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Project sales\"/>
    </mc:Choice>
  </mc:AlternateContent>
  <xr:revisionPtr revIDLastSave="0" documentId="13_ncr:1_{E1461F7C-48CA-4C22-B8B7-759B67797164}" xr6:coauthVersionLast="47" xr6:coauthVersionMax="47" xr10:uidLastSave="{00000000-0000-0000-0000-000000000000}"/>
  <bookViews>
    <workbookView xWindow="-120" yWindow="-120" windowWidth="20730" windowHeight="11760" tabRatio="916" xr2:uid="{00000000-000D-0000-FFFF-FFFF00000000}"/>
  </bookViews>
  <sheets>
    <sheet name="Dashboard" sheetId="12" r:id="rId1"/>
    <sheet name="Summary" sheetId="11" r:id="rId2"/>
    <sheet name="Sum" sheetId="2" r:id="rId3"/>
    <sheet name="PT_Category_Sales" sheetId="3" r:id="rId4"/>
    <sheet name="PT_Monthly_Sales" sheetId="4" r:id="rId5"/>
    <sheet name="PT_Top_Products" sheetId="5" r:id="rId6"/>
    <sheet name="PT_Category_Profit" sheetId="6" r:id="rId7"/>
    <sheet name="PT_Top_Customers" sheetId="7" r:id="rId8"/>
    <sheet name="Sheet12" sheetId="13" r:id="rId9"/>
    <sheet name="Sheet" sheetId="1" r:id="rId10"/>
  </sheets>
  <externalReferences>
    <externalReference r:id="rId11"/>
  </externalReferences>
  <definedNames>
    <definedName name="Slicer_Category">#N/A</definedName>
    <definedName name="Slicer_Quarter">#N/A</definedName>
  </definedNames>
  <calcPr calcId="191029"/>
  <pivotCaches>
    <pivotCache cacheId="39"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1" l="1"/>
  <c r="B4" i="11"/>
  <c r="S4" i="1"/>
  <c r="B3" i="11"/>
  <c r="S3" i="1"/>
  <c r="B2" i="11"/>
  <c r="S2" i="1"/>
  <c r="S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H2" i="1"/>
  <c r="L2" i="1" s="1"/>
  <c r="H3" i="1"/>
  <c r="L3" i="1" s="1"/>
  <c r="H4" i="1"/>
  <c r="L4" i="1" s="1"/>
  <c r="H5" i="1"/>
  <c r="L5" i="1" s="1"/>
  <c r="H6" i="1"/>
  <c r="L6" i="1" s="1"/>
  <c r="H7" i="1"/>
  <c r="L7" i="1" s="1"/>
  <c r="H8" i="1"/>
  <c r="L8" i="1" s="1"/>
  <c r="H9" i="1"/>
  <c r="L9" i="1" s="1"/>
  <c r="H10" i="1"/>
  <c r="L10" i="1" s="1"/>
  <c r="H11" i="1"/>
  <c r="L11" i="1" s="1"/>
  <c r="H12" i="1"/>
  <c r="L12" i="1" s="1"/>
  <c r="H13" i="1"/>
  <c r="L13" i="1" s="1"/>
  <c r="H14" i="1"/>
  <c r="L14" i="1" s="1"/>
  <c r="H15" i="1"/>
  <c r="L15" i="1" s="1"/>
  <c r="H16" i="1"/>
  <c r="L16" i="1" s="1"/>
  <c r="H17" i="1"/>
  <c r="L17" i="1" s="1"/>
  <c r="H18" i="1"/>
  <c r="L18" i="1" s="1"/>
  <c r="H19" i="1"/>
  <c r="L19" i="1" s="1"/>
  <c r="H20" i="1"/>
  <c r="L20" i="1" s="1"/>
  <c r="H21" i="1"/>
  <c r="L21" i="1" s="1"/>
  <c r="H22" i="1"/>
  <c r="L22" i="1" s="1"/>
  <c r="H23" i="1"/>
  <c r="L23" i="1" s="1"/>
  <c r="H24" i="1"/>
  <c r="L24" i="1" s="1"/>
  <c r="H25" i="1"/>
  <c r="L25" i="1" s="1"/>
  <c r="H26" i="1"/>
  <c r="L26" i="1" s="1"/>
  <c r="H27" i="1"/>
  <c r="L27" i="1" s="1"/>
  <c r="H28" i="1"/>
  <c r="L28" i="1" s="1"/>
  <c r="H29" i="1"/>
  <c r="L29" i="1" s="1"/>
  <c r="H30" i="1"/>
  <c r="L30" i="1" s="1"/>
  <c r="H31" i="1"/>
  <c r="L31" i="1" s="1"/>
  <c r="H32" i="1"/>
  <c r="L32" i="1" s="1"/>
  <c r="H33" i="1"/>
  <c r="L33" i="1" s="1"/>
  <c r="H34" i="1"/>
  <c r="L34" i="1" s="1"/>
  <c r="H35" i="1"/>
  <c r="L35" i="1" s="1"/>
  <c r="H36" i="1"/>
  <c r="L36" i="1" s="1"/>
  <c r="H37" i="1"/>
  <c r="L37" i="1" s="1"/>
  <c r="H38" i="1"/>
  <c r="L38" i="1" s="1"/>
  <c r="H39" i="1"/>
  <c r="L39" i="1" s="1"/>
  <c r="H40" i="1"/>
  <c r="L40" i="1" s="1"/>
  <c r="H41" i="1"/>
  <c r="L41" i="1" s="1"/>
  <c r="H42" i="1"/>
  <c r="L42" i="1" s="1"/>
  <c r="H43" i="1"/>
  <c r="L43" i="1" s="1"/>
  <c r="H44" i="1"/>
  <c r="L44" i="1" s="1"/>
  <c r="H45" i="1"/>
  <c r="L45" i="1" s="1"/>
  <c r="H46" i="1"/>
  <c r="L46" i="1" s="1"/>
  <c r="H47" i="1"/>
  <c r="L47" i="1" s="1"/>
  <c r="H48" i="1"/>
  <c r="L48" i="1" s="1"/>
  <c r="H49" i="1"/>
  <c r="L49" i="1" s="1"/>
  <c r="H50" i="1"/>
  <c r="L50" i="1" s="1"/>
  <c r="H51" i="1"/>
  <c r="L51" i="1" s="1"/>
  <c r="H52" i="1"/>
  <c r="L52" i="1" s="1"/>
  <c r="H53" i="1"/>
  <c r="L53" i="1" s="1"/>
  <c r="H54" i="1"/>
  <c r="L54" i="1" s="1"/>
  <c r="H55" i="1"/>
  <c r="L55" i="1" s="1"/>
  <c r="H56" i="1"/>
  <c r="L56" i="1" s="1"/>
  <c r="H57" i="1"/>
  <c r="L57" i="1" s="1"/>
  <c r="H58" i="1"/>
  <c r="L58" i="1" s="1"/>
  <c r="H59" i="1"/>
  <c r="L59" i="1" s="1"/>
  <c r="H60" i="1"/>
  <c r="L60" i="1" s="1"/>
  <c r="H61" i="1"/>
  <c r="L61" i="1" s="1"/>
  <c r="H62" i="1"/>
  <c r="L62" i="1" s="1"/>
  <c r="H63" i="1"/>
  <c r="L63" i="1" s="1"/>
  <c r="H64" i="1"/>
  <c r="L64" i="1" s="1"/>
  <c r="H65" i="1"/>
  <c r="L65" i="1" s="1"/>
  <c r="H66" i="1"/>
  <c r="L66" i="1" s="1"/>
  <c r="H67" i="1"/>
  <c r="L67" i="1" s="1"/>
  <c r="H68" i="1"/>
  <c r="L68" i="1" s="1"/>
  <c r="H69" i="1"/>
  <c r="L69" i="1" s="1"/>
  <c r="H70" i="1"/>
  <c r="L70" i="1" s="1"/>
  <c r="H71" i="1"/>
  <c r="L71" i="1" s="1"/>
  <c r="H72" i="1"/>
  <c r="L72" i="1" s="1"/>
  <c r="H73" i="1"/>
  <c r="L73" i="1" s="1"/>
  <c r="H74" i="1"/>
  <c r="L74" i="1" s="1"/>
  <c r="H75" i="1"/>
  <c r="L75" i="1" s="1"/>
  <c r="H76" i="1"/>
  <c r="L76" i="1" s="1"/>
  <c r="H77" i="1"/>
  <c r="L77" i="1" s="1"/>
  <c r="H78" i="1"/>
  <c r="L78" i="1" s="1"/>
  <c r="H79" i="1"/>
  <c r="L79" i="1" s="1"/>
  <c r="H80" i="1"/>
  <c r="L80" i="1" s="1"/>
  <c r="H81" i="1"/>
  <c r="L81" i="1" s="1"/>
  <c r="H82" i="1"/>
  <c r="L82" i="1" s="1"/>
  <c r="H83" i="1"/>
  <c r="L83" i="1" s="1"/>
  <c r="H84" i="1"/>
  <c r="L84" i="1" s="1"/>
  <c r="H85" i="1"/>
  <c r="L85" i="1" s="1"/>
  <c r="H86" i="1"/>
  <c r="L86" i="1" s="1"/>
  <c r="H87" i="1"/>
  <c r="L87" i="1" s="1"/>
  <c r="H88" i="1"/>
  <c r="L88" i="1" s="1"/>
  <c r="H89" i="1"/>
  <c r="L89" i="1" s="1"/>
  <c r="H90" i="1"/>
  <c r="L90" i="1" s="1"/>
  <c r="H91" i="1"/>
  <c r="L91" i="1" s="1"/>
  <c r="H92" i="1"/>
  <c r="L92" i="1" s="1"/>
  <c r="H93" i="1"/>
  <c r="L93" i="1" s="1"/>
  <c r="H94" i="1"/>
  <c r="L94" i="1" s="1"/>
  <c r="H95" i="1"/>
  <c r="L95" i="1" s="1"/>
  <c r="H96" i="1"/>
  <c r="L96" i="1" s="1"/>
  <c r="H97" i="1"/>
  <c r="L97" i="1" s="1"/>
  <c r="H98" i="1"/>
  <c r="L98" i="1" s="1"/>
  <c r="H99" i="1"/>
  <c r="L99" i="1" s="1"/>
  <c r="H100" i="1"/>
  <c r="L100" i="1" s="1"/>
  <c r="H101" i="1"/>
  <c r="L101" i="1" s="1"/>
  <c r="H102" i="1"/>
  <c r="L102" i="1" s="1"/>
  <c r="H103" i="1"/>
  <c r="L103" i="1" s="1"/>
  <c r="H104" i="1"/>
  <c r="L104" i="1" s="1"/>
  <c r="H105" i="1"/>
  <c r="L105" i="1" s="1"/>
  <c r="H106" i="1"/>
  <c r="L106" i="1" s="1"/>
  <c r="H107" i="1"/>
  <c r="L107" i="1" s="1"/>
  <c r="H108" i="1"/>
  <c r="L108" i="1" s="1"/>
  <c r="H109" i="1"/>
  <c r="L109" i="1" s="1"/>
  <c r="H110" i="1"/>
  <c r="L110" i="1" s="1"/>
  <c r="H111" i="1"/>
  <c r="L111" i="1" s="1"/>
  <c r="H112" i="1"/>
  <c r="L112" i="1" s="1"/>
  <c r="H113" i="1"/>
  <c r="L113" i="1" s="1"/>
  <c r="H114" i="1"/>
  <c r="L114" i="1" s="1"/>
  <c r="H115" i="1"/>
  <c r="L115" i="1" s="1"/>
  <c r="H116" i="1"/>
  <c r="L116" i="1" s="1"/>
  <c r="H117" i="1"/>
  <c r="L117" i="1" s="1"/>
  <c r="H118" i="1"/>
  <c r="L118" i="1" s="1"/>
  <c r="H119" i="1"/>
  <c r="L119" i="1" s="1"/>
  <c r="H120" i="1"/>
  <c r="L120" i="1" s="1"/>
  <c r="H121" i="1"/>
  <c r="L121" i="1" s="1"/>
  <c r="H122" i="1"/>
  <c r="L122" i="1" s="1"/>
  <c r="H123" i="1"/>
  <c r="L123" i="1" s="1"/>
  <c r="H124" i="1"/>
  <c r="L124" i="1" s="1"/>
  <c r="H125" i="1"/>
  <c r="L125" i="1" s="1"/>
  <c r="H126" i="1"/>
  <c r="L126" i="1" s="1"/>
  <c r="H127" i="1"/>
  <c r="L127" i="1" s="1"/>
  <c r="H128" i="1"/>
  <c r="L128" i="1" s="1"/>
  <c r="H129" i="1"/>
  <c r="L129" i="1" s="1"/>
  <c r="H130" i="1"/>
  <c r="L130" i="1" s="1"/>
  <c r="H131" i="1"/>
  <c r="L131" i="1" s="1"/>
  <c r="H132" i="1"/>
  <c r="L132" i="1" s="1"/>
  <c r="H133" i="1"/>
  <c r="L133" i="1" s="1"/>
  <c r="H134" i="1"/>
  <c r="L134" i="1" s="1"/>
  <c r="H135" i="1"/>
  <c r="L135" i="1" s="1"/>
  <c r="H136" i="1"/>
  <c r="L136" i="1" s="1"/>
  <c r="H137" i="1"/>
  <c r="L137" i="1" s="1"/>
  <c r="H138" i="1"/>
  <c r="L138" i="1" s="1"/>
  <c r="H139" i="1"/>
  <c r="L139" i="1" s="1"/>
  <c r="H140" i="1"/>
  <c r="L140" i="1" s="1"/>
  <c r="H141" i="1"/>
  <c r="L141" i="1" s="1"/>
  <c r="H142" i="1"/>
  <c r="L142" i="1" s="1"/>
  <c r="H143" i="1"/>
  <c r="L143" i="1" s="1"/>
  <c r="H144" i="1"/>
  <c r="L144" i="1" s="1"/>
  <c r="H145" i="1"/>
  <c r="L145" i="1" s="1"/>
  <c r="H146" i="1"/>
  <c r="L146" i="1" s="1"/>
  <c r="H147" i="1"/>
  <c r="L147" i="1" s="1"/>
  <c r="H148" i="1"/>
  <c r="L148" i="1" s="1"/>
  <c r="H149" i="1"/>
  <c r="L149" i="1" s="1"/>
  <c r="H150" i="1"/>
  <c r="L150" i="1" s="1"/>
  <c r="H151" i="1"/>
  <c r="L151" i="1" s="1"/>
  <c r="H152" i="1"/>
  <c r="L152" i="1" s="1"/>
  <c r="H153" i="1"/>
  <c r="L153" i="1" s="1"/>
  <c r="H154" i="1"/>
  <c r="L154" i="1" s="1"/>
  <c r="H155" i="1"/>
  <c r="L155" i="1" s="1"/>
  <c r="H156" i="1"/>
  <c r="L156" i="1" s="1"/>
  <c r="H157" i="1"/>
  <c r="L157" i="1" s="1"/>
  <c r="H158" i="1"/>
  <c r="L158" i="1" s="1"/>
  <c r="H159" i="1"/>
  <c r="L159" i="1" s="1"/>
  <c r="H160" i="1"/>
  <c r="L160" i="1" s="1"/>
  <c r="H161" i="1"/>
  <c r="L161" i="1" s="1"/>
  <c r="H162" i="1"/>
  <c r="L162" i="1" s="1"/>
  <c r="H163" i="1"/>
  <c r="L163" i="1" s="1"/>
  <c r="H164" i="1"/>
  <c r="L164" i="1" s="1"/>
  <c r="H165" i="1"/>
  <c r="L165" i="1" s="1"/>
  <c r="H166" i="1"/>
  <c r="L166" i="1" s="1"/>
  <c r="H167" i="1"/>
  <c r="L167" i="1" s="1"/>
  <c r="H168" i="1"/>
  <c r="L168" i="1" s="1"/>
  <c r="H169" i="1"/>
  <c r="L169" i="1" s="1"/>
  <c r="H170" i="1"/>
  <c r="L170" i="1" s="1"/>
  <c r="H171" i="1"/>
  <c r="L171" i="1" s="1"/>
  <c r="H172" i="1"/>
  <c r="L172" i="1" s="1"/>
  <c r="H173" i="1"/>
  <c r="L173" i="1" s="1"/>
  <c r="H174" i="1"/>
  <c r="L174" i="1" s="1"/>
  <c r="H175" i="1"/>
  <c r="L175" i="1" s="1"/>
  <c r="H176" i="1"/>
  <c r="L176" i="1" s="1"/>
  <c r="H177" i="1"/>
  <c r="L177" i="1" s="1"/>
  <c r="H178" i="1"/>
  <c r="L178" i="1" s="1"/>
  <c r="H179" i="1"/>
  <c r="L179" i="1" s="1"/>
  <c r="H180" i="1"/>
  <c r="L180" i="1" s="1"/>
  <c r="H181" i="1"/>
  <c r="L181" i="1" s="1"/>
  <c r="H182" i="1"/>
  <c r="L182" i="1" s="1"/>
  <c r="H183" i="1"/>
  <c r="L183" i="1" s="1"/>
  <c r="H184" i="1"/>
  <c r="L184" i="1" s="1"/>
  <c r="H185" i="1"/>
  <c r="L185" i="1" s="1"/>
  <c r="H186" i="1"/>
  <c r="L186" i="1" s="1"/>
  <c r="H187" i="1"/>
  <c r="L187" i="1" s="1"/>
  <c r="H188" i="1"/>
  <c r="L188" i="1" s="1"/>
  <c r="H189" i="1"/>
  <c r="L189" i="1" s="1"/>
  <c r="H190" i="1"/>
  <c r="L190" i="1" s="1"/>
  <c r="H191" i="1"/>
  <c r="L191" i="1" s="1"/>
  <c r="H192" i="1"/>
  <c r="L192" i="1" s="1"/>
  <c r="H193" i="1"/>
  <c r="L193" i="1" s="1"/>
  <c r="H194" i="1"/>
  <c r="L194" i="1" s="1"/>
  <c r="H195" i="1"/>
  <c r="L195" i="1" s="1"/>
  <c r="H196" i="1"/>
  <c r="L196" i="1" s="1"/>
  <c r="H197" i="1"/>
  <c r="L197" i="1" s="1"/>
  <c r="H198" i="1"/>
  <c r="L198" i="1" s="1"/>
  <c r="H199" i="1"/>
  <c r="L199" i="1" s="1"/>
  <c r="H200" i="1"/>
  <c r="L200" i="1" s="1"/>
  <c r="H201" i="1"/>
  <c r="L201" i="1" s="1"/>
  <c r="H202" i="1"/>
  <c r="L202" i="1" s="1"/>
  <c r="H203" i="1"/>
  <c r="L203" i="1" s="1"/>
  <c r="H204" i="1"/>
  <c r="L204" i="1" s="1"/>
  <c r="H205" i="1"/>
  <c r="L205" i="1" s="1"/>
  <c r="H206" i="1"/>
  <c r="L206" i="1" s="1"/>
  <c r="H207" i="1"/>
  <c r="L207" i="1" s="1"/>
  <c r="H208" i="1"/>
  <c r="L208" i="1" s="1"/>
  <c r="H209" i="1"/>
  <c r="L209" i="1" s="1"/>
  <c r="H210" i="1"/>
  <c r="L210" i="1" s="1"/>
  <c r="H211" i="1"/>
  <c r="L211" i="1" s="1"/>
  <c r="H212" i="1"/>
  <c r="L212" i="1" s="1"/>
  <c r="H213" i="1"/>
  <c r="L213" i="1" s="1"/>
  <c r="H214" i="1"/>
  <c r="L214" i="1" s="1"/>
  <c r="H215" i="1"/>
  <c r="L215" i="1" s="1"/>
  <c r="H216" i="1"/>
  <c r="L216" i="1" s="1"/>
  <c r="H217" i="1"/>
  <c r="L217" i="1" s="1"/>
  <c r="H218" i="1"/>
  <c r="L218" i="1" s="1"/>
  <c r="H219" i="1"/>
  <c r="L219" i="1" s="1"/>
  <c r="H220" i="1"/>
  <c r="L220" i="1" s="1"/>
  <c r="H221" i="1"/>
  <c r="L221" i="1" s="1"/>
  <c r="H222" i="1"/>
  <c r="L222" i="1" s="1"/>
  <c r="H223" i="1"/>
  <c r="L223" i="1" s="1"/>
  <c r="H224" i="1"/>
  <c r="L224" i="1" s="1"/>
  <c r="H225" i="1"/>
  <c r="L225" i="1" s="1"/>
  <c r="H226" i="1"/>
  <c r="L226" i="1" s="1"/>
  <c r="H227" i="1"/>
  <c r="L227" i="1" s="1"/>
  <c r="H228" i="1"/>
  <c r="L228" i="1" s="1"/>
  <c r="H229" i="1"/>
  <c r="L229" i="1" s="1"/>
  <c r="H230" i="1"/>
  <c r="L230" i="1" s="1"/>
  <c r="H231" i="1"/>
  <c r="L231" i="1" s="1"/>
  <c r="H232" i="1"/>
  <c r="L232" i="1" s="1"/>
  <c r="H233" i="1"/>
  <c r="L233" i="1" s="1"/>
  <c r="H234" i="1"/>
  <c r="L234" i="1" s="1"/>
  <c r="H235" i="1"/>
  <c r="L235" i="1" s="1"/>
  <c r="H236" i="1"/>
  <c r="L236" i="1" s="1"/>
  <c r="H237" i="1"/>
  <c r="L237" i="1" s="1"/>
  <c r="H238" i="1"/>
  <c r="L238" i="1" s="1"/>
  <c r="H239" i="1"/>
  <c r="L239" i="1" s="1"/>
  <c r="H240" i="1"/>
  <c r="L240" i="1" s="1"/>
  <c r="H241" i="1"/>
  <c r="L241" i="1" s="1"/>
  <c r="H242" i="1"/>
  <c r="L242" i="1" s="1"/>
  <c r="H243" i="1"/>
  <c r="L243" i="1" s="1"/>
  <c r="H244" i="1"/>
  <c r="L244" i="1" s="1"/>
  <c r="H245" i="1"/>
  <c r="L245" i="1" s="1"/>
  <c r="H246" i="1"/>
  <c r="L246" i="1" s="1"/>
  <c r="H247" i="1"/>
  <c r="L247" i="1" s="1"/>
  <c r="H248" i="1"/>
  <c r="L248" i="1" s="1"/>
  <c r="H249" i="1"/>
  <c r="L249" i="1" s="1"/>
  <c r="H250" i="1"/>
  <c r="L250" i="1" s="1"/>
  <c r="H251" i="1"/>
  <c r="L251" i="1" s="1"/>
  <c r="H252" i="1"/>
  <c r="L252" i="1" s="1"/>
  <c r="H253" i="1"/>
  <c r="L253" i="1" s="1"/>
  <c r="H254" i="1"/>
  <c r="L254" i="1" s="1"/>
  <c r="H255" i="1"/>
  <c r="L255" i="1" s="1"/>
  <c r="H256" i="1"/>
  <c r="L256" i="1" s="1"/>
  <c r="H257" i="1"/>
  <c r="L257" i="1" s="1"/>
  <c r="H258" i="1"/>
  <c r="L258" i="1" s="1"/>
  <c r="H259" i="1"/>
  <c r="L259" i="1" s="1"/>
  <c r="H260" i="1"/>
  <c r="L260" i="1" s="1"/>
  <c r="H261" i="1"/>
  <c r="L261" i="1" s="1"/>
  <c r="H262" i="1"/>
  <c r="L262" i="1" s="1"/>
  <c r="H263" i="1"/>
  <c r="L263" i="1" s="1"/>
  <c r="H264" i="1"/>
  <c r="L264" i="1" s="1"/>
  <c r="H265" i="1"/>
  <c r="L265" i="1" s="1"/>
  <c r="H266" i="1"/>
  <c r="L266" i="1" s="1"/>
  <c r="H267" i="1"/>
  <c r="L267" i="1" s="1"/>
  <c r="H268" i="1"/>
  <c r="L268" i="1" s="1"/>
  <c r="H269" i="1"/>
  <c r="L269" i="1" s="1"/>
  <c r="H270" i="1"/>
  <c r="L270" i="1" s="1"/>
  <c r="H271" i="1"/>
  <c r="L271" i="1" s="1"/>
  <c r="H272" i="1"/>
  <c r="L272" i="1" s="1"/>
  <c r="H273" i="1"/>
  <c r="L273" i="1" s="1"/>
  <c r="H274" i="1"/>
  <c r="L274" i="1" s="1"/>
  <c r="H275" i="1"/>
  <c r="L275" i="1" s="1"/>
  <c r="H276" i="1"/>
  <c r="L276" i="1" s="1"/>
  <c r="H277" i="1"/>
  <c r="L277" i="1" s="1"/>
  <c r="H278" i="1"/>
  <c r="L278" i="1" s="1"/>
  <c r="H279" i="1"/>
  <c r="L279" i="1" s="1"/>
  <c r="H280" i="1"/>
  <c r="L280" i="1" s="1"/>
  <c r="H281" i="1"/>
  <c r="L281" i="1" s="1"/>
  <c r="H282" i="1"/>
  <c r="L282" i="1" s="1"/>
  <c r="H283" i="1"/>
  <c r="L283" i="1" s="1"/>
  <c r="H284" i="1"/>
  <c r="L284" i="1" s="1"/>
  <c r="H285" i="1"/>
  <c r="L285" i="1" s="1"/>
  <c r="H286" i="1"/>
  <c r="L286" i="1" s="1"/>
  <c r="H287" i="1"/>
  <c r="L287" i="1" s="1"/>
  <c r="H288" i="1"/>
  <c r="L288" i="1" s="1"/>
  <c r="H289" i="1"/>
  <c r="L289" i="1" s="1"/>
  <c r="H290" i="1"/>
  <c r="L290" i="1" s="1"/>
  <c r="H291" i="1"/>
  <c r="L291" i="1" s="1"/>
  <c r="H292" i="1"/>
  <c r="L292" i="1" s="1"/>
  <c r="H293" i="1"/>
  <c r="L293" i="1" s="1"/>
  <c r="H294" i="1"/>
  <c r="L294" i="1" s="1"/>
  <c r="H295" i="1"/>
  <c r="L295" i="1" s="1"/>
  <c r="H296" i="1"/>
  <c r="L296" i="1" s="1"/>
  <c r="H297" i="1"/>
  <c r="L297" i="1" s="1"/>
  <c r="H298" i="1"/>
  <c r="L298" i="1" s="1"/>
  <c r="H299" i="1"/>
  <c r="L299" i="1" s="1"/>
  <c r="H300" i="1"/>
  <c r="L300" i="1" s="1"/>
  <c r="H301" i="1"/>
  <c r="L301" i="1" s="1"/>
  <c r="H302" i="1"/>
  <c r="L302" i="1" s="1"/>
  <c r="H303" i="1"/>
  <c r="L303" i="1" s="1"/>
  <c r="H304" i="1"/>
  <c r="L304" i="1" s="1"/>
  <c r="H305" i="1"/>
  <c r="L305" i="1" s="1"/>
  <c r="H306" i="1"/>
  <c r="L306" i="1" s="1"/>
  <c r="H307" i="1"/>
  <c r="L307" i="1" s="1"/>
  <c r="H308" i="1"/>
  <c r="L308" i="1" s="1"/>
  <c r="H309" i="1"/>
  <c r="L309" i="1" s="1"/>
  <c r="H310" i="1"/>
  <c r="L310" i="1" s="1"/>
  <c r="H311" i="1"/>
  <c r="L311" i="1" s="1"/>
  <c r="H312" i="1"/>
  <c r="L312" i="1" s="1"/>
  <c r="H313" i="1"/>
  <c r="L313" i="1" s="1"/>
  <c r="H314" i="1"/>
  <c r="L314" i="1" s="1"/>
  <c r="H315" i="1"/>
  <c r="L315" i="1" s="1"/>
  <c r="H316" i="1"/>
  <c r="L316" i="1" s="1"/>
  <c r="H317" i="1"/>
  <c r="L317" i="1" s="1"/>
  <c r="H318" i="1"/>
  <c r="L318" i="1" s="1"/>
  <c r="H319" i="1"/>
  <c r="L319" i="1" s="1"/>
  <c r="H320" i="1"/>
  <c r="L320" i="1" s="1"/>
  <c r="H321" i="1"/>
  <c r="L321" i="1" s="1"/>
  <c r="H322" i="1"/>
  <c r="L322" i="1" s="1"/>
  <c r="H323" i="1"/>
  <c r="L323" i="1" s="1"/>
  <c r="H324" i="1"/>
  <c r="L324" i="1" s="1"/>
  <c r="H325" i="1"/>
  <c r="L325" i="1" s="1"/>
  <c r="H326" i="1"/>
  <c r="L326" i="1" s="1"/>
  <c r="H327" i="1"/>
  <c r="L327" i="1" s="1"/>
  <c r="H328" i="1"/>
  <c r="L328" i="1" s="1"/>
  <c r="H329" i="1"/>
  <c r="L329" i="1" s="1"/>
  <c r="H330" i="1"/>
  <c r="L330" i="1" s="1"/>
  <c r="H331" i="1"/>
  <c r="L331" i="1" s="1"/>
  <c r="H332" i="1"/>
  <c r="L332" i="1" s="1"/>
  <c r="H333" i="1"/>
  <c r="L333" i="1" s="1"/>
  <c r="H334" i="1"/>
  <c r="L334" i="1" s="1"/>
  <c r="H335" i="1"/>
  <c r="L335" i="1" s="1"/>
  <c r="H336" i="1"/>
  <c r="L336" i="1" s="1"/>
  <c r="H337" i="1"/>
  <c r="L337" i="1" s="1"/>
  <c r="H338" i="1"/>
  <c r="L338" i="1" s="1"/>
  <c r="H339" i="1"/>
  <c r="L339" i="1" s="1"/>
  <c r="H340" i="1"/>
  <c r="L340" i="1" s="1"/>
  <c r="H341" i="1"/>
  <c r="L341" i="1" s="1"/>
  <c r="H342" i="1"/>
  <c r="L342" i="1" s="1"/>
  <c r="H343" i="1"/>
  <c r="L343" i="1" s="1"/>
  <c r="H344" i="1"/>
  <c r="L344" i="1" s="1"/>
  <c r="H345" i="1"/>
  <c r="L345" i="1" s="1"/>
  <c r="H346" i="1"/>
  <c r="L346" i="1" s="1"/>
  <c r="H347" i="1"/>
  <c r="L347" i="1" s="1"/>
  <c r="H348" i="1"/>
  <c r="L348" i="1" s="1"/>
  <c r="H349" i="1"/>
  <c r="L349" i="1" s="1"/>
  <c r="H350" i="1"/>
  <c r="L350" i="1" s="1"/>
  <c r="H351" i="1"/>
  <c r="L351" i="1" s="1"/>
  <c r="H352" i="1"/>
  <c r="L352" i="1" s="1"/>
  <c r="H353" i="1"/>
  <c r="L353" i="1" s="1"/>
  <c r="H354" i="1"/>
  <c r="L354" i="1" s="1"/>
  <c r="H355" i="1"/>
  <c r="L355" i="1" s="1"/>
  <c r="H356" i="1"/>
  <c r="L356" i="1" s="1"/>
  <c r="H357" i="1"/>
  <c r="L357" i="1" s="1"/>
  <c r="H358" i="1"/>
  <c r="L358" i="1" s="1"/>
  <c r="H359" i="1"/>
  <c r="L359" i="1" s="1"/>
  <c r="H360" i="1"/>
  <c r="L360" i="1" s="1"/>
  <c r="H361" i="1"/>
  <c r="L361" i="1" s="1"/>
  <c r="H362" i="1"/>
  <c r="L362" i="1" s="1"/>
  <c r="H363" i="1"/>
  <c r="L363" i="1" s="1"/>
  <c r="H364" i="1"/>
  <c r="L364" i="1" s="1"/>
  <c r="H365" i="1"/>
  <c r="L365" i="1" s="1"/>
  <c r="H366" i="1"/>
  <c r="L366" i="1" s="1"/>
  <c r="H367" i="1"/>
  <c r="L367" i="1" s="1"/>
  <c r="H368" i="1"/>
  <c r="L368" i="1" s="1"/>
  <c r="H369" i="1"/>
  <c r="L369" i="1" s="1"/>
  <c r="H370" i="1"/>
  <c r="L370" i="1" s="1"/>
  <c r="H371" i="1"/>
  <c r="L371" i="1" s="1"/>
  <c r="H372" i="1"/>
  <c r="L372" i="1" s="1"/>
  <c r="H373" i="1"/>
  <c r="L373" i="1" s="1"/>
  <c r="H374" i="1"/>
  <c r="L374" i="1" s="1"/>
  <c r="H375" i="1"/>
  <c r="L375" i="1" s="1"/>
  <c r="H376" i="1"/>
  <c r="L376" i="1" s="1"/>
  <c r="H377" i="1"/>
  <c r="L377" i="1" s="1"/>
  <c r="H378" i="1"/>
  <c r="L378" i="1" s="1"/>
  <c r="H379" i="1"/>
  <c r="L379" i="1" s="1"/>
  <c r="H380" i="1"/>
  <c r="L380" i="1" s="1"/>
  <c r="H381" i="1"/>
  <c r="L381" i="1" s="1"/>
  <c r="H382" i="1"/>
  <c r="L382" i="1" s="1"/>
  <c r="H383" i="1"/>
  <c r="L383" i="1" s="1"/>
  <c r="H384" i="1"/>
  <c r="L384" i="1" s="1"/>
  <c r="H385" i="1"/>
  <c r="L385" i="1" s="1"/>
  <c r="H386" i="1"/>
  <c r="L386" i="1" s="1"/>
  <c r="H387" i="1"/>
  <c r="L387" i="1" s="1"/>
  <c r="H388" i="1"/>
  <c r="L388" i="1" s="1"/>
  <c r="H389" i="1"/>
  <c r="L389" i="1" s="1"/>
  <c r="H390" i="1"/>
  <c r="L390" i="1" s="1"/>
  <c r="H391" i="1"/>
  <c r="L391" i="1" s="1"/>
  <c r="H392" i="1"/>
  <c r="L392" i="1" s="1"/>
  <c r="H393" i="1"/>
  <c r="L393" i="1" s="1"/>
  <c r="H394" i="1"/>
  <c r="L394" i="1" s="1"/>
  <c r="H395" i="1"/>
  <c r="L395" i="1" s="1"/>
  <c r="H396" i="1"/>
  <c r="L396" i="1" s="1"/>
  <c r="H397" i="1"/>
  <c r="L397" i="1" s="1"/>
  <c r="H398" i="1"/>
  <c r="L398" i="1" s="1"/>
  <c r="H399" i="1"/>
  <c r="L399" i="1" s="1"/>
  <c r="H400" i="1"/>
  <c r="L400" i="1" s="1"/>
  <c r="H401" i="1"/>
  <c r="L401" i="1" s="1"/>
  <c r="H402" i="1"/>
  <c r="L402" i="1" s="1"/>
  <c r="H403" i="1"/>
  <c r="L403" i="1" s="1"/>
  <c r="H404" i="1"/>
  <c r="L404" i="1" s="1"/>
  <c r="H405" i="1"/>
  <c r="L405" i="1" s="1"/>
  <c r="H406" i="1"/>
  <c r="L406" i="1" s="1"/>
  <c r="H407" i="1"/>
  <c r="L407" i="1" s="1"/>
  <c r="H408" i="1"/>
  <c r="L408" i="1" s="1"/>
  <c r="H409" i="1"/>
  <c r="L409" i="1" s="1"/>
  <c r="H410" i="1"/>
  <c r="L410" i="1" s="1"/>
  <c r="H411" i="1"/>
  <c r="L411" i="1" s="1"/>
  <c r="H412" i="1"/>
  <c r="L412" i="1" s="1"/>
  <c r="H413" i="1"/>
  <c r="L413" i="1" s="1"/>
  <c r="H414" i="1"/>
  <c r="L414" i="1" s="1"/>
  <c r="H415" i="1"/>
  <c r="L415" i="1" s="1"/>
  <c r="H416" i="1"/>
  <c r="L416" i="1" s="1"/>
  <c r="H417" i="1"/>
  <c r="L417" i="1" s="1"/>
  <c r="H418" i="1"/>
  <c r="L418" i="1" s="1"/>
  <c r="H419" i="1"/>
  <c r="L419" i="1" s="1"/>
  <c r="H420" i="1"/>
  <c r="L420" i="1" s="1"/>
  <c r="H421" i="1"/>
  <c r="L421" i="1" s="1"/>
  <c r="H422" i="1"/>
  <c r="L422" i="1" s="1"/>
  <c r="H423" i="1"/>
  <c r="L423" i="1" s="1"/>
  <c r="H424" i="1"/>
  <c r="L424" i="1" s="1"/>
  <c r="H425" i="1"/>
  <c r="L425" i="1" s="1"/>
  <c r="H426" i="1"/>
  <c r="L426" i="1" s="1"/>
  <c r="H427" i="1"/>
  <c r="L427" i="1" s="1"/>
  <c r="H428" i="1"/>
  <c r="L428" i="1" s="1"/>
  <c r="H429" i="1"/>
  <c r="L429" i="1" s="1"/>
  <c r="H430" i="1"/>
  <c r="L430" i="1" s="1"/>
  <c r="H431" i="1"/>
  <c r="L431" i="1" s="1"/>
  <c r="H432" i="1"/>
  <c r="L432" i="1" s="1"/>
  <c r="H433" i="1"/>
  <c r="L433" i="1" s="1"/>
  <c r="H434" i="1"/>
  <c r="L434" i="1" s="1"/>
  <c r="H435" i="1"/>
  <c r="L435" i="1" s="1"/>
  <c r="H436" i="1"/>
  <c r="L436" i="1" s="1"/>
  <c r="H437" i="1"/>
  <c r="L437" i="1" s="1"/>
  <c r="H438" i="1"/>
  <c r="L438" i="1" s="1"/>
  <c r="H439" i="1"/>
  <c r="L439" i="1" s="1"/>
  <c r="H440" i="1"/>
  <c r="L440" i="1" s="1"/>
  <c r="H441" i="1"/>
  <c r="L441" i="1" s="1"/>
  <c r="H442" i="1"/>
  <c r="L442" i="1" s="1"/>
  <c r="H443" i="1"/>
  <c r="L443" i="1" s="1"/>
  <c r="H444" i="1"/>
  <c r="L444" i="1" s="1"/>
  <c r="H445" i="1"/>
  <c r="L445" i="1" s="1"/>
  <c r="H446" i="1"/>
  <c r="L446" i="1" s="1"/>
  <c r="H447" i="1"/>
  <c r="L447" i="1" s="1"/>
  <c r="H448" i="1"/>
  <c r="L448" i="1" s="1"/>
  <c r="H449" i="1"/>
  <c r="L449" i="1" s="1"/>
  <c r="H450" i="1"/>
  <c r="L450" i="1" s="1"/>
  <c r="H451" i="1"/>
  <c r="L451" i="1" s="1"/>
  <c r="H452" i="1"/>
  <c r="L452" i="1" s="1"/>
  <c r="H453" i="1"/>
  <c r="L453" i="1" s="1"/>
  <c r="H454" i="1"/>
  <c r="L454" i="1" s="1"/>
  <c r="H455" i="1"/>
  <c r="L455" i="1" s="1"/>
  <c r="H456" i="1"/>
  <c r="L456" i="1" s="1"/>
  <c r="H457" i="1"/>
  <c r="L457" i="1" s="1"/>
  <c r="H458" i="1"/>
  <c r="L458" i="1" s="1"/>
  <c r="H459" i="1"/>
  <c r="L459" i="1" s="1"/>
  <c r="H460" i="1"/>
  <c r="L460" i="1" s="1"/>
  <c r="H461" i="1"/>
  <c r="L461" i="1" s="1"/>
  <c r="H462" i="1"/>
  <c r="L462" i="1" s="1"/>
  <c r="H463" i="1"/>
  <c r="L463" i="1" s="1"/>
  <c r="H464" i="1"/>
  <c r="L464" i="1" s="1"/>
  <c r="H465" i="1"/>
  <c r="L465" i="1" s="1"/>
  <c r="H466" i="1"/>
  <c r="L466" i="1" s="1"/>
  <c r="H467" i="1"/>
  <c r="L467" i="1" s="1"/>
  <c r="H468" i="1"/>
  <c r="L468" i="1" s="1"/>
  <c r="H469" i="1"/>
  <c r="L469" i="1" s="1"/>
  <c r="H470" i="1"/>
  <c r="L470" i="1" s="1"/>
  <c r="H471" i="1"/>
  <c r="L471" i="1" s="1"/>
  <c r="H472" i="1"/>
  <c r="L472" i="1" s="1"/>
  <c r="H473" i="1"/>
  <c r="L473" i="1" s="1"/>
  <c r="H474" i="1"/>
  <c r="L474" i="1" s="1"/>
  <c r="H475" i="1"/>
  <c r="L475" i="1" s="1"/>
  <c r="H476" i="1"/>
  <c r="L476" i="1" s="1"/>
  <c r="H477" i="1"/>
  <c r="L477" i="1" s="1"/>
  <c r="H478" i="1"/>
  <c r="L478" i="1" s="1"/>
  <c r="H479" i="1"/>
  <c r="L479" i="1" s="1"/>
  <c r="H480" i="1"/>
  <c r="L480" i="1" s="1"/>
  <c r="H481" i="1"/>
  <c r="L481" i="1" s="1"/>
  <c r="H482" i="1"/>
  <c r="L482" i="1" s="1"/>
  <c r="H483" i="1"/>
  <c r="L483" i="1" s="1"/>
  <c r="H484" i="1"/>
  <c r="L484" i="1" s="1"/>
  <c r="H485" i="1"/>
  <c r="L485" i="1" s="1"/>
  <c r="H486" i="1"/>
  <c r="L486" i="1" s="1"/>
  <c r="H487" i="1"/>
  <c r="L487" i="1" s="1"/>
  <c r="H488" i="1"/>
  <c r="L488" i="1" s="1"/>
  <c r="H489" i="1"/>
  <c r="L489" i="1" s="1"/>
  <c r="H490" i="1"/>
  <c r="L490" i="1" s="1"/>
  <c r="H491" i="1"/>
  <c r="L491" i="1" s="1"/>
  <c r="H492" i="1"/>
  <c r="L492" i="1" s="1"/>
  <c r="H493" i="1"/>
  <c r="L493" i="1" s="1"/>
  <c r="H494" i="1"/>
  <c r="L494" i="1" s="1"/>
  <c r="H495" i="1"/>
  <c r="L495" i="1" s="1"/>
  <c r="H496" i="1"/>
  <c r="L496" i="1" s="1"/>
  <c r="H497" i="1"/>
  <c r="L497" i="1" s="1"/>
  <c r="H498" i="1"/>
  <c r="L498" i="1" s="1"/>
  <c r="H499" i="1"/>
  <c r="L499" i="1" s="1"/>
  <c r="H500" i="1"/>
  <c r="L500" i="1" s="1"/>
  <c r="H501" i="1"/>
  <c r="L501" i="1" s="1"/>
  <c r="H502" i="1"/>
  <c r="L502" i="1" s="1"/>
  <c r="H503" i="1"/>
  <c r="L503" i="1" s="1"/>
  <c r="H504" i="1"/>
  <c r="L504" i="1" s="1"/>
  <c r="H505" i="1"/>
  <c r="L505" i="1" s="1"/>
  <c r="H506" i="1"/>
  <c r="L506" i="1" s="1"/>
  <c r="H507" i="1"/>
  <c r="L507" i="1" s="1"/>
  <c r="H508" i="1"/>
  <c r="L508" i="1" s="1"/>
  <c r="H509" i="1"/>
  <c r="L509" i="1" s="1"/>
  <c r="H510" i="1"/>
  <c r="L510" i="1" s="1"/>
  <c r="H511" i="1"/>
  <c r="L511" i="1" s="1"/>
  <c r="H512" i="1"/>
  <c r="L512" i="1" s="1"/>
  <c r="H513" i="1"/>
  <c r="L513" i="1" s="1"/>
  <c r="H514" i="1"/>
  <c r="L514" i="1" s="1"/>
  <c r="H515" i="1"/>
  <c r="L515" i="1" s="1"/>
  <c r="H516" i="1"/>
  <c r="L516" i="1" s="1"/>
  <c r="H517" i="1"/>
  <c r="L517" i="1" s="1"/>
  <c r="H518" i="1"/>
  <c r="L518" i="1" s="1"/>
  <c r="H519" i="1"/>
  <c r="L519" i="1" s="1"/>
  <c r="H520" i="1"/>
  <c r="L520" i="1" s="1"/>
  <c r="H521" i="1"/>
  <c r="L521" i="1" s="1"/>
  <c r="H522" i="1"/>
  <c r="L522" i="1" s="1"/>
  <c r="H523" i="1"/>
  <c r="L523" i="1" s="1"/>
  <c r="H524" i="1"/>
  <c r="L524" i="1" s="1"/>
  <c r="H525" i="1"/>
  <c r="L525" i="1" s="1"/>
  <c r="H526" i="1"/>
  <c r="L526" i="1" s="1"/>
  <c r="H527" i="1"/>
  <c r="L527" i="1" s="1"/>
  <c r="H528" i="1"/>
  <c r="L528" i="1" s="1"/>
  <c r="H529" i="1"/>
  <c r="L529" i="1" s="1"/>
  <c r="H530" i="1"/>
  <c r="L530" i="1" s="1"/>
  <c r="H531" i="1"/>
  <c r="L531" i="1" s="1"/>
  <c r="H532" i="1"/>
  <c r="L532" i="1" s="1"/>
  <c r="H533" i="1"/>
  <c r="L533" i="1" s="1"/>
  <c r="H534" i="1"/>
  <c r="L534" i="1" s="1"/>
  <c r="H535" i="1"/>
  <c r="L535" i="1" s="1"/>
  <c r="H536" i="1"/>
  <c r="L536" i="1" s="1"/>
  <c r="H537" i="1"/>
  <c r="L537" i="1" s="1"/>
  <c r="H538" i="1"/>
  <c r="L538" i="1" s="1"/>
  <c r="H539" i="1"/>
  <c r="L539" i="1" s="1"/>
  <c r="H540" i="1"/>
  <c r="L540" i="1" s="1"/>
  <c r="H541" i="1"/>
  <c r="L541" i="1" s="1"/>
  <c r="H542" i="1"/>
  <c r="L542" i="1" s="1"/>
  <c r="H543" i="1"/>
  <c r="L543" i="1" s="1"/>
  <c r="H544" i="1"/>
  <c r="L544" i="1" s="1"/>
  <c r="H545" i="1"/>
  <c r="L545" i="1" s="1"/>
  <c r="H546" i="1"/>
  <c r="L546" i="1" s="1"/>
  <c r="H547" i="1"/>
  <c r="L547" i="1" s="1"/>
  <c r="H548" i="1"/>
  <c r="L548" i="1" s="1"/>
  <c r="H549" i="1"/>
  <c r="L549" i="1" s="1"/>
  <c r="H550" i="1"/>
  <c r="L550" i="1" s="1"/>
  <c r="H551" i="1"/>
  <c r="L551" i="1" s="1"/>
  <c r="H552" i="1"/>
  <c r="L552" i="1" s="1"/>
  <c r="H553" i="1"/>
  <c r="L553" i="1" s="1"/>
  <c r="H554" i="1"/>
  <c r="L554" i="1" s="1"/>
  <c r="H555" i="1"/>
  <c r="L555" i="1" s="1"/>
  <c r="H556" i="1"/>
  <c r="L556" i="1" s="1"/>
  <c r="H557" i="1"/>
  <c r="L557" i="1" s="1"/>
  <c r="H558" i="1"/>
  <c r="L558" i="1" s="1"/>
  <c r="H559" i="1"/>
  <c r="L559" i="1" s="1"/>
  <c r="H560" i="1"/>
  <c r="L560" i="1" s="1"/>
  <c r="H561" i="1"/>
  <c r="L561" i="1" s="1"/>
  <c r="H562" i="1"/>
  <c r="L562" i="1" s="1"/>
  <c r="H563" i="1"/>
  <c r="L563" i="1" s="1"/>
  <c r="H564" i="1"/>
  <c r="L564" i="1" s="1"/>
  <c r="H565" i="1"/>
  <c r="L565" i="1" s="1"/>
  <c r="H566" i="1"/>
  <c r="L566" i="1" s="1"/>
  <c r="H567" i="1"/>
  <c r="L567" i="1" s="1"/>
  <c r="H568" i="1"/>
  <c r="L568" i="1" s="1"/>
  <c r="H569" i="1"/>
  <c r="L569" i="1" s="1"/>
  <c r="H570" i="1"/>
  <c r="L570" i="1" s="1"/>
  <c r="H571" i="1"/>
  <c r="L571" i="1" s="1"/>
  <c r="H572" i="1"/>
  <c r="L572" i="1" s="1"/>
  <c r="H573" i="1"/>
  <c r="L573" i="1" s="1"/>
  <c r="H574" i="1"/>
  <c r="L574" i="1" s="1"/>
  <c r="H575" i="1"/>
  <c r="L575" i="1" s="1"/>
  <c r="H576" i="1"/>
  <c r="L576" i="1" s="1"/>
  <c r="H577" i="1"/>
  <c r="L577" i="1" s="1"/>
  <c r="H578" i="1"/>
  <c r="L578" i="1" s="1"/>
  <c r="H579" i="1"/>
  <c r="L579" i="1" s="1"/>
  <c r="H580" i="1"/>
  <c r="L580" i="1" s="1"/>
  <c r="H581" i="1"/>
  <c r="L581" i="1" s="1"/>
  <c r="H582" i="1"/>
  <c r="L582" i="1" s="1"/>
  <c r="H583" i="1"/>
  <c r="L583" i="1" s="1"/>
  <c r="H584" i="1"/>
  <c r="L584" i="1" s="1"/>
  <c r="H585" i="1"/>
  <c r="L585" i="1" s="1"/>
  <c r="H586" i="1"/>
  <c r="L586" i="1" s="1"/>
  <c r="H587" i="1"/>
  <c r="L587" i="1" s="1"/>
  <c r="H588" i="1"/>
  <c r="L588" i="1" s="1"/>
  <c r="H589" i="1"/>
  <c r="L589" i="1" s="1"/>
  <c r="H590" i="1"/>
  <c r="L590" i="1" s="1"/>
  <c r="H591" i="1"/>
  <c r="L591" i="1" s="1"/>
  <c r="H592" i="1"/>
  <c r="L592" i="1" s="1"/>
  <c r="H593" i="1"/>
  <c r="L593" i="1" s="1"/>
  <c r="H594" i="1"/>
  <c r="L594" i="1" s="1"/>
  <c r="H595" i="1"/>
  <c r="L595" i="1" s="1"/>
  <c r="H596" i="1"/>
  <c r="L596" i="1" s="1"/>
  <c r="H597" i="1"/>
  <c r="L597" i="1" s="1"/>
  <c r="H598" i="1"/>
  <c r="L598" i="1" s="1"/>
  <c r="H599" i="1"/>
  <c r="L599" i="1" s="1"/>
  <c r="H600" i="1"/>
  <c r="L600" i="1" s="1"/>
  <c r="H601" i="1"/>
  <c r="L601" i="1" s="1"/>
  <c r="H602" i="1"/>
  <c r="L602" i="1" s="1"/>
  <c r="H603" i="1"/>
  <c r="L603" i="1" s="1"/>
  <c r="H604" i="1"/>
  <c r="L604" i="1" s="1"/>
  <c r="H605" i="1"/>
  <c r="L605" i="1" s="1"/>
  <c r="H606" i="1"/>
  <c r="L606" i="1" s="1"/>
  <c r="H607" i="1"/>
  <c r="L607" i="1" s="1"/>
  <c r="H608" i="1"/>
  <c r="L608" i="1" s="1"/>
  <c r="H609" i="1"/>
  <c r="L609" i="1" s="1"/>
  <c r="H610" i="1"/>
  <c r="L610" i="1" s="1"/>
  <c r="H611" i="1"/>
  <c r="L611" i="1" s="1"/>
  <c r="H612" i="1"/>
  <c r="L612" i="1" s="1"/>
  <c r="H613" i="1"/>
  <c r="L613" i="1" s="1"/>
  <c r="H614" i="1"/>
  <c r="L614" i="1" s="1"/>
  <c r="H615" i="1"/>
  <c r="L615" i="1" s="1"/>
  <c r="H616" i="1"/>
  <c r="L616" i="1" s="1"/>
  <c r="H617" i="1"/>
  <c r="L617" i="1" s="1"/>
  <c r="H618" i="1"/>
  <c r="L618" i="1" s="1"/>
  <c r="H619" i="1"/>
  <c r="L619" i="1" s="1"/>
  <c r="H620" i="1"/>
  <c r="L620" i="1" s="1"/>
  <c r="H621" i="1"/>
  <c r="L621" i="1" s="1"/>
  <c r="H622" i="1"/>
  <c r="L622" i="1" s="1"/>
  <c r="H623" i="1"/>
  <c r="L623" i="1" s="1"/>
  <c r="H624" i="1"/>
  <c r="L624" i="1" s="1"/>
  <c r="H625" i="1"/>
  <c r="L625" i="1" s="1"/>
  <c r="H626" i="1"/>
  <c r="L626" i="1" s="1"/>
  <c r="H627" i="1"/>
  <c r="L627" i="1" s="1"/>
  <c r="H628" i="1"/>
  <c r="L628" i="1" s="1"/>
  <c r="H629" i="1"/>
  <c r="L629" i="1" s="1"/>
  <c r="H630" i="1"/>
  <c r="L630" i="1" s="1"/>
  <c r="H631" i="1"/>
  <c r="L631" i="1" s="1"/>
  <c r="H632" i="1"/>
  <c r="L632" i="1" s="1"/>
  <c r="H633" i="1"/>
  <c r="L633" i="1" s="1"/>
  <c r="H634" i="1"/>
  <c r="L634" i="1" s="1"/>
  <c r="H635" i="1"/>
  <c r="L635" i="1" s="1"/>
  <c r="H636" i="1"/>
  <c r="L636" i="1" s="1"/>
  <c r="H637" i="1"/>
  <c r="L637" i="1" s="1"/>
  <c r="H638" i="1"/>
  <c r="L638" i="1" s="1"/>
  <c r="H639" i="1"/>
  <c r="L639" i="1" s="1"/>
  <c r="H640" i="1"/>
  <c r="L640" i="1" s="1"/>
  <c r="H641" i="1"/>
  <c r="L641" i="1" s="1"/>
  <c r="H642" i="1"/>
  <c r="L642" i="1" s="1"/>
  <c r="H643" i="1"/>
  <c r="L643" i="1" s="1"/>
  <c r="H644" i="1"/>
  <c r="L644" i="1" s="1"/>
  <c r="H645" i="1"/>
  <c r="L645" i="1" s="1"/>
  <c r="H646" i="1"/>
  <c r="L646" i="1" s="1"/>
  <c r="H647" i="1"/>
  <c r="L647" i="1" s="1"/>
  <c r="H648" i="1"/>
  <c r="L648" i="1" s="1"/>
  <c r="H649" i="1"/>
  <c r="L649" i="1" s="1"/>
  <c r="H650" i="1"/>
  <c r="L650" i="1" s="1"/>
  <c r="H651" i="1"/>
  <c r="L651" i="1" s="1"/>
  <c r="H652" i="1"/>
  <c r="L652" i="1" s="1"/>
  <c r="H653" i="1"/>
  <c r="L653" i="1" s="1"/>
  <c r="H654" i="1"/>
  <c r="L654" i="1" s="1"/>
  <c r="H655" i="1"/>
  <c r="L655" i="1" s="1"/>
  <c r="H656" i="1"/>
  <c r="L656" i="1" s="1"/>
  <c r="H657" i="1"/>
  <c r="L657" i="1" s="1"/>
  <c r="H658" i="1"/>
  <c r="L658" i="1" s="1"/>
  <c r="H659" i="1"/>
  <c r="L659" i="1" s="1"/>
  <c r="H660" i="1"/>
  <c r="L660" i="1" s="1"/>
  <c r="H661" i="1"/>
  <c r="L661" i="1" s="1"/>
  <c r="H662" i="1"/>
  <c r="L662" i="1" s="1"/>
  <c r="H663" i="1"/>
  <c r="L663" i="1" s="1"/>
  <c r="H664" i="1"/>
  <c r="L664" i="1" s="1"/>
  <c r="H665" i="1"/>
  <c r="L665" i="1" s="1"/>
  <c r="H666" i="1"/>
  <c r="L666" i="1" s="1"/>
  <c r="H667" i="1"/>
  <c r="L667" i="1" s="1"/>
  <c r="H668" i="1"/>
  <c r="L668" i="1" s="1"/>
  <c r="H669" i="1"/>
  <c r="L669" i="1" s="1"/>
  <c r="H670" i="1"/>
  <c r="L670" i="1" s="1"/>
  <c r="H671" i="1"/>
  <c r="L671" i="1" s="1"/>
  <c r="H672" i="1"/>
  <c r="L672" i="1" s="1"/>
  <c r="H673" i="1"/>
  <c r="L673" i="1" s="1"/>
  <c r="H674" i="1"/>
  <c r="L674" i="1" s="1"/>
  <c r="H675" i="1"/>
  <c r="L675" i="1" s="1"/>
  <c r="H676" i="1"/>
  <c r="L676" i="1" s="1"/>
  <c r="H677" i="1"/>
  <c r="L677" i="1" s="1"/>
  <c r="H678" i="1"/>
  <c r="L678" i="1" s="1"/>
  <c r="H679" i="1"/>
  <c r="L679" i="1" s="1"/>
  <c r="H680" i="1"/>
  <c r="L680" i="1" s="1"/>
  <c r="H681" i="1"/>
  <c r="L681" i="1" s="1"/>
  <c r="H682" i="1"/>
  <c r="L682" i="1" s="1"/>
  <c r="H683" i="1"/>
  <c r="L683" i="1" s="1"/>
  <c r="H684" i="1"/>
  <c r="L684" i="1" s="1"/>
  <c r="H685" i="1"/>
  <c r="L685" i="1" s="1"/>
  <c r="H686" i="1"/>
  <c r="L686" i="1" s="1"/>
  <c r="H687" i="1"/>
  <c r="L687" i="1" s="1"/>
  <c r="H688" i="1"/>
  <c r="L688" i="1" s="1"/>
  <c r="H689" i="1"/>
  <c r="L689" i="1" s="1"/>
  <c r="H690" i="1"/>
  <c r="L690" i="1" s="1"/>
  <c r="H691" i="1"/>
  <c r="L691" i="1" s="1"/>
  <c r="H692" i="1"/>
  <c r="L692" i="1" s="1"/>
  <c r="H693" i="1"/>
  <c r="L693" i="1" s="1"/>
  <c r="H694" i="1"/>
  <c r="L694" i="1" s="1"/>
  <c r="H695" i="1"/>
  <c r="L695" i="1" s="1"/>
  <c r="H696" i="1"/>
  <c r="L696" i="1" s="1"/>
  <c r="H697" i="1"/>
  <c r="L697" i="1" s="1"/>
  <c r="H698" i="1"/>
  <c r="L698" i="1" s="1"/>
  <c r="H699" i="1"/>
  <c r="L699" i="1" s="1"/>
  <c r="H700" i="1"/>
  <c r="L700" i="1" s="1"/>
  <c r="H701" i="1"/>
  <c r="L701" i="1" s="1"/>
  <c r="H702" i="1"/>
  <c r="L702" i="1" s="1"/>
  <c r="H703" i="1"/>
  <c r="L703" i="1" s="1"/>
  <c r="H704" i="1"/>
  <c r="L704" i="1" s="1"/>
  <c r="H705" i="1"/>
  <c r="L705" i="1" s="1"/>
  <c r="H706" i="1"/>
  <c r="L706" i="1" s="1"/>
  <c r="H707" i="1"/>
  <c r="L707" i="1" s="1"/>
  <c r="H708" i="1"/>
  <c r="L708" i="1" s="1"/>
  <c r="H709" i="1"/>
  <c r="L709" i="1" s="1"/>
  <c r="H710" i="1"/>
  <c r="L710" i="1" s="1"/>
  <c r="H711" i="1"/>
  <c r="L711" i="1" s="1"/>
  <c r="H712" i="1"/>
  <c r="L712" i="1" s="1"/>
  <c r="H713" i="1"/>
  <c r="L713" i="1" s="1"/>
  <c r="H714" i="1"/>
  <c r="L714" i="1" s="1"/>
  <c r="H715" i="1"/>
  <c r="L715" i="1" s="1"/>
  <c r="H716" i="1"/>
  <c r="L716" i="1" s="1"/>
  <c r="H717" i="1"/>
  <c r="L717" i="1" s="1"/>
  <c r="H718" i="1"/>
  <c r="L718" i="1" s="1"/>
  <c r="H719" i="1"/>
  <c r="L719" i="1" s="1"/>
  <c r="H720" i="1"/>
  <c r="L720" i="1" s="1"/>
  <c r="H721" i="1"/>
  <c r="L721" i="1" s="1"/>
  <c r="H722" i="1"/>
  <c r="L722" i="1" s="1"/>
  <c r="H723" i="1"/>
  <c r="L723" i="1" s="1"/>
  <c r="H724" i="1"/>
  <c r="L724" i="1" s="1"/>
  <c r="H725" i="1"/>
  <c r="L725" i="1" s="1"/>
  <c r="H726" i="1"/>
  <c r="L726" i="1" s="1"/>
  <c r="H727" i="1"/>
  <c r="L727" i="1" s="1"/>
  <c r="H728" i="1"/>
  <c r="L728" i="1" s="1"/>
  <c r="H729" i="1"/>
  <c r="L729" i="1" s="1"/>
  <c r="H730" i="1"/>
  <c r="L730" i="1" s="1"/>
  <c r="H731" i="1"/>
  <c r="L731" i="1" s="1"/>
  <c r="H732" i="1"/>
  <c r="L732" i="1" s="1"/>
  <c r="H733" i="1"/>
  <c r="L733" i="1" s="1"/>
  <c r="H734" i="1"/>
  <c r="L734" i="1" s="1"/>
  <c r="H735" i="1"/>
  <c r="L735" i="1" s="1"/>
  <c r="H736" i="1"/>
  <c r="L736" i="1" s="1"/>
  <c r="H737" i="1"/>
  <c r="L737" i="1" s="1"/>
  <c r="H738" i="1"/>
  <c r="L738" i="1" s="1"/>
  <c r="H739" i="1"/>
  <c r="L739" i="1" s="1"/>
  <c r="H740" i="1"/>
  <c r="L740" i="1" s="1"/>
  <c r="H741" i="1"/>
  <c r="L741" i="1" s="1"/>
  <c r="H742" i="1"/>
  <c r="L742" i="1" s="1"/>
  <c r="H743" i="1"/>
  <c r="L743" i="1" s="1"/>
  <c r="H744" i="1"/>
  <c r="L744" i="1" s="1"/>
  <c r="H745" i="1"/>
  <c r="L745" i="1" s="1"/>
  <c r="H746" i="1"/>
  <c r="L746" i="1" s="1"/>
  <c r="H747" i="1"/>
  <c r="L747" i="1" s="1"/>
  <c r="H748" i="1"/>
  <c r="L748" i="1" s="1"/>
  <c r="H749" i="1"/>
  <c r="L749" i="1" s="1"/>
  <c r="H750" i="1"/>
  <c r="L750" i="1" s="1"/>
  <c r="H751" i="1"/>
  <c r="L751" i="1" s="1"/>
  <c r="H752" i="1"/>
  <c r="L752" i="1" s="1"/>
  <c r="H753" i="1"/>
  <c r="L753" i="1" s="1"/>
  <c r="H754" i="1"/>
  <c r="L754" i="1" s="1"/>
  <c r="H755" i="1"/>
  <c r="L755" i="1" s="1"/>
  <c r="H756" i="1"/>
  <c r="L756" i="1" s="1"/>
  <c r="H757" i="1"/>
  <c r="L757" i="1" s="1"/>
  <c r="H758" i="1"/>
  <c r="L758" i="1" s="1"/>
  <c r="H759" i="1"/>
  <c r="L759" i="1" s="1"/>
  <c r="H760" i="1"/>
  <c r="L760" i="1" s="1"/>
  <c r="H761" i="1"/>
  <c r="L761" i="1" s="1"/>
  <c r="H762" i="1"/>
  <c r="L762" i="1" s="1"/>
  <c r="H763" i="1"/>
  <c r="L763" i="1" s="1"/>
  <c r="H764" i="1"/>
  <c r="L764" i="1" s="1"/>
  <c r="H765" i="1"/>
  <c r="L765" i="1" s="1"/>
  <c r="H766" i="1"/>
  <c r="L766" i="1" s="1"/>
  <c r="H767" i="1"/>
  <c r="L767" i="1" s="1"/>
  <c r="H768" i="1"/>
  <c r="L768" i="1" s="1"/>
  <c r="H769" i="1"/>
  <c r="L769" i="1" s="1"/>
  <c r="H770" i="1"/>
  <c r="L770" i="1" s="1"/>
  <c r="H771" i="1"/>
  <c r="L771" i="1" s="1"/>
  <c r="H772" i="1"/>
  <c r="L772" i="1" s="1"/>
  <c r="H773" i="1"/>
  <c r="L773" i="1" s="1"/>
  <c r="H774" i="1"/>
  <c r="L774" i="1" s="1"/>
  <c r="H775" i="1"/>
  <c r="L775" i="1" s="1"/>
  <c r="H776" i="1"/>
  <c r="L776" i="1" s="1"/>
  <c r="H777" i="1"/>
  <c r="L777" i="1" s="1"/>
  <c r="H778" i="1"/>
  <c r="L778" i="1" s="1"/>
  <c r="H779" i="1"/>
  <c r="L779" i="1" s="1"/>
  <c r="H780" i="1"/>
  <c r="L780" i="1" s="1"/>
  <c r="H781" i="1"/>
  <c r="L781" i="1" s="1"/>
  <c r="H782" i="1"/>
  <c r="L782" i="1" s="1"/>
  <c r="H783" i="1"/>
  <c r="L783" i="1" s="1"/>
  <c r="H784" i="1"/>
  <c r="L784" i="1" s="1"/>
  <c r="H785" i="1"/>
  <c r="L785" i="1" s="1"/>
  <c r="H786" i="1"/>
  <c r="L786" i="1" s="1"/>
  <c r="H787" i="1"/>
  <c r="L787" i="1" s="1"/>
  <c r="H788" i="1"/>
  <c r="L788" i="1" s="1"/>
  <c r="H789" i="1"/>
  <c r="L789" i="1" s="1"/>
  <c r="H790" i="1"/>
  <c r="L790" i="1" s="1"/>
  <c r="H791" i="1"/>
  <c r="L791" i="1" s="1"/>
  <c r="H792" i="1"/>
  <c r="L792" i="1" s="1"/>
  <c r="H793" i="1"/>
  <c r="L793" i="1" s="1"/>
  <c r="H794" i="1"/>
  <c r="L794" i="1" s="1"/>
  <c r="H795" i="1"/>
  <c r="L795" i="1" s="1"/>
  <c r="H796" i="1"/>
  <c r="L796" i="1" s="1"/>
  <c r="H797" i="1"/>
  <c r="L797" i="1" s="1"/>
  <c r="H798" i="1"/>
  <c r="L798" i="1" s="1"/>
  <c r="H799" i="1"/>
  <c r="L799" i="1" s="1"/>
  <c r="H800" i="1"/>
  <c r="L800" i="1" s="1"/>
  <c r="H801" i="1"/>
  <c r="L801" i="1" s="1"/>
  <c r="H802" i="1"/>
  <c r="L802" i="1" s="1"/>
  <c r="H803" i="1"/>
  <c r="L803" i="1" s="1"/>
  <c r="H804" i="1"/>
  <c r="L804" i="1" s="1"/>
  <c r="H805" i="1"/>
  <c r="L805" i="1" s="1"/>
  <c r="H806" i="1"/>
  <c r="L806" i="1" s="1"/>
  <c r="H807" i="1"/>
  <c r="L807" i="1" s="1"/>
  <c r="H808" i="1"/>
  <c r="L808" i="1" s="1"/>
  <c r="H809" i="1"/>
  <c r="L809" i="1" s="1"/>
  <c r="H810" i="1"/>
  <c r="L810" i="1" s="1"/>
  <c r="H811" i="1"/>
  <c r="L811" i="1" s="1"/>
  <c r="H812" i="1"/>
  <c r="L812" i="1" s="1"/>
  <c r="H813" i="1"/>
  <c r="L813" i="1" s="1"/>
  <c r="H814" i="1"/>
  <c r="L814" i="1" s="1"/>
  <c r="H815" i="1"/>
  <c r="L815" i="1" s="1"/>
  <c r="H816" i="1"/>
  <c r="L816" i="1" s="1"/>
  <c r="H817" i="1"/>
  <c r="L817" i="1" s="1"/>
  <c r="H818" i="1"/>
  <c r="L818" i="1" s="1"/>
  <c r="H819" i="1"/>
  <c r="L819" i="1" s="1"/>
  <c r="H820" i="1"/>
  <c r="L820" i="1" s="1"/>
  <c r="H821" i="1"/>
  <c r="L821" i="1" s="1"/>
  <c r="H822" i="1"/>
  <c r="L822" i="1" s="1"/>
  <c r="H823" i="1"/>
  <c r="L823" i="1" s="1"/>
  <c r="H824" i="1"/>
  <c r="L824" i="1" s="1"/>
  <c r="H825" i="1"/>
  <c r="L825" i="1" s="1"/>
  <c r="H826" i="1"/>
  <c r="L826" i="1" s="1"/>
  <c r="H827" i="1"/>
  <c r="L827" i="1" s="1"/>
  <c r="H828" i="1"/>
  <c r="L828" i="1" s="1"/>
  <c r="H829" i="1"/>
  <c r="L829" i="1" s="1"/>
  <c r="H830" i="1"/>
  <c r="L830" i="1" s="1"/>
  <c r="H831" i="1"/>
  <c r="L831" i="1" s="1"/>
  <c r="H832" i="1"/>
  <c r="L832" i="1" s="1"/>
  <c r="H833" i="1"/>
  <c r="L833" i="1" s="1"/>
  <c r="H834" i="1"/>
  <c r="L834" i="1" s="1"/>
  <c r="H835" i="1"/>
  <c r="L835" i="1" s="1"/>
  <c r="H836" i="1"/>
  <c r="L836" i="1" s="1"/>
  <c r="H837" i="1"/>
  <c r="L837" i="1" s="1"/>
  <c r="H838" i="1"/>
  <c r="L838" i="1" s="1"/>
  <c r="H839" i="1"/>
  <c r="L839" i="1" s="1"/>
  <c r="H840" i="1"/>
  <c r="L840" i="1" s="1"/>
  <c r="H841" i="1"/>
  <c r="L841" i="1" s="1"/>
  <c r="H842" i="1"/>
  <c r="L842" i="1" s="1"/>
  <c r="H843" i="1"/>
  <c r="L843" i="1" s="1"/>
  <c r="H844" i="1"/>
  <c r="L844" i="1" s="1"/>
  <c r="H845" i="1"/>
  <c r="L845" i="1" s="1"/>
  <c r="H846" i="1"/>
  <c r="L846" i="1" s="1"/>
  <c r="H847" i="1"/>
  <c r="L847" i="1" s="1"/>
  <c r="H848" i="1"/>
  <c r="L848" i="1" s="1"/>
  <c r="H849" i="1"/>
  <c r="L849" i="1" s="1"/>
  <c r="H850" i="1"/>
  <c r="L850" i="1" s="1"/>
  <c r="H851" i="1"/>
  <c r="L851" i="1" s="1"/>
  <c r="H852" i="1"/>
  <c r="L852" i="1" s="1"/>
  <c r="H853" i="1"/>
  <c r="L853" i="1" s="1"/>
  <c r="H854" i="1"/>
  <c r="L854" i="1" s="1"/>
  <c r="H855" i="1"/>
  <c r="L855" i="1" s="1"/>
  <c r="H856" i="1"/>
  <c r="L856" i="1" s="1"/>
  <c r="H857" i="1"/>
  <c r="L857" i="1" s="1"/>
  <c r="H858" i="1"/>
  <c r="L858" i="1" s="1"/>
  <c r="H859" i="1"/>
  <c r="L859" i="1" s="1"/>
  <c r="H860" i="1"/>
  <c r="L860" i="1" s="1"/>
  <c r="H861" i="1"/>
  <c r="L861" i="1" s="1"/>
  <c r="H862" i="1"/>
  <c r="L862" i="1" s="1"/>
  <c r="H863" i="1"/>
  <c r="L863" i="1" s="1"/>
  <c r="H864" i="1"/>
  <c r="L864" i="1" s="1"/>
  <c r="H865" i="1"/>
  <c r="L865" i="1" s="1"/>
  <c r="H866" i="1"/>
  <c r="L866" i="1" s="1"/>
  <c r="H867" i="1"/>
  <c r="L867" i="1" s="1"/>
  <c r="H868" i="1"/>
  <c r="L868" i="1" s="1"/>
  <c r="H869" i="1"/>
  <c r="L869" i="1" s="1"/>
  <c r="H870" i="1"/>
  <c r="L870" i="1" s="1"/>
  <c r="H871" i="1"/>
  <c r="L871" i="1" s="1"/>
  <c r="H872" i="1"/>
  <c r="L872" i="1" s="1"/>
  <c r="H873" i="1"/>
  <c r="L873" i="1" s="1"/>
  <c r="H874" i="1"/>
  <c r="L874" i="1" s="1"/>
  <c r="H875" i="1"/>
  <c r="L875" i="1" s="1"/>
  <c r="H876" i="1"/>
  <c r="L876" i="1" s="1"/>
  <c r="H877" i="1"/>
  <c r="L877" i="1" s="1"/>
  <c r="H878" i="1"/>
  <c r="L878" i="1" s="1"/>
  <c r="H879" i="1"/>
  <c r="L879" i="1" s="1"/>
  <c r="H880" i="1"/>
  <c r="L880" i="1" s="1"/>
  <c r="H881" i="1"/>
  <c r="L881" i="1" s="1"/>
  <c r="H882" i="1"/>
  <c r="L882" i="1" s="1"/>
  <c r="H883" i="1"/>
  <c r="L883" i="1" s="1"/>
  <c r="H884" i="1"/>
  <c r="L884" i="1" s="1"/>
  <c r="H885" i="1"/>
  <c r="L885" i="1" s="1"/>
  <c r="H886" i="1"/>
  <c r="L886" i="1" s="1"/>
  <c r="H887" i="1"/>
  <c r="L887" i="1" s="1"/>
  <c r="H888" i="1"/>
  <c r="L888" i="1" s="1"/>
  <c r="H889" i="1"/>
  <c r="L889" i="1" s="1"/>
  <c r="H890" i="1"/>
  <c r="L890" i="1" s="1"/>
  <c r="H891" i="1"/>
  <c r="L891" i="1" s="1"/>
  <c r="H892" i="1"/>
  <c r="L892" i="1" s="1"/>
  <c r="H893" i="1"/>
  <c r="L893" i="1" s="1"/>
  <c r="H894" i="1"/>
  <c r="L894" i="1" s="1"/>
  <c r="H895" i="1"/>
  <c r="L895" i="1" s="1"/>
  <c r="H896" i="1"/>
  <c r="L896" i="1" s="1"/>
  <c r="H897" i="1"/>
  <c r="L897" i="1" s="1"/>
  <c r="H898" i="1"/>
  <c r="L898" i="1" s="1"/>
  <c r="H899" i="1"/>
  <c r="L899" i="1" s="1"/>
  <c r="H900" i="1"/>
  <c r="L900" i="1" s="1"/>
  <c r="H901" i="1"/>
  <c r="L901" i="1" s="1"/>
  <c r="H902" i="1"/>
  <c r="L902" i="1" s="1"/>
  <c r="H903" i="1"/>
  <c r="L903" i="1" s="1"/>
  <c r="H904" i="1"/>
  <c r="L904" i="1" s="1"/>
  <c r="H905" i="1"/>
  <c r="L905" i="1" s="1"/>
  <c r="H906" i="1"/>
  <c r="L906" i="1" s="1"/>
  <c r="H907" i="1"/>
  <c r="L907" i="1" s="1"/>
  <c r="H908" i="1"/>
  <c r="L908" i="1" s="1"/>
  <c r="H909" i="1"/>
  <c r="L909" i="1" s="1"/>
  <c r="H910" i="1"/>
  <c r="L910" i="1" s="1"/>
  <c r="H911" i="1"/>
  <c r="L911" i="1" s="1"/>
  <c r="H912" i="1"/>
  <c r="L912" i="1" s="1"/>
  <c r="H913" i="1"/>
  <c r="L913" i="1" s="1"/>
  <c r="H914" i="1"/>
  <c r="L914" i="1" s="1"/>
  <c r="H915" i="1"/>
  <c r="L915" i="1" s="1"/>
  <c r="H916" i="1"/>
  <c r="L916" i="1" s="1"/>
  <c r="H917" i="1"/>
  <c r="L917" i="1" s="1"/>
  <c r="H918" i="1"/>
  <c r="L918" i="1" s="1"/>
  <c r="H919" i="1"/>
  <c r="L919" i="1" s="1"/>
  <c r="H920" i="1"/>
  <c r="L920" i="1" s="1"/>
  <c r="H921" i="1"/>
  <c r="L921" i="1" s="1"/>
  <c r="H922" i="1"/>
  <c r="L922" i="1" s="1"/>
  <c r="H923" i="1"/>
  <c r="L923" i="1" s="1"/>
  <c r="H924" i="1"/>
  <c r="L924" i="1" s="1"/>
  <c r="H925" i="1"/>
  <c r="L925" i="1" s="1"/>
  <c r="H926" i="1"/>
  <c r="L926" i="1" s="1"/>
  <c r="H927" i="1"/>
  <c r="L927" i="1" s="1"/>
  <c r="H928" i="1"/>
  <c r="L928" i="1" s="1"/>
  <c r="H929" i="1"/>
  <c r="L929" i="1" s="1"/>
  <c r="H930" i="1"/>
  <c r="L930" i="1" s="1"/>
  <c r="H931" i="1"/>
  <c r="L931" i="1" s="1"/>
  <c r="H932" i="1"/>
  <c r="L932" i="1" s="1"/>
  <c r="H933" i="1"/>
  <c r="L933" i="1" s="1"/>
  <c r="H934" i="1"/>
  <c r="L934" i="1" s="1"/>
  <c r="H935" i="1"/>
  <c r="L935" i="1" s="1"/>
  <c r="H936" i="1"/>
  <c r="L936" i="1" s="1"/>
  <c r="H937" i="1"/>
  <c r="L937" i="1" s="1"/>
  <c r="H938" i="1"/>
  <c r="L938" i="1" s="1"/>
  <c r="H939" i="1"/>
  <c r="L939" i="1" s="1"/>
  <c r="H940" i="1"/>
  <c r="L940" i="1" s="1"/>
  <c r="H941" i="1"/>
  <c r="L941" i="1" s="1"/>
  <c r="H942" i="1"/>
  <c r="L942" i="1" s="1"/>
  <c r="H943" i="1"/>
  <c r="L943" i="1" s="1"/>
  <c r="H944" i="1"/>
  <c r="L944" i="1" s="1"/>
  <c r="H945" i="1"/>
  <c r="L945" i="1" s="1"/>
  <c r="H946" i="1"/>
  <c r="L946" i="1" s="1"/>
  <c r="H947" i="1"/>
  <c r="L947" i="1" s="1"/>
  <c r="H948" i="1"/>
  <c r="L948" i="1" s="1"/>
  <c r="H949" i="1"/>
  <c r="L949" i="1" s="1"/>
  <c r="H950" i="1"/>
  <c r="L950" i="1" s="1"/>
  <c r="H951" i="1"/>
  <c r="L951" i="1" s="1"/>
  <c r="H952" i="1"/>
  <c r="L952" i="1" s="1"/>
  <c r="H953" i="1"/>
  <c r="L953" i="1" s="1"/>
  <c r="H954" i="1"/>
  <c r="L954" i="1" s="1"/>
  <c r="H955" i="1"/>
  <c r="L955" i="1" s="1"/>
  <c r="H956" i="1"/>
  <c r="L956" i="1" s="1"/>
  <c r="H957" i="1"/>
  <c r="L957" i="1" s="1"/>
  <c r="H958" i="1"/>
  <c r="L958" i="1" s="1"/>
  <c r="H959" i="1"/>
  <c r="L959" i="1" s="1"/>
  <c r="H960" i="1"/>
  <c r="L960" i="1" s="1"/>
  <c r="H961" i="1"/>
  <c r="L961" i="1" s="1"/>
  <c r="H962" i="1"/>
  <c r="L962" i="1" s="1"/>
  <c r="H963" i="1"/>
  <c r="L963" i="1" s="1"/>
  <c r="H964" i="1"/>
  <c r="L964" i="1" s="1"/>
  <c r="H965" i="1"/>
  <c r="L965" i="1" s="1"/>
  <c r="H966" i="1"/>
  <c r="L966" i="1" s="1"/>
  <c r="H967" i="1"/>
  <c r="L967" i="1" s="1"/>
  <c r="H968" i="1"/>
  <c r="L968" i="1" s="1"/>
  <c r="H969" i="1"/>
  <c r="L969" i="1" s="1"/>
  <c r="H970" i="1"/>
  <c r="L970" i="1" s="1"/>
  <c r="H971" i="1"/>
  <c r="L971" i="1" s="1"/>
  <c r="H972" i="1"/>
  <c r="L972" i="1" s="1"/>
  <c r="H973" i="1"/>
  <c r="L973" i="1" s="1"/>
  <c r="H974" i="1"/>
  <c r="L974" i="1" s="1"/>
  <c r="H975" i="1"/>
  <c r="L975" i="1" s="1"/>
  <c r="H976" i="1"/>
  <c r="L976" i="1" s="1"/>
  <c r="H977" i="1"/>
  <c r="L977" i="1" s="1"/>
  <c r="H978" i="1"/>
  <c r="L978" i="1" s="1"/>
  <c r="H979" i="1"/>
  <c r="L979" i="1" s="1"/>
  <c r="H980" i="1"/>
  <c r="L980" i="1" s="1"/>
  <c r="H981" i="1"/>
  <c r="L981" i="1" s="1"/>
  <c r="H982" i="1"/>
  <c r="L982" i="1" s="1"/>
  <c r="H983" i="1"/>
  <c r="L983" i="1" s="1"/>
  <c r="H984" i="1"/>
  <c r="L984" i="1" s="1"/>
  <c r="H985" i="1"/>
  <c r="L985" i="1" s="1"/>
  <c r="H986" i="1"/>
  <c r="L986" i="1" s="1"/>
  <c r="H987" i="1"/>
  <c r="L987" i="1" s="1"/>
  <c r="H988" i="1"/>
  <c r="L988" i="1" s="1"/>
  <c r="H989" i="1"/>
  <c r="L989" i="1" s="1"/>
  <c r="H990" i="1"/>
  <c r="L990" i="1" s="1"/>
  <c r="H991" i="1"/>
  <c r="L991" i="1" s="1"/>
  <c r="H992" i="1"/>
  <c r="L992" i="1" s="1"/>
  <c r="H993" i="1"/>
  <c r="L993" i="1" s="1"/>
  <c r="H994" i="1"/>
  <c r="L994" i="1" s="1"/>
  <c r="H995" i="1"/>
  <c r="L995" i="1" s="1"/>
  <c r="H996" i="1"/>
  <c r="L996" i="1" s="1"/>
  <c r="H997" i="1"/>
  <c r="L997" i="1" s="1"/>
  <c r="H998" i="1"/>
  <c r="L998" i="1" s="1"/>
  <c r="H999" i="1"/>
  <c r="L999" i="1" s="1"/>
  <c r="H1000" i="1"/>
  <c r="L1000" i="1" s="1"/>
  <c r="H1001" i="1"/>
  <c r="L1001" i="1" s="1"/>
  <c r="H1002" i="1"/>
  <c r="L1002" i="1" s="1"/>
  <c r="H1003" i="1"/>
  <c r="L1003" i="1" s="1"/>
  <c r="H1004" i="1"/>
  <c r="L1004" i="1" s="1"/>
  <c r="H1005" i="1"/>
  <c r="L1005" i="1" s="1"/>
  <c r="H1006" i="1"/>
  <c r="L1006" i="1" s="1"/>
  <c r="H1007" i="1"/>
  <c r="L1007" i="1" s="1"/>
  <c r="H1008" i="1"/>
  <c r="L1008" i="1" s="1"/>
  <c r="H1009" i="1"/>
  <c r="L1009" i="1" s="1"/>
  <c r="H1010" i="1"/>
  <c r="L1010" i="1" s="1"/>
  <c r="H1011" i="1"/>
  <c r="L1011" i="1" s="1"/>
  <c r="H1012" i="1"/>
  <c r="L1012" i="1" s="1"/>
  <c r="H1013" i="1"/>
  <c r="L1013" i="1" s="1"/>
  <c r="H1014" i="1"/>
  <c r="L1014" i="1" s="1"/>
  <c r="H1015" i="1"/>
  <c r="L1015" i="1" s="1"/>
  <c r="H1016" i="1"/>
  <c r="L1016" i="1" s="1"/>
  <c r="H1017" i="1"/>
  <c r="L1017" i="1" s="1"/>
  <c r="H1018" i="1"/>
  <c r="L1018" i="1" s="1"/>
  <c r="H1019" i="1"/>
  <c r="L1019" i="1" s="1"/>
  <c r="H1020" i="1"/>
  <c r="L1020" i="1" s="1"/>
  <c r="H1021" i="1"/>
  <c r="L1021" i="1" s="1"/>
  <c r="H1022" i="1"/>
  <c r="L1022" i="1" s="1"/>
  <c r="H1023" i="1"/>
  <c r="L1023" i="1" s="1"/>
  <c r="H1024" i="1"/>
  <c r="L1024" i="1" s="1"/>
  <c r="H1025" i="1"/>
  <c r="L1025" i="1" s="1"/>
  <c r="H1026" i="1"/>
  <c r="L1026" i="1" s="1"/>
  <c r="H1027" i="1"/>
  <c r="L1027" i="1" s="1"/>
  <c r="H1028" i="1"/>
  <c r="L1028" i="1" s="1"/>
  <c r="H1029" i="1"/>
  <c r="L1029" i="1" s="1"/>
  <c r="H1030" i="1"/>
  <c r="L1030" i="1" s="1"/>
  <c r="H1031" i="1"/>
  <c r="L1031" i="1" s="1"/>
  <c r="H1032" i="1"/>
  <c r="L1032" i="1" s="1"/>
  <c r="H1033" i="1"/>
  <c r="L1033" i="1" s="1"/>
  <c r="H1034" i="1"/>
  <c r="L1034" i="1" s="1"/>
  <c r="H1035" i="1"/>
  <c r="L1035" i="1" s="1"/>
  <c r="H1036" i="1"/>
  <c r="L1036" i="1" s="1"/>
  <c r="H1037" i="1"/>
  <c r="L1037" i="1" s="1"/>
  <c r="H1038" i="1"/>
  <c r="L1038" i="1" s="1"/>
  <c r="H1039" i="1"/>
  <c r="L1039" i="1" s="1"/>
  <c r="H1040" i="1"/>
  <c r="L1040" i="1" s="1"/>
  <c r="H1041" i="1"/>
  <c r="L1041" i="1" s="1"/>
  <c r="H1042" i="1"/>
  <c r="L1042" i="1" s="1"/>
  <c r="H1043" i="1"/>
  <c r="L1043" i="1" s="1"/>
  <c r="H1044" i="1"/>
  <c r="L1044" i="1" s="1"/>
  <c r="H1045" i="1"/>
  <c r="L1045" i="1" s="1"/>
  <c r="H1046" i="1"/>
  <c r="L1046" i="1" s="1"/>
  <c r="H1047" i="1"/>
  <c r="L1047" i="1" s="1"/>
  <c r="H1048" i="1"/>
  <c r="L1048" i="1" s="1"/>
  <c r="H1049" i="1"/>
  <c r="L1049" i="1" s="1"/>
  <c r="H1050" i="1"/>
  <c r="L1050" i="1" s="1"/>
  <c r="H1051" i="1"/>
  <c r="L1051" i="1" s="1"/>
  <c r="H1052" i="1"/>
  <c r="L1052" i="1" s="1"/>
  <c r="H1053" i="1"/>
  <c r="L1053" i="1" s="1"/>
  <c r="H1054" i="1"/>
  <c r="L1054" i="1" s="1"/>
  <c r="H1055" i="1"/>
  <c r="L1055" i="1" s="1"/>
  <c r="H1056" i="1"/>
  <c r="L1056" i="1" s="1"/>
  <c r="H1057" i="1"/>
  <c r="L1057" i="1" s="1"/>
  <c r="H1058" i="1"/>
  <c r="L1058" i="1" s="1"/>
  <c r="H1059" i="1"/>
  <c r="L1059" i="1" s="1"/>
  <c r="H1060" i="1"/>
  <c r="L1060" i="1" s="1"/>
  <c r="H1061" i="1"/>
  <c r="L1061" i="1" s="1"/>
  <c r="H1062" i="1"/>
  <c r="L1062" i="1" s="1"/>
  <c r="H1063" i="1"/>
  <c r="L1063" i="1" s="1"/>
  <c r="H1064" i="1"/>
  <c r="L1064" i="1" s="1"/>
  <c r="H1065" i="1"/>
  <c r="L1065" i="1" s="1"/>
  <c r="H1066" i="1"/>
  <c r="L1066" i="1" s="1"/>
  <c r="H1067" i="1"/>
  <c r="L1067" i="1" s="1"/>
  <c r="H1068" i="1"/>
  <c r="L1068" i="1" s="1"/>
  <c r="H1069" i="1"/>
  <c r="L1069" i="1" s="1"/>
  <c r="H1070" i="1"/>
  <c r="L1070" i="1" s="1"/>
  <c r="H1071" i="1"/>
  <c r="L1071" i="1" s="1"/>
  <c r="H1072" i="1"/>
  <c r="L1072" i="1" s="1"/>
  <c r="H1073" i="1"/>
  <c r="L1073" i="1" s="1"/>
  <c r="H1074" i="1"/>
  <c r="L1074" i="1" s="1"/>
  <c r="H1075" i="1"/>
  <c r="L1075" i="1" s="1"/>
  <c r="H1076" i="1"/>
  <c r="L1076" i="1" s="1"/>
  <c r="H1077" i="1"/>
  <c r="L1077" i="1" s="1"/>
  <c r="H1078" i="1"/>
  <c r="L1078" i="1" s="1"/>
  <c r="H1079" i="1"/>
  <c r="L1079" i="1" s="1"/>
  <c r="H1080" i="1"/>
  <c r="L1080" i="1" s="1"/>
  <c r="H1081" i="1"/>
  <c r="L1081" i="1" s="1"/>
  <c r="H1082" i="1"/>
  <c r="L1082" i="1" s="1"/>
  <c r="H1083" i="1"/>
  <c r="L1083" i="1" s="1"/>
  <c r="H1084" i="1"/>
  <c r="L1084" i="1" s="1"/>
  <c r="H1085" i="1"/>
  <c r="L1085" i="1" s="1"/>
  <c r="H1086" i="1"/>
  <c r="L1086" i="1" s="1"/>
  <c r="H1087" i="1"/>
  <c r="L1087" i="1" s="1"/>
  <c r="H1088" i="1"/>
  <c r="L1088" i="1" s="1"/>
  <c r="H1089" i="1"/>
  <c r="L1089" i="1" s="1"/>
  <c r="H1090" i="1"/>
  <c r="L1090" i="1" s="1"/>
  <c r="H1091" i="1"/>
  <c r="L1091" i="1" s="1"/>
  <c r="H1092" i="1"/>
  <c r="L1092" i="1" s="1"/>
  <c r="H1093" i="1"/>
  <c r="L1093" i="1" s="1"/>
  <c r="H1094" i="1"/>
  <c r="L1094" i="1" s="1"/>
  <c r="H1095" i="1"/>
  <c r="L1095" i="1" s="1"/>
  <c r="H1096" i="1"/>
  <c r="L1096" i="1" s="1"/>
  <c r="H1097" i="1"/>
  <c r="L1097" i="1" s="1"/>
  <c r="H1098" i="1"/>
  <c r="L1098" i="1" s="1"/>
  <c r="H1099" i="1"/>
  <c r="L1099" i="1" s="1"/>
  <c r="H1100" i="1"/>
  <c r="L1100" i="1" s="1"/>
  <c r="H1101" i="1"/>
  <c r="L1101" i="1" s="1"/>
  <c r="H1102" i="1"/>
  <c r="L1102" i="1" s="1"/>
  <c r="H1103" i="1"/>
  <c r="L1103" i="1" s="1"/>
  <c r="H1104" i="1"/>
  <c r="L1104" i="1" s="1"/>
  <c r="H1105" i="1"/>
  <c r="L1105" i="1" s="1"/>
  <c r="H1106" i="1"/>
  <c r="L1106" i="1" s="1"/>
  <c r="H1107" i="1"/>
  <c r="L1107" i="1" s="1"/>
  <c r="H1108" i="1"/>
  <c r="L1108" i="1" s="1"/>
  <c r="H1109" i="1"/>
  <c r="L1109" i="1" s="1"/>
  <c r="H1110" i="1"/>
  <c r="L1110" i="1" s="1"/>
  <c r="H1111" i="1"/>
  <c r="L1111" i="1" s="1"/>
  <c r="H1112" i="1"/>
  <c r="L1112" i="1" s="1"/>
  <c r="H1113" i="1"/>
  <c r="L1113" i="1" s="1"/>
  <c r="H1114" i="1"/>
  <c r="L1114" i="1" s="1"/>
  <c r="H1115" i="1"/>
  <c r="L1115" i="1" s="1"/>
  <c r="H1116" i="1"/>
  <c r="L1116" i="1" s="1"/>
  <c r="H1117" i="1"/>
  <c r="L1117" i="1" s="1"/>
  <c r="H1118" i="1"/>
  <c r="L1118" i="1" s="1"/>
  <c r="H1119" i="1"/>
  <c r="L1119" i="1" s="1"/>
  <c r="H1120" i="1"/>
  <c r="L1120" i="1" s="1"/>
  <c r="H1121" i="1"/>
  <c r="L1121" i="1" s="1"/>
  <c r="H1122" i="1"/>
  <c r="L1122" i="1" s="1"/>
  <c r="H1123" i="1"/>
  <c r="L1123" i="1" s="1"/>
  <c r="H1124" i="1"/>
  <c r="L1124" i="1" s="1"/>
  <c r="H1125" i="1"/>
  <c r="L1125" i="1" s="1"/>
  <c r="H1126" i="1"/>
  <c r="L1126" i="1" s="1"/>
  <c r="H1127" i="1"/>
  <c r="L1127" i="1" s="1"/>
  <c r="H1128" i="1"/>
  <c r="L1128" i="1" s="1"/>
  <c r="H1129" i="1"/>
  <c r="L1129" i="1" s="1"/>
  <c r="H1130" i="1"/>
  <c r="L1130" i="1" s="1"/>
  <c r="H1131" i="1"/>
  <c r="L1131" i="1" s="1"/>
  <c r="H1132" i="1"/>
  <c r="L1132" i="1" s="1"/>
  <c r="H1133" i="1"/>
  <c r="L1133" i="1" s="1"/>
  <c r="H1134" i="1"/>
  <c r="L1134" i="1" s="1"/>
  <c r="H1135" i="1"/>
  <c r="L1135" i="1" s="1"/>
  <c r="H1136" i="1"/>
  <c r="L1136" i="1" s="1"/>
  <c r="H1137" i="1"/>
  <c r="L1137" i="1" s="1"/>
  <c r="H1138" i="1"/>
  <c r="L1138" i="1" s="1"/>
  <c r="H1139" i="1"/>
  <c r="L1139" i="1" s="1"/>
  <c r="H1140" i="1"/>
  <c r="L1140" i="1" s="1"/>
  <c r="H1141" i="1"/>
  <c r="L1141" i="1" s="1"/>
  <c r="H1142" i="1"/>
  <c r="L1142" i="1" s="1"/>
  <c r="H1143" i="1"/>
  <c r="L1143" i="1" s="1"/>
  <c r="H1144" i="1"/>
  <c r="L1144" i="1" s="1"/>
  <c r="H1145" i="1"/>
  <c r="L1145" i="1" s="1"/>
  <c r="H1146" i="1"/>
  <c r="L1146" i="1" s="1"/>
  <c r="H1147" i="1"/>
  <c r="L1147" i="1" s="1"/>
  <c r="H1148" i="1"/>
  <c r="L1148" i="1" s="1"/>
  <c r="H1149" i="1"/>
  <c r="L1149" i="1" s="1"/>
  <c r="H1150" i="1"/>
  <c r="L1150" i="1" s="1"/>
  <c r="H1151" i="1"/>
  <c r="L1151" i="1" s="1"/>
  <c r="H1152" i="1"/>
  <c r="L1152" i="1" s="1"/>
  <c r="H1153" i="1"/>
  <c r="L1153" i="1" s="1"/>
  <c r="H1154" i="1"/>
  <c r="L1154" i="1" s="1"/>
  <c r="H1155" i="1"/>
  <c r="L1155" i="1" s="1"/>
  <c r="H1156" i="1"/>
  <c r="L1156" i="1" s="1"/>
  <c r="H1157" i="1"/>
  <c r="L1157" i="1" s="1"/>
  <c r="H1158" i="1"/>
  <c r="L1158" i="1" s="1"/>
  <c r="H1159" i="1"/>
  <c r="L1159" i="1" s="1"/>
  <c r="H1160" i="1"/>
  <c r="L1160" i="1" s="1"/>
  <c r="H1161" i="1"/>
  <c r="L1161" i="1" s="1"/>
  <c r="H1162" i="1"/>
  <c r="L1162" i="1" s="1"/>
  <c r="H1163" i="1"/>
  <c r="L1163" i="1" s="1"/>
  <c r="H1164" i="1"/>
  <c r="L1164" i="1" s="1"/>
  <c r="H1165" i="1"/>
  <c r="L1165" i="1" s="1"/>
  <c r="H1166" i="1"/>
  <c r="L1166" i="1" s="1"/>
  <c r="H1167" i="1"/>
  <c r="L1167" i="1" s="1"/>
  <c r="H1168" i="1"/>
  <c r="L1168" i="1" s="1"/>
  <c r="H1169" i="1"/>
  <c r="L1169" i="1" s="1"/>
  <c r="H1170" i="1"/>
  <c r="L1170" i="1" s="1"/>
  <c r="H1171" i="1"/>
  <c r="L1171" i="1" s="1"/>
  <c r="H1172" i="1"/>
  <c r="L1172" i="1" s="1"/>
  <c r="H1173" i="1"/>
  <c r="L1173" i="1" s="1"/>
  <c r="H1174" i="1"/>
  <c r="L1174" i="1" s="1"/>
  <c r="H1175" i="1"/>
  <c r="L1175" i="1" s="1"/>
  <c r="H1176" i="1"/>
  <c r="L1176" i="1" s="1"/>
  <c r="H1177" i="1"/>
  <c r="L1177" i="1" s="1"/>
  <c r="H1178" i="1"/>
  <c r="L1178" i="1" s="1"/>
  <c r="H1179" i="1"/>
  <c r="L1179" i="1" s="1"/>
  <c r="H1180" i="1"/>
  <c r="L1180" i="1" s="1"/>
  <c r="H1181" i="1"/>
  <c r="L1181" i="1" s="1"/>
  <c r="H1182" i="1"/>
  <c r="L1182" i="1" s="1"/>
  <c r="H1183" i="1"/>
  <c r="L1183" i="1" s="1"/>
  <c r="H1184" i="1"/>
  <c r="L1184" i="1" s="1"/>
  <c r="H1185" i="1"/>
  <c r="L1185" i="1" s="1"/>
  <c r="H1186" i="1"/>
  <c r="L1186" i="1" s="1"/>
  <c r="H1187" i="1"/>
  <c r="L1187" i="1" s="1"/>
  <c r="H1188" i="1"/>
  <c r="L1188" i="1" s="1"/>
  <c r="H1189" i="1"/>
  <c r="L1189" i="1" s="1"/>
  <c r="H1190" i="1"/>
  <c r="L1190" i="1" s="1"/>
  <c r="H1191" i="1"/>
  <c r="L1191" i="1" s="1"/>
  <c r="H1192" i="1"/>
  <c r="L1192" i="1" s="1"/>
  <c r="H1193" i="1"/>
  <c r="L1193" i="1" s="1"/>
  <c r="H1194" i="1"/>
  <c r="L1194" i="1" s="1"/>
  <c r="H1195" i="1"/>
  <c r="L1195" i="1" s="1"/>
  <c r="H1196" i="1"/>
  <c r="L1196" i="1" s="1"/>
  <c r="H1197" i="1"/>
  <c r="L1197" i="1" s="1"/>
  <c r="H1198" i="1"/>
  <c r="L1198" i="1" s="1"/>
  <c r="H1199" i="1"/>
  <c r="L1199" i="1" s="1"/>
  <c r="H1200" i="1"/>
  <c r="L1200" i="1" s="1"/>
  <c r="H1201" i="1"/>
  <c r="L1201" i="1" s="1"/>
  <c r="H1202" i="1"/>
  <c r="L1202" i="1" s="1"/>
  <c r="H1203" i="1"/>
  <c r="L1203" i="1" s="1"/>
  <c r="H1204" i="1"/>
  <c r="L1204" i="1" s="1"/>
  <c r="H1205" i="1"/>
  <c r="L1205" i="1" s="1"/>
  <c r="H1206" i="1"/>
  <c r="L1206" i="1" s="1"/>
  <c r="H1207" i="1"/>
  <c r="L1207" i="1" s="1"/>
  <c r="H1208" i="1"/>
  <c r="L1208" i="1" s="1"/>
  <c r="H1209" i="1"/>
  <c r="L1209" i="1" s="1"/>
  <c r="H1210" i="1"/>
  <c r="L1210" i="1" s="1"/>
  <c r="H1211" i="1"/>
  <c r="L1211" i="1" s="1"/>
  <c r="H1212" i="1"/>
  <c r="L1212" i="1" s="1"/>
  <c r="H1213" i="1"/>
  <c r="L1213" i="1" s="1"/>
  <c r="H1214" i="1"/>
  <c r="L1214" i="1" s="1"/>
  <c r="H1215" i="1"/>
  <c r="L1215" i="1" s="1"/>
  <c r="H1216" i="1"/>
  <c r="L1216" i="1" s="1"/>
  <c r="H1217" i="1"/>
  <c r="L1217" i="1" s="1"/>
  <c r="H1218" i="1"/>
  <c r="L1218" i="1" s="1"/>
  <c r="H1219" i="1"/>
  <c r="L1219" i="1" s="1"/>
  <c r="H1220" i="1"/>
  <c r="L1220" i="1" s="1"/>
  <c r="H1221" i="1"/>
  <c r="L1221" i="1" s="1"/>
  <c r="H1222" i="1"/>
  <c r="L1222" i="1" s="1"/>
  <c r="H1223" i="1"/>
  <c r="L1223" i="1" s="1"/>
  <c r="H1224" i="1"/>
  <c r="L1224" i="1" s="1"/>
  <c r="H1225" i="1"/>
  <c r="L1225" i="1" s="1"/>
  <c r="H1226" i="1"/>
  <c r="L1226" i="1" s="1"/>
  <c r="H1227" i="1"/>
  <c r="L1227" i="1" s="1"/>
  <c r="H1228" i="1"/>
  <c r="L1228" i="1" s="1"/>
  <c r="H1229" i="1"/>
  <c r="L1229" i="1" s="1"/>
  <c r="H1230" i="1"/>
  <c r="L1230" i="1" s="1"/>
  <c r="H1231" i="1"/>
  <c r="L1231" i="1" s="1"/>
  <c r="H1232" i="1"/>
  <c r="L1232" i="1" s="1"/>
  <c r="H1233" i="1"/>
  <c r="L1233" i="1" s="1"/>
  <c r="H1234" i="1"/>
  <c r="L1234" i="1" s="1"/>
  <c r="H1235" i="1"/>
  <c r="L1235" i="1" s="1"/>
  <c r="H1236" i="1"/>
  <c r="L1236" i="1" s="1"/>
  <c r="H1237" i="1"/>
  <c r="L1237" i="1" s="1"/>
  <c r="H1238" i="1"/>
  <c r="L1238" i="1" s="1"/>
  <c r="H1239" i="1"/>
  <c r="L1239" i="1" s="1"/>
  <c r="H1240" i="1"/>
  <c r="L1240" i="1" s="1"/>
  <c r="H1241" i="1"/>
  <c r="L1241" i="1" s="1"/>
  <c r="H1242" i="1"/>
  <c r="L1242" i="1" s="1"/>
  <c r="H1243" i="1"/>
  <c r="L1243" i="1" s="1"/>
  <c r="H1244" i="1"/>
  <c r="L1244" i="1" s="1"/>
  <c r="H1245" i="1"/>
  <c r="L1245" i="1" s="1"/>
  <c r="H1246" i="1"/>
  <c r="L1246" i="1" s="1"/>
  <c r="H1247" i="1"/>
  <c r="L1247" i="1" s="1"/>
  <c r="H1248" i="1"/>
  <c r="L1248" i="1" s="1"/>
  <c r="H1249" i="1"/>
  <c r="L1249" i="1" s="1"/>
  <c r="H1250" i="1"/>
  <c r="L1250" i="1" s="1"/>
  <c r="H1251" i="1"/>
  <c r="L1251" i="1" s="1"/>
  <c r="H1252" i="1"/>
  <c r="L1252" i="1" s="1"/>
  <c r="H1253" i="1"/>
  <c r="L1253" i="1" s="1"/>
  <c r="H1254" i="1"/>
  <c r="L1254" i="1" s="1"/>
  <c r="H1255" i="1"/>
  <c r="L1255" i="1" s="1"/>
  <c r="H1256" i="1"/>
  <c r="L1256" i="1" s="1"/>
  <c r="H1257" i="1"/>
  <c r="L1257" i="1" s="1"/>
  <c r="H1258" i="1"/>
  <c r="L1258" i="1" s="1"/>
  <c r="H1259" i="1"/>
  <c r="L1259" i="1" s="1"/>
  <c r="H1260" i="1"/>
  <c r="L1260" i="1" s="1"/>
  <c r="H1261" i="1"/>
  <c r="L1261" i="1" s="1"/>
  <c r="H1262" i="1"/>
  <c r="L1262" i="1" s="1"/>
  <c r="H1263" i="1"/>
  <c r="L1263" i="1" s="1"/>
  <c r="H1264" i="1"/>
  <c r="L1264" i="1" s="1"/>
  <c r="H1265" i="1"/>
  <c r="L1265" i="1" s="1"/>
  <c r="H1266" i="1"/>
  <c r="L1266" i="1" s="1"/>
  <c r="H1267" i="1"/>
  <c r="L1267" i="1" s="1"/>
  <c r="H1268" i="1"/>
  <c r="L1268" i="1" s="1"/>
  <c r="H1269" i="1"/>
  <c r="L1269" i="1" s="1"/>
  <c r="H1270" i="1"/>
  <c r="L1270" i="1" s="1"/>
  <c r="H1271" i="1"/>
  <c r="L1271" i="1" s="1"/>
  <c r="H1272" i="1"/>
  <c r="L1272" i="1" s="1"/>
  <c r="H1273" i="1"/>
  <c r="L1273" i="1" s="1"/>
  <c r="H1274" i="1"/>
  <c r="L1274" i="1" s="1"/>
  <c r="H1275" i="1"/>
  <c r="L1275" i="1" s="1"/>
  <c r="H1276" i="1"/>
  <c r="L1276" i="1" s="1"/>
  <c r="H1277" i="1"/>
  <c r="L1277" i="1" s="1"/>
  <c r="H1278" i="1"/>
  <c r="L1278" i="1" s="1"/>
  <c r="H1279" i="1"/>
  <c r="L1279" i="1" s="1"/>
  <c r="H1280" i="1"/>
  <c r="L1280" i="1" s="1"/>
  <c r="H1281" i="1"/>
  <c r="L1281" i="1" s="1"/>
  <c r="H1282" i="1"/>
  <c r="L1282" i="1" s="1"/>
  <c r="H1283" i="1"/>
  <c r="L1283" i="1" s="1"/>
  <c r="H1284" i="1"/>
  <c r="L1284" i="1" s="1"/>
  <c r="H1285" i="1"/>
  <c r="L1285" i="1" s="1"/>
  <c r="H1286" i="1"/>
  <c r="L1286" i="1" s="1"/>
  <c r="H1287" i="1"/>
  <c r="L1287" i="1" s="1"/>
  <c r="H1288" i="1"/>
  <c r="L1288" i="1" s="1"/>
  <c r="H1289" i="1"/>
  <c r="L1289" i="1" s="1"/>
  <c r="H1290" i="1"/>
  <c r="L1290" i="1" s="1"/>
  <c r="H1291" i="1"/>
  <c r="L1291" i="1" s="1"/>
  <c r="H1292" i="1"/>
  <c r="L1292" i="1" s="1"/>
  <c r="H1293" i="1"/>
  <c r="L1293" i="1" s="1"/>
  <c r="H1294" i="1"/>
  <c r="L1294" i="1" s="1"/>
  <c r="H1295" i="1"/>
  <c r="L1295" i="1" s="1"/>
  <c r="H1296" i="1"/>
  <c r="L1296" i="1" s="1"/>
  <c r="H1297" i="1"/>
  <c r="L1297" i="1" s="1"/>
  <c r="H1298" i="1"/>
  <c r="L1298" i="1" s="1"/>
  <c r="H1299" i="1"/>
  <c r="L1299" i="1" s="1"/>
  <c r="H1300" i="1"/>
  <c r="L1300" i="1" s="1"/>
  <c r="H1301" i="1"/>
  <c r="L1301" i="1" s="1"/>
  <c r="H1302" i="1"/>
  <c r="L1302" i="1" s="1"/>
  <c r="H1303" i="1"/>
  <c r="L1303" i="1" s="1"/>
  <c r="H1304" i="1"/>
  <c r="L1304" i="1" s="1"/>
  <c r="H1305" i="1"/>
  <c r="L1305" i="1" s="1"/>
  <c r="H1306" i="1"/>
  <c r="L1306" i="1" s="1"/>
  <c r="H1307" i="1"/>
  <c r="L1307" i="1" s="1"/>
  <c r="H1308" i="1"/>
  <c r="L1308" i="1" s="1"/>
  <c r="H1309" i="1"/>
  <c r="L1309" i="1" s="1"/>
  <c r="H1310" i="1"/>
  <c r="L1310" i="1" s="1"/>
  <c r="H1311" i="1"/>
  <c r="L1311" i="1" s="1"/>
  <c r="H1312" i="1"/>
  <c r="L1312" i="1" s="1"/>
  <c r="H1313" i="1"/>
  <c r="L1313" i="1" s="1"/>
  <c r="H1314" i="1"/>
  <c r="L1314" i="1" s="1"/>
  <c r="H1315" i="1"/>
  <c r="L1315" i="1" s="1"/>
  <c r="H1316" i="1"/>
  <c r="L1316" i="1" s="1"/>
  <c r="H1317" i="1"/>
  <c r="L1317" i="1" s="1"/>
  <c r="H1318" i="1"/>
  <c r="L1318" i="1" s="1"/>
  <c r="H1319" i="1"/>
  <c r="L1319" i="1" s="1"/>
  <c r="H1320" i="1"/>
  <c r="L1320" i="1" s="1"/>
  <c r="H1321" i="1"/>
  <c r="L1321" i="1" s="1"/>
  <c r="H1322" i="1"/>
  <c r="L1322" i="1" s="1"/>
  <c r="H1323" i="1"/>
  <c r="L1323" i="1" s="1"/>
  <c r="H1324" i="1"/>
  <c r="L1324" i="1" s="1"/>
  <c r="H1325" i="1"/>
  <c r="L1325" i="1" s="1"/>
  <c r="H1326" i="1"/>
  <c r="L1326" i="1" s="1"/>
  <c r="H1327" i="1"/>
  <c r="L1327" i="1" s="1"/>
  <c r="H1328" i="1"/>
  <c r="L1328" i="1" s="1"/>
  <c r="H1329" i="1"/>
  <c r="L1329" i="1" s="1"/>
  <c r="H1330" i="1"/>
  <c r="L1330" i="1" s="1"/>
  <c r="H1331" i="1"/>
  <c r="L1331" i="1" s="1"/>
  <c r="H1332" i="1"/>
  <c r="L1332" i="1" s="1"/>
  <c r="H1333" i="1"/>
  <c r="L1333" i="1" s="1"/>
  <c r="H1334" i="1"/>
  <c r="L1334" i="1" s="1"/>
  <c r="H1335" i="1"/>
  <c r="L1335" i="1" s="1"/>
  <c r="H1336" i="1"/>
  <c r="L1336" i="1" s="1"/>
  <c r="H1337" i="1"/>
  <c r="L1337" i="1" s="1"/>
  <c r="H1338" i="1"/>
  <c r="L1338" i="1" s="1"/>
  <c r="H1339" i="1"/>
  <c r="L1339" i="1" s="1"/>
  <c r="H1340" i="1"/>
  <c r="L1340" i="1" s="1"/>
  <c r="H1341" i="1"/>
  <c r="L1341" i="1" s="1"/>
  <c r="H1342" i="1"/>
  <c r="L1342" i="1" s="1"/>
  <c r="H1343" i="1"/>
  <c r="L1343" i="1" s="1"/>
  <c r="H1344" i="1"/>
  <c r="L1344" i="1" s="1"/>
  <c r="H1345" i="1"/>
  <c r="L1345" i="1" s="1"/>
  <c r="H1346" i="1"/>
  <c r="L1346" i="1" s="1"/>
  <c r="H1347" i="1"/>
  <c r="L1347" i="1" s="1"/>
  <c r="H1348" i="1"/>
  <c r="L1348" i="1" s="1"/>
  <c r="H1349" i="1"/>
  <c r="L1349" i="1" s="1"/>
  <c r="H1350" i="1"/>
  <c r="L1350" i="1" s="1"/>
  <c r="H1351" i="1"/>
  <c r="L1351" i="1" s="1"/>
  <c r="H1352" i="1"/>
  <c r="L1352" i="1" s="1"/>
  <c r="H1353" i="1"/>
  <c r="L1353" i="1" s="1"/>
  <c r="H1354" i="1"/>
  <c r="L1354" i="1" s="1"/>
  <c r="H1355" i="1"/>
  <c r="L1355" i="1" s="1"/>
  <c r="H1356" i="1"/>
  <c r="L1356" i="1" s="1"/>
  <c r="H1357" i="1"/>
  <c r="L1357" i="1" s="1"/>
  <c r="H1358" i="1"/>
  <c r="L1358" i="1" s="1"/>
  <c r="H1359" i="1"/>
  <c r="L1359" i="1" s="1"/>
  <c r="H1360" i="1"/>
  <c r="L1360" i="1" s="1"/>
  <c r="H1361" i="1"/>
  <c r="L1361" i="1" s="1"/>
  <c r="H1362" i="1"/>
  <c r="L1362" i="1" s="1"/>
  <c r="H1363" i="1"/>
  <c r="L1363" i="1" s="1"/>
  <c r="H1364" i="1"/>
  <c r="L1364" i="1" s="1"/>
  <c r="H1365" i="1"/>
  <c r="L1365" i="1" s="1"/>
  <c r="H1366" i="1"/>
  <c r="L1366" i="1" s="1"/>
  <c r="H1367" i="1"/>
  <c r="L1367" i="1" s="1"/>
  <c r="H1368" i="1"/>
  <c r="L1368" i="1" s="1"/>
  <c r="H1369" i="1"/>
  <c r="L1369" i="1" s="1"/>
  <c r="H1370" i="1"/>
  <c r="L1370" i="1" s="1"/>
  <c r="H1371" i="1"/>
  <c r="L1371" i="1" s="1"/>
  <c r="H1372" i="1"/>
  <c r="L1372" i="1" s="1"/>
  <c r="H1373" i="1"/>
  <c r="L1373" i="1" s="1"/>
  <c r="H1374" i="1"/>
  <c r="L1374" i="1" s="1"/>
  <c r="H1375" i="1"/>
  <c r="L1375" i="1" s="1"/>
  <c r="H1376" i="1"/>
  <c r="L1376" i="1" s="1"/>
  <c r="H1377" i="1"/>
  <c r="L1377" i="1" s="1"/>
  <c r="H1378" i="1"/>
  <c r="L1378" i="1" s="1"/>
  <c r="H1379" i="1"/>
  <c r="L1379" i="1" s="1"/>
  <c r="H1380" i="1"/>
  <c r="L1380" i="1" s="1"/>
  <c r="H1381" i="1"/>
  <c r="L1381" i="1" s="1"/>
  <c r="H1382" i="1"/>
  <c r="L1382" i="1" s="1"/>
  <c r="H1383" i="1"/>
  <c r="L1383" i="1" s="1"/>
  <c r="H1384" i="1"/>
  <c r="L1384" i="1" s="1"/>
  <c r="H1385" i="1"/>
  <c r="L1385" i="1" s="1"/>
  <c r="H1386" i="1"/>
  <c r="L1386" i="1" s="1"/>
  <c r="H1387" i="1"/>
  <c r="L1387" i="1" s="1"/>
  <c r="H1388" i="1"/>
  <c r="L1388" i="1" s="1"/>
  <c r="H1389" i="1"/>
  <c r="L1389" i="1" s="1"/>
  <c r="H1390" i="1"/>
  <c r="L1390" i="1" s="1"/>
  <c r="H1391" i="1"/>
  <c r="L1391" i="1" s="1"/>
  <c r="H1392" i="1"/>
  <c r="L1392" i="1" s="1"/>
  <c r="H1393" i="1"/>
  <c r="L1393" i="1" s="1"/>
  <c r="H1394" i="1"/>
  <c r="L1394" i="1" s="1"/>
  <c r="H1395" i="1"/>
  <c r="L1395" i="1" s="1"/>
  <c r="H1396" i="1"/>
  <c r="L1396" i="1" s="1"/>
  <c r="H1397" i="1"/>
  <c r="L1397" i="1" s="1"/>
  <c r="H1398" i="1"/>
  <c r="L1398" i="1" s="1"/>
  <c r="H1399" i="1"/>
  <c r="L1399" i="1" s="1"/>
  <c r="H1400" i="1"/>
  <c r="L1400" i="1" s="1"/>
  <c r="H1401" i="1"/>
  <c r="L1401" i="1" s="1"/>
  <c r="H1402" i="1"/>
  <c r="L1402" i="1" s="1"/>
  <c r="H1403" i="1"/>
  <c r="L1403" i="1" s="1"/>
  <c r="H1404" i="1"/>
  <c r="L1404" i="1" s="1"/>
  <c r="H1405" i="1"/>
  <c r="L1405" i="1" s="1"/>
  <c r="H1406" i="1"/>
  <c r="L1406" i="1" s="1"/>
  <c r="H1407" i="1"/>
  <c r="L1407" i="1" s="1"/>
  <c r="H1408" i="1"/>
  <c r="L1408" i="1" s="1"/>
  <c r="H1409" i="1"/>
  <c r="L1409" i="1" s="1"/>
  <c r="H1410" i="1"/>
  <c r="L1410" i="1" s="1"/>
  <c r="H1411" i="1"/>
  <c r="L1411" i="1" s="1"/>
  <c r="H1412" i="1"/>
  <c r="L1412" i="1" s="1"/>
  <c r="H1413" i="1"/>
  <c r="L1413" i="1" s="1"/>
  <c r="H1414" i="1"/>
  <c r="L1414" i="1" s="1"/>
  <c r="H1415" i="1"/>
  <c r="L1415" i="1" s="1"/>
  <c r="H1416" i="1"/>
  <c r="L1416" i="1" s="1"/>
  <c r="H1417" i="1"/>
  <c r="L1417" i="1" s="1"/>
  <c r="H1418" i="1"/>
  <c r="L1418" i="1" s="1"/>
  <c r="H1419" i="1"/>
  <c r="L1419" i="1" s="1"/>
  <c r="H1420" i="1"/>
  <c r="L1420" i="1" s="1"/>
  <c r="H1421" i="1"/>
  <c r="L1421" i="1" s="1"/>
  <c r="H1422" i="1"/>
  <c r="L1422" i="1" s="1"/>
  <c r="H1423" i="1"/>
  <c r="L1423" i="1" s="1"/>
  <c r="H1424" i="1"/>
  <c r="L1424" i="1" s="1"/>
  <c r="H1425" i="1"/>
  <c r="L1425" i="1" s="1"/>
  <c r="H1426" i="1"/>
  <c r="L1426" i="1" s="1"/>
  <c r="H1427" i="1"/>
  <c r="L1427" i="1" s="1"/>
  <c r="H1428" i="1"/>
  <c r="L1428" i="1" s="1"/>
  <c r="H1429" i="1"/>
  <c r="L1429" i="1" s="1"/>
  <c r="H1430" i="1"/>
  <c r="L1430" i="1" s="1"/>
  <c r="H1431" i="1"/>
  <c r="L1431" i="1" s="1"/>
  <c r="H1432" i="1"/>
  <c r="L1432" i="1" s="1"/>
  <c r="H1433" i="1"/>
  <c r="L1433" i="1" s="1"/>
  <c r="H1434" i="1"/>
  <c r="L1434" i="1" s="1"/>
  <c r="H1435" i="1"/>
  <c r="L1435" i="1" s="1"/>
  <c r="H1436" i="1"/>
  <c r="L1436" i="1" s="1"/>
  <c r="H1437" i="1"/>
  <c r="L1437" i="1" s="1"/>
  <c r="H1438" i="1"/>
  <c r="L1438" i="1" s="1"/>
  <c r="H1439" i="1"/>
  <c r="L1439" i="1" s="1"/>
  <c r="H1440" i="1"/>
  <c r="L1440" i="1" s="1"/>
  <c r="H1441" i="1"/>
  <c r="L1441" i="1" s="1"/>
  <c r="H1442" i="1"/>
  <c r="L1442" i="1" s="1"/>
  <c r="H1443" i="1"/>
  <c r="L1443" i="1" s="1"/>
  <c r="H1444" i="1"/>
  <c r="L1444" i="1" s="1"/>
  <c r="H1445" i="1"/>
  <c r="L1445" i="1" s="1"/>
  <c r="H1446" i="1"/>
  <c r="L1446" i="1" s="1"/>
  <c r="H1447" i="1"/>
  <c r="L1447" i="1" s="1"/>
  <c r="H1448" i="1"/>
  <c r="L1448" i="1" s="1"/>
  <c r="H1449" i="1"/>
  <c r="L1449" i="1" s="1"/>
  <c r="H1450" i="1"/>
  <c r="L1450" i="1" s="1"/>
  <c r="H1451" i="1"/>
  <c r="L1451" i="1" s="1"/>
  <c r="H1452" i="1"/>
  <c r="L1452" i="1" s="1"/>
  <c r="H1453" i="1"/>
  <c r="L1453" i="1" s="1"/>
  <c r="H1454" i="1"/>
  <c r="L1454" i="1" s="1"/>
  <c r="H1455" i="1"/>
  <c r="L1455" i="1" s="1"/>
  <c r="H1456" i="1"/>
  <c r="L1456" i="1" s="1"/>
  <c r="H1457" i="1"/>
  <c r="L1457" i="1" s="1"/>
  <c r="H1458" i="1"/>
  <c r="L1458" i="1" s="1"/>
  <c r="H1459" i="1"/>
  <c r="L1459" i="1" s="1"/>
  <c r="H1460" i="1"/>
  <c r="L1460" i="1" s="1"/>
  <c r="H1461" i="1"/>
  <c r="L1461" i="1" s="1"/>
  <c r="H1462" i="1"/>
  <c r="L1462" i="1" s="1"/>
  <c r="H1463" i="1"/>
  <c r="L1463" i="1" s="1"/>
  <c r="H1464" i="1"/>
  <c r="L1464" i="1" s="1"/>
  <c r="H1465" i="1"/>
  <c r="L1465" i="1" s="1"/>
  <c r="H1466" i="1"/>
  <c r="L1466" i="1" s="1"/>
  <c r="H1467" i="1"/>
  <c r="L1467" i="1" s="1"/>
  <c r="H1468" i="1"/>
  <c r="L1468" i="1" s="1"/>
  <c r="H1469" i="1"/>
  <c r="L1469" i="1" s="1"/>
  <c r="H1470" i="1"/>
  <c r="L1470" i="1" s="1"/>
  <c r="H1471" i="1"/>
  <c r="L1471" i="1" s="1"/>
  <c r="H1472" i="1"/>
  <c r="L1472" i="1" s="1"/>
  <c r="H1473" i="1"/>
  <c r="L1473" i="1" s="1"/>
  <c r="H1474" i="1"/>
  <c r="L1474" i="1" s="1"/>
  <c r="H1475" i="1"/>
  <c r="L1475" i="1" s="1"/>
  <c r="H1476" i="1"/>
  <c r="L1476" i="1" s="1"/>
  <c r="H1477" i="1"/>
  <c r="L1477" i="1" s="1"/>
  <c r="H1478" i="1"/>
  <c r="L1478" i="1" s="1"/>
  <c r="H1479" i="1"/>
  <c r="L1479" i="1" s="1"/>
  <c r="H1480" i="1"/>
  <c r="L1480" i="1" s="1"/>
  <c r="H1481" i="1"/>
  <c r="L1481" i="1" s="1"/>
  <c r="H1482" i="1"/>
  <c r="L1482" i="1" s="1"/>
  <c r="H1483" i="1"/>
  <c r="L1483" i="1" s="1"/>
  <c r="H1484" i="1"/>
  <c r="L1484" i="1" s="1"/>
  <c r="H1485" i="1"/>
  <c r="L1485" i="1" s="1"/>
  <c r="H1486" i="1"/>
  <c r="L1486" i="1" s="1"/>
  <c r="H1487" i="1"/>
  <c r="L1487" i="1" s="1"/>
  <c r="H1488" i="1"/>
  <c r="L1488" i="1" s="1"/>
  <c r="H1489" i="1"/>
  <c r="L1489" i="1" s="1"/>
  <c r="H1490" i="1"/>
  <c r="L1490" i="1" s="1"/>
  <c r="H1491" i="1"/>
  <c r="L1491" i="1" s="1"/>
  <c r="H1492" i="1"/>
  <c r="L1492" i="1" s="1"/>
  <c r="H1493" i="1"/>
  <c r="L1493" i="1" s="1"/>
  <c r="H1494" i="1"/>
  <c r="L1494" i="1" s="1"/>
  <c r="H1495" i="1"/>
  <c r="L1495" i="1" s="1"/>
  <c r="H1496" i="1"/>
  <c r="L1496" i="1" s="1"/>
  <c r="H1497" i="1"/>
  <c r="L1497" i="1" s="1"/>
  <c r="H1498" i="1"/>
  <c r="L1498" i="1" s="1"/>
  <c r="H1499" i="1"/>
  <c r="L1499" i="1" s="1"/>
  <c r="H1500" i="1"/>
  <c r="L1500" i="1" s="1"/>
  <c r="H1501" i="1"/>
  <c r="L1501" i="1" s="1"/>
  <c r="H1502" i="1"/>
  <c r="L1502" i="1" s="1"/>
  <c r="H1503" i="1"/>
  <c r="L1503" i="1" s="1"/>
  <c r="H1504" i="1"/>
  <c r="L1504" i="1" s="1"/>
  <c r="H1505" i="1"/>
  <c r="L1505" i="1" s="1"/>
  <c r="H1506" i="1"/>
  <c r="L1506" i="1" s="1"/>
  <c r="H1507" i="1"/>
  <c r="L1507" i="1" s="1"/>
  <c r="H1508" i="1"/>
  <c r="L1508" i="1" s="1"/>
  <c r="H1509" i="1"/>
  <c r="L1509" i="1" s="1"/>
  <c r="H1510" i="1"/>
  <c r="L1510" i="1" s="1"/>
  <c r="H1511" i="1"/>
  <c r="L1511" i="1" s="1"/>
  <c r="H1512" i="1"/>
  <c r="L1512" i="1" s="1"/>
  <c r="H1513" i="1"/>
  <c r="L1513" i="1" s="1"/>
  <c r="H1514" i="1"/>
  <c r="L1514" i="1" s="1"/>
  <c r="H1515" i="1"/>
  <c r="L1515" i="1" s="1"/>
  <c r="H1516" i="1"/>
  <c r="L1516" i="1" s="1"/>
  <c r="H1517" i="1"/>
  <c r="L1517" i="1" s="1"/>
  <c r="H1518" i="1"/>
  <c r="L1518" i="1" s="1"/>
  <c r="H1519" i="1"/>
  <c r="L1519" i="1" s="1"/>
  <c r="H1520" i="1"/>
  <c r="L1520" i="1" s="1"/>
  <c r="H1521" i="1"/>
  <c r="L1521" i="1" s="1"/>
  <c r="H1522" i="1"/>
  <c r="L1522" i="1" s="1"/>
  <c r="H1523" i="1"/>
  <c r="L1523" i="1" s="1"/>
  <c r="H1524" i="1"/>
  <c r="L1524" i="1" s="1"/>
  <c r="H1525" i="1"/>
  <c r="L1525" i="1" s="1"/>
  <c r="H1526" i="1"/>
  <c r="L1526" i="1" s="1"/>
  <c r="H1527" i="1"/>
  <c r="L1527" i="1" s="1"/>
  <c r="H1528" i="1"/>
  <c r="L1528" i="1" s="1"/>
  <c r="H1529" i="1"/>
  <c r="L1529" i="1" s="1"/>
  <c r="H1530" i="1"/>
  <c r="L1530" i="1" s="1"/>
  <c r="H1531" i="1"/>
  <c r="L1531" i="1" s="1"/>
  <c r="H1532" i="1"/>
  <c r="L1532" i="1" s="1"/>
  <c r="H1533" i="1"/>
  <c r="L1533" i="1" s="1"/>
  <c r="H1534" i="1"/>
  <c r="L1534" i="1" s="1"/>
  <c r="H1535" i="1"/>
  <c r="L1535" i="1" s="1"/>
  <c r="H1536" i="1"/>
  <c r="L1536" i="1" s="1"/>
  <c r="H1537" i="1"/>
  <c r="L1537" i="1" s="1"/>
  <c r="H1538" i="1"/>
  <c r="L1538" i="1" s="1"/>
  <c r="H1539" i="1"/>
  <c r="L1539" i="1" s="1"/>
  <c r="H1540" i="1"/>
  <c r="L1540" i="1" s="1"/>
  <c r="H1541" i="1"/>
  <c r="L1541" i="1" s="1"/>
  <c r="H1542" i="1"/>
  <c r="L1542" i="1" s="1"/>
  <c r="H1543" i="1"/>
  <c r="L1543" i="1" s="1"/>
  <c r="H1544" i="1"/>
  <c r="L1544" i="1" s="1"/>
  <c r="H1545" i="1"/>
  <c r="L1545" i="1" s="1"/>
  <c r="H1546" i="1"/>
  <c r="L1546" i="1" s="1"/>
  <c r="H1547" i="1"/>
  <c r="L1547" i="1" s="1"/>
  <c r="H1548" i="1"/>
  <c r="L1548" i="1" s="1"/>
  <c r="H1549" i="1"/>
  <c r="L1549" i="1" s="1"/>
  <c r="H1550" i="1"/>
  <c r="L1550" i="1" s="1"/>
  <c r="H1551" i="1"/>
  <c r="L1551" i="1" s="1"/>
  <c r="H1552" i="1"/>
  <c r="L1552" i="1" s="1"/>
  <c r="H1553" i="1"/>
  <c r="L1553" i="1" s="1"/>
  <c r="H1554" i="1"/>
  <c r="L1554" i="1" s="1"/>
  <c r="H1555" i="1"/>
  <c r="L1555" i="1" s="1"/>
  <c r="H1556" i="1"/>
  <c r="L1556" i="1" s="1"/>
  <c r="H1557" i="1"/>
  <c r="L1557" i="1" s="1"/>
  <c r="H1558" i="1"/>
  <c r="L1558" i="1" s="1"/>
  <c r="H1559" i="1"/>
  <c r="L1559" i="1" s="1"/>
  <c r="H1560" i="1"/>
  <c r="L1560" i="1" s="1"/>
  <c r="H1561" i="1"/>
  <c r="L1561" i="1" s="1"/>
  <c r="H1562" i="1"/>
  <c r="L1562" i="1" s="1"/>
  <c r="H1563" i="1"/>
  <c r="L1563" i="1" s="1"/>
  <c r="H1564" i="1"/>
  <c r="L1564" i="1" s="1"/>
  <c r="H1565" i="1"/>
  <c r="L1565" i="1" s="1"/>
  <c r="H1566" i="1"/>
  <c r="L1566" i="1" s="1"/>
  <c r="H1567" i="1"/>
  <c r="L1567" i="1" s="1"/>
  <c r="H1568" i="1"/>
  <c r="L1568" i="1" s="1"/>
  <c r="H1569" i="1"/>
  <c r="L1569" i="1" s="1"/>
  <c r="H1570" i="1"/>
  <c r="L1570" i="1" s="1"/>
  <c r="H1571" i="1"/>
  <c r="L1571" i="1" s="1"/>
  <c r="H1572" i="1"/>
  <c r="L1572" i="1" s="1"/>
  <c r="H1573" i="1"/>
  <c r="L1573" i="1" s="1"/>
  <c r="H1574" i="1"/>
  <c r="L1574" i="1" s="1"/>
  <c r="H1575" i="1"/>
  <c r="L1575" i="1" s="1"/>
  <c r="H1576" i="1"/>
  <c r="L1576" i="1" s="1"/>
  <c r="H1577" i="1"/>
  <c r="L1577" i="1" s="1"/>
  <c r="H1578" i="1"/>
  <c r="L1578" i="1" s="1"/>
  <c r="H1579" i="1"/>
  <c r="L1579" i="1" s="1"/>
  <c r="H1580" i="1"/>
  <c r="L1580" i="1" s="1"/>
  <c r="H1581" i="1"/>
  <c r="L1581" i="1" s="1"/>
  <c r="H1582" i="1"/>
  <c r="L1582" i="1" s="1"/>
  <c r="H1583" i="1"/>
  <c r="L1583" i="1" s="1"/>
  <c r="H1584" i="1"/>
  <c r="L1584" i="1" s="1"/>
  <c r="H1585" i="1"/>
  <c r="L1585" i="1" s="1"/>
  <c r="H1586" i="1"/>
  <c r="L1586" i="1" s="1"/>
  <c r="H1587" i="1"/>
  <c r="L1587" i="1" s="1"/>
  <c r="H1588" i="1"/>
  <c r="L1588" i="1" s="1"/>
  <c r="H1589" i="1"/>
  <c r="L1589" i="1" s="1"/>
  <c r="H1590" i="1"/>
  <c r="L1590" i="1" s="1"/>
  <c r="H1591" i="1"/>
  <c r="L1591" i="1" s="1"/>
  <c r="H1592" i="1"/>
  <c r="L1592" i="1" s="1"/>
  <c r="H1593" i="1"/>
  <c r="L1593" i="1" s="1"/>
  <c r="H1594" i="1"/>
  <c r="L1594" i="1" s="1"/>
  <c r="H1595" i="1"/>
  <c r="L1595" i="1" s="1"/>
  <c r="H1596" i="1"/>
  <c r="L1596" i="1" s="1"/>
  <c r="H1597" i="1"/>
  <c r="L1597" i="1" s="1"/>
  <c r="H1598" i="1"/>
  <c r="L1598" i="1" s="1"/>
  <c r="H1599" i="1"/>
  <c r="L1599" i="1" s="1"/>
  <c r="H1600" i="1"/>
  <c r="L1600" i="1" s="1"/>
  <c r="H1601" i="1"/>
  <c r="L1601" i="1" s="1"/>
  <c r="H1602" i="1"/>
  <c r="L1602" i="1" s="1"/>
  <c r="H1603" i="1"/>
  <c r="L1603" i="1" s="1"/>
  <c r="H1604" i="1"/>
  <c r="L1604" i="1" s="1"/>
  <c r="H1605" i="1"/>
  <c r="L1605" i="1" s="1"/>
  <c r="H1606" i="1"/>
  <c r="L1606" i="1" s="1"/>
  <c r="H1607" i="1"/>
  <c r="L1607" i="1" s="1"/>
  <c r="H1608" i="1"/>
  <c r="L1608" i="1" s="1"/>
  <c r="H1609" i="1"/>
  <c r="L1609" i="1" s="1"/>
  <c r="H1610" i="1"/>
  <c r="L1610" i="1" s="1"/>
  <c r="H1611" i="1"/>
  <c r="L1611" i="1" s="1"/>
  <c r="H1612" i="1"/>
  <c r="L1612" i="1" s="1"/>
  <c r="H1613" i="1"/>
  <c r="L1613" i="1" s="1"/>
  <c r="H1614" i="1"/>
  <c r="L1614" i="1" s="1"/>
  <c r="H1615" i="1"/>
  <c r="L1615" i="1" s="1"/>
  <c r="H1616" i="1"/>
  <c r="L1616" i="1" s="1"/>
  <c r="H1617" i="1"/>
  <c r="L1617" i="1" s="1"/>
  <c r="H1618" i="1"/>
  <c r="L1618" i="1" s="1"/>
  <c r="H1619" i="1"/>
  <c r="L1619" i="1" s="1"/>
  <c r="H1620" i="1"/>
  <c r="L1620" i="1" s="1"/>
  <c r="H1621" i="1"/>
  <c r="L1621" i="1" s="1"/>
  <c r="H1622" i="1"/>
  <c r="L1622" i="1" s="1"/>
  <c r="H1623" i="1"/>
  <c r="L1623" i="1" s="1"/>
  <c r="H1624" i="1"/>
  <c r="L1624" i="1" s="1"/>
  <c r="H1625" i="1"/>
  <c r="L1625" i="1" s="1"/>
  <c r="H1626" i="1"/>
  <c r="L1626" i="1" s="1"/>
  <c r="H1627" i="1"/>
  <c r="L1627" i="1" s="1"/>
  <c r="H1628" i="1"/>
  <c r="L1628" i="1" s="1"/>
  <c r="H1629" i="1"/>
  <c r="L1629" i="1" s="1"/>
  <c r="H1630" i="1"/>
  <c r="L1630" i="1" s="1"/>
  <c r="H1631" i="1"/>
  <c r="L1631" i="1" s="1"/>
  <c r="H1632" i="1"/>
  <c r="L1632" i="1" s="1"/>
  <c r="H1633" i="1"/>
  <c r="L1633" i="1" s="1"/>
  <c r="H1634" i="1"/>
  <c r="L1634" i="1" s="1"/>
  <c r="H1635" i="1"/>
  <c r="L1635" i="1" s="1"/>
  <c r="H1636" i="1"/>
  <c r="L1636" i="1" s="1"/>
  <c r="H1637" i="1"/>
  <c r="L1637" i="1" s="1"/>
  <c r="H1638" i="1"/>
  <c r="L1638" i="1" s="1"/>
  <c r="H1639" i="1"/>
  <c r="L1639" i="1" s="1"/>
  <c r="H1640" i="1"/>
  <c r="L1640" i="1" s="1"/>
  <c r="H1641" i="1"/>
  <c r="L1641" i="1" s="1"/>
  <c r="H1642" i="1"/>
  <c r="L1642" i="1" s="1"/>
  <c r="H1643" i="1"/>
  <c r="L1643" i="1" s="1"/>
  <c r="H1644" i="1"/>
  <c r="L1644" i="1" s="1"/>
  <c r="H1645" i="1"/>
  <c r="L1645" i="1" s="1"/>
  <c r="H1646" i="1"/>
  <c r="L1646" i="1" s="1"/>
  <c r="H1647" i="1"/>
  <c r="L1647" i="1" s="1"/>
  <c r="H1648" i="1"/>
  <c r="L1648" i="1" s="1"/>
  <c r="H1649" i="1"/>
  <c r="L1649" i="1" s="1"/>
  <c r="H1650" i="1"/>
  <c r="L1650" i="1" s="1"/>
  <c r="H1651" i="1"/>
  <c r="L1651" i="1" s="1"/>
  <c r="H1652" i="1"/>
  <c r="L1652" i="1" s="1"/>
  <c r="H1653" i="1"/>
  <c r="L1653" i="1" s="1"/>
  <c r="H1654" i="1"/>
  <c r="L1654" i="1" s="1"/>
  <c r="H1655" i="1"/>
  <c r="L1655" i="1" s="1"/>
  <c r="H1656" i="1"/>
  <c r="L1656" i="1" s="1"/>
  <c r="H1657" i="1"/>
  <c r="L1657" i="1" s="1"/>
  <c r="H1658" i="1"/>
  <c r="L1658" i="1" s="1"/>
  <c r="H1659" i="1"/>
  <c r="L1659" i="1" s="1"/>
  <c r="H1660" i="1"/>
  <c r="L1660" i="1" s="1"/>
  <c r="H1661" i="1"/>
  <c r="L1661" i="1" s="1"/>
  <c r="H1662" i="1"/>
  <c r="L1662" i="1" s="1"/>
  <c r="H1663" i="1"/>
  <c r="L1663" i="1" s="1"/>
  <c r="H1664" i="1"/>
  <c r="L1664" i="1" s="1"/>
  <c r="H1665" i="1"/>
  <c r="L1665" i="1" s="1"/>
  <c r="H1666" i="1"/>
  <c r="L1666" i="1" s="1"/>
  <c r="H1667" i="1"/>
  <c r="L1667" i="1" s="1"/>
  <c r="H1668" i="1"/>
  <c r="L1668" i="1" s="1"/>
  <c r="H1669" i="1"/>
  <c r="L1669" i="1" s="1"/>
  <c r="H1670" i="1"/>
  <c r="L1670" i="1" s="1"/>
  <c r="H1671" i="1"/>
  <c r="L1671" i="1" s="1"/>
  <c r="H1672" i="1"/>
  <c r="L1672" i="1" s="1"/>
  <c r="H1673" i="1"/>
  <c r="L1673" i="1" s="1"/>
  <c r="H1674" i="1"/>
  <c r="L1674" i="1" s="1"/>
  <c r="H1675" i="1"/>
  <c r="L1675" i="1" s="1"/>
  <c r="H1676" i="1"/>
  <c r="L1676" i="1" s="1"/>
  <c r="H1677" i="1"/>
  <c r="L1677" i="1" s="1"/>
  <c r="H1678" i="1"/>
  <c r="L1678" i="1" s="1"/>
  <c r="H1679" i="1"/>
  <c r="L1679" i="1" s="1"/>
  <c r="H1680" i="1"/>
  <c r="L1680" i="1" s="1"/>
  <c r="H1681" i="1"/>
  <c r="L1681" i="1" s="1"/>
  <c r="H1682" i="1"/>
  <c r="L1682" i="1" s="1"/>
  <c r="H1683" i="1"/>
  <c r="L1683" i="1" s="1"/>
  <c r="H1684" i="1"/>
  <c r="L1684" i="1" s="1"/>
  <c r="H1685" i="1"/>
  <c r="L1685" i="1" s="1"/>
  <c r="H1686" i="1"/>
  <c r="L1686" i="1" s="1"/>
  <c r="H1687" i="1"/>
  <c r="L1687" i="1" s="1"/>
  <c r="H1688" i="1"/>
  <c r="L1688" i="1" s="1"/>
  <c r="H1689" i="1"/>
  <c r="L1689" i="1" s="1"/>
  <c r="H1690" i="1"/>
  <c r="L1690" i="1" s="1"/>
  <c r="H1691" i="1"/>
  <c r="L1691" i="1" s="1"/>
  <c r="H1692" i="1"/>
  <c r="L1692" i="1" s="1"/>
  <c r="H1693" i="1"/>
  <c r="L1693" i="1" s="1"/>
  <c r="H1694" i="1"/>
  <c r="L1694" i="1" s="1"/>
  <c r="H1695" i="1"/>
  <c r="L1695" i="1" s="1"/>
  <c r="H1696" i="1"/>
  <c r="L1696" i="1" s="1"/>
  <c r="H1697" i="1"/>
  <c r="L1697" i="1" s="1"/>
  <c r="H1698" i="1"/>
  <c r="L1698" i="1" s="1"/>
  <c r="H1699" i="1"/>
  <c r="L1699" i="1" s="1"/>
  <c r="H1700" i="1"/>
  <c r="L1700" i="1" s="1"/>
  <c r="H1701" i="1"/>
  <c r="L1701" i="1" s="1"/>
  <c r="H1702" i="1"/>
  <c r="L1702" i="1" s="1"/>
  <c r="H1703" i="1"/>
  <c r="L1703" i="1" s="1"/>
  <c r="H1704" i="1"/>
  <c r="L1704" i="1" s="1"/>
  <c r="H1705" i="1"/>
  <c r="L1705" i="1" s="1"/>
  <c r="H1706" i="1"/>
  <c r="L1706" i="1" s="1"/>
  <c r="H1707" i="1"/>
  <c r="L1707" i="1" s="1"/>
  <c r="H1708" i="1"/>
  <c r="L1708" i="1" s="1"/>
  <c r="H1709" i="1"/>
  <c r="L1709" i="1" s="1"/>
  <c r="H1710" i="1"/>
  <c r="L1710" i="1" s="1"/>
  <c r="H1711" i="1"/>
  <c r="L1711" i="1" s="1"/>
  <c r="H1712" i="1"/>
  <c r="L1712" i="1" s="1"/>
  <c r="H1713" i="1"/>
  <c r="L1713" i="1" s="1"/>
  <c r="H1714" i="1"/>
  <c r="L1714" i="1" s="1"/>
  <c r="H1715" i="1"/>
  <c r="L1715" i="1" s="1"/>
  <c r="H1716" i="1"/>
  <c r="L1716" i="1" s="1"/>
  <c r="H1717" i="1"/>
  <c r="L1717" i="1" s="1"/>
  <c r="H1718" i="1"/>
  <c r="L1718" i="1" s="1"/>
  <c r="H1719" i="1"/>
  <c r="L1719" i="1" s="1"/>
  <c r="H1720" i="1"/>
  <c r="L1720" i="1" s="1"/>
  <c r="H1721" i="1"/>
  <c r="L1721" i="1" s="1"/>
  <c r="H1722" i="1"/>
  <c r="L1722" i="1" s="1"/>
  <c r="H1723" i="1"/>
  <c r="L1723" i="1" s="1"/>
  <c r="H1724" i="1"/>
  <c r="L1724" i="1" s="1"/>
  <c r="H1725" i="1"/>
  <c r="L1725" i="1" s="1"/>
  <c r="H1726" i="1"/>
  <c r="L1726" i="1" s="1"/>
  <c r="H1727" i="1"/>
  <c r="L1727" i="1" s="1"/>
  <c r="H1728" i="1"/>
  <c r="L1728" i="1" s="1"/>
  <c r="H1729" i="1"/>
  <c r="L1729" i="1" s="1"/>
  <c r="H1730" i="1"/>
  <c r="L1730" i="1" s="1"/>
  <c r="H1731" i="1"/>
  <c r="L1731" i="1" s="1"/>
  <c r="H1732" i="1"/>
  <c r="L1732" i="1" s="1"/>
  <c r="H1733" i="1"/>
  <c r="L1733" i="1" s="1"/>
  <c r="H1734" i="1"/>
  <c r="L1734" i="1" s="1"/>
  <c r="H1735" i="1"/>
  <c r="L1735" i="1" s="1"/>
  <c r="H1736" i="1"/>
  <c r="L1736" i="1" s="1"/>
  <c r="H1737" i="1"/>
  <c r="L1737" i="1" s="1"/>
  <c r="H1738" i="1"/>
  <c r="L1738" i="1" s="1"/>
  <c r="H1739" i="1"/>
  <c r="L1739" i="1" s="1"/>
  <c r="H1740" i="1"/>
  <c r="L1740" i="1" s="1"/>
  <c r="H1741" i="1"/>
  <c r="L1741" i="1" s="1"/>
  <c r="H1742" i="1"/>
  <c r="L1742" i="1" s="1"/>
  <c r="H1743" i="1"/>
  <c r="L1743" i="1" s="1"/>
  <c r="H1744" i="1"/>
  <c r="L1744" i="1" s="1"/>
  <c r="H1745" i="1"/>
  <c r="L1745" i="1" s="1"/>
  <c r="H1746" i="1"/>
  <c r="L1746" i="1" s="1"/>
  <c r="H1747" i="1"/>
  <c r="L1747" i="1" s="1"/>
  <c r="H1748" i="1"/>
  <c r="L1748" i="1" s="1"/>
  <c r="H1749" i="1"/>
  <c r="L1749" i="1" s="1"/>
  <c r="H1750" i="1"/>
  <c r="L1750" i="1" s="1"/>
  <c r="H1751" i="1"/>
  <c r="L1751" i="1" s="1"/>
  <c r="H1752" i="1"/>
  <c r="L1752" i="1" s="1"/>
  <c r="H1753" i="1"/>
  <c r="L1753" i="1" s="1"/>
  <c r="H1754" i="1"/>
  <c r="L1754" i="1" s="1"/>
  <c r="H1755" i="1"/>
  <c r="L1755" i="1" s="1"/>
  <c r="H1756" i="1"/>
  <c r="L1756" i="1" s="1"/>
  <c r="H1757" i="1"/>
  <c r="L1757" i="1" s="1"/>
  <c r="H1758" i="1"/>
  <c r="L1758" i="1" s="1"/>
  <c r="H1759" i="1"/>
  <c r="L1759" i="1" s="1"/>
  <c r="H1760" i="1"/>
  <c r="L1760" i="1" s="1"/>
  <c r="H1761" i="1"/>
  <c r="L1761" i="1" s="1"/>
  <c r="H1762" i="1"/>
  <c r="L1762" i="1" s="1"/>
  <c r="H1763" i="1"/>
  <c r="L1763" i="1" s="1"/>
  <c r="H1764" i="1"/>
  <c r="L1764" i="1" s="1"/>
  <c r="H1765" i="1"/>
  <c r="L1765" i="1" s="1"/>
  <c r="H1766" i="1"/>
  <c r="L1766" i="1" s="1"/>
  <c r="H1767" i="1"/>
  <c r="L1767" i="1" s="1"/>
  <c r="H1768" i="1"/>
  <c r="L1768" i="1" s="1"/>
  <c r="H1769" i="1"/>
  <c r="L1769" i="1" s="1"/>
  <c r="H1770" i="1"/>
  <c r="L1770" i="1" s="1"/>
  <c r="H1771" i="1"/>
  <c r="L1771" i="1" s="1"/>
  <c r="H1772" i="1"/>
  <c r="L1772" i="1" s="1"/>
  <c r="H1773" i="1"/>
  <c r="L1773" i="1" s="1"/>
  <c r="H1774" i="1"/>
  <c r="L1774" i="1" s="1"/>
  <c r="H1775" i="1"/>
  <c r="L1775" i="1" s="1"/>
  <c r="H1776" i="1"/>
  <c r="L1776" i="1" s="1"/>
  <c r="H1777" i="1"/>
  <c r="L1777" i="1" s="1"/>
  <c r="H1778" i="1"/>
  <c r="L1778" i="1" s="1"/>
  <c r="H1779" i="1"/>
  <c r="L1779" i="1" s="1"/>
  <c r="H1780" i="1"/>
  <c r="L1780" i="1" s="1"/>
  <c r="H1781" i="1"/>
  <c r="L1781" i="1" s="1"/>
  <c r="H1782" i="1"/>
  <c r="L1782" i="1" s="1"/>
  <c r="H1783" i="1"/>
  <c r="L1783" i="1" s="1"/>
  <c r="H1784" i="1"/>
  <c r="L1784" i="1" s="1"/>
  <c r="H1785" i="1"/>
  <c r="L1785" i="1" s="1"/>
  <c r="H1786" i="1"/>
  <c r="L1786" i="1" s="1"/>
  <c r="H1787" i="1"/>
  <c r="L1787" i="1" s="1"/>
  <c r="H1788" i="1"/>
  <c r="L1788" i="1" s="1"/>
  <c r="H1789" i="1"/>
  <c r="L1789" i="1" s="1"/>
  <c r="H1790" i="1"/>
  <c r="L1790" i="1" s="1"/>
  <c r="H1791" i="1"/>
  <c r="L1791" i="1" s="1"/>
  <c r="H1792" i="1"/>
  <c r="L1792" i="1" s="1"/>
  <c r="H1793" i="1"/>
  <c r="L1793" i="1" s="1"/>
  <c r="H1794" i="1"/>
  <c r="L1794" i="1" s="1"/>
  <c r="H1795" i="1"/>
  <c r="L1795" i="1" s="1"/>
  <c r="H1796" i="1"/>
  <c r="L1796" i="1" s="1"/>
  <c r="H1797" i="1"/>
  <c r="L1797" i="1" s="1"/>
  <c r="H1798" i="1"/>
  <c r="L1798" i="1" s="1"/>
  <c r="H1799" i="1"/>
  <c r="L1799" i="1" s="1"/>
  <c r="H1800" i="1"/>
  <c r="L1800" i="1" s="1"/>
  <c r="H1801" i="1"/>
  <c r="L1801" i="1" s="1"/>
  <c r="H1802" i="1"/>
  <c r="L1802" i="1" s="1"/>
  <c r="H1803" i="1"/>
  <c r="L1803" i="1" s="1"/>
  <c r="H1804" i="1"/>
  <c r="L1804" i="1" s="1"/>
  <c r="H1805" i="1"/>
  <c r="L1805" i="1" s="1"/>
  <c r="H1806" i="1"/>
  <c r="L1806" i="1" s="1"/>
  <c r="H1807" i="1"/>
  <c r="L1807" i="1" s="1"/>
  <c r="H1808" i="1"/>
  <c r="L1808" i="1" s="1"/>
  <c r="H1809" i="1"/>
  <c r="L1809" i="1" s="1"/>
  <c r="H1810" i="1"/>
  <c r="L1810" i="1" s="1"/>
  <c r="H1811" i="1"/>
  <c r="L1811" i="1" s="1"/>
  <c r="H1812" i="1"/>
  <c r="L1812" i="1" s="1"/>
  <c r="H1813" i="1"/>
  <c r="L1813" i="1" s="1"/>
  <c r="H1814" i="1"/>
  <c r="L1814" i="1" s="1"/>
  <c r="H1815" i="1"/>
  <c r="L1815" i="1" s="1"/>
  <c r="H1816" i="1"/>
  <c r="L1816" i="1" s="1"/>
  <c r="H1817" i="1"/>
  <c r="L1817" i="1" s="1"/>
  <c r="H1818" i="1"/>
  <c r="L1818" i="1" s="1"/>
  <c r="H1819" i="1"/>
  <c r="L1819" i="1" s="1"/>
  <c r="H1820" i="1"/>
  <c r="L1820" i="1" s="1"/>
  <c r="H1821" i="1"/>
  <c r="L1821" i="1" s="1"/>
  <c r="H1822" i="1"/>
  <c r="L1822" i="1" s="1"/>
  <c r="H1823" i="1"/>
  <c r="L1823" i="1" s="1"/>
  <c r="H1824" i="1"/>
  <c r="L1824" i="1" s="1"/>
  <c r="H1825" i="1"/>
  <c r="L1825" i="1" s="1"/>
  <c r="H1826" i="1"/>
  <c r="L1826" i="1" s="1"/>
  <c r="H1827" i="1"/>
  <c r="L1827" i="1" s="1"/>
  <c r="H1828" i="1"/>
  <c r="L1828" i="1" s="1"/>
  <c r="H1829" i="1"/>
  <c r="L1829" i="1" s="1"/>
  <c r="H1830" i="1"/>
  <c r="L1830" i="1" s="1"/>
  <c r="H1831" i="1"/>
  <c r="L1831" i="1" s="1"/>
  <c r="H1832" i="1"/>
  <c r="L1832" i="1" s="1"/>
  <c r="H1833" i="1"/>
  <c r="L1833" i="1" s="1"/>
  <c r="H1834" i="1"/>
  <c r="L1834" i="1" s="1"/>
  <c r="H1835" i="1"/>
  <c r="L1835" i="1" s="1"/>
  <c r="H1836" i="1"/>
  <c r="L1836" i="1" s="1"/>
  <c r="H1837" i="1"/>
  <c r="L1837" i="1" s="1"/>
  <c r="H1838" i="1"/>
  <c r="L1838" i="1" s="1"/>
  <c r="H1839" i="1"/>
  <c r="L1839" i="1" s="1"/>
  <c r="H1840" i="1"/>
  <c r="L1840" i="1" s="1"/>
  <c r="H1841" i="1"/>
  <c r="L1841" i="1" s="1"/>
  <c r="H1842" i="1"/>
  <c r="L1842" i="1" s="1"/>
  <c r="H1843" i="1"/>
  <c r="L1843" i="1" s="1"/>
  <c r="H1844" i="1"/>
  <c r="L1844" i="1" s="1"/>
  <c r="H1845" i="1"/>
  <c r="L1845" i="1" s="1"/>
  <c r="H1846" i="1"/>
  <c r="L1846" i="1" s="1"/>
  <c r="H1847" i="1"/>
  <c r="L1847" i="1" s="1"/>
  <c r="H1848" i="1"/>
  <c r="L1848" i="1" s="1"/>
  <c r="H1849" i="1"/>
  <c r="L1849" i="1" s="1"/>
  <c r="H1850" i="1"/>
  <c r="L1850" i="1" s="1"/>
  <c r="H1851" i="1"/>
  <c r="L1851" i="1" s="1"/>
  <c r="H1852" i="1"/>
  <c r="L1852" i="1" s="1"/>
  <c r="H1853" i="1"/>
  <c r="L1853" i="1" s="1"/>
  <c r="H1854" i="1"/>
  <c r="L1854" i="1" s="1"/>
  <c r="H1855" i="1"/>
  <c r="L1855" i="1" s="1"/>
  <c r="H1856" i="1"/>
  <c r="L1856" i="1" s="1"/>
  <c r="H1857" i="1"/>
  <c r="L1857" i="1" s="1"/>
  <c r="H1858" i="1"/>
  <c r="L1858" i="1" s="1"/>
  <c r="H1859" i="1"/>
  <c r="L1859" i="1" s="1"/>
  <c r="H1860" i="1"/>
  <c r="L1860" i="1" s="1"/>
  <c r="H1861" i="1"/>
  <c r="L1861" i="1" s="1"/>
  <c r="H1862" i="1"/>
  <c r="L1862" i="1" s="1"/>
  <c r="H1863" i="1"/>
  <c r="L1863" i="1" s="1"/>
  <c r="H1864" i="1"/>
  <c r="L1864" i="1" s="1"/>
  <c r="H1865" i="1"/>
  <c r="L1865" i="1" s="1"/>
  <c r="H1866" i="1"/>
  <c r="L1866" i="1" s="1"/>
  <c r="H1867" i="1"/>
  <c r="L1867" i="1" s="1"/>
  <c r="H1868" i="1"/>
  <c r="L1868" i="1" s="1"/>
  <c r="H1869" i="1"/>
  <c r="L1869" i="1" s="1"/>
  <c r="H1870" i="1"/>
  <c r="L1870" i="1" s="1"/>
  <c r="H1871" i="1"/>
  <c r="L1871" i="1" s="1"/>
  <c r="H1872" i="1"/>
  <c r="L1872" i="1" s="1"/>
  <c r="H1873" i="1"/>
  <c r="L1873" i="1" s="1"/>
  <c r="H1874" i="1"/>
  <c r="L1874" i="1" s="1"/>
  <c r="H1875" i="1"/>
  <c r="L1875" i="1" s="1"/>
  <c r="H1876" i="1"/>
  <c r="L1876" i="1" s="1"/>
  <c r="H1877" i="1"/>
  <c r="L1877" i="1" s="1"/>
  <c r="H1878" i="1"/>
  <c r="L1878" i="1" s="1"/>
  <c r="H1879" i="1"/>
  <c r="L1879" i="1" s="1"/>
  <c r="H1880" i="1"/>
  <c r="L1880" i="1" s="1"/>
  <c r="H1881" i="1"/>
  <c r="L1881" i="1" s="1"/>
  <c r="H1882" i="1"/>
  <c r="L1882" i="1" s="1"/>
  <c r="H1883" i="1"/>
  <c r="L1883" i="1" s="1"/>
  <c r="H1884" i="1"/>
  <c r="L1884" i="1" s="1"/>
  <c r="H1885" i="1"/>
  <c r="L1885" i="1" s="1"/>
  <c r="H1886" i="1"/>
  <c r="L1886" i="1" s="1"/>
  <c r="H1887" i="1"/>
  <c r="L1887" i="1" s="1"/>
  <c r="H1888" i="1"/>
  <c r="L1888" i="1" s="1"/>
  <c r="H1889" i="1"/>
  <c r="L1889" i="1" s="1"/>
  <c r="H1890" i="1"/>
  <c r="L1890" i="1" s="1"/>
  <c r="H1891" i="1"/>
  <c r="L1891" i="1" s="1"/>
  <c r="H1892" i="1"/>
  <c r="L1892" i="1" s="1"/>
  <c r="H1893" i="1"/>
  <c r="L1893" i="1" s="1"/>
  <c r="H1894" i="1"/>
  <c r="L1894" i="1" s="1"/>
  <c r="H1895" i="1"/>
  <c r="L1895" i="1" s="1"/>
  <c r="H1896" i="1"/>
  <c r="L1896" i="1" s="1"/>
  <c r="H1897" i="1"/>
  <c r="L1897" i="1" s="1"/>
  <c r="H1898" i="1"/>
  <c r="L1898" i="1" s="1"/>
  <c r="H1899" i="1"/>
  <c r="L1899" i="1" s="1"/>
  <c r="H1900" i="1"/>
  <c r="L1900" i="1" s="1"/>
  <c r="H1901" i="1"/>
  <c r="L1901" i="1" s="1"/>
  <c r="H1902" i="1"/>
  <c r="L1902" i="1" s="1"/>
  <c r="H1903" i="1"/>
  <c r="L1903" i="1" s="1"/>
  <c r="H1904" i="1"/>
  <c r="L1904" i="1" s="1"/>
  <c r="H1905" i="1"/>
  <c r="L1905" i="1" s="1"/>
  <c r="H1906" i="1"/>
  <c r="L1906" i="1" s="1"/>
  <c r="H1907" i="1"/>
  <c r="L1907" i="1" s="1"/>
  <c r="H1908" i="1"/>
  <c r="L1908" i="1" s="1"/>
  <c r="H1909" i="1"/>
  <c r="L1909" i="1" s="1"/>
  <c r="H1910" i="1"/>
  <c r="L1910" i="1" s="1"/>
  <c r="H1911" i="1"/>
  <c r="L1911" i="1" s="1"/>
  <c r="H1912" i="1"/>
  <c r="L1912" i="1" s="1"/>
  <c r="H1913" i="1"/>
  <c r="L1913" i="1" s="1"/>
  <c r="H1914" i="1"/>
  <c r="L1914" i="1" s="1"/>
  <c r="H1915" i="1"/>
  <c r="L1915" i="1" s="1"/>
  <c r="H1916" i="1"/>
  <c r="L1916" i="1" s="1"/>
  <c r="H1917" i="1"/>
  <c r="L1917" i="1" s="1"/>
  <c r="H1918" i="1"/>
  <c r="L1918" i="1" s="1"/>
  <c r="H1919" i="1"/>
  <c r="L1919" i="1" s="1"/>
  <c r="H1920" i="1"/>
  <c r="L1920" i="1" s="1"/>
  <c r="H1921" i="1"/>
  <c r="L1921" i="1" s="1"/>
  <c r="H1922" i="1"/>
  <c r="L1922" i="1" s="1"/>
  <c r="H1923" i="1"/>
  <c r="L1923" i="1" s="1"/>
  <c r="H1924" i="1"/>
  <c r="L1924" i="1" s="1"/>
  <c r="H1925" i="1"/>
  <c r="L1925" i="1" s="1"/>
  <c r="H1926" i="1"/>
  <c r="L1926" i="1" s="1"/>
  <c r="H1927" i="1"/>
  <c r="L1927" i="1" s="1"/>
  <c r="H1928" i="1"/>
  <c r="L1928" i="1" s="1"/>
  <c r="H1929" i="1"/>
  <c r="L1929" i="1" s="1"/>
  <c r="H1930" i="1"/>
  <c r="L1930" i="1" s="1"/>
  <c r="H1931" i="1"/>
  <c r="L1931" i="1" s="1"/>
  <c r="H1932" i="1"/>
  <c r="L1932" i="1" s="1"/>
  <c r="H1933" i="1"/>
  <c r="L1933" i="1" s="1"/>
  <c r="H1934" i="1"/>
  <c r="L1934" i="1" s="1"/>
  <c r="H1935" i="1"/>
  <c r="L1935" i="1" s="1"/>
  <c r="H1936" i="1"/>
  <c r="L1936" i="1" s="1"/>
  <c r="H1937" i="1"/>
  <c r="L1937" i="1" s="1"/>
  <c r="H1938" i="1"/>
  <c r="L1938" i="1" s="1"/>
  <c r="H1939" i="1"/>
  <c r="L1939" i="1" s="1"/>
  <c r="H1940" i="1"/>
  <c r="L1940" i="1" s="1"/>
  <c r="H1941" i="1"/>
  <c r="L1941" i="1" s="1"/>
  <c r="H1942" i="1"/>
  <c r="L1942" i="1" s="1"/>
  <c r="H1943" i="1"/>
  <c r="L1943" i="1" s="1"/>
  <c r="H1944" i="1"/>
  <c r="L1944" i="1" s="1"/>
  <c r="H1945" i="1"/>
  <c r="L1945" i="1" s="1"/>
  <c r="H1946" i="1"/>
  <c r="L1946" i="1" s="1"/>
  <c r="H1947" i="1"/>
  <c r="L1947" i="1" s="1"/>
  <c r="H1948" i="1"/>
  <c r="L1948" i="1" s="1"/>
  <c r="H1949" i="1"/>
  <c r="L1949" i="1" s="1"/>
  <c r="H1950" i="1"/>
  <c r="L1950" i="1" s="1"/>
  <c r="H1951" i="1"/>
  <c r="L1951" i="1" s="1"/>
  <c r="H1952" i="1"/>
  <c r="L1952" i="1" s="1"/>
  <c r="H1953" i="1"/>
  <c r="L1953" i="1" s="1"/>
  <c r="H1954" i="1"/>
  <c r="L1954" i="1" s="1"/>
  <c r="H1955" i="1"/>
  <c r="L1955" i="1" s="1"/>
  <c r="H1956" i="1"/>
  <c r="L1956" i="1" s="1"/>
  <c r="H1957" i="1"/>
  <c r="L1957" i="1" s="1"/>
  <c r="H1958" i="1"/>
  <c r="L1958" i="1" s="1"/>
  <c r="H1959" i="1"/>
  <c r="L1959" i="1" s="1"/>
  <c r="H1960" i="1"/>
  <c r="L1960" i="1" s="1"/>
  <c r="H1961" i="1"/>
  <c r="L1961" i="1" s="1"/>
  <c r="H1962" i="1"/>
  <c r="L1962" i="1" s="1"/>
  <c r="H1963" i="1"/>
  <c r="L1963" i="1" s="1"/>
  <c r="H1964" i="1"/>
  <c r="L1964" i="1" s="1"/>
  <c r="H1965" i="1"/>
  <c r="L1965" i="1" s="1"/>
  <c r="H1966" i="1"/>
  <c r="L1966" i="1" s="1"/>
  <c r="H1967" i="1"/>
  <c r="L1967" i="1" s="1"/>
  <c r="H1968" i="1"/>
  <c r="L1968" i="1" s="1"/>
  <c r="H1969" i="1"/>
  <c r="L1969" i="1" s="1"/>
  <c r="H1970" i="1"/>
  <c r="L1970" i="1" s="1"/>
  <c r="H1971" i="1"/>
  <c r="L1971" i="1" s="1"/>
  <c r="H1972" i="1"/>
  <c r="L1972" i="1" s="1"/>
  <c r="H1973" i="1"/>
  <c r="L1973" i="1" s="1"/>
  <c r="H1974" i="1"/>
  <c r="L1974" i="1" s="1"/>
  <c r="H1975" i="1"/>
  <c r="L1975" i="1" s="1"/>
  <c r="H1976" i="1"/>
  <c r="L1976" i="1" s="1"/>
  <c r="H1977" i="1"/>
  <c r="L1977" i="1" s="1"/>
  <c r="H1978" i="1"/>
  <c r="L1978" i="1" s="1"/>
  <c r="H1979" i="1"/>
  <c r="L1979" i="1" s="1"/>
  <c r="H1980" i="1"/>
  <c r="L1980" i="1" s="1"/>
  <c r="H1981" i="1"/>
  <c r="L1981" i="1" s="1"/>
  <c r="H1982" i="1"/>
  <c r="L1982" i="1" s="1"/>
  <c r="H1983" i="1"/>
  <c r="L1983" i="1" s="1"/>
  <c r="H1984" i="1"/>
  <c r="L1984" i="1" s="1"/>
  <c r="H1985" i="1"/>
  <c r="L1985" i="1" s="1"/>
  <c r="H1986" i="1"/>
  <c r="L1986" i="1" s="1"/>
  <c r="H1987" i="1"/>
  <c r="L1987" i="1" s="1"/>
  <c r="H1988" i="1"/>
  <c r="L1988" i="1" s="1"/>
  <c r="H1989" i="1"/>
  <c r="L1989" i="1" s="1"/>
  <c r="H1990" i="1"/>
  <c r="L1990" i="1" s="1"/>
  <c r="H1991" i="1"/>
  <c r="L1991" i="1" s="1"/>
  <c r="H1992" i="1"/>
  <c r="L1992" i="1" s="1"/>
  <c r="H1993" i="1"/>
  <c r="L1993" i="1" s="1"/>
  <c r="H1994" i="1"/>
  <c r="L1994" i="1" s="1"/>
  <c r="H1995" i="1"/>
  <c r="L1995" i="1" s="1"/>
  <c r="H1996" i="1"/>
  <c r="L1996" i="1" s="1"/>
  <c r="H1997" i="1"/>
  <c r="L1997" i="1" s="1"/>
  <c r="H1998" i="1"/>
  <c r="L1998" i="1" s="1"/>
  <c r="H1999" i="1"/>
  <c r="L1999" i="1" s="1"/>
  <c r="H2000" i="1"/>
  <c r="L2000" i="1" s="1"/>
  <c r="H2001" i="1"/>
  <c r="L2001" i="1" s="1"/>
  <c r="H2002" i="1"/>
  <c r="L2002" i="1" s="1"/>
  <c r="H2003" i="1"/>
  <c r="L2003" i="1" s="1"/>
  <c r="H2004" i="1"/>
  <c r="L2004" i="1" s="1"/>
  <c r="H2005" i="1"/>
  <c r="L2005" i="1" s="1"/>
  <c r="H2006" i="1"/>
  <c r="L2006" i="1" s="1"/>
  <c r="H2007" i="1"/>
  <c r="L2007" i="1" s="1"/>
  <c r="H2008" i="1"/>
  <c r="L2008" i="1" s="1"/>
  <c r="H2009" i="1"/>
  <c r="L2009" i="1" s="1"/>
  <c r="H2010" i="1"/>
  <c r="L2010" i="1" s="1"/>
  <c r="H2011" i="1"/>
  <c r="L2011" i="1" s="1"/>
  <c r="H2012" i="1"/>
  <c r="L2012" i="1" s="1"/>
  <c r="H2013" i="1"/>
  <c r="L2013" i="1" s="1"/>
  <c r="H2014" i="1"/>
  <c r="L2014" i="1" s="1"/>
  <c r="H2015" i="1"/>
  <c r="L2015" i="1" s="1"/>
  <c r="H2016" i="1"/>
  <c r="L2016" i="1" s="1"/>
  <c r="H2017" i="1"/>
  <c r="L2017" i="1" s="1"/>
  <c r="H2018" i="1"/>
  <c r="L2018" i="1" s="1"/>
  <c r="H2019" i="1"/>
  <c r="L2019" i="1" s="1"/>
  <c r="H2020" i="1"/>
  <c r="L2020" i="1" s="1"/>
  <c r="H2021" i="1"/>
  <c r="L2021" i="1" s="1"/>
  <c r="H2022" i="1"/>
  <c r="L2022" i="1" s="1"/>
  <c r="H2023" i="1"/>
  <c r="L2023" i="1" s="1"/>
  <c r="H2024" i="1"/>
  <c r="L2024" i="1" s="1"/>
  <c r="H2025" i="1"/>
  <c r="L2025" i="1" s="1"/>
  <c r="H2026" i="1"/>
  <c r="L2026" i="1" s="1"/>
  <c r="H2027" i="1"/>
  <c r="L2027" i="1" s="1"/>
  <c r="H2028" i="1"/>
  <c r="L2028" i="1" s="1"/>
  <c r="H2029" i="1"/>
  <c r="L2029" i="1" s="1"/>
  <c r="H2030" i="1"/>
  <c r="L2030" i="1" s="1"/>
  <c r="H2031" i="1"/>
  <c r="L2031" i="1" s="1"/>
  <c r="H2032" i="1"/>
  <c r="L2032" i="1" s="1"/>
  <c r="H2033" i="1"/>
  <c r="L2033" i="1" s="1"/>
  <c r="H2034" i="1"/>
  <c r="L2034" i="1" s="1"/>
  <c r="H2035" i="1"/>
  <c r="L2035" i="1" s="1"/>
  <c r="H2036" i="1"/>
  <c r="L2036" i="1" s="1"/>
  <c r="H2037" i="1"/>
  <c r="L2037" i="1" s="1"/>
  <c r="H2038" i="1"/>
  <c r="L2038" i="1" s="1"/>
  <c r="H2039" i="1"/>
  <c r="L2039" i="1" s="1"/>
  <c r="H2040" i="1"/>
  <c r="L2040" i="1" s="1"/>
  <c r="H2041" i="1"/>
  <c r="L2041" i="1" s="1"/>
  <c r="H2042" i="1"/>
  <c r="L2042" i="1" s="1"/>
  <c r="H2043" i="1"/>
  <c r="L2043" i="1" s="1"/>
  <c r="H2044" i="1"/>
  <c r="L2044" i="1" s="1"/>
  <c r="H2045" i="1"/>
  <c r="L2045" i="1" s="1"/>
  <c r="H2046" i="1"/>
  <c r="L2046" i="1" s="1"/>
  <c r="H2047" i="1"/>
  <c r="L2047" i="1" s="1"/>
  <c r="H2048" i="1"/>
  <c r="L2048" i="1" s="1"/>
  <c r="H2049" i="1"/>
  <c r="L2049" i="1" s="1"/>
  <c r="H2050" i="1"/>
  <c r="L2050" i="1" s="1"/>
  <c r="H2051" i="1"/>
  <c r="L2051" i="1" s="1"/>
  <c r="H2052" i="1"/>
  <c r="L2052" i="1" s="1"/>
  <c r="H2053" i="1"/>
  <c r="L2053" i="1" s="1"/>
  <c r="H2054" i="1"/>
  <c r="L2054" i="1" s="1"/>
  <c r="H2055" i="1"/>
  <c r="L2055" i="1" s="1"/>
  <c r="H2056" i="1"/>
  <c r="L2056" i="1" s="1"/>
  <c r="H2057" i="1"/>
  <c r="L2057" i="1" s="1"/>
  <c r="H2058" i="1"/>
  <c r="L2058" i="1" s="1"/>
  <c r="H2059" i="1"/>
  <c r="L2059" i="1" s="1"/>
  <c r="H2060" i="1"/>
  <c r="L2060" i="1" s="1"/>
  <c r="H2061" i="1"/>
  <c r="L2061" i="1" s="1"/>
  <c r="H2062" i="1"/>
  <c r="L2062" i="1" s="1"/>
  <c r="H2063" i="1"/>
  <c r="L2063" i="1" s="1"/>
  <c r="H2064" i="1"/>
  <c r="L2064" i="1" s="1"/>
  <c r="H2065" i="1"/>
  <c r="L2065" i="1" s="1"/>
  <c r="H2066" i="1"/>
  <c r="L2066" i="1" s="1"/>
  <c r="H2067" i="1"/>
  <c r="L2067" i="1" s="1"/>
  <c r="H2068" i="1"/>
  <c r="L2068" i="1" s="1"/>
  <c r="H2069" i="1"/>
  <c r="L2069" i="1" s="1"/>
  <c r="H2070" i="1"/>
  <c r="L2070" i="1" s="1"/>
  <c r="H2071" i="1"/>
  <c r="L2071" i="1" s="1"/>
  <c r="H2072" i="1"/>
  <c r="L2072" i="1" s="1"/>
  <c r="H2073" i="1"/>
  <c r="L2073" i="1" s="1"/>
  <c r="H2074" i="1"/>
  <c r="L2074" i="1" s="1"/>
  <c r="H2075" i="1"/>
  <c r="L2075" i="1" s="1"/>
  <c r="H2076" i="1"/>
  <c r="L2076" i="1" s="1"/>
  <c r="H2077" i="1"/>
  <c r="L2077" i="1" s="1"/>
  <c r="H2078" i="1"/>
  <c r="L2078" i="1" s="1"/>
  <c r="H2079" i="1"/>
  <c r="L2079" i="1" s="1"/>
  <c r="H2080" i="1"/>
  <c r="L2080" i="1" s="1"/>
  <c r="H2081" i="1"/>
  <c r="L2081" i="1" s="1"/>
  <c r="H2082" i="1"/>
  <c r="L2082" i="1" s="1"/>
  <c r="H2083" i="1"/>
  <c r="L2083" i="1" s="1"/>
  <c r="H2084" i="1"/>
  <c r="L2084" i="1" s="1"/>
  <c r="H2085" i="1"/>
  <c r="L2085" i="1" s="1"/>
  <c r="H2086" i="1"/>
  <c r="L2086" i="1" s="1"/>
  <c r="H2087" i="1"/>
  <c r="L2087" i="1" s="1"/>
  <c r="H2088" i="1"/>
  <c r="L2088" i="1" s="1"/>
  <c r="H2089" i="1"/>
  <c r="L2089" i="1" s="1"/>
  <c r="H2090" i="1"/>
  <c r="L2090" i="1" s="1"/>
  <c r="H2091" i="1"/>
  <c r="L2091" i="1" s="1"/>
  <c r="H2092" i="1"/>
  <c r="L2092" i="1" s="1"/>
  <c r="H2093" i="1"/>
  <c r="L2093" i="1" s="1"/>
  <c r="H2094" i="1"/>
  <c r="L2094" i="1" s="1"/>
  <c r="H2095" i="1"/>
  <c r="L2095" i="1" s="1"/>
  <c r="H2096" i="1"/>
  <c r="L2096" i="1" s="1"/>
  <c r="H2097" i="1"/>
  <c r="L2097" i="1" s="1"/>
  <c r="H2098" i="1"/>
  <c r="L2098" i="1" s="1"/>
  <c r="H2099" i="1"/>
  <c r="L2099" i="1" s="1"/>
  <c r="H2100" i="1"/>
  <c r="L2100" i="1" s="1"/>
  <c r="H2101" i="1"/>
  <c r="L2101" i="1" s="1"/>
  <c r="H2102" i="1"/>
  <c r="L2102" i="1" s="1"/>
  <c r="H2103" i="1"/>
  <c r="L2103" i="1" s="1"/>
  <c r="H2104" i="1"/>
  <c r="L2104" i="1" s="1"/>
  <c r="H2105" i="1"/>
  <c r="L2105" i="1" s="1"/>
  <c r="H2106" i="1"/>
  <c r="L2106" i="1" s="1"/>
  <c r="H2107" i="1"/>
  <c r="L2107" i="1" s="1"/>
  <c r="H2108" i="1"/>
  <c r="L2108" i="1" s="1"/>
  <c r="H2109" i="1"/>
  <c r="L2109" i="1" s="1"/>
  <c r="H2110" i="1"/>
  <c r="L2110" i="1" s="1"/>
  <c r="H2111" i="1"/>
  <c r="L2111" i="1" s="1"/>
  <c r="H2112" i="1"/>
  <c r="L2112" i="1" s="1"/>
  <c r="H2113" i="1"/>
  <c r="L2113" i="1" s="1"/>
  <c r="H2114" i="1"/>
  <c r="L2114" i="1" s="1"/>
  <c r="H2115" i="1"/>
  <c r="L2115" i="1" s="1"/>
  <c r="H2116" i="1"/>
  <c r="L2116" i="1" s="1"/>
  <c r="H2117" i="1"/>
  <c r="L2117" i="1" s="1"/>
  <c r="H2118" i="1"/>
  <c r="L2118" i="1" s="1"/>
  <c r="H2119" i="1"/>
  <c r="L2119" i="1" s="1"/>
  <c r="H2120" i="1"/>
  <c r="L2120" i="1" s="1"/>
  <c r="H2121" i="1"/>
  <c r="L2121" i="1" s="1"/>
  <c r="H2122" i="1"/>
  <c r="L2122" i="1" s="1"/>
  <c r="H2123" i="1"/>
  <c r="L2123" i="1" s="1"/>
  <c r="H2124" i="1"/>
  <c r="L2124" i="1" s="1"/>
  <c r="H2125" i="1"/>
  <c r="L2125" i="1" s="1"/>
  <c r="H2126" i="1"/>
  <c r="L2126" i="1" s="1"/>
  <c r="H2127" i="1"/>
  <c r="L2127" i="1" s="1"/>
  <c r="H2128" i="1"/>
  <c r="L2128" i="1" s="1"/>
  <c r="H2129" i="1"/>
  <c r="L2129" i="1" s="1"/>
  <c r="H2130" i="1"/>
  <c r="L2130" i="1" s="1"/>
  <c r="H2131" i="1"/>
  <c r="L2131" i="1" s="1"/>
  <c r="H2132" i="1"/>
  <c r="L2132" i="1" s="1"/>
  <c r="H2133" i="1"/>
  <c r="L2133" i="1" s="1"/>
  <c r="H2134" i="1"/>
  <c r="L2134" i="1" s="1"/>
  <c r="H2135" i="1"/>
  <c r="L2135" i="1" s="1"/>
  <c r="H2136" i="1"/>
  <c r="L2136" i="1" s="1"/>
  <c r="H2137" i="1"/>
  <c r="L2137" i="1" s="1"/>
  <c r="H2138" i="1"/>
  <c r="L2138" i="1" s="1"/>
  <c r="H2139" i="1"/>
  <c r="L2139" i="1" s="1"/>
  <c r="H2140" i="1"/>
  <c r="L2140" i="1" s="1"/>
  <c r="H2141" i="1"/>
  <c r="L2141" i="1" s="1"/>
  <c r="H2142" i="1"/>
  <c r="L2142" i="1" s="1"/>
  <c r="H2143" i="1"/>
  <c r="L2143" i="1" s="1"/>
  <c r="H2144" i="1"/>
  <c r="L2144" i="1" s="1"/>
  <c r="H2145" i="1"/>
  <c r="L2145" i="1" s="1"/>
  <c r="H2146" i="1"/>
  <c r="L2146" i="1" s="1"/>
  <c r="H2147" i="1"/>
  <c r="L2147" i="1" s="1"/>
  <c r="H2148" i="1"/>
  <c r="L2148" i="1" s="1"/>
  <c r="H2149" i="1"/>
  <c r="L2149" i="1" s="1"/>
  <c r="H2150" i="1"/>
  <c r="L2150" i="1" s="1"/>
  <c r="H2151" i="1"/>
  <c r="L2151" i="1" s="1"/>
  <c r="H2152" i="1"/>
  <c r="L2152" i="1" s="1"/>
  <c r="H2153" i="1"/>
  <c r="L2153" i="1" s="1"/>
  <c r="H2154" i="1"/>
  <c r="L2154" i="1" s="1"/>
  <c r="H2155" i="1"/>
  <c r="L2155" i="1" s="1"/>
  <c r="H2156" i="1"/>
  <c r="L2156" i="1" s="1"/>
  <c r="H2157" i="1"/>
  <c r="L2157" i="1" s="1"/>
  <c r="H2158" i="1"/>
  <c r="L2158" i="1" s="1"/>
  <c r="H2159" i="1"/>
  <c r="L2159" i="1" s="1"/>
  <c r="H2160" i="1"/>
  <c r="L2160" i="1" s="1"/>
  <c r="H2161" i="1"/>
  <c r="L2161" i="1" s="1"/>
  <c r="H2162" i="1"/>
  <c r="L2162" i="1" s="1"/>
  <c r="H2163" i="1"/>
  <c r="L2163" i="1" s="1"/>
  <c r="H2164" i="1"/>
  <c r="L2164" i="1" s="1"/>
  <c r="H2165" i="1"/>
  <c r="L2165" i="1" s="1"/>
  <c r="H2166" i="1"/>
  <c r="L2166" i="1" s="1"/>
  <c r="H2167" i="1"/>
  <c r="L2167" i="1" s="1"/>
  <c r="H2168" i="1"/>
  <c r="L2168" i="1" s="1"/>
  <c r="H2169" i="1"/>
  <c r="L2169" i="1" s="1"/>
  <c r="H2170" i="1"/>
  <c r="L2170" i="1" s="1"/>
  <c r="H2171" i="1"/>
  <c r="L2171" i="1" s="1"/>
  <c r="H2172" i="1"/>
  <c r="L2172" i="1" s="1"/>
  <c r="H2173" i="1"/>
  <c r="L2173" i="1" s="1"/>
  <c r="H2174" i="1"/>
  <c r="L2174" i="1" s="1"/>
  <c r="H2175" i="1"/>
  <c r="L2175" i="1" s="1"/>
  <c r="H2176" i="1"/>
  <c r="L2176" i="1" s="1"/>
  <c r="H2177" i="1"/>
  <c r="L2177" i="1" s="1"/>
  <c r="H2178" i="1"/>
  <c r="L2178" i="1" s="1"/>
  <c r="H2179" i="1"/>
  <c r="L2179" i="1" s="1"/>
  <c r="H2180" i="1"/>
  <c r="L2180" i="1" s="1"/>
  <c r="H2181" i="1"/>
  <c r="L2181" i="1" s="1"/>
  <c r="H2182" i="1"/>
  <c r="L2182" i="1" s="1"/>
  <c r="H2183" i="1"/>
  <c r="L2183" i="1" s="1"/>
  <c r="H2184" i="1"/>
  <c r="L2184" i="1" s="1"/>
  <c r="H2185" i="1"/>
  <c r="L2185" i="1" s="1"/>
  <c r="H2186" i="1"/>
  <c r="L2186" i="1" s="1"/>
  <c r="H2187" i="1"/>
  <c r="L2187" i="1" s="1"/>
  <c r="H2188" i="1"/>
  <c r="L2188" i="1" s="1"/>
  <c r="H2189" i="1"/>
  <c r="L2189" i="1" s="1"/>
  <c r="H2190" i="1"/>
  <c r="L2190" i="1" s="1"/>
  <c r="H2191" i="1"/>
  <c r="L2191" i="1" s="1"/>
  <c r="H2192" i="1"/>
  <c r="L2192" i="1" s="1"/>
  <c r="H2193" i="1"/>
  <c r="L2193" i="1" s="1"/>
  <c r="H2194" i="1"/>
  <c r="L2194" i="1" s="1"/>
  <c r="H2195" i="1"/>
  <c r="L2195" i="1" s="1"/>
  <c r="H2196" i="1"/>
  <c r="L2196" i="1" s="1"/>
  <c r="H2197" i="1"/>
  <c r="L2197" i="1" s="1"/>
  <c r="H2198" i="1"/>
  <c r="L2198" i="1" s="1"/>
  <c r="H2199" i="1"/>
  <c r="L2199" i="1" s="1"/>
  <c r="H2200" i="1"/>
  <c r="L2200" i="1" s="1"/>
  <c r="H2201" i="1"/>
  <c r="L2201" i="1" s="1"/>
  <c r="H2202" i="1"/>
  <c r="L2202" i="1" s="1"/>
  <c r="H2203" i="1"/>
  <c r="L2203" i="1" s="1"/>
  <c r="H2204" i="1"/>
  <c r="L2204" i="1" s="1"/>
  <c r="H2205" i="1"/>
  <c r="L2205" i="1" s="1"/>
  <c r="H2206" i="1"/>
  <c r="L2206" i="1" s="1"/>
  <c r="H2207" i="1"/>
  <c r="L2207" i="1" s="1"/>
  <c r="H2208" i="1"/>
  <c r="L2208" i="1" s="1"/>
  <c r="H2209" i="1"/>
  <c r="L2209" i="1" s="1"/>
  <c r="H2210" i="1"/>
  <c r="L2210" i="1" s="1"/>
  <c r="H2211" i="1"/>
  <c r="L2211" i="1" s="1"/>
  <c r="H2212" i="1"/>
  <c r="L2212" i="1" s="1"/>
  <c r="H2213" i="1"/>
  <c r="L2213" i="1" s="1"/>
  <c r="H2214" i="1"/>
  <c r="L2214" i="1" s="1"/>
  <c r="H2215" i="1"/>
  <c r="L2215" i="1" s="1"/>
  <c r="H2216" i="1"/>
  <c r="L2216" i="1" s="1"/>
  <c r="H2217" i="1"/>
  <c r="L2217" i="1" s="1"/>
  <c r="H2218" i="1"/>
  <c r="L2218" i="1" s="1"/>
  <c r="H2219" i="1"/>
  <c r="L2219" i="1" s="1"/>
  <c r="H2220" i="1"/>
  <c r="L2220" i="1" s="1"/>
  <c r="H2221" i="1"/>
  <c r="L2221" i="1" s="1"/>
  <c r="H2222" i="1"/>
  <c r="L2222" i="1" s="1"/>
  <c r="H2223" i="1"/>
  <c r="L2223" i="1" s="1"/>
  <c r="H2224" i="1"/>
  <c r="L2224" i="1" s="1"/>
  <c r="H2225" i="1"/>
  <c r="L2225" i="1" s="1"/>
  <c r="H2226" i="1"/>
  <c r="L2226" i="1" s="1"/>
  <c r="H2227" i="1"/>
  <c r="L2227" i="1" s="1"/>
  <c r="H2228" i="1"/>
  <c r="L2228" i="1" s="1"/>
  <c r="H2229" i="1"/>
  <c r="L2229" i="1" s="1"/>
  <c r="H2230" i="1"/>
  <c r="L2230" i="1" s="1"/>
  <c r="H2231" i="1"/>
  <c r="L2231" i="1" s="1"/>
  <c r="H2232" i="1"/>
  <c r="L2232" i="1" s="1"/>
  <c r="H2233" i="1"/>
  <c r="L2233" i="1" s="1"/>
  <c r="H2234" i="1"/>
  <c r="L2234" i="1" s="1"/>
  <c r="H2235" i="1"/>
  <c r="L2235" i="1" s="1"/>
  <c r="H2236" i="1"/>
  <c r="L2236" i="1" s="1"/>
  <c r="H2237" i="1"/>
  <c r="L2237" i="1" s="1"/>
  <c r="H2238" i="1"/>
  <c r="L2238" i="1" s="1"/>
  <c r="H2239" i="1"/>
  <c r="L2239" i="1" s="1"/>
  <c r="H2240" i="1"/>
  <c r="L2240" i="1" s="1"/>
  <c r="H2241" i="1"/>
  <c r="L2241" i="1" s="1"/>
  <c r="H2242" i="1"/>
  <c r="L2242" i="1" s="1"/>
  <c r="H2243" i="1"/>
  <c r="L2243" i="1" s="1"/>
  <c r="H2244" i="1"/>
  <c r="L2244" i="1" s="1"/>
  <c r="H2245" i="1"/>
  <c r="L2245" i="1" s="1"/>
  <c r="H2246" i="1"/>
  <c r="L2246" i="1" s="1"/>
  <c r="H2247" i="1"/>
  <c r="L2247" i="1" s="1"/>
  <c r="H2248" i="1"/>
  <c r="L2248" i="1" s="1"/>
  <c r="H2249" i="1"/>
  <c r="L2249" i="1" s="1"/>
  <c r="H2250" i="1"/>
  <c r="L2250" i="1" s="1"/>
  <c r="H2251" i="1"/>
  <c r="L2251" i="1" s="1"/>
  <c r="H2252" i="1"/>
  <c r="L2252" i="1" s="1"/>
  <c r="H2253" i="1"/>
  <c r="L2253" i="1" s="1"/>
  <c r="H2254" i="1"/>
  <c r="L2254" i="1" s="1"/>
  <c r="H2255" i="1"/>
  <c r="L2255" i="1" s="1"/>
  <c r="H2256" i="1"/>
  <c r="L2256" i="1" s="1"/>
  <c r="H2257" i="1"/>
  <c r="L2257" i="1" s="1"/>
  <c r="H2258" i="1"/>
  <c r="L2258" i="1" s="1"/>
  <c r="H2259" i="1"/>
  <c r="L2259" i="1" s="1"/>
  <c r="H2260" i="1"/>
  <c r="L2260" i="1" s="1"/>
  <c r="H2261" i="1"/>
  <c r="L2261" i="1" s="1"/>
  <c r="H2262" i="1"/>
  <c r="L2262" i="1" s="1"/>
  <c r="H2263" i="1"/>
  <c r="L2263" i="1" s="1"/>
  <c r="H2264" i="1"/>
  <c r="L2264" i="1" s="1"/>
  <c r="H2265" i="1"/>
  <c r="L2265" i="1" s="1"/>
  <c r="H2266" i="1"/>
  <c r="L2266" i="1" s="1"/>
  <c r="H2267" i="1"/>
  <c r="L2267" i="1" s="1"/>
  <c r="H2268" i="1"/>
  <c r="L2268" i="1" s="1"/>
  <c r="H2269" i="1"/>
  <c r="L2269" i="1" s="1"/>
  <c r="H2270" i="1"/>
  <c r="L2270" i="1" s="1"/>
  <c r="H2271" i="1"/>
  <c r="L2271" i="1" s="1"/>
  <c r="H2272" i="1"/>
  <c r="L2272" i="1" s="1"/>
  <c r="H2273" i="1"/>
  <c r="L2273" i="1" s="1"/>
  <c r="H2274" i="1"/>
  <c r="L2274" i="1" s="1"/>
  <c r="H2275" i="1"/>
  <c r="L2275" i="1" s="1"/>
  <c r="H2276" i="1"/>
  <c r="L2276" i="1" s="1"/>
  <c r="H2277" i="1"/>
  <c r="L2277" i="1" s="1"/>
  <c r="H2278" i="1"/>
  <c r="L2278" i="1" s="1"/>
  <c r="H2279" i="1"/>
  <c r="L2279" i="1" s="1"/>
  <c r="H2280" i="1"/>
  <c r="L2280" i="1" s="1"/>
  <c r="H2281" i="1"/>
  <c r="L2281" i="1" s="1"/>
  <c r="H2282" i="1"/>
  <c r="L2282" i="1" s="1"/>
  <c r="H2283" i="1"/>
  <c r="L2283" i="1" s="1"/>
  <c r="H2284" i="1"/>
  <c r="L2284" i="1" s="1"/>
  <c r="H2285" i="1"/>
  <c r="L2285" i="1" s="1"/>
  <c r="H2286" i="1"/>
  <c r="L2286" i="1" s="1"/>
  <c r="H2287" i="1"/>
  <c r="L2287" i="1" s="1"/>
  <c r="H2288" i="1"/>
  <c r="L2288" i="1" s="1"/>
  <c r="H2289" i="1"/>
  <c r="L2289" i="1" s="1"/>
  <c r="H2290" i="1"/>
  <c r="L2290" i="1" s="1"/>
  <c r="H2291" i="1"/>
  <c r="L2291" i="1" s="1"/>
  <c r="H2292" i="1"/>
  <c r="L2292" i="1" s="1"/>
  <c r="H2293" i="1"/>
  <c r="L2293" i="1" s="1"/>
  <c r="H2294" i="1"/>
  <c r="L2294" i="1" s="1"/>
  <c r="H2295" i="1"/>
  <c r="L2295" i="1" s="1"/>
  <c r="H2296" i="1"/>
  <c r="L2296" i="1" s="1"/>
  <c r="H2297" i="1"/>
  <c r="L2297" i="1" s="1"/>
  <c r="H2298" i="1"/>
  <c r="L2298" i="1" s="1"/>
  <c r="H2299" i="1"/>
  <c r="L2299" i="1" s="1"/>
  <c r="H2300" i="1"/>
  <c r="L2300" i="1" s="1"/>
  <c r="H2301" i="1"/>
  <c r="L2301" i="1" s="1"/>
  <c r="H2302" i="1"/>
  <c r="L2302" i="1" s="1"/>
  <c r="H2303" i="1"/>
  <c r="L2303" i="1" s="1"/>
  <c r="H2304" i="1"/>
  <c r="L2304" i="1" s="1"/>
  <c r="H2305" i="1"/>
  <c r="L2305" i="1" s="1"/>
  <c r="H2306" i="1"/>
  <c r="L2306" i="1" s="1"/>
  <c r="H2307" i="1"/>
  <c r="L2307" i="1" s="1"/>
  <c r="H2308" i="1"/>
  <c r="L2308" i="1" s="1"/>
  <c r="H2309" i="1"/>
  <c r="L2309" i="1" s="1"/>
  <c r="H2310" i="1"/>
  <c r="L2310" i="1" s="1"/>
  <c r="H2311" i="1"/>
  <c r="L2311" i="1" s="1"/>
  <c r="H2312" i="1"/>
  <c r="L2312" i="1" s="1"/>
  <c r="H2313" i="1"/>
  <c r="L2313" i="1" s="1"/>
  <c r="H2314" i="1"/>
  <c r="L2314" i="1" s="1"/>
  <c r="H2315" i="1"/>
  <c r="L2315" i="1" s="1"/>
  <c r="H2316" i="1"/>
  <c r="L2316" i="1" s="1"/>
  <c r="H2317" i="1"/>
  <c r="L2317" i="1" s="1"/>
  <c r="H2318" i="1"/>
  <c r="L2318" i="1" s="1"/>
  <c r="H2319" i="1"/>
  <c r="L2319" i="1" s="1"/>
  <c r="H2320" i="1"/>
  <c r="L2320" i="1" s="1"/>
  <c r="H2321" i="1"/>
  <c r="L2321" i="1" s="1"/>
  <c r="H2322" i="1"/>
  <c r="L2322" i="1" s="1"/>
  <c r="H2323" i="1"/>
  <c r="L2323" i="1" s="1"/>
  <c r="H2324" i="1"/>
  <c r="L2324" i="1" s="1"/>
  <c r="H2325" i="1"/>
  <c r="L2325" i="1" s="1"/>
  <c r="H2326" i="1"/>
  <c r="L2326" i="1" s="1"/>
  <c r="H2327" i="1"/>
  <c r="L2327" i="1" s="1"/>
  <c r="H2328" i="1"/>
  <c r="L2328" i="1" s="1"/>
  <c r="H2329" i="1"/>
  <c r="L2329" i="1" s="1"/>
  <c r="H2330" i="1"/>
  <c r="L2330" i="1" s="1"/>
  <c r="H2331" i="1"/>
  <c r="L2331" i="1" s="1"/>
  <c r="H2332" i="1"/>
  <c r="L2332" i="1" s="1"/>
  <c r="H2333" i="1"/>
  <c r="L2333" i="1" s="1"/>
  <c r="H2334" i="1"/>
  <c r="L2334" i="1" s="1"/>
  <c r="H2335" i="1"/>
  <c r="L2335" i="1" s="1"/>
  <c r="H2336" i="1"/>
  <c r="L2336" i="1" s="1"/>
  <c r="H2337" i="1"/>
  <c r="L2337" i="1" s="1"/>
  <c r="H2338" i="1"/>
  <c r="L2338" i="1" s="1"/>
  <c r="H2339" i="1"/>
  <c r="L2339" i="1" s="1"/>
  <c r="H2340" i="1"/>
  <c r="L2340" i="1" s="1"/>
  <c r="H2341" i="1"/>
  <c r="L2341" i="1" s="1"/>
  <c r="H2342" i="1"/>
  <c r="L2342" i="1" s="1"/>
  <c r="H2343" i="1"/>
  <c r="L2343" i="1" s="1"/>
  <c r="H2344" i="1"/>
  <c r="L2344" i="1" s="1"/>
  <c r="H2345" i="1"/>
  <c r="L2345" i="1" s="1"/>
  <c r="H2346" i="1"/>
  <c r="L2346" i="1" s="1"/>
  <c r="H2347" i="1"/>
  <c r="L2347" i="1" s="1"/>
  <c r="H2348" i="1"/>
  <c r="L2348" i="1" s="1"/>
  <c r="H2349" i="1"/>
  <c r="L2349" i="1" s="1"/>
  <c r="H2350" i="1"/>
  <c r="L2350" i="1" s="1"/>
  <c r="H2351" i="1"/>
  <c r="L2351" i="1" s="1"/>
  <c r="H2352" i="1"/>
  <c r="L2352" i="1" s="1"/>
  <c r="H2353" i="1"/>
  <c r="L2353" i="1" s="1"/>
  <c r="H2354" i="1"/>
  <c r="L2354" i="1" s="1"/>
  <c r="H2355" i="1"/>
  <c r="L2355" i="1" s="1"/>
  <c r="H2356" i="1"/>
  <c r="L2356" i="1" s="1"/>
  <c r="H2357" i="1"/>
  <c r="L2357" i="1" s="1"/>
  <c r="H2358" i="1"/>
  <c r="L2358" i="1" s="1"/>
  <c r="H2359" i="1"/>
  <c r="L2359" i="1" s="1"/>
  <c r="H2360" i="1"/>
  <c r="L2360" i="1" s="1"/>
  <c r="H2361" i="1"/>
  <c r="L2361" i="1" s="1"/>
  <c r="H2362" i="1"/>
  <c r="L2362" i="1" s="1"/>
  <c r="H2363" i="1"/>
  <c r="L2363" i="1" s="1"/>
  <c r="H2364" i="1"/>
  <c r="L2364" i="1" s="1"/>
  <c r="H2365" i="1"/>
  <c r="L2365" i="1" s="1"/>
  <c r="H2366" i="1"/>
  <c r="L2366" i="1" s="1"/>
  <c r="H2367" i="1"/>
  <c r="L2367" i="1" s="1"/>
  <c r="H2368" i="1"/>
  <c r="L2368" i="1" s="1"/>
  <c r="H2369" i="1"/>
  <c r="L2369" i="1" s="1"/>
  <c r="H2370" i="1"/>
  <c r="L2370" i="1" s="1"/>
  <c r="H2371" i="1"/>
  <c r="L2371" i="1" s="1"/>
  <c r="H2372" i="1"/>
  <c r="L2372" i="1" s="1"/>
  <c r="H2373" i="1"/>
  <c r="L2373" i="1" s="1"/>
  <c r="H2374" i="1"/>
  <c r="L2374" i="1" s="1"/>
  <c r="H2375" i="1"/>
  <c r="L2375" i="1" s="1"/>
  <c r="H2376" i="1"/>
  <c r="L2376" i="1" s="1"/>
  <c r="H2377" i="1"/>
  <c r="L2377" i="1" s="1"/>
  <c r="H2378" i="1"/>
  <c r="L2378" i="1" s="1"/>
  <c r="H2379" i="1"/>
  <c r="L2379" i="1" s="1"/>
  <c r="H2380" i="1"/>
  <c r="L2380" i="1" s="1"/>
  <c r="H2381" i="1"/>
  <c r="L2381" i="1" s="1"/>
  <c r="H2382" i="1"/>
  <c r="L2382" i="1" s="1"/>
  <c r="H2383" i="1"/>
  <c r="L2383" i="1" s="1"/>
  <c r="H2384" i="1"/>
  <c r="L2384" i="1" s="1"/>
  <c r="H2385" i="1"/>
  <c r="L2385" i="1" s="1"/>
  <c r="H2386" i="1"/>
  <c r="L2386" i="1" s="1"/>
  <c r="H2387" i="1"/>
  <c r="L2387" i="1" s="1"/>
  <c r="H2388" i="1"/>
  <c r="L2388" i="1" s="1"/>
  <c r="H2389" i="1"/>
  <c r="L2389" i="1" s="1"/>
  <c r="H2390" i="1"/>
  <c r="L2390" i="1" s="1"/>
  <c r="H2391" i="1"/>
  <c r="L2391" i="1" s="1"/>
  <c r="H2392" i="1"/>
  <c r="L2392" i="1" s="1"/>
  <c r="H2393" i="1"/>
  <c r="L2393" i="1" s="1"/>
  <c r="H2394" i="1"/>
  <c r="L2394" i="1" s="1"/>
  <c r="H2395" i="1"/>
  <c r="L2395" i="1" s="1"/>
  <c r="H2396" i="1"/>
  <c r="L2396" i="1" s="1"/>
  <c r="H2397" i="1"/>
  <c r="L2397" i="1" s="1"/>
  <c r="H2398" i="1"/>
  <c r="L2398" i="1" s="1"/>
  <c r="H2399" i="1"/>
  <c r="L2399" i="1" s="1"/>
  <c r="H2400" i="1"/>
  <c r="L2400" i="1" s="1"/>
  <c r="H2401" i="1"/>
  <c r="L2401" i="1" s="1"/>
  <c r="H2402" i="1"/>
  <c r="L2402" i="1" s="1"/>
  <c r="H2403" i="1"/>
  <c r="L2403" i="1" s="1"/>
  <c r="H2404" i="1"/>
  <c r="L2404" i="1" s="1"/>
  <c r="H2405" i="1"/>
  <c r="L2405" i="1" s="1"/>
  <c r="H2406" i="1"/>
  <c r="L2406" i="1" s="1"/>
  <c r="H2407" i="1"/>
  <c r="L2407" i="1" s="1"/>
  <c r="H2408" i="1"/>
  <c r="L2408" i="1" s="1"/>
  <c r="H2409" i="1"/>
  <c r="L2409" i="1" s="1"/>
  <c r="H2410" i="1"/>
  <c r="L2410" i="1" s="1"/>
  <c r="H2411" i="1"/>
  <c r="L2411" i="1" s="1"/>
  <c r="H2412" i="1"/>
  <c r="L2412" i="1" s="1"/>
  <c r="H2413" i="1"/>
  <c r="L2413" i="1" s="1"/>
  <c r="H2414" i="1"/>
  <c r="L2414" i="1" s="1"/>
  <c r="H2415" i="1"/>
  <c r="L2415" i="1" s="1"/>
  <c r="H2416" i="1"/>
  <c r="L2416" i="1" s="1"/>
  <c r="H2417" i="1"/>
  <c r="L2417" i="1" s="1"/>
  <c r="H2418" i="1"/>
  <c r="L2418" i="1" s="1"/>
  <c r="H2419" i="1"/>
  <c r="L2419" i="1" s="1"/>
  <c r="H2420" i="1"/>
  <c r="L2420" i="1" s="1"/>
  <c r="H2421" i="1"/>
  <c r="L2421" i="1" s="1"/>
  <c r="H2422" i="1"/>
  <c r="L2422" i="1" s="1"/>
  <c r="H2423" i="1"/>
  <c r="L2423" i="1" s="1"/>
  <c r="H2424" i="1"/>
  <c r="L2424" i="1" s="1"/>
  <c r="H2425" i="1"/>
  <c r="L2425" i="1" s="1"/>
  <c r="H2426" i="1"/>
  <c r="L2426" i="1" s="1"/>
  <c r="H2427" i="1"/>
  <c r="L2427" i="1" s="1"/>
  <c r="H2428" i="1"/>
  <c r="L2428" i="1" s="1"/>
  <c r="H2429" i="1"/>
  <c r="L2429" i="1" s="1"/>
  <c r="H2430" i="1"/>
  <c r="L2430" i="1" s="1"/>
  <c r="H2431" i="1"/>
  <c r="L2431" i="1" s="1"/>
  <c r="H2432" i="1"/>
  <c r="L2432" i="1" s="1"/>
  <c r="H2433" i="1"/>
  <c r="L2433" i="1" s="1"/>
  <c r="H2434" i="1"/>
  <c r="L2434" i="1" s="1"/>
  <c r="H2435" i="1"/>
  <c r="L2435" i="1" s="1"/>
  <c r="H2436" i="1"/>
  <c r="L2436" i="1" s="1"/>
  <c r="H2437" i="1"/>
  <c r="L2437" i="1" s="1"/>
  <c r="H2438" i="1"/>
  <c r="L2438" i="1" s="1"/>
  <c r="H2439" i="1"/>
  <c r="L2439" i="1" s="1"/>
  <c r="H2440" i="1"/>
  <c r="L2440" i="1" s="1"/>
  <c r="H2441" i="1"/>
  <c r="L2441" i="1" s="1"/>
  <c r="H2442" i="1"/>
  <c r="L2442" i="1" s="1"/>
  <c r="H2443" i="1"/>
  <c r="L2443" i="1" s="1"/>
  <c r="H2444" i="1"/>
  <c r="L2444" i="1" s="1"/>
  <c r="H2445" i="1"/>
  <c r="L2445" i="1" s="1"/>
  <c r="H2446" i="1"/>
  <c r="L2446" i="1" s="1"/>
  <c r="H2447" i="1"/>
  <c r="L2447" i="1" s="1"/>
  <c r="H2448" i="1"/>
  <c r="L2448" i="1" s="1"/>
  <c r="H2449" i="1"/>
  <c r="L2449" i="1" s="1"/>
  <c r="H2450" i="1"/>
  <c r="L2450" i="1" s="1"/>
  <c r="H2451" i="1"/>
  <c r="L2451" i="1" s="1"/>
  <c r="H2452" i="1"/>
  <c r="L2452" i="1" s="1"/>
  <c r="H2453" i="1"/>
  <c r="L2453" i="1" s="1"/>
  <c r="H2454" i="1"/>
  <c r="L2454" i="1" s="1"/>
  <c r="H2455" i="1"/>
  <c r="L2455" i="1" s="1"/>
  <c r="H2456" i="1"/>
  <c r="L2456" i="1" s="1"/>
  <c r="H2457" i="1"/>
  <c r="L2457" i="1" s="1"/>
  <c r="H2458" i="1"/>
  <c r="L2458" i="1" s="1"/>
  <c r="H2459" i="1"/>
  <c r="L2459" i="1" s="1"/>
  <c r="H2460" i="1"/>
  <c r="L2460" i="1" s="1"/>
  <c r="H2461" i="1"/>
  <c r="L2461" i="1" s="1"/>
  <c r="H2462" i="1"/>
  <c r="L2462" i="1" s="1"/>
  <c r="H2463" i="1"/>
  <c r="L2463" i="1" s="1"/>
  <c r="H2464" i="1"/>
  <c r="L2464" i="1" s="1"/>
  <c r="H2465" i="1"/>
  <c r="L2465" i="1" s="1"/>
  <c r="H2466" i="1"/>
  <c r="L2466" i="1" s="1"/>
  <c r="H2467" i="1"/>
  <c r="L2467" i="1" s="1"/>
  <c r="H2468" i="1"/>
  <c r="L2468" i="1" s="1"/>
  <c r="H2469" i="1"/>
  <c r="L2469" i="1" s="1"/>
  <c r="H2470" i="1"/>
  <c r="L2470" i="1" s="1"/>
  <c r="H2471" i="1"/>
  <c r="L2471" i="1" s="1"/>
  <c r="H2472" i="1"/>
  <c r="L2472" i="1" s="1"/>
  <c r="H2473" i="1"/>
  <c r="L2473" i="1" s="1"/>
  <c r="H2474" i="1"/>
  <c r="L2474" i="1" s="1"/>
  <c r="H2475" i="1"/>
  <c r="L2475" i="1" s="1"/>
  <c r="H2476" i="1"/>
  <c r="L2476" i="1" s="1"/>
  <c r="H2477" i="1"/>
  <c r="L2477" i="1" s="1"/>
  <c r="H2478" i="1"/>
  <c r="L2478" i="1" s="1"/>
  <c r="H2479" i="1"/>
  <c r="L2479" i="1" s="1"/>
  <c r="H2480" i="1"/>
  <c r="L2480" i="1" s="1"/>
  <c r="H2481" i="1"/>
  <c r="L2481" i="1" s="1"/>
  <c r="H2482" i="1"/>
  <c r="L2482" i="1" s="1"/>
  <c r="H2483" i="1"/>
  <c r="L2483" i="1" s="1"/>
  <c r="H2484" i="1"/>
  <c r="L2484" i="1" s="1"/>
  <c r="H2485" i="1"/>
  <c r="L2485" i="1" s="1"/>
  <c r="H2486" i="1"/>
  <c r="L2486" i="1" s="1"/>
  <c r="H2487" i="1"/>
  <c r="L2487" i="1" s="1"/>
  <c r="H2488" i="1"/>
  <c r="L2488" i="1" s="1"/>
  <c r="H2489" i="1"/>
  <c r="L2489" i="1" s="1"/>
  <c r="H2490" i="1"/>
  <c r="L2490" i="1" s="1"/>
  <c r="H2491" i="1"/>
  <c r="L2491" i="1" s="1"/>
  <c r="H2492" i="1"/>
  <c r="L2492" i="1" s="1"/>
  <c r="H2493" i="1"/>
  <c r="L2493" i="1" s="1"/>
  <c r="H2494" i="1"/>
  <c r="L2494" i="1" s="1"/>
  <c r="H2495" i="1"/>
  <c r="L2495" i="1" s="1"/>
  <c r="H2496" i="1"/>
  <c r="L2496" i="1" s="1"/>
  <c r="H2497" i="1"/>
  <c r="L2497" i="1" s="1"/>
  <c r="H2498" i="1"/>
  <c r="L2498" i="1" s="1"/>
  <c r="H2499" i="1"/>
  <c r="L2499" i="1" s="1"/>
  <c r="H2500" i="1"/>
  <c r="L2500" i="1" s="1"/>
  <c r="H2501" i="1"/>
  <c r="L2501" i="1" s="1"/>
  <c r="H2502" i="1"/>
  <c r="L2502" i="1" s="1"/>
  <c r="H2503" i="1"/>
  <c r="L2503" i="1" s="1"/>
  <c r="H2504" i="1"/>
  <c r="L2504" i="1" s="1"/>
  <c r="H2505" i="1"/>
  <c r="L2505" i="1" s="1"/>
  <c r="H2506" i="1"/>
  <c r="L2506" i="1" s="1"/>
  <c r="H2507" i="1"/>
  <c r="L2507" i="1" s="1"/>
  <c r="H2508" i="1"/>
  <c r="L2508" i="1" s="1"/>
  <c r="H2509" i="1"/>
  <c r="L2509" i="1" s="1"/>
  <c r="H2510" i="1"/>
  <c r="L2510" i="1" s="1"/>
  <c r="H2511" i="1"/>
  <c r="L2511" i="1" s="1"/>
  <c r="H2512" i="1"/>
  <c r="L2512" i="1" s="1"/>
  <c r="H2513" i="1"/>
  <c r="L2513" i="1" s="1"/>
  <c r="H2514" i="1"/>
  <c r="L2514" i="1" s="1"/>
  <c r="H2515" i="1"/>
  <c r="L2515" i="1" s="1"/>
  <c r="H2516" i="1"/>
  <c r="L2516" i="1" s="1"/>
  <c r="H2517" i="1"/>
  <c r="L2517" i="1" s="1"/>
  <c r="H2518" i="1"/>
  <c r="L2518" i="1" s="1"/>
  <c r="H2519" i="1"/>
  <c r="L2519" i="1" s="1"/>
  <c r="H2520" i="1"/>
  <c r="L2520" i="1" s="1"/>
  <c r="H2521" i="1"/>
  <c r="L2521" i="1" s="1"/>
  <c r="H2522" i="1"/>
  <c r="L2522" i="1" s="1"/>
  <c r="H2523" i="1"/>
  <c r="L2523" i="1" s="1"/>
  <c r="H2524" i="1"/>
  <c r="L2524" i="1" s="1"/>
  <c r="H2525" i="1"/>
  <c r="L2525" i="1" s="1"/>
  <c r="H2526" i="1"/>
  <c r="L2526" i="1" s="1"/>
  <c r="H2527" i="1"/>
  <c r="L2527" i="1" s="1"/>
  <c r="H2528" i="1"/>
  <c r="L2528" i="1" s="1"/>
  <c r="H2529" i="1"/>
  <c r="L2529" i="1" s="1"/>
  <c r="H2530" i="1"/>
  <c r="L2530" i="1" s="1"/>
  <c r="H2531" i="1"/>
  <c r="L2531" i="1" s="1"/>
  <c r="H2532" i="1"/>
  <c r="L2532" i="1" s="1"/>
  <c r="H2533" i="1"/>
  <c r="L2533" i="1" s="1"/>
  <c r="H2534" i="1"/>
  <c r="L2534" i="1" s="1"/>
  <c r="H2535" i="1"/>
  <c r="L2535" i="1" s="1"/>
  <c r="H2536" i="1"/>
  <c r="L2536" i="1" s="1"/>
  <c r="H2537" i="1"/>
  <c r="L2537" i="1" s="1"/>
  <c r="H2538" i="1"/>
  <c r="L2538" i="1" s="1"/>
  <c r="H2539" i="1"/>
  <c r="L2539" i="1" s="1"/>
  <c r="H2540" i="1"/>
  <c r="L2540" i="1" s="1"/>
  <c r="H2541" i="1"/>
  <c r="L2541" i="1" s="1"/>
  <c r="H2542" i="1"/>
  <c r="L2542" i="1" s="1"/>
  <c r="H2543" i="1"/>
  <c r="L2543" i="1" s="1"/>
  <c r="H2544" i="1"/>
  <c r="L2544" i="1" s="1"/>
  <c r="H2545" i="1"/>
  <c r="L2545" i="1" s="1"/>
  <c r="H2546" i="1"/>
  <c r="L2546" i="1" s="1"/>
  <c r="H2547" i="1"/>
  <c r="L2547" i="1" s="1"/>
  <c r="H2548" i="1"/>
  <c r="L2548" i="1" s="1"/>
  <c r="H2549" i="1"/>
  <c r="L2549" i="1" s="1"/>
  <c r="H2550" i="1"/>
  <c r="L2550" i="1" s="1"/>
  <c r="H2551" i="1"/>
  <c r="L2551" i="1" s="1"/>
  <c r="H2552" i="1"/>
  <c r="L2552" i="1" s="1"/>
  <c r="H2553" i="1"/>
  <c r="L2553" i="1" s="1"/>
  <c r="H2554" i="1"/>
  <c r="L2554" i="1" s="1"/>
  <c r="H2555" i="1"/>
  <c r="L2555" i="1" s="1"/>
  <c r="H2556" i="1"/>
  <c r="L2556" i="1" s="1"/>
  <c r="H2557" i="1"/>
  <c r="L2557" i="1" s="1"/>
  <c r="H2558" i="1"/>
  <c r="L2558" i="1" s="1"/>
  <c r="H2559" i="1"/>
  <c r="L2559" i="1" s="1"/>
  <c r="H2560" i="1"/>
  <c r="L2560" i="1" s="1"/>
  <c r="H2561" i="1"/>
  <c r="L2561" i="1" s="1"/>
  <c r="H2562" i="1"/>
  <c r="L2562" i="1" s="1"/>
  <c r="H2563" i="1"/>
  <c r="L2563" i="1" s="1"/>
  <c r="H2564" i="1"/>
  <c r="L2564" i="1" s="1"/>
  <c r="H2565" i="1"/>
  <c r="L2565" i="1" s="1"/>
  <c r="H2566" i="1"/>
  <c r="L2566" i="1" s="1"/>
  <c r="H2567" i="1"/>
  <c r="L2567" i="1" s="1"/>
  <c r="H2568" i="1"/>
  <c r="L2568" i="1" s="1"/>
  <c r="H2569" i="1"/>
  <c r="L2569" i="1" s="1"/>
  <c r="H2570" i="1"/>
  <c r="L2570" i="1" s="1"/>
  <c r="H2571" i="1"/>
  <c r="L2571" i="1" s="1"/>
  <c r="H2572" i="1"/>
  <c r="L2572" i="1" s="1"/>
  <c r="H2573" i="1"/>
  <c r="L2573" i="1" s="1"/>
  <c r="H2574" i="1"/>
  <c r="L2574" i="1" s="1"/>
  <c r="H2575" i="1"/>
  <c r="L2575" i="1" s="1"/>
  <c r="H2576" i="1"/>
  <c r="L2576" i="1" s="1"/>
  <c r="H2577" i="1"/>
  <c r="L2577" i="1" s="1"/>
  <c r="H2578" i="1"/>
  <c r="L2578" i="1" s="1"/>
  <c r="H2579" i="1"/>
  <c r="L2579" i="1" s="1"/>
  <c r="H2580" i="1"/>
  <c r="L2580" i="1" s="1"/>
  <c r="H2581" i="1"/>
  <c r="L2581" i="1" s="1"/>
  <c r="H2582" i="1"/>
  <c r="L2582" i="1" s="1"/>
  <c r="H2583" i="1"/>
  <c r="L2583" i="1" s="1"/>
  <c r="H2584" i="1"/>
  <c r="L2584" i="1" s="1"/>
  <c r="H2585" i="1"/>
  <c r="L2585" i="1" s="1"/>
  <c r="H2586" i="1"/>
  <c r="L2586" i="1" s="1"/>
  <c r="H2587" i="1"/>
  <c r="L2587" i="1" s="1"/>
  <c r="H2588" i="1"/>
  <c r="L2588" i="1" s="1"/>
  <c r="H2589" i="1"/>
  <c r="L2589" i="1" s="1"/>
  <c r="H2590" i="1"/>
  <c r="L2590" i="1" s="1"/>
  <c r="H2591" i="1"/>
  <c r="L2591" i="1" s="1"/>
  <c r="H2592" i="1"/>
  <c r="L2592" i="1" s="1"/>
  <c r="H2593" i="1"/>
  <c r="L2593" i="1" s="1"/>
  <c r="H2594" i="1"/>
  <c r="L2594" i="1" s="1"/>
  <c r="H2595" i="1"/>
  <c r="L2595" i="1" s="1"/>
  <c r="H2596" i="1"/>
  <c r="L2596" i="1" s="1"/>
  <c r="H2597" i="1"/>
  <c r="L2597" i="1" s="1"/>
  <c r="H2598" i="1"/>
  <c r="L2598" i="1" s="1"/>
  <c r="H2599" i="1"/>
  <c r="L2599" i="1" s="1"/>
  <c r="H2600" i="1"/>
  <c r="L2600" i="1" s="1"/>
  <c r="H2601" i="1"/>
  <c r="L2601" i="1" s="1"/>
  <c r="H2602" i="1"/>
  <c r="L2602" i="1" s="1"/>
  <c r="H2603" i="1"/>
  <c r="L2603" i="1" s="1"/>
  <c r="H2604" i="1"/>
  <c r="L2604" i="1" s="1"/>
  <c r="H2605" i="1"/>
  <c r="L2605" i="1" s="1"/>
  <c r="H2606" i="1"/>
  <c r="L2606" i="1" s="1"/>
  <c r="H2607" i="1"/>
  <c r="L2607" i="1" s="1"/>
  <c r="H2608" i="1"/>
  <c r="L2608" i="1" s="1"/>
  <c r="H2609" i="1"/>
  <c r="L2609" i="1" s="1"/>
  <c r="H2610" i="1"/>
  <c r="L2610" i="1" s="1"/>
  <c r="H2611" i="1"/>
  <c r="L2611" i="1" s="1"/>
  <c r="H2612" i="1"/>
  <c r="L2612" i="1" s="1"/>
  <c r="H2613" i="1"/>
  <c r="L2613" i="1" s="1"/>
  <c r="H2614" i="1"/>
  <c r="L2614" i="1" s="1"/>
  <c r="H2615" i="1"/>
  <c r="L2615" i="1" s="1"/>
  <c r="H2616" i="1"/>
  <c r="L2616" i="1" s="1"/>
  <c r="H2617" i="1"/>
  <c r="L2617" i="1" s="1"/>
  <c r="H2618" i="1"/>
  <c r="L2618" i="1" s="1"/>
  <c r="H2619" i="1"/>
  <c r="L2619" i="1" s="1"/>
  <c r="H2620" i="1"/>
  <c r="L2620" i="1" s="1"/>
  <c r="H2621" i="1"/>
  <c r="L2621" i="1" s="1"/>
  <c r="H2622" i="1"/>
  <c r="L2622" i="1" s="1"/>
  <c r="H2623" i="1"/>
  <c r="L2623" i="1" s="1"/>
  <c r="H2624" i="1"/>
  <c r="L2624" i="1" s="1"/>
  <c r="H2625" i="1"/>
  <c r="L2625" i="1" s="1"/>
  <c r="H2626" i="1"/>
  <c r="L2626" i="1" s="1"/>
  <c r="H2627" i="1"/>
  <c r="L2627" i="1" s="1"/>
  <c r="H2628" i="1"/>
  <c r="L2628" i="1" s="1"/>
  <c r="H2629" i="1"/>
  <c r="L2629" i="1" s="1"/>
  <c r="H2630" i="1"/>
  <c r="L2630" i="1" s="1"/>
  <c r="H2631" i="1"/>
  <c r="L2631" i="1" s="1"/>
  <c r="H2632" i="1"/>
  <c r="L2632" i="1" s="1"/>
  <c r="H2633" i="1"/>
  <c r="L2633" i="1" s="1"/>
  <c r="H2634" i="1"/>
  <c r="L2634" i="1" s="1"/>
  <c r="H2635" i="1"/>
  <c r="L2635" i="1" s="1"/>
  <c r="H2636" i="1"/>
  <c r="L2636" i="1" s="1"/>
  <c r="H2637" i="1"/>
  <c r="L2637" i="1" s="1"/>
  <c r="H2638" i="1"/>
  <c r="L2638" i="1" s="1"/>
  <c r="H2639" i="1"/>
  <c r="L2639" i="1" s="1"/>
  <c r="H2640" i="1"/>
  <c r="L2640" i="1" s="1"/>
  <c r="H2641" i="1"/>
  <c r="L2641" i="1" s="1"/>
  <c r="H2642" i="1"/>
  <c r="L2642" i="1" s="1"/>
  <c r="H2643" i="1"/>
  <c r="L2643" i="1" s="1"/>
  <c r="H2644" i="1"/>
  <c r="L2644" i="1" s="1"/>
  <c r="H2645" i="1"/>
  <c r="L2645" i="1" s="1"/>
  <c r="H2646" i="1"/>
  <c r="L2646" i="1" s="1"/>
  <c r="H2647" i="1"/>
  <c r="L2647" i="1" s="1"/>
  <c r="H2648" i="1"/>
  <c r="L2648" i="1" s="1"/>
  <c r="H2649" i="1"/>
  <c r="L2649" i="1" s="1"/>
  <c r="H2650" i="1"/>
  <c r="L2650" i="1" s="1"/>
  <c r="H2651" i="1"/>
  <c r="L2651" i="1" s="1"/>
  <c r="H2652" i="1"/>
  <c r="L2652" i="1" s="1"/>
  <c r="H2653" i="1"/>
  <c r="L2653" i="1" s="1"/>
  <c r="H2654" i="1"/>
  <c r="L2654" i="1" s="1"/>
  <c r="H2655" i="1"/>
  <c r="L2655" i="1" s="1"/>
  <c r="H2656" i="1"/>
  <c r="L2656" i="1" s="1"/>
  <c r="H2657" i="1"/>
  <c r="L2657" i="1" s="1"/>
  <c r="H2658" i="1"/>
  <c r="L2658" i="1" s="1"/>
  <c r="H2659" i="1"/>
  <c r="L2659" i="1" s="1"/>
  <c r="H2660" i="1"/>
  <c r="L2660" i="1" s="1"/>
  <c r="H2661" i="1"/>
  <c r="L2661" i="1" s="1"/>
  <c r="H2662" i="1"/>
  <c r="L2662" i="1" s="1"/>
  <c r="H2663" i="1"/>
  <c r="L2663" i="1" s="1"/>
  <c r="H2664" i="1"/>
  <c r="L2664" i="1" s="1"/>
  <c r="H2665" i="1"/>
  <c r="L2665" i="1" s="1"/>
  <c r="H2666" i="1"/>
  <c r="L2666" i="1" s="1"/>
  <c r="H2667" i="1"/>
  <c r="L2667" i="1" s="1"/>
  <c r="H2668" i="1"/>
  <c r="L2668" i="1" s="1"/>
  <c r="H2669" i="1"/>
  <c r="L2669" i="1" s="1"/>
  <c r="H2670" i="1"/>
  <c r="L2670" i="1" s="1"/>
  <c r="H2671" i="1"/>
  <c r="L2671" i="1" s="1"/>
  <c r="H2672" i="1"/>
  <c r="L2672" i="1" s="1"/>
  <c r="H2673" i="1"/>
  <c r="L2673" i="1" s="1"/>
  <c r="H2674" i="1"/>
  <c r="L2674" i="1" s="1"/>
  <c r="H2675" i="1"/>
  <c r="L2675" i="1" s="1"/>
  <c r="H2676" i="1"/>
  <c r="L2676" i="1" s="1"/>
  <c r="H2677" i="1"/>
  <c r="L2677" i="1" s="1"/>
  <c r="H2678" i="1"/>
  <c r="L2678" i="1" s="1"/>
  <c r="H2679" i="1"/>
  <c r="L2679" i="1" s="1"/>
  <c r="H2680" i="1"/>
  <c r="L2680" i="1" s="1"/>
  <c r="H2681" i="1"/>
  <c r="L2681" i="1" s="1"/>
  <c r="H2682" i="1"/>
  <c r="L2682" i="1" s="1"/>
  <c r="H2683" i="1"/>
  <c r="L2683" i="1" s="1"/>
  <c r="H2684" i="1"/>
  <c r="L2684" i="1" s="1"/>
  <c r="H2685" i="1"/>
  <c r="L2685" i="1" s="1"/>
  <c r="H2686" i="1"/>
  <c r="L2686" i="1" s="1"/>
  <c r="H2687" i="1"/>
  <c r="L2687" i="1" s="1"/>
  <c r="H2688" i="1"/>
  <c r="L2688" i="1" s="1"/>
  <c r="H2689" i="1"/>
  <c r="L2689" i="1" s="1"/>
  <c r="H2690" i="1"/>
  <c r="L2690" i="1" s="1"/>
  <c r="H2691" i="1"/>
  <c r="L2691" i="1" s="1"/>
  <c r="H2692" i="1"/>
  <c r="L2692" i="1" s="1"/>
  <c r="H2693" i="1"/>
  <c r="L2693" i="1" s="1"/>
  <c r="H2694" i="1"/>
  <c r="L2694" i="1" s="1"/>
  <c r="H2695" i="1"/>
  <c r="L2695" i="1" s="1"/>
  <c r="H2696" i="1"/>
  <c r="L2696" i="1" s="1"/>
  <c r="H2697" i="1"/>
  <c r="L2697" i="1" s="1"/>
  <c r="H2698" i="1"/>
  <c r="L2698" i="1" s="1"/>
  <c r="H2699" i="1"/>
  <c r="L2699" i="1" s="1"/>
  <c r="H2700" i="1"/>
  <c r="L2700" i="1" s="1"/>
  <c r="H2701" i="1"/>
  <c r="L2701" i="1" s="1"/>
  <c r="H2702" i="1"/>
  <c r="L2702" i="1" s="1"/>
  <c r="H2703" i="1"/>
  <c r="L2703" i="1" s="1"/>
  <c r="H2704" i="1"/>
  <c r="L2704" i="1" s="1"/>
  <c r="H2705" i="1"/>
  <c r="L2705" i="1" s="1"/>
  <c r="H2706" i="1"/>
  <c r="L2706" i="1" s="1"/>
  <c r="H2707" i="1"/>
  <c r="L2707" i="1" s="1"/>
  <c r="H2708" i="1"/>
  <c r="L2708" i="1" s="1"/>
  <c r="H2709" i="1"/>
  <c r="L2709" i="1" s="1"/>
  <c r="H2710" i="1"/>
  <c r="L2710" i="1" s="1"/>
  <c r="H2711" i="1"/>
  <c r="L2711" i="1" s="1"/>
  <c r="H2712" i="1"/>
  <c r="L2712" i="1" s="1"/>
  <c r="H2713" i="1"/>
  <c r="L2713" i="1" s="1"/>
  <c r="H2714" i="1"/>
  <c r="L2714" i="1" s="1"/>
  <c r="H2715" i="1"/>
  <c r="L2715" i="1" s="1"/>
  <c r="H2716" i="1"/>
  <c r="L2716" i="1" s="1"/>
  <c r="H2717" i="1"/>
  <c r="L2717" i="1" s="1"/>
  <c r="H2718" i="1"/>
  <c r="L2718" i="1" s="1"/>
  <c r="H2719" i="1"/>
  <c r="L2719" i="1" s="1"/>
  <c r="H2720" i="1"/>
  <c r="L2720" i="1" s="1"/>
  <c r="H2721" i="1"/>
  <c r="L2721" i="1" s="1"/>
  <c r="H2722" i="1"/>
  <c r="L2722" i="1" s="1"/>
  <c r="H2723" i="1"/>
  <c r="L2723" i="1" s="1"/>
  <c r="H2724" i="1"/>
  <c r="L2724" i="1" s="1"/>
  <c r="H2725" i="1"/>
  <c r="L2725" i="1" s="1"/>
  <c r="H2726" i="1"/>
  <c r="L2726" i="1" s="1"/>
  <c r="H2727" i="1"/>
  <c r="L2727" i="1" s="1"/>
  <c r="H2728" i="1"/>
  <c r="L2728" i="1" s="1"/>
  <c r="H2729" i="1"/>
  <c r="L2729" i="1" s="1"/>
  <c r="H2730" i="1"/>
  <c r="L2730" i="1" s="1"/>
  <c r="H2731" i="1"/>
  <c r="L2731" i="1" s="1"/>
  <c r="H2732" i="1"/>
  <c r="L2732" i="1" s="1"/>
  <c r="H2733" i="1"/>
  <c r="L2733" i="1" s="1"/>
  <c r="H2734" i="1"/>
  <c r="L2734" i="1" s="1"/>
  <c r="H2735" i="1"/>
  <c r="L2735" i="1" s="1"/>
  <c r="H2736" i="1"/>
  <c r="L2736" i="1" s="1"/>
  <c r="H2737" i="1"/>
  <c r="L2737" i="1" s="1"/>
  <c r="H2738" i="1"/>
  <c r="L2738" i="1" s="1"/>
  <c r="H2739" i="1"/>
  <c r="L2739" i="1" s="1"/>
  <c r="H2740" i="1"/>
  <c r="L2740" i="1" s="1"/>
  <c r="H2741" i="1"/>
  <c r="L2741" i="1" s="1"/>
  <c r="H2742" i="1"/>
  <c r="L2742" i="1" s="1"/>
  <c r="H2743" i="1"/>
  <c r="L2743" i="1" s="1"/>
  <c r="H2744" i="1"/>
  <c r="L2744" i="1" s="1"/>
  <c r="H2745" i="1"/>
  <c r="L2745" i="1" s="1"/>
  <c r="H2746" i="1"/>
  <c r="L2746" i="1" s="1"/>
  <c r="H2747" i="1"/>
  <c r="L2747" i="1" s="1"/>
  <c r="H2748" i="1"/>
  <c r="L2748" i="1" s="1"/>
  <c r="H2749" i="1"/>
  <c r="L2749" i="1" s="1"/>
  <c r="H2750" i="1"/>
  <c r="L2750" i="1" s="1"/>
  <c r="H2751" i="1"/>
  <c r="L2751" i="1" s="1"/>
  <c r="H2752" i="1"/>
  <c r="L2752" i="1" s="1"/>
  <c r="H2753" i="1"/>
  <c r="L2753" i="1" s="1"/>
  <c r="H2754" i="1"/>
  <c r="L2754" i="1" s="1"/>
  <c r="H2755" i="1"/>
  <c r="L2755" i="1" s="1"/>
  <c r="H2756" i="1"/>
  <c r="L2756" i="1" s="1"/>
  <c r="H2757" i="1"/>
  <c r="L2757" i="1" s="1"/>
  <c r="H2758" i="1"/>
  <c r="L2758" i="1" s="1"/>
  <c r="H2759" i="1"/>
  <c r="L2759" i="1" s="1"/>
  <c r="H2760" i="1"/>
  <c r="L2760" i="1" s="1"/>
  <c r="H2761" i="1"/>
  <c r="L2761" i="1" s="1"/>
  <c r="H2762" i="1"/>
  <c r="L2762" i="1" s="1"/>
  <c r="H2763" i="1"/>
  <c r="L2763" i="1" s="1"/>
  <c r="H2764" i="1"/>
  <c r="L2764" i="1" s="1"/>
  <c r="H2765" i="1"/>
  <c r="L2765" i="1" s="1"/>
  <c r="H2766" i="1"/>
  <c r="L2766" i="1" s="1"/>
  <c r="H2767" i="1"/>
  <c r="L2767" i="1" s="1"/>
  <c r="H2768" i="1"/>
  <c r="L2768" i="1" s="1"/>
  <c r="H2769" i="1"/>
  <c r="L2769" i="1" s="1"/>
  <c r="H2770" i="1"/>
  <c r="L2770" i="1" s="1"/>
  <c r="H2771" i="1"/>
  <c r="L2771" i="1" s="1"/>
  <c r="H2772" i="1"/>
  <c r="L2772" i="1" s="1"/>
  <c r="H2773" i="1"/>
  <c r="L2773" i="1" s="1"/>
  <c r="H2774" i="1"/>
  <c r="L2774" i="1" s="1"/>
  <c r="H2775" i="1"/>
  <c r="L2775" i="1" s="1"/>
  <c r="H2776" i="1"/>
  <c r="L2776" i="1" s="1"/>
  <c r="H2777" i="1"/>
  <c r="L2777" i="1" s="1"/>
  <c r="H2778" i="1"/>
  <c r="L2778" i="1" s="1"/>
  <c r="H2779" i="1"/>
  <c r="L2779" i="1" s="1"/>
  <c r="H2780" i="1"/>
  <c r="L2780" i="1" s="1"/>
  <c r="H2781" i="1"/>
  <c r="L2781" i="1" s="1"/>
  <c r="H2782" i="1"/>
  <c r="L2782" i="1" s="1"/>
  <c r="H2783" i="1"/>
  <c r="L2783" i="1" s="1"/>
  <c r="H2784" i="1"/>
  <c r="L2784" i="1" s="1"/>
  <c r="H2785" i="1"/>
  <c r="L2785" i="1" s="1"/>
  <c r="H2786" i="1"/>
  <c r="L2786" i="1" s="1"/>
  <c r="H2787" i="1"/>
  <c r="L2787" i="1" s="1"/>
  <c r="H2788" i="1"/>
  <c r="L2788" i="1" s="1"/>
  <c r="H2789" i="1"/>
  <c r="L2789" i="1" s="1"/>
  <c r="H2790" i="1"/>
  <c r="L2790" i="1" s="1"/>
  <c r="H2791" i="1"/>
  <c r="L2791" i="1" s="1"/>
  <c r="H2792" i="1"/>
  <c r="L2792" i="1" s="1"/>
  <c r="H2793" i="1"/>
  <c r="L2793" i="1" s="1"/>
  <c r="H2794" i="1"/>
  <c r="L2794" i="1" s="1"/>
  <c r="H2795" i="1"/>
  <c r="L2795" i="1" s="1"/>
  <c r="H2796" i="1"/>
  <c r="L2796" i="1" s="1"/>
  <c r="H2797" i="1"/>
  <c r="L2797" i="1" s="1"/>
  <c r="H2798" i="1"/>
  <c r="L2798" i="1" s="1"/>
  <c r="H2799" i="1"/>
  <c r="L2799" i="1" s="1"/>
  <c r="H2800" i="1"/>
  <c r="L2800" i="1" s="1"/>
  <c r="H2801" i="1"/>
  <c r="L2801" i="1" s="1"/>
  <c r="H2802" i="1"/>
  <c r="L2802" i="1" s="1"/>
  <c r="H2803" i="1"/>
  <c r="L2803" i="1" s="1"/>
  <c r="H2804" i="1"/>
  <c r="L2804" i="1" s="1"/>
  <c r="H2805" i="1"/>
  <c r="L2805" i="1" s="1"/>
  <c r="H2806" i="1"/>
  <c r="L2806" i="1" s="1"/>
  <c r="H2807" i="1"/>
  <c r="L2807" i="1" s="1"/>
  <c r="H2808" i="1"/>
  <c r="L2808" i="1" s="1"/>
  <c r="H2809" i="1"/>
  <c r="L2809" i="1" s="1"/>
  <c r="H2810" i="1"/>
  <c r="L2810" i="1" s="1"/>
  <c r="H2811" i="1"/>
  <c r="L2811" i="1" s="1"/>
  <c r="H2812" i="1"/>
  <c r="L2812" i="1" s="1"/>
  <c r="H2813" i="1"/>
  <c r="L2813" i="1" s="1"/>
  <c r="H2814" i="1"/>
  <c r="L2814" i="1" s="1"/>
  <c r="H2815" i="1"/>
  <c r="L2815" i="1" s="1"/>
  <c r="H2816" i="1"/>
  <c r="L2816" i="1" s="1"/>
  <c r="H2817" i="1"/>
  <c r="L2817" i="1" s="1"/>
  <c r="H2818" i="1"/>
  <c r="L2818" i="1" s="1"/>
  <c r="H2819" i="1"/>
  <c r="L2819" i="1" s="1"/>
  <c r="H2820" i="1"/>
  <c r="L2820" i="1" s="1"/>
  <c r="H2821" i="1"/>
  <c r="L2821" i="1" s="1"/>
  <c r="H2822" i="1"/>
  <c r="L2822" i="1" s="1"/>
  <c r="H2823" i="1"/>
  <c r="L2823" i="1" s="1"/>
  <c r="H2824" i="1"/>
  <c r="L2824" i="1" s="1"/>
  <c r="H2825" i="1"/>
  <c r="L2825" i="1" s="1"/>
  <c r="H2826" i="1"/>
  <c r="L2826" i="1" s="1"/>
  <c r="H2827" i="1"/>
  <c r="L2827" i="1" s="1"/>
  <c r="H2828" i="1"/>
  <c r="L2828" i="1" s="1"/>
  <c r="H2829" i="1"/>
  <c r="L2829" i="1" s="1"/>
  <c r="H2830" i="1"/>
  <c r="L2830" i="1" s="1"/>
  <c r="H2831" i="1"/>
  <c r="L2831" i="1" s="1"/>
  <c r="H2832" i="1"/>
  <c r="L2832" i="1" s="1"/>
  <c r="H2833" i="1"/>
  <c r="L2833" i="1" s="1"/>
  <c r="H2834" i="1"/>
  <c r="L2834" i="1" s="1"/>
  <c r="H2835" i="1"/>
  <c r="L2835" i="1" s="1"/>
  <c r="H2836" i="1"/>
  <c r="L2836" i="1" s="1"/>
  <c r="H2837" i="1"/>
  <c r="L2837" i="1" s="1"/>
  <c r="H2838" i="1"/>
  <c r="L2838" i="1" s="1"/>
  <c r="H2839" i="1"/>
  <c r="L2839" i="1" s="1"/>
  <c r="H2840" i="1"/>
  <c r="L2840" i="1" s="1"/>
  <c r="H2841" i="1"/>
  <c r="L2841" i="1" s="1"/>
  <c r="H2842" i="1"/>
  <c r="L2842" i="1" s="1"/>
  <c r="H2843" i="1"/>
  <c r="L2843" i="1" s="1"/>
  <c r="H2844" i="1"/>
  <c r="L2844" i="1" s="1"/>
  <c r="H2845" i="1"/>
  <c r="L2845" i="1" s="1"/>
  <c r="H2846" i="1"/>
  <c r="L2846" i="1" s="1"/>
  <c r="H2847" i="1"/>
  <c r="L2847" i="1" s="1"/>
  <c r="H2848" i="1"/>
  <c r="L2848" i="1" s="1"/>
  <c r="H2849" i="1"/>
  <c r="L2849" i="1" s="1"/>
  <c r="H2850" i="1"/>
  <c r="L2850" i="1" s="1"/>
  <c r="H2851" i="1"/>
  <c r="L2851" i="1" s="1"/>
  <c r="H2852" i="1"/>
  <c r="L2852" i="1" s="1"/>
  <c r="H2853" i="1"/>
  <c r="L2853" i="1" s="1"/>
  <c r="H2854" i="1"/>
  <c r="L2854" i="1" s="1"/>
  <c r="H2855" i="1"/>
  <c r="L2855" i="1" s="1"/>
  <c r="H2856" i="1"/>
  <c r="L2856" i="1" s="1"/>
  <c r="H2857" i="1"/>
  <c r="L2857" i="1" s="1"/>
  <c r="H2858" i="1"/>
  <c r="L2858" i="1" s="1"/>
  <c r="H2859" i="1"/>
  <c r="L2859" i="1" s="1"/>
  <c r="H2860" i="1"/>
  <c r="L2860" i="1" s="1"/>
  <c r="H2861" i="1"/>
  <c r="L2861" i="1" s="1"/>
  <c r="H2862" i="1"/>
  <c r="L2862" i="1" s="1"/>
  <c r="H2863" i="1"/>
  <c r="L2863" i="1" s="1"/>
  <c r="H2864" i="1"/>
  <c r="L2864" i="1" s="1"/>
  <c r="H2865" i="1"/>
  <c r="L2865" i="1" s="1"/>
  <c r="H2866" i="1"/>
  <c r="L2866" i="1" s="1"/>
  <c r="H2867" i="1"/>
  <c r="L2867" i="1" s="1"/>
  <c r="H2868" i="1"/>
  <c r="L2868" i="1" s="1"/>
  <c r="H2869" i="1"/>
  <c r="L2869" i="1" s="1"/>
  <c r="H2870" i="1"/>
  <c r="L2870" i="1" s="1"/>
  <c r="H2871" i="1"/>
  <c r="L2871" i="1" s="1"/>
  <c r="H2872" i="1"/>
  <c r="L2872" i="1" s="1"/>
  <c r="H2873" i="1"/>
  <c r="L2873" i="1" s="1"/>
  <c r="H2874" i="1"/>
  <c r="L2874" i="1" s="1"/>
  <c r="H2875" i="1"/>
  <c r="L2875" i="1" s="1"/>
  <c r="H2876" i="1"/>
  <c r="L2876" i="1" s="1"/>
  <c r="H2877" i="1"/>
  <c r="L2877" i="1" s="1"/>
  <c r="H2878" i="1"/>
  <c r="L2878" i="1" s="1"/>
  <c r="H2879" i="1"/>
  <c r="L2879" i="1" s="1"/>
  <c r="H2880" i="1"/>
  <c r="L2880" i="1" s="1"/>
  <c r="H2881" i="1"/>
  <c r="L2881" i="1" s="1"/>
  <c r="H2882" i="1"/>
  <c r="L2882" i="1" s="1"/>
  <c r="H2883" i="1"/>
  <c r="L2883" i="1" s="1"/>
  <c r="H2884" i="1"/>
  <c r="L2884" i="1" s="1"/>
  <c r="H2885" i="1"/>
  <c r="L2885" i="1" s="1"/>
  <c r="H2886" i="1"/>
  <c r="L2886" i="1" s="1"/>
  <c r="H2887" i="1"/>
  <c r="L2887" i="1" s="1"/>
  <c r="H2888" i="1"/>
  <c r="L2888" i="1" s="1"/>
  <c r="H2889" i="1"/>
  <c r="L2889" i="1" s="1"/>
  <c r="H2890" i="1"/>
  <c r="L2890" i="1" s="1"/>
  <c r="H2891" i="1"/>
  <c r="L2891" i="1" s="1"/>
  <c r="H2892" i="1"/>
  <c r="L2892" i="1" s="1"/>
  <c r="H2893" i="1"/>
  <c r="L2893" i="1" s="1"/>
  <c r="H2894" i="1"/>
  <c r="L2894" i="1" s="1"/>
  <c r="H2895" i="1"/>
  <c r="L2895" i="1" s="1"/>
  <c r="H2896" i="1"/>
  <c r="L2896" i="1" s="1"/>
  <c r="H2897" i="1"/>
  <c r="L2897" i="1" s="1"/>
  <c r="H2898" i="1"/>
  <c r="L2898" i="1" s="1"/>
  <c r="H2899" i="1"/>
  <c r="L2899" i="1" s="1"/>
  <c r="H2900" i="1"/>
  <c r="L2900" i="1" s="1"/>
  <c r="H2901" i="1"/>
  <c r="L2901" i="1" s="1"/>
  <c r="H2902" i="1"/>
  <c r="L2902" i="1" s="1"/>
  <c r="H2903" i="1"/>
  <c r="L2903" i="1" s="1"/>
  <c r="H2904" i="1"/>
  <c r="L2904" i="1" s="1"/>
  <c r="H2905" i="1"/>
  <c r="L2905" i="1" s="1"/>
  <c r="H2906" i="1"/>
  <c r="L2906" i="1" s="1"/>
  <c r="H2907" i="1"/>
  <c r="L2907" i="1" s="1"/>
  <c r="H2908" i="1"/>
  <c r="L2908" i="1" s="1"/>
  <c r="H2909" i="1"/>
  <c r="L2909" i="1" s="1"/>
  <c r="H2910" i="1"/>
  <c r="L2910" i="1" s="1"/>
  <c r="H2911" i="1"/>
  <c r="L2911" i="1" s="1"/>
  <c r="H2912" i="1"/>
  <c r="L2912" i="1" s="1"/>
  <c r="H2913" i="1"/>
  <c r="L2913" i="1" s="1"/>
  <c r="H2914" i="1"/>
  <c r="L2914" i="1" s="1"/>
  <c r="H2915" i="1"/>
  <c r="L2915" i="1" s="1"/>
  <c r="H2916" i="1"/>
  <c r="L2916" i="1" s="1"/>
  <c r="H2917" i="1"/>
  <c r="L2917" i="1" s="1"/>
  <c r="H2918" i="1"/>
  <c r="L2918" i="1" s="1"/>
  <c r="H2919" i="1"/>
  <c r="L2919" i="1" s="1"/>
  <c r="H2920" i="1"/>
  <c r="L2920" i="1" s="1"/>
  <c r="H2921" i="1"/>
  <c r="L2921" i="1" s="1"/>
  <c r="H2922" i="1"/>
  <c r="L2922" i="1" s="1"/>
  <c r="H2923" i="1"/>
  <c r="L2923" i="1" s="1"/>
  <c r="H2924" i="1"/>
  <c r="L2924" i="1" s="1"/>
  <c r="H2925" i="1"/>
  <c r="L2925" i="1" s="1"/>
  <c r="H2926" i="1"/>
  <c r="L2926" i="1" s="1"/>
  <c r="H2927" i="1"/>
  <c r="L2927" i="1" s="1"/>
  <c r="H2928" i="1"/>
  <c r="L2928" i="1" s="1"/>
  <c r="H2929" i="1"/>
  <c r="L2929" i="1" s="1"/>
  <c r="H2930" i="1"/>
  <c r="L2930" i="1" s="1"/>
  <c r="H2931" i="1"/>
  <c r="L2931" i="1" s="1"/>
  <c r="H2932" i="1"/>
  <c r="L2932" i="1" s="1"/>
  <c r="H2933" i="1"/>
  <c r="L2933" i="1" s="1"/>
  <c r="H2934" i="1"/>
  <c r="L2934" i="1" s="1"/>
  <c r="H2935" i="1"/>
  <c r="L2935" i="1" s="1"/>
  <c r="H2936" i="1"/>
  <c r="L2936" i="1" s="1"/>
  <c r="H2937" i="1"/>
  <c r="L2937" i="1" s="1"/>
  <c r="H2938" i="1"/>
  <c r="L2938" i="1" s="1"/>
  <c r="H2939" i="1"/>
  <c r="L2939" i="1" s="1"/>
  <c r="H2940" i="1"/>
  <c r="L2940" i="1" s="1"/>
  <c r="H2941" i="1"/>
  <c r="L2941" i="1" s="1"/>
  <c r="H2942" i="1"/>
  <c r="L2942" i="1" s="1"/>
  <c r="H2943" i="1"/>
  <c r="L2943" i="1" s="1"/>
  <c r="H2944" i="1"/>
  <c r="L2944" i="1" s="1"/>
  <c r="H2945" i="1"/>
  <c r="L2945" i="1" s="1"/>
  <c r="H2946" i="1"/>
  <c r="L2946" i="1" s="1"/>
  <c r="H2947" i="1"/>
  <c r="L2947" i="1" s="1"/>
  <c r="H2948" i="1"/>
  <c r="L2948" i="1" s="1"/>
  <c r="H2949" i="1"/>
  <c r="L2949" i="1" s="1"/>
  <c r="H2950" i="1"/>
  <c r="L2950" i="1" s="1"/>
  <c r="H2951" i="1"/>
  <c r="L2951" i="1" s="1"/>
  <c r="H2952" i="1"/>
  <c r="L2952" i="1" s="1"/>
  <c r="H2953" i="1"/>
  <c r="L2953" i="1" s="1"/>
  <c r="H2954" i="1"/>
  <c r="L2954" i="1" s="1"/>
  <c r="H2955" i="1"/>
  <c r="L2955" i="1" s="1"/>
  <c r="H2956" i="1"/>
  <c r="L2956" i="1" s="1"/>
  <c r="H2957" i="1"/>
  <c r="L2957" i="1" s="1"/>
  <c r="H2958" i="1"/>
  <c r="L2958" i="1" s="1"/>
  <c r="H2959" i="1"/>
  <c r="L2959" i="1" s="1"/>
  <c r="H2960" i="1"/>
  <c r="L2960" i="1" s="1"/>
  <c r="H2961" i="1"/>
  <c r="L2961" i="1" s="1"/>
  <c r="H2962" i="1"/>
  <c r="L2962" i="1" s="1"/>
  <c r="H2963" i="1"/>
  <c r="L2963" i="1" s="1"/>
  <c r="H2964" i="1"/>
  <c r="L2964" i="1" s="1"/>
  <c r="H2965" i="1"/>
  <c r="L2965" i="1" s="1"/>
  <c r="H2966" i="1"/>
  <c r="L2966" i="1" s="1"/>
  <c r="H2967" i="1"/>
  <c r="L2967" i="1" s="1"/>
  <c r="H2968" i="1"/>
  <c r="L2968" i="1" s="1"/>
  <c r="H2969" i="1"/>
  <c r="L2969" i="1" s="1"/>
  <c r="H2970" i="1"/>
  <c r="L2970" i="1" s="1"/>
  <c r="H2971" i="1"/>
  <c r="L2971" i="1" s="1"/>
  <c r="H2972" i="1"/>
  <c r="L2972" i="1" s="1"/>
  <c r="H2973" i="1"/>
  <c r="L2973" i="1" s="1"/>
  <c r="H2974" i="1"/>
  <c r="L2974" i="1" s="1"/>
  <c r="H2975" i="1"/>
  <c r="L2975" i="1" s="1"/>
  <c r="H2976" i="1"/>
  <c r="L2976" i="1" s="1"/>
  <c r="H2977" i="1"/>
  <c r="L2977" i="1" s="1"/>
  <c r="H2978" i="1"/>
  <c r="L2978" i="1" s="1"/>
  <c r="H2979" i="1"/>
  <c r="L2979" i="1" s="1"/>
  <c r="H2980" i="1"/>
  <c r="L2980" i="1" s="1"/>
  <c r="H2981" i="1"/>
  <c r="L2981" i="1" s="1"/>
  <c r="H2982" i="1"/>
  <c r="L2982" i="1" s="1"/>
  <c r="H2983" i="1"/>
  <c r="L2983" i="1" s="1"/>
  <c r="H2984" i="1"/>
  <c r="L2984" i="1" s="1"/>
  <c r="H2985" i="1"/>
  <c r="L2985" i="1" s="1"/>
  <c r="H2986" i="1"/>
  <c r="L2986" i="1" s="1"/>
  <c r="H2987" i="1"/>
  <c r="L2987" i="1" s="1"/>
  <c r="H2988" i="1"/>
  <c r="L2988" i="1" s="1"/>
  <c r="H2989" i="1"/>
  <c r="L2989" i="1" s="1"/>
  <c r="H2990" i="1"/>
  <c r="L2990" i="1" s="1"/>
  <c r="H2991" i="1"/>
  <c r="L2991" i="1" s="1"/>
  <c r="H2992" i="1"/>
  <c r="L2992" i="1" s="1"/>
  <c r="H2993" i="1"/>
  <c r="L2993" i="1" s="1"/>
  <c r="H2994" i="1"/>
  <c r="L2994" i="1" s="1"/>
  <c r="H2995" i="1"/>
  <c r="L2995" i="1" s="1"/>
  <c r="H2996" i="1"/>
  <c r="L2996" i="1" s="1"/>
  <c r="H2997" i="1"/>
  <c r="L2997" i="1" s="1"/>
  <c r="H2998" i="1"/>
  <c r="L2998" i="1" s="1"/>
  <c r="H2999" i="1"/>
  <c r="L2999" i="1" s="1"/>
  <c r="H3000" i="1"/>
  <c r="L3000" i="1" s="1"/>
  <c r="H3001" i="1"/>
  <c r="L3001" i="1" s="1"/>
  <c r="H3002" i="1"/>
  <c r="L3002" i="1" s="1"/>
  <c r="H3003" i="1"/>
  <c r="L3003" i="1" s="1"/>
  <c r="H3004" i="1"/>
  <c r="L3004" i="1" s="1"/>
  <c r="H3005" i="1"/>
  <c r="L3005" i="1" s="1"/>
  <c r="H3006" i="1"/>
  <c r="L3006" i="1" s="1"/>
  <c r="H3007" i="1"/>
  <c r="L3007" i="1" s="1"/>
  <c r="H3008" i="1"/>
  <c r="L3008" i="1" s="1"/>
  <c r="H3009" i="1"/>
  <c r="L3009" i="1" s="1"/>
  <c r="H3010" i="1"/>
  <c r="L3010" i="1" s="1"/>
  <c r="H3011" i="1"/>
  <c r="L3011" i="1" s="1"/>
  <c r="H3012" i="1"/>
  <c r="L3012" i="1" s="1"/>
  <c r="H3013" i="1"/>
  <c r="L3013" i="1" s="1"/>
  <c r="H3014" i="1"/>
  <c r="L3014" i="1" s="1"/>
  <c r="H3015" i="1"/>
  <c r="L3015" i="1" s="1"/>
  <c r="H3016" i="1"/>
  <c r="L3016" i="1" s="1"/>
  <c r="H3017" i="1"/>
  <c r="L3017" i="1" s="1"/>
  <c r="H3018" i="1"/>
  <c r="L3018" i="1" s="1"/>
  <c r="H3019" i="1"/>
  <c r="L3019" i="1" s="1"/>
  <c r="H3020" i="1"/>
  <c r="L3020" i="1" s="1"/>
  <c r="H3021" i="1"/>
  <c r="L3021" i="1" s="1"/>
  <c r="H3022" i="1"/>
  <c r="L3022" i="1" s="1"/>
  <c r="H3023" i="1"/>
  <c r="L3023" i="1" s="1"/>
  <c r="H3024" i="1"/>
  <c r="L3024" i="1" s="1"/>
  <c r="H3025" i="1"/>
  <c r="L3025" i="1" s="1"/>
  <c r="H3026" i="1"/>
  <c r="L3026" i="1" s="1"/>
  <c r="H3027" i="1"/>
  <c r="L3027" i="1" s="1"/>
  <c r="H3028" i="1"/>
  <c r="L3028" i="1" s="1"/>
  <c r="H3029" i="1"/>
  <c r="L3029" i="1" s="1"/>
  <c r="H3030" i="1"/>
  <c r="L3030" i="1" s="1"/>
  <c r="H3031" i="1"/>
  <c r="L3031" i="1" s="1"/>
  <c r="H3032" i="1"/>
  <c r="L3032" i="1" s="1"/>
  <c r="H3033" i="1"/>
  <c r="L3033" i="1" s="1"/>
  <c r="H3034" i="1"/>
  <c r="L3034" i="1" s="1"/>
  <c r="H3035" i="1"/>
  <c r="L3035" i="1" s="1"/>
  <c r="H3036" i="1"/>
  <c r="L3036" i="1" s="1"/>
  <c r="H3037" i="1"/>
  <c r="L3037" i="1" s="1"/>
  <c r="H3038" i="1"/>
  <c r="L3038" i="1" s="1"/>
  <c r="H3039" i="1"/>
  <c r="L3039" i="1" s="1"/>
  <c r="H3040" i="1"/>
  <c r="L3040" i="1" s="1"/>
  <c r="H3041" i="1"/>
  <c r="L3041" i="1" s="1"/>
  <c r="H3042" i="1"/>
  <c r="L3042" i="1" s="1"/>
  <c r="H3043" i="1"/>
  <c r="L3043" i="1" s="1"/>
  <c r="H3044" i="1"/>
  <c r="L3044" i="1" s="1"/>
  <c r="H3045" i="1"/>
  <c r="L3045" i="1" s="1"/>
  <c r="H3046" i="1"/>
  <c r="L3046" i="1" s="1"/>
  <c r="H3047" i="1"/>
  <c r="L3047" i="1" s="1"/>
  <c r="H3048" i="1"/>
  <c r="L3048" i="1" s="1"/>
  <c r="H3049" i="1"/>
  <c r="L3049" i="1" s="1"/>
  <c r="H3050" i="1"/>
  <c r="L3050" i="1" s="1"/>
  <c r="H3051" i="1"/>
  <c r="L3051" i="1" s="1"/>
  <c r="H3052" i="1"/>
  <c r="L3052" i="1" s="1"/>
  <c r="H3053" i="1"/>
  <c r="L3053" i="1" s="1"/>
  <c r="H3054" i="1"/>
  <c r="L3054" i="1" s="1"/>
  <c r="H3055" i="1"/>
  <c r="L3055" i="1" s="1"/>
  <c r="H3056" i="1"/>
  <c r="L3056" i="1" s="1"/>
  <c r="H3057" i="1"/>
  <c r="L3057" i="1" s="1"/>
  <c r="H3058" i="1"/>
  <c r="L3058" i="1" s="1"/>
  <c r="H3059" i="1"/>
  <c r="L3059" i="1" s="1"/>
  <c r="H3060" i="1"/>
  <c r="L3060" i="1" s="1"/>
  <c r="H3061" i="1"/>
  <c r="L3061" i="1" s="1"/>
  <c r="H3062" i="1"/>
  <c r="L3062" i="1" s="1"/>
  <c r="H3063" i="1"/>
  <c r="L3063" i="1" s="1"/>
  <c r="H3064" i="1"/>
  <c r="L3064" i="1" s="1"/>
  <c r="H3065" i="1"/>
  <c r="L3065" i="1" s="1"/>
  <c r="H3066" i="1"/>
  <c r="L3066" i="1" s="1"/>
  <c r="H3067" i="1"/>
  <c r="L3067" i="1" s="1"/>
  <c r="H3068" i="1"/>
  <c r="L3068" i="1" s="1"/>
  <c r="H3069" i="1"/>
  <c r="L3069" i="1" s="1"/>
  <c r="H3070" i="1"/>
  <c r="L3070" i="1" s="1"/>
  <c r="H3071" i="1"/>
  <c r="L3071" i="1" s="1"/>
  <c r="H3072" i="1"/>
  <c r="L3072" i="1" s="1"/>
  <c r="H3073" i="1"/>
  <c r="L3073" i="1" s="1"/>
  <c r="H3074" i="1"/>
  <c r="L3074" i="1" s="1"/>
  <c r="H3075" i="1"/>
  <c r="L3075" i="1" s="1"/>
  <c r="H3076" i="1"/>
  <c r="L3076" i="1" s="1"/>
  <c r="H3077" i="1"/>
  <c r="L3077" i="1" s="1"/>
  <c r="H3078" i="1"/>
  <c r="L3078" i="1" s="1"/>
  <c r="H3079" i="1"/>
  <c r="L3079" i="1" s="1"/>
  <c r="H3080" i="1"/>
  <c r="L3080" i="1" s="1"/>
  <c r="H3081" i="1"/>
  <c r="L3081" i="1" s="1"/>
  <c r="H3082" i="1"/>
  <c r="L3082" i="1" s="1"/>
  <c r="H3083" i="1"/>
  <c r="L3083" i="1" s="1"/>
  <c r="H3084" i="1"/>
  <c r="L3084" i="1" s="1"/>
  <c r="H3085" i="1"/>
  <c r="L3085" i="1" s="1"/>
  <c r="H3086" i="1"/>
  <c r="L3086" i="1" s="1"/>
  <c r="H3087" i="1"/>
  <c r="L3087" i="1" s="1"/>
  <c r="H3088" i="1"/>
  <c r="L3088" i="1" s="1"/>
  <c r="H3089" i="1"/>
  <c r="L3089" i="1" s="1"/>
  <c r="H3090" i="1"/>
  <c r="L3090" i="1" s="1"/>
  <c r="H3091" i="1"/>
  <c r="L3091" i="1" s="1"/>
  <c r="H3092" i="1"/>
  <c r="L3092" i="1" s="1"/>
  <c r="H3093" i="1"/>
  <c r="L3093" i="1" s="1"/>
  <c r="H3094" i="1"/>
  <c r="L3094" i="1" s="1"/>
  <c r="H3095" i="1"/>
  <c r="L3095" i="1" s="1"/>
  <c r="H3096" i="1"/>
  <c r="L3096" i="1" s="1"/>
  <c r="H3097" i="1"/>
  <c r="L3097" i="1" s="1"/>
  <c r="H3098" i="1"/>
  <c r="L3098" i="1" s="1"/>
  <c r="H3099" i="1"/>
  <c r="L3099" i="1" s="1"/>
  <c r="H3100" i="1"/>
  <c r="L3100" i="1" s="1"/>
  <c r="H3101" i="1"/>
  <c r="L3101" i="1" s="1"/>
  <c r="H3102" i="1"/>
  <c r="L3102" i="1" s="1"/>
  <c r="H3103" i="1"/>
  <c r="L3103" i="1" s="1"/>
  <c r="H3104" i="1"/>
  <c r="L3104" i="1" s="1"/>
  <c r="H3105" i="1"/>
  <c r="L3105" i="1" s="1"/>
  <c r="H3106" i="1"/>
  <c r="L3106" i="1" s="1"/>
  <c r="H3107" i="1"/>
  <c r="L3107" i="1" s="1"/>
  <c r="H3108" i="1"/>
  <c r="L3108" i="1" s="1"/>
  <c r="H3109" i="1"/>
  <c r="L3109" i="1" s="1"/>
  <c r="H3110" i="1"/>
  <c r="L3110" i="1" s="1"/>
  <c r="H3111" i="1"/>
  <c r="L3111" i="1" s="1"/>
  <c r="H3112" i="1"/>
  <c r="L3112" i="1" s="1"/>
  <c r="H3113" i="1"/>
  <c r="L3113" i="1" s="1"/>
  <c r="H3114" i="1"/>
  <c r="L3114" i="1" s="1"/>
  <c r="H3115" i="1"/>
  <c r="L3115" i="1" s="1"/>
  <c r="H3116" i="1"/>
  <c r="L3116" i="1" s="1"/>
  <c r="H3117" i="1"/>
  <c r="L3117" i="1" s="1"/>
  <c r="H3118" i="1"/>
  <c r="L3118" i="1" s="1"/>
  <c r="H3119" i="1"/>
  <c r="L3119" i="1" s="1"/>
  <c r="H3120" i="1"/>
  <c r="L3120" i="1" s="1"/>
  <c r="H3121" i="1"/>
  <c r="L3121" i="1" s="1"/>
  <c r="H3122" i="1"/>
  <c r="L3122" i="1" s="1"/>
  <c r="H3123" i="1"/>
  <c r="L3123" i="1" s="1"/>
  <c r="H3124" i="1"/>
  <c r="L3124" i="1" s="1"/>
  <c r="H3125" i="1"/>
  <c r="L3125" i="1" s="1"/>
  <c r="H3126" i="1"/>
  <c r="L3126" i="1" s="1"/>
  <c r="H3127" i="1"/>
  <c r="L3127" i="1" s="1"/>
  <c r="H3128" i="1"/>
  <c r="L3128" i="1" s="1"/>
  <c r="H3129" i="1"/>
  <c r="L3129" i="1" s="1"/>
  <c r="H3130" i="1"/>
  <c r="L3130" i="1" s="1"/>
  <c r="H3131" i="1"/>
  <c r="L3131" i="1" s="1"/>
  <c r="H3132" i="1"/>
  <c r="L3132" i="1" s="1"/>
  <c r="H3133" i="1"/>
  <c r="L3133" i="1" s="1"/>
  <c r="H3134" i="1"/>
  <c r="L3134" i="1" s="1"/>
  <c r="H3135" i="1"/>
  <c r="L3135" i="1" s="1"/>
  <c r="H3136" i="1"/>
  <c r="L3136" i="1" s="1"/>
  <c r="H3137" i="1"/>
  <c r="L3137" i="1" s="1"/>
  <c r="H3138" i="1"/>
  <c r="L3138" i="1" s="1"/>
  <c r="H3139" i="1"/>
  <c r="L3139" i="1" s="1"/>
  <c r="H3140" i="1"/>
  <c r="L3140" i="1" s="1"/>
  <c r="H3141" i="1"/>
  <c r="L3141" i="1" s="1"/>
  <c r="H3142" i="1"/>
  <c r="L3142" i="1" s="1"/>
  <c r="H3143" i="1"/>
  <c r="L3143" i="1" s="1"/>
  <c r="H3144" i="1"/>
  <c r="L3144" i="1" s="1"/>
  <c r="H3145" i="1"/>
  <c r="L3145" i="1" s="1"/>
  <c r="H3146" i="1"/>
  <c r="L3146" i="1" s="1"/>
  <c r="H3147" i="1"/>
  <c r="L3147" i="1" s="1"/>
  <c r="H3148" i="1"/>
  <c r="L3148" i="1" s="1"/>
  <c r="H3149" i="1"/>
  <c r="L3149" i="1" s="1"/>
  <c r="H3150" i="1"/>
  <c r="L3150" i="1" s="1"/>
  <c r="H3151" i="1"/>
  <c r="L3151" i="1" s="1"/>
  <c r="H3152" i="1"/>
  <c r="L3152" i="1" s="1"/>
  <c r="H3153" i="1"/>
  <c r="L3153" i="1" s="1"/>
  <c r="H3154" i="1"/>
  <c r="L3154" i="1" s="1"/>
  <c r="H3155" i="1"/>
  <c r="L3155" i="1" s="1"/>
  <c r="H3156" i="1"/>
  <c r="L3156" i="1" s="1"/>
  <c r="H3157" i="1"/>
  <c r="L3157" i="1" s="1"/>
  <c r="H3158" i="1"/>
  <c r="L3158" i="1" s="1"/>
  <c r="H3159" i="1"/>
  <c r="L3159" i="1" s="1"/>
  <c r="H3160" i="1"/>
  <c r="L3160" i="1" s="1"/>
  <c r="H3161" i="1"/>
  <c r="L3161" i="1" s="1"/>
  <c r="H3162" i="1"/>
  <c r="L3162" i="1" s="1"/>
  <c r="H3163" i="1"/>
  <c r="L3163" i="1" s="1"/>
  <c r="H3164" i="1"/>
  <c r="L3164" i="1" s="1"/>
  <c r="H3165" i="1"/>
  <c r="L3165" i="1" s="1"/>
  <c r="H3166" i="1"/>
  <c r="L3166" i="1" s="1"/>
  <c r="H3167" i="1"/>
  <c r="L3167" i="1" s="1"/>
  <c r="H3168" i="1"/>
  <c r="L3168" i="1" s="1"/>
  <c r="H3169" i="1"/>
  <c r="L3169" i="1" s="1"/>
  <c r="H3170" i="1"/>
  <c r="L3170" i="1" s="1"/>
  <c r="H3171" i="1"/>
  <c r="L3171" i="1" s="1"/>
  <c r="H3172" i="1"/>
  <c r="L3172" i="1" s="1"/>
  <c r="H3173" i="1"/>
  <c r="L3173" i="1" s="1"/>
  <c r="H3174" i="1"/>
  <c r="L3174" i="1" s="1"/>
  <c r="H3175" i="1"/>
  <c r="L3175" i="1" s="1"/>
  <c r="H3176" i="1"/>
  <c r="L3176" i="1" s="1"/>
  <c r="H3177" i="1"/>
  <c r="L3177" i="1" s="1"/>
  <c r="H3178" i="1"/>
  <c r="L3178" i="1" s="1"/>
  <c r="H3179" i="1"/>
  <c r="L3179" i="1" s="1"/>
  <c r="H3180" i="1"/>
  <c r="L3180" i="1" s="1"/>
  <c r="H3181" i="1"/>
  <c r="L3181" i="1" s="1"/>
  <c r="H3182" i="1"/>
  <c r="L3182" i="1" s="1"/>
  <c r="H3183" i="1"/>
  <c r="L3183" i="1" s="1"/>
  <c r="H3184" i="1"/>
  <c r="L3184" i="1" s="1"/>
  <c r="H3185" i="1"/>
  <c r="L3185" i="1" s="1"/>
  <c r="H3186" i="1"/>
  <c r="L3186" i="1" s="1"/>
  <c r="H3187" i="1"/>
  <c r="L3187" i="1" s="1"/>
  <c r="H3188" i="1"/>
  <c r="L3188" i="1" s="1"/>
  <c r="H3189" i="1"/>
  <c r="L3189" i="1" s="1"/>
  <c r="H3190" i="1"/>
  <c r="L3190" i="1" s="1"/>
  <c r="H3191" i="1"/>
  <c r="L3191" i="1" s="1"/>
  <c r="H3192" i="1"/>
  <c r="L3192" i="1" s="1"/>
  <c r="H3193" i="1"/>
  <c r="L3193" i="1" s="1"/>
  <c r="H3194" i="1"/>
  <c r="L3194" i="1" s="1"/>
  <c r="H3195" i="1"/>
  <c r="L3195" i="1" s="1"/>
  <c r="H3196" i="1"/>
  <c r="L3196" i="1" s="1"/>
  <c r="H3197" i="1"/>
  <c r="L3197" i="1" s="1"/>
  <c r="H3198" i="1"/>
  <c r="L3198" i="1" s="1"/>
  <c r="H3199" i="1"/>
  <c r="L3199" i="1" s="1"/>
  <c r="H3200" i="1"/>
  <c r="L3200" i="1" s="1"/>
  <c r="H3201" i="1"/>
  <c r="L3201" i="1" s="1"/>
  <c r="H3202" i="1"/>
  <c r="L3202" i="1" s="1"/>
  <c r="H3203" i="1"/>
  <c r="L3203" i="1" s="1"/>
  <c r="H3204" i="1"/>
  <c r="L3204" i="1" s="1"/>
  <c r="H3205" i="1"/>
  <c r="L3205" i="1" s="1"/>
  <c r="H3206" i="1"/>
  <c r="L3206" i="1" s="1"/>
  <c r="H3207" i="1"/>
  <c r="L3207" i="1" s="1"/>
  <c r="H3208" i="1"/>
  <c r="L3208" i="1" s="1"/>
  <c r="H3209" i="1"/>
  <c r="L3209" i="1" s="1"/>
  <c r="H3210" i="1"/>
  <c r="L3210" i="1" s="1"/>
  <c r="H3211" i="1"/>
  <c r="L3211" i="1" s="1"/>
  <c r="H3212" i="1"/>
  <c r="L3212" i="1" s="1"/>
  <c r="H3213" i="1"/>
  <c r="L3213" i="1" s="1"/>
  <c r="H3214" i="1"/>
  <c r="L3214" i="1" s="1"/>
  <c r="H3215" i="1"/>
  <c r="L3215" i="1" s="1"/>
  <c r="H3216" i="1"/>
  <c r="L3216" i="1" s="1"/>
  <c r="H3217" i="1"/>
  <c r="L3217" i="1" s="1"/>
  <c r="H3218" i="1"/>
  <c r="L3218" i="1" s="1"/>
  <c r="H3219" i="1"/>
  <c r="L3219" i="1" s="1"/>
  <c r="H3220" i="1"/>
  <c r="L3220" i="1" s="1"/>
  <c r="H3221" i="1"/>
  <c r="L3221" i="1" s="1"/>
  <c r="H3222" i="1"/>
  <c r="L3222" i="1" s="1"/>
  <c r="H3223" i="1"/>
  <c r="L3223" i="1" s="1"/>
  <c r="H3224" i="1"/>
  <c r="L3224" i="1" s="1"/>
  <c r="H3225" i="1"/>
  <c r="L3225" i="1" s="1"/>
  <c r="H3226" i="1"/>
  <c r="L3226" i="1" s="1"/>
  <c r="H3227" i="1"/>
  <c r="L3227" i="1" s="1"/>
  <c r="H3228" i="1"/>
  <c r="L3228" i="1" s="1"/>
  <c r="H3229" i="1"/>
  <c r="L3229" i="1" s="1"/>
  <c r="H3230" i="1"/>
  <c r="L3230" i="1" s="1"/>
  <c r="H3231" i="1"/>
  <c r="L3231" i="1" s="1"/>
  <c r="H3232" i="1"/>
  <c r="L3232" i="1" s="1"/>
  <c r="H3233" i="1"/>
  <c r="L3233" i="1" s="1"/>
  <c r="H3234" i="1"/>
  <c r="L3234" i="1" s="1"/>
  <c r="H3235" i="1"/>
  <c r="L3235" i="1" s="1"/>
  <c r="H3236" i="1"/>
  <c r="L3236" i="1" s="1"/>
  <c r="H3237" i="1"/>
  <c r="L3237" i="1" s="1"/>
  <c r="H3238" i="1"/>
  <c r="L3238" i="1" s="1"/>
  <c r="H3239" i="1"/>
  <c r="L3239" i="1" s="1"/>
  <c r="H3240" i="1"/>
  <c r="L3240" i="1" s="1"/>
  <c r="H3241" i="1"/>
  <c r="L3241" i="1" s="1"/>
  <c r="H3242" i="1"/>
  <c r="L3242" i="1" s="1"/>
  <c r="H3243" i="1"/>
  <c r="L3243" i="1" s="1"/>
  <c r="H3244" i="1"/>
  <c r="L3244" i="1" s="1"/>
  <c r="H3245" i="1"/>
  <c r="L3245" i="1" s="1"/>
  <c r="H3246" i="1"/>
  <c r="L3246" i="1" s="1"/>
  <c r="H3247" i="1"/>
  <c r="L3247" i="1" s="1"/>
  <c r="H3248" i="1"/>
  <c r="L3248" i="1" s="1"/>
  <c r="H3249" i="1"/>
  <c r="L3249" i="1" s="1"/>
  <c r="H3250" i="1"/>
  <c r="L3250" i="1" s="1"/>
  <c r="H3251" i="1"/>
  <c r="L3251" i="1" s="1"/>
  <c r="H3252" i="1"/>
  <c r="L3252" i="1" s="1"/>
  <c r="H3253" i="1"/>
  <c r="L3253" i="1" s="1"/>
  <c r="H3254" i="1"/>
  <c r="L3254" i="1" s="1"/>
  <c r="H3255" i="1"/>
  <c r="L3255" i="1" s="1"/>
  <c r="H3256" i="1"/>
  <c r="L3256" i="1" s="1"/>
  <c r="H3257" i="1"/>
  <c r="L3257" i="1" s="1"/>
  <c r="H3258" i="1"/>
  <c r="L3258" i="1" s="1"/>
  <c r="H3259" i="1"/>
  <c r="L3259" i="1" s="1"/>
  <c r="H3260" i="1"/>
  <c r="L3260" i="1" s="1"/>
  <c r="H3261" i="1"/>
  <c r="L3261" i="1" s="1"/>
  <c r="H3262" i="1"/>
  <c r="L3262" i="1" s="1"/>
  <c r="H3263" i="1"/>
  <c r="L3263" i="1" s="1"/>
  <c r="H3264" i="1"/>
  <c r="L3264" i="1" s="1"/>
  <c r="H3265" i="1"/>
  <c r="L3265" i="1" s="1"/>
  <c r="H3266" i="1"/>
  <c r="L3266" i="1" s="1"/>
  <c r="H3267" i="1"/>
  <c r="L3267" i="1" s="1"/>
  <c r="H3268" i="1"/>
  <c r="L3268" i="1" s="1"/>
  <c r="H3269" i="1"/>
  <c r="L3269" i="1" s="1"/>
  <c r="H3270" i="1"/>
  <c r="L3270" i="1" s="1"/>
  <c r="H3271" i="1"/>
  <c r="L3271" i="1" s="1"/>
  <c r="H3272" i="1"/>
  <c r="L3272" i="1" s="1"/>
  <c r="H3273" i="1"/>
  <c r="L3273" i="1" s="1"/>
  <c r="H3274" i="1"/>
  <c r="L3274" i="1" s="1"/>
  <c r="H3275" i="1"/>
  <c r="L3275" i="1" s="1"/>
  <c r="H3276" i="1"/>
  <c r="L3276" i="1" s="1"/>
  <c r="H3277" i="1"/>
  <c r="L3277" i="1" s="1"/>
  <c r="H3278" i="1"/>
  <c r="L3278" i="1" s="1"/>
  <c r="H3279" i="1"/>
  <c r="L3279" i="1" s="1"/>
  <c r="H3280" i="1"/>
  <c r="L3280" i="1" s="1"/>
  <c r="H3281" i="1"/>
  <c r="L3281" i="1" s="1"/>
  <c r="H3282" i="1"/>
  <c r="L3282" i="1" s="1"/>
  <c r="H3283" i="1"/>
  <c r="L3283" i="1" s="1"/>
  <c r="H3284" i="1"/>
  <c r="L3284" i="1" s="1"/>
  <c r="H3285" i="1"/>
  <c r="L3285" i="1" s="1"/>
  <c r="H3286" i="1"/>
  <c r="L3286" i="1" s="1"/>
  <c r="H3287" i="1"/>
  <c r="L3287" i="1" s="1"/>
  <c r="H3288" i="1"/>
  <c r="L3288" i="1" s="1"/>
  <c r="H3289" i="1"/>
  <c r="L3289" i="1" s="1"/>
  <c r="H3290" i="1"/>
  <c r="L3290" i="1" s="1"/>
  <c r="H3291" i="1"/>
  <c r="L3291" i="1" s="1"/>
  <c r="H3292" i="1"/>
  <c r="L3292" i="1" s="1"/>
  <c r="H3293" i="1"/>
  <c r="L3293" i="1" s="1"/>
  <c r="H3294" i="1"/>
  <c r="L3294" i="1" s="1"/>
  <c r="H3295" i="1"/>
  <c r="L3295" i="1" s="1"/>
  <c r="H3296" i="1"/>
  <c r="L3296" i="1" s="1"/>
  <c r="H3297" i="1"/>
  <c r="L3297" i="1" s="1"/>
  <c r="H3298" i="1"/>
  <c r="L3298" i="1" s="1"/>
  <c r="H3299" i="1"/>
  <c r="L3299" i="1" s="1"/>
  <c r="H3300" i="1"/>
  <c r="L3300" i="1" s="1"/>
  <c r="H3301" i="1"/>
  <c r="L3301" i="1" s="1"/>
  <c r="H3302" i="1"/>
  <c r="L3302" i="1" s="1"/>
  <c r="H3303" i="1"/>
  <c r="L3303" i="1" s="1"/>
  <c r="H3304" i="1"/>
  <c r="L3304" i="1" s="1"/>
  <c r="H3305" i="1"/>
  <c r="L3305" i="1" s="1"/>
  <c r="H3306" i="1"/>
  <c r="L3306" i="1" s="1"/>
  <c r="H3307" i="1"/>
  <c r="L3307" i="1" s="1"/>
  <c r="H3308" i="1"/>
  <c r="L3308" i="1" s="1"/>
  <c r="H3309" i="1"/>
  <c r="L3309" i="1" s="1"/>
  <c r="H3310" i="1"/>
  <c r="L3310" i="1" s="1"/>
  <c r="H3311" i="1"/>
  <c r="L3311" i="1" s="1"/>
  <c r="H3312" i="1"/>
  <c r="L3312" i="1" s="1"/>
  <c r="H3313" i="1"/>
  <c r="L3313" i="1" s="1"/>
  <c r="H3314" i="1"/>
  <c r="L3314" i="1" s="1"/>
  <c r="H3315" i="1"/>
  <c r="L3315" i="1" s="1"/>
  <c r="H3316" i="1"/>
  <c r="L3316" i="1" s="1"/>
  <c r="H3317" i="1"/>
  <c r="L3317" i="1" s="1"/>
  <c r="H3318" i="1"/>
  <c r="L3318" i="1" s="1"/>
  <c r="H3319" i="1"/>
  <c r="L3319" i="1" s="1"/>
  <c r="H3320" i="1"/>
  <c r="L3320" i="1" s="1"/>
  <c r="H3321" i="1"/>
  <c r="L3321" i="1" s="1"/>
  <c r="H3322" i="1"/>
  <c r="L3322" i="1" s="1"/>
  <c r="H3323" i="1"/>
  <c r="L3323" i="1" s="1"/>
  <c r="H3324" i="1"/>
  <c r="L3324" i="1" s="1"/>
  <c r="H3325" i="1"/>
  <c r="L3325" i="1" s="1"/>
  <c r="H3326" i="1"/>
  <c r="L3326" i="1" s="1"/>
  <c r="H3327" i="1"/>
  <c r="L3327" i="1" s="1"/>
  <c r="H3328" i="1"/>
  <c r="L3328" i="1" s="1"/>
  <c r="H3329" i="1"/>
  <c r="L3329" i="1" s="1"/>
  <c r="H3330" i="1"/>
  <c r="L3330" i="1" s="1"/>
  <c r="H3331" i="1"/>
  <c r="L3331" i="1" s="1"/>
  <c r="H3332" i="1"/>
  <c r="L3332" i="1" s="1"/>
  <c r="H3333" i="1"/>
  <c r="L3333" i="1" s="1"/>
  <c r="H3334" i="1"/>
  <c r="L3334" i="1" s="1"/>
  <c r="H3335" i="1"/>
  <c r="L3335" i="1" s="1"/>
  <c r="H3336" i="1"/>
  <c r="L3336" i="1" s="1"/>
  <c r="H3337" i="1"/>
  <c r="L3337" i="1" s="1"/>
  <c r="H3338" i="1"/>
  <c r="L3338" i="1" s="1"/>
  <c r="H3339" i="1"/>
  <c r="L3339" i="1" s="1"/>
  <c r="H3340" i="1"/>
  <c r="L3340" i="1" s="1"/>
  <c r="H3341" i="1"/>
  <c r="L3341" i="1" s="1"/>
  <c r="H3342" i="1"/>
  <c r="L3342" i="1" s="1"/>
  <c r="H3343" i="1"/>
  <c r="L3343" i="1" s="1"/>
  <c r="H3344" i="1"/>
  <c r="L3344" i="1" s="1"/>
  <c r="H3345" i="1"/>
  <c r="L3345" i="1" s="1"/>
  <c r="H3346" i="1"/>
  <c r="L3346" i="1" s="1"/>
  <c r="H3347" i="1"/>
  <c r="L3347" i="1" s="1"/>
  <c r="H3348" i="1"/>
  <c r="L3348" i="1" s="1"/>
  <c r="H3349" i="1"/>
  <c r="L3349" i="1" s="1"/>
  <c r="H3350" i="1"/>
  <c r="L3350" i="1" s="1"/>
  <c r="H3351" i="1"/>
  <c r="L3351" i="1" s="1"/>
  <c r="H3352" i="1"/>
  <c r="L3352" i="1" s="1"/>
  <c r="H3353" i="1"/>
  <c r="L3353" i="1" s="1"/>
  <c r="H3354" i="1"/>
  <c r="L3354" i="1" s="1"/>
  <c r="H3355" i="1"/>
  <c r="L3355" i="1" s="1"/>
  <c r="H3356" i="1"/>
  <c r="L3356" i="1" s="1"/>
  <c r="H3357" i="1"/>
  <c r="L3357" i="1" s="1"/>
  <c r="H3358" i="1"/>
  <c r="L3358" i="1" s="1"/>
  <c r="H3359" i="1"/>
  <c r="L3359" i="1" s="1"/>
  <c r="H3360" i="1"/>
  <c r="L3360" i="1" s="1"/>
  <c r="H3361" i="1"/>
  <c r="L3361" i="1" s="1"/>
  <c r="H3362" i="1"/>
  <c r="L3362" i="1" s="1"/>
  <c r="H3363" i="1"/>
  <c r="L3363" i="1" s="1"/>
  <c r="H3364" i="1"/>
  <c r="L3364" i="1" s="1"/>
  <c r="H3365" i="1"/>
  <c r="L3365" i="1" s="1"/>
  <c r="H3366" i="1"/>
  <c r="L3366" i="1" s="1"/>
  <c r="H3367" i="1"/>
  <c r="L3367" i="1" s="1"/>
  <c r="H3368" i="1"/>
  <c r="L3368" i="1" s="1"/>
  <c r="H3369" i="1"/>
  <c r="L3369" i="1" s="1"/>
  <c r="H3370" i="1"/>
  <c r="L3370" i="1" s="1"/>
  <c r="H3371" i="1"/>
  <c r="L3371" i="1" s="1"/>
  <c r="H3372" i="1"/>
  <c r="L3372" i="1" s="1"/>
  <c r="H3373" i="1"/>
  <c r="L3373" i="1" s="1"/>
  <c r="H3374" i="1"/>
  <c r="L3374" i="1" s="1"/>
  <c r="H3375" i="1"/>
  <c r="L3375" i="1" s="1"/>
  <c r="H3376" i="1"/>
  <c r="L3376" i="1" s="1"/>
  <c r="H3377" i="1"/>
  <c r="L3377" i="1" s="1"/>
  <c r="H3378" i="1"/>
  <c r="L3378" i="1" s="1"/>
  <c r="H3379" i="1"/>
  <c r="L3379" i="1" s="1"/>
  <c r="H3380" i="1"/>
  <c r="L3380" i="1" s="1"/>
  <c r="H3381" i="1"/>
  <c r="L3381" i="1" s="1"/>
  <c r="H3382" i="1"/>
  <c r="L3382" i="1" s="1"/>
  <c r="H3383" i="1"/>
  <c r="L3383" i="1" s="1"/>
  <c r="H3384" i="1"/>
  <c r="L3384" i="1" s="1"/>
  <c r="H3385" i="1"/>
  <c r="L3385" i="1" s="1"/>
  <c r="H3386" i="1"/>
  <c r="L3386" i="1" s="1"/>
  <c r="H3387" i="1"/>
  <c r="L3387" i="1" s="1"/>
  <c r="H3388" i="1"/>
  <c r="L3388" i="1" s="1"/>
  <c r="H3389" i="1"/>
  <c r="L3389" i="1" s="1"/>
  <c r="H3390" i="1"/>
  <c r="L3390" i="1" s="1"/>
  <c r="H3391" i="1"/>
  <c r="L3391" i="1" s="1"/>
  <c r="H3392" i="1"/>
  <c r="L3392" i="1" s="1"/>
  <c r="H3393" i="1"/>
  <c r="L3393" i="1" s="1"/>
  <c r="H3394" i="1"/>
  <c r="L3394" i="1" s="1"/>
  <c r="H3395" i="1"/>
  <c r="L3395" i="1" s="1"/>
  <c r="H3396" i="1"/>
  <c r="L3396" i="1" s="1"/>
  <c r="H3397" i="1"/>
  <c r="L3397" i="1" s="1"/>
  <c r="H3398" i="1"/>
  <c r="L3398" i="1" s="1"/>
  <c r="H3399" i="1"/>
  <c r="L3399" i="1" s="1"/>
  <c r="H3400" i="1"/>
  <c r="L3400" i="1" s="1"/>
  <c r="H3401" i="1"/>
  <c r="L3401" i="1" s="1"/>
  <c r="H3402" i="1"/>
  <c r="L3402" i="1" s="1"/>
  <c r="H3403" i="1"/>
  <c r="L3403" i="1" s="1"/>
  <c r="H3404" i="1"/>
  <c r="L3404" i="1" s="1"/>
  <c r="H3405" i="1"/>
  <c r="L3405" i="1" s="1"/>
  <c r="H3406" i="1"/>
  <c r="L3406" i="1" s="1"/>
  <c r="H3407" i="1"/>
  <c r="L3407" i="1" s="1"/>
  <c r="H3408" i="1"/>
  <c r="L3408" i="1" s="1"/>
  <c r="H3409" i="1"/>
  <c r="L3409" i="1" s="1"/>
  <c r="H3410" i="1"/>
  <c r="L3410" i="1" s="1"/>
  <c r="H3411" i="1"/>
  <c r="L3411" i="1" s="1"/>
  <c r="H3412" i="1"/>
  <c r="L3412" i="1" s="1"/>
  <c r="H3413" i="1"/>
  <c r="L3413" i="1" s="1"/>
  <c r="H3414" i="1"/>
  <c r="L3414" i="1" s="1"/>
  <c r="H3415" i="1"/>
  <c r="L3415" i="1" s="1"/>
  <c r="H3416" i="1"/>
  <c r="L3416" i="1" s="1"/>
  <c r="H3417" i="1"/>
  <c r="L3417" i="1" s="1"/>
  <c r="H3418" i="1"/>
  <c r="L3418" i="1" s="1"/>
  <c r="H3419" i="1"/>
  <c r="L3419" i="1" s="1"/>
  <c r="H3420" i="1"/>
  <c r="L3420" i="1" s="1"/>
  <c r="H3421" i="1"/>
  <c r="L3421" i="1" s="1"/>
  <c r="H3422" i="1"/>
  <c r="L3422" i="1" s="1"/>
  <c r="H3423" i="1"/>
  <c r="L3423" i="1" s="1"/>
  <c r="H3424" i="1"/>
  <c r="L3424" i="1" s="1"/>
  <c r="H3425" i="1"/>
  <c r="L3425" i="1" s="1"/>
  <c r="H3426" i="1"/>
  <c r="L3426" i="1" s="1"/>
  <c r="H3427" i="1"/>
  <c r="L3427" i="1" s="1"/>
  <c r="H3428" i="1"/>
  <c r="L3428" i="1" s="1"/>
  <c r="H3429" i="1"/>
  <c r="L3429" i="1" s="1"/>
  <c r="H3430" i="1"/>
  <c r="L3430" i="1" s="1"/>
  <c r="H3431" i="1"/>
  <c r="L3431" i="1" s="1"/>
  <c r="H3432" i="1"/>
  <c r="L3432" i="1" s="1"/>
  <c r="H3433" i="1"/>
  <c r="L3433" i="1" s="1"/>
  <c r="H3434" i="1"/>
  <c r="L3434" i="1" s="1"/>
  <c r="H3435" i="1"/>
  <c r="L3435" i="1" s="1"/>
  <c r="H3436" i="1"/>
  <c r="L3436" i="1" s="1"/>
  <c r="H3437" i="1"/>
  <c r="L3437" i="1" s="1"/>
  <c r="H3438" i="1"/>
  <c r="L3438" i="1" s="1"/>
  <c r="H3439" i="1"/>
  <c r="L3439" i="1" s="1"/>
  <c r="H3440" i="1"/>
  <c r="L3440" i="1" s="1"/>
  <c r="H3441" i="1"/>
  <c r="L3441" i="1" s="1"/>
  <c r="H3442" i="1"/>
  <c r="L3442" i="1" s="1"/>
  <c r="H3443" i="1"/>
  <c r="L3443" i="1" s="1"/>
  <c r="H3444" i="1"/>
  <c r="L3444" i="1" s="1"/>
  <c r="H3445" i="1"/>
  <c r="L3445" i="1" s="1"/>
  <c r="H3446" i="1"/>
  <c r="L3446" i="1" s="1"/>
  <c r="H3447" i="1"/>
  <c r="L3447" i="1" s="1"/>
  <c r="H3448" i="1"/>
  <c r="L3448" i="1" s="1"/>
  <c r="H3449" i="1"/>
  <c r="L3449" i="1" s="1"/>
  <c r="H3450" i="1"/>
  <c r="L3450" i="1" s="1"/>
  <c r="H3451" i="1"/>
  <c r="L3451" i="1" s="1"/>
  <c r="H3452" i="1"/>
  <c r="L3452" i="1" s="1"/>
  <c r="H3453" i="1"/>
  <c r="L3453" i="1" s="1"/>
  <c r="H3454" i="1"/>
  <c r="L3454" i="1" s="1"/>
  <c r="H3455" i="1"/>
  <c r="L3455" i="1" s="1"/>
  <c r="H3456" i="1"/>
  <c r="L3456" i="1" s="1"/>
  <c r="H3457" i="1"/>
  <c r="L3457" i="1" s="1"/>
  <c r="H3458" i="1"/>
  <c r="L3458" i="1" s="1"/>
  <c r="H3459" i="1"/>
  <c r="L3459" i="1" s="1"/>
  <c r="H3460" i="1"/>
  <c r="L3460" i="1" s="1"/>
  <c r="H3461" i="1"/>
  <c r="L3461" i="1" s="1"/>
  <c r="H3462" i="1"/>
  <c r="L3462" i="1" s="1"/>
  <c r="H3463" i="1"/>
  <c r="L3463" i="1" s="1"/>
  <c r="H3464" i="1"/>
  <c r="L3464" i="1" s="1"/>
  <c r="H3465" i="1"/>
  <c r="L3465" i="1" s="1"/>
  <c r="H3466" i="1"/>
  <c r="L3466" i="1" s="1"/>
  <c r="H3467" i="1"/>
  <c r="L3467" i="1" s="1"/>
  <c r="H3468" i="1"/>
  <c r="L3468" i="1" s="1"/>
  <c r="H3469" i="1"/>
  <c r="L3469" i="1" s="1"/>
  <c r="H3470" i="1"/>
  <c r="L3470" i="1" s="1"/>
  <c r="H3471" i="1"/>
  <c r="L3471" i="1" s="1"/>
  <c r="H3472" i="1"/>
  <c r="L3472" i="1" s="1"/>
  <c r="H3473" i="1"/>
  <c r="L3473" i="1" s="1"/>
  <c r="H3474" i="1"/>
  <c r="L3474" i="1" s="1"/>
  <c r="H3475" i="1"/>
  <c r="L3475" i="1" s="1"/>
  <c r="H3476" i="1"/>
  <c r="L3476" i="1" s="1"/>
  <c r="H3477" i="1"/>
  <c r="L3477" i="1" s="1"/>
  <c r="H3478" i="1"/>
  <c r="L3478" i="1" s="1"/>
  <c r="H3479" i="1"/>
  <c r="L3479" i="1" s="1"/>
  <c r="H3480" i="1"/>
  <c r="L3480" i="1" s="1"/>
  <c r="H3481" i="1"/>
  <c r="L3481" i="1" s="1"/>
  <c r="H3482" i="1"/>
  <c r="L3482" i="1" s="1"/>
  <c r="H3483" i="1"/>
  <c r="L3483" i="1" s="1"/>
  <c r="H3484" i="1"/>
  <c r="L3484" i="1" s="1"/>
  <c r="H3485" i="1"/>
  <c r="L3485" i="1" s="1"/>
  <c r="H3486" i="1"/>
  <c r="L3486" i="1" s="1"/>
  <c r="H3487" i="1"/>
  <c r="L3487" i="1" s="1"/>
  <c r="H3488" i="1"/>
  <c r="L3488" i="1" s="1"/>
  <c r="H3489" i="1"/>
  <c r="L3489" i="1" s="1"/>
  <c r="H3490" i="1"/>
  <c r="L3490" i="1" s="1"/>
  <c r="H3491" i="1"/>
  <c r="L3491" i="1" s="1"/>
  <c r="H3492" i="1"/>
  <c r="L3492" i="1" s="1"/>
  <c r="H3493" i="1"/>
  <c r="L3493" i="1" s="1"/>
  <c r="H3494" i="1"/>
  <c r="L3494" i="1" s="1"/>
  <c r="H3495" i="1"/>
  <c r="L3495" i="1" s="1"/>
  <c r="H3496" i="1"/>
  <c r="L3496" i="1" s="1"/>
  <c r="H3497" i="1"/>
  <c r="L3497" i="1" s="1"/>
  <c r="H3498" i="1"/>
  <c r="L3498" i="1" s="1"/>
  <c r="H3499" i="1"/>
  <c r="L3499" i="1" s="1"/>
  <c r="H3500" i="1"/>
  <c r="L3500" i="1" s="1"/>
  <c r="H3501" i="1"/>
  <c r="L3501" i="1" s="1"/>
  <c r="H3502" i="1"/>
  <c r="L3502" i="1" s="1"/>
  <c r="H3503" i="1"/>
  <c r="L3503" i="1" s="1"/>
  <c r="H3504" i="1"/>
  <c r="L3504" i="1" s="1"/>
  <c r="H3505" i="1"/>
  <c r="L3505" i="1" s="1"/>
  <c r="H3506" i="1"/>
  <c r="L3506" i="1" s="1"/>
  <c r="H3507" i="1"/>
  <c r="L3507" i="1" s="1"/>
  <c r="H3508" i="1"/>
  <c r="L3508" i="1" s="1"/>
  <c r="H3509" i="1"/>
  <c r="L3509" i="1" s="1"/>
  <c r="H3510" i="1"/>
  <c r="L3510" i="1" s="1"/>
  <c r="H3511" i="1"/>
  <c r="L3511" i="1" s="1"/>
  <c r="H3512" i="1"/>
  <c r="L3512" i="1" s="1"/>
  <c r="H3513" i="1"/>
  <c r="L3513" i="1" s="1"/>
  <c r="H3514" i="1"/>
  <c r="L3514" i="1" s="1"/>
  <c r="H3515" i="1"/>
  <c r="L3515" i="1" s="1"/>
  <c r="H3516" i="1"/>
  <c r="L3516" i="1" s="1"/>
  <c r="H3517" i="1"/>
  <c r="L3517" i="1" s="1"/>
  <c r="H3518" i="1"/>
  <c r="L3518" i="1" s="1"/>
  <c r="H3519" i="1"/>
  <c r="L3519" i="1" s="1"/>
  <c r="H3520" i="1"/>
  <c r="L3520" i="1" s="1"/>
  <c r="H3521" i="1"/>
  <c r="L3521" i="1" s="1"/>
  <c r="H3522" i="1"/>
  <c r="L3522" i="1" s="1"/>
  <c r="H3523" i="1"/>
  <c r="L3523" i="1" s="1"/>
  <c r="H3524" i="1"/>
  <c r="L3524" i="1" s="1"/>
  <c r="H3525" i="1"/>
  <c r="L3525" i="1" s="1"/>
  <c r="H3526" i="1"/>
  <c r="L3526" i="1" s="1"/>
  <c r="H3527" i="1"/>
  <c r="L3527" i="1" s="1"/>
  <c r="H3528" i="1"/>
  <c r="L3528" i="1" s="1"/>
  <c r="H3529" i="1"/>
  <c r="L3529" i="1" s="1"/>
  <c r="H3530" i="1"/>
  <c r="L3530" i="1" s="1"/>
  <c r="H3531" i="1"/>
  <c r="L3531" i="1" s="1"/>
  <c r="H3532" i="1"/>
  <c r="L3532" i="1" s="1"/>
  <c r="H3533" i="1"/>
  <c r="L3533" i="1" s="1"/>
  <c r="H3534" i="1"/>
  <c r="L3534" i="1" s="1"/>
  <c r="H3535" i="1"/>
  <c r="L3535" i="1" s="1"/>
  <c r="H3536" i="1"/>
  <c r="L3536" i="1" s="1"/>
  <c r="H3537" i="1"/>
  <c r="L3537" i="1" s="1"/>
  <c r="H3538" i="1"/>
  <c r="L3538" i="1" s="1"/>
  <c r="H3539" i="1"/>
  <c r="L3539" i="1" s="1"/>
  <c r="H3540" i="1"/>
  <c r="L3540" i="1" s="1"/>
  <c r="H3541" i="1"/>
  <c r="L3541" i="1" s="1"/>
  <c r="H3542" i="1"/>
  <c r="L3542" i="1" s="1"/>
  <c r="H3543" i="1"/>
  <c r="L3543" i="1" s="1"/>
  <c r="H3544" i="1"/>
  <c r="L3544" i="1" s="1"/>
  <c r="H3545" i="1"/>
  <c r="L3545" i="1" s="1"/>
  <c r="H3546" i="1"/>
  <c r="L3546" i="1" s="1"/>
  <c r="H3547" i="1"/>
  <c r="L3547" i="1" s="1"/>
  <c r="H3548" i="1"/>
  <c r="L3548" i="1" s="1"/>
  <c r="H3549" i="1"/>
  <c r="L3549" i="1" s="1"/>
  <c r="H3550" i="1"/>
  <c r="L3550" i="1" s="1"/>
  <c r="H3551" i="1"/>
  <c r="L3551" i="1" s="1"/>
  <c r="H3552" i="1"/>
  <c r="L3552" i="1" s="1"/>
  <c r="H3553" i="1"/>
  <c r="L3553" i="1" s="1"/>
  <c r="H3554" i="1"/>
  <c r="L3554" i="1" s="1"/>
  <c r="H3555" i="1"/>
  <c r="L3555" i="1" s="1"/>
  <c r="H3556" i="1"/>
  <c r="L3556" i="1" s="1"/>
  <c r="H3557" i="1"/>
  <c r="L3557" i="1" s="1"/>
  <c r="H3558" i="1"/>
  <c r="L3558" i="1" s="1"/>
  <c r="H3559" i="1"/>
  <c r="L3559" i="1" s="1"/>
  <c r="H3560" i="1"/>
  <c r="L3560" i="1" s="1"/>
  <c r="H3561" i="1"/>
  <c r="L3561" i="1" s="1"/>
  <c r="H3562" i="1"/>
  <c r="L3562" i="1" s="1"/>
  <c r="H3563" i="1"/>
  <c r="L3563" i="1" s="1"/>
  <c r="H3564" i="1"/>
  <c r="L3564" i="1" s="1"/>
  <c r="H3565" i="1"/>
  <c r="L3565" i="1" s="1"/>
  <c r="H3566" i="1"/>
  <c r="L3566" i="1" s="1"/>
  <c r="H3567" i="1"/>
  <c r="L3567" i="1" s="1"/>
  <c r="H3568" i="1"/>
  <c r="L3568" i="1" s="1"/>
  <c r="H3569" i="1"/>
  <c r="L3569" i="1" s="1"/>
  <c r="H3570" i="1"/>
  <c r="L3570" i="1" s="1"/>
  <c r="H3571" i="1"/>
  <c r="L3571" i="1" s="1"/>
  <c r="H3572" i="1"/>
  <c r="L3572" i="1" s="1"/>
  <c r="H3573" i="1"/>
  <c r="L3573" i="1" s="1"/>
  <c r="H3574" i="1"/>
  <c r="L3574" i="1" s="1"/>
  <c r="H3575" i="1"/>
  <c r="L3575" i="1" s="1"/>
  <c r="H3576" i="1"/>
  <c r="L3576" i="1" s="1"/>
  <c r="H3577" i="1"/>
  <c r="L3577" i="1" s="1"/>
  <c r="H3578" i="1"/>
  <c r="L3578" i="1" s="1"/>
  <c r="H3579" i="1"/>
  <c r="L3579" i="1" s="1"/>
  <c r="H3580" i="1"/>
  <c r="L3580" i="1" s="1"/>
  <c r="H3581" i="1"/>
  <c r="L3581" i="1" s="1"/>
  <c r="H3582" i="1"/>
  <c r="L3582" i="1" s="1"/>
  <c r="H3583" i="1"/>
  <c r="L3583" i="1" s="1"/>
  <c r="H3584" i="1"/>
  <c r="L3584" i="1" s="1"/>
  <c r="H3585" i="1"/>
  <c r="L3585" i="1" s="1"/>
  <c r="H3586" i="1"/>
  <c r="L3586" i="1" s="1"/>
  <c r="H3587" i="1"/>
  <c r="L3587" i="1" s="1"/>
  <c r="H3588" i="1"/>
  <c r="L3588" i="1" s="1"/>
  <c r="H3589" i="1"/>
  <c r="L3589" i="1" s="1"/>
  <c r="H3590" i="1"/>
  <c r="L3590" i="1" s="1"/>
  <c r="H3591" i="1"/>
  <c r="L3591" i="1" s="1"/>
  <c r="H3592" i="1"/>
  <c r="L3592" i="1" s="1"/>
  <c r="H3593" i="1"/>
  <c r="L3593" i="1" s="1"/>
  <c r="H3594" i="1"/>
  <c r="L3594" i="1" s="1"/>
  <c r="H3595" i="1"/>
  <c r="L3595" i="1" s="1"/>
  <c r="H3596" i="1"/>
  <c r="L3596" i="1" s="1"/>
  <c r="H3597" i="1"/>
  <c r="L3597" i="1" s="1"/>
  <c r="H3598" i="1"/>
  <c r="L3598" i="1" s="1"/>
  <c r="H3599" i="1"/>
  <c r="L3599" i="1" s="1"/>
  <c r="H3600" i="1"/>
  <c r="L3600" i="1" s="1"/>
  <c r="H3601" i="1"/>
  <c r="L3601" i="1" s="1"/>
  <c r="H3602" i="1"/>
  <c r="L3602" i="1" s="1"/>
  <c r="H3603" i="1"/>
  <c r="L3603" i="1" s="1"/>
  <c r="H3604" i="1"/>
  <c r="L3604" i="1" s="1"/>
  <c r="H3605" i="1"/>
  <c r="L3605" i="1" s="1"/>
  <c r="H3606" i="1"/>
  <c r="L3606" i="1" s="1"/>
  <c r="H3607" i="1"/>
  <c r="L3607" i="1" s="1"/>
  <c r="H3608" i="1"/>
  <c r="L3608" i="1" s="1"/>
  <c r="H3609" i="1"/>
  <c r="L3609" i="1" s="1"/>
  <c r="H3610" i="1"/>
  <c r="L3610" i="1" s="1"/>
  <c r="H3611" i="1"/>
  <c r="L3611" i="1" s="1"/>
  <c r="H3612" i="1"/>
  <c r="L3612" i="1" s="1"/>
  <c r="H3613" i="1"/>
  <c r="L3613" i="1" s="1"/>
  <c r="H3614" i="1"/>
  <c r="L3614" i="1" s="1"/>
  <c r="H3615" i="1"/>
  <c r="L3615" i="1" s="1"/>
  <c r="H3616" i="1"/>
  <c r="L3616" i="1" s="1"/>
  <c r="H3617" i="1"/>
  <c r="L3617" i="1" s="1"/>
  <c r="H3618" i="1"/>
  <c r="L3618" i="1" s="1"/>
  <c r="H3619" i="1"/>
  <c r="L3619" i="1" s="1"/>
  <c r="H3620" i="1"/>
  <c r="L3620" i="1" s="1"/>
  <c r="H3621" i="1"/>
  <c r="L3621" i="1" s="1"/>
  <c r="H3622" i="1"/>
  <c r="L3622" i="1" s="1"/>
  <c r="H3623" i="1"/>
  <c r="L3623" i="1" s="1"/>
  <c r="H3624" i="1"/>
  <c r="L3624" i="1" s="1"/>
  <c r="H3625" i="1"/>
  <c r="L3625" i="1" s="1"/>
  <c r="H3626" i="1"/>
  <c r="L3626" i="1" s="1"/>
  <c r="H3627" i="1"/>
  <c r="L3627" i="1" s="1"/>
  <c r="H3628" i="1"/>
  <c r="L3628" i="1" s="1"/>
  <c r="H3629" i="1"/>
  <c r="L3629" i="1" s="1"/>
  <c r="H3630" i="1"/>
  <c r="L3630" i="1" s="1"/>
  <c r="H3631" i="1"/>
  <c r="L3631" i="1" s="1"/>
  <c r="H3632" i="1"/>
  <c r="L3632" i="1" s="1"/>
  <c r="H3633" i="1"/>
  <c r="L3633" i="1" s="1"/>
  <c r="H3634" i="1"/>
  <c r="L3634" i="1" s="1"/>
  <c r="H3635" i="1"/>
  <c r="L3635" i="1" s="1"/>
  <c r="H3636" i="1"/>
  <c r="L3636" i="1" s="1"/>
  <c r="H3637" i="1"/>
  <c r="L3637" i="1" s="1"/>
  <c r="H3638" i="1"/>
  <c r="L3638" i="1" s="1"/>
  <c r="H3639" i="1"/>
  <c r="L3639" i="1" s="1"/>
  <c r="H3640" i="1"/>
  <c r="L3640" i="1" s="1"/>
  <c r="H3641" i="1"/>
  <c r="L3641" i="1" s="1"/>
  <c r="H3642" i="1"/>
  <c r="L3642" i="1" s="1"/>
  <c r="H3643" i="1"/>
  <c r="L3643" i="1" s="1"/>
  <c r="H3644" i="1"/>
  <c r="L3644" i="1" s="1"/>
  <c r="H3645" i="1"/>
  <c r="L3645" i="1" s="1"/>
  <c r="H3646" i="1"/>
  <c r="L3646" i="1" s="1"/>
  <c r="H3647" i="1"/>
  <c r="L3647" i="1" s="1"/>
  <c r="H3648" i="1"/>
  <c r="L3648" i="1" s="1"/>
  <c r="H3649" i="1"/>
  <c r="L3649" i="1" s="1"/>
  <c r="H3650" i="1"/>
  <c r="L3650" i="1" s="1"/>
  <c r="H3651" i="1"/>
  <c r="L3651" i="1" s="1"/>
  <c r="H3652" i="1"/>
  <c r="L3652" i="1" s="1"/>
  <c r="H3653" i="1"/>
  <c r="L3653" i="1" s="1"/>
  <c r="H3654" i="1"/>
  <c r="L3654" i="1" s="1"/>
  <c r="H3655" i="1"/>
  <c r="L3655" i="1" s="1"/>
  <c r="H3656" i="1"/>
  <c r="L3656" i="1" s="1"/>
  <c r="H3657" i="1"/>
  <c r="L3657" i="1" s="1"/>
  <c r="H3658" i="1"/>
  <c r="L3658" i="1" s="1"/>
  <c r="H3659" i="1"/>
  <c r="L3659" i="1" s="1"/>
  <c r="H3660" i="1"/>
  <c r="L3660" i="1" s="1"/>
  <c r="H3661" i="1"/>
  <c r="L3661" i="1" s="1"/>
  <c r="H3662" i="1"/>
  <c r="L3662" i="1" s="1"/>
  <c r="H3663" i="1"/>
  <c r="L3663" i="1" s="1"/>
  <c r="H3664" i="1"/>
  <c r="L3664" i="1" s="1"/>
  <c r="H3665" i="1"/>
  <c r="L3665" i="1" s="1"/>
  <c r="H3666" i="1"/>
  <c r="L3666" i="1" s="1"/>
  <c r="H3667" i="1"/>
  <c r="L3667" i="1" s="1"/>
  <c r="H3668" i="1"/>
  <c r="L3668" i="1" s="1"/>
  <c r="H3669" i="1"/>
  <c r="L3669" i="1" s="1"/>
  <c r="H3670" i="1"/>
  <c r="L3670" i="1" s="1"/>
  <c r="H3671" i="1"/>
  <c r="L3671" i="1" s="1"/>
  <c r="H3672" i="1"/>
  <c r="L3672" i="1" s="1"/>
  <c r="H3673" i="1"/>
  <c r="L3673" i="1" s="1"/>
  <c r="H3674" i="1"/>
  <c r="L3674" i="1" s="1"/>
  <c r="H3675" i="1"/>
  <c r="L3675" i="1" s="1"/>
  <c r="H3676" i="1"/>
  <c r="L3676" i="1" s="1"/>
  <c r="H3677" i="1"/>
  <c r="L3677" i="1" s="1"/>
  <c r="H3678" i="1"/>
  <c r="L3678" i="1" s="1"/>
  <c r="H3679" i="1"/>
  <c r="L3679" i="1" s="1"/>
  <c r="H3680" i="1"/>
  <c r="L3680" i="1" s="1"/>
  <c r="H3681" i="1"/>
  <c r="L3681" i="1" s="1"/>
  <c r="H3682" i="1"/>
  <c r="L3682" i="1" s="1"/>
  <c r="H3683" i="1"/>
  <c r="L3683" i="1" s="1"/>
  <c r="H3684" i="1"/>
  <c r="L3684" i="1" s="1"/>
  <c r="H3685" i="1"/>
  <c r="L3685" i="1" s="1"/>
  <c r="H3686" i="1"/>
  <c r="L3686" i="1" s="1"/>
  <c r="H3687" i="1"/>
  <c r="L3687" i="1" s="1"/>
  <c r="H3688" i="1"/>
  <c r="L3688" i="1" s="1"/>
  <c r="H3689" i="1"/>
  <c r="L3689" i="1" s="1"/>
  <c r="H3690" i="1"/>
  <c r="L3690" i="1" s="1"/>
  <c r="H3691" i="1"/>
  <c r="L3691" i="1" s="1"/>
  <c r="H3692" i="1"/>
  <c r="L3692" i="1" s="1"/>
  <c r="H3693" i="1"/>
  <c r="L3693" i="1" s="1"/>
  <c r="H3694" i="1"/>
  <c r="L3694" i="1" s="1"/>
  <c r="H3695" i="1"/>
  <c r="L3695" i="1" s="1"/>
  <c r="H3696" i="1"/>
  <c r="L3696" i="1" s="1"/>
  <c r="H3697" i="1"/>
  <c r="L3697" i="1" s="1"/>
  <c r="H3698" i="1"/>
  <c r="L3698" i="1" s="1"/>
  <c r="H3699" i="1"/>
  <c r="L3699" i="1" s="1"/>
  <c r="H3700" i="1"/>
  <c r="L3700" i="1" s="1"/>
  <c r="H3701" i="1"/>
  <c r="L3701" i="1" s="1"/>
  <c r="H3702" i="1"/>
  <c r="L3702" i="1" s="1"/>
  <c r="H3703" i="1"/>
  <c r="L3703" i="1" s="1"/>
  <c r="H3704" i="1"/>
  <c r="L3704" i="1" s="1"/>
  <c r="H3705" i="1"/>
  <c r="L3705" i="1" s="1"/>
  <c r="H3706" i="1"/>
  <c r="L3706" i="1" s="1"/>
  <c r="H3707" i="1"/>
  <c r="L3707" i="1" s="1"/>
  <c r="H3708" i="1"/>
  <c r="L3708" i="1" s="1"/>
  <c r="H3709" i="1"/>
  <c r="L3709" i="1" s="1"/>
  <c r="H3710" i="1"/>
  <c r="L3710" i="1" s="1"/>
  <c r="H3711" i="1"/>
  <c r="L3711" i="1" s="1"/>
  <c r="H3712" i="1"/>
  <c r="L3712" i="1" s="1"/>
  <c r="H3713" i="1"/>
  <c r="L3713" i="1" s="1"/>
  <c r="H3714" i="1"/>
  <c r="L3714" i="1" s="1"/>
  <c r="H3715" i="1"/>
  <c r="L3715" i="1" s="1"/>
  <c r="H3716" i="1"/>
  <c r="L3716" i="1" s="1"/>
  <c r="H3717" i="1"/>
  <c r="L3717" i="1" s="1"/>
  <c r="H3718" i="1"/>
  <c r="L3718" i="1" s="1"/>
  <c r="H3719" i="1"/>
  <c r="L3719" i="1" s="1"/>
  <c r="H3720" i="1"/>
  <c r="L3720" i="1" s="1"/>
  <c r="H3721" i="1"/>
  <c r="L3721" i="1" s="1"/>
  <c r="H3722" i="1"/>
  <c r="L3722" i="1" s="1"/>
  <c r="H3723" i="1"/>
  <c r="L3723" i="1" s="1"/>
  <c r="H3724" i="1"/>
  <c r="L3724" i="1" s="1"/>
  <c r="H3725" i="1"/>
  <c r="L3725" i="1" s="1"/>
  <c r="H3726" i="1"/>
  <c r="L3726" i="1" s="1"/>
  <c r="H3727" i="1"/>
  <c r="L3727" i="1" s="1"/>
  <c r="H3728" i="1"/>
  <c r="L3728" i="1" s="1"/>
  <c r="H3729" i="1"/>
  <c r="L3729" i="1" s="1"/>
  <c r="H3730" i="1"/>
  <c r="L3730" i="1" s="1"/>
  <c r="H3731" i="1"/>
  <c r="L3731" i="1" s="1"/>
  <c r="H3732" i="1"/>
  <c r="L3732" i="1" s="1"/>
  <c r="H3733" i="1"/>
  <c r="L3733" i="1" s="1"/>
  <c r="H3734" i="1"/>
  <c r="L3734" i="1" s="1"/>
  <c r="H3735" i="1"/>
  <c r="L3735" i="1" s="1"/>
  <c r="H3736" i="1"/>
  <c r="L3736" i="1" s="1"/>
  <c r="H3737" i="1"/>
  <c r="L3737" i="1" s="1"/>
  <c r="H3738" i="1"/>
  <c r="L3738" i="1" s="1"/>
  <c r="H3739" i="1"/>
  <c r="L3739" i="1" s="1"/>
  <c r="H3740" i="1"/>
  <c r="L3740" i="1" s="1"/>
  <c r="H3741" i="1"/>
  <c r="L3741" i="1" s="1"/>
  <c r="H3742" i="1"/>
  <c r="L3742" i="1" s="1"/>
  <c r="H3743" i="1"/>
  <c r="L3743" i="1" s="1"/>
  <c r="H3744" i="1"/>
  <c r="L3744" i="1" s="1"/>
  <c r="H3745" i="1"/>
  <c r="L3745" i="1" s="1"/>
  <c r="H3746" i="1"/>
  <c r="L3746" i="1" s="1"/>
  <c r="H3747" i="1"/>
  <c r="L3747" i="1" s="1"/>
  <c r="H3748" i="1"/>
  <c r="L3748" i="1" s="1"/>
  <c r="H3749" i="1"/>
  <c r="L3749" i="1" s="1"/>
  <c r="H3750" i="1"/>
  <c r="L3750" i="1" s="1"/>
  <c r="H3751" i="1"/>
  <c r="L3751" i="1" s="1"/>
  <c r="H3752" i="1"/>
  <c r="L3752" i="1" s="1"/>
  <c r="H3753" i="1"/>
  <c r="L3753" i="1" s="1"/>
  <c r="H3754" i="1"/>
  <c r="L3754" i="1" s="1"/>
  <c r="H3755" i="1"/>
  <c r="L3755" i="1" s="1"/>
  <c r="H3756" i="1"/>
  <c r="L3756" i="1" s="1"/>
  <c r="H3757" i="1"/>
  <c r="L3757" i="1" s="1"/>
  <c r="H3758" i="1"/>
  <c r="L3758" i="1" s="1"/>
  <c r="H3759" i="1"/>
  <c r="L3759" i="1" s="1"/>
  <c r="H3760" i="1"/>
  <c r="L3760" i="1" s="1"/>
  <c r="H3761" i="1"/>
  <c r="L3761" i="1" s="1"/>
  <c r="H3762" i="1"/>
  <c r="L3762" i="1" s="1"/>
  <c r="H3763" i="1"/>
  <c r="L3763" i="1" s="1"/>
  <c r="H3764" i="1"/>
  <c r="L3764" i="1" s="1"/>
  <c r="H3765" i="1"/>
  <c r="L3765" i="1" s="1"/>
  <c r="H3766" i="1"/>
  <c r="L3766" i="1" s="1"/>
  <c r="H3767" i="1"/>
  <c r="L3767" i="1" s="1"/>
  <c r="H3768" i="1"/>
  <c r="L3768" i="1" s="1"/>
  <c r="H3769" i="1"/>
  <c r="L3769" i="1" s="1"/>
  <c r="H3770" i="1"/>
  <c r="L3770" i="1" s="1"/>
  <c r="H3771" i="1"/>
  <c r="L3771" i="1" s="1"/>
  <c r="H3772" i="1"/>
  <c r="L3772" i="1" s="1"/>
  <c r="H3773" i="1"/>
  <c r="L3773" i="1" s="1"/>
  <c r="H3774" i="1"/>
  <c r="L3774" i="1" s="1"/>
  <c r="H3775" i="1"/>
  <c r="L3775" i="1" s="1"/>
  <c r="H3776" i="1"/>
  <c r="L3776" i="1" s="1"/>
  <c r="H3777" i="1"/>
  <c r="L3777" i="1" s="1"/>
  <c r="H3778" i="1"/>
  <c r="L3778" i="1" s="1"/>
  <c r="H3779" i="1"/>
  <c r="L3779" i="1" s="1"/>
  <c r="H3780" i="1"/>
  <c r="L3780" i="1" s="1"/>
  <c r="H3781" i="1"/>
  <c r="L3781" i="1" s="1"/>
  <c r="H3782" i="1"/>
  <c r="L3782" i="1" s="1"/>
  <c r="H3783" i="1"/>
  <c r="L3783" i="1" s="1"/>
  <c r="H3784" i="1"/>
  <c r="L3784" i="1" s="1"/>
  <c r="H3785" i="1"/>
  <c r="L3785" i="1" s="1"/>
  <c r="H3786" i="1"/>
  <c r="L3786" i="1" s="1"/>
  <c r="H3787" i="1"/>
  <c r="L3787" i="1" s="1"/>
  <c r="H3788" i="1"/>
  <c r="L3788" i="1" s="1"/>
  <c r="H3789" i="1"/>
  <c r="L3789" i="1" s="1"/>
  <c r="H3790" i="1"/>
  <c r="L3790" i="1" s="1"/>
  <c r="H3791" i="1"/>
  <c r="L3791" i="1" s="1"/>
  <c r="H3792" i="1"/>
  <c r="L3792" i="1" s="1"/>
  <c r="H3793" i="1"/>
  <c r="L3793" i="1" s="1"/>
  <c r="H3794" i="1"/>
  <c r="L3794" i="1" s="1"/>
  <c r="H3795" i="1"/>
  <c r="L3795" i="1" s="1"/>
  <c r="H3796" i="1"/>
  <c r="L3796" i="1" s="1"/>
  <c r="H3797" i="1"/>
  <c r="L3797" i="1" s="1"/>
  <c r="H3798" i="1"/>
  <c r="L3798" i="1" s="1"/>
  <c r="H3799" i="1"/>
  <c r="L3799" i="1" s="1"/>
  <c r="H3800" i="1"/>
  <c r="L3800" i="1" s="1"/>
  <c r="H3801" i="1"/>
  <c r="L3801" i="1" s="1"/>
  <c r="H3802" i="1"/>
  <c r="L3802" i="1" s="1"/>
  <c r="H3803" i="1"/>
  <c r="L3803" i="1" s="1"/>
  <c r="H3804" i="1"/>
  <c r="L3804" i="1" s="1"/>
  <c r="H3805" i="1"/>
  <c r="L3805" i="1" s="1"/>
  <c r="H3806" i="1"/>
  <c r="L3806" i="1" s="1"/>
  <c r="H3807" i="1"/>
  <c r="L3807" i="1" s="1"/>
  <c r="H3808" i="1"/>
  <c r="L3808" i="1" s="1"/>
  <c r="H3809" i="1"/>
  <c r="L3809" i="1" s="1"/>
  <c r="H3810" i="1"/>
  <c r="L3810" i="1" s="1"/>
  <c r="H3811" i="1"/>
  <c r="L3811" i="1" s="1"/>
  <c r="H3812" i="1"/>
  <c r="L3812" i="1" s="1"/>
  <c r="H3813" i="1"/>
  <c r="L3813" i="1" s="1"/>
  <c r="H3814" i="1"/>
  <c r="L3814" i="1" s="1"/>
  <c r="H3815" i="1"/>
  <c r="L3815" i="1" s="1"/>
  <c r="H3816" i="1"/>
  <c r="L3816" i="1" s="1"/>
  <c r="H3817" i="1"/>
  <c r="L3817" i="1" s="1"/>
  <c r="H3818" i="1"/>
  <c r="L3818" i="1" s="1"/>
  <c r="H3819" i="1"/>
  <c r="L3819" i="1" s="1"/>
  <c r="H3820" i="1"/>
  <c r="L3820" i="1" s="1"/>
  <c r="H3821" i="1"/>
  <c r="L3821" i="1" s="1"/>
  <c r="H3822" i="1"/>
  <c r="L3822" i="1" s="1"/>
  <c r="H3823" i="1"/>
  <c r="L3823" i="1" s="1"/>
  <c r="H3824" i="1"/>
  <c r="L3824" i="1" s="1"/>
  <c r="H3825" i="1"/>
  <c r="L3825" i="1" s="1"/>
  <c r="H3826" i="1"/>
  <c r="L3826" i="1" s="1"/>
  <c r="H3827" i="1"/>
  <c r="L3827" i="1" s="1"/>
  <c r="H3828" i="1"/>
  <c r="L3828" i="1" s="1"/>
  <c r="H3829" i="1"/>
  <c r="L3829" i="1" s="1"/>
  <c r="H3830" i="1"/>
  <c r="L3830" i="1" s="1"/>
  <c r="H3831" i="1"/>
  <c r="L3831" i="1" s="1"/>
  <c r="H3832" i="1"/>
  <c r="L3832" i="1" s="1"/>
  <c r="H3833" i="1"/>
  <c r="L3833" i="1" s="1"/>
  <c r="H3834" i="1"/>
  <c r="L3834" i="1" s="1"/>
  <c r="H3835" i="1"/>
  <c r="L3835" i="1" s="1"/>
  <c r="H3836" i="1"/>
  <c r="L3836" i="1" s="1"/>
  <c r="H3837" i="1"/>
  <c r="L3837" i="1" s="1"/>
  <c r="H3838" i="1"/>
  <c r="L3838" i="1" s="1"/>
  <c r="H3839" i="1"/>
  <c r="L3839" i="1" s="1"/>
  <c r="H3840" i="1"/>
  <c r="L3840" i="1" s="1"/>
  <c r="H3841" i="1"/>
  <c r="L3841" i="1" s="1"/>
  <c r="H3842" i="1"/>
  <c r="L3842" i="1" s="1"/>
  <c r="H3843" i="1"/>
  <c r="L3843" i="1" s="1"/>
  <c r="H3844" i="1"/>
  <c r="L3844" i="1" s="1"/>
  <c r="H3845" i="1"/>
  <c r="L3845" i="1" s="1"/>
  <c r="H3846" i="1"/>
  <c r="L3846" i="1" s="1"/>
  <c r="H3847" i="1"/>
  <c r="L3847" i="1" s="1"/>
  <c r="H3848" i="1"/>
  <c r="L3848" i="1" s="1"/>
  <c r="H3849" i="1"/>
  <c r="L3849" i="1" s="1"/>
  <c r="H3850" i="1"/>
  <c r="L3850" i="1" s="1"/>
  <c r="H3851" i="1"/>
  <c r="L3851" i="1" s="1"/>
  <c r="H3852" i="1"/>
  <c r="L3852" i="1" s="1"/>
  <c r="H3853" i="1"/>
  <c r="L3853" i="1" s="1"/>
  <c r="H3854" i="1"/>
  <c r="L3854" i="1" s="1"/>
  <c r="H3855" i="1"/>
  <c r="L3855" i="1" s="1"/>
  <c r="H3856" i="1"/>
  <c r="L3856" i="1" s="1"/>
  <c r="H3857" i="1"/>
  <c r="L3857" i="1" s="1"/>
  <c r="H3858" i="1"/>
  <c r="L3858" i="1" s="1"/>
  <c r="H3859" i="1"/>
  <c r="L3859" i="1" s="1"/>
  <c r="H3860" i="1"/>
  <c r="L3860" i="1" s="1"/>
  <c r="H3861" i="1"/>
  <c r="L3861" i="1" s="1"/>
  <c r="H3862" i="1"/>
  <c r="L3862" i="1" s="1"/>
  <c r="H3863" i="1"/>
  <c r="L3863" i="1" s="1"/>
  <c r="H3864" i="1"/>
  <c r="L3864" i="1" s="1"/>
  <c r="H3865" i="1"/>
  <c r="L3865" i="1" s="1"/>
  <c r="H3866" i="1"/>
  <c r="L3866" i="1" s="1"/>
  <c r="H3867" i="1"/>
  <c r="L3867" i="1" s="1"/>
  <c r="H3868" i="1"/>
  <c r="L3868" i="1" s="1"/>
  <c r="H3869" i="1"/>
  <c r="L3869" i="1" s="1"/>
  <c r="H3870" i="1"/>
  <c r="L3870" i="1" s="1"/>
  <c r="H3871" i="1"/>
  <c r="L3871" i="1" s="1"/>
  <c r="H3872" i="1"/>
  <c r="L3872" i="1" s="1"/>
  <c r="H3873" i="1"/>
  <c r="L3873" i="1" s="1"/>
  <c r="H3874" i="1"/>
  <c r="L3874" i="1" s="1"/>
  <c r="H3875" i="1"/>
  <c r="L3875" i="1" s="1"/>
  <c r="H3876" i="1"/>
  <c r="L3876" i="1" s="1"/>
  <c r="H3877" i="1"/>
  <c r="L3877" i="1" s="1"/>
  <c r="H3878" i="1"/>
  <c r="L3878" i="1" s="1"/>
  <c r="H3879" i="1"/>
  <c r="L3879" i="1" s="1"/>
  <c r="H3880" i="1"/>
  <c r="L3880" i="1" s="1"/>
  <c r="H3881" i="1"/>
  <c r="L3881" i="1" s="1"/>
  <c r="H3882" i="1"/>
  <c r="L3882" i="1" s="1"/>
  <c r="H3883" i="1"/>
  <c r="L3883" i="1" s="1"/>
  <c r="H3884" i="1"/>
  <c r="L3884" i="1" s="1"/>
  <c r="H3885" i="1"/>
  <c r="L3885" i="1" s="1"/>
  <c r="H3886" i="1"/>
  <c r="L3886" i="1" s="1"/>
  <c r="H3887" i="1"/>
  <c r="L3887" i="1" s="1"/>
  <c r="H3888" i="1"/>
  <c r="L3888" i="1" s="1"/>
  <c r="H3889" i="1"/>
  <c r="L3889" i="1" s="1"/>
  <c r="H3890" i="1"/>
  <c r="L3890" i="1" s="1"/>
  <c r="H3891" i="1"/>
  <c r="L3891" i="1" s="1"/>
  <c r="H3892" i="1"/>
  <c r="L3892" i="1" s="1"/>
  <c r="H3893" i="1"/>
  <c r="L3893" i="1" s="1"/>
  <c r="H3894" i="1"/>
  <c r="L3894" i="1" s="1"/>
  <c r="H3895" i="1"/>
  <c r="L3895" i="1" s="1"/>
  <c r="H3896" i="1"/>
  <c r="L3896" i="1" s="1"/>
  <c r="H3897" i="1"/>
  <c r="L3897" i="1" s="1"/>
  <c r="H3898" i="1"/>
  <c r="L3898" i="1" s="1"/>
  <c r="H3899" i="1"/>
  <c r="L3899" i="1" s="1"/>
  <c r="H3900" i="1"/>
  <c r="L3900" i="1" s="1"/>
  <c r="H3901" i="1"/>
  <c r="L3901" i="1" s="1"/>
  <c r="H3902" i="1"/>
  <c r="L3902" i="1" s="1"/>
  <c r="H3903" i="1"/>
  <c r="L3903" i="1" s="1"/>
  <c r="H3904" i="1"/>
  <c r="L3904" i="1" s="1"/>
  <c r="H3905" i="1"/>
  <c r="L3905" i="1" s="1"/>
  <c r="H3906" i="1"/>
  <c r="L3906" i="1" s="1"/>
  <c r="H3907" i="1"/>
  <c r="L3907" i="1" s="1"/>
  <c r="H3908" i="1"/>
  <c r="L3908" i="1" s="1"/>
  <c r="H3909" i="1"/>
  <c r="L3909" i="1" s="1"/>
  <c r="H3910" i="1"/>
  <c r="L3910" i="1" s="1"/>
  <c r="H3911" i="1"/>
  <c r="L3911" i="1" s="1"/>
  <c r="H3912" i="1"/>
  <c r="L3912" i="1" s="1"/>
  <c r="H3913" i="1"/>
  <c r="L3913" i="1" s="1"/>
  <c r="H3914" i="1"/>
  <c r="L3914" i="1" s="1"/>
  <c r="H3915" i="1"/>
  <c r="L3915" i="1" s="1"/>
  <c r="H3916" i="1"/>
  <c r="L3916" i="1" s="1"/>
  <c r="H3917" i="1"/>
  <c r="L3917" i="1" s="1"/>
  <c r="H3918" i="1"/>
  <c r="L3918" i="1" s="1"/>
  <c r="H3919" i="1"/>
  <c r="L3919" i="1" s="1"/>
  <c r="H3920" i="1"/>
  <c r="L3920" i="1" s="1"/>
  <c r="H3921" i="1"/>
  <c r="L3921" i="1" s="1"/>
  <c r="H3922" i="1"/>
  <c r="L3922" i="1" s="1"/>
  <c r="H3923" i="1"/>
  <c r="L3923" i="1" s="1"/>
  <c r="H3924" i="1"/>
  <c r="L3924" i="1" s="1"/>
  <c r="H3925" i="1"/>
  <c r="L3925" i="1" s="1"/>
  <c r="H3926" i="1"/>
  <c r="L3926" i="1" s="1"/>
  <c r="H3927" i="1"/>
  <c r="L3927" i="1" s="1"/>
  <c r="H3928" i="1"/>
  <c r="L3928" i="1" s="1"/>
  <c r="H3929" i="1"/>
  <c r="L3929" i="1" s="1"/>
  <c r="H3930" i="1"/>
  <c r="L3930" i="1" s="1"/>
  <c r="H3931" i="1"/>
  <c r="L3931" i="1" s="1"/>
  <c r="H3932" i="1"/>
  <c r="L3932" i="1" s="1"/>
  <c r="H3933" i="1"/>
  <c r="L3933" i="1" s="1"/>
  <c r="H3934" i="1"/>
  <c r="L3934" i="1" s="1"/>
  <c r="H3935" i="1"/>
  <c r="L3935" i="1" s="1"/>
  <c r="H3936" i="1"/>
  <c r="L3936" i="1" s="1"/>
  <c r="H3937" i="1"/>
  <c r="L3937" i="1" s="1"/>
  <c r="H3938" i="1"/>
  <c r="L3938" i="1" s="1"/>
  <c r="H3939" i="1"/>
  <c r="L3939" i="1" s="1"/>
  <c r="H3940" i="1"/>
  <c r="L3940" i="1" s="1"/>
  <c r="H3941" i="1"/>
  <c r="L3941" i="1" s="1"/>
  <c r="H3942" i="1"/>
  <c r="L3942" i="1" s="1"/>
  <c r="H3943" i="1"/>
  <c r="L3943" i="1" s="1"/>
  <c r="H3944" i="1"/>
  <c r="L3944" i="1" s="1"/>
  <c r="H3945" i="1"/>
  <c r="L3945" i="1" s="1"/>
  <c r="H3946" i="1"/>
  <c r="L3946" i="1" s="1"/>
  <c r="H3947" i="1"/>
  <c r="L3947" i="1" s="1"/>
  <c r="H3948" i="1"/>
  <c r="L3948" i="1" s="1"/>
  <c r="H3949" i="1"/>
  <c r="L3949" i="1" s="1"/>
  <c r="H3950" i="1"/>
  <c r="L3950" i="1" s="1"/>
  <c r="H3951" i="1"/>
  <c r="L3951" i="1" s="1"/>
  <c r="H3952" i="1"/>
  <c r="L3952" i="1" s="1"/>
  <c r="H3953" i="1"/>
  <c r="L3953" i="1" s="1"/>
  <c r="H3954" i="1"/>
  <c r="L3954" i="1" s="1"/>
  <c r="H3955" i="1"/>
  <c r="L3955" i="1" s="1"/>
  <c r="H3956" i="1"/>
  <c r="L3956" i="1" s="1"/>
  <c r="H3957" i="1"/>
  <c r="L3957" i="1" s="1"/>
  <c r="H3958" i="1"/>
  <c r="L3958" i="1" s="1"/>
  <c r="H3959" i="1"/>
  <c r="L3959" i="1" s="1"/>
  <c r="H3960" i="1"/>
  <c r="L3960" i="1" s="1"/>
  <c r="H3961" i="1"/>
  <c r="L3961" i="1" s="1"/>
  <c r="H3962" i="1"/>
  <c r="L3962" i="1" s="1"/>
  <c r="H3963" i="1"/>
  <c r="L3963" i="1" s="1"/>
  <c r="H3964" i="1"/>
  <c r="L3964" i="1" s="1"/>
  <c r="H3965" i="1"/>
  <c r="L3965" i="1" s="1"/>
  <c r="H3966" i="1"/>
  <c r="L3966" i="1" s="1"/>
  <c r="H3967" i="1"/>
  <c r="L3967" i="1" s="1"/>
  <c r="H3968" i="1"/>
  <c r="L3968" i="1" s="1"/>
  <c r="H3969" i="1"/>
  <c r="L3969" i="1" s="1"/>
  <c r="H3970" i="1"/>
  <c r="L3970" i="1" s="1"/>
  <c r="H3971" i="1"/>
  <c r="L3971" i="1" s="1"/>
  <c r="H3972" i="1"/>
  <c r="L3972" i="1" s="1"/>
  <c r="H3973" i="1"/>
  <c r="L3973" i="1" s="1"/>
  <c r="H3974" i="1"/>
  <c r="L3974" i="1" s="1"/>
  <c r="H3975" i="1"/>
  <c r="L3975" i="1" s="1"/>
  <c r="H3976" i="1"/>
  <c r="L3976" i="1" s="1"/>
  <c r="H3977" i="1"/>
  <c r="L3977" i="1" s="1"/>
  <c r="H3978" i="1"/>
  <c r="L3978" i="1" s="1"/>
  <c r="H3979" i="1"/>
  <c r="L3979" i="1" s="1"/>
  <c r="H3980" i="1"/>
  <c r="L3980" i="1" s="1"/>
  <c r="H3981" i="1"/>
  <c r="L3981" i="1" s="1"/>
  <c r="H3982" i="1"/>
  <c r="L3982" i="1" s="1"/>
  <c r="H3983" i="1"/>
  <c r="L3983" i="1" s="1"/>
  <c r="H3984" i="1"/>
  <c r="L3984" i="1" s="1"/>
  <c r="H3985" i="1"/>
  <c r="L3985" i="1" s="1"/>
  <c r="H3986" i="1"/>
  <c r="L3986" i="1" s="1"/>
  <c r="H3987" i="1"/>
  <c r="L3987" i="1" s="1"/>
  <c r="H3988" i="1"/>
  <c r="L3988" i="1" s="1"/>
  <c r="H3989" i="1"/>
  <c r="L3989" i="1" s="1"/>
  <c r="H3990" i="1"/>
  <c r="L3990" i="1" s="1"/>
  <c r="H3991" i="1"/>
  <c r="L3991" i="1" s="1"/>
  <c r="H3992" i="1"/>
  <c r="L3992" i="1" s="1"/>
  <c r="H3993" i="1"/>
  <c r="L3993" i="1" s="1"/>
  <c r="H3994" i="1"/>
  <c r="L3994" i="1" s="1"/>
  <c r="H3995" i="1"/>
  <c r="L3995" i="1" s="1"/>
  <c r="H3996" i="1"/>
  <c r="L3996" i="1" s="1"/>
  <c r="H3997" i="1"/>
  <c r="L3997" i="1" s="1"/>
  <c r="H3998" i="1"/>
  <c r="L3998" i="1" s="1"/>
  <c r="H3999" i="1"/>
  <c r="L3999" i="1" s="1"/>
  <c r="H4000" i="1"/>
  <c r="L4000" i="1" s="1"/>
  <c r="H4001" i="1"/>
  <c r="L4001" i="1" s="1"/>
  <c r="H4002" i="1"/>
  <c r="L4002" i="1" s="1"/>
  <c r="H4003" i="1"/>
  <c r="L4003" i="1" s="1"/>
  <c r="H4004" i="1"/>
  <c r="L4004" i="1" s="1"/>
  <c r="H4005" i="1"/>
  <c r="L4005" i="1" s="1"/>
  <c r="H4006" i="1"/>
  <c r="L4006" i="1" s="1"/>
  <c r="H4007" i="1"/>
  <c r="L4007" i="1" s="1"/>
  <c r="H4008" i="1"/>
  <c r="L4008" i="1" s="1"/>
  <c r="H4009" i="1"/>
  <c r="L4009" i="1" s="1"/>
  <c r="H4010" i="1"/>
  <c r="L4010" i="1" s="1"/>
  <c r="H4011" i="1"/>
  <c r="L4011" i="1" s="1"/>
  <c r="H4012" i="1"/>
  <c r="L4012" i="1" s="1"/>
  <c r="H4013" i="1"/>
  <c r="L4013" i="1" s="1"/>
  <c r="H4014" i="1"/>
  <c r="L4014" i="1" s="1"/>
  <c r="H4015" i="1"/>
  <c r="L4015" i="1" s="1"/>
  <c r="H4016" i="1"/>
  <c r="L4016" i="1" s="1"/>
  <c r="H4017" i="1"/>
  <c r="L4017" i="1" s="1"/>
  <c r="H4018" i="1"/>
  <c r="L4018" i="1" s="1"/>
  <c r="H4019" i="1"/>
  <c r="L4019" i="1" s="1"/>
  <c r="H4020" i="1"/>
  <c r="L4020" i="1" s="1"/>
  <c r="H4021" i="1"/>
  <c r="L4021" i="1" s="1"/>
  <c r="H4022" i="1"/>
  <c r="L4022" i="1" s="1"/>
  <c r="H4023" i="1"/>
  <c r="L4023" i="1" s="1"/>
  <c r="H4024" i="1"/>
  <c r="L4024" i="1" s="1"/>
  <c r="H4025" i="1"/>
  <c r="L4025" i="1" s="1"/>
  <c r="H4026" i="1"/>
  <c r="L4026" i="1" s="1"/>
  <c r="H4027" i="1"/>
  <c r="L4027" i="1" s="1"/>
  <c r="H4028" i="1"/>
  <c r="L4028" i="1" s="1"/>
  <c r="H4029" i="1"/>
  <c r="L4029" i="1" s="1"/>
  <c r="H4030" i="1"/>
  <c r="L4030" i="1" s="1"/>
  <c r="H4031" i="1"/>
  <c r="L4031" i="1" s="1"/>
  <c r="H4032" i="1"/>
  <c r="L4032" i="1" s="1"/>
  <c r="H4033" i="1"/>
  <c r="L4033" i="1" s="1"/>
  <c r="H4034" i="1"/>
  <c r="L4034" i="1" s="1"/>
  <c r="H4035" i="1"/>
  <c r="L4035" i="1" s="1"/>
  <c r="H4036" i="1"/>
  <c r="L4036" i="1" s="1"/>
  <c r="H4037" i="1"/>
  <c r="L4037" i="1" s="1"/>
  <c r="H4038" i="1"/>
  <c r="L4038" i="1" s="1"/>
  <c r="H4039" i="1"/>
  <c r="L4039" i="1" s="1"/>
  <c r="H4040" i="1"/>
  <c r="L4040" i="1" s="1"/>
  <c r="H4041" i="1"/>
  <c r="L4041" i="1" s="1"/>
  <c r="H4042" i="1"/>
  <c r="L4042" i="1" s="1"/>
  <c r="H4043" i="1"/>
  <c r="L4043" i="1" s="1"/>
  <c r="H4044" i="1"/>
  <c r="L4044" i="1" s="1"/>
  <c r="H4045" i="1"/>
  <c r="L4045" i="1" s="1"/>
  <c r="H4046" i="1"/>
  <c r="L4046" i="1" s="1"/>
  <c r="H4047" i="1"/>
  <c r="L4047" i="1" s="1"/>
  <c r="H4048" i="1"/>
  <c r="L4048" i="1" s="1"/>
  <c r="H4049" i="1"/>
  <c r="L4049" i="1" s="1"/>
  <c r="H4050" i="1"/>
  <c r="L4050" i="1" s="1"/>
  <c r="H4051" i="1"/>
  <c r="L4051" i="1" s="1"/>
  <c r="H4052" i="1"/>
  <c r="L4052" i="1" s="1"/>
  <c r="H4053" i="1"/>
  <c r="L4053" i="1" s="1"/>
  <c r="H4054" i="1"/>
  <c r="L4054" i="1" s="1"/>
  <c r="H4055" i="1"/>
  <c r="L4055" i="1" s="1"/>
  <c r="H4056" i="1"/>
  <c r="L4056" i="1" s="1"/>
  <c r="H4057" i="1"/>
  <c r="L4057" i="1" s="1"/>
  <c r="H4058" i="1"/>
  <c r="L4058" i="1" s="1"/>
  <c r="H4059" i="1"/>
  <c r="L4059" i="1" s="1"/>
  <c r="H4060" i="1"/>
  <c r="L4060" i="1" s="1"/>
  <c r="H4061" i="1"/>
  <c r="L4061" i="1" s="1"/>
  <c r="H4062" i="1"/>
  <c r="L4062" i="1" s="1"/>
  <c r="H4063" i="1"/>
  <c r="L4063" i="1" s="1"/>
  <c r="H4064" i="1"/>
  <c r="L4064" i="1" s="1"/>
  <c r="H4065" i="1"/>
  <c r="L4065" i="1" s="1"/>
  <c r="H4066" i="1"/>
  <c r="L4066" i="1" s="1"/>
  <c r="H4067" i="1"/>
  <c r="L4067" i="1" s="1"/>
  <c r="H4068" i="1"/>
  <c r="L4068" i="1" s="1"/>
  <c r="H4069" i="1"/>
  <c r="L4069" i="1" s="1"/>
  <c r="H4070" i="1"/>
  <c r="L4070" i="1" s="1"/>
  <c r="H4071" i="1"/>
  <c r="L4071" i="1" s="1"/>
  <c r="H4072" i="1"/>
  <c r="L4072" i="1" s="1"/>
  <c r="H4073" i="1"/>
  <c r="L4073" i="1" s="1"/>
  <c r="H4074" i="1"/>
  <c r="L4074" i="1" s="1"/>
  <c r="H4075" i="1"/>
  <c r="L4075" i="1" s="1"/>
  <c r="H4076" i="1"/>
  <c r="L4076" i="1" s="1"/>
  <c r="H4077" i="1"/>
  <c r="L4077" i="1" s="1"/>
  <c r="H4078" i="1"/>
  <c r="L4078" i="1" s="1"/>
  <c r="H4079" i="1"/>
  <c r="L4079" i="1" s="1"/>
  <c r="H4080" i="1"/>
  <c r="L4080" i="1" s="1"/>
  <c r="H4081" i="1"/>
  <c r="L4081" i="1" s="1"/>
  <c r="H4082" i="1"/>
  <c r="L4082" i="1" s="1"/>
  <c r="H4083" i="1"/>
  <c r="L4083" i="1" s="1"/>
  <c r="H4084" i="1"/>
  <c r="L4084" i="1" s="1"/>
  <c r="H4085" i="1"/>
  <c r="L4085" i="1" s="1"/>
  <c r="H4086" i="1"/>
  <c r="L4086" i="1" s="1"/>
  <c r="H4087" i="1"/>
  <c r="L4087" i="1" s="1"/>
  <c r="H4088" i="1"/>
  <c r="L4088" i="1" s="1"/>
  <c r="H4089" i="1"/>
  <c r="L4089" i="1" s="1"/>
  <c r="H4090" i="1"/>
  <c r="L4090" i="1" s="1"/>
  <c r="H4091" i="1"/>
  <c r="L4091" i="1" s="1"/>
  <c r="H4092" i="1"/>
  <c r="L4092" i="1" s="1"/>
  <c r="H4093" i="1"/>
  <c r="L4093" i="1" s="1"/>
  <c r="H4094" i="1"/>
  <c r="L4094" i="1" s="1"/>
  <c r="H4095" i="1"/>
  <c r="L4095" i="1" s="1"/>
  <c r="H4096" i="1"/>
  <c r="L4096" i="1" s="1"/>
  <c r="H4097" i="1"/>
  <c r="L4097" i="1" s="1"/>
  <c r="H4098" i="1"/>
  <c r="L4098" i="1" s="1"/>
  <c r="H4099" i="1"/>
  <c r="L4099" i="1" s="1"/>
  <c r="H4100" i="1"/>
  <c r="L4100" i="1" s="1"/>
  <c r="H4101" i="1"/>
  <c r="L4101" i="1" s="1"/>
  <c r="H4102" i="1"/>
  <c r="L4102" i="1" s="1"/>
  <c r="H4103" i="1"/>
  <c r="L4103" i="1" s="1"/>
  <c r="H4104" i="1"/>
  <c r="L4104" i="1" s="1"/>
  <c r="H4105" i="1"/>
  <c r="L4105" i="1" s="1"/>
  <c r="H4106" i="1"/>
  <c r="L4106" i="1" s="1"/>
  <c r="H4107" i="1"/>
  <c r="L4107" i="1" s="1"/>
  <c r="H4108" i="1"/>
  <c r="L4108" i="1" s="1"/>
  <c r="H4109" i="1"/>
  <c r="L4109" i="1" s="1"/>
  <c r="H4110" i="1"/>
  <c r="L4110" i="1" s="1"/>
  <c r="H4111" i="1"/>
  <c r="L4111" i="1" s="1"/>
  <c r="H4112" i="1"/>
  <c r="L4112" i="1" s="1"/>
  <c r="H4113" i="1"/>
  <c r="L4113" i="1" s="1"/>
  <c r="H4114" i="1"/>
  <c r="L4114" i="1" s="1"/>
  <c r="H4115" i="1"/>
  <c r="L4115" i="1" s="1"/>
  <c r="H4116" i="1"/>
  <c r="L4116" i="1" s="1"/>
  <c r="H4117" i="1"/>
  <c r="L4117" i="1" s="1"/>
  <c r="H4118" i="1"/>
  <c r="L4118" i="1" s="1"/>
  <c r="H4119" i="1"/>
  <c r="L4119" i="1" s="1"/>
  <c r="H4120" i="1"/>
  <c r="L4120" i="1" s="1"/>
  <c r="H4121" i="1"/>
  <c r="L4121" i="1" s="1"/>
  <c r="H4122" i="1"/>
  <c r="L4122" i="1" s="1"/>
  <c r="H4123" i="1"/>
  <c r="L4123" i="1" s="1"/>
  <c r="H4124" i="1"/>
  <c r="L4124" i="1" s="1"/>
  <c r="H4125" i="1"/>
  <c r="L4125" i="1" s="1"/>
  <c r="H4126" i="1"/>
  <c r="L4126" i="1" s="1"/>
  <c r="H4127" i="1"/>
  <c r="L4127" i="1" s="1"/>
  <c r="H4128" i="1"/>
  <c r="L4128" i="1" s="1"/>
  <c r="H4129" i="1"/>
  <c r="L4129" i="1" s="1"/>
  <c r="H4130" i="1"/>
  <c r="L4130" i="1" s="1"/>
  <c r="H4131" i="1"/>
  <c r="L4131" i="1" s="1"/>
  <c r="H4132" i="1"/>
  <c r="L4132" i="1" s="1"/>
  <c r="H4133" i="1"/>
  <c r="L4133" i="1" s="1"/>
  <c r="H4134" i="1"/>
  <c r="L4134" i="1" s="1"/>
  <c r="H4135" i="1"/>
  <c r="L4135" i="1" s="1"/>
  <c r="H4136" i="1"/>
  <c r="L4136" i="1" s="1"/>
  <c r="H4137" i="1"/>
  <c r="L4137" i="1" s="1"/>
  <c r="H4138" i="1"/>
  <c r="L4138" i="1" s="1"/>
  <c r="H4139" i="1"/>
  <c r="L4139" i="1" s="1"/>
  <c r="H4140" i="1"/>
  <c r="L4140" i="1" s="1"/>
  <c r="H4141" i="1"/>
  <c r="L4141" i="1" s="1"/>
  <c r="H4142" i="1"/>
  <c r="L4142" i="1" s="1"/>
  <c r="H4143" i="1"/>
  <c r="L4143" i="1" s="1"/>
  <c r="H4144" i="1"/>
  <c r="L4144" i="1" s="1"/>
  <c r="H4145" i="1"/>
  <c r="L4145" i="1" s="1"/>
  <c r="H4146" i="1"/>
  <c r="L4146" i="1" s="1"/>
  <c r="H4147" i="1"/>
  <c r="L4147" i="1" s="1"/>
  <c r="H4148" i="1"/>
  <c r="L4148" i="1" s="1"/>
  <c r="H4149" i="1"/>
  <c r="L4149" i="1" s="1"/>
  <c r="H4150" i="1"/>
  <c r="L4150" i="1" s="1"/>
  <c r="H4151" i="1"/>
  <c r="L4151" i="1" s="1"/>
  <c r="H4152" i="1"/>
  <c r="L4152" i="1" s="1"/>
  <c r="H4153" i="1"/>
  <c r="L4153" i="1" s="1"/>
  <c r="H4154" i="1"/>
  <c r="L4154" i="1" s="1"/>
  <c r="H4155" i="1"/>
  <c r="L4155" i="1" s="1"/>
  <c r="H4156" i="1"/>
  <c r="L4156" i="1" s="1"/>
  <c r="H4157" i="1"/>
  <c r="L4157" i="1" s="1"/>
  <c r="H4158" i="1"/>
  <c r="L4158" i="1" s="1"/>
  <c r="H4159" i="1"/>
  <c r="L4159" i="1" s="1"/>
  <c r="H4160" i="1"/>
  <c r="L4160" i="1" s="1"/>
  <c r="H4161" i="1"/>
  <c r="L4161" i="1" s="1"/>
  <c r="H4162" i="1"/>
  <c r="L4162" i="1" s="1"/>
  <c r="H4163" i="1"/>
  <c r="L4163" i="1" s="1"/>
  <c r="H4164" i="1"/>
  <c r="L4164" i="1" s="1"/>
  <c r="H4165" i="1"/>
  <c r="L4165" i="1" s="1"/>
  <c r="H4166" i="1"/>
  <c r="L4166" i="1" s="1"/>
  <c r="H4167" i="1"/>
  <c r="L4167" i="1" s="1"/>
  <c r="H4168" i="1"/>
  <c r="L4168" i="1" s="1"/>
  <c r="H4169" i="1"/>
  <c r="L4169" i="1" s="1"/>
  <c r="H4170" i="1"/>
  <c r="L4170" i="1" s="1"/>
  <c r="H4171" i="1"/>
  <c r="L4171" i="1" s="1"/>
  <c r="H4172" i="1"/>
  <c r="L4172" i="1" s="1"/>
  <c r="H4173" i="1"/>
  <c r="L4173" i="1" s="1"/>
  <c r="H4174" i="1"/>
  <c r="L4174" i="1" s="1"/>
  <c r="H4175" i="1"/>
  <c r="L4175" i="1" s="1"/>
  <c r="H4176" i="1"/>
  <c r="L4176" i="1" s="1"/>
  <c r="H4177" i="1"/>
  <c r="L4177" i="1" s="1"/>
  <c r="H4178" i="1"/>
  <c r="L4178" i="1" s="1"/>
  <c r="H4179" i="1"/>
  <c r="L4179" i="1" s="1"/>
  <c r="H4180" i="1"/>
  <c r="L4180" i="1" s="1"/>
  <c r="H4181" i="1"/>
  <c r="L4181" i="1" s="1"/>
  <c r="H4182" i="1"/>
  <c r="L4182" i="1" s="1"/>
  <c r="H4183" i="1"/>
  <c r="L4183" i="1" s="1"/>
  <c r="H4184" i="1"/>
  <c r="L4184" i="1" s="1"/>
  <c r="H4185" i="1"/>
  <c r="L4185" i="1" s="1"/>
  <c r="H4186" i="1"/>
  <c r="L4186" i="1" s="1"/>
  <c r="H4187" i="1"/>
  <c r="L4187" i="1" s="1"/>
  <c r="H4188" i="1"/>
  <c r="L4188" i="1" s="1"/>
  <c r="H4189" i="1"/>
  <c r="L4189" i="1" s="1"/>
  <c r="H4190" i="1"/>
  <c r="L4190" i="1" s="1"/>
  <c r="H4191" i="1"/>
  <c r="L4191" i="1" s="1"/>
  <c r="H4192" i="1"/>
  <c r="L4192" i="1" s="1"/>
  <c r="H4193" i="1"/>
  <c r="L4193" i="1" s="1"/>
  <c r="H4194" i="1"/>
  <c r="L4194" i="1" s="1"/>
  <c r="H4195" i="1"/>
  <c r="L4195" i="1" s="1"/>
  <c r="H4196" i="1"/>
  <c r="L4196" i="1" s="1"/>
  <c r="H4197" i="1"/>
  <c r="L4197" i="1" s="1"/>
  <c r="H4198" i="1"/>
  <c r="L4198" i="1" s="1"/>
  <c r="H4199" i="1"/>
  <c r="L4199" i="1" s="1"/>
  <c r="H4200" i="1"/>
  <c r="L4200" i="1" s="1"/>
  <c r="H4201" i="1"/>
  <c r="L4201" i="1" s="1"/>
  <c r="H4202" i="1"/>
  <c r="L4202" i="1" s="1"/>
  <c r="H4203" i="1"/>
  <c r="L4203" i="1" s="1"/>
  <c r="H4204" i="1"/>
  <c r="L4204" i="1" s="1"/>
  <c r="H4205" i="1"/>
  <c r="L4205" i="1" s="1"/>
  <c r="H4206" i="1"/>
  <c r="L4206" i="1" s="1"/>
  <c r="H4207" i="1"/>
  <c r="L4207" i="1" s="1"/>
  <c r="H4208" i="1"/>
  <c r="L4208" i="1" s="1"/>
  <c r="H4209" i="1"/>
  <c r="L4209" i="1" s="1"/>
  <c r="H4210" i="1"/>
  <c r="L4210" i="1" s="1"/>
  <c r="H4211" i="1"/>
  <c r="L4211" i="1" s="1"/>
  <c r="H4212" i="1"/>
  <c r="L4212" i="1" s="1"/>
  <c r="H4213" i="1"/>
  <c r="L4213" i="1" s="1"/>
  <c r="H4214" i="1"/>
  <c r="L4214" i="1" s="1"/>
  <c r="H4215" i="1"/>
  <c r="L4215" i="1" s="1"/>
  <c r="H4216" i="1"/>
  <c r="L4216" i="1" s="1"/>
  <c r="H4217" i="1"/>
  <c r="L4217" i="1" s="1"/>
  <c r="H4218" i="1"/>
  <c r="L4218" i="1" s="1"/>
  <c r="H4219" i="1"/>
  <c r="L4219" i="1" s="1"/>
  <c r="H4220" i="1"/>
  <c r="L4220" i="1" s="1"/>
  <c r="H4221" i="1"/>
  <c r="L4221" i="1" s="1"/>
  <c r="H4222" i="1"/>
  <c r="L4222" i="1" s="1"/>
  <c r="H4223" i="1"/>
  <c r="L4223" i="1" s="1"/>
  <c r="H4224" i="1"/>
  <c r="L4224" i="1" s="1"/>
  <c r="H4225" i="1"/>
  <c r="L4225" i="1" s="1"/>
  <c r="H4226" i="1"/>
  <c r="L4226" i="1" s="1"/>
  <c r="H4227" i="1"/>
  <c r="L4227" i="1" s="1"/>
  <c r="H4228" i="1"/>
  <c r="L4228" i="1" s="1"/>
  <c r="H4229" i="1"/>
  <c r="L4229" i="1" s="1"/>
  <c r="H4230" i="1"/>
  <c r="L4230" i="1" s="1"/>
  <c r="H4231" i="1"/>
  <c r="L4231" i="1" s="1"/>
  <c r="H4232" i="1"/>
  <c r="L4232" i="1" s="1"/>
  <c r="H4233" i="1"/>
  <c r="L4233" i="1" s="1"/>
  <c r="H4234" i="1"/>
  <c r="L4234" i="1" s="1"/>
  <c r="H4235" i="1"/>
  <c r="L4235" i="1" s="1"/>
  <c r="H4236" i="1"/>
  <c r="L4236" i="1" s="1"/>
  <c r="H4237" i="1"/>
  <c r="L4237" i="1" s="1"/>
  <c r="H4238" i="1"/>
  <c r="L4238" i="1" s="1"/>
  <c r="H4239" i="1"/>
  <c r="L4239" i="1" s="1"/>
  <c r="H4240" i="1"/>
  <c r="L4240" i="1" s="1"/>
  <c r="H4241" i="1"/>
  <c r="L4241" i="1" s="1"/>
  <c r="H4242" i="1"/>
  <c r="L4242" i="1" s="1"/>
  <c r="H4243" i="1"/>
  <c r="L4243" i="1" s="1"/>
  <c r="H4244" i="1"/>
  <c r="L4244" i="1" s="1"/>
  <c r="H4245" i="1"/>
  <c r="L4245" i="1" s="1"/>
  <c r="H4246" i="1"/>
  <c r="L4246" i="1" s="1"/>
  <c r="H4247" i="1"/>
  <c r="L4247" i="1" s="1"/>
  <c r="H4248" i="1"/>
  <c r="L4248" i="1" s="1"/>
  <c r="H4249" i="1"/>
  <c r="L4249" i="1" s="1"/>
  <c r="H4250" i="1"/>
  <c r="L4250" i="1" s="1"/>
  <c r="H4251" i="1"/>
  <c r="L4251" i="1" s="1"/>
  <c r="H4252" i="1"/>
  <c r="L4252" i="1" s="1"/>
  <c r="H4253" i="1"/>
  <c r="L4253" i="1" s="1"/>
  <c r="H4254" i="1"/>
  <c r="L4254" i="1" s="1"/>
  <c r="H4255" i="1"/>
  <c r="L4255" i="1" s="1"/>
  <c r="H4256" i="1"/>
  <c r="L4256" i="1" s="1"/>
  <c r="H4257" i="1"/>
  <c r="L4257" i="1" s="1"/>
  <c r="H4258" i="1"/>
  <c r="L4258" i="1" s="1"/>
  <c r="H4259" i="1"/>
  <c r="L4259" i="1" s="1"/>
  <c r="H4260" i="1"/>
  <c r="L4260" i="1" s="1"/>
  <c r="H4261" i="1"/>
  <c r="L4261" i="1" s="1"/>
  <c r="H4262" i="1"/>
  <c r="L4262" i="1" s="1"/>
  <c r="H4263" i="1"/>
  <c r="L4263" i="1" s="1"/>
  <c r="H4264" i="1"/>
  <c r="L4264" i="1" s="1"/>
  <c r="H4265" i="1"/>
  <c r="L4265" i="1" s="1"/>
  <c r="H4266" i="1"/>
  <c r="L4266" i="1" s="1"/>
  <c r="H4267" i="1"/>
  <c r="L4267" i="1" s="1"/>
  <c r="H4268" i="1"/>
  <c r="L4268" i="1" s="1"/>
  <c r="H4269" i="1"/>
  <c r="L4269" i="1" s="1"/>
  <c r="H4270" i="1"/>
  <c r="L4270" i="1" s="1"/>
  <c r="H4271" i="1"/>
  <c r="L4271" i="1" s="1"/>
  <c r="H4272" i="1"/>
  <c r="L4272" i="1" s="1"/>
  <c r="H4273" i="1"/>
  <c r="L4273" i="1" s="1"/>
  <c r="H4274" i="1"/>
  <c r="L4274" i="1" s="1"/>
  <c r="H4275" i="1"/>
  <c r="L4275" i="1" s="1"/>
  <c r="H4276" i="1"/>
  <c r="L4276" i="1" s="1"/>
  <c r="H4277" i="1"/>
  <c r="L4277" i="1" s="1"/>
  <c r="H4278" i="1"/>
  <c r="L4278" i="1" s="1"/>
  <c r="H4279" i="1"/>
  <c r="L4279" i="1" s="1"/>
  <c r="H4280" i="1"/>
  <c r="L4280" i="1" s="1"/>
  <c r="H4281" i="1"/>
  <c r="L4281" i="1" s="1"/>
  <c r="H4282" i="1"/>
  <c r="L4282" i="1" s="1"/>
  <c r="H4283" i="1"/>
  <c r="L4283" i="1" s="1"/>
  <c r="H4284" i="1"/>
  <c r="L4284" i="1" s="1"/>
  <c r="H4285" i="1"/>
  <c r="L4285" i="1" s="1"/>
  <c r="H4286" i="1"/>
  <c r="L4286" i="1" s="1"/>
  <c r="H4287" i="1"/>
  <c r="L4287" i="1" s="1"/>
  <c r="H4288" i="1"/>
  <c r="L4288" i="1" s="1"/>
  <c r="H4289" i="1"/>
  <c r="L4289" i="1" s="1"/>
  <c r="H4290" i="1"/>
  <c r="L4290" i="1" s="1"/>
  <c r="H4291" i="1"/>
  <c r="L4291" i="1" s="1"/>
  <c r="H4292" i="1"/>
  <c r="L4292" i="1" s="1"/>
  <c r="H4293" i="1"/>
  <c r="L4293" i="1" s="1"/>
  <c r="H4294" i="1"/>
  <c r="L4294" i="1" s="1"/>
  <c r="H4295" i="1"/>
  <c r="L4295" i="1" s="1"/>
  <c r="H4296" i="1"/>
  <c r="L4296" i="1" s="1"/>
  <c r="H4297" i="1"/>
  <c r="L4297" i="1" s="1"/>
  <c r="H4298" i="1"/>
  <c r="L4298" i="1" s="1"/>
  <c r="H4299" i="1"/>
  <c r="L4299" i="1" s="1"/>
  <c r="H4300" i="1"/>
  <c r="L4300" i="1" s="1"/>
  <c r="H4301" i="1"/>
  <c r="L4301" i="1" s="1"/>
  <c r="H4302" i="1"/>
  <c r="L4302" i="1" s="1"/>
  <c r="H4303" i="1"/>
  <c r="L4303" i="1" s="1"/>
  <c r="H4304" i="1"/>
  <c r="L4304" i="1" s="1"/>
  <c r="H4305" i="1"/>
  <c r="L4305" i="1" s="1"/>
  <c r="H4306" i="1"/>
  <c r="L4306" i="1" s="1"/>
  <c r="H4307" i="1"/>
  <c r="L4307" i="1" s="1"/>
  <c r="H4308" i="1"/>
  <c r="L4308" i="1" s="1"/>
  <c r="H4309" i="1"/>
  <c r="L4309" i="1" s="1"/>
  <c r="H4310" i="1"/>
  <c r="L4310" i="1" s="1"/>
  <c r="H4311" i="1"/>
  <c r="L4311" i="1" s="1"/>
  <c r="H4312" i="1"/>
  <c r="L4312" i="1" s="1"/>
  <c r="H4313" i="1"/>
  <c r="L4313" i="1" s="1"/>
  <c r="H4314" i="1"/>
  <c r="L4314" i="1" s="1"/>
  <c r="H4315" i="1"/>
  <c r="L4315" i="1" s="1"/>
  <c r="H4316" i="1"/>
  <c r="L4316" i="1" s="1"/>
  <c r="H4317" i="1"/>
  <c r="L4317" i="1" s="1"/>
  <c r="H4318" i="1"/>
  <c r="L4318" i="1" s="1"/>
  <c r="H4319" i="1"/>
  <c r="L4319" i="1" s="1"/>
  <c r="H4320" i="1"/>
  <c r="L4320" i="1" s="1"/>
  <c r="H4321" i="1"/>
  <c r="L4321" i="1" s="1"/>
  <c r="H4322" i="1"/>
  <c r="L4322" i="1" s="1"/>
  <c r="H4323" i="1"/>
  <c r="L4323" i="1" s="1"/>
  <c r="H4324" i="1"/>
  <c r="L4324" i="1" s="1"/>
  <c r="H4325" i="1"/>
  <c r="L4325" i="1" s="1"/>
  <c r="H4326" i="1"/>
  <c r="L4326" i="1" s="1"/>
  <c r="H4327" i="1"/>
  <c r="L4327" i="1" s="1"/>
  <c r="H4328" i="1"/>
  <c r="L4328" i="1" s="1"/>
  <c r="H4329" i="1"/>
  <c r="L4329" i="1" s="1"/>
  <c r="H4330" i="1"/>
  <c r="L4330" i="1" s="1"/>
  <c r="H4331" i="1"/>
  <c r="L4331" i="1" s="1"/>
  <c r="H4332" i="1"/>
  <c r="L4332" i="1" s="1"/>
  <c r="H4333" i="1"/>
  <c r="L4333" i="1" s="1"/>
  <c r="H4334" i="1"/>
  <c r="L4334" i="1" s="1"/>
  <c r="H4335" i="1"/>
  <c r="L4335" i="1" s="1"/>
  <c r="H4336" i="1"/>
  <c r="L4336" i="1" s="1"/>
  <c r="H4337" i="1"/>
  <c r="L4337" i="1" s="1"/>
  <c r="H4338" i="1"/>
  <c r="L4338" i="1" s="1"/>
  <c r="H4339" i="1"/>
  <c r="L4339" i="1" s="1"/>
  <c r="H4340" i="1"/>
  <c r="L4340" i="1" s="1"/>
  <c r="H4341" i="1"/>
  <c r="L4341" i="1" s="1"/>
  <c r="H4342" i="1"/>
  <c r="L4342" i="1" s="1"/>
  <c r="H4343" i="1"/>
  <c r="L4343" i="1" s="1"/>
  <c r="H4344" i="1"/>
  <c r="L4344" i="1" s="1"/>
  <c r="H4345" i="1"/>
  <c r="L4345" i="1" s="1"/>
  <c r="H4346" i="1"/>
  <c r="L4346" i="1" s="1"/>
  <c r="H4347" i="1"/>
  <c r="L4347" i="1" s="1"/>
  <c r="H4348" i="1"/>
  <c r="L4348" i="1" s="1"/>
  <c r="H4349" i="1"/>
  <c r="L4349" i="1" s="1"/>
  <c r="H4350" i="1"/>
  <c r="L4350" i="1" s="1"/>
  <c r="H4351" i="1"/>
  <c r="L4351" i="1" s="1"/>
  <c r="H4352" i="1"/>
  <c r="L4352" i="1" s="1"/>
  <c r="H4353" i="1"/>
  <c r="L4353" i="1" s="1"/>
  <c r="H4354" i="1"/>
  <c r="L4354" i="1" s="1"/>
  <c r="H4355" i="1"/>
  <c r="L4355" i="1" s="1"/>
  <c r="H4356" i="1"/>
  <c r="L4356" i="1" s="1"/>
  <c r="H4357" i="1"/>
  <c r="L4357" i="1" s="1"/>
  <c r="H4358" i="1"/>
  <c r="L4358" i="1" s="1"/>
  <c r="H4359" i="1"/>
  <c r="L4359" i="1" s="1"/>
  <c r="H4360" i="1"/>
  <c r="L4360" i="1" s="1"/>
  <c r="H4361" i="1"/>
  <c r="L4361" i="1" s="1"/>
  <c r="H4362" i="1"/>
  <c r="L4362" i="1" s="1"/>
  <c r="H4363" i="1"/>
  <c r="L4363" i="1" s="1"/>
  <c r="H4364" i="1"/>
  <c r="L4364" i="1" s="1"/>
  <c r="H4365" i="1"/>
  <c r="L4365" i="1" s="1"/>
  <c r="H4366" i="1"/>
  <c r="L4366" i="1" s="1"/>
  <c r="H4367" i="1"/>
  <c r="L4367" i="1" s="1"/>
  <c r="H4368" i="1"/>
  <c r="L4368" i="1" s="1"/>
  <c r="H4369" i="1"/>
  <c r="L4369" i="1" s="1"/>
  <c r="H4370" i="1"/>
  <c r="L4370" i="1" s="1"/>
  <c r="H4371" i="1"/>
  <c r="L4371" i="1" s="1"/>
  <c r="H4372" i="1"/>
  <c r="L4372" i="1" s="1"/>
  <c r="H4373" i="1"/>
  <c r="L4373" i="1" s="1"/>
  <c r="H4374" i="1"/>
  <c r="L4374" i="1" s="1"/>
  <c r="H4375" i="1"/>
  <c r="L4375" i="1" s="1"/>
  <c r="H4376" i="1"/>
  <c r="L4376" i="1" s="1"/>
  <c r="H4377" i="1"/>
  <c r="L4377" i="1" s="1"/>
  <c r="H4378" i="1"/>
  <c r="L4378" i="1" s="1"/>
  <c r="H4379" i="1"/>
  <c r="L4379" i="1" s="1"/>
  <c r="H4380" i="1"/>
  <c r="L4380" i="1" s="1"/>
  <c r="H4381" i="1"/>
  <c r="L4381" i="1" s="1"/>
  <c r="H4382" i="1"/>
  <c r="L4382" i="1" s="1"/>
  <c r="H4383" i="1"/>
  <c r="L4383" i="1" s="1"/>
  <c r="H4384" i="1"/>
  <c r="L4384" i="1" s="1"/>
  <c r="H4385" i="1"/>
  <c r="L4385" i="1" s="1"/>
  <c r="H4386" i="1"/>
  <c r="L4386" i="1" s="1"/>
  <c r="H4387" i="1"/>
  <c r="L4387" i="1" s="1"/>
  <c r="H4388" i="1"/>
  <c r="L4388" i="1" s="1"/>
  <c r="H4389" i="1"/>
  <c r="L4389" i="1" s="1"/>
  <c r="H4390" i="1"/>
  <c r="L4390" i="1" s="1"/>
  <c r="H4391" i="1"/>
  <c r="L4391" i="1" s="1"/>
  <c r="H4392" i="1"/>
  <c r="L4392" i="1" s="1"/>
  <c r="H4393" i="1"/>
  <c r="L4393" i="1" s="1"/>
  <c r="H4394" i="1"/>
  <c r="L4394" i="1" s="1"/>
  <c r="H4395" i="1"/>
  <c r="L4395" i="1" s="1"/>
  <c r="H4396" i="1"/>
  <c r="L4396" i="1" s="1"/>
  <c r="H4397" i="1"/>
  <c r="L4397" i="1" s="1"/>
  <c r="H4398" i="1"/>
  <c r="L4398" i="1" s="1"/>
  <c r="H4399" i="1"/>
  <c r="L4399" i="1" s="1"/>
  <c r="H4400" i="1"/>
  <c r="L4400" i="1" s="1"/>
  <c r="H4401" i="1"/>
  <c r="L4401" i="1" s="1"/>
  <c r="H4402" i="1"/>
  <c r="L4402" i="1" s="1"/>
  <c r="H4403" i="1"/>
  <c r="L4403" i="1" s="1"/>
  <c r="H4404" i="1"/>
  <c r="L4404" i="1" s="1"/>
  <c r="H4405" i="1"/>
  <c r="L4405" i="1" s="1"/>
  <c r="H4406" i="1"/>
  <c r="L4406" i="1" s="1"/>
  <c r="H4407" i="1"/>
  <c r="L4407" i="1" s="1"/>
  <c r="H4408" i="1"/>
  <c r="L4408" i="1" s="1"/>
  <c r="H4409" i="1"/>
  <c r="L4409" i="1" s="1"/>
  <c r="H4410" i="1"/>
  <c r="L4410" i="1" s="1"/>
  <c r="H4411" i="1"/>
  <c r="L4411" i="1" s="1"/>
  <c r="H4412" i="1"/>
  <c r="L4412" i="1" s="1"/>
  <c r="H4413" i="1"/>
  <c r="L4413" i="1" s="1"/>
  <c r="H4414" i="1"/>
  <c r="L4414" i="1" s="1"/>
  <c r="H4415" i="1"/>
  <c r="L4415" i="1" s="1"/>
  <c r="H4416" i="1"/>
  <c r="L4416" i="1" s="1"/>
  <c r="H4417" i="1"/>
  <c r="L4417" i="1" s="1"/>
  <c r="H4418" i="1"/>
  <c r="L4418" i="1" s="1"/>
  <c r="H4419" i="1"/>
  <c r="L4419" i="1" s="1"/>
  <c r="H4420" i="1"/>
  <c r="L4420" i="1" s="1"/>
  <c r="H4421" i="1"/>
  <c r="L4421" i="1" s="1"/>
  <c r="H4422" i="1"/>
  <c r="L4422" i="1" s="1"/>
  <c r="H4423" i="1"/>
  <c r="L4423" i="1" s="1"/>
  <c r="H4424" i="1"/>
  <c r="L4424" i="1" s="1"/>
  <c r="H4425" i="1"/>
  <c r="L4425" i="1" s="1"/>
  <c r="H4426" i="1"/>
  <c r="L4426" i="1" s="1"/>
  <c r="H4427" i="1"/>
  <c r="L4427" i="1" s="1"/>
  <c r="H4428" i="1"/>
  <c r="L4428" i="1" s="1"/>
  <c r="H4429" i="1"/>
  <c r="L4429" i="1" s="1"/>
  <c r="H4430" i="1"/>
  <c r="L4430" i="1" s="1"/>
  <c r="H4431" i="1"/>
  <c r="L4431" i="1" s="1"/>
  <c r="H4432" i="1"/>
  <c r="L4432" i="1" s="1"/>
  <c r="H4433" i="1"/>
  <c r="L4433" i="1" s="1"/>
  <c r="H4434" i="1"/>
  <c r="L4434" i="1" s="1"/>
  <c r="H4435" i="1"/>
  <c r="L4435" i="1" s="1"/>
  <c r="H4436" i="1"/>
  <c r="L4436" i="1" s="1"/>
  <c r="H4437" i="1"/>
  <c r="L4437" i="1" s="1"/>
  <c r="H4438" i="1"/>
  <c r="L4438" i="1" s="1"/>
  <c r="H4439" i="1"/>
  <c r="L4439" i="1" s="1"/>
  <c r="H4440" i="1"/>
  <c r="L4440" i="1" s="1"/>
  <c r="H4441" i="1"/>
  <c r="L4441" i="1" s="1"/>
  <c r="H4442" i="1"/>
  <c r="L4442" i="1" s="1"/>
  <c r="H4443" i="1"/>
  <c r="L4443" i="1" s="1"/>
  <c r="H4444" i="1"/>
  <c r="L4444" i="1" s="1"/>
  <c r="H4445" i="1"/>
  <c r="L4445" i="1" s="1"/>
  <c r="H4446" i="1"/>
  <c r="L4446" i="1" s="1"/>
  <c r="H4447" i="1"/>
  <c r="L4447" i="1" s="1"/>
  <c r="H4448" i="1"/>
  <c r="L4448" i="1" s="1"/>
  <c r="H4449" i="1"/>
  <c r="L4449" i="1" s="1"/>
  <c r="H4450" i="1"/>
  <c r="L4450" i="1" s="1"/>
  <c r="H4451" i="1"/>
  <c r="L4451" i="1" s="1"/>
  <c r="H4452" i="1"/>
  <c r="L4452" i="1" s="1"/>
  <c r="H4453" i="1"/>
  <c r="L4453" i="1" s="1"/>
  <c r="H4454" i="1"/>
  <c r="L4454" i="1" s="1"/>
  <c r="H4455" i="1"/>
  <c r="L4455" i="1" s="1"/>
  <c r="H4456" i="1"/>
  <c r="L4456" i="1" s="1"/>
  <c r="H4457" i="1"/>
  <c r="L4457" i="1" s="1"/>
  <c r="H4458" i="1"/>
  <c r="L4458" i="1" s="1"/>
  <c r="H4459" i="1"/>
  <c r="L4459" i="1" s="1"/>
  <c r="H4460" i="1"/>
  <c r="L4460" i="1" s="1"/>
  <c r="H4461" i="1"/>
  <c r="L4461" i="1" s="1"/>
  <c r="H4462" i="1"/>
  <c r="L4462" i="1" s="1"/>
  <c r="H4463" i="1"/>
  <c r="L4463" i="1" s="1"/>
  <c r="H4464" i="1"/>
  <c r="L4464" i="1" s="1"/>
  <c r="H4465" i="1"/>
  <c r="L4465" i="1" s="1"/>
  <c r="H4466" i="1"/>
  <c r="L4466" i="1" s="1"/>
  <c r="H4467" i="1"/>
  <c r="L4467" i="1" s="1"/>
  <c r="H4468" i="1"/>
  <c r="L4468" i="1" s="1"/>
  <c r="H4469" i="1"/>
  <c r="L4469" i="1" s="1"/>
  <c r="H4470" i="1"/>
  <c r="L4470" i="1" s="1"/>
  <c r="H4471" i="1"/>
  <c r="L4471" i="1" s="1"/>
  <c r="H4472" i="1"/>
  <c r="L4472" i="1" s="1"/>
  <c r="H4473" i="1"/>
  <c r="L4473" i="1" s="1"/>
  <c r="H4474" i="1"/>
  <c r="L4474" i="1" s="1"/>
  <c r="H4475" i="1"/>
  <c r="L4475" i="1" s="1"/>
  <c r="H4476" i="1"/>
  <c r="L4476" i="1" s="1"/>
  <c r="H4477" i="1"/>
  <c r="L4477" i="1" s="1"/>
  <c r="H4478" i="1"/>
  <c r="L4478" i="1" s="1"/>
  <c r="H4479" i="1"/>
  <c r="L4479" i="1" s="1"/>
  <c r="H4480" i="1"/>
  <c r="L4480" i="1" s="1"/>
  <c r="H4481" i="1"/>
  <c r="L4481" i="1" s="1"/>
  <c r="H4482" i="1"/>
  <c r="L4482" i="1" s="1"/>
  <c r="H4483" i="1"/>
  <c r="L4483" i="1" s="1"/>
  <c r="H4484" i="1"/>
  <c r="L4484" i="1" s="1"/>
  <c r="H4485" i="1"/>
  <c r="L4485" i="1" s="1"/>
  <c r="H4486" i="1"/>
  <c r="L4486" i="1" s="1"/>
  <c r="H4487" i="1"/>
  <c r="L4487" i="1" s="1"/>
  <c r="H4488" i="1"/>
  <c r="L4488" i="1" s="1"/>
  <c r="H4489" i="1"/>
  <c r="L4489" i="1" s="1"/>
  <c r="H4490" i="1"/>
  <c r="L4490" i="1" s="1"/>
  <c r="H4491" i="1"/>
  <c r="L4491" i="1" s="1"/>
  <c r="H4492" i="1"/>
  <c r="L4492" i="1" s="1"/>
  <c r="H4493" i="1"/>
  <c r="L4493" i="1" s="1"/>
  <c r="H4494" i="1"/>
  <c r="L4494" i="1" s="1"/>
  <c r="H4495" i="1"/>
  <c r="L4495" i="1" s="1"/>
  <c r="H4496" i="1"/>
  <c r="L4496" i="1" s="1"/>
  <c r="H4497" i="1"/>
  <c r="L4497" i="1" s="1"/>
  <c r="H4498" i="1"/>
  <c r="L4498" i="1" s="1"/>
  <c r="H4499" i="1"/>
  <c r="L4499" i="1" s="1"/>
  <c r="H4500" i="1"/>
  <c r="L4500" i="1" s="1"/>
  <c r="H4501" i="1"/>
  <c r="L4501" i="1" s="1"/>
  <c r="H4502" i="1"/>
  <c r="L4502" i="1" s="1"/>
  <c r="H4503" i="1"/>
  <c r="L4503" i="1" s="1"/>
  <c r="H4504" i="1"/>
  <c r="L4504" i="1" s="1"/>
  <c r="H4505" i="1"/>
  <c r="L4505" i="1" s="1"/>
  <c r="H4506" i="1"/>
  <c r="L4506" i="1" s="1"/>
  <c r="H4507" i="1"/>
  <c r="L4507" i="1" s="1"/>
  <c r="H4508" i="1"/>
  <c r="L4508" i="1" s="1"/>
  <c r="H4509" i="1"/>
  <c r="L4509" i="1" s="1"/>
  <c r="H4510" i="1"/>
  <c r="L4510" i="1" s="1"/>
  <c r="H4511" i="1"/>
  <c r="L4511" i="1" s="1"/>
  <c r="H4512" i="1"/>
  <c r="L4512" i="1" s="1"/>
  <c r="H4513" i="1"/>
  <c r="L4513" i="1" s="1"/>
  <c r="H4514" i="1"/>
  <c r="L4514" i="1" s="1"/>
  <c r="H4515" i="1"/>
  <c r="L4515" i="1" s="1"/>
  <c r="H4516" i="1"/>
  <c r="L4516" i="1" s="1"/>
  <c r="H4517" i="1"/>
  <c r="L4517" i="1" s="1"/>
  <c r="H4518" i="1"/>
  <c r="L4518" i="1" s="1"/>
  <c r="H4519" i="1"/>
  <c r="L4519" i="1" s="1"/>
  <c r="H4520" i="1"/>
  <c r="L4520" i="1" s="1"/>
  <c r="H4521" i="1"/>
  <c r="L4521" i="1" s="1"/>
  <c r="H4522" i="1"/>
  <c r="L4522" i="1" s="1"/>
  <c r="H4523" i="1"/>
  <c r="L4523" i="1" s="1"/>
  <c r="H4524" i="1"/>
  <c r="L4524" i="1" s="1"/>
  <c r="H4525" i="1"/>
  <c r="L4525" i="1" s="1"/>
  <c r="H4526" i="1"/>
  <c r="L4526" i="1" s="1"/>
  <c r="H4527" i="1"/>
  <c r="L4527" i="1" s="1"/>
  <c r="H4528" i="1"/>
  <c r="L4528" i="1" s="1"/>
  <c r="H4529" i="1"/>
  <c r="L4529" i="1" s="1"/>
  <c r="H4530" i="1"/>
  <c r="L4530" i="1" s="1"/>
  <c r="H4531" i="1"/>
  <c r="L4531" i="1" s="1"/>
  <c r="H4532" i="1"/>
  <c r="L4532" i="1" s="1"/>
  <c r="H4533" i="1"/>
  <c r="L4533" i="1" s="1"/>
  <c r="H4534" i="1"/>
  <c r="L4534" i="1" s="1"/>
  <c r="H4535" i="1"/>
  <c r="L4535" i="1" s="1"/>
  <c r="H4536" i="1"/>
  <c r="L4536" i="1" s="1"/>
  <c r="H4537" i="1"/>
  <c r="L4537" i="1" s="1"/>
  <c r="H4538" i="1"/>
  <c r="L4538" i="1" s="1"/>
  <c r="H4539" i="1"/>
  <c r="L4539" i="1" s="1"/>
  <c r="H4540" i="1"/>
  <c r="L4540" i="1" s="1"/>
  <c r="H4541" i="1"/>
  <c r="L4541" i="1" s="1"/>
  <c r="H4542" i="1"/>
  <c r="L4542" i="1" s="1"/>
  <c r="H4543" i="1"/>
  <c r="L4543" i="1" s="1"/>
  <c r="H4544" i="1"/>
  <c r="L4544" i="1" s="1"/>
  <c r="H4545" i="1"/>
  <c r="L4545" i="1" s="1"/>
  <c r="H4546" i="1"/>
  <c r="L4546" i="1" s="1"/>
  <c r="H4547" i="1"/>
  <c r="L4547" i="1" s="1"/>
  <c r="H4548" i="1"/>
  <c r="L4548" i="1" s="1"/>
  <c r="H4549" i="1"/>
  <c r="L4549" i="1" s="1"/>
  <c r="H4550" i="1"/>
  <c r="L4550" i="1" s="1"/>
  <c r="H4551" i="1"/>
  <c r="L4551" i="1" s="1"/>
  <c r="H4552" i="1"/>
  <c r="L4552" i="1" s="1"/>
  <c r="H4553" i="1"/>
  <c r="L4553" i="1" s="1"/>
  <c r="H4554" i="1"/>
  <c r="L4554" i="1" s="1"/>
  <c r="H4555" i="1"/>
  <c r="L4555" i="1" s="1"/>
  <c r="H4556" i="1"/>
  <c r="L4556" i="1" s="1"/>
  <c r="H4557" i="1"/>
  <c r="L4557" i="1" s="1"/>
  <c r="H4558" i="1"/>
  <c r="L4558" i="1" s="1"/>
  <c r="H4559" i="1"/>
  <c r="L4559" i="1" s="1"/>
  <c r="H4560" i="1"/>
  <c r="L4560" i="1" s="1"/>
  <c r="H4561" i="1"/>
  <c r="L4561" i="1" s="1"/>
  <c r="H4562" i="1"/>
  <c r="L4562" i="1" s="1"/>
  <c r="H4563" i="1"/>
  <c r="L4563" i="1" s="1"/>
  <c r="H4564" i="1"/>
  <c r="L4564" i="1" s="1"/>
  <c r="H4565" i="1"/>
  <c r="L4565" i="1" s="1"/>
  <c r="H4566" i="1"/>
  <c r="L4566" i="1" s="1"/>
  <c r="H4567" i="1"/>
  <c r="L4567" i="1" s="1"/>
  <c r="H4568" i="1"/>
  <c r="L4568" i="1" s="1"/>
  <c r="H4569" i="1"/>
  <c r="L4569" i="1" s="1"/>
  <c r="H4570" i="1"/>
  <c r="L4570" i="1" s="1"/>
  <c r="H4571" i="1"/>
  <c r="L4571" i="1" s="1"/>
  <c r="H4572" i="1"/>
  <c r="L4572" i="1" s="1"/>
  <c r="H4573" i="1"/>
  <c r="L4573" i="1" s="1"/>
  <c r="H4574" i="1"/>
  <c r="L4574" i="1" s="1"/>
  <c r="H4575" i="1"/>
  <c r="L4575" i="1" s="1"/>
  <c r="H4576" i="1"/>
  <c r="L4576" i="1" s="1"/>
  <c r="H4577" i="1"/>
  <c r="L4577" i="1" s="1"/>
  <c r="H4578" i="1"/>
  <c r="L4578" i="1" s="1"/>
  <c r="H4579" i="1"/>
  <c r="L4579" i="1" s="1"/>
  <c r="H4580" i="1"/>
  <c r="L4580" i="1" s="1"/>
  <c r="H4581" i="1"/>
  <c r="L4581" i="1" s="1"/>
  <c r="H4582" i="1"/>
  <c r="L4582" i="1" s="1"/>
  <c r="H4583" i="1"/>
  <c r="L4583" i="1" s="1"/>
  <c r="H4584" i="1"/>
  <c r="L4584" i="1" s="1"/>
  <c r="H4585" i="1"/>
  <c r="L4585" i="1" s="1"/>
  <c r="H4586" i="1"/>
  <c r="L4586" i="1" s="1"/>
  <c r="H4587" i="1"/>
  <c r="L4587" i="1" s="1"/>
  <c r="H4588" i="1"/>
  <c r="L4588" i="1" s="1"/>
  <c r="H4589" i="1"/>
  <c r="L4589" i="1" s="1"/>
  <c r="H4590" i="1"/>
  <c r="L4590" i="1" s="1"/>
  <c r="H4591" i="1"/>
  <c r="L4591" i="1" s="1"/>
  <c r="H4592" i="1"/>
  <c r="L4592" i="1" s="1"/>
  <c r="H4593" i="1"/>
  <c r="L4593" i="1" s="1"/>
  <c r="H4594" i="1"/>
  <c r="L4594" i="1" s="1"/>
  <c r="H4595" i="1"/>
  <c r="L4595" i="1" s="1"/>
  <c r="H4596" i="1"/>
  <c r="L4596" i="1" s="1"/>
  <c r="H4597" i="1"/>
  <c r="L4597" i="1" s="1"/>
  <c r="H4598" i="1"/>
  <c r="L4598" i="1" s="1"/>
  <c r="H4599" i="1"/>
  <c r="L4599" i="1" s="1"/>
  <c r="H4600" i="1"/>
  <c r="L4600" i="1" s="1"/>
  <c r="H4601" i="1"/>
  <c r="L4601" i="1" s="1"/>
  <c r="H4602" i="1"/>
  <c r="L4602" i="1" s="1"/>
  <c r="H4603" i="1"/>
  <c r="L4603" i="1" s="1"/>
  <c r="H4604" i="1"/>
  <c r="L4604" i="1" s="1"/>
  <c r="H4605" i="1"/>
  <c r="L4605" i="1" s="1"/>
  <c r="H4606" i="1"/>
  <c r="L4606" i="1" s="1"/>
  <c r="H4607" i="1"/>
  <c r="L4607" i="1" s="1"/>
  <c r="H4608" i="1"/>
  <c r="L4608" i="1" s="1"/>
  <c r="H4609" i="1"/>
  <c r="L4609" i="1" s="1"/>
  <c r="H4610" i="1"/>
  <c r="L4610" i="1" s="1"/>
  <c r="H4611" i="1"/>
  <c r="L4611" i="1" s="1"/>
  <c r="H4612" i="1"/>
  <c r="L4612" i="1" s="1"/>
  <c r="H4613" i="1"/>
  <c r="L4613" i="1" s="1"/>
  <c r="H4614" i="1"/>
  <c r="L4614" i="1" s="1"/>
  <c r="H4615" i="1"/>
  <c r="L4615" i="1" s="1"/>
  <c r="H4616" i="1"/>
  <c r="L4616" i="1" s="1"/>
  <c r="H4617" i="1"/>
  <c r="L4617" i="1" s="1"/>
  <c r="H4618" i="1"/>
  <c r="L4618" i="1" s="1"/>
  <c r="H4619" i="1"/>
  <c r="L4619" i="1" s="1"/>
  <c r="H4620" i="1"/>
  <c r="L4620" i="1" s="1"/>
  <c r="H4621" i="1"/>
  <c r="L4621" i="1" s="1"/>
  <c r="H4622" i="1"/>
  <c r="L4622" i="1" s="1"/>
  <c r="H4623" i="1"/>
  <c r="L4623" i="1" s="1"/>
  <c r="H4624" i="1"/>
  <c r="L4624" i="1" s="1"/>
  <c r="H4625" i="1"/>
  <c r="L4625" i="1" s="1"/>
  <c r="H4626" i="1"/>
  <c r="L4626" i="1" s="1"/>
  <c r="H4627" i="1"/>
  <c r="L4627" i="1" s="1"/>
  <c r="H4628" i="1"/>
  <c r="L4628" i="1" s="1"/>
  <c r="H4629" i="1"/>
  <c r="L4629" i="1" s="1"/>
  <c r="H4630" i="1"/>
  <c r="L4630" i="1" s="1"/>
  <c r="H4631" i="1"/>
  <c r="L4631" i="1" s="1"/>
  <c r="H4632" i="1"/>
  <c r="L4632" i="1" s="1"/>
  <c r="H4633" i="1"/>
  <c r="L4633" i="1" s="1"/>
  <c r="H4634" i="1"/>
  <c r="L4634" i="1" s="1"/>
  <c r="H4635" i="1"/>
  <c r="L4635" i="1" s="1"/>
  <c r="H4636" i="1"/>
  <c r="L4636" i="1" s="1"/>
  <c r="H4637" i="1"/>
  <c r="L4637" i="1" s="1"/>
  <c r="H4638" i="1"/>
  <c r="L4638" i="1" s="1"/>
  <c r="H4639" i="1"/>
  <c r="L4639" i="1" s="1"/>
  <c r="H4640" i="1"/>
  <c r="L4640" i="1" s="1"/>
  <c r="H4641" i="1"/>
  <c r="L4641" i="1" s="1"/>
  <c r="H4642" i="1"/>
  <c r="L4642" i="1" s="1"/>
  <c r="H4643" i="1"/>
  <c r="L4643" i="1" s="1"/>
  <c r="H4644" i="1"/>
  <c r="L4644" i="1" s="1"/>
  <c r="H4645" i="1"/>
  <c r="L4645" i="1" s="1"/>
  <c r="H4646" i="1"/>
  <c r="L4646" i="1" s="1"/>
  <c r="H4647" i="1"/>
  <c r="L4647" i="1" s="1"/>
  <c r="H4648" i="1"/>
  <c r="L4648" i="1" s="1"/>
  <c r="H4649" i="1"/>
  <c r="L4649" i="1" s="1"/>
  <c r="H4650" i="1"/>
  <c r="L4650" i="1" s="1"/>
  <c r="H4651" i="1"/>
  <c r="L4651" i="1" s="1"/>
  <c r="H4652" i="1"/>
  <c r="L4652" i="1" s="1"/>
  <c r="H4653" i="1"/>
  <c r="L4653" i="1" s="1"/>
  <c r="H4654" i="1"/>
  <c r="L4654" i="1" s="1"/>
  <c r="H4655" i="1"/>
  <c r="L4655" i="1" s="1"/>
  <c r="H4656" i="1"/>
  <c r="L4656" i="1" s="1"/>
  <c r="H4657" i="1"/>
  <c r="L4657" i="1" s="1"/>
  <c r="H4658" i="1"/>
  <c r="L4658" i="1" s="1"/>
  <c r="H4659" i="1"/>
  <c r="L4659" i="1" s="1"/>
  <c r="H4660" i="1"/>
  <c r="L4660" i="1" s="1"/>
  <c r="H4661" i="1"/>
  <c r="L4661" i="1" s="1"/>
  <c r="H4662" i="1"/>
  <c r="L4662" i="1" s="1"/>
  <c r="H4663" i="1"/>
  <c r="L4663" i="1" s="1"/>
  <c r="H4664" i="1"/>
  <c r="L4664" i="1" s="1"/>
  <c r="H4665" i="1"/>
  <c r="L4665" i="1" s="1"/>
  <c r="H4666" i="1"/>
  <c r="L4666" i="1" s="1"/>
  <c r="H4667" i="1"/>
  <c r="L4667" i="1" s="1"/>
  <c r="H4668" i="1"/>
  <c r="L4668" i="1" s="1"/>
  <c r="H4669" i="1"/>
  <c r="L4669" i="1" s="1"/>
  <c r="H4670" i="1"/>
  <c r="L4670" i="1" s="1"/>
  <c r="H4671" i="1"/>
  <c r="L4671" i="1" s="1"/>
  <c r="H4672" i="1"/>
  <c r="L4672" i="1" s="1"/>
  <c r="H4673" i="1"/>
  <c r="L4673" i="1" s="1"/>
  <c r="H4674" i="1"/>
  <c r="L4674" i="1" s="1"/>
  <c r="H4675" i="1"/>
  <c r="L4675" i="1" s="1"/>
  <c r="H4676" i="1"/>
  <c r="L4676" i="1" s="1"/>
  <c r="H4677" i="1"/>
  <c r="L4677" i="1" s="1"/>
  <c r="H4678" i="1"/>
  <c r="L4678" i="1" s="1"/>
  <c r="H4679" i="1"/>
  <c r="L4679" i="1" s="1"/>
  <c r="H4680" i="1"/>
  <c r="L4680" i="1" s="1"/>
  <c r="H4681" i="1"/>
  <c r="L4681" i="1" s="1"/>
  <c r="H4682" i="1"/>
  <c r="L4682" i="1" s="1"/>
  <c r="H4683" i="1"/>
  <c r="L4683" i="1" s="1"/>
  <c r="H4684" i="1"/>
  <c r="L4684" i="1" s="1"/>
  <c r="H4685" i="1"/>
  <c r="L4685" i="1" s="1"/>
  <c r="H4686" i="1"/>
  <c r="L4686" i="1" s="1"/>
  <c r="H4687" i="1"/>
  <c r="L4687" i="1" s="1"/>
  <c r="H4688" i="1"/>
  <c r="L4688" i="1" s="1"/>
  <c r="H4689" i="1"/>
  <c r="L4689" i="1" s="1"/>
  <c r="H4690" i="1"/>
  <c r="L4690" i="1" s="1"/>
  <c r="H4691" i="1"/>
  <c r="L4691" i="1" s="1"/>
  <c r="H4692" i="1"/>
  <c r="L4692" i="1" s="1"/>
  <c r="H4693" i="1"/>
  <c r="L4693" i="1" s="1"/>
  <c r="H4694" i="1"/>
  <c r="L4694" i="1" s="1"/>
  <c r="H4695" i="1"/>
  <c r="L4695" i="1" s="1"/>
  <c r="H4696" i="1"/>
  <c r="L4696" i="1" s="1"/>
  <c r="H4697" i="1"/>
  <c r="L4697" i="1" s="1"/>
  <c r="H4698" i="1"/>
  <c r="L4698" i="1" s="1"/>
  <c r="H4699" i="1"/>
  <c r="L4699" i="1" s="1"/>
  <c r="H4700" i="1"/>
  <c r="L4700" i="1" s="1"/>
  <c r="H4701" i="1"/>
  <c r="L4701" i="1" s="1"/>
  <c r="H4702" i="1"/>
  <c r="L4702" i="1" s="1"/>
  <c r="H4703" i="1"/>
  <c r="L4703" i="1" s="1"/>
  <c r="H4704" i="1"/>
  <c r="L4704" i="1" s="1"/>
  <c r="H4705" i="1"/>
  <c r="L4705" i="1" s="1"/>
  <c r="H4706" i="1"/>
  <c r="L4706" i="1" s="1"/>
  <c r="H4707" i="1"/>
  <c r="L4707" i="1" s="1"/>
  <c r="H4708" i="1"/>
  <c r="L4708" i="1" s="1"/>
  <c r="H4709" i="1"/>
  <c r="L4709" i="1" s="1"/>
  <c r="H4710" i="1"/>
  <c r="L4710" i="1" s="1"/>
  <c r="H4711" i="1"/>
  <c r="L4711" i="1" s="1"/>
  <c r="H4712" i="1"/>
  <c r="L4712" i="1" s="1"/>
  <c r="H4713" i="1"/>
  <c r="L4713" i="1" s="1"/>
  <c r="H4714" i="1"/>
  <c r="L4714" i="1" s="1"/>
  <c r="H4715" i="1"/>
  <c r="L4715" i="1" s="1"/>
  <c r="H4716" i="1"/>
  <c r="L4716" i="1" s="1"/>
  <c r="H4717" i="1"/>
  <c r="L4717" i="1" s="1"/>
  <c r="H4718" i="1"/>
  <c r="L4718" i="1" s="1"/>
  <c r="H4719" i="1"/>
  <c r="L4719" i="1" s="1"/>
  <c r="H4720" i="1"/>
  <c r="L4720" i="1" s="1"/>
  <c r="H4721" i="1"/>
  <c r="L4721" i="1" s="1"/>
  <c r="H4722" i="1"/>
  <c r="L4722" i="1" s="1"/>
  <c r="H4723" i="1"/>
  <c r="L4723" i="1" s="1"/>
  <c r="H4724" i="1"/>
  <c r="L4724" i="1" s="1"/>
  <c r="H4725" i="1"/>
  <c r="L4725" i="1" s="1"/>
  <c r="H4726" i="1"/>
  <c r="L4726" i="1" s="1"/>
  <c r="H4727" i="1"/>
  <c r="L4727" i="1" s="1"/>
  <c r="H4728" i="1"/>
  <c r="L4728" i="1" s="1"/>
  <c r="H4729" i="1"/>
  <c r="L4729" i="1" s="1"/>
  <c r="H4730" i="1"/>
  <c r="L4730" i="1" s="1"/>
  <c r="H4731" i="1"/>
  <c r="L4731" i="1" s="1"/>
  <c r="H4732" i="1"/>
  <c r="L4732" i="1" s="1"/>
  <c r="H4733" i="1"/>
  <c r="L4733" i="1" s="1"/>
  <c r="H4734" i="1"/>
  <c r="L4734" i="1" s="1"/>
  <c r="H4735" i="1"/>
  <c r="L4735" i="1" s="1"/>
  <c r="H4736" i="1"/>
  <c r="L4736" i="1" s="1"/>
  <c r="H4737" i="1"/>
  <c r="L4737" i="1" s="1"/>
  <c r="H4738" i="1"/>
  <c r="L4738" i="1" s="1"/>
  <c r="H4739" i="1"/>
  <c r="L4739" i="1" s="1"/>
  <c r="H4740" i="1"/>
  <c r="L4740" i="1" s="1"/>
  <c r="H4741" i="1"/>
  <c r="L4741" i="1" s="1"/>
  <c r="H4742" i="1"/>
  <c r="L4742" i="1" s="1"/>
  <c r="H4743" i="1"/>
  <c r="L4743" i="1" s="1"/>
  <c r="H4744" i="1"/>
  <c r="L4744" i="1" s="1"/>
  <c r="H4745" i="1"/>
  <c r="L4745" i="1" s="1"/>
  <c r="H4746" i="1"/>
  <c r="L4746" i="1" s="1"/>
  <c r="H4747" i="1"/>
  <c r="L4747" i="1" s="1"/>
  <c r="H4748" i="1"/>
  <c r="L4748" i="1" s="1"/>
  <c r="H4749" i="1"/>
  <c r="L4749" i="1" s="1"/>
  <c r="H4750" i="1"/>
  <c r="L4750" i="1" s="1"/>
  <c r="H4751" i="1"/>
  <c r="L4751" i="1" s="1"/>
  <c r="H4752" i="1"/>
  <c r="L4752" i="1" s="1"/>
  <c r="H4753" i="1"/>
  <c r="L4753" i="1" s="1"/>
  <c r="H4754" i="1"/>
  <c r="L4754" i="1" s="1"/>
  <c r="H4755" i="1"/>
  <c r="L4755" i="1" s="1"/>
  <c r="H4756" i="1"/>
  <c r="L4756" i="1" s="1"/>
  <c r="H4757" i="1"/>
  <c r="L4757" i="1" s="1"/>
  <c r="H4758" i="1"/>
  <c r="L4758" i="1" s="1"/>
  <c r="H4759" i="1"/>
  <c r="L4759" i="1" s="1"/>
  <c r="H4760" i="1"/>
  <c r="L4760" i="1" s="1"/>
  <c r="H4761" i="1"/>
  <c r="L4761" i="1" s="1"/>
  <c r="H4762" i="1"/>
  <c r="L4762" i="1" s="1"/>
  <c r="H4763" i="1"/>
  <c r="L4763" i="1" s="1"/>
  <c r="H4764" i="1"/>
  <c r="L4764" i="1" s="1"/>
  <c r="H4765" i="1"/>
  <c r="L4765" i="1" s="1"/>
  <c r="H4766" i="1"/>
  <c r="L4766" i="1" s="1"/>
  <c r="H4767" i="1"/>
  <c r="L4767" i="1" s="1"/>
  <c r="H4768" i="1"/>
  <c r="L4768" i="1" s="1"/>
  <c r="H4769" i="1"/>
  <c r="L4769" i="1" s="1"/>
  <c r="H4770" i="1"/>
  <c r="L4770" i="1" s="1"/>
  <c r="H4771" i="1"/>
  <c r="L4771" i="1" s="1"/>
  <c r="H4772" i="1"/>
  <c r="L4772" i="1" s="1"/>
  <c r="H4773" i="1"/>
  <c r="L4773" i="1" s="1"/>
  <c r="H4774" i="1"/>
  <c r="L4774" i="1" s="1"/>
  <c r="H4775" i="1"/>
  <c r="L4775" i="1" s="1"/>
  <c r="H4776" i="1"/>
  <c r="L4776" i="1" s="1"/>
  <c r="H4777" i="1"/>
  <c r="L4777" i="1" s="1"/>
  <c r="H4778" i="1"/>
  <c r="L4778" i="1" s="1"/>
  <c r="H4779" i="1"/>
  <c r="L4779" i="1" s="1"/>
  <c r="H4780" i="1"/>
  <c r="L4780" i="1" s="1"/>
  <c r="H4781" i="1"/>
  <c r="L4781" i="1" s="1"/>
  <c r="H4782" i="1"/>
  <c r="L4782" i="1" s="1"/>
  <c r="H4783" i="1"/>
  <c r="L4783" i="1" s="1"/>
  <c r="H4784" i="1"/>
  <c r="L4784" i="1" s="1"/>
  <c r="H4785" i="1"/>
  <c r="L4785" i="1" s="1"/>
  <c r="H4786" i="1"/>
  <c r="L4786" i="1" s="1"/>
  <c r="H4787" i="1"/>
  <c r="L4787" i="1" s="1"/>
  <c r="H4788" i="1"/>
  <c r="L4788" i="1" s="1"/>
  <c r="H4789" i="1"/>
  <c r="L4789" i="1" s="1"/>
  <c r="H4790" i="1"/>
  <c r="L4790" i="1" s="1"/>
  <c r="H4791" i="1"/>
  <c r="L4791" i="1" s="1"/>
  <c r="H4792" i="1"/>
  <c r="L4792" i="1" s="1"/>
  <c r="H4793" i="1"/>
  <c r="L4793" i="1" s="1"/>
  <c r="H4794" i="1"/>
  <c r="L4794" i="1" s="1"/>
  <c r="H4795" i="1"/>
  <c r="L4795" i="1" s="1"/>
  <c r="H4796" i="1"/>
  <c r="L4796" i="1" s="1"/>
  <c r="H4797" i="1"/>
  <c r="L4797" i="1" s="1"/>
  <c r="H4798" i="1"/>
  <c r="L4798" i="1" s="1"/>
  <c r="H4799" i="1"/>
  <c r="L4799" i="1" s="1"/>
  <c r="H4800" i="1"/>
  <c r="L4800" i="1" s="1"/>
  <c r="H4801" i="1"/>
  <c r="L4801" i="1" s="1"/>
  <c r="H4802" i="1"/>
  <c r="L4802" i="1" s="1"/>
  <c r="H4803" i="1"/>
  <c r="L4803" i="1" s="1"/>
  <c r="H4804" i="1"/>
  <c r="L4804" i="1" s="1"/>
  <c r="H4805" i="1"/>
  <c r="L4805" i="1" s="1"/>
  <c r="H4806" i="1"/>
  <c r="L4806" i="1" s="1"/>
  <c r="H4807" i="1"/>
  <c r="L4807" i="1" s="1"/>
  <c r="H4808" i="1"/>
  <c r="L4808" i="1" s="1"/>
  <c r="H4809" i="1"/>
  <c r="L4809" i="1" s="1"/>
  <c r="H4810" i="1"/>
  <c r="L4810" i="1" s="1"/>
  <c r="H4811" i="1"/>
  <c r="L4811" i="1" s="1"/>
  <c r="H4812" i="1"/>
  <c r="L4812" i="1" s="1"/>
  <c r="H4813" i="1"/>
  <c r="L4813" i="1" s="1"/>
  <c r="H4814" i="1"/>
  <c r="L4814" i="1" s="1"/>
  <c r="H4815" i="1"/>
  <c r="L4815" i="1" s="1"/>
  <c r="H4816" i="1"/>
  <c r="L4816" i="1" s="1"/>
  <c r="H4817" i="1"/>
  <c r="L4817" i="1" s="1"/>
  <c r="H4818" i="1"/>
  <c r="L4818" i="1" s="1"/>
  <c r="H4819" i="1"/>
  <c r="L4819" i="1" s="1"/>
  <c r="H4820" i="1"/>
  <c r="L4820" i="1" s="1"/>
  <c r="H4821" i="1"/>
  <c r="L4821" i="1" s="1"/>
  <c r="H4822" i="1"/>
  <c r="L4822" i="1" s="1"/>
  <c r="H4823" i="1"/>
  <c r="L4823" i="1" s="1"/>
  <c r="H4824" i="1"/>
  <c r="L4824" i="1" s="1"/>
  <c r="H4825" i="1"/>
  <c r="L4825" i="1" s="1"/>
  <c r="H4826" i="1"/>
  <c r="L4826" i="1" s="1"/>
  <c r="H4827" i="1"/>
  <c r="L4827" i="1" s="1"/>
  <c r="H4828" i="1"/>
  <c r="L4828" i="1" s="1"/>
  <c r="H4829" i="1"/>
  <c r="L4829" i="1" s="1"/>
  <c r="H4830" i="1"/>
  <c r="L4830" i="1" s="1"/>
  <c r="H4831" i="1"/>
  <c r="L4831" i="1" s="1"/>
  <c r="H4832" i="1"/>
  <c r="L4832" i="1" s="1"/>
  <c r="H4833" i="1"/>
  <c r="L4833" i="1" s="1"/>
  <c r="H4834" i="1"/>
  <c r="L4834" i="1" s="1"/>
  <c r="H4835" i="1"/>
  <c r="L4835" i="1" s="1"/>
  <c r="H4836" i="1"/>
  <c r="L4836" i="1" s="1"/>
  <c r="H4837" i="1"/>
  <c r="L4837" i="1" s="1"/>
  <c r="H4838" i="1"/>
  <c r="L4838" i="1" s="1"/>
  <c r="H4839" i="1"/>
  <c r="L4839" i="1" s="1"/>
  <c r="H4840" i="1"/>
  <c r="L4840" i="1" s="1"/>
  <c r="H4841" i="1"/>
  <c r="L4841" i="1" s="1"/>
  <c r="H4842" i="1"/>
  <c r="L4842" i="1" s="1"/>
  <c r="H4843" i="1"/>
  <c r="L4843" i="1" s="1"/>
  <c r="H4844" i="1"/>
  <c r="L4844" i="1" s="1"/>
  <c r="H4845" i="1"/>
  <c r="L4845" i="1" s="1"/>
  <c r="H4846" i="1"/>
  <c r="L4846" i="1" s="1"/>
  <c r="H4847" i="1"/>
  <c r="L4847" i="1" s="1"/>
  <c r="H4848" i="1"/>
  <c r="L4848" i="1" s="1"/>
  <c r="H4849" i="1"/>
  <c r="L4849" i="1" s="1"/>
  <c r="H4850" i="1"/>
  <c r="L4850" i="1" s="1"/>
  <c r="H4851" i="1"/>
  <c r="L4851" i="1" s="1"/>
  <c r="H4852" i="1"/>
  <c r="L4852" i="1" s="1"/>
  <c r="H4853" i="1"/>
  <c r="L4853" i="1" s="1"/>
  <c r="H4854" i="1"/>
  <c r="L4854" i="1" s="1"/>
  <c r="H4855" i="1"/>
  <c r="L4855" i="1" s="1"/>
  <c r="H4856" i="1"/>
  <c r="L4856" i="1" s="1"/>
  <c r="H4857" i="1"/>
  <c r="L4857" i="1" s="1"/>
  <c r="H4858" i="1"/>
  <c r="L4858" i="1" s="1"/>
  <c r="H4859" i="1"/>
  <c r="L4859" i="1" s="1"/>
  <c r="H4860" i="1"/>
  <c r="L4860" i="1" s="1"/>
  <c r="H4861" i="1"/>
  <c r="L4861" i="1" s="1"/>
  <c r="H4862" i="1"/>
  <c r="L4862" i="1" s="1"/>
  <c r="H4863" i="1"/>
  <c r="L4863" i="1" s="1"/>
  <c r="H4864" i="1"/>
  <c r="L4864" i="1" s="1"/>
  <c r="H4865" i="1"/>
  <c r="L4865" i="1" s="1"/>
  <c r="H4866" i="1"/>
  <c r="L4866" i="1" s="1"/>
  <c r="H4867" i="1"/>
  <c r="L4867" i="1" s="1"/>
  <c r="H4868" i="1"/>
  <c r="L4868" i="1" s="1"/>
  <c r="H4869" i="1"/>
  <c r="L4869" i="1" s="1"/>
  <c r="H4870" i="1"/>
  <c r="L4870" i="1" s="1"/>
  <c r="H4871" i="1"/>
  <c r="L4871" i="1" s="1"/>
  <c r="H4872" i="1"/>
  <c r="L4872" i="1" s="1"/>
  <c r="H4873" i="1"/>
  <c r="L4873" i="1" s="1"/>
  <c r="H4874" i="1"/>
  <c r="L4874" i="1" s="1"/>
  <c r="H4875" i="1"/>
  <c r="L4875" i="1" s="1"/>
  <c r="H4876" i="1"/>
  <c r="L4876" i="1" s="1"/>
  <c r="H4877" i="1"/>
  <c r="L4877" i="1" s="1"/>
  <c r="H4878" i="1"/>
  <c r="L4878" i="1" s="1"/>
  <c r="H4879" i="1"/>
  <c r="L4879" i="1" s="1"/>
  <c r="H4880" i="1"/>
  <c r="L4880" i="1" s="1"/>
  <c r="H4881" i="1"/>
  <c r="L4881" i="1" s="1"/>
  <c r="H4882" i="1"/>
  <c r="L4882" i="1" s="1"/>
  <c r="H4883" i="1"/>
  <c r="L4883" i="1" s="1"/>
  <c r="H4884" i="1"/>
  <c r="L4884" i="1" s="1"/>
  <c r="H4885" i="1"/>
  <c r="L4885" i="1" s="1"/>
  <c r="H4886" i="1"/>
  <c r="L4886" i="1" s="1"/>
  <c r="H4887" i="1"/>
  <c r="L4887" i="1" s="1"/>
  <c r="H4888" i="1"/>
  <c r="L4888" i="1" s="1"/>
  <c r="H4889" i="1"/>
  <c r="L4889" i="1" s="1"/>
  <c r="H4890" i="1"/>
  <c r="L4890" i="1" s="1"/>
  <c r="H4891" i="1"/>
  <c r="L4891" i="1" s="1"/>
  <c r="H4892" i="1"/>
  <c r="L4892" i="1" s="1"/>
  <c r="H4893" i="1"/>
  <c r="L4893" i="1" s="1"/>
  <c r="H4894" i="1"/>
  <c r="L4894" i="1" s="1"/>
  <c r="H4895" i="1"/>
  <c r="L4895" i="1" s="1"/>
  <c r="H4896" i="1"/>
  <c r="L4896" i="1" s="1"/>
  <c r="H4897" i="1"/>
  <c r="L4897" i="1" s="1"/>
  <c r="H4898" i="1"/>
  <c r="L4898" i="1" s="1"/>
  <c r="H4899" i="1"/>
  <c r="L4899" i="1" s="1"/>
  <c r="H4900" i="1"/>
  <c r="L4900" i="1" s="1"/>
  <c r="H4901" i="1"/>
  <c r="L4901" i="1" s="1"/>
  <c r="H4902" i="1"/>
  <c r="L4902" i="1" s="1"/>
  <c r="H4903" i="1"/>
  <c r="L4903" i="1" s="1"/>
  <c r="H4904" i="1"/>
  <c r="L4904" i="1" s="1"/>
  <c r="H4905" i="1"/>
  <c r="L4905" i="1" s="1"/>
  <c r="H4906" i="1"/>
  <c r="L4906" i="1" s="1"/>
  <c r="H4907" i="1"/>
  <c r="L4907" i="1" s="1"/>
  <c r="H4908" i="1"/>
  <c r="L4908" i="1" s="1"/>
  <c r="H4909" i="1"/>
  <c r="L4909" i="1" s="1"/>
  <c r="H4910" i="1"/>
  <c r="L4910" i="1" s="1"/>
  <c r="H4911" i="1"/>
  <c r="L4911" i="1" s="1"/>
  <c r="H4912" i="1"/>
  <c r="L4912" i="1" s="1"/>
  <c r="H4913" i="1"/>
  <c r="L4913" i="1" s="1"/>
  <c r="H4914" i="1"/>
  <c r="L4914" i="1" s="1"/>
  <c r="H4915" i="1"/>
  <c r="L4915" i="1" s="1"/>
  <c r="H4916" i="1"/>
  <c r="L4916" i="1" s="1"/>
  <c r="H4917" i="1"/>
  <c r="L4917" i="1" s="1"/>
  <c r="H4918" i="1"/>
  <c r="L4918" i="1" s="1"/>
  <c r="H4919" i="1"/>
  <c r="L4919" i="1" s="1"/>
  <c r="H4920" i="1"/>
  <c r="L4920" i="1" s="1"/>
  <c r="H4921" i="1"/>
  <c r="L4921" i="1" s="1"/>
  <c r="H4922" i="1"/>
  <c r="L4922" i="1" s="1"/>
  <c r="H4923" i="1"/>
  <c r="L4923" i="1" s="1"/>
  <c r="H4924" i="1"/>
  <c r="L4924" i="1" s="1"/>
  <c r="H4925" i="1"/>
  <c r="L4925" i="1" s="1"/>
  <c r="H4926" i="1"/>
  <c r="L4926" i="1" s="1"/>
  <c r="H4927" i="1"/>
  <c r="L4927" i="1" s="1"/>
  <c r="H4928" i="1"/>
  <c r="L4928" i="1" s="1"/>
  <c r="H4929" i="1"/>
  <c r="L4929" i="1" s="1"/>
  <c r="H4930" i="1"/>
  <c r="L4930" i="1" s="1"/>
  <c r="H4931" i="1"/>
  <c r="L4931" i="1" s="1"/>
  <c r="H4932" i="1"/>
  <c r="L4932" i="1" s="1"/>
  <c r="H4933" i="1"/>
  <c r="L4933" i="1" s="1"/>
  <c r="H4934" i="1"/>
  <c r="L4934" i="1" s="1"/>
  <c r="H4935" i="1"/>
  <c r="L4935" i="1" s="1"/>
  <c r="H4936" i="1"/>
  <c r="L4936" i="1" s="1"/>
  <c r="H4937" i="1"/>
  <c r="L4937" i="1" s="1"/>
  <c r="H4938" i="1"/>
  <c r="L4938" i="1" s="1"/>
  <c r="H4939" i="1"/>
  <c r="L4939" i="1" s="1"/>
  <c r="H4940" i="1"/>
  <c r="L4940" i="1" s="1"/>
  <c r="H4941" i="1"/>
  <c r="L4941" i="1" s="1"/>
  <c r="H4942" i="1"/>
  <c r="L4942" i="1" s="1"/>
  <c r="H4943" i="1"/>
  <c r="L4943" i="1" s="1"/>
  <c r="H4944" i="1"/>
  <c r="L4944" i="1" s="1"/>
  <c r="H4945" i="1"/>
  <c r="L4945" i="1" s="1"/>
  <c r="H4946" i="1"/>
  <c r="L4946" i="1" s="1"/>
  <c r="H4947" i="1"/>
  <c r="L4947" i="1" s="1"/>
  <c r="H4948" i="1"/>
  <c r="L4948" i="1" s="1"/>
  <c r="H4949" i="1"/>
  <c r="L4949" i="1" s="1"/>
  <c r="H4950" i="1"/>
  <c r="L4950" i="1" s="1"/>
  <c r="H4951" i="1"/>
  <c r="L4951" i="1" s="1"/>
  <c r="H4952" i="1"/>
  <c r="L4952" i="1" s="1"/>
  <c r="H4953" i="1"/>
  <c r="L4953" i="1" s="1"/>
  <c r="H4954" i="1"/>
  <c r="L4954" i="1" s="1"/>
  <c r="H4955" i="1"/>
  <c r="L4955" i="1" s="1"/>
  <c r="H4956" i="1"/>
  <c r="L4956" i="1" s="1"/>
  <c r="H4957" i="1"/>
  <c r="L4957" i="1" s="1"/>
  <c r="H4958" i="1"/>
  <c r="L4958" i="1" s="1"/>
  <c r="H4959" i="1"/>
  <c r="L4959" i="1" s="1"/>
  <c r="H4960" i="1"/>
  <c r="L4960" i="1" s="1"/>
  <c r="H4961" i="1"/>
  <c r="L4961" i="1" s="1"/>
  <c r="H4962" i="1"/>
  <c r="L4962" i="1" s="1"/>
  <c r="H4963" i="1"/>
  <c r="L4963" i="1" s="1"/>
  <c r="H4964" i="1"/>
  <c r="L4964" i="1" s="1"/>
  <c r="H4965" i="1"/>
  <c r="L4965" i="1" s="1"/>
  <c r="H4966" i="1"/>
  <c r="L4966" i="1" s="1"/>
  <c r="H4967" i="1"/>
  <c r="L4967" i="1" s="1"/>
  <c r="H4968" i="1"/>
  <c r="L4968" i="1" s="1"/>
  <c r="H4969" i="1"/>
  <c r="L4969" i="1" s="1"/>
  <c r="H4970" i="1"/>
  <c r="L4970" i="1" s="1"/>
  <c r="H4971" i="1"/>
  <c r="L4971" i="1" s="1"/>
  <c r="H4972" i="1"/>
  <c r="L4972" i="1" s="1"/>
  <c r="H4973" i="1"/>
  <c r="L4973" i="1" s="1"/>
  <c r="H4974" i="1"/>
  <c r="L4974" i="1" s="1"/>
  <c r="H4975" i="1"/>
  <c r="L4975" i="1" s="1"/>
  <c r="H4976" i="1"/>
  <c r="L4976" i="1" s="1"/>
  <c r="H4977" i="1"/>
  <c r="L4977" i="1" s="1"/>
  <c r="H4978" i="1"/>
  <c r="L4978" i="1" s="1"/>
  <c r="H4979" i="1"/>
  <c r="L4979" i="1" s="1"/>
  <c r="H4980" i="1"/>
  <c r="L4980" i="1" s="1"/>
  <c r="H4981" i="1"/>
  <c r="L4981" i="1" s="1"/>
  <c r="H4982" i="1"/>
  <c r="L4982" i="1" s="1"/>
  <c r="H4983" i="1"/>
  <c r="L4983" i="1" s="1"/>
  <c r="H4984" i="1"/>
  <c r="L4984" i="1" s="1"/>
  <c r="H4985" i="1"/>
  <c r="L4985" i="1" s="1"/>
  <c r="H4986" i="1"/>
  <c r="L4986" i="1" s="1"/>
  <c r="H4987" i="1"/>
  <c r="L4987" i="1" s="1"/>
  <c r="H4988" i="1"/>
  <c r="L4988" i="1" s="1"/>
  <c r="H4989" i="1"/>
  <c r="L4989" i="1" s="1"/>
  <c r="H4990" i="1"/>
  <c r="L4990" i="1" s="1"/>
  <c r="H4991" i="1"/>
  <c r="L4991" i="1" s="1"/>
  <c r="H4992" i="1"/>
  <c r="L4992" i="1" s="1"/>
  <c r="H4993" i="1"/>
  <c r="L4993" i="1" s="1"/>
  <c r="H4994" i="1"/>
  <c r="L4994" i="1" s="1"/>
  <c r="H4995" i="1"/>
  <c r="L4995" i="1" s="1"/>
  <c r="H4996" i="1"/>
  <c r="L4996" i="1" s="1"/>
  <c r="H4997" i="1"/>
  <c r="L4997" i="1" s="1"/>
  <c r="H4998" i="1"/>
  <c r="L4998" i="1" s="1"/>
  <c r="H4999" i="1"/>
  <c r="L4999" i="1" s="1"/>
  <c r="H5000" i="1"/>
  <c r="L5000" i="1" s="1"/>
  <c r="H5001" i="1"/>
  <c r="L5001" i="1" s="1"/>
  <c r="G2" i="1"/>
  <c r="K2" i="1" s="1"/>
  <c r="G3" i="1"/>
  <c r="K3" i="1" s="1"/>
  <c r="G4" i="1"/>
  <c r="K4" i="1" s="1"/>
  <c r="G5" i="1"/>
  <c r="K5" i="1" s="1"/>
  <c r="G6" i="1"/>
  <c r="K6" i="1" s="1"/>
  <c r="G7" i="1"/>
  <c r="K7" i="1" s="1"/>
  <c r="G8" i="1"/>
  <c r="K8" i="1" s="1"/>
  <c r="G9" i="1"/>
  <c r="K9" i="1" s="1"/>
  <c r="G10" i="1"/>
  <c r="K10" i="1" s="1"/>
  <c r="G11" i="1"/>
  <c r="K11" i="1" s="1"/>
  <c r="G12" i="1"/>
  <c r="K12" i="1" s="1"/>
  <c r="G13" i="1"/>
  <c r="K13" i="1" s="1"/>
  <c r="G14" i="1"/>
  <c r="K14" i="1" s="1"/>
  <c r="G15" i="1"/>
  <c r="K15" i="1" s="1"/>
  <c r="G16" i="1"/>
  <c r="K16" i="1" s="1"/>
  <c r="G17" i="1"/>
  <c r="K17" i="1" s="1"/>
  <c r="G18" i="1"/>
  <c r="K18" i="1" s="1"/>
  <c r="G19" i="1"/>
  <c r="K19" i="1" s="1"/>
  <c r="G20" i="1"/>
  <c r="K20" i="1" s="1"/>
  <c r="G21" i="1"/>
  <c r="K21" i="1" s="1"/>
  <c r="G22" i="1"/>
  <c r="K22" i="1" s="1"/>
  <c r="G23" i="1"/>
  <c r="K23" i="1" s="1"/>
  <c r="G24" i="1"/>
  <c r="K24" i="1" s="1"/>
  <c r="G25" i="1"/>
  <c r="K25" i="1" s="1"/>
  <c r="G26" i="1"/>
  <c r="K26" i="1" s="1"/>
  <c r="G27" i="1"/>
  <c r="K27" i="1" s="1"/>
  <c r="G28" i="1"/>
  <c r="K28" i="1" s="1"/>
  <c r="G29" i="1"/>
  <c r="K29" i="1" s="1"/>
  <c r="G30" i="1"/>
  <c r="K30" i="1" s="1"/>
  <c r="G31" i="1"/>
  <c r="K31" i="1" s="1"/>
  <c r="G32" i="1"/>
  <c r="K32" i="1" s="1"/>
  <c r="G33" i="1"/>
  <c r="K33" i="1" s="1"/>
  <c r="G34" i="1"/>
  <c r="K34" i="1" s="1"/>
  <c r="G35" i="1"/>
  <c r="K35" i="1" s="1"/>
  <c r="G36" i="1"/>
  <c r="K36" i="1" s="1"/>
  <c r="G37" i="1"/>
  <c r="K37" i="1" s="1"/>
  <c r="G38" i="1"/>
  <c r="K38" i="1" s="1"/>
  <c r="G39" i="1"/>
  <c r="K39" i="1" s="1"/>
  <c r="G40" i="1"/>
  <c r="K40" i="1" s="1"/>
  <c r="G41" i="1"/>
  <c r="K41" i="1" s="1"/>
  <c r="G42" i="1"/>
  <c r="K42" i="1" s="1"/>
  <c r="G43" i="1"/>
  <c r="K43" i="1" s="1"/>
  <c r="G44" i="1"/>
  <c r="K44" i="1" s="1"/>
  <c r="G45" i="1"/>
  <c r="K45" i="1" s="1"/>
  <c r="G46" i="1"/>
  <c r="K46" i="1" s="1"/>
  <c r="G47" i="1"/>
  <c r="K47" i="1" s="1"/>
  <c r="G48" i="1"/>
  <c r="K48" i="1" s="1"/>
  <c r="G49" i="1"/>
  <c r="K49" i="1" s="1"/>
  <c r="G50" i="1"/>
  <c r="K50" i="1" s="1"/>
  <c r="G51" i="1"/>
  <c r="K51" i="1" s="1"/>
  <c r="G52" i="1"/>
  <c r="K52" i="1" s="1"/>
  <c r="G53" i="1"/>
  <c r="K53" i="1" s="1"/>
  <c r="G54" i="1"/>
  <c r="K54" i="1" s="1"/>
  <c r="G55" i="1"/>
  <c r="K55" i="1" s="1"/>
  <c r="G56" i="1"/>
  <c r="K56" i="1" s="1"/>
  <c r="G57" i="1"/>
  <c r="K57" i="1" s="1"/>
  <c r="G58" i="1"/>
  <c r="K58" i="1" s="1"/>
  <c r="G59" i="1"/>
  <c r="K59" i="1" s="1"/>
  <c r="G60" i="1"/>
  <c r="K60" i="1" s="1"/>
  <c r="G61" i="1"/>
  <c r="K61" i="1" s="1"/>
  <c r="G62" i="1"/>
  <c r="K62" i="1" s="1"/>
  <c r="G63" i="1"/>
  <c r="K63" i="1" s="1"/>
  <c r="G64" i="1"/>
  <c r="K64" i="1" s="1"/>
  <c r="G65" i="1"/>
  <c r="K65" i="1" s="1"/>
  <c r="G66" i="1"/>
  <c r="K66" i="1" s="1"/>
  <c r="G67" i="1"/>
  <c r="K67" i="1" s="1"/>
  <c r="G68" i="1"/>
  <c r="K68" i="1" s="1"/>
  <c r="G69" i="1"/>
  <c r="K69" i="1" s="1"/>
  <c r="G70" i="1"/>
  <c r="K70" i="1" s="1"/>
  <c r="G71" i="1"/>
  <c r="K71" i="1" s="1"/>
  <c r="G72" i="1"/>
  <c r="K72" i="1" s="1"/>
  <c r="G73" i="1"/>
  <c r="K73" i="1" s="1"/>
  <c r="G74" i="1"/>
  <c r="K74" i="1" s="1"/>
  <c r="G75" i="1"/>
  <c r="K75" i="1" s="1"/>
  <c r="G76" i="1"/>
  <c r="K76" i="1" s="1"/>
  <c r="G77" i="1"/>
  <c r="K77" i="1" s="1"/>
  <c r="G78" i="1"/>
  <c r="K78" i="1" s="1"/>
  <c r="G79" i="1"/>
  <c r="K79" i="1" s="1"/>
  <c r="G80" i="1"/>
  <c r="K80" i="1" s="1"/>
  <c r="G81" i="1"/>
  <c r="K81" i="1" s="1"/>
  <c r="G82" i="1"/>
  <c r="K82" i="1" s="1"/>
  <c r="G83" i="1"/>
  <c r="K83" i="1" s="1"/>
  <c r="G84" i="1"/>
  <c r="K84" i="1" s="1"/>
  <c r="G85" i="1"/>
  <c r="K85" i="1" s="1"/>
  <c r="G86" i="1"/>
  <c r="K86" i="1" s="1"/>
  <c r="G87" i="1"/>
  <c r="K87" i="1" s="1"/>
  <c r="G88" i="1"/>
  <c r="K88" i="1" s="1"/>
  <c r="G89" i="1"/>
  <c r="K89" i="1" s="1"/>
  <c r="G90" i="1"/>
  <c r="K90" i="1" s="1"/>
  <c r="G91" i="1"/>
  <c r="K91" i="1" s="1"/>
  <c r="G92" i="1"/>
  <c r="K92" i="1" s="1"/>
  <c r="G93" i="1"/>
  <c r="K93" i="1" s="1"/>
  <c r="G94" i="1"/>
  <c r="K94" i="1" s="1"/>
  <c r="G95" i="1"/>
  <c r="K95" i="1" s="1"/>
  <c r="G96" i="1"/>
  <c r="K96" i="1" s="1"/>
  <c r="G97" i="1"/>
  <c r="K97" i="1" s="1"/>
  <c r="G98" i="1"/>
  <c r="K98" i="1" s="1"/>
  <c r="G99" i="1"/>
  <c r="K99" i="1" s="1"/>
  <c r="G100" i="1"/>
  <c r="K100" i="1" s="1"/>
  <c r="G101" i="1"/>
  <c r="K101" i="1" s="1"/>
  <c r="G102" i="1"/>
  <c r="K102" i="1" s="1"/>
  <c r="G103" i="1"/>
  <c r="K103" i="1" s="1"/>
  <c r="G104" i="1"/>
  <c r="K104" i="1" s="1"/>
  <c r="G105" i="1"/>
  <c r="K105" i="1" s="1"/>
  <c r="G106" i="1"/>
  <c r="K106" i="1" s="1"/>
  <c r="G107" i="1"/>
  <c r="K107" i="1" s="1"/>
  <c r="G108" i="1"/>
  <c r="K108" i="1" s="1"/>
  <c r="G109" i="1"/>
  <c r="K109" i="1" s="1"/>
  <c r="G110" i="1"/>
  <c r="K110" i="1" s="1"/>
  <c r="G111" i="1"/>
  <c r="K111" i="1" s="1"/>
  <c r="G112" i="1"/>
  <c r="K112" i="1" s="1"/>
  <c r="G113" i="1"/>
  <c r="K113" i="1" s="1"/>
  <c r="G114" i="1"/>
  <c r="K114" i="1" s="1"/>
  <c r="G115" i="1"/>
  <c r="K115" i="1" s="1"/>
  <c r="G116" i="1"/>
  <c r="K116" i="1" s="1"/>
  <c r="G117" i="1"/>
  <c r="K117" i="1" s="1"/>
  <c r="G118" i="1"/>
  <c r="K118" i="1" s="1"/>
  <c r="G119" i="1"/>
  <c r="K119" i="1" s="1"/>
  <c r="G120" i="1"/>
  <c r="K120" i="1" s="1"/>
  <c r="G121" i="1"/>
  <c r="K121" i="1" s="1"/>
  <c r="G122" i="1"/>
  <c r="K122" i="1" s="1"/>
  <c r="G123" i="1"/>
  <c r="K123" i="1" s="1"/>
  <c r="G124" i="1"/>
  <c r="K124" i="1" s="1"/>
  <c r="G125" i="1"/>
  <c r="K125" i="1" s="1"/>
  <c r="G126" i="1"/>
  <c r="K126" i="1" s="1"/>
  <c r="G127" i="1"/>
  <c r="K127" i="1" s="1"/>
  <c r="G128" i="1"/>
  <c r="K128" i="1" s="1"/>
  <c r="G129" i="1"/>
  <c r="K129" i="1" s="1"/>
  <c r="G130" i="1"/>
  <c r="K130" i="1" s="1"/>
  <c r="G131" i="1"/>
  <c r="K131" i="1" s="1"/>
  <c r="G132" i="1"/>
  <c r="K132" i="1" s="1"/>
  <c r="G133" i="1"/>
  <c r="K133" i="1" s="1"/>
  <c r="G134" i="1"/>
  <c r="K134" i="1" s="1"/>
  <c r="G135" i="1"/>
  <c r="K135" i="1" s="1"/>
  <c r="G136" i="1"/>
  <c r="K136" i="1" s="1"/>
  <c r="G137" i="1"/>
  <c r="K137" i="1" s="1"/>
  <c r="G138" i="1"/>
  <c r="K138" i="1" s="1"/>
  <c r="G139" i="1"/>
  <c r="K139" i="1" s="1"/>
  <c r="G140" i="1"/>
  <c r="K140" i="1" s="1"/>
  <c r="G141" i="1"/>
  <c r="K141" i="1" s="1"/>
  <c r="G142" i="1"/>
  <c r="K142" i="1" s="1"/>
  <c r="G143" i="1"/>
  <c r="K143" i="1" s="1"/>
  <c r="G144" i="1"/>
  <c r="K144" i="1" s="1"/>
  <c r="G145" i="1"/>
  <c r="K145" i="1" s="1"/>
  <c r="G146" i="1"/>
  <c r="K146" i="1" s="1"/>
  <c r="G147" i="1"/>
  <c r="K147" i="1" s="1"/>
  <c r="G148" i="1"/>
  <c r="K148" i="1" s="1"/>
  <c r="G149" i="1"/>
  <c r="K149" i="1" s="1"/>
  <c r="G150" i="1"/>
  <c r="K150" i="1" s="1"/>
  <c r="G151" i="1"/>
  <c r="K151" i="1" s="1"/>
  <c r="G152" i="1"/>
  <c r="K152" i="1" s="1"/>
  <c r="G153" i="1"/>
  <c r="K153" i="1" s="1"/>
  <c r="G154" i="1"/>
  <c r="K154" i="1" s="1"/>
  <c r="G155" i="1"/>
  <c r="K155" i="1" s="1"/>
  <c r="G156" i="1"/>
  <c r="K156" i="1" s="1"/>
  <c r="G157" i="1"/>
  <c r="K157" i="1" s="1"/>
  <c r="G158" i="1"/>
  <c r="K158" i="1" s="1"/>
  <c r="G159" i="1"/>
  <c r="K159" i="1" s="1"/>
  <c r="G160" i="1"/>
  <c r="K160" i="1" s="1"/>
  <c r="G161" i="1"/>
  <c r="K161" i="1" s="1"/>
  <c r="G162" i="1"/>
  <c r="K162" i="1" s="1"/>
  <c r="G163" i="1"/>
  <c r="K163" i="1" s="1"/>
  <c r="G164" i="1"/>
  <c r="K164" i="1" s="1"/>
  <c r="G165" i="1"/>
  <c r="K165" i="1" s="1"/>
  <c r="G166" i="1"/>
  <c r="K166" i="1" s="1"/>
  <c r="G167" i="1"/>
  <c r="K167" i="1" s="1"/>
  <c r="G168" i="1"/>
  <c r="K168" i="1" s="1"/>
  <c r="G169" i="1"/>
  <c r="K169" i="1" s="1"/>
  <c r="G170" i="1"/>
  <c r="K170" i="1" s="1"/>
  <c r="G171" i="1"/>
  <c r="K171" i="1" s="1"/>
  <c r="G172" i="1"/>
  <c r="K172" i="1" s="1"/>
  <c r="G173" i="1"/>
  <c r="K173" i="1" s="1"/>
  <c r="G174" i="1"/>
  <c r="K174" i="1" s="1"/>
  <c r="G175" i="1"/>
  <c r="K175" i="1" s="1"/>
  <c r="G176" i="1"/>
  <c r="K176" i="1" s="1"/>
  <c r="G177" i="1"/>
  <c r="K177" i="1" s="1"/>
  <c r="G178" i="1"/>
  <c r="K178" i="1" s="1"/>
  <c r="G179" i="1"/>
  <c r="K179" i="1" s="1"/>
  <c r="G180" i="1"/>
  <c r="K180" i="1" s="1"/>
  <c r="G181" i="1"/>
  <c r="K181" i="1" s="1"/>
  <c r="G182" i="1"/>
  <c r="K182" i="1" s="1"/>
  <c r="G183" i="1"/>
  <c r="K183" i="1" s="1"/>
  <c r="G184" i="1"/>
  <c r="K184" i="1" s="1"/>
  <c r="G185" i="1"/>
  <c r="K185" i="1" s="1"/>
  <c r="G186" i="1"/>
  <c r="K186" i="1" s="1"/>
  <c r="G187" i="1"/>
  <c r="K187" i="1" s="1"/>
  <c r="G188" i="1"/>
  <c r="K188" i="1" s="1"/>
  <c r="G189" i="1"/>
  <c r="K189" i="1" s="1"/>
  <c r="G190" i="1"/>
  <c r="K190" i="1" s="1"/>
  <c r="G191" i="1"/>
  <c r="K191" i="1" s="1"/>
  <c r="G192" i="1"/>
  <c r="K192" i="1" s="1"/>
  <c r="G193" i="1"/>
  <c r="K193" i="1" s="1"/>
  <c r="G194" i="1"/>
  <c r="K194" i="1" s="1"/>
  <c r="G195" i="1"/>
  <c r="K195" i="1" s="1"/>
  <c r="G196" i="1"/>
  <c r="K196" i="1" s="1"/>
  <c r="G197" i="1"/>
  <c r="K197" i="1" s="1"/>
  <c r="G198" i="1"/>
  <c r="K198" i="1" s="1"/>
  <c r="G199" i="1"/>
  <c r="K199" i="1" s="1"/>
  <c r="G200" i="1"/>
  <c r="K200" i="1" s="1"/>
  <c r="G201" i="1"/>
  <c r="K201" i="1" s="1"/>
  <c r="G202" i="1"/>
  <c r="K202" i="1" s="1"/>
  <c r="G203" i="1"/>
  <c r="K203" i="1" s="1"/>
  <c r="G204" i="1"/>
  <c r="K204" i="1" s="1"/>
  <c r="G205" i="1"/>
  <c r="K205" i="1" s="1"/>
  <c r="G206" i="1"/>
  <c r="K206" i="1" s="1"/>
  <c r="G207" i="1"/>
  <c r="K207" i="1" s="1"/>
  <c r="G208" i="1"/>
  <c r="K208" i="1" s="1"/>
  <c r="G209" i="1"/>
  <c r="K209" i="1" s="1"/>
  <c r="G210" i="1"/>
  <c r="K210" i="1" s="1"/>
  <c r="G211" i="1"/>
  <c r="K211" i="1" s="1"/>
  <c r="G212" i="1"/>
  <c r="K212" i="1" s="1"/>
  <c r="G213" i="1"/>
  <c r="K213" i="1" s="1"/>
  <c r="G214" i="1"/>
  <c r="K214" i="1" s="1"/>
  <c r="G215" i="1"/>
  <c r="K215" i="1" s="1"/>
  <c r="G216" i="1"/>
  <c r="K216" i="1" s="1"/>
  <c r="G217" i="1"/>
  <c r="K217" i="1" s="1"/>
  <c r="G218" i="1"/>
  <c r="K218" i="1" s="1"/>
  <c r="G219" i="1"/>
  <c r="K219" i="1" s="1"/>
  <c r="G220" i="1"/>
  <c r="K220" i="1" s="1"/>
  <c r="G221" i="1"/>
  <c r="K221" i="1" s="1"/>
  <c r="G222" i="1"/>
  <c r="K222" i="1" s="1"/>
  <c r="G223" i="1"/>
  <c r="K223" i="1" s="1"/>
  <c r="G224" i="1"/>
  <c r="K224" i="1" s="1"/>
  <c r="G225" i="1"/>
  <c r="K225" i="1" s="1"/>
  <c r="G226" i="1"/>
  <c r="K226" i="1" s="1"/>
  <c r="G227" i="1"/>
  <c r="K227" i="1" s="1"/>
  <c r="G228" i="1"/>
  <c r="K228" i="1" s="1"/>
  <c r="G229" i="1"/>
  <c r="K229" i="1" s="1"/>
  <c r="G230" i="1"/>
  <c r="K230" i="1" s="1"/>
  <c r="G231" i="1"/>
  <c r="K231" i="1" s="1"/>
  <c r="G232" i="1"/>
  <c r="K232" i="1" s="1"/>
  <c r="G233" i="1"/>
  <c r="K233" i="1" s="1"/>
  <c r="G234" i="1"/>
  <c r="K234" i="1" s="1"/>
  <c r="G235" i="1"/>
  <c r="K235" i="1" s="1"/>
  <c r="G236" i="1"/>
  <c r="K236" i="1" s="1"/>
  <c r="G237" i="1"/>
  <c r="K237" i="1" s="1"/>
  <c r="G238" i="1"/>
  <c r="K238" i="1" s="1"/>
  <c r="G239" i="1"/>
  <c r="K239" i="1" s="1"/>
  <c r="G240" i="1"/>
  <c r="K240" i="1" s="1"/>
  <c r="G241" i="1"/>
  <c r="K241" i="1" s="1"/>
  <c r="G242" i="1"/>
  <c r="K242" i="1" s="1"/>
  <c r="G243" i="1"/>
  <c r="K243" i="1" s="1"/>
  <c r="G244" i="1"/>
  <c r="K244" i="1" s="1"/>
  <c r="G245" i="1"/>
  <c r="K245" i="1" s="1"/>
  <c r="G246" i="1"/>
  <c r="K246" i="1" s="1"/>
  <c r="G247" i="1"/>
  <c r="K247" i="1" s="1"/>
  <c r="G248" i="1"/>
  <c r="K248" i="1" s="1"/>
  <c r="G249" i="1"/>
  <c r="K249" i="1" s="1"/>
  <c r="G250" i="1"/>
  <c r="K250" i="1" s="1"/>
  <c r="G251" i="1"/>
  <c r="K251" i="1" s="1"/>
  <c r="G252" i="1"/>
  <c r="K252" i="1" s="1"/>
  <c r="G253" i="1"/>
  <c r="K253" i="1" s="1"/>
  <c r="G254" i="1"/>
  <c r="K254" i="1" s="1"/>
  <c r="G255" i="1"/>
  <c r="K255" i="1" s="1"/>
  <c r="G256" i="1"/>
  <c r="K256" i="1" s="1"/>
  <c r="G257" i="1"/>
  <c r="K257" i="1" s="1"/>
  <c r="G258" i="1"/>
  <c r="K258" i="1" s="1"/>
  <c r="G259" i="1"/>
  <c r="K259" i="1" s="1"/>
  <c r="G260" i="1"/>
  <c r="K260" i="1" s="1"/>
  <c r="G261" i="1"/>
  <c r="K261" i="1" s="1"/>
  <c r="G262" i="1"/>
  <c r="K262" i="1" s="1"/>
  <c r="G263" i="1"/>
  <c r="K263" i="1" s="1"/>
  <c r="G264" i="1"/>
  <c r="K264" i="1" s="1"/>
  <c r="G265" i="1"/>
  <c r="K265" i="1" s="1"/>
  <c r="G266" i="1"/>
  <c r="K266" i="1" s="1"/>
  <c r="G267" i="1"/>
  <c r="K267" i="1" s="1"/>
  <c r="G268" i="1"/>
  <c r="K268" i="1" s="1"/>
  <c r="G269" i="1"/>
  <c r="K269" i="1" s="1"/>
  <c r="G270" i="1"/>
  <c r="K270" i="1" s="1"/>
  <c r="G271" i="1"/>
  <c r="K271" i="1" s="1"/>
  <c r="G272" i="1"/>
  <c r="K272" i="1" s="1"/>
  <c r="G273" i="1"/>
  <c r="K273" i="1" s="1"/>
  <c r="G274" i="1"/>
  <c r="K274" i="1" s="1"/>
  <c r="G275" i="1"/>
  <c r="K275" i="1" s="1"/>
  <c r="G276" i="1"/>
  <c r="K276" i="1" s="1"/>
  <c r="G277" i="1"/>
  <c r="K277" i="1" s="1"/>
  <c r="G278" i="1"/>
  <c r="K278" i="1" s="1"/>
  <c r="G279" i="1"/>
  <c r="K279" i="1" s="1"/>
  <c r="G280" i="1"/>
  <c r="K280" i="1" s="1"/>
  <c r="G281" i="1"/>
  <c r="K281" i="1" s="1"/>
  <c r="G282" i="1"/>
  <c r="K282" i="1" s="1"/>
  <c r="G283" i="1"/>
  <c r="K283" i="1" s="1"/>
  <c r="G284" i="1"/>
  <c r="K284" i="1" s="1"/>
  <c r="G285" i="1"/>
  <c r="K285" i="1" s="1"/>
  <c r="G286" i="1"/>
  <c r="K286" i="1" s="1"/>
  <c r="G287" i="1"/>
  <c r="K287" i="1" s="1"/>
  <c r="G288" i="1"/>
  <c r="K288" i="1" s="1"/>
  <c r="G289" i="1"/>
  <c r="K289" i="1" s="1"/>
  <c r="G290" i="1"/>
  <c r="K290" i="1" s="1"/>
  <c r="G291" i="1"/>
  <c r="K291" i="1" s="1"/>
  <c r="G292" i="1"/>
  <c r="K292" i="1" s="1"/>
  <c r="G293" i="1"/>
  <c r="K293" i="1" s="1"/>
  <c r="G294" i="1"/>
  <c r="K294" i="1" s="1"/>
  <c r="G295" i="1"/>
  <c r="K295" i="1" s="1"/>
  <c r="G296" i="1"/>
  <c r="K296" i="1" s="1"/>
  <c r="G297" i="1"/>
  <c r="K297" i="1" s="1"/>
  <c r="G298" i="1"/>
  <c r="K298" i="1" s="1"/>
  <c r="G299" i="1"/>
  <c r="K299" i="1" s="1"/>
  <c r="G300" i="1"/>
  <c r="K300" i="1" s="1"/>
  <c r="G301" i="1"/>
  <c r="K301" i="1" s="1"/>
  <c r="G302" i="1"/>
  <c r="K302" i="1" s="1"/>
  <c r="G303" i="1"/>
  <c r="K303" i="1" s="1"/>
  <c r="G304" i="1"/>
  <c r="K304" i="1" s="1"/>
  <c r="G305" i="1"/>
  <c r="K305" i="1" s="1"/>
  <c r="G306" i="1"/>
  <c r="K306" i="1" s="1"/>
  <c r="G307" i="1"/>
  <c r="K307" i="1" s="1"/>
  <c r="G308" i="1"/>
  <c r="K308" i="1" s="1"/>
  <c r="G309" i="1"/>
  <c r="K309" i="1" s="1"/>
  <c r="G310" i="1"/>
  <c r="K310" i="1" s="1"/>
  <c r="G311" i="1"/>
  <c r="K311" i="1" s="1"/>
  <c r="G312" i="1"/>
  <c r="K312" i="1" s="1"/>
  <c r="G313" i="1"/>
  <c r="K313" i="1" s="1"/>
  <c r="G314" i="1"/>
  <c r="K314" i="1" s="1"/>
  <c r="G315" i="1"/>
  <c r="K315" i="1" s="1"/>
  <c r="G316" i="1"/>
  <c r="K316" i="1" s="1"/>
  <c r="G317" i="1"/>
  <c r="K317" i="1" s="1"/>
  <c r="G318" i="1"/>
  <c r="K318" i="1" s="1"/>
  <c r="G319" i="1"/>
  <c r="K319" i="1" s="1"/>
  <c r="G320" i="1"/>
  <c r="K320" i="1" s="1"/>
  <c r="G321" i="1"/>
  <c r="K321" i="1" s="1"/>
  <c r="G322" i="1"/>
  <c r="K322" i="1" s="1"/>
  <c r="G323" i="1"/>
  <c r="K323" i="1" s="1"/>
  <c r="G324" i="1"/>
  <c r="K324" i="1" s="1"/>
  <c r="G325" i="1"/>
  <c r="K325" i="1" s="1"/>
  <c r="G326" i="1"/>
  <c r="K326" i="1" s="1"/>
  <c r="G327" i="1"/>
  <c r="K327" i="1" s="1"/>
  <c r="G328" i="1"/>
  <c r="K328" i="1" s="1"/>
  <c r="G329" i="1"/>
  <c r="K329" i="1" s="1"/>
  <c r="G330" i="1"/>
  <c r="K330" i="1" s="1"/>
  <c r="G331" i="1"/>
  <c r="K331" i="1" s="1"/>
  <c r="G332" i="1"/>
  <c r="K332" i="1" s="1"/>
  <c r="G333" i="1"/>
  <c r="K333" i="1" s="1"/>
  <c r="G334" i="1"/>
  <c r="K334" i="1" s="1"/>
  <c r="G335" i="1"/>
  <c r="K335" i="1" s="1"/>
  <c r="G336" i="1"/>
  <c r="K336" i="1" s="1"/>
  <c r="G337" i="1"/>
  <c r="K337" i="1" s="1"/>
  <c r="G338" i="1"/>
  <c r="K338" i="1" s="1"/>
  <c r="G339" i="1"/>
  <c r="K339" i="1" s="1"/>
  <c r="G340" i="1"/>
  <c r="K340" i="1" s="1"/>
  <c r="G341" i="1"/>
  <c r="K341" i="1" s="1"/>
  <c r="G342" i="1"/>
  <c r="K342" i="1" s="1"/>
  <c r="G343" i="1"/>
  <c r="K343" i="1" s="1"/>
  <c r="G344" i="1"/>
  <c r="K344" i="1" s="1"/>
  <c r="G345" i="1"/>
  <c r="K345" i="1" s="1"/>
  <c r="G346" i="1"/>
  <c r="K346" i="1" s="1"/>
  <c r="G347" i="1"/>
  <c r="K347" i="1" s="1"/>
  <c r="G348" i="1"/>
  <c r="K348" i="1" s="1"/>
  <c r="G349" i="1"/>
  <c r="K349" i="1" s="1"/>
  <c r="G350" i="1"/>
  <c r="K350" i="1" s="1"/>
  <c r="G351" i="1"/>
  <c r="K351" i="1" s="1"/>
  <c r="G352" i="1"/>
  <c r="K352" i="1" s="1"/>
  <c r="G353" i="1"/>
  <c r="K353" i="1" s="1"/>
  <c r="G354" i="1"/>
  <c r="K354" i="1" s="1"/>
  <c r="G355" i="1"/>
  <c r="K355" i="1" s="1"/>
  <c r="G356" i="1"/>
  <c r="K356" i="1" s="1"/>
  <c r="G357" i="1"/>
  <c r="K357" i="1" s="1"/>
  <c r="G358" i="1"/>
  <c r="K358" i="1" s="1"/>
  <c r="G359" i="1"/>
  <c r="K359" i="1" s="1"/>
  <c r="G360" i="1"/>
  <c r="K360" i="1" s="1"/>
  <c r="G361" i="1"/>
  <c r="K361" i="1" s="1"/>
  <c r="G362" i="1"/>
  <c r="K362" i="1" s="1"/>
  <c r="G363" i="1"/>
  <c r="K363" i="1" s="1"/>
  <c r="G364" i="1"/>
  <c r="K364" i="1" s="1"/>
  <c r="G365" i="1"/>
  <c r="K365" i="1" s="1"/>
  <c r="G366" i="1"/>
  <c r="K366" i="1" s="1"/>
  <c r="G367" i="1"/>
  <c r="K367" i="1" s="1"/>
  <c r="G368" i="1"/>
  <c r="K368" i="1" s="1"/>
  <c r="G369" i="1"/>
  <c r="K369" i="1" s="1"/>
  <c r="G370" i="1"/>
  <c r="K370" i="1" s="1"/>
  <c r="G371" i="1"/>
  <c r="K371" i="1" s="1"/>
  <c r="G372" i="1"/>
  <c r="K372" i="1" s="1"/>
  <c r="G373" i="1"/>
  <c r="K373" i="1" s="1"/>
  <c r="G374" i="1"/>
  <c r="K374" i="1" s="1"/>
  <c r="G375" i="1"/>
  <c r="K375" i="1" s="1"/>
  <c r="G376" i="1"/>
  <c r="K376" i="1" s="1"/>
  <c r="G377" i="1"/>
  <c r="K377" i="1" s="1"/>
  <c r="G378" i="1"/>
  <c r="K378" i="1" s="1"/>
  <c r="G379" i="1"/>
  <c r="K379" i="1" s="1"/>
  <c r="G380" i="1"/>
  <c r="K380" i="1" s="1"/>
  <c r="G381" i="1"/>
  <c r="K381" i="1" s="1"/>
  <c r="G382" i="1"/>
  <c r="K382" i="1" s="1"/>
  <c r="G383" i="1"/>
  <c r="K383" i="1" s="1"/>
  <c r="G384" i="1"/>
  <c r="K384" i="1" s="1"/>
  <c r="G385" i="1"/>
  <c r="K385" i="1" s="1"/>
  <c r="G386" i="1"/>
  <c r="K386" i="1" s="1"/>
  <c r="G387" i="1"/>
  <c r="K387" i="1" s="1"/>
  <c r="G388" i="1"/>
  <c r="K388" i="1" s="1"/>
  <c r="G389" i="1"/>
  <c r="K389" i="1" s="1"/>
  <c r="G390" i="1"/>
  <c r="K390" i="1" s="1"/>
  <c r="G391" i="1"/>
  <c r="K391" i="1" s="1"/>
  <c r="G392" i="1"/>
  <c r="K392" i="1" s="1"/>
  <c r="G393" i="1"/>
  <c r="K393" i="1" s="1"/>
  <c r="G394" i="1"/>
  <c r="K394" i="1" s="1"/>
  <c r="G395" i="1"/>
  <c r="K395" i="1" s="1"/>
  <c r="G396" i="1"/>
  <c r="K396" i="1" s="1"/>
  <c r="G397" i="1"/>
  <c r="K397" i="1" s="1"/>
  <c r="G398" i="1"/>
  <c r="K398" i="1" s="1"/>
  <c r="G399" i="1"/>
  <c r="K399" i="1" s="1"/>
  <c r="G400" i="1"/>
  <c r="K400" i="1" s="1"/>
  <c r="G401" i="1"/>
  <c r="K401" i="1" s="1"/>
  <c r="G402" i="1"/>
  <c r="K402" i="1" s="1"/>
  <c r="G403" i="1"/>
  <c r="K403" i="1" s="1"/>
  <c r="G404" i="1"/>
  <c r="K404" i="1" s="1"/>
  <c r="G405" i="1"/>
  <c r="K405" i="1" s="1"/>
  <c r="G406" i="1"/>
  <c r="K406" i="1" s="1"/>
  <c r="G407" i="1"/>
  <c r="K407" i="1" s="1"/>
  <c r="G408" i="1"/>
  <c r="K408" i="1" s="1"/>
  <c r="G409" i="1"/>
  <c r="K409" i="1" s="1"/>
  <c r="G410" i="1"/>
  <c r="K410" i="1" s="1"/>
  <c r="G411" i="1"/>
  <c r="K411" i="1" s="1"/>
  <c r="G412" i="1"/>
  <c r="K412" i="1" s="1"/>
  <c r="G413" i="1"/>
  <c r="K413" i="1" s="1"/>
  <c r="G414" i="1"/>
  <c r="K414" i="1" s="1"/>
  <c r="G415" i="1"/>
  <c r="K415" i="1" s="1"/>
  <c r="G416" i="1"/>
  <c r="K416" i="1" s="1"/>
  <c r="G417" i="1"/>
  <c r="K417" i="1" s="1"/>
  <c r="G418" i="1"/>
  <c r="K418" i="1" s="1"/>
  <c r="G419" i="1"/>
  <c r="K419" i="1" s="1"/>
  <c r="G420" i="1"/>
  <c r="K420" i="1" s="1"/>
  <c r="G421" i="1"/>
  <c r="K421" i="1" s="1"/>
  <c r="G422" i="1"/>
  <c r="K422" i="1" s="1"/>
  <c r="G423" i="1"/>
  <c r="K423" i="1" s="1"/>
  <c r="G424" i="1"/>
  <c r="K424" i="1" s="1"/>
  <c r="G425" i="1"/>
  <c r="K425" i="1" s="1"/>
  <c r="G426" i="1"/>
  <c r="K426" i="1" s="1"/>
  <c r="G427" i="1"/>
  <c r="K427" i="1" s="1"/>
  <c r="G428" i="1"/>
  <c r="K428" i="1" s="1"/>
  <c r="G429" i="1"/>
  <c r="K429" i="1" s="1"/>
  <c r="G430" i="1"/>
  <c r="K430" i="1" s="1"/>
  <c r="G431" i="1"/>
  <c r="K431" i="1" s="1"/>
  <c r="G432" i="1"/>
  <c r="K432" i="1" s="1"/>
  <c r="G433" i="1"/>
  <c r="K433" i="1" s="1"/>
  <c r="G434" i="1"/>
  <c r="K434" i="1" s="1"/>
  <c r="G435" i="1"/>
  <c r="K435" i="1" s="1"/>
  <c r="G436" i="1"/>
  <c r="K436" i="1" s="1"/>
  <c r="G437" i="1"/>
  <c r="K437" i="1" s="1"/>
  <c r="G438" i="1"/>
  <c r="K438" i="1" s="1"/>
  <c r="G439" i="1"/>
  <c r="K439" i="1" s="1"/>
  <c r="G440" i="1"/>
  <c r="K440" i="1" s="1"/>
  <c r="G441" i="1"/>
  <c r="K441" i="1" s="1"/>
  <c r="G442" i="1"/>
  <c r="K442" i="1" s="1"/>
  <c r="G443" i="1"/>
  <c r="K443" i="1" s="1"/>
  <c r="G444" i="1"/>
  <c r="K444" i="1" s="1"/>
  <c r="G445" i="1"/>
  <c r="K445" i="1" s="1"/>
  <c r="G446" i="1"/>
  <c r="K446" i="1" s="1"/>
  <c r="G447" i="1"/>
  <c r="K447" i="1" s="1"/>
  <c r="G448" i="1"/>
  <c r="K448" i="1" s="1"/>
  <c r="G449" i="1"/>
  <c r="K449" i="1" s="1"/>
  <c r="G450" i="1"/>
  <c r="K450" i="1" s="1"/>
  <c r="G451" i="1"/>
  <c r="K451" i="1" s="1"/>
  <c r="G452" i="1"/>
  <c r="K452" i="1" s="1"/>
  <c r="G453" i="1"/>
  <c r="K453" i="1" s="1"/>
  <c r="G454" i="1"/>
  <c r="K454" i="1" s="1"/>
  <c r="G455" i="1"/>
  <c r="K455" i="1" s="1"/>
  <c r="G456" i="1"/>
  <c r="K456" i="1" s="1"/>
  <c r="G457" i="1"/>
  <c r="K457" i="1" s="1"/>
  <c r="G458" i="1"/>
  <c r="K458" i="1" s="1"/>
  <c r="G459" i="1"/>
  <c r="K459" i="1" s="1"/>
  <c r="G460" i="1"/>
  <c r="K460" i="1" s="1"/>
  <c r="G461" i="1"/>
  <c r="K461" i="1" s="1"/>
  <c r="G462" i="1"/>
  <c r="K462" i="1" s="1"/>
  <c r="G463" i="1"/>
  <c r="K463" i="1" s="1"/>
  <c r="G464" i="1"/>
  <c r="K464" i="1" s="1"/>
  <c r="G465" i="1"/>
  <c r="K465" i="1" s="1"/>
  <c r="G466" i="1"/>
  <c r="K466" i="1" s="1"/>
  <c r="G467" i="1"/>
  <c r="K467" i="1" s="1"/>
  <c r="G468" i="1"/>
  <c r="K468" i="1" s="1"/>
  <c r="G469" i="1"/>
  <c r="K469" i="1" s="1"/>
  <c r="G470" i="1"/>
  <c r="K470" i="1" s="1"/>
  <c r="G471" i="1"/>
  <c r="K471" i="1" s="1"/>
  <c r="G472" i="1"/>
  <c r="K472" i="1" s="1"/>
  <c r="G473" i="1"/>
  <c r="K473" i="1" s="1"/>
  <c r="G474" i="1"/>
  <c r="K474" i="1" s="1"/>
  <c r="G475" i="1"/>
  <c r="K475" i="1" s="1"/>
  <c r="G476" i="1"/>
  <c r="K476" i="1" s="1"/>
  <c r="G477" i="1"/>
  <c r="K477" i="1" s="1"/>
  <c r="G478" i="1"/>
  <c r="K478" i="1" s="1"/>
  <c r="G479" i="1"/>
  <c r="K479" i="1" s="1"/>
  <c r="G480" i="1"/>
  <c r="K480" i="1" s="1"/>
  <c r="G481" i="1"/>
  <c r="K481" i="1" s="1"/>
  <c r="G482" i="1"/>
  <c r="K482" i="1" s="1"/>
  <c r="G483" i="1"/>
  <c r="K483" i="1" s="1"/>
  <c r="G484" i="1"/>
  <c r="K484" i="1" s="1"/>
  <c r="G485" i="1"/>
  <c r="K485" i="1" s="1"/>
  <c r="G486" i="1"/>
  <c r="K486" i="1" s="1"/>
  <c r="G487" i="1"/>
  <c r="K487" i="1" s="1"/>
  <c r="G488" i="1"/>
  <c r="K488" i="1" s="1"/>
  <c r="G489" i="1"/>
  <c r="K489" i="1" s="1"/>
  <c r="G490" i="1"/>
  <c r="K490" i="1" s="1"/>
  <c r="G491" i="1"/>
  <c r="K491" i="1" s="1"/>
  <c r="G492" i="1"/>
  <c r="K492" i="1" s="1"/>
  <c r="G493" i="1"/>
  <c r="K493" i="1" s="1"/>
  <c r="G494" i="1"/>
  <c r="K494" i="1" s="1"/>
  <c r="G495" i="1"/>
  <c r="K495" i="1" s="1"/>
  <c r="G496" i="1"/>
  <c r="K496" i="1" s="1"/>
  <c r="G497" i="1"/>
  <c r="K497" i="1" s="1"/>
  <c r="G498" i="1"/>
  <c r="K498" i="1" s="1"/>
  <c r="G499" i="1"/>
  <c r="K499" i="1" s="1"/>
  <c r="G500" i="1"/>
  <c r="K500" i="1" s="1"/>
  <c r="G501" i="1"/>
  <c r="K501" i="1" s="1"/>
  <c r="G502" i="1"/>
  <c r="K502" i="1" s="1"/>
  <c r="G503" i="1"/>
  <c r="K503" i="1" s="1"/>
  <c r="G504" i="1"/>
  <c r="K504" i="1" s="1"/>
  <c r="G505" i="1"/>
  <c r="K505" i="1" s="1"/>
  <c r="G506" i="1"/>
  <c r="K506" i="1" s="1"/>
  <c r="G507" i="1"/>
  <c r="K507" i="1" s="1"/>
  <c r="G508" i="1"/>
  <c r="K508" i="1" s="1"/>
  <c r="G509" i="1"/>
  <c r="K509" i="1" s="1"/>
  <c r="G510" i="1"/>
  <c r="K510" i="1" s="1"/>
  <c r="G511" i="1"/>
  <c r="K511" i="1" s="1"/>
  <c r="G512" i="1"/>
  <c r="K512" i="1" s="1"/>
  <c r="G513" i="1"/>
  <c r="K513" i="1" s="1"/>
  <c r="G514" i="1"/>
  <c r="K514" i="1" s="1"/>
  <c r="G515" i="1"/>
  <c r="K515" i="1" s="1"/>
  <c r="G516" i="1"/>
  <c r="K516" i="1" s="1"/>
  <c r="G517" i="1"/>
  <c r="K517" i="1" s="1"/>
  <c r="G518" i="1"/>
  <c r="K518" i="1" s="1"/>
  <c r="G519" i="1"/>
  <c r="K519" i="1" s="1"/>
  <c r="G520" i="1"/>
  <c r="K520" i="1" s="1"/>
  <c r="G521" i="1"/>
  <c r="K521" i="1" s="1"/>
  <c r="G522" i="1"/>
  <c r="K522" i="1" s="1"/>
  <c r="G523" i="1"/>
  <c r="K523" i="1" s="1"/>
  <c r="G524" i="1"/>
  <c r="K524" i="1" s="1"/>
  <c r="G525" i="1"/>
  <c r="K525" i="1" s="1"/>
  <c r="G526" i="1"/>
  <c r="K526" i="1" s="1"/>
  <c r="G527" i="1"/>
  <c r="K527" i="1" s="1"/>
  <c r="G528" i="1"/>
  <c r="K528" i="1" s="1"/>
  <c r="G529" i="1"/>
  <c r="K529" i="1" s="1"/>
  <c r="G530" i="1"/>
  <c r="K530" i="1" s="1"/>
  <c r="G531" i="1"/>
  <c r="K531" i="1" s="1"/>
  <c r="G532" i="1"/>
  <c r="K532" i="1" s="1"/>
  <c r="G533" i="1"/>
  <c r="K533" i="1" s="1"/>
  <c r="G534" i="1"/>
  <c r="K534" i="1" s="1"/>
  <c r="G535" i="1"/>
  <c r="K535" i="1" s="1"/>
  <c r="G536" i="1"/>
  <c r="K536" i="1" s="1"/>
  <c r="G537" i="1"/>
  <c r="K537" i="1" s="1"/>
  <c r="G538" i="1"/>
  <c r="K538" i="1" s="1"/>
  <c r="G539" i="1"/>
  <c r="K539" i="1" s="1"/>
  <c r="G540" i="1"/>
  <c r="K540" i="1" s="1"/>
  <c r="G541" i="1"/>
  <c r="K541" i="1" s="1"/>
  <c r="G542" i="1"/>
  <c r="K542" i="1" s="1"/>
  <c r="G543" i="1"/>
  <c r="K543" i="1" s="1"/>
  <c r="G544" i="1"/>
  <c r="K544" i="1" s="1"/>
  <c r="G545" i="1"/>
  <c r="K545" i="1" s="1"/>
  <c r="G546" i="1"/>
  <c r="K546" i="1" s="1"/>
  <c r="G547" i="1"/>
  <c r="K547" i="1" s="1"/>
  <c r="G548" i="1"/>
  <c r="K548" i="1" s="1"/>
  <c r="G549" i="1"/>
  <c r="K549" i="1" s="1"/>
  <c r="G550" i="1"/>
  <c r="K550" i="1" s="1"/>
  <c r="G551" i="1"/>
  <c r="K551" i="1" s="1"/>
  <c r="G552" i="1"/>
  <c r="K552" i="1" s="1"/>
  <c r="G553" i="1"/>
  <c r="K553" i="1" s="1"/>
  <c r="G554" i="1"/>
  <c r="K554" i="1" s="1"/>
  <c r="G555" i="1"/>
  <c r="K555" i="1" s="1"/>
  <c r="G556" i="1"/>
  <c r="K556" i="1" s="1"/>
  <c r="G557" i="1"/>
  <c r="K557" i="1" s="1"/>
  <c r="G558" i="1"/>
  <c r="K558" i="1" s="1"/>
  <c r="G559" i="1"/>
  <c r="K559" i="1" s="1"/>
  <c r="G560" i="1"/>
  <c r="K560" i="1" s="1"/>
  <c r="G561" i="1"/>
  <c r="K561" i="1" s="1"/>
  <c r="G562" i="1"/>
  <c r="K562" i="1" s="1"/>
  <c r="G563" i="1"/>
  <c r="K563" i="1" s="1"/>
  <c r="G564" i="1"/>
  <c r="K564" i="1" s="1"/>
  <c r="G565" i="1"/>
  <c r="K565" i="1" s="1"/>
  <c r="G566" i="1"/>
  <c r="K566" i="1" s="1"/>
  <c r="G567" i="1"/>
  <c r="K567" i="1" s="1"/>
  <c r="G568" i="1"/>
  <c r="K568" i="1" s="1"/>
  <c r="G569" i="1"/>
  <c r="K569" i="1" s="1"/>
  <c r="G570" i="1"/>
  <c r="K570" i="1" s="1"/>
  <c r="G571" i="1"/>
  <c r="K571" i="1" s="1"/>
  <c r="G572" i="1"/>
  <c r="K572" i="1" s="1"/>
  <c r="G573" i="1"/>
  <c r="K573" i="1" s="1"/>
  <c r="G574" i="1"/>
  <c r="K574" i="1" s="1"/>
  <c r="G575" i="1"/>
  <c r="K575" i="1" s="1"/>
  <c r="G576" i="1"/>
  <c r="K576" i="1" s="1"/>
  <c r="G577" i="1"/>
  <c r="K577" i="1" s="1"/>
  <c r="G578" i="1"/>
  <c r="K578" i="1" s="1"/>
  <c r="G579" i="1"/>
  <c r="K579" i="1" s="1"/>
  <c r="G580" i="1"/>
  <c r="K580" i="1" s="1"/>
  <c r="G581" i="1"/>
  <c r="K581" i="1" s="1"/>
  <c r="G582" i="1"/>
  <c r="K582" i="1" s="1"/>
  <c r="G583" i="1"/>
  <c r="K583" i="1" s="1"/>
  <c r="G584" i="1"/>
  <c r="K584" i="1" s="1"/>
  <c r="G585" i="1"/>
  <c r="K585" i="1" s="1"/>
  <c r="G586" i="1"/>
  <c r="K586" i="1" s="1"/>
  <c r="G587" i="1"/>
  <c r="K587" i="1" s="1"/>
  <c r="G588" i="1"/>
  <c r="K588" i="1" s="1"/>
  <c r="G589" i="1"/>
  <c r="K589" i="1" s="1"/>
  <c r="G590" i="1"/>
  <c r="K590" i="1" s="1"/>
  <c r="G591" i="1"/>
  <c r="K591" i="1" s="1"/>
  <c r="G592" i="1"/>
  <c r="K592" i="1" s="1"/>
  <c r="G593" i="1"/>
  <c r="K593" i="1" s="1"/>
  <c r="G594" i="1"/>
  <c r="K594" i="1" s="1"/>
  <c r="G595" i="1"/>
  <c r="K595" i="1" s="1"/>
  <c r="G596" i="1"/>
  <c r="K596" i="1" s="1"/>
  <c r="G597" i="1"/>
  <c r="K597" i="1" s="1"/>
  <c r="G598" i="1"/>
  <c r="K598" i="1" s="1"/>
  <c r="G599" i="1"/>
  <c r="K599" i="1" s="1"/>
  <c r="G600" i="1"/>
  <c r="K600" i="1" s="1"/>
  <c r="G601" i="1"/>
  <c r="K601" i="1" s="1"/>
  <c r="G602" i="1"/>
  <c r="K602" i="1" s="1"/>
  <c r="G603" i="1"/>
  <c r="K603" i="1" s="1"/>
  <c r="G604" i="1"/>
  <c r="K604" i="1" s="1"/>
  <c r="G605" i="1"/>
  <c r="K605" i="1" s="1"/>
  <c r="G606" i="1"/>
  <c r="K606" i="1" s="1"/>
  <c r="G607" i="1"/>
  <c r="K607" i="1" s="1"/>
  <c r="G608" i="1"/>
  <c r="K608" i="1" s="1"/>
  <c r="G609" i="1"/>
  <c r="K609" i="1" s="1"/>
  <c r="G610" i="1"/>
  <c r="K610" i="1" s="1"/>
  <c r="G611" i="1"/>
  <c r="K611" i="1" s="1"/>
  <c r="G612" i="1"/>
  <c r="K612" i="1" s="1"/>
  <c r="G613" i="1"/>
  <c r="K613" i="1" s="1"/>
  <c r="G614" i="1"/>
  <c r="K614" i="1" s="1"/>
  <c r="G615" i="1"/>
  <c r="K615" i="1" s="1"/>
  <c r="G616" i="1"/>
  <c r="K616" i="1" s="1"/>
  <c r="G617" i="1"/>
  <c r="K617" i="1" s="1"/>
  <c r="G618" i="1"/>
  <c r="K618" i="1" s="1"/>
  <c r="G619" i="1"/>
  <c r="K619" i="1" s="1"/>
  <c r="G620" i="1"/>
  <c r="K620" i="1" s="1"/>
  <c r="G621" i="1"/>
  <c r="K621" i="1" s="1"/>
  <c r="G622" i="1"/>
  <c r="K622" i="1" s="1"/>
  <c r="G623" i="1"/>
  <c r="K623" i="1" s="1"/>
  <c r="G624" i="1"/>
  <c r="K624" i="1" s="1"/>
  <c r="G625" i="1"/>
  <c r="K625" i="1" s="1"/>
  <c r="G626" i="1"/>
  <c r="K626" i="1" s="1"/>
  <c r="G627" i="1"/>
  <c r="K627" i="1" s="1"/>
  <c r="G628" i="1"/>
  <c r="K628" i="1" s="1"/>
  <c r="G629" i="1"/>
  <c r="K629" i="1" s="1"/>
  <c r="G630" i="1"/>
  <c r="K630" i="1" s="1"/>
  <c r="G631" i="1"/>
  <c r="K631" i="1" s="1"/>
  <c r="G632" i="1"/>
  <c r="K632" i="1" s="1"/>
  <c r="G633" i="1"/>
  <c r="K633" i="1" s="1"/>
  <c r="G634" i="1"/>
  <c r="K634" i="1" s="1"/>
  <c r="G635" i="1"/>
  <c r="K635" i="1" s="1"/>
  <c r="G636" i="1"/>
  <c r="K636" i="1" s="1"/>
  <c r="G637" i="1"/>
  <c r="K637" i="1" s="1"/>
  <c r="G638" i="1"/>
  <c r="K638" i="1" s="1"/>
  <c r="G639" i="1"/>
  <c r="K639" i="1" s="1"/>
  <c r="G640" i="1"/>
  <c r="K640" i="1" s="1"/>
  <c r="G641" i="1"/>
  <c r="K641" i="1" s="1"/>
  <c r="G642" i="1"/>
  <c r="K642" i="1" s="1"/>
  <c r="G643" i="1"/>
  <c r="K643" i="1" s="1"/>
  <c r="G644" i="1"/>
  <c r="K644" i="1" s="1"/>
  <c r="G645" i="1"/>
  <c r="K645" i="1" s="1"/>
  <c r="G646" i="1"/>
  <c r="K646" i="1" s="1"/>
  <c r="G647" i="1"/>
  <c r="K647" i="1" s="1"/>
  <c r="G648" i="1"/>
  <c r="K648" i="1" s="1"/>
  <c r="G649" i="1"/>
  <c r="K649" i="1" s="1"/>
  <c r="G650" i="1"/>
  <c r="K650" i="1" s="1"/>
  <c r="G651" i="1"/>
  <c r="K651" i="1" s="1"/>
  <c r="G652" i="1"/>
  <c r="K652" i="1" s="1"/>
  <c r="G653" i="1"/>
  <c r="K653" i="1" s="1"/>
  <c r="G654" i="1"/>
  <c r="K654" i="1" s="1"/>
  <c r="G655" i="1"/>
  <c r="K655" i="1" s="1"/>
  <c r="G656" i="1"/>
  <c r="K656" i="1" s="1"/>
  <c r="G657" i="1"/>
  <c r="K657" i="1" s="1"/>
  <c r="G658" i="1"/>
  <c r="K658" i="1" s="1"/>
  <c r="G659" i="1"/>
  <c r="K659" i="1" s="1"/>
  <c r="G660" i="1"/>
  <c r="K660" i="1" s="1"/>
  <c r="G661" i="1"/>
  <c r="K661" i="1" s="1"/>
  <c r="G662" i="1"/>
  <c r="K662" i="1" s="1"/>
  <c r="G663" i="1"/>
  <c r="K663" i="1" s="1"/>
  <c r="G664" i="1"/>
  <c r="K664" i="1" s="1"/>
  <c r="G665" i="1"/>
  <c r="K665" i="1" s="1"/>
  <c r="G666" i="1"/>
  <c r="K666" i="1" s="1"/>
  <c r="G667" i="1"/>
  <c r="K667" i="1" s="1"/>
  <c r="G668" i="1"/>
  <c r="K668" i="1" s="1"/>
  <c r="G669" i="1"/>
  <c r="K669" i="1" s="1"/>
  <c r="G670" i="1"/>
  <c r="K670" i="1" s="1"/>
  <c r="G671" i="1"/>
  <c r="K671" i="1" s="1"/>
  <c r="G672" i="1"/>
  <c r="K672" i="1" s="1"/>
  <c r="G673" i="1"/>
  <c r="K673" i="1" s="1"/>
  <c r="G674" i="1"/>
  <c r="K674" i="1" s="1"/>
  <c r="G675" i="1"/>
  <c r="K675" i="1" s="1"/>
  <c r="G676" i="1"/>
  <c r="K676" i="1" s="1"/>
  <c r="G677" i="1"/>
  <c r="K677" i="1" s="1"/>
  <c r="G678" i="1"/>
  <c r="K678" i="1" s="1"/>
  <c r="G679" i="1"/>
  <c r="K679" i="1" s="1"/>
  <c r="G680" i="1"/>
  <c r="K680" i="1" s="1"/>
  <c r="G681" i="1"/>
  <c r="K681" i="1" s="1"/>
  <c r="G682" i="1"/>
  <c r="K682" i="1" s="1"/>
  <c r="G683" i="1"/>
  <c r="K683" i="1" s="1"/>
  <c r="G684" i="1"/>
  <c r="K684" i="1" s="1"/>
  <c r="G685" i="1"/>
  <c r="K685" i="1" s="1"/>
  <c r="G686" i="1"/>
  <c r="K686" i="1" s="1"/>
  <c r="G687" i="1"/>
  <c r="K687" i="1" s="1"/>
  <c r="G688" i="1"/>
  <c r="K688" i="1" s="1"/>
  <c r="G689" i="1"/>
  <c r="K689" i="1" s="1"/>
  <c r="G690" i="1"/>
  <c r="K690" i="1" s="1"/>
  <c r="G691" i="1"/>
  <c r="K691" i="1" s="1"/>
  <c r="G692" i="1"/>
  <c r="K692" i="1" s="1"/>
  <c r="G693" i="1"/>
  <c r="K693" i="1" s="1"/>
  <c r="G694" i="1"/>
  <c r="K694" i="1" s="1"/>
  <c r="G695" i="1"/>
  <c r="K695" i="1" s="1"/>
  <c r="G696" i="1"/>
  <c r="K696" i="1" s="1"/>
  <c r="G697" i="1"/>
  <c r="K697" i="1" s="1"/>
  <c r="G698" i="1"/>
  <c r="K698" i="1" s="1"/>
  <c r="G699" i="1"/>
  <c r="K699" i="1" s="1"/>
  <c r="G700" i="1"/>
  <c r="K700" i="1" s="1"/>
  <c r="G701" i="1"/>
  <c r="K701" i="1" s="1"/>
  <c r="G702" i="1"/>
  <c r="K702" i="1" s="1"/>
  <c r="G703" i="1"/>
  <c r="K703" i="1" s="1"/>
  <c r="G704" i="1"/>
  <c r="K704" i="1" s="1"/>
  <c r="G705" i="1"/>
  <c r="K705" i="1" s="1"/>
  <c r="G706" i="1"/>
  <c r="K706" i="1" s="1"/>
  <c r="G707" i="1"/>
  <c r="K707" i="1" s="1"/>
  <c r="G708" i="1"/>
  <c r="K708" i="1" s="1"/>
  <c r="G709" i="1"/>
  <c r="K709" i="1" s="1"/>
  <c r="G710" i="1"/>
  <c r="K710" i="1" s="1"/>
  <c r="G711" i="1"/>
  <c r="K711" i="1" s="1"/>
  <c r="G712" i="1"/>
  <c r="K712" i="1" s="1"/>
  <c r="G713" i="1"/>
  <c r="K713" i="1" s="1"/>
  <c r="G714" i="1"/>
  <c r="K714" i="1" s="1"/>
  <c r="G715" i="1"/>
  <c r="K715" i="1" s="1"/>
  <c r="G716" i="1"/>
  <c r="K716" i="1" s="1"/>
  <c r="G717" i="1"/>
  <c r="K717" i="1" s="1"/>
  <c r="G718" i="1"/>
  <c r="K718" i="1" s="1"/>
  <c r="G719" i="1"/>
  <c r="K719" i="1" s="1"/>
  <c r="G720" i="1"/>
  <c r="K720" i="1" s="1"/>
  <c r="G721" i="1"/>
  <c r="K721" i="1" s="1"/>
  <c r="G722" i="1"/>
  <c r="K722" i="1" s="1"/>
  <c r="G723" i="1"/>
  <c r="K723" i="1" s="1"/>
  <c r="G724" i="1"/>
  <c r="K724" i="1" s="1"/>
  <c r="G725" i="1"/>
  <c r="K725" i="1" s="1"/>
  <c r="G726" i="1"/>
  <c r="K726" i="1" s="1"/>
  <c r="G727" i="1"/>
  <c r="K727" i="1" s="1"/>
  <c r="G728" i="1"/>
  <c r="K728" i="1" s="1"/>
  <c r="G729" i="1"/>
  <c r="K729" i="1" s="1"/>
  <c r="G730" i="1"/>
  <c r="K730" i="1" s="1"/>
  <c r="G731" i="1"/>
  <c r="K731" i="1" s="1"/>
  <c r="G732" i="1"/>
  <c r="K732" i="1" s="1"/>
  <c r="G733" i="1"/>
  <c r="K733" i="1" s="1"/>
  <c r="G734" i="1"/>
  <c r="K734" i="1" s="1"/>
  <c r="G735" i="1"/>
  <c r="K735" i="1" s="1"/>
  <c r="G736" i="1"/>
  <c r="K736" i="1" s="1"/>
  <c r="G737" i="1"/>
  <c r="K737" i="1" s="1"/>
  <c r="G738" i="1"/>
  <c r="K738" i="1" s="1"/>
  <c r="G739" i="1"/>
  <c r="K739" i="1" s="1"/>
  <c r="G740" i="1"/>
  <c r="K740" i="1" s="1"/>
  <c r="G741" i="1"/>
  <c r="K741" i="1" s="1"/>
  <c r="G742" i="1"/>
  <c r="K742" i="1" s="1"/>
  <c r="G743" i="1"/>
  <c r="K743" i="1" s="1"/>
  <c r="G744" i="1"/>
  <c r="K744" i="1" s="1"/>
  <c r="G745" i="1"/>
  <c r="K745" i="1" s="1"/>
  <c r="G746" i="1"/>
  <c r="K746" i="1" s="1"/>
  <c r="G747" i="1"/>
  <c r="K747" i="1" s="1"/>
  <c r="G748" i="1"/>
  <c r="K748" i="1" s="1"/>
  <c r="G749" i="1"/>
  <c r="K749" i="1" s="1"/>
  <c r="G750" i="1"/>
  <c r="K750" i="1" s="1"/>
  <c r="G751" i="1"/>
  <c r="K751" i="1" s="1"/>
  <c r="G752" i="1"/>
  <c r="K752" i="1" s="1"/>
  <c r="G753" i="1"/>
  <c r="K753" i="1" s="1"/>
  <c r="G754" i="1"/>
  <c r="K754" i="1" s="1"/>
  <c r="G755" i="1"/>
  <c r="K755" i="1" s="1"/>
  <c r="G756" i="1"/>
  <c r="K756" i="1" s="1"/>
  <c r="G757" i="1"/>
  <c r="K757" i="1" s="1"/>
  <c r="G758" i="1"/>
  <c r="K758" i="1" s="1"/>
  <c r="G759" i="1"/>
  <c r="K759" i="1" s="1"/>
  <c r="G760" i="1"/>
  <c r="K760" i="1" s="1"/>
  <c r="G761" i="1"/>
  <c r="K761" i="1" s="1"/>
  <c r="G762" i="1"/>
  <c r="K762" i="1" s="1"/>
  <c r="G763" i="1"/>
  <c r="K763" i="1" s="1"/>
  <c r="G764" i="1"/>
  <c r="K764" i="1" s="1"/>
  <c r="G765" i="1"/>
  <c r="K765" i="1" s="1"/>
  <c r="G766" i="1"/>
  <c r="K766" i="1" s="1"/>
  <c r="G767" i="1"/>
  <c r="K767" i="1" s="1"/>
  <c r="G768" i="1"/>
  <c r="K768" i="1" s="1"/>
  <c r="G769" i="1"/>
  <c r="K769" i="1" s="1"/>
  <c r="G770" i="1"/>
  <c r="K770" i="1" s="1"/>
  <c r="G771" i="1"/>
  <c r="K771" i="1" s="1"/>
  <c r="G772" i="1"/>
  <c r="K772" i="1" s="1"/>
  <c r="G773" i="1"/>
  <c r="K773" i="1" s="1"/>
  <c r="G774" i="1"/>
  <c r="K774" i="1" s="1"/>
  <c r="G775" i="1"/>
  <c r="K775" i="1" s="1"/>
  <c r="G776" i="1"/>
  <c r="K776" i="1" s="1"/>
  <c r="G777" i="1"/>
  <c r="K777" i="1" s="1"/>
  <c r="G778" i="1"/>
  <c r="K778" i="1" s="1"/>
  <c r="G779" i="1"/>
  <c r="K779" i="1" s="1"/>
  <c r="G780" i="1"/>
  <c r="K780" i="1" s="1"/>
  <c r="G781" i="1"/>
  <c r="K781" i="1" s="1"/>
  <c r="G782" i="1"/>
  <c r="K782" i="1" s="1"/>
  <c r="G783" i="1"/>
  <c r="K783" i="1" s="1"/>
  <c r="G784" i="1"/>
  <c r="K784" i="1" s="1"/>
  <c r="G785" i="1"/>
  <c r="K785" i="1" s="1"/>
  <c r="G786" i="1"/>
  <c r="K786" i="1" s="1"/>
  <c r="G787" i="1"/>
  <c r="K787" i="1" s="1"/>
  <c r="G788" i="1"/>
  <c r="K788" i="1" s="1"/>
  <c r="G789" i="1"/>
  <c r="K789" i="1" s="1"/>
  <c r="G790" i="1"/>
  <c r="K790" i="1" s="1"/>
  <c r="G791" i="1"/>
  <c r="K791" i="1" s="1"/>
  <c r="G792" i="1"/>
  <c r="K792" i="1" s="1"/>
  <c r="G793" i="1"/>
  <c r="K793" i="1" s="1"/>
  <c r="G794" i="1"/>
  <c r="K794" i="1" s="1"/>
  <c r="G795" i="1"/>
  <c r="K795" i="1" s="1"/>
  <c r="G796" i="1"/>
  <c r="K796" i="1" s="1"/>
  <c r="G797" i="1"/>
  <c r="K797" i="1" s="1"/>
  <c r="G798" i="1"/>
  <c r="K798" i="1" s="1"/>
  <c r="G799" i="1"/>
  <c r="K799" i="1" s="1"/>
  <c r="G800" i="1"/>
  <c r="K800" i="1" s="1"/>
  <c r="G801" i="1"/>
  <c r="K801" i="1" s="1"/>
  <c r="G802" i="1"/>
  <c r="K802" i="1" s="1"/>
  <c r="G803" i="1"/>
  <c r="K803" i="1" s="1"/>
  <c r="G804" i="1"/>
  <c r="K804" i="1" s="1"/>
  <c r="G805" i="1"/>
  <c r="K805" i="1" s="1"/>
  <c r="G806" i="1"/>
  <c r="K806" i="1" s="1"/>
  <c r="G807" i="1"/>
  <c r="K807" i="1" s="1"/>
  <c r="G808" i="1"/>
  <c r="K808" i="1" s="1"/>
  <c r="G809" i="1"/>
  <c r="K809" i="1" s="1"/>
  <c r="G810" i="1"/>
  <c r="K810" i="1" s="1"/>
  <c r="G811" i="1"/>
  <c r="K811" i="1" s="1"/>
  <c r="G812" i="1"/>
  <c r="K812" i="1" s="1"/>
  <c r="G813" i="1"/>
  <c r="K813" i="1" s="1"/>
  <c r="G814" i="1"/>
  <c r="K814" i="1" s="1"/>
  <c r="G815" i="1"/>
  <c r="K815" i="1" s="1"/>
  <c r="G816" i="1"/>
  <c r="K816" i="1" s="1"/>
  <c r="G817" i="1"/>
  <c r="K817" i="1" s="1"/>
  <c r="G818" i="1"/>
  <c r="K818" i="1" s="1"/>
  <c r="G819" i="1"/>
  <c r="K819" i="1" s="1"/>
  <c r="G820" i="1"/>
  <c r="K820" i="1" s="1"/>
  <c r="G821" i="1"/>
  <c r="K821" i="1" s="1"/>
  <c r="G822" i="1"/>
  <c r="K822" i="1" s="1"/>
  <c r="G823" i="1"/>
  <c r="K823" i="1" s="1"/>
  <c r="G824" i="1"/>
  <c r="K824" i="1" s="1"/>
  <c r="G825" i="1"/>
  <c r="K825" i="1" s="1"/>
  <c r="G826" i="1"/>
  <c r="K826" i="1" s="1"/>
  <c r="G827" i="1"/>
  <c r="K827" i="1" s="1"/>
  <c r="G828" i="1"/>
  <c r="K828" i="1" s="1"/>
  <c r="G829" i="1"/>
  <c r="K829" i="1" s="1"/>
  <c r="G830" i="1"/>
  <c r="K830" i="1" s="1"/>
  <c r="G831" i="1"/>
  <c r="K831" i="1" s="1"/>
  <c r="G832" i="1"/>
  <c r="K832" i="1" s="1"/>
  <c r="G833" i="1"/>
  <c r="K833" i="1" s="1"/>
  <c r="G834" i="1"/>
  <c r="K834" i="1" s="1"/>
  <c r="G835" i="1"/>
  <c r="K835" i="1" s="1"/>
  <c r="G836" i="1"/>
  <c r="K836" i="1" s="1"/>
  <c r="G837" i="1"/>
  <c r="K837" i="1" s="1"/>
  <c r="G838" i="1"/>
  <c r="K838" i="1" s="1"/>
  <c r="G839" i="1"/>
  <c r="K839" i="1" s="1"/>
  <c r="G840" i="1"/>
  <c r="K840" i="1" s="1"/>
  <c r="G841" i="1"/>
  <c r="K841" i="1" s="1"/>
  <c r="G842" i="1"/>
  <c r="K842" i="1" s="1"/>
  <c r="G843" i="1"/>
  <c r="K843" i="1" s="1"/>
  <c r="G844" i="1"/>
  <c r="K844" i="1" s="1"/>
  <c r="G845" i="1"/>
  <c r="K845" i="1" s="1"/>
  <c r="G846" i="1"/>
  <c r="K846" i="1" s="1"/>
  <c r="G847" i="1"/>
  <c r="K847" i="1" s="1"/>
  <c r="G848" i="1"/>
  <c r="K848" i="1" s="1"/>
  <c r="G849" i="1"/>
  <c r="K849" i="1" s="1"/>
  <c r="G850" i="1"/>
  <c r="K850" i="1" s="1"/>
  <c r="G851" i="1"/>
  <c r="K851" i="1" s="1"/>
  <c r="G852" i="1"/>
  <c r="K852" i="1" s="1"/>
  <c r="G853" i="1"/>
  <c r="K853" i="1" s="1"/>
  <c r="G854" i="1"/>
  <c r="K854" i="1" s="1"/>
  <c r="G855" i="1"/>
  <c r="K855" i="1" s="1"/>
  <c r="G856" i="1"/>
  <c r="K856" i="1" s="1"/>
  <c r="G857" i="1"/>
  <c r="K857" i="1" s="1"/>
  <c r="G858" i="1"/>
  <c r="K858" i="1" s="1"/>
  <c r="G859" i="1"/>
  <c r="K859" i="1" s="1"/>
  <c r="G860" i="1"/>
  <c r="K860" i="1" s="1"/>
  <c r="G861" i="1"/>
  <c r="K861" i="1" s="1"/>
  <c r="G862" i="1"/>
  <c r="K862" i="1" s="1"/>
  <c r="G863" i="1"/>
  <c r="K863" i="1" s="1"/>
  <c r="G864" i="1"/>
  <c r="K864" i="1" s="1"/>
  <c r="G865" i="1"/>
  <c r="K865" i="1" s="1"/>
  <c r="G866" i="1"/>
  <c r="K866" i="1" s="1"/>
  <c r="G867" i="1"/>
  <c r="K867" i="1" s="1"/>
  <c r="G868" i="1"/>
  <c r="K868" i="1" s="1"/>
  <c r="G869" i="1"/>
  <c r="K869" i="1" s="1"/>
  <c r="G870" i="1"/>
  <c r="K870" i="1" s="1"/>
  <c r="G871" i="1"/>
  <c r="K871" i="1" s="1"/>
  <c r="G872" i="1"/>
  <c r="K872" i="1" s="1"/>
  <c r="G873" i="1"/>
  <c r="K873" i="1" s="1"/>
  <c r="G874" i="1"/>
  <c r="K874" i="1" s="1"/>
  <c r="G875" i="1"/>
  <c r="K875" i="1" s="1"/>
  <c r="G876" i="1"/>
  <c r="K876" i="1" s="1"/>
  <c r="G877" i="1"/>
  <c r="K877" i="1" s="1"/>
  <c r="G878" i="1"/>
  <c r="K878" i="1" s="1"/>
  <c r="G879" i="1"/>
  <c r="K879" i="1" s="1"/>
  <c r="G880" i="1"/>
  <c r="K880" i="1" s="1"/>
  <c r="G881" i="1"/>
  <c r="K881" i="1" s="1"/>
  <c r="G882" i="1"/>
  <c r="K882" i="1" s="1"/>
  <c r="G883" i="1"/>
  <c r="K883" i="1" s="1"/>
  <c r="G884" i="1"/>
  <c r="K884" i="1" s="1"/>
  <c r="G885" i="1"/>
  <c r="K885" i="1" s="1"/>
  <c r="G886" i="1"/>
  <c r="K886" i="1" s="1"/>
  <c r="G887" i="1"/>
  <c r="K887" i="1" s="1"/>
  <c r="G888" i="1"/>
  <c r="K888" i="1" s="1"/>
  <c r="G889" i="1"/>
  <c r="K889" i="1" s="1"/>
  <c r="G890" i="1"/>
  <c r="K890" i="1" s="1"/>
  <c r="G891" i="1"/>
  <c r="K891" i="1" s="1"/>
  <c r="G892" i="1"/>
  <c r="K892" i="1" s="1"/>
  <c r="G893" i="1"/>
  <c r="K893" i="1" s="1"/>
  <c r="G894" i="1"/>
  <c r="K894" i="1" s="1"/>
  <c r="G895" i="1"/>
  <c r="K895" i="1" s="1"/>
  <c r="G896" i="1"/>
  <c r="K896" i="1" s="1"/>
  <c r="G897" i="1"/>
  <c r="K897" i="1" s="1"/>
  <c r="G898" i="1"/>
  <c r="K898" i="1" s="1"/>
  <c r="G899" i="1"/>
  <c r="K899" i="1" s="1"/>
  <c r="G900" i="1"/>
  <c r="K900" i="1" s="1"/>
  <c r="G901" i="1"/>
  <c r="K901" i="1" s="1"/>
  <c r="G902" i="1"/>
  <c r="K902" i="1" s="1"/>
  <c r="G903" i="1"/>
  <c r="K903" i="1" s="1"/>
  <c r="G904" i="1"/>
  <c r="K904" i="1" s="1"/>
  <c r="G905" i="1"/>
  <c r="K905" i="1" s="1"/>
  <c r="G906" i="1"/>
  <c r="K906" i="1" s="1"/>
  <c r="G907" i="1"/>
  <c r="K907" i="1" s="1"/>
  <c r="G908" i="1"/>
  <c r="K908" i="1" s="1"/>
  <c r="G909" i="1"/>
  <c r="K909" i="1" s="1"/>
  <c r="G910" i="1"/>
  <c r="K910" i="1" s="1"/>
  <c r="G911" i="1"/>
  <c r="K911" i="1" s="1"/>
  <c r="G912" i="1"/>
  <c r="K912" i="1" s="1"/>
  <c r="G913" i="1"/>
  <c r="K913" i="1" s="1"/>
  <c r="G914" i="1"/>
  <c r="K914" i="1" s="1"/>
  <c r="G915" i="1"/>
  <c r="K915" i="1" s="1"/>
  <c r="G916" i="1"/>
  <c r="K916" i="1" s="1"/>
  <c r="G917" i="1"/>
  <c r="K917" i="1" s="1"/>
  <c r="G918" i="1"/>
  <c r="K918" i="1" s="1"/>
  <c r="G919" i="1"/>
  <c r="K919" i="1" s="1"/>
  <c r="G920" i="1"/>
  <c r="K920" i="1" s="1"/>
  <c r="G921" i="1"/>
  <c r="K921" i="1" s="1"/>
  <c r="G922" i="1"/>
  <c r="K922" i="1" s="1"/>
  <c r="G923" i="1"/>
  <c r="K923" i="1" s="1"/>
  <c r="G924" i="1"/>
  <c r="K924" i="1" s="1"/>
  <c r="G925" i="1"/>
  <c r="K925" i="1" s="1"/>
  <c r="G926" i="1"/>
  <c r="K926" i="1" s="1"/>
  <c r="G927" i="1"/>
  <c r="K927" i="1" s="1"/>
  <c r="G928" i="1"/>
  <c r="K928" i="1" s="1"/>
  <c r="G929" i="1"/>
  <c r="K929" i="1" s="1"/>
  <c r="G930" i="1"/>
  <c r="K930" i="1" s="1"/>
  <c r="G931" i="1"/>
  <c r="K931" i="1" s="1"/>
  <c r="G932" i="1"/>
  <c r="K932" i="1" s="1"/>
  <c r="G933" i="1"/>
  <c r="K933" i="1" s="1"/>
  <c r="G934" i="1"/>
  <c r="K934" i="1" s="1"/>
  <c r="G935" i="1"/>
  <c r="K935" i="1" s="1"/>
  <c r="G936" i="1"/>
  <c r="K936" i="1" s="1"/>
  <c r="G937" i="1"/>
  <c r="K937" i="1" s="1"/>
  <c r="G938" i="1"/>
  <c r="K938" i="1" s="1"/>
  <c r="G939" i="1"/>
  <c r="K939" i="1" s="1"/>
  <c r="G940" i="1"/>
  <c r="K940" i="1" s="1"/>
  <c r="G941" i="1"/>
  <c r="K941" i="1" s="1"/>
  <c r="G942" i="1"/>
  <c r="K942" i="1" s="1"/>
  <c r="G943" i="1"/>
  <c r="K943" i="1" s="1"/>
  <c r="G944" i="1"/>
  <c r="K944" i="1" s="1"/>
  <c r="G945" i="1"/>
  <c r="K945" i="1" s="1"/>
  <c r="G946" i="1"/>
  <c r="K946" i="1" s="1"/>
  <c r="G947" i="1"/>
  <c r="K947" i="1" s="1"/>
  <c r="G948" i="1"/>
  <c r="K948" i="1" s="1"/>
  <c r="G949" i="1"/>
  <c r="K949" i="1" s="1"/>
  <c r="G950" i="1"/>
  <c r="K950" i="1" s="1"/>
  <c r="G951" i="1"/>
  <c r="K951" i="1" s="1"/>
  <c r="G952" i="1"/>
  <c r="K952" i="1" s="1"/>
  <c r="G953" i="1"/>
  <c r="K953" i="1" s="1"/>
  <c r="G954" i="1"/>
  <c r="K954" i="1" s="1"/>
  <c r="G955" i="1"/>
  <c r="K955" i="1" s="1"/>
  <c r="G956" i="1"/>
  <c r="K956" i="1" s="1"/>
  <c r="G957" i="1"/>
  <c r="K957" i="1" s="1"/>
  <c r="G958" i="1"/>
  <c r="K958" i="1" s="1"/>
  <c r="G959" i="1"/>
  <c r="K959" i="1" s="1"/>
  <c r="G960" i="1"/>
  <c r="K960" i="1" s="1"/>
  <c r="G961" i="1"/>
  <c r="K961" i="1" s="1"/>
  <c r="G962" i="1"/>
  <c r="K962" i="1" s="1"/>
  <c r="G963" i="1"/>
  <c r="K963" i="1" s="1"/>
  <c r="G964" i="1"/>
  <c r="K964" i="1" s="1"/>
  <c r="G965" i="1"/>
  <c r="K965" i="1" s="1"/>
  <c r="G966" i="1"/>
  <c r="K966" i="1" s="1"/>
  <c r="G967" i="1"/>
  <c r="K967" i="1" s="1"/>
  <c r="G968" i="1"/>
  <c r="K968" i="1" s="1"/>
  <c r="G969" i="1"/>
  <c r="K969" i="1" s="1"/>
  <c r="G970" i="1"/>
  <c r="K970" i="1" s="1"/>
  <c r="G971" i="1"/>
  <c r="K971" i="1" s="1"/>
  <c r="G972" i="1"/>
  <c r="K972" i="1" s="1"/>
  <c r="G973" i="1"/>
  <c r="K973" i="1" s="1"/>
  <c r="G974" i="1"/>
  <c r="K974" i="1" s="1"/>
  <c r="G975" i="1"/>
  <c r="K975" i="1" s="1"/>
  <c r="G976" i="1"/>
  <c r="K976" i="1" s="1"/>
  <c r="G977" i="1"/>
  <c r="K977" i="1" s="1"/>
  <c r="G978" i="1"/>
  <c r="K978" i="1" s="1"/>
  <c r="G979" i="1"/>
  <c r="K979" i="1" s="1"/>
  <c r="G980" i="1"/>
  <c r="K980" i="1" s="1"/>
  <c r="G981" i="1"/>
  <c r="K981" i="1" s="1"/>
  <c r="G982" i="1"/>
  <c r="K982" i="1" s="1"/>
  <c r="G983" i="1"/>
  <c r="K983" i="1" s="1"/>
  <c r="G984" i="1"/>
  <c r="K984" i="1" s="1"/>
  <c r="G985" i="1"/>
  <c r="K985" i="1" s="1"/>
  <c r="G986" i="1"/>
  <c r="K986" i="1" s="1"/>
  <c r="G987" i="1"/>
  <c r="K987" i="1" s="1"/>
  <c r="G988" i="1"/>
  <c r="K988" i="1" s="1"/>
  <c r="G989" i="1"/>
  <c r="K989" i="1" s="1"/>
  <c r="G990" i="1"/>
  <c r="K990" i="1" s="1"/>
  <c r="G991" i="1"/>
  <c r="K991" i="1" s="1"/>
  <c r="G992" i="1"/>
  <c r="K992" i="1" s="1"/>
  <c r="G993" i="1"/>
  <c r="K993" i="1" s="1"/>
  <c r="G994" i="1"/>
  <c r="K994" i="1" s="1"/>
  <c r="G995" i="1"/>
  <c r="K995" i="1" s="1"/>
  <c r="G996" i="1"/>
  <c r="K996" i="1" s="1"/>
  <c r="G997" i="1"/>
  <c r="K997" i="1" s="1"/>
  <c r="G998" i="1"/>
  <c r="K998" i="1" s="1"/>
  <c r="G999" i="1"/>
  <c r="K999" i="1" s="1"/>
  <c r="G1000" i="1"/>
  <c r="K1000" i="1" s="1"/>
  <c r="G1001" i="1"/>
  <c r="K1001" i="1" s="1"/>
  <c r="G1002" i="1"/>
  <c r="K1002" i="1" s="1"/>
  <c r="G1003" i="1"/>
  <c r="K1003" i="1" s="1"/>
  <c r="G1004" i="1"/>
  <c r="K1004" i="1" s="1"/>
  <c r="G1005" i="1"/>
  <c r="K1005" i="1" s="1"/>
  <c r="G1006" i="1"/>
  <c r="K1006" i="1" s="1"/>
  <c r="G1007" i="1"/>
  <c r="K1007" i="1" s="1"/>
  <c r="G1008" i="1"/>
  <c r="K1008" i="1" s="1"/>
  <c r="G1009" i="1"/>
  <c r="K1009" i="1" s="1"/>
  <c r="G1010" i="1"/>
  <c r="K1010" i="1" s="1"/>
  <c r="G1011" i="1"/>
  <c r="K1011" i="1" s="1"/>
  <c r="G1012" i="1"/>
  <c r="K1012" i="1" s="1"/>
  <c r="G1013" i="1"/>
  <c r="K1013" i="1" s="1"/>
  <c r="G1014" i="1"/>
  <c r="K1014" i="1" s="1"/>
  <c r="G1015" i="1"/>
  <c r="K1015" i="1" s="1"/>
  <c r="G1016" i="1"/>
  <c r="K1016" i="1" s="1"/>
  <c r="G1017" i="1"/>
  <c r="K1017" i="1" s="1"/>
  <c r="G1018" i="1"/>
  <c r="K1018" i="1" s="1"/>
  <c r="G1019" i="1"/>
  <c r="K1019" i="1" s="1"/>
  <c r="G1020" i="1"/>
  <c r="K1020" i="1" s="1"/>
  <c r="G1021" i="1"/>
  <c r="K1021" i="1" s="1"/>
  <c r="G1022" i="1"/>
  <c r="K1022" i="1" s="1"/>
  <c r="G1023" i="1"/>
  <c r="K1023" i="1" s="1"/>
  <c r="G1024" i="1"/>
  <c r="K1024" i="1" s="1"/>
  <c r="G1025" i="1"/>
  <c r="K1025" i="1" s="1"/>
  <c r="G1026" i="1"/>
  <c r="K1026" i="1" s="1"/>
  <c r="G1027" i="1"/>
  <c r="K1027" i="1" s="1"/>
  <c r="G1028" i="1"/>
  <c r="K1028" i="1" s="1"/>
  <c r="G1029" i="1"/>
  <c r="K1029" i="1" s="1"/>
  <c r="G1030" i="1"/>
  <c r="K1030" i="1" s="1"/>
  <c r="G1031" i="1"/>
  <c r="K1031" i="1" s="1"/>
  <c r="G1032" i="1"/>
  <c r="K1032" i="1" s="1"/>
  <c r="G1033" i="1"/>
  <c r="K1033" i="1" s="1"/>
  <c r="G1034" i="1"/>
  <c r="K1034" i="1" s="1"/>
  <c r="G1035" i="1"/>
  <c r="K1035" i="1" s="1"/>
  <c r="G1036" i="1"/>
  <c r="K1036" i="1" s="1"/>
  <c r="G1037" i="1"/>
  <c r="K1037" i="1" s="1"/>
  <c r="G1038" i="1"/>
  <c r="K1038" i="1" s="1"/>
  <c r="G1039" i="1"/>
  <c r="K1039" i="1" s="1"/>
  <c r="G1040" i="1"/>
  <c r="K1040" i="1" s="1"/>
  <c r="G1041" i="1"/>
  <c r="K1041" i="1" s="1"/>
  <c r="G1042" i="1"/>
  <c r="K1042" i="1" s="1"/>
  <c r="G1043" i="1"/>
  <c r="K1043" i="1" s="1"/>
  <c r="G1044" i="1"/>
  <c r="K1044" i="1" s="1"/>
  <c r="G1045" i="1"/>
  <c r="K1045" i="1" s="1"/>
  <c r="G1046" i="1"/>
  <c r="K1046" i="1" s="1"/>
  <c r="G1047" i="1"/>
  <c r="K1047" i="1" s="1"/>
  <c r="G1048" i="1"/>
  <c r="K1048" i="1" s="1"/>
  <c r="G1049" i="1"/>
  <c r="K1049" i="1" s="1"/>
  <c r="G1050" i="1"/>
  <c r="K1050" i="1" s="1"/>
  <c r="G1051" i="1"/>
  <c r="K1051" i="1" s="1"/>
  <c r="G1052" i="1"/>
  <c r="K1052" i="1" s="1"/>
  <c r="G1053" i="1"/>
  <c r="K1053" i="1" s="1"/>
  <c r="G1054" i="1"/>
  <c r="K1054" i="1" s="1"/>
  <c r="G1055" i="1"/>
  <c r="K1055" i="1" s="1"/>
  <c r="G1056" i="1"/>
  <c r="K1056" i="1" s="1"/>
  <c r="G1057" i="1"/>
  <c r="K1057" i="1" s="1"/>
  <c r="G1058" i="1"/>
  <c r="K1058" i="1" s="1"/>
  <c r="G1059" i="1"/>
  <c r="K1059" i="1" s="1"/>
  <c r="G1060" i="1"/>
  <c r="K1060" i="1" s="1"/>
  <c r="G1061" i="1"/>
  <c r="K1061" i="1" s="1"/>
  <c r="G1062" i="1"/>
  <c r="K1062" i="1" s="1"/>
  <c r="G1063" i="1"/>
  <c r="K1063" i="1" s="1"/>
  <c r="G1064" i="1"/>
  <c r="K1064" i="1" s="1"/>
  <c r="G1065" i="1"/>
  <c r="K1065" i="1" s="1"/>
  <c r="G1066" i="1"/>
  <c r="K1066" i="1" s="1"/>
  <c r="G1067" i="1"/>
  <c r="K1067" i="1" s="1"/>
  <c r="G1068" i="1"/>
  <c r="K1068" i="1" s="1"/>
  <c r="G1069" i="1"/>
  <c r="K1069" i="1" s="1"/>
  <c r="G1070" i="1"/>
  <c r="K1070" i="1" s="1"/>
  <c r="G1071" i="1"/>
  <c r="K1071" i="1" s="1"/>
  <c r="G1072" i="1"/>
  <c r="K1072" i="1" s="1"/>
  <c r="G1073" i="1"/>
  <c r="K1073" i="1" s="1"/>
  <c r="G1074" i="1"/>
  <c r="K1074" i="1" s="1"/>
  <c r="G1075" i="1"/>
  <c r="K1075" i="1" s="1"/>
  <c r="G1076" i="1"/>
  <c r="K1076" i="1" s="1"/>
  <c r="G1077" i="1"/>
  <c r="K1077" i="1" s="1"/>
  <c r="G1078" i="1"/>
  <c r="K1078" i="1" s="1"/>
  <c r="G1079" i="1"/>
  <c r="K1079" i="1" s="1"/>
  <c r="G1080" i="1"/>
  <c r="K1080" i="1" s="1"/>
  <c r="G1081" i="1"/>
  <c r="K1081" i="1" s="1"/>
  <c r="G1082" i="1"/>
  <c r="K1082" i="1" s="1"/>
  <c r="G1083" i="1"/>
  <c r="K1083" i="1" s="1"/>
  <c r="G1084" i="1"/>
  <c r="K1084" i="1" s="1"/>
  <c r="G1085" i="1"/>
  <c r="K1085" i="1" s="1"/>
  <c r="G1086" i="1"/>
  <c r="K1086" i="1" s="1"/>
  <c r="G1087" i="1"/>
  <c r="K1087" i="1" s="1"/>
  <c r="G1088" i="1"/>
  <c r="K1088" i="1" s="1"/>
  <c r="G1089" i="1"/>
  <c r="K1089" i="1" s="1"/>
  <c r="G1090" i="1"/>
  <c r="K1090" i="1" s="1"/>
  <c r="G1091" i="1"/>
  <c r="K1091" i="1" s="1"/>
  <c r="G1092" i="1"/>
  <c r="K1092" i="1" s="1"/>
  <c r="G1093" i="1"/>
  <c r="K1093" i="1" s="1"/>
  <c r="G1094" i="1"/>
  <c r="K1094" i="1" s="1"/>
  <c r="G1095" i="1"/>
  <c r="K1095" i="1" s="1"/>
  <c r="G1096" i="1"/>
  <c r="K1096" i="1" s="1"/>
  <c r="G1097" i="1"/>
  <c r="K1097" i="1" s="1"/>
  <c r="G1098" i="1"/>
  <c r="K1098" i="1" s="1"/>
  <c r="G1099" i="1"/>
  <c r="K1099" i="1" s="1"/>
  <c r="G1100" i="1"/>
  <c r="K1100" i="1" s="1"/>
  <c r="G1101" i="1"/>
  <c r="K1101" i="1" s="1"/>
  <c r="G1102" i="1"/>
  <c r="K1102" i="1" s="1"/>
  <c r="G1103" i="1"/>
  <c r="K1103" i="1" s="1"/>
  <c r="G1104" i="1"/>
  <c r="K1104" i="1" s="1"/>
  <c r="G1105" i="1"/>
  <c r="K1105" i="1" s="1"/>
  <c r="G1106" i="1"/>
  <c r="K1106" i="1" s="1"/>
  <c r="G1107" i="1"/>
  <c r="K1107" i="1" s="1"/>
  <c r="G1108" i="1"/>
  <c r="K1108" i="1" s="1"/>
  <c r="G1109" i="1"/>
  <c r="K1109" i="1" s="1"/>
  <c r="G1110" i="1"/>
  <c r="K1110" i="1" s="1"/>
  <c r="G1111" i="1"/>
  <c r="K1111" i="1" s="1"/>
  <c r="G1112" i="1"/>
  <c r="K1112" i="1" s="1"/>
  <c r="G1113" i="1"/>
  <c r="K1113" i="1" s="1"/>
  <c r="G1114" i="1"/>
  <c r="K1114" i="1" s="1"/>
  <c r="G1115" i="1"/>
  <c r="K1115" i="1" s="1"/>
  <c r="G1116" i="1"/>
  <c r="K1116" i="1" s="1"/>
  <c r="G1117" i="1"/>
  <c r="K1117" i="1" s="1"/>
  <c r="G1118" i="1"/>
  <c r="K1118" i="1" s="1"/>
  <c r="G1119" i="1"/>
  <c r="K1119" i="1" s="1"/>
  <c r="G1120" i="1"/>
  <c r="K1120" i="1" s="1"/>
  <c r="G1121" i="1"/>
  <c r="K1121" i="1" s="1"/>
  <c r="G1122" i="1"/>
  <c r="K1122" i="1" s="1"/>
  <c r="G1123" i="1"/>
  <c r="K1123" i="1" s="1"/>
  <c r="G1124" i="1"/>
  <c r="K1124" i="1" s="1"/>
  <c r="G1125" i="1"/>
  <c r="K1125" i="1" s="1"/>
  <c r="G1126" i="1"/>
  <c r="K1126" i="1" s="1"/>
  <c r="G1127" i="1"/>
  <c r="K1127" i="1" s="1"/>
  <c r="G1128" i="1"/>
  <c r="K1128" i="1" s="1"/>
  <c r="G1129" i="1"/>
  <c r="K1129" i="1" s="1"/>
  <c r="G1130" i="1"/>
  <c r="K1130" i="1" s="1"/>
  <c r="G1131" i="1"/>
  <c r="K1131" i="1" s="1"/>
  <c r="G1132" i="1"/>
  <c r="K1132" i="1" s="1"/>
  <c r="G1133" i="1"/>
  <c r="K1133" i="1" s="1"/>
  <c r="G1134" i="1"/>
  <c r="K1134" i="1" s="1"/>
  <c r="G1135" i="1"/>
  <c r="K1135" i="1" s="1"/>
  <c r="G1136" i="1"/>
  <c r="K1136" i="1" s="1"/>
  <c r="G1137" i="1"/>
  <c r="K1137" i="1" s="1"/>
  <c r="G1138" i="1"/>
  <c r="K1138" i="1" s="1"/>
  <c r="G1139" i="1"/>
  <c r="K1139" i="1" s="1"/>
  <c r="G1140" i="1"/>
  <c r="K1140" i="1" s="1"/>
  <c r="G1141" i="1"/>
  <c r="K1141" i="1" s="1"/>
  <c r="G1142" i="1"/>
  <c r="K1142" i="1" s="1"/>
  <c r="G1143" i="1"/>
  <c r="K1143" i="1" s="1"/>
  <c r="G1144" i="1"/>
  <c r="K1144" i="1" s="1"/>
  <c r="G1145" i="1"/>
  <c r="K1145" i="1" s="1"/>
  <c r="G1146" i="1"/>
  <c r="K1146" i="1" s="1"/>
  <c r="G1147" i="1"/>
  <c r="K1147" i="1" s="1"/>
  <c r="G1148" i="1"/>
  <c r="K1148" i="1" s="1"/>
  <c r="G1149" i="1"/>
  <c r="K1149" i="1" s="1"/>
  <c r="G1150" i="1"/>
  <c r="K1150" i="1" s="1"/>
  <c r="G1151" i="1"/>
  <c r="K1151" i="1" s="1"/>
  <c r="G1152" i="1"/>
  <c r="K1152" i="1" s="1"/>
  <c r="G1153" i="1"/>
  <c r="K1153" i="1" s="1"/>
  <c r="G1154" i="1"/>
  <c r="K1154" i="1" s="1"/>
  <c r="G1155" i="1"/>
  <c r="K1155" i="1" s="1"/>
  <c r="G1156" i="1"/>
  <c r="K1156" i="1" s="1"/>
  <c r="G1157" i="1"/>
  <c r="K1157" i="1" s="1"/>
  <c r="G1158" i="1"/>
  <c r="K1158" i="1" s="1"/>
  <c r="G1159" i="1"/>
  <c r="K1159" i="1" s="1"/>
  <c r="G1160" i="1"/>
  <c r="K1160" i="1" s="1"/>
  <c r="G1161" i="1"/>
  <c r="K1161" i="1" s="1"/>
  <c r="G1162" i="1"/>
  <c r="K1162" i="1" s="1"/>
  <c r="G1163" i="1"/>
  <c r="K1163" i="1" s="1"/>
  <c r="G1164" i="1"/>
  <c r="K1164" i="1" s="1"/>
  <c r="G1165" i="1"/>
  <c r="K1165" i="1" s="1"/>
  <c r="G1166" i="1"/>
  <c r="K1166" i="1" s="1"/>
  <c r="G1167" i="1"/>
  <c r="K1167" i="1" s="1"/>
  <c r="G1168" i="1"/>
  <c r="K1168" i="1" s="1"/>
  <c r="G1169" i="1"/>
  <c r="K1169" i="1" s="1"/>
  <c r="G1170" i="1"/>
  <c r="K1170" i="1" s="1"/>
  <c r="G1171" i="1"/>
  <c r="K1171" i="1" s="1"/>
  <c r="G1172" i="1"/>
  <c r="K1172" i="1" s="1"/>
  <c r="G1173" i="1"/>
  <c r="K1173" i="1" s="1"/>
  <c r="G1174" i="1"/>
  <c r="K1174" i="1" s="1"/>
  <c r="G1175" i="1"/>
  <c r="K1175" i="1" s="1"/>
  <c r="G1176" i="1"/>
  <c r="K1176" i="1" s="1"/>
  <c r="G1177" i="1"/>
  <c r="K1177" i="1" s="1"/>
  <c r="G1178" i="1"/>
  <c r="K1178" i="1" s="1"/>
  <c r="G1179" i="1"/>
  <c r="K1179" i="1" s="1"/>
  <c r="G1180" i="1"/>
  <c r="K1180" i="1" s="1"/>
  <c r="G1181" i="1"/>
  <c r="K1181" i="1" s="1"/>
  <c r="G1182" i="1"/>
  <c r="K1182" i="1" s="1"/>
  <c r="G1183" i="1"/>
  <c r="K1183" i="1" s="1"/>
  <c r="G1184" i="1"/>
  <c r="K1184" i="1" s="1"/>
  <c r="G1185" i="1"/>
  <c r="K1185" i="1" s="1"/>
  <c r="G1186" i="1"/>
  <c r="K1186" i="1" s="1"/>
  <c r="G1187" i="1"/>
  <c r="K1187" i="1" s="1"/>
  <c r="G1188" i="1"/>
  <c r="K1188" i="1" s="1"/>
  <c r="G1189" i="1"/>
  <c r="K1189" i="1" s="1"/>
  <c r="G1190" i="1"/>
  <c r="K1190" i="1" s="1"/>
  <c r="G1191" i="1"/>
  <c r="K1191" i="1" s="1"/>
  <c r="G1192" i="1"/>
  <c r="K1192" i="1" s="1"/>
  <c r="G1193" i="1"/>
  <c r="K1193" i="1" s="1"/>
  <c r="G1194" i="1"/>
  <c r="K1194" i="1" s="1"/>
  <c r="G1195" i="1"/>
  <c r="K1195" i="1" s="1"/>
  <c r="G1196" i="1"/>
  <c r="K1196" i="1" s="1"/>
  <c r="G1197" i="1"/>
  <c r="K1197" i="1" s="1"/>
  <c r="G1198" i="1"/>
  <c r="K1198" i="1" s="1"/>
  <c r="G1199" i="1"/>
  <c r="K1199" i="1" s="1"/>
  <c r="G1200" i="1"/>
  <c r="K1200" i="1" s="1"/>
  <c r="G1201" i="1"/>
  <c r="K1201" i="1" s="1"/>
  <c r="G1202" i="1"/>
  <c r="K1202" i="1" s="1"/>
  <c r="G1203" i="1"/>
  <c r="K1203" i="1" s="1"/>
  <c r="G1204" i="1"/>
  <c r="K1204" i="1" s="1"/>
  <c r="G1205" i="1"/>
  <c r="K1205" i="1" s="1"/>
  <c r="G1206" i="1"/>
  <c r="K1206" i="1" s="1"/>
  <c r="G1207" i="1"/>
  <c r="K1207" i="1" s="1"/>
  <c r="G1208" i="1"/>
  <c r="K1208" i="1" s="1"/>
  <c r="G1209" i="1"/>
  <c r="K1209" i="1" s="1"/>
  <c r="G1210" i="1"/>
  <c r="K1210" i="1" s="1"/>
  <c r="G1211" i="1"/>
  <c r="K1211" i="1" s="1"/>
  <c r="G1212" i="1"/>
  <c r="K1212" i="1" s="1"/>
  <c r="G1213" i="1"/>
  <c r="K1213" i="1" s="1"/>
  <c r="G1214" i="1"/>
  <c r="K1214" i="1" s="1"/>
  <c r="G1215" i="1"/>
  <c r="K1215" i="1" s="1"/>
  <c r="G1216" i="1"/>
  <c r="K1216" i="1" s="1"/>
  <c r="G1217" i="1"/>
  <c r="K1217" i="1" s="1"/>
  <c r="G1218" i="1"/>
  <c r="K1218" i="1" s="1"/>
  <c r="G1219" i="1"/>
  <c r="K1219" i="1" s="1"/>
  <c r="G1220" i="1"/>
  <c r="K1220" i="1" s="1"/>
  <c r="G1221" i="1"/>
  <c r="K1221" i="1" s="1"/>
  <c r="G1222" i="1"/>
  <c r="K1222" i="1" s="1"/>
  <c r="G1223" i="1"/>
  <c r="K1223" i="1" s="1"/>
  <c r="G1224" i="1"/>
  <c r="K1224" i="1" s="1"/>
  <c r="G1225" i="1"/>
  <c r="K1225" i="1" s="1"/>
  <c r="G1226" i="1"/>
  <c r="K1226" i="1" s="1"/>
  <c r="G1227" i="1"/>
  <c r="K1227" i="1" s="1"/>
  <c r="G1228" i="1"/>
  <c r="K1228" i="1" s="1"/>
  <c r="G1229" i="1"/>
  <c r="K1229" i="1" s="1"/>
  <c r="G1230" i="1"/>
  <c r="K1230" i="1" s="1"/>
  <c r="G1231" i="1"/>
  <c r="K1231" i="1" s="1"/>
  <c r="G1232" i="1"/>
  <c r="K1232" i="1" s="1"/>
  <c r="G1233" i="1"/>
  <c r="K1233" i="1" s="1"/>
  <c r="G1234" i="1"/>
  <c r="K1234" i="1" s="1"/>
  <c r="G1235" i="1"/>
  <c r="K1235" i="1" s="1"/>
  <c r="G1236" i="1"/>
  <c r="K1236" i="1" s="1"/>
  <c r="G1237" i="1"/>
  <c r="K1237" i="1" s="1"/>
  <c r="G1238" i="1"/>
  <c r="K1238" i="1" s="1"/>
  <c r="G1239" i="1"/>
  <c r="K1239" i="1" s="1"/>
  <c r="G1240" i="1"/>
  <c r="K1240" i="1" s="1"/>
  <c r="G1241" i="1"/>
  <c r="K1241" i="1" s="1"/>
  <c r="G1242" i="1"/>
  <c r="K1242" i="1" s="1"/>
  <c r="G1243" i="1"/>
  <c r="K1243" i="1" s="1"/>
  <c r="G1244" i="1"/>
  <c r="K1244" i="1" s="1"/>
  <c r="G1245" i="1"/>
  <c r="K1245" i="1" s="1"/>
  <c r="G1246" i="1"/>
  <c r="K1246" i="1" s="1"/>
  <c r="G1247" i="1"/>
  <c r="K1247" i="1" s="1"/>
  <c r="G1248" i="1"/>
  <c r="K1248" i="1" s="1"/>
  <c r="G1249" i="1"/>
  <c r="K1249" i="1" s="1"/>
  <c r="G1250" i="1"/>
  <c r="K1250" i="1" s="1"/>
  <c r="G1251" i="1"/>
  <c r="K1251" i="1" s="1"/>
  <c r="G1252" i="1"/>
  <c r="K1252" i="1" s="1"/>
  <c r="G1253" i="1"/>
  <c r="K1253" i="1" s="1"/>
  <c r="G1254" i="1"/>
  <c r="K1254" i="1" s="1"/>
  <c r="G1255" i="1"/>
  <c r="K1255" i="1" s="1"/>
  <c r="G1256" i="1"/>
  <c r="K1256" i="1" s="1"/>
  <c r="G1257" i="1"/>
  <c r="K1257" i="1" s="1"/>
  <c r="G1258" i="1"/>
  <c r="K1258" i="1" s="1"/>
  <c r="G1259" i="1"/>
  <c r="K1259" i="1" s="1"/>
  <c r="G1260" i="1"/>
  <c r="K1260" i="1" s="1"/>
  <c r="G1261" i="1"/>
  <c r="K1261" i="1" s="1"/>
  <c r="G1262" i="1"/>
  <c r="K1262" i="1" s="1"/>
  <c r="G1263" i="1"/>
  <c r="K1263" i="1" s="1"/>
  <c r="G1264" i="1"/>
  <c r="K1264" i="1" s="1"/>
  <c r="G1265" i="1"/>
  <c r="K1265" i="1" s="1"/>
  <c r="G1266" i="1"/>
  <c r="K1266" i="1" s="1"/>
  <c r="G1267" i="1"/>
  <c r="K1267" i="1" s="1"/>
  <c r="G1268" i="1"/>
  <c r="K1268" i="1" s="1"/>
  <c r="G1269" i="1"/>
  <c r="K1269" i="1" s="1"/>
  <c r="G1270" i="1"/>
  <c r="K1270" i="1" s="1"/>
  <c r="G1271" i="1"/>
  <c r="K1271" i="1" s="1"/>
  <c r="G1272" i="1"/>
  <c r="K1272" i="1" s="1"/>
  <c r="G1273" i="1"/>
  <c r="K1273" i="1" s="1"/>
  <c r="G1274" i="1"/>
  <c r="K1274" i="1" s="1"/>
  <c r="G1275" i="1"/>
  <c r="K1275" i="1" s="1"/>
  <c r="G1276" i="1"/>
  <c r="K1276" i="1" s="1"/>
  <c r="G1277" i="1"/>
  <c r="K1277" i="1" s="1"/>
  <c r="G1278" i="1"/>
  <c r="K1278" i="1" s="1"/>
  <c r="G1279" i="1"/>
  <c r="K1279" i="1" s="1"/>
  <c r="G1280" i="1"/>
  <c r="K1280" i="1" s="1"/>
  <c r="G1281" i="1"/>
  <c r="K1281" i="1" s="1"/>
  <c r="G1282" i="1"/>
  <c r="K1282" i="1" s="1"/>
  <c r="G1283" i="1"/>
  <c r="K1283" i="1" s="1"/>
  <c r="G1284" i="1"/>
  <c r="K1284" i="1" s="1"/>
  <c r="G1285" i="1"/>
  <c r="K1285" i="1" s="1"/>
  <c r="G1286" i="1"/>
  <c r="K1286" i="1" s="1"/>
  <c r="G1287" i="1"/>
  <c r="K1287" i="1" s="1"/>
  <c r="G1288" i="1"/>
  <c r="K1288" i="1" s="1"/>
  <c r="G1289" i="1"/>
  <c r="K1289" i="1" s="1"/>
  <c r="G1290" i="1"/>
  <c r="K1290" i="1" s="1"/>
  <c r="G1291" i="1"/>
  <c r="K1291" i="1" s="1"/>
  <c r="G1292" i="1"/>
  <c r="K1292" i="1" s="1"/>
  <c r="G1293" i="1"/>
  <c r="K1293" i="1" s="1"/>
  <c r="G1294" i="1"/>
  <c r="K1294" i="1" s="1"/>
  <c r="G1295" i="1"/>
  <c r="K1295" i="1" s="1"/>
  <c r="G1296" i="1"/>
  <c r="K1296" i="1" s="1"/>
  <c r="G1297" i="1"/>
  <c r="K1297" i="1" s="1"/>
  <c r="G1298" i="1"/>
  <c r="K1298" i="1" s="1"/>
  <c r="G1299" i="1"/>
  <c r="K1299" i="1" s="1"/>
  <c r="G1300" i="1"/>
  <c r="K1300" i="1" s="1"/>
  <c r="G1301" i="1"/>
  <c r="K1301" i="1" s="1"/>
  <c r="G1302" i="1"/>
  <c r="K1302" i="1" s="1"/>
  <c r="G1303" i="1"/>
  <c r="K1303" i="1" s="1"/>
  <c r="G1304" i="1"/>
  <c r="K1304" i="1" s="1"/>
  <c r="G1305" i="1"/>
  <c r="K1305" i="1" s="1"/>
  <c r="G1306" i="1"/>
  <c r="K1306" i="1" s="1"/>
  <c r="G1307" i="1"/>
  <c r="K1307" i="1" s="1"/>
  <c r="G1308" i="1"/>
  <c r="K1308" i="1" s="1"/>
  <c r="G1309" i="1"/>
  <c r="K1309" i="1" s="1"/>
  <c r="G1310" i="1"/>
  <c r="K1310" i="1" s="1"/>
  <c r="G1311" i="1"/>
  <c r="K1311" i="1" s="1"/>
  <c r="G1312" i="1"/>
  <c r="K1312" i="1" s="1"/>
  <c r="G1313" i="1"/>
  <c r="K1313" i="1" s="1"/>
  <c r="G1314" i="1"/>
  <c r="K1314" i="1" s="1"/>
  <c r="G1315" i="1"/>
  <c r="K1315" i="1" s="1"/>
  <c r="G1316" i="1"/>
  <c r="K1316" i="1" s="1"/>
  <c r="G1317" i="1"/>
  <c r="K1317" i="1" s="1"/>
  <c r="G1318" i="1"/>
  <c r="K1318" i="1" s="1"/>
  <c r="G1319" i="1"/>
  <c r="K1319" i="1" s="1"/>
  <c r="G1320" i="1"/>
  <c r="K1320" i="1" s="1"/>
  <c r="G1321" i="1"/>
  <c r="K1321" i="1" s="1"/>
  <c r="G1322" i="1"/>
  <c r="K1322" i="1" s="1"/>
  <c r="G1323" i="1"/>
  <c r="K1323" i="1" s="1"/>
  <c r="G1324" i="1"/>
  <c r="K1324" i="1" s="1"/>
  <c r="G1325" i="1"/>
  <c r="K1325" i="1" s="1"/>
  <c r="G1326" i="1"/>
  <c r="K1326" i="1" s="1"/>
  <c r="G1327" i="1"/>
  <c r="K1327" i="1" s="1"/>
  <c r="G1328" i="1"/>
  <c r="K1328" i="1" s="1"/>
  <c r="G1329" i="1"/>
  <c r="K1329" i="1" s="1"/>
  <c r="G1330" i="1"/>
  <c r="K1330" i="1" s="1"/>
  <c r="G1331" i="1"/>
  <c r="K1331" i="1" s="1"/>
  <c r="G1332" i="1"/>
  <c r="K1332" i="1" s="1"/>
  <c r="G1333" i="1"/>
  <c r="K1333" i="1" s="1"/>
  <c r="G1334" i="1"/>
  <c r="K1334" i="1" s="1"/>
  <c r="G1335" i="1"/>
  <c r="K1335" i="1" s="1"/>
  <c r="G1336" i="1"/>
  <c r="K1336" i="1" s="1"/>
  <c r="G1337" i="1"/>
  <c r="K1337" i="1" s="1"/>
  <c r="G1338" i="1"/>
  <c r="K1338" i="1" s="1"/>
  <c r="G1339" i="1"/>
  <c r="K1339" i="1" s="1"/>
  <c r="G1340" i="1"/>
  <c r="K1340" i="1" s="1"/>
  <c r="G1341" i="1"/>
  <c r="K1341" i="1" s="1"/>
  <c r="G1342" i="1"/>
  <c r="K1342" i="1" s="1"/>
  <c r="G1343" i="1"/>
  <c r="K1343" i="1" s="1"/>
  <c r="G1344" i="1"/>
  <c r="K1344" i="1" s="1"/>
  <c r="G1345" i="1"/>
  <c r="K1345" i="1" s="1"/>
  <c r="G1346" i="1"/>
  <c r="K1346" i="1" s="1"/>
  <c r="G1347" i="1"/>
  <c r="K1347" i="1" s="1"/>
  <c r="G1348" i="1"/>
  <c r="K1348" i="1" s="1"/>
  <c r="G1349" i="1"/>
  <c r="K1349" i="1" s="1"/>
  <c r="G1350" i="1"/>
  <c r="K1350" i="1" s="1"/>
  <c r="G1351" i="1"/>
  <c r="K1351" i="1" s="1"/>
  <c r="G1352" i="1"/>
  <c r="K1352" i="1" s="1"/>
  <c r="G1353" i="1"/>
  <c r="K1353" i="1" s="1"/>
  <c r="G1354" i="1"/>
  <c r="K1354" i="1" s="1"/>
  <c r="G1355" i="1"/>
  <c r="K1355" i="1" s="1"/>
  <c r="G1356" i="1"/>
  <c r="K1356" i="1" s="1"/>
  <c r="G1357" i="1"/>
  <c r="K1357" i="1" s="1"/>
  <c r="G1358" i="1"/>
  <c r="K1358" i="1" s="1"/>
  <c r="G1359" i="1"/>
  <c r="K1359" i="1" s="1"/>
  <c r="G1360" i="1"/>
  <c r="K1360" i="1" s="1"/>
  <c r="G1361" i="1"/>
  <c r="K1361" i="1" s="1"/>
  <c r="G1362" i="1"/>
  <c r="K1362" i="1" s="1"/>
  <c r="G1363" i="1"/>
  <c r="K1363" i="1" s="1"/>
  <c r="G1364" i="1"/>
  <c r="K1364" i="1" s="1"/>
  <c r="G1365" i="1"/>
  <c r="K1365" i="1" s="1"/>
  <c r="G1366" i="1"/>
  <c r="K1366" i="1" s="1"/>
  <c r="G1367" i="1"/>
  <c r="K1367" i="1" s="1"/>
  <c r="G1368" i="1"/>
  <c r="K1368" i="1" s="1"/>
  <c r="G1369" i="1"/>
  <c r="K1369" i="1" s="1"/>
  <c r="G1370" i="1"/>
  <c r="K1370" i="1" s="1"/>
  <c r="G1371" i="1"/>
  <c r="K1371" i="1" s="1"/>
  <c r="G1372" i="1"/>
  <c r="K1372" i="1" s="1"/>
  <c r="G1373" i="1"/>
  <c r="K1373" i="1" s="1"/>
  <c r="G1374" i="1"/>
  <c r="K1374" i="1" s="1"/>
  <c r="G1375" i="1"/>
  <c r="K1375" i="1" s="1"/>
  <c r="G1376" i="1"/>
  <c r="K1376" i="1" s="1"/>
  <c r="G1377" i="1"/>
  <c r="K1377" i="1" s="1"/>
  <c r="G1378" i="1"/>
  <c r="K1378" i="1" s="1"/>
  <c r="G1379" i="1"/>
  <c r="K1379" i="1" s="1"/>
  <c r="G1380" i="1"/>
  <c r="K1380" i="1" s="1"/>
  <c r="G1381" i="1"/>
  <c r="K1381" i="1" s="1"/>
  <c r="G1382" i="1"/>
  <c r="K1382" i="1" s="1"/>
  <c r="G1383" i="1"/>
  <c r="K1383" i="1" s="1"/>
  <c r="G1384" i="1"/>
  <c r="K1384" i="1" s="1"/>
  <c r="G1385" i="1"/>
  <c r="K1385" i="1" s="1"/>
  <c r="G1386" i="1"/>
  <c r="K1386" i="1" s="1"/>
  <c r="G1387" i="1"/>
  <c r="K1387" i="1" s="1"/>
  <c r="G1388" i="1"/>
  <c r="K1388" i="1" s="1"/>
  <c r="G1389" i="1"/>
  <c r="K1389" i="1" s="1"/>
  <c r="G1390" i="1"/>
  <c r="K1390" i="1" s="1"/>
  <c r="G1391" i="1"/>
  <c r="K1391" i="1" s="1"/>
  <c r="G1392" i="1"/>
  <c r="K1392" i="1" s="1"/>
  <c r="G1393" i="1"/>
  <c r="K1393" i="1" s="1"/>
  <c r="G1394" i="1"/>
  <c r="K1394" i="1" s="1"/>
  <c r="G1395" i="1"/>
  <c r="K1395" i="1" s="1"/>
  <c r="G1396" i="1"/>
  <c r="K1396" i="1" s="1"/>
  <c r="G1397" i="1"/>
  <c r="K1397" i="1" s="1"/>
  <c r="G1398" i="1"/>
  <c r="K1398" i="1" s="1"/>
  <c r="G1399" i="1"/>
  <c r="K1399" i="1" s="1"/>
  <c r="G1400" i="1"/>
  <c r="K1400" i="1" s="1"/>
  <c r="G1401" i="1"/>
  <c r="K1401" i="1" s="1"/>
  <c r="G1402" i="1"/>
  <c r="K1402" i="1" s="1"/>
  <c r="G1403" i="1"/>
  <c r="K1403" i="1" s="1"/>
  <c r="G1404" i="1"/>
  <c r="K1404" i="1" s="1"/>
  <c r="G1405" i="1"/>
  <c r="K1405" i="1" s="1"/>
  <c r="G1406" i="1"/>
  <c r="K1406" i="1" s="1"/>
  <c r="G1407" i="1"/>
  <c r="K1407" i="1" s="1"/>
  <c r="G1408" i="1"/>
  <c r="K1408" i="1" s="1"/>
  <c r="G1409" i="1"/>
  <c r="K1409" i="1" s="1"/>
  <c r="G1410" i="1"/>
  <c r="K1410" i="1" s="1"/>
  <c r="G1411" i="1"/>
  <c r="K1411" i="1" s="1"/>
  <c r="G1412" i="1"/>
  <c r="K1412" i="1" s="1"/>
  <c r="G1413" i="1"/>
  <c r="K1413" i="1" s="1"/>
  <c r="G1414" i="1"/>
  <c r="K1414" i="1" s="1"/>
  <c r="G1415" i="1"/>
  <c r="K1415" i="1" s="1"/>
  <c r="G1416" i="1"/>
  <c r="K1416" i="1" s="1"/>
  <c r="G1417" i="1"/>
  <c r="K1417" i="1" s="1"/>
  <c r="G1418" i="1"/>
  <c r="K1418" i="1" s="1"/>
  <c r="G1419" i="1"/>
  <c r="K1419" i="1" s="1"/>
  <c r="G1420" i="1"/>
  <c r="K1420" i="1" s="1"/>
  <c r="G1421" i="1"/>
  <c r="K1421" i="1" s="1"/>
  <c r="G1422" i="1"/>
  <c r="K1422" i="1" s="1"/>
  <c r="G1423" i="1"/>
  <c r="K1423" i="1" s="1"/>
  <c r="G1424" i="1"/>
  <c r="K1424" i="1" s="1"/>
  <c r="G1425" i="1"/>
  <c r="K1425" i="1" s="1"/>
  <c r="G1426" i="1"/>
  <c r="K1426" i="1" s="1"/>
  <c r="G1427" i="1"/>
  <c r="K1427" i="1" s="1"/>
  <c r="G1428" i="1"/>
  <c r="K1428" i="1" s="1"/>
  <c r="G1429" i="1"/>
  <c r="K1429" i="1" s="1"/>
  <c r="G1430" i="1"/>
  <c r="K1430" i="1" s="1"/>
  <c r="G1431" i="1"/>
  <c r="K1431" i="1" s="1"/>
  <c r="G1432" i="1"/>
  <c r="K1432" i="1" s="1"/>
  <c r="G1433" i="1"/>
  <c r="K1433" i="1" s="1"/>
  <c r="G1434" i="1"/>
  <c r="K1434" i="1" s="1"/>
  <c r="G1435" i="1"/>
  <c r="K1435" i="1" s="1"/>
  <c r="G1436" i="1"/>
  <c r="K1436" i="1" s="1"/>
  <c r="G1437" i="1"/>
  <c r="K1437" i="1" s="1"/>
  <c r="G1438" i="1"/>
  <c r="K1438" i="1" s="1"/>
  <c r="G1439" i="1"/>
  <c r="K1439" i="1" s="1"/>
  <c r="G1440" i="1"/>
  <c r="K1440" i="1" s="1"/>
  <c r="G1441" i="1"/>
  <c r="K1441" i="1" s="1"/>
  <c r="G1442" i="1"/>
  <c r="K1442" i="1" s="1"/>
  <c r="G1443" i="1"/>
  <c r="K1443" i="1" s="1"/>
  <c r="G1444" i="1"/>
  <c r="K1444" i="1" s="1"/>
  <c r="G1445" i="1"/>
  <c r="K1445" i="1" s="1"/>
  <c r="G1446" i="1"/>
  <c r="K1446" i="1" s="1"/>
  <c r="G1447" i="1"/>
  <c r="K1447" i="1" s="1"/>
  <c r="G1448" i="1"/>
  <c r="K1448" i="1" s="1"/>
  <c r="G1449" i="1"/>
  <c r="K1449" i="1" s="1"/>
  <c r="G1450" i="1"/>
  <c r="K1450" i="1" s="1"/>
  <c r="G1451" i="1"/>
  <c r="K1451" i="1" s="1"/>
  <c r="G1452" i="1"/>
  <c r="K1452" i="1" s="1"/>
  <c r="G1453" i="1"/>
  <c r="K1453" i="1" s="1"/>
  <c r="G1454" i="1"/>
  <c r="K1454" i="1" s="1"/>
  <c r="G1455" i="1"/>
  <c r="K1455" i="1" s="1"/>
  <c r="G1456" i="1"/>
  <c r="K1456" i="1" s="1"/>
  <c r="G1457" i="1"/>
  <c r="K1457" i="1" s="1"/>
  <c r="G1458" i="1"/>
  <c r="K1458" i="1" s="1"/>
  <c r="G1459" i="1"/>
  <c r="K1459" i="1" s="1"/>
  <c r="G1460" i="1"/>
  <c r="K1460" i="1" s="1"/>
  <c r="G1461" i="1"/>
  <c r="K1461" i="1" s="1"/>
  <c r="G1462" i="1"/>
  <c r="K1462" i="1" s="1"/>
  <c r="G1463" i="1"/>
  <c r="K1463" i="1" s="1"/>
  <c r="G1464" i="1"/>
  <c r="K1464" i="1" s="1"/>
  <c r="G1465" i="1"/>
  <c r="K1465" i="1" s="1"/>
  <c r="G1466" i="1"/>
  <c r="K1466" i="1" s="1"/>
  <c r="G1467" i="1"/>
  <c r="K1467" i="1" s="1"/>
  <c r="G1468" i="1"/>
  <c r="K1468" i="1" s="1"/>
  <c r="G1469" i="1"/>
  <c r="K1469" i="1" s="1"/>
  <c r="G1470" i="1"/>
  <c r="K1470" i="1" s="1"/>
  <c r="G1471" i="1"/>
  <c r="K1471" i="1" s="1"/>
  <c r="G1472" i="1"/>
  <c r="K1472" i="1" s="1"/>
  <c r="G1473" i="1"/>
  <c r="K1473" i="1" s="1"/>
  <c r="G1474" i="1"/>
  <c r="K1474" i="1" s="1"/>
  <c r="G1475" i="1"/>
  <c r="K1475" i="1" s="1"/>
  <c r="G1476" i="1"/>
  <c r="K1476" i="1" s="1"/>
  <c r="G1477" i="1"/>
  <c r="K1477" i="1" s="1"/>
  <c r="G1478" i="1"/>
  <c r="K1478" i="1" s="1"/>
  <c r="G1479" i="1"/>
  <c r="K1479" i="1" s="1"/>
  <c r="G1480" i="1"/>
  <c r="K1480" i="1" s="1"/>
  <c r="G1481" i="1"/>
  <c r="K1481" i="1" s="1"/>
  <c r="G1482" i="1"/>
  <c r="K1482" i="1" s="1"/>
  <c r="G1483" i="1"/>
  <c r="K1483" i="1" s="1"/>
  <c r="G1484" i="1"/>
  <c r="K1484" i="1" s="1"/>
  <c r="G1485" i="1"/>
  <c r="K1485" i="1" s="1"/>
  <c r="G1486" i="1"/>
  <c r="K1486" i="1" s="1"/>
  <c r="G1487" i="1"/>
  <c r="K1487" i="1" s="1"/>
  <c r="G1488" i="1"/>
  <c r="K1488" i="1" s="1"/>
  <c r="G1489" i="1"/>
  <c r="K1489" i="1" s="1"/>
  <c r="G1490" i="1"/>
  <c r="K1490" i="1" s="1"/>
  <c r="G1491" i="1"/>
  <c r="K1491" i="1" s="1"/>
  <c r="G1492" i="1"/>
  <c r="K1492" i="1" s="1"/>
  <c r="G1493" i="1"/>
  <c r="K1493" i="1" s="1"/>
  <c r="G1494" i="1"/>
  <c r="K1494" i="1" s="1"/>
  <c r="G1495" i="1"/>
  <c r="K1495" i="1" s="1"/>
  <c r="G1496" i="1"/>
  <c r="K1496" i="1" s="1"/>
  <c r="G1497" i="1"/>
  <c r="K1497" i="1" s="1"/>
  <c r="G1498" i="1"/>
  <c r="K1498" i="1" s="1"/>
  <c r="G1499" i="1"/>
  <c r="K1499" i="1" s="1"/>
  <c r="G1500" i="1"/>
  <c r="K1500" i="1" s="1"/>
  <c r="G1501" i="1"/>
  <c r="K1501" i="1" s="1"/>
  <c r="G1502" i="1"/>
  <c r="K1502" i="1" s="1"/>
  <c r="G1503" i="1"/>
  <c r="K1503" i="1" s="1"/>
  <c r="G1504" i="1"/>
  <c r="K1504" i="1" s="1"/>
  <c r="G1505" i="1"/>
  <c r="K1505" i="1" s="1"/>
  <c r="G1506" i="1"/>
  <c r="K1506" i="1" s="1"/>
  <c r="G1507" i="1"/>
  <c r="K1507" i="1" s="1"/>
  <c r="G1508" i="1"/>
  <c r="K1508" i="1" s="1"/>
  <c r="G1509" i="1"/>
  <c r="K1509" i="1" s="1"/>
  <c r="G1510" i="1"/>
  <c r="K1510" i="1" s="1"/>
  <c r="G1511" i="1"/>
  <c r="K1511" i="1" s="1"/>
  <c r="G1512" i="1"/>
  <c r="K1512" i="1" s="1"/>
  <c r="G1513" i="1"/>
  <c r="K1513" i="1" s="1"/>
  <c r="G1514" i="1"/>
  <c r="K1514" i="1" s="1"/>
  <c r="G1515" i="1"/>
  <c r="K1515" i="1" s="1"/>
  <c r="G1516" i="1"/>
  <c r="K1516" i="1" s="1"/>
  <c r="G1517" i="1"/>
  <c r="K1517" i="1" s="1"/>
  <c r="G1518" i="1"/>
  <c r="K1518" i="1" s="1"/>
  <c r="G1519" i="1"/>
  <c r="K1519" i="1" s="1"/>
  <c r="G1520" i="1"/>
  <c r="K1520" i="1" s="1"/>
  <c r="G1521" i="1"/>
  <c r="K1521" i="1" s="1"/>
  <c r="G1522" i="1"/>
  <c r="K1522" i="1" s="1"/>
  <c r="G1523" i="1"/>
  <c r="K1523" i="1" s="1"/>
  <c r="G1524" i="1"/>
  <c r="K1524" i="1" s="1"/>
  <c r="G1525" i="1"/>
  <c r="K1525" i="1" s="1"/>
  <c r="G1526" i="1"/>
  <c r="K1526" i="1" s="1"/>
  <c r="G1527" i="1"/>
  <c r="K1527" i="1" s="1"/>
  <c r="G1528" i="1"/>
  <c r="K1528" i="1" s="1"/>
  <c r="G1529" i="1"/>
  <c r="K1529" i="1" s="1"/>
  <c r="G1530" i="1"/>
  <c r="K1530" i="1" s="1"/>
  <c r="G1531" i="1"/>
  <c r="K1531" i="1" s="1"/>
  <c r="G1532" i="1"/>
  <c r="K1532" i="1" s="1"/>
  <c r="G1533" i="1"/>
  <c r="K1533" i="1" s="1"/>
  <c r="G1534" i="1"/>
  <c r="K1534" i="1" s="1"/>
  <c r="G1535" i="1"/>
  <c r="K1535" i="1" s="1"/>
  <c r="G1536" i="1"/>
  <c r="K1536" i="1" s="1"/>
  <c r="G1537" i="1"/>
  <c r="K1537" i="1" s="1"/>
  <c r="G1538" i="1"/>
  <c r="K1538" i="1" s="1"/>
  <c r="G1539" i="1"/>
  <c r="K1539" i="1" s="1"/>
  <c r="G1540" i="1"/>
  <c r="K1540" i="1" s="1"/>
  <c r="G1541" i="1"/>
  <c r="K1541" i="1" s="1"/>
  <c r="G1542" i="1"/>
  <c r="K1542" i="1" s="1"/>
  <c r="G1543" i="1"/>
  <c r="K1543" i="1" s="1"/>
  <c r="G1544" i="1"/>
  <c r="K1544" i="1" s="1"/>
  <c r="G1545" i="1"/>
  <c r="K1545" i="1" s="1"/>
  <c r="G1546" i="1"/>
  <c r="K1546" i="1" s="1"/>
  <c r="G1547" i="1"/>
  <c r="K1547" i="1" s="1"/>
  <c r="G1548" i="1"/>
  <c r="K1548" i="1" s="1"/>
  <c r="G1549" i="1"/>
  <c r="K1549" i="1" s="1"/>
  <c r="G1550" i="1"/>
  <c r="K1550" i="1" s="1"/>
  <c r="G1551" i="1"/>
  <c r="K1551" i="1" s="1"/>
  <c r="G1552" i="1"/>
  <c r="K1552" i="1" s="1"/>
  <c r="G1553" i="1"/>
  <c r="K1553" i="1" s="1"/>
  <c r="G1554" i="1"/>
  <c r="K1554" i="1" s="1"/>
  <c r="G1555" i="1"/>
  <c r="K1555" i="1" s="1"/>
  <c r="G1556" i="1"/>
  <c r="K1556" i="1" s="1"/>
  <c r="G1557" i="1"/>
  <c r="K1557" i="1" s="1"/>
  <c r="G1558" i="1"/>
  <c r="K1558" i="1" s="1"/>
  <c r="G1559" i="1"/>
  <c r="K1559" i="1" s="1"/>
  <c r="G1560" i="1"/>
  <c r="K1560" i="1" s="1"/>
  <c r="G1561" i="1"/>
  <c r="K1561" i="1" s="1"/>
  <c r="G1562" i="1"/>
  <c r="K1562" i="1" s="1"/>
  <c r="G1563" i="1"/>
  <c r="K1563" i="1" s="1"/>
  <c r="G1564" i="1"/>
  <c r="K1564" i="1" s="1"/>
  <c r="G1565" i="1"/>
  <c r="K1565" i="1" s="1"/>
  <c r="G1566" i="1"/>
  <c r="K1566" i="1" s="1"/>
  <c r="G1567" i="1"/>
  <c r="K1567" i="1" s="1"/>
  <c r="G1568" i="1"/>
  <c r="K1568" i="1" s="1"/>
  <c r="G1569" i="1"/>
  <c r="K1569" i="1" s="1"/>
  <c r="G1570" i="1"/>
  <c r="K1570" i="1" s="1"/>
  <c r="G1571" i="1"/>
  <c r="K1571" i="1" s="1"/>
  <c r="G1572" i="1"/>
  <c r="K1572" i="1" s="1"/>
  <c r="G1573" i="1"/>
  <c r="K1573" i="1" s="1"/>
  <c r="G1574" i="1"/>
  <c r="K1574" i="1" s="1"/>
  <c r="G1575" i="1"/>
  <c r="K1575" i="1" s="1"/>
  <c r="G1576" i="1"/>
  <c r="K1576" i="1" s="1"/>
  <c r="G1577" i="1"/>
  <c r="K1577" i="1" s="1"/>
  <c r="G1578" i="1"/>
  <c r="K1578" i="1" s="1"/>
  <c r="G1579" i="1"/>
  <c r="K1579" i="1" s="1"/>
  <c r="G1580" i="1"/>
  <c r="K1580" i="1" s="1"/>
  <c r="G1581" i="1"/>
  <c r="K1581" i="1" s="1"/>
  <c r="G1582" i="1"/>
  <c r="K1582" i="1" s="1"/>
  <c r="G1583" i="1"/>
  <c r="K1583" i="1" s="1"/>
  <c r="G1584" i="1"/>
  <c r="K1584" i="1" s="1"/>
  <c r="G1585" i="1"/>
  <c r="K1585" i="1" s="1"/>
  <c r="G1586" i="1"/>
  <c r="K1586" i="1" s="1"/>
  <c r="G1587" i="1"/>
  <c r="K1587" i="1" s="1"/>
  <c r="G1588" i="1"/>
  <c r="K1588" i="1" s="1"/>
  <c r="G1589" i="1"/>
  <c r="K1589" i="1" s="1"/>
  <c r="G1590" i="1"/>
  <c r="K1590" i="1" s="1"/>
  <c r="G1591" i="1"/>
  <c r="K1591" i="1" s="1"/>
  <c r="G1592" i="1"/>
  <c r="K1592" i="1" s="1"/>
  <c r="G1593" i="1"/>
  <c r="K1593" i="1" s="1"/>
  <c r="G1594" i="1"/>
  <c r="K1594" i="1" s="1"/>
  <c r="G1595" i="1"/>
  <c r="K1595" i="1" s="1"/>
  <c r="G1596" i="1"/>
  <c r="K1596" i="1" s="1"/>
  <c r="G1597" i="1"/>
  <c r="K1597" i="1" s="1"/>
  <c r="G1598" i="1"/>
  <c r="K1598" i="1" s="1"/>
  <c r="G1599" i="1"/>
  <c r="K1599" i="1" s="1"/>
  <c r="G1600" i="1"/>
  <c r="K1600" i="1" s="1"/>
  <c r="G1601" i="1"/>
  <c r="K1601" i="1" s="1"/>
  <c r="G1602" i="1"/>
  <c r="K1602" i="1" s="1"/>
  <c r="G1603" i="1"/>
  <c r="K1603" i="1" s="1"/>
  <c r="G1604" i="1"/>
  <c r="K1604" i="1" s="1"/>
  <c r="G1605" i="1"/>
  <c r="K1605" i="1" s="1"/>
  <c r="G1606" i="1"/>
  <c r="K1606" i="1" s="1"/>
  <c r="G1607" i="1"/>
  <c r="K1607" i="1" s="1"/>
  <c r="G1608" i="1"/>
  <c r="K1608" i="1" s="1"/>
  <c r="G1609" i="1"/>
  <c r="K1609" i="1" s="1"/>
  <c r="G1610" i="1"/>
  <c r="K1610" i="1" s="1"/>
  <c r="G1611" i="1"/>
  <c r="K1611" i="1" s="1"/>
  <c r="G1612" i="1"/>
  <c r="K1612" i="1" s="1"/>
  <c r="G1613" i="1"/>
  <c r="K1613" i="1" s="1"/>
  <c r="G1614" i="1"/>
  <c r="K1614" i="1" s="1"/>
  <c r="G1615" i="1"/>
  <c r="K1615" i="1" s="1"/>
  <c r="G1616" i="1"/>
  <c r="K1616" i="1" s="1"/>
  <c r="G1617" i="1"/>
  <c r="K1617" i="1" s="1"/>
  <c r="G1618" i="1"/>
  <c r="K1618" i="1" s="1"/>
  <c r="G1619" i="1"/>
  <c r="K1619" i="1" s="1"/>
  <c r="G1620" i="1"/>
  <c r="K1620" i="1" s="1"/>
  <c r="G1621" i="1"/>
  <c r="K1621" i="1" s="1"/>
  <c r="G1622" i="1"/>
  <c r="K1622" i="1" s="1"/>
  <c r="G1623" i="1"/>
  <c r="K1623" i="1" s="1"/>
  <c r="G1624" i="1"/>
  <c r="K1624" i="1" s="1"/>
  <c r="G1625" i="1"/>
  <c r="K1625" i="1" s="1"/>
  <c r="G1626" i="1"/>
  <c r="K1626" i="1" s="1"/>
  <c r="G1627" i="1"/>
  <c r="K1627" i="1" s="1"/>
  <c r="G1628" i="1"/>
  <c r="K1628" i="1" s="1"/>
  <c r="G1629" i="1"/>
  <c r="K1629" i="1" s="1"/>
  <c r="G1630" i="1"/>
  <c r="K1630" i="1" s="1"/>
  <c r="G1631" i="1"/>
  <c r="K1631" i="1" s="1"/>
  <c r="G1632" i="1"/>
  <c r="K1632" i="1" s="1"/>
  <c r="G1633" i="1"/>
  <c r="K1633" i="1" s="1"/>
  <c r="G1634" i="1"/>
  <c r="K1634" i="1" s="1"/>
  <c r="G1635" i="1"/>
  <c r="K1635" i="1" s="1"/>
  <c r="G1636" i="1"/>
  <c r="K1636" i="1" s="1"/>
  <c r="G1637" i="1"/>
  <c r="K1637" i="1" s="1"/>
  <c r="G1638" i="1"/>
  <c r="K1638" i="1" s="1"/>
  <c r="G1639" i="1"/>
  <c r="K1639" i="1" s="1"/>
  <c r="G1640" i="1"/>
  <c r="K1640" i="1" s="1"/>
  <c r="G1641" i="1"/>
  <c r="K1641" i="1" s="1"/>
  <c r="G1642" i="1"/>
  <c r="K1642" i="1" s="1"/>
  <c r="G1643" i="1"/>
  <c r="K1643" i="1" s="1"/>
  <c r="G1644" i="1"/>
  <c r="K1644" i="1" s="1"/>
  <c r="G1645" i="1"/>
  <c r="K1645" i="1" s="1"/>
  <c r="G1646" i="1"/>
  <c r="K1646" i="1" s="1"/>
  <c r="G1647" i="1"/>
  <c r="K1647" i="1" s="1"/>
  <c r="G1648" i="1"/>
  <c r="K1648" i="1" s="1"/>
  <c r="G1649" i="1"/>
  <c r="K1649" i="1" s="1"/>
  <c r="G1650" i="1"/>
  <c r="K1650" i="1" s="1"/>
  <c r="G1651" i="1"/>
  <c r="K1651" i="1" s="1"/>
  <c r="G1652" i="1"/>
  <c r="K1652" i="1" s="1"/>
  <c r="G1653" i="1"/>
  <c r="K1653" i="1" s="1"/>
  <c r="G1654" i="1"/>
  <c r="K1654" i="1" s="1"/>
  <c r="G1655" i="1"/>
  <c r="K1655" i="1" s="1"/>
  <c r="G1656" i="1"/>
  <c r="K1656" i="1" s="1"/>
  <c r="G1657" i="1"/>
  <c r="K1657" i="1" s="1"/>
  <c r="G1658" i="1"/>
  <c r="K1658" i="1" s="1"/>
  <c r="G1659" i="1"/>
  <c r="K1659" i="1" s="1"/>
  <c r="G1660" i="1"/>
  <c r="K1660" i="1" s="1"/>
  <c r="G1661" i="1"/>
  <c r="K1661" i="1" s="1"/>
  <c r="G1662" i="1"/>
  <c r="K1662" i="1" s="1"/>
  <c r="G1663" i="1"/>
  <c r="K1663" i="1" s="1"/>
  <c r="G1664" i="1"/>
  <c r="K1664" i="1" s="1"/>
  <c r="G1665" i="1"/>
  <c r="K1665" i="1" s="1"/>
  <c r="G1666" i="1"/>
  <c r="K1666" i="1" s="1"/>
  <c r="G1667" i="1"/>
  <c r="K1667" i="1" s="1"/>
  <c r="G1668" i="1"/>
  <c r="K1668" i="1" s="1"/>
  <c r="G1669" i="1"/>
  <c r="K1669" i="1" s="1"/>
  <c r="G1670" i="1"/>
  <c r="K1670" i="1" s="1"/>
  <c r="G1671" i="1"/>
  <c r="K1671" i="1" s="1"/>
  <c r="G1672" i="1"/>
  <c r="K1672" i="1" s="1"/>
  <c r="G1673" i="1"/>
  <c r="K1673" i="1" s="1"/>
  <c r="G1674" i="1"/>
  <c r="K1674" i="1" s="1"/>
  <c r="G1675" i="1"/>
  <c r="K1675" i="1" s="1"/>
  <c r="G1676" i="1"/>
  <c r="K1676" i="1" s="1"/>
  <c r="G1677" i="1"/>
  <c r="K1677" i="1" s="1"/>
  <c r="G1678" i="1"/>
  <c r="K1678" i="1" s="1"/>
  <c r="G1679" i="1"/>
  <c r="K1679" i="1" s="1"/>
  <c r="G1680" i="1"/>
  <c r="K1680" i="1" s="1"/>
  <c r="G1681" i="1"/>
  <c r="K1681" i="1" s="1"/>
  <c r="G1682" i="1"/>
  <c r="K1682" i="1" s="1"/>
  <c r="G1683" i="1"/>
  <c r="K1683" i="1" s="1"/>
  <c r="G1684" i="1"/>
  <c r="K1684" i="1" s="1"/>
  <c r="G1685" i="1"/>
  <c r="K1685" i="1" s="1"/>
  <c r="G1686" i="1"/>
  <c r="K1686" i="1" s="1"/>
  <c r="G1687" i="1"/>
  <c r="K1687" i="1" s="1"/>
  <c r="G1688" i="1"/>
  <c r="K1688" i="1" s="1"/>
  <c r="G1689" i="1"/>
  <c r="K1689" i="1" s="1"/>
  <c r="G1690" i="1"/>
  <c r="K1690" i="1" s="1"/>
  <c r="G1691" i="1"/>
  <c r="K1691" i="1" s="1"/>
  <c r="G1692" i="1"/>
  <c r="K1692" i="1" s="1"/>
  <c r="G1693" i="1"/>
  <c r="K1693" i="1" s="1"/>
  <c r="G1694" i="1"/>
  <c r="K1694" i="1" s="1"/>
  <c r="G1695" i="1"/>
  <c r="K1695" i="1" s="1"/>
  <c r="G1696" i="1"/>
  <c r="K1696" i="1" s="1"/>
  <c r="G1697" i="1"/>
  <c r="K1697" i="1" s="1"/>
  <c r="G1698" i="1"/>
  <c r="K1698" i="1" s="1"/>
  <c r="G1699" i="1"/>
  <c r="K1699" i="1" s="1"/>
  <c r="G1700" i="1"/>
  <c r="K1700" i="1" s="1"/>
  <c r="G1701" i="1"/>
  <c r="K1701" i="1" s="1"/>
  <c r="G1702" i="1"/>
  <c r="K1702" i="1" s="1"/>
  <c r="G1703" i="1"/>
  <c r="K1703" i="1" s="1"/>
  <c r="G1704" i="1"/>
  <c r="K1704" i="1" s="1"/>
  <c r="G1705" i="1"/>
  <c r="K1705" i="1" s="1"/>
  <c r="G1706" i="1"/>
  <c r="K1706" i="1" s="1"/>
  <c r="G1707" i="1"/>
  <c r="K1707" i="1" s="1"/>
  <c r="G1708" i="1"/>
  <c r="K1708" i="1" s="1"/>
  <c r="G1709" i="1"/>
  <c r="K1709" i="1" s="1"/>
  <c r="G1710" i="1"/>
  <c r="K1710" i="1" s="1"/>
  <c r="G1711" i="1"/>
  <c r="K1711" i="1" s="1"/>
  <c r="G1712" i="1"/>
  <c r="K1712" i="1" s="1"/>
  <c r="G1713" i="1"/>
  <c r="K1713" i="1" s="1"/>
  <c r="G1714" i="1"/>
  <c r="K1714" i="1" s="1"/>
  <c r="G1715" i="1"/>
  <c r="K1715" i="1" s="1"/>
  <c r="G1716" i="1"/>
  <c r="K1716" i="1" s="1"/>
  <c r="G1717" i="1"/>
  <c r="K1717" i="1" s="1"/>
  <c r="G1718" i="1"/>
  <c r="K1718" i="1" s="1"/>
  <c r="G1719" i="1"/>
  <c r="K1719" i="1" s="1"/>
  <c r="G1720" i="1"/>
  <c r="K1720" i="1" s="1"/>
  <c r="G1721" i="1"/>
  <c r="K1721" i="1" s="1"/>
  <c r="G1722" i="1"/>
  <c r="K1722" i="1" s="1"/>
  <c r="G1723" i="1"/>
  <c r="K1723" i="1" s="1"/>
  <c r="G1724" i="1"/>
  <c r="K1724" i="1" s="1"/>
  <c r="G1725" i="1"/>
  <c r="K1725" i="1" s="1"/>
  <c r="G1726" i="1"/>
  <c r="K1726" i="1" s="1"/>
  <c r="G1727" i="1"/>
  <c r="K1727" i="1" s="1"/>
  <c r="G1728" i="1"/>
  <c r="K1728" i="1" s="1"/>
  <c r="G1729" i="1"/>
  <c r="K1729" i="1" s="1"/>
  <c r="G1730" i="1"/>
  <c r="K1730" i="1" s="1"/>
  <c r="G1731" i="1"/>
  <c r="K1731" i="1" s="1"/>
  <c r="G1732" i="1"/>
  <c r="K1732" i="1" s="1"/>
  <c r="G1733" i="1"/>
  <c r="K1733" i="1" s="1"/>
  <c r="G1734" i="1"/>
  <c r="K1734" i="1" s="1"/>
  <c r="G1735" i="1"/>
  <c r="K1735" i="1" s="1"/>
  <c r="G1736" i="1"/>
  <c r="K1736" i="1" s="1"/>
  <c r="G1737" i="1"/>
  <c r="K1737" i="1" s="1"/>
  <c r="G1738" i="1"/>
  <c r="K1738" i="1" s="1"/>
  <c r="G1739" i="1"/>
  <c r="K1739" i="1" s="1"/>
  <c r="G1740" i="1"/>
  <c r="K1740" i="1" s="1"/>
  <c r="G1741" i="1"/>
  <c r="K1741" i="1" s="1"/>
  <c r="G1742" i="1"/>
  <c r="K1742" i="1" s="1"/>
  <c r="G1743" i="1"/>
  <c r="K1743" i="1" s="1"/>
  <c r="G1744" i="1"/>
  <c r="K1744" i="1" s="1"/>
  <c r="G1745" i="1"/>
  <c r="K1745" i="1" s="1"/>
  <c r="G1746" i="1"/>
  <c r="K1746" i="1" s="1"/>
  <c r="G1747" i="1"/>
  <c r="K1747" i="1" s="1"/>
  <c r="G1748" i="1"/>
  <c r="K1748" i="1" s="1"/>
  <c r="G1749" i="1"/>
  <c r="K1749" i="1" s="1"/>
  <c r="G1750" i="1"/>
  <c r="K1750" i="1" s="1"/>
  <c r="G1751" i="1"/>
  <c r="K1751" i="1" s="1"/>
  <c r="G1752" i="1"/>
  <c r="K1752" i="1" s="1"/>
  <c r="G1753" i="1"/>
  <c r="K1753" i="1" s="1"/>
  <c r="G1754" i="1"/>
  <c r="K1754" i="1" s="1"/>
  <c r="G1755" i="1"/>
  <c r="K1755" i="1" s="1"/>
  <c r="G1756" i="1"/>
  <c r="K1756" i="1" s="1"/>
  <c r="G1757" i="1"/>
  <c r="K1757" i="1" s="1"/>
  <c r="G1758" i="1"/>
  <c r="K1758" i="1" s="1"/>
  <c r="G1759" i="1"/>
  <c r="K1759" i="1" s="1"/>
  <c r="G1760" i="1"/>
  <c r="K1760" i="1" s="1"/>
  <c r="G1761" i="1"/>
  <c r="K1761" i="1" s="1"/>
  <c r="G1762" i="1"/>
  <c r="K1762" i="1" s="1"/>
  <c r="G1763" i="1"/>
  <c r="K1763" i="1" s="1"/>
  <c r="G1764" i="1"/>
  <c r="K1764" i="1" s="1"/>
  <c r="G1765" i="1"/>
  <c r="K1765" i="1" s="1"/>
  <c r="G1766" i="1"/>
  <c r="K1766" i="1" s="1"/>
  <c r="G1767" i="1"/>
  <c r="K1767" i="1" s="1"/>
  <c r="G1768" i="1"/>
  <c r="K1768" i="1" s="1"/>
  <c r="G1769" i="1"/>
  <c r="K1769" i="1" s="1"/>
  <c r="G1770" i="1"/>
  <c r="K1770" i="1" s="1"/>
  <c r="G1771" i="1"/>
  <c r="K1771" i="1" s="1"/>
  <c r="G1772" i="1"/>
  <c r="K1772" i="1" s="1"/>
  <c r="G1773" i="1"/>
  <c r="K1773" i="1" s="1"/>
  <c r="G1774" i="1"/>
  <c r="K1774" i="1" s="1"/>
  <c r="G1775" i="1"/>
  <c r="K1775" i="1" s="1"/>
  <c r="G1776" i="1"/>
  <c r="K1776" i="1" s="1"/>
  <c r="G1777" i="1"/>
  <c r="K1777" i="1" s="1"/>
  <c r="G1778" i="1"/>
  <c r="K1778" i="1" s="1"/>
  <c r="G1779" i="1"/>
  <c r="K1779" i="1" s="1"/>
  <c r="G1780" i="1"/>
  <c r="K1780" i="1" s="1"/>
  <c r="G1781" i="1"/>
  <c r="K1781" i="1" s="1"/>
  <c r="G1782" i="1"/>
  <c r="K1782" i="1" s="1"/>
  <c r="G1783" i="1"/>
  <c r="K1783" i="1" s="1"/>
  <c r="G1784" i="1"/>
  <c r="K1784" i="1" s="1"/>
  <c r="G1785" i="1"/>
  <c r="K1785" i="1" s="1"/>
  <c r="G1786" i="1"/>
  <c r="K1786" i="1" s="1"/>
  <c r="G1787" i="1"/>
  <c r="K1787" i="1" s="1"/>
  <c r="G1788" i="1"/>
  <c r="K1788" i="1" s="1"/>
  <c r="G1789" i="1"/>
  <c r="K1789" i="1" s="1"/>
  <c r="G1790" i="1"/>
  <c r="K1790" i="1" s="1"/>
  <c r="G1791" i="1"/>
  <c r="K1791" i="1" s="1"/>
  <c r="G1792" i="1"/>
  <c r="K1792" i="1" s="1"/>
  <c r="G1793" i="1"/>
  <c r="K1793" i="1" s="1"/>
  <c r="G1794" i="1"/>
  <c r="K1794" i="1" s="1"/>
  <c r="G1795" i="1"/>
  <c r="K1795" i="1" s="1"/>
  <c r="G1796" i="1"/>
  <c r="K1796" i="1" s="1"/>
  <c r="G1797" i="1"/>
  <c r="K1797" i="1" s="1"/>
  <c r="G1798" i="1"/>
  <c r="K1798" i="1" s="1"/>
  <c r="G1799" i="1"/>
  <c r="K1799" i="1" s="1"/>
  <c r="G1800" i="1"/>
  <c r="K1800" i="1" s="1"/>
  <c r="G1801" i="1"/>
  <c r="K1801" i="1" s="1"/>
  <c r="G1802" i="1"/>
  <c r="K1802" i="1" s="1"/>
  <c r="G1803" i="1"/>
  <c r="K1803" i="1" s="1"/>
  <c r="G1804" i="1"/>
  <c r="K1804" i="1" s="1"/>
  <c r="G1805" i="1"/>
  <c r="K1805" i="1" s="1"/>
  <c r="G1806" i="1"/>
  <c r="K1806" i="1" s="1"/>
  <c r="G1807" i="1"/>
  <c r="K1807" i="1" s="1"/>
  <c r="G1808" i="1"/>
  <c r="K1808" i="1" s="1"/>
  <c r="G1809" i="1"/>
  <c r="K1809" i="1" s="1"/>
  <c r="G1810" i="1"/>
  <c r="K1810" i="1" s="1"/>
  <c r="G1811" i="1"/>
  <c r="K1811" i="1" s="1"/>
  <c r="G1812" i="1"/>
  <c r="K1812" i="1" s="1"/>
  <c r="G1813" i="1"/>
  <c r="K1813" i="1" s="1"/>
  <c r="G1814" i="1"/>
  <c r="K1814" i="1" s="1"/>
  <c r="G1815" i="1"/>
  <c r="K1815" i="1" s="1"/>
  <c r="G1816" i="1"/>
  <c r="K1816" i="1" s="1"/>
  <c r="G1817" i="1"/>
  <c r="K1817" i="1" s="1"/>
  <c r="G1818" i="1"/>
  <c r="K1818" i="1" s="1"/>
  <c r="G1819" i="1"/>
  <c r="K1819" i="1" s="1"/>
  <c r="G1820" i="1"/>
  <c r="K1820" i="1" s="1"/>
  <c r="G1821" i="1"/>
  <c r="K1821" i="1" s="1"/>
  <c r="G1822" i="1"/>
  <c r="K1822" i="1" s="1"/>
  <c r="G1823" i="1"/>
  <c r="K1823" i="1" s="1"/>
  <c r="G1824" i="1"/>
  <c r="K1824" i="1" s="1"/>
  <c r="G1825" i="1"/>
  <c r="K1825" i="1" s="1"/>
  <c r="G1826" i="1"/>
  <c r="K1826" i="1" s="1"/>
  <c r="G1827" i="1"/>
  <c r="K1827" i="1" s="1"/>
  <c r="G1828" i="1"/>
  <c r="K1828" i="1" s="1"/>
  <c r="G1829" i="1"/>
  <c r="K1829" i="1" s="1"/>
  <c r="G1830" i="1"/>
  <c r="K1830" i="1" s="1"/>
  <c r="G1831" i="1"/>
  <c r="K1831" i="1" s="1"/>
  <c r="G1832" i="1"/>
  <c r="K1832" i="1" s="1"/>
  <c r="G1833" i="1"/>
  <c r="K1833" i="1" s="1"/>
  <c r="G1834" i="1"/>
  <c r="K1834" i="1" s="1"/>
  <c r="G1835" i="1"/>
  <c r="K1835" i="1" s="1"/>
  <c r="G1836" i="1"/>
  <c r="K1836" i="1" s="1"/>
  <c r="G1837" i="1"/>
  <c r="K1837" i="1" s="1"/>
  <c r="G1838" i="1"/>
  <c r="K1838" i="1" s="1"/>
  <c r="G1839" i="1"/>
  <c r="K1839" i="1" s="1"/>
  <c r="G1840" i="1"/>
  <c r="K1840" i="1" s="1"/>
  <c r="G1841" i="1"/>
  <c r="K1841" i="1" s="1"/>
  <c r="G1842" i="1"/>
  <c r="K1842" i="1" s="1"/>
  <c r="G1843" i="1"/>
  <c r="K1843" i="1" s="1"/>
  <c r="G1844" i="1"/>
  <c r="K1844" i="1" s="1"/>
  <c r="G1845" i="1"/>
  <c r="K1845" i="1" s="1"/>
  <c r="G1846" i="1"/>
  <c r="K1846" i="1" s="1"/>
  <c r="G1847" i="1"/>
  <c r="K1847" i="1" s="1"/>
  <c r="G1848" i="1"/>
  <c r="K1848" i="1" s="1"/>
  <c r="G1849" i="1"/>
  <c r="K1849" i="1" s="1"/>
  <c r="G1850" i="1"/>
  <c r="K1850" i="1" s="1"/>
  <c r="G1851" i="1"/>
  <c r="K1851" i="1" s="1"/>
  <c r="G1852" i="1"/>
  <c r="K1852" i="1" s="1"/>
  <c r="G1853" i="1"/>
  <c r="K1853" i="1" s="1"/>
  <c r="G1854" i="1"/>
  <c r="K1854" i="1" s="1"/>
  <c r="G1855" i="1"/>
  <c r="K1855" i="1" s="1"/>
  <c r="G1856" i="1"/>
  <c r="K1856" i="1" s="1"/>
  <c r="G1857" i="1"/>
  <c r="K1857" i="1" s="1"/>
  <c r="G1858" i="1"/>
  <c r="K1858" i="1" s="1"/>
  <c r="G1859" i="1"/>
  <c r="K1859" i="1" s="1"/>
  <c r="G1860" i="1"/>
  <c r="K1860" i="1" s="1"/>
  <c r="G1861" i="1"/>
  <c r="K1861" i="1" s="1"/>
  <c r="G1862" i="1"/>
  <c r="K1862" i="1" s="1"/>
  <c r="G1863" i="1"/>
  <c r="K1863" i="1" s="1"/>
  <c r="G1864" i="1"/>
  <c r="K1864" i="1" s="1"/>
  <c r="G1865" i="1"/>
  <c r="K1865" i="1" s="1"/>
  <c r="G1866" i="1"/>
  <c r="K1866" i="1" s="1"/>
  <c r="G1867" i="1"/>
  <c r="K1867" i="1" s="1"/>
  <c r="G1868" i="1"/>
  <c r="K1868" i="1" s="1"/>
  <c r="G1869" i="1"/>
  <c r="K1869" i="1" s="1"/>
  <c r="G1870" i="1"/>
  <c r="K1870" i="1" s="1"/>
  <c r="G1871" i="1"/>
  <c r="K1871" i="1" s="1"/>
  <c r="G1872" i="1"/>
  <c r="K1872" i="1" s="1"/>
  <c r="G1873" i="1"/>
  <c r="K1873" i="1" s="1"/>
  <c r="G1874" i="1"/>
  <c r="K1874" i="1" s="1"/>
  <c r="G1875" i="1"/>
  <c r="K1875" i="1" s="1"/>
  <c r="G1876" i="1"/>
  <c r="K1876" i="1" s="1"/>
  <c r="G1877" i="1"/>
  <c r="K1877" i="1" s="1"/>
  <c r="G1878" i="1"/>
  <c r="K1878" i="1" s="1"/>
  <c r="G1879" i="1"/>
  <c r="K1879" i="1" s="1"/>
  <c r="G1880" i="1"/>
  <c r="K1880" i="1" s="1"/>
  <c r="G1881" i="1"/>
  <c r="K1881" i="1" s="1"/>
  <c r="G1882" i="1"/>
  <c r="K1882" i="1" s="1"/>
  <c r="G1883" i="1"/>
  <c r="K1883" i="1" s="1"/>
  <c r="G1884" i="1"/>
  <c r="K1884" i="1" s="1"/>
  <c r="G1885" i="1"/>
  <c r="K1885" i="1" s="1"/>
  <c r="G1886" i="1"/>
  <c r="K1886" i="1" s="1"/>
  <c r="G1887" i="1"/>
  <c r="K1887" i="1" s="1"/>
  <c r="G1888" i="1"/>
  <c r="K1888" i="1" s="1"/>
  <c r="G1889" i="1"/>
  <c r="K1889" i="1" s="1"/>
  <c r="G1890" i="1"/>
  <c r="K1890" i="1" s="1"/>
  <c r="G1891" i="1"/>
  <c r="K1891" i="1" s="1"/>
  <c r="G1892" i="1"/>
  <c r="K1892" i="1" s="1"/>
  <c r="G1893" i="1"/>
  <c r="K1893" i="1" s="1"/>
  <c r="G1894" i="1"/>
  <c r="K1894" i="1" s="1"/>
  <c r="G1895" i="1"/>
  <c r="K1895" i="1" s="1"/>
  <c r="G1896" i="1"/>
  <c r="K1896" i="1" s="1"/>
  <c r="G1897" i="1"/>
  <c r="K1897" i="1" s="1"/>
  <c r="G1898" i="1"/>
  <c r="K1898" i="1" s="1"/>
  <c r="G1899" i="1"/>
  <c r="K1899" i="1" s="1"/>
  <c r="G1900" i="1"/>
  <c r="K1900" i="1" s="1"/>
  <c r="G1901" i="1"/>
  <c r="K1901" i="1" s="1"/>
  <c r="G1902" i="1"/>
  <c r="K1902" i="1" s="1"/>
  <c r="G1903" i="1"/>
  <c r="K1903" i="1" s="1"/>
  <c r="G1904" i="1"/>
  <c r="K1904" i="1" s="1"/>
  <c r="G1905" i="1"/>
  <c r="K1905" i="1" s="1"/>
  <c r="G1906" i="1"/>
  <c r="K1906" i="1" s="1"/>
  <c r="G1907" i="1"/>
  <c r="K1907" i="1" s="1"/>
  <c r="G1908" i="1"/>
  <c r="K1908" i="1" s="1"/>
  <c r="G1909" i="1"/>
  <c r="K1909" i="1" s="1"/>
  <c r="G1910" i="1"/>
  <c r="K1910" i="1" s="1"/>
  <c r="G1911" i="1"/>
  <c r="K1911" i="1" s="1"/>
  <c r="G1912" i="1"/>
  <c r="K1912" i="1" s="1"/>
  <c r="G1913" i="1"/>
  <c r="K1913" i="1" s="1"/>
  <c r="G1914" i="1"/>
  <c r="K1914" i="1" s="1"/>
  <c r="G1915" i="1"/>
  <c r="K1915" i="1" s="1"/>
  <c r="G1916" i="1"/>
  <c r="K1916" i="1" s="1"/>
  <c r="G1917" i="1"/>
  <c r="K1917" i="1" s="1"/>
  <c r="G1918" i="1"/>
  <c r="K1918" i="1" s="1"/>
  <c r="G1919" i="1"/>
  <c r="K1919" i="1" s="1"/>
  <c r="G1920" i="1"/>
  <c r="K1920" i="1" s="1"/>
  <c r="G1921" i="1"/>
  <c r="K1921" i="1" s="1"/>
  <c r="G1922" i="1"/>
  <c r="K1922" i="1" s="1"/>
  <c r="G1923" i="1"/>
  <c r="K1923" i="1" s="1"/>
  <c r="G1924" i="1"/>
  <c r="K1924" i="1" s="1"/>
  <c r="G1925" i="1"/>
  <c r="K1925" i="1" s="1"/>
  <c r="G1926" i="1"/>
  <c r="K1926" i="1" s="1"/>
  <c r="G1927" i="1"/>
  <c r="K1927" i="1" s="1"/>
  <c r="G1928" i="1"/>
  <c r="K1928" i="1" s="1"/>
  <c r="G1929" i="1"/>
  <c r="K1929" i="1" s="1"/>
  <c r="G1930" i="1"/>
  <c r="K1930" i="1" s="1"/>
  <c r="G1931" i="1"/>
  <c r="K1931" i="1" s="1"/>
  <c r="G1932" i="1"/>
  <c r="K1932" i="1" s="1"/>
  <c r="G1933" i="1"/>
  <c r="K1933" i="1" s="1"/>
  <c r="G1934" i="1"/>
  <c r="K1934" i="1" s="1"/>
  <c r="G1935" i="1"/>
  <c r="K1935" i="1" s="1"/>
  <c r="G1936" i="1"/>
  <c r="K1936" i="1" s="1"/>
  <c r="G1937" i="1"/>
  <c r="K1937" i="1" s="1"/>
  <c r="G1938" i="1"/>
  <c r="K1938" i="1" s="1"/>
  <c r="G1939" i="1"/>
  <c r="K1939" i="1" s="1"/>
  <c r="G1940" i="1"/>
  <c r="K1940" i="1" s="1"/>
  <c r="G1941" i="1"/>
  <c r="K1941" i="1" s="1"/>
  <c r="G1942" i="1"/>
  <c r="K1942" i="1" s="1"/>
  <c r="G1943" i="1"/>
  <c r="K1943" i="1" s="1"/>
  <c r="G1944" i="1"/>
  <c r="K1944" i="1" s="1"/>
  <c r="G1945" i="1"/>
  <c r="K1945" i="1" s="1"/>
  <c r="G1946" i="1"/>
  <c r="K1946" i="1" s="1"/>
  <c r="G1947" i="1"/>
  <c r="K1947" i="1" s="1"/>
  <c r="G1948" i="1"/>
  <c r="K1948" i="1" s="1"/>
  <c r="G1949" i="1"/>
  <c r="K1949" i="1" s="1"/>
  <c r="G1950" i="1"/>
  <c r="K1950" i="1" s="1"/>
  <c r="G1951" i="1"/>
  <c r="K1951" i="1" s="1"/>
  <c r="G1952" i="1"/>
  <c r="K1952" i="1" s="1"/>
  <c r="G1953" i="1"/>
  <c r="K1953" i="1" s="1"/>
  <c r="G1954" i="1"/>
  <c r="K1954" i="1" s="1"/>
  <c r="G1955" i="1"/>
  <c r="K1955" i="1" s="1"/>
  <c r="G1956" i="1"/>
  <c r="K1956" i="1" s="1"/>
  <c r="G1957" i="1"/>
  <c r="K1957" i="1" s="1"/>
  <c r="G1958" i="1"/>
  <c r="K1958" i="1" s="1"/>
  <c r="G1959" i="1"/>
  <c r="K1959" i="1" s="1"/>
  <c r="G1960" i="1"/>
  <c r="K1960" i="1" s="1"/>
  <c r="G1961" i="1"/>
  <c r="K1961" i="1" s="1"/>
  <c r="G1962" i="1"/>
  <c r="K1962" i="1" s="1"/>
  <c r="G1963" i="1"/>
  <c r="K1963" i="1" s="1"/>
  <c r="G1964" i="1"/>
  <c r="K1964" i="1" s="1"/>
  <c r="G1965" i="1"/>
  <c r="K1965" i="1" s="1"/>
  <c r="G1966" i="1"/>
  <c r="K1966" i="1" s="1"/>
  <c r="G1967" i="1"/>
  <c r="K1967" i="1" s="1"/>
  <c r="G1968" i="1"/>
  <c r="K1968" i="1" s="1"/>
  <c r="G1969" i="1"/>
  <c r="K1969" i="1" s="1"/>
  <c r="G1970" i="1"/>
  <c r="K1970" i="1" s="1"/>
  <c r="G1971" i="1"/>
  <c r="K1971" i="1" s="1"/>
  <c r="G1972" i="1"/>
  <c r="K1972" i="1" s="1"/>
  <c r="G1973" i="1"/>
  <c r="K1973" i="1" s="1"/>
  <c r="G1974" i="1"/>
  <c r="K1974" i="1" s="1"/>
  <c r="G1975" i="1"/>
  <c r="K1975" i="1" s="1"/>
  <c r="G1976" i="1"/>
  <c r="K1976" i="1" s="1"/>
  <c r="G1977" i="1"/>
  <c r="K1977" i="1" s="1"/>
  <c r="G1978" i="1"/>
  <c r="K1978" i="1" s="1"/>
  <c r="G1979" i="1"/>
  <c r="K1979" i="1" s="1"/>
  <c r="G1980" i="1"/>
  <c r="K1980" i="1" s="1"/>
  <c r="G1981" i="1"/>
  <c r="K1981" i="1" s="1"/>
  <c r="G1982" i="1"/>
  <c r="K1982" i="1" s="1"/>
  <c r="G1983" i="1"/>
  <c r="K1983" i="1" s="1"/>
  <c r="G1984" i="1"/>
  <c r="K1984" i="1" s="1"/>
  <c r="G1985" i="1"/>
  <c r="K1985" i="1" s="1"/>
  <c r="G1986" i="1"/>
  <c r="K1986" i="1" s="1"/>
  <c r="G1987" i="1"/>
  <c r="K1987" i="1" s="1"/>
  <c r="G1988" i="1"/>
  <c r="K1988" i="1" s="1"/>
  <c r="G1989" i="1"/>
  <c r="K1989" i="1" s="1"/>
  <c r="G1990" i="1"/>
  <c r="K1990" i="1" s="1"/>
  <c r="G1991" i="1"/>
  <c r="K1991" i="1" s="1"/>
  <c r="G1992" i="1"/>
  <c r="K1992" i="1" s="1"/>
  <c r="G1993" i="1"/>
  <c r="K1993" i="1" s="1"/>
  <c r="G1994" i="1"/>
  <c r="K1994" i="1" s="1"/>
  <c r="G1995" i="1"/>
  <c r="K1995" i="1" s="1"/>
  <c r="G1996" i="1"/>
  <c r="K1996" i="1" s="1"/>
  <c r="G1997" i="1"/>
  <c r="K1997" i="1" s="1"/>
  <c r="G1998" i="1"/>
  <c r="K1998" i="1" s="1"/>
  <c r="G1999" i="1"/>
  <c r="K1999" i="1" s="1"/>
  <c r="G2000" i="1"/>
  <c r="K2000" i="1" s="1"/>
  <c r="G2001" i="1"/>
  <c r="K2001" i="1" s="1"/>
  <c r="G2002" i="1"/>
  <c r="K2002" i="1" s="1"/>
  <c r="G2003" i="1"/>
  <c r="K2003" i="1" s="1"/>
  <c r="G2004" i="1"/>
  <c r="K2004" i="1" s="1"/>
  <c r="G2005" i="1"/>
  <c r="K2005" i="1" s="1"/>
  <c r="G2006" i="1"/>
  <c r="K2006" i="1" s="1"/>
  <c r="G2007" i="1"/>
  <c r="K2007" i="1" s="1"/>
  <c r="G2008" i="1"/>
  <c r="K2008" i="1" s="1"/>
  <c r="G2009" i="1"/>
  <c r="K2009" i="1" s="1"/>
  <c r="G2010" i="1"/>
  <c r="K2010" i="1" s="1"/>
  <c r="G2011" i="1"/>
  <c r="K2011" i="1" s="1"/>
  <c r="G2012" i="1"/>
  <c r="K2012" i="1" s="1"/>
  <c r="G2013" i="1"/>
  <c r="K2013" i="1" s="1"/>
  <c r="G2014" i="1"/>
  <c r="K2014" i="1" s="1"/>
  <c r="G2015" i="1"/>
  <c r="K2015" i="1" s="1"/>
  <c r="G2016" i="1"/>
  <c r="K2016" i="1" s="1"/>
  <c r="G2017" i="1"/>
  <c r="K2017" i="1" s="1"/>
  <c r="G2018" i="1"/>
  <c r="K2018" i="1" s="1"/>
  <c r="G2019" i="1"/>
  <c r="K2019" i="1" s="1"/>
  <c r="G2020" i="1"/>
  <c r="K2020" i="1" s="1"/>
  <c r="G2021" i="1"/>
  <c r="K2021" i="1" s="1"/>
  <c r="G2022" i="1"/>
  <c r="K2022" i="1" s="1"/>
  <c r="G2023" i="1"/>
  <c r="K2023" i="1" s="1"/>
  <c r="G2024" i="1"/>
  <c r="K2024" i="1" s="1"/>
  <c r="G2025" i="1"/>
  <c r="K2025" i="1" s="1"/>
  <c r="G2026" i="1"/>
  <c r="K2026" i="1" s="1"/>
  <c r="G2027" i="1"/>
  <c r="K2027" i="1" s="1"/>
  <c r="G2028" i="1"/>
  <c r="K2028" i="1" s="1"/>
  <c r="G2029" i="1"/>
  <c r="K2029" i="1" s="1"/>
  <c r="G2030" i="1"/>
  <c r="K2030" i="1" s="1"/>
  <c r="G2031" i="1"/>
  <c r="K2031" i="1" s="1"/>
  <c r="G2032" i="1"/>
  <c r="K2032" i="1" s="1"/>
  <c r="G2033" i="1"/>
  <c r="K2033" i="1" s="1"/>
  <c r="G2034" i="1"/>
  <c r="K2034" i="1" s="1"/>
  <c r="G2035" i="1"/>
  <c r="K2035" i="1" s="1"/>
  <c r="G2036" i="1"/>
  <c r="K2036" i="1" s="1"/>
  <c r="G2037" i="1"/>
  <c r="K2037" i="1" s="1"/>
  <c r="G2038" i="1"/>
  <c r="K2038" i="1" s="1"/>
  <c r="G2039" i="1"/>
  <c r="K2039" i="1" s="1"/>
  <c r="G2040" i="1"/>
  <c r="K2040" i="1" s="1"/>
  <c r="G2041" i="1"/>
  <c r="K2041" i="1" s="1"/>
  <c r="G2042" i="1"/>
  <c r="K2042" i="1" s="1"/>
  <c r="G2043" i="1"/>
  <c r="K2043" i="1" s="1"/>
  <c r="G2044" i="1"/>
  <c r="K2044" i="1" s="1"/>
  <c r="G2045" i="1"/>
  <c r="K2045" i="1" s="1"/>
  <c r="G2046" i="1"/>
  <c r="K2046" i="1" s="1"/>
  <c r="G2047" i="1"/>
  <c r="K2047" i="1" s="1"/>
  <c r="G2048" i="1"/>
  <c r="K2048" i="1" s="1"/>
  <c r="G2049" i="1"/>
  <c r="K2049" i="1" s="1"/>
  <c r="G2050" i="1"/>
  <c r="K2050" i="1" s="1"/>
  <c r="G2051" i="1"/>
  <c r="K2051" i="1" s="1"/>
  <c r="G2052" i="1"/>
  <c r="K2052" i="1" s="1"/>
  <c r="G2053" i="1"/>
  <c r="K2053" i="1" s="1"/>
  <c r="G2054" i="1"/>
  <c r="K2054" i="1" s="1"/>
  <c r="G2055" i="1"/>
  <c r="K2055" i="1" s="1"/>
  <c r="G2056" i="1"/>
  <c r="K2056" i="1" s="1"/>
  <c r="G2057" i="1"/>
  <c r="K2057" i="1" s="1"/>
  <c r="G2058" i="1"/>
  <c r="K2058" i="1" s="1"/>
  <c r="G2059" i="1"/>
  <c r="K2059" i="1" s="1"/>
  <c r="G2060" i="1"/>
  <c r="K2060" i="1" s="1"/>
  <c r="G2061" i="1"/>
  <c r="K2061" i="1" s="1"/>
  <c r="G2062" i="1"/>
  <c r="K2062" i="1" s="1"/>
  <c r="G2063" i="1"/>
  <c r="K2063" i="1" s="1"/>
  <c r="G2064" i="1"/>
  <c r="K2064" i="1" s="1"/>
  <c r="G2065" i="1"/>
  <c r="K2065" i="1" s="1"/>
  <c r="G2066" i="1"/>
  <c r="K2066" i="1" s="1"/>
  <c r="G2067" i="1"/>
  <c r="K2067" i="1" s="1"/>
  <c r="G2068" i="1"/>
  <c r="K2068" i="1" s="1"/>
  <c r="G2069" i="1"/>
  <c r="K2069" i="1" s="1"/>
  <c r="G2070" i="1"/>
  <c r="K2070" i="1" s="1"/>
  <c r="G2071" i="1"/>
  <c r="K2071" i="1" s="1"/>
  <c r="G2072" i="1"/>
  <c r="K2072" i="1" s="1"/>
  <c r="G2073" i="1"/>
  <c r="K2073" i="1" s="1"/>
  <c r="G2074" i="1"/>
  <c r="K2074" i="1" s="1"/>
  <c r="G2075" i="1"/>
  <c r="K2075" i="1" s="1"/>
  <c r="G2076" i="1"/>
  <c r="K2076" i="1" s="1"/>
  <c r="G2077" i="1"/>
  <c r="K2077" i="1" s="1"/>
  <c r="G2078" i="1"/>
  <c r="K2078" i="1" s="1"/>
  <c r="G2079" i="1"/>
  <c r="K2079" i="1" s="1"/>
  <c r="G2080" i="1"/>
  <c r="K2080" i="1" s="1"/>
  <c r="G2081" i="1"/>
  <c r="K2081" i="1" s="1"/>
  <c r="G2082" i="1"/>
  <c r="K2082" i="1" s="1"/>
  <c r="G2083" i="1"/>
  <c r="K2083" i="1" s="1"/>
  <c r="G2084" i="1"/>
  <c r="K2084" i="1" s="1"/>
  <c r="G2085" i="1"/>
  <c r="K2085" i="1" s="1"/>
  <c r="G2086" i="1"/>
  <c r="K2086" i="1" s="1"/>
  <c r="G2087" i="1"/>
  <c r="K2087" i="1" s="1"/>
  <c r="G2088" i="1"/>
  <c r="K2088" i="1" s="1"/>
  <c r="G2089" i="1"/>
  <c r="K2089" i="1" s="1"/>
  <c r="G2090" i="1"/>
  <c r="K2090" i="1" s="1"/>
  <c r="G2091" i="1"/>
  <c r="K2091" i="1" s="1"/>
  <c r="G2092" i="1"/>
  <c r="K2092" i="1" s="1"/>
  <c r="G2093" i="1"/>
  <c r="K2093" i="1" s="1"/>
  <c r="G2094" i="1"/>
  <c r="K2094" i="1" s="1"/>
  <c r="G2095" i="1"/>
  <c r="K2095" i="1" s="1"/>
  <c r="G2096" i="1"/>
  <c r="K2096" i="1" s="1"/>
  <c r="G2097" i="1"/>
  <c r="K2097" i="1" s="1"/>
  <c r="G2098" i="1"/>
  <c r="K2098" i="1" s="1"/>
  <c r="G2099" i="1"/>
  <c r="K2099" i="1" s="1"/>
  <c r="G2100" i="1"/>
  <c r="K2100" i="1" s="1"/>
  <c r="G2101" i="1"/>
  <c r="K2101" i="1" s="1"/>
  <c r="G2102" i="1"/>
  <c r="K2102" i="1" s="1"/>
  <c r="G2103" i="1"/>
  <c r="K2103" i="1" s="1"/>
  <c r="G2104" i="1"/>
  <c r="K2104" i="1" s="1"/>
  <c r="G2105" i="1"/>
  <c r="K2105" i="1" s="1"/>
  <c r="G2106" i="1"/>
  <c r="K2106" i="1" s="1"/>
  <c r="G2107" i="1"/>
  <c r="K2107" i="1" s="1"/>
  <c r="G2108" i="1"/>
  <c r="K2108" i="1" s="1"/>
  <c r="G2109" i="1"/>
  <c r="K2109" i="1" s="1"/>
  <c r="G2110" i="1"/>
  <c r="K2110" i="1" s="1"/>
  <c r="G2111" i="1"/>
  <c r="K2111" i="1" s="1"/>
  <c r="G2112" i="1"/>
  <c r="K2112" i="1" s="1"/>
  <c r="G2113" i="1"/>
  <c r="K2113" i="1" s="1"/>
  <c r="G2114" i="1"/>
  <c r="K2114" i="1" s="1"/>
  <c r="G2115" i="1"/>
  <c r="K2115" i="1" s="1"/>
  <c r="G2116" i="1"/>
  <c r="K2116" i="1" s="1"/>
  <c r="G2117" i="1"/>
  <c r="K2117" i="1" s="1"/>
  <c r="G2118" i="1"/>
  <c r="K2118" i="1" s="1"/>
  <c r="G2119" i="1"/>
  <c r="K2119" i="1" s="1"/>
  <c r="G2120" i="1"/>
  <c r="K2120" i="1" s="1"/>
  <c r="G2121" i="1"/>
  <c r="K2121" i="1" s="1"/>
  <c r="G2122" i="1"/>
  <c r="K2122" i="1" s="1"/>
  <c r="G2123" i="1"/>
  <c r="K2123" i="1" s="1"/>
  <c r="G2124" i="1"/>
  <c r="K2124" i="1" s="1"/>
  <c r="G2125" i="1"/>
  <c r="K2125" i="1" s="1"/>
  <c r="G2126" i="1"/>
  <c r="K2126" i="1" s="1"/>
  <c r="G2127" i="1"/>
  <c r="K2127" i="1" s="1"/>
  <c r="G2128" i="1"/>
  <c r="K2128" i="1" s="1"/>
  <c r="G2129" i="1"/>
  <c r="K2129" i="1" s="1"/>
  <c r="G2130" i="1"/>
  <c r="K2130" i="1" s="1"/>
  <c r="G2131" i="1"/>
  <c r="K2131" i="1" s="1"/>
  <c r="G2132" i="1"/>
  <c r="K2132" i="1" s="1"/>
  <c r="G2133" i="1"/>
  <c r="K2133" i="1" s="1"/>
  <c r="G2134" i="1"/>
  <c r="K2134" i="1" s="1"/>
  <c r="G2135" i="1"/>
  <c r="K2135" i="1" s="1"/>
  <c r="G2136" i="1"/>
  <c r="K2136" i="1" s="1"/>
  <c r="G2137" i="1"/>
  <c r="K2137" i="1" s="1"/>
  <c r="G2138" i="1"/>
  <c r="K2138" i="1" s="1"/>
  <c r="G2139" i="1"/>
  <c r="K2139" i="1" s="1"/>
  <c r="G2140" i="1"/>
  <c r="K2140" i="1" s="1"/>
  <c r="G2141" i="1"/>
  <c r="K2141" i="1" s="1"/>
  <c r="G2142" i="1"/>
  <c r="K2142" i="1" s="1"/>
  <c r="G2143" i="1"/>
  <c r="K2143" i="1" s="1"/>
  <c r="G2144" i="1"/>
  <c r="K2144" i="1" s="1"/>
  <c r="G2145" i="1"/>
  <c r="K2145" i="1" s="1"/>
  <c r="G2146" i="1"/>
  <c r="K2146" i="1" s="1"/>
  <c r="G2147" i="1"/>
  <c r="K2147" i="1" s="1"/>
  <c r="G2148" i="1"/>
  <c r="K2148" i="1" s="1"/>
  <c r="G2149" i="1"/>
  <c r="K2149" i="1" s="1"/>
  <c r="G2150" i="1"/>
  <c r="K2150" i="1" s="1"/>
  <c r="G2151" i="1"/>
  <c r="K2151" i="1" s="1"/>
  <c r="G2152" i="1"/>
  <c r="K2152" i="1" s="1"/>
  <c r="G2153" i="1"/>
  <c r="K2153" i="1" s="1"/>
  <c r="G2154" i="1"/>
  <c r="K2154" i="1" s="1"/>
  <c r="G2155" i="1"/>
  <c r="K2155" i="1" s="1"/>
  <c r="G2156" i="1"/>
  <c r="K2156" i="1" s="1"/>
  <c r="G2157" i="1"/>
  <c r="K2157" i="1" s="1"/>
  <c r="G2158" i="1"/>
  <c r="K2158" i="1" s="1"/>
  <c r="G2159" i="1"/>
  <c r="K2159" i="1" s="1"/>
  <c r="G2160" i="1"/>
  <c r="K2160" i="1" s="1"/>
  <c r="G2161" i="1"/>
  <c r="K2161" i="1" s="1"/>
  <c r="G2162" i="1"/>
  <c r="K2162" i="1" s="1"/>
  <c r="G2163" i="1"/>
  <c r="K2163" i="1" s="1"/>
  <c r="G2164" i="1"/>
  <c r="K2164" i="1" s="1"/>
  <c r="G2165" i="1"/>
  <c r="K2165" i="1" s="1"/>
  <c r="G2166" i="1"/>
  <c r="K2166" i="1" s="1"/>
  <c r="G2167" i="1"/>
  <c r="K2167" i="1" s="1"/>
  <c r="G2168" i="1"/>
  <c r="K2168" i="1" s="1"/>
  <c r="G2169" i="1"/>
  <c r="K2169" i="1" s="1"/>
  <c r="G2170" i="1"/>
  <c r="K2170" i="1" s="1"/>
  <c r="G2171" i="1"/>
  <c r="K2171" i="1" s="1"/>
  <c r="G2172" i="1"/>
  <c r="K2172" i="1" s="1"/>
  <c r="G2173" i="1"/>
  <c r="K2173" i="1" s="1"/>
  <c r="G2174" i="1"/>
  <c r="K2174" i="1" s="1"/>
  <c r="G2175" i="1"/>
  <c r="K2175" i="1" s="1"/>
  <c r="G2176" i="1"/>
  <c r="K2176" i="1" s="1"/>
  <c r="G2177" i="1"/>
  <c r="K2177" i="1" s="1"/>
  <c r="G2178" i="1"/>
  <c r="K2178" i="1" s="1"/>
  <c r="G2179" i="1"/>
  <c r="K2179" i="1" s="1"/>
  <c r="G2180" i="1"/>
  <c r="K2180" i="1" s="1"/>
  <c r="G2181" i="1"/>
  <c r="K2181" i="1" s="1"/>
  <c r="G2182" i="1"/>
  <c r="K2182" i="1" s="1"/>
  <c r="G2183" i="1"/>
  <c r="K2183" i="1" s="1"/>
  <c r="G2184" i="1"/>
  <c r="K2184" i="1" s="1"/>
  <c r="G2185" i="1"/>
  <c r="K2185" i="1" s="1"/>
  <c r="G2186" i="1"/>
  <c r="K2186" i="1" s="1"/>
  <c r="G2187" i="1"/>
  <c r="K2187" i="1" s="1"/>
  <c r="G2188" i="1"/>
  <c r="K2188" i="1" s="1"/>
  <c r="G2189" i="1"/>
  <c r="K2189" i="1" s="1"/>
  <c r="G2190" i="1"/>
  <c r="K2190" i="1" s="1"/>
  <c r="G2191" i="1"/>
  <c r="K2191" i="1" s="1"/>
  <c r="G2192" i="1"/>
  <c r="K2192" i="1" s="1"/>
  <c r="G2193" i="1"/>
  <c r="K2193" i="1" s="1"/>
  <c r="G2194" i="1"/>
  <c r="K2194" i="1" s="1"/>
  <c r="G2195" i="1"/>
  <c r="K2195" i="1" s="1"/>
  <c r="G2196" i="1"/>
  <c r="K2196" i="1" s="1"/>
  <c r="G2197" i="1"/>
  <c r="K2197" i="1" s="1"/>
  <c r="G2198" i="1"/>
  <c r="K2198" i="1" s="1"/>
  <c r="G2199" i="1"/>
  <c r="K2199" i="1" s="1"/>
  <c r="G2200" i="1"/>
  <c r="K2200" i="1" s="1"/>
  <c r="G2201" i="1"/>
  <c r="K2201" i="1" s="1"/>
  <c r="G2202" i="1"/>
  <c r="K2202" i="1" s="1"/>
  <c r="G2203" i="1"/>
  <c r="K2203" i="1" s="1"/>
  <c r="G2204" i="1"/>
  <c r="K2204" i="1" s="1"/>
  <c r="G2205" i="1"/>
  <c r="K2205" i="1" s="1"/>
  <c r="G2206" i="1"/>
  <c r="K2206" i="1" s="1"/>
  <c r="G2207" i="1"/>
  <c r="K2207" i="1" s="1"/>
  <c r="G2208" i="1"/>
  <c r="K2208" i="1" s="1"/>
  <c r="G2209" i="1"/>
  <c r="K2209" i="1" s="1"/>
  <c r="G2210" i="1"/>
  <c r="K2210" i="1" s="1"/>
  <c r="G2211" i="1"/>
  <c r="K2211" i="1" s="1"/>
  <c r="G2212" i="1"/>
  <c r="K2212" i="1" s="1"/>
  <c r="G2213" i="1"/>
  <c r="K2213" i="1" s="1"/>
  <c r="G2214" i="1"/>
  <c r="K2214" i="1" s="1"/>
  <c r="G2215" i="1"/>
  <c r="K2215" i="1" s="1"/>
  <c r="G2216" i="1"/>
  <c r="K2216" i="1" s="1"/>
  <c r="G2217" i="1"/>
  <c r="K2217" i="1" s="1"/>
  <c r="G2218" i="1"/>
  <c r="K2218" i="1" s="1"/>
  <c r="G2219" i="1"/>
  <c r="K2219" i="1" s="1"/>
  <c r="G2220" i="1"/>
  <c r="K2220" i="1" s="1"/>
  <c r="G2221" i="1"/>
  <c r="K2221" i="1" s="1"/>
  <c r="G2222" i="1"/>
  <c r="K2222" i="1" s="1"/>
  <c r="G2223" i="1"/>
  <c r="K2223" i="1" s="1"/>
  <c r="G2224" i="1"/>
  <c r="K2224" i="1" s="1"/>
  <c r="G2225" i="1"/>
  <c r="K2225" i="1" s="1"/>
  <c r="G2226" i="1"/>
  <c r="K2226" i="1" s="1"/>
  <c r="G2227" i="1"/>
  <c r="K2227" i="1" s="1"/>
  <c r="G2228" i="1"/>
  <c r="K2228" i="1" s="1"/>
  <c r="G2229" i="1"/>
  <c r="K2229" i="1" s="1"/>
  <c r="G2230" i="1"/>
  <c r="K2230" i="1" s="1"/>
  <c r="G2231" i="1"/>
  <c r="K2231" i="1" s="1"/>
  <c r="G2232" i="1"/>
  <c r="K2232" i="1" s="1"/>
  <c r="G2233" i="1"/>
  <c r="K2233" i="1" s="1"/>
  <c r="G2234" i="1"/>
  <c r="K2234" i="1" s="1"/>
  <c r="G2235" i="1"/>
  <c r="K2235" i="1" s="1"/>
  <c r="G2236" i="1"/>
  <c r="K2236" i="1" s="1"/>
  <c r="G2237" i="1"/>
  <c r="K2237" i="1" s="1"/>
  <c r="G2238" i="1"/>
  <c r="K2238" i="1" s="1"/>
  <c r="G2239" i="1"/>
  <c r="K2239" i="1" s="1"/>
  <c r="G2240" i="1"/>
  <c r="K2240" i="1" s="1"/>
  <c r="G2241" i="1"/>
  <c r="K2241" i="1" s="1"/>
  <c r="G2242" i="1"/>
  <c r="K2242" i="1" s="1"/>
  <c r="G2243" i="1"/>
  <c r="K2243" i="1" s="1"/>
  <c r="G2244" i="1"/>
  <c r="K2244" i="1" s="1"/>
  <c r="G2245" i="1"/>
  <c r="K2245" i="1" s="1"/>
  <c r="G2246" i="1"/>
  <c r="K2246" i="1" s="1"/>
  <c r="G2247" i="1"/>
  <c r="K2247" i="1" s="1"/>
  <c r="G2248" i="1"/>
  <c r="K2248" i="1" s="1"/>
  <c r="G2249" i="1"/>
  <c r="K2249" i="1" s="1"/>
  <c r="G2250" i="1"/>
  <c r="K2250" i="1" s="1"/>
  <c r="G2251" i="1"/>
  <c r="K2251" i="1" s="1"/>
  <c r="G2252" i="1"/>
  <c r="K2252" i="1" s="1"/>
  <c r="G2253" i="1"/>
  <c r="K2253" i="1" s="1"/>
  <c r="G2254" i="1"/>
  <c r="K2254" i="1" s="1"/>
  <c r="G2255" i="1"/>
  <c r="K2255" i="1" s="1"/>
  <c r="G2256" i="1"/>
  <c r="K2256" i="1" s="1"/>
  <c r="G2257" i="1"/>
  <c r="K2257" i="1" s="1"/>
  <c r="G2258" i="1"/>
  <c r="K2258" i="1" s="1"/>
  <c r="G2259" i="1"/>
  <c r="K2259" i="1" s="1"/>
  <c r="G2260" i="1"/>
  <c r="K2260" i="1" s="1"/>
  <c r="G2261" i="1"/>
  <c r="K2261" i="1" s="1"/>
  <c r="G2262" i="1"/>
  <c r="K2262" i="1" s="1"/>
  <c r="G2263" i="1"/>
  <c r="K2263" i="1" s="1"/>
  <c r="G2264" i="1"/>
  <c r="K2264" i="1" s="1"/>
  <c r="G2265" i="1"/>
  <c r="K2265" i="1" s="1"/>
  <c r="G2266" i="1"/>
  <c r="K2266" i="1" s="1"/>
  <c r="G2267" i="1"/>
  <c r="K2267" i="1" s="1"/>
  <c r="G2268" i="1"/>
  <c r="K2268" i="1" s="1"/>
  <c r="G2269" i="1"/>
  <c r="K2269" i="1" s="1"/>
  <c r="G2270" i="1"/>
  <c r="K2270" i="1" s="1"/>
  <c r="G2271" i="1"/>
  <c r="K2271" i="1" s="1"/>
  <c r="G2272" i="1"/>
  <c r="K2272" i="1" s="1"/>
  <c r="G2273" i="1"/>
  <c r="K2273" i="1" s="1"/>
  <c r="G2274" i="1"/>
  <c r="K2274" i="1" s="1"/>
  <c r="G2275" i="1"/>
  <c r="K2275" i="1" s="1"/>
  <c r="G2276" i="1"/>
  <c r="K2276" i="1" s="1"/>
  <c r="G2277" i="1"/>
  <c r="K2277" i="1" s="1"/>
  <c r="G2278" i="1"/>
  <c r="K2278" i="1" s="1"/>
  <c r="G2279" i="1"/>
  <c r="K2279" i="1" s="1"/>
  <c r="G2280" i="1"/>
  <c r="K2280" i="1" s="1"/>
  <c r="G2281" i="1"/>
  <c r="K2281" i="1" s="1"/>
  <c r="G2282" i="1"/>
  <c r="K2282" i="1" s="1"/>
  <c r="G2283" i="1"/>
  <c r="K2283" i="1" s="1"/>
  <c r="G2284" i="1"/>
  <c r="K2284" i="1" s="1"/>
  <c r="G2285" i="1"/>
  <c r="K2285" i="1" s="1"/>
  <c r="G2286" i="1"/>
  <c r="K2286" i="1" s="1"/>
  <c r="G2287" i="1"/>
  <c r="K2287" i="1" s="1"/>
  <c r="G2288" i="1"/>
  <c r="K2288" i="1" s="1"/>
  <c r="G2289" i="1"/>
  <c r="K2289" i="1" s="1"/>
  <c r="G2290" i="1"/>
  <c r="K2290" i="1" s="1"/>
  <c r="G2291" i="1"/>
  <c r="K2291" i="1" s="1"/>
  <c r="G2292" i="1"/>
  <c r="K2292" i="1" s="1"/>
  <c r="G2293" i="1"/>
  <c r="K2293" i="1" s="1"/>
  <c r="G2294" i="1"/>
  <c r="K2294" i="1" s="1"/>
  <c r="G2295" i="1"/>
  <c r="K2295" i="1" s="1"/>
  <c r="G2296" i="1"/>
  <c r="K2296" i="1" s="1"/>
  <c r="G2297" i="1"/>
  <c r="K2297" i="1" s="1"/>
  <c r="G2298" i="1"/>
  <c r="K2298" i="1" s="1"/>
  <c r="G2299" i="1"/>
  <c r="K2299" i="1" s="1"/>
  <c r="G2300" i="1"/>
  <c r="K2300" i="1" s="1"/>
  <c r="G2301" i="1"/>
  <c r="K2301" i="1" s="1"/>
  <c r="G2302" i="1"/>
  <c r="K2302" i="1" s="1"/>
  <c r="G2303" i="1"/>
  <c r="K2303" i="1" s="1"/>
  <c r="G2304" i="1"/>
  <c r="K2304" i="1" s="1"/>
  <c r="G2305" i="1"/>
  <c r="K2305" i="1" s="1"/>
  <c r="G2306" i="1"/>
  <c r="K2306" i="1" s="1"/>
  <c r="G2307" i="1"/>
  <c r="K2307" i="1" s="1"/>
  <c r="G2308" i="1"/>
  <c r="K2308" i="1" s="1"/>
  <c r="G2309" i="1"/>
  <c r="K2309" i="1" s="1"/>
  <c r="G2310" i="1"/>
  <c r="K2310" i="1" s="1"/>
  <c r="G2311" i="1"/>
  <c r="K2311" i="1" s="1"/>
  <c r="G2312" i="1"/>
  <c r="K2312" i="1" s="1"/>
  <c r="G2313" i="1"/>
  <c r="K2313" i="1" s="1"/>
  <c r="G2314" i="1"/>
  <c r="K2314" i="1" s="1"/>
  <c r="G2315" i="1"/>
  <c r="K2315" i="1" s="1"/>
  <c r="G2316" i="1"/>
  <c r="K2316" i="1" s="1"/>
  <c r="G2317" i="1"/>
  <c r="K2317" i="1" s="1"/>
  <c r="G2318" i="1"/>
  <c r="K2318" i="1" s="1"/>
  <c r="G2319" i="1"/>
  <c r="K2319" i="1" s="1"/>
  <c r="G2320" i="1"/>
  <c r="K2320" i="1" s="1"/>
  <c r="G2321" i="1"/>
  <c r="K2321" i="1" s="1"/>
  <c r="G2322" i="1"/>
  <c r="K2322" i="1" s="1"/>
  <c r="G2323" i="1"/>
  <c r="K2323" i="1" s="1"/>
  <c r="G2324" i="1"/>
  <c r="K2324" i="1" s="1"/>
  <c r="G2325" i="1"/>
  <c r="K2325" i="1" s="1"/>
  <c r="G2326" i="1"/>
  <c r="K2326" i="1" s="1"/>
  <c r="G2327" i="1"/>
  <c r="K2327" i="1" s="1"/>
  <c r="G2328" i="1"/>
  <c r="K2328" i="1" s="1"/>
  <c r="G2329" i="1"/>
  <c r="K2329" i="1" s="1"/>
  <c r="G2330" i="1"/>
  <c r="K2330" i="1" s="1"/>
  <c r="G2331" i="1"/>
  <c r="K2331" i="1" s="1"/>
  <c r="G2332" i="1"/>
  <c r="K2332" i="1" s="1"/>
  <c r="G2333" i="1"/>
  <c r="K2333" i="1" s="1"/>
  <c r="G2334" i="1"/>
  <c r="K2334" i="1" s="1"/>
  <c r="G2335" i="1"/>
  <c r="K2335" i="1" s="1"/>
  <c r="G2336" i="1"/>
  <c r="K2336" i="1" s="1"/>
  <c r="G2337" i="1"/>
  <c r="K2337" i="1" s="1"/>
  <c r="G2338" i="1"/>
  <c r="K2338" i="1" s="1"/>
  <c r="G2339" i="1"/>
  <c r="K2339" i="1" s="1"/>
  <c r="G2340" i="1"/>
  <c r="K2340" i="1" s="1"/>
  <c r="G2341" i="1"/>
  <c r="K2341" i="1" s="1"/>
  <c r="G2342" i="1"/>
  <c r="K2342" i="1" s="1"/>
  <c r="G2343" i="1"/>
  <c r="K2343" i="1" s="1"/>
  <c r="G2344" i="1"/>
  <c r="K2344" i="1" s="1"/>
  <c r="G2345" i="1"/>
  <c r="K2345" i="1" s="1"/>
  <c r="G2346" i="1"/>
  <c r="K2346" i="1" s="1"/>
  <c r="G2347" i="1"/>
  <c r="K2347" i="1" s="1"/>
  <c r="G2348" i="1"/>
  <c r="K2348" i="1" s="1"/>
  <c r="G2349" i="1"/>
  <c r="K2349" i="1" s="1"/>
  <c r="G2350" i="1"/>
  <c r="K2350" i="1" s="1"/>
  <c r="G2351" i="1"/>
  <c r="K2351" i="1" s="1"/>
  <c r="G2352" i="1"/>
  <c r="K2352" i="1" s="1"/>
  <c r="G2353" i="1"/>
  <c r="K2353" i="1" s="1"/>
  <c r="G2354" i="1"/>
  <c r="K2354" i="1" s="1"/>
  <c r="G2355" i="1"/>
  <c r="K2355" i="1" s="1"/>
  <c r="G2356" i="1"/>
  <c r="K2356" i="1" s="1"/>
  <c r="G2357" i="1"/>
  <c r="K2357" i="1" s="1"/>
  <c r="G2358" i="1"/>
  <c r="K2358" i="1" s="1"/>
  <c r="G2359" i="1"/>
  <c r="K2359" i="1" s="1"/>
  <c r="G2360" i="1"/>
  <c r="K2360" i="1" s="1"/>
  <c r="G2361" i="1"/>
  <c r="K2361" i="1" s="1"/>
  <c r="G2362" i="1"/>
  <c r="K2362" i="1" s="1"/>
  <c r="G2363" i="1"/>
  <c r="K2363" i="1" s="1"/>
  <c r="G2364" i="1"/>
  <c r="K2364" i="1" s="1"/>
  <c r="G2365" i="1"/>
  <c r="K2365" i="1" s="1"/>
  <c r="G2366" i="1"/>
  <c r="K2366" i="1" s="1"/>
  <c r="G2367" i="1"/>
  <c r="K2367" i="1" s="1"/>
  <c r="G2368" i="1"/>
  <c r="K2368" i="1" s="1"/>
  <c r="G2369" i="1"/>
  <c r="K2369" i="1" s="1"/>
  <c r="G2370" i="1"/>
  <c r="K2370" i="1" s="1"/>
  <c r="G2371" i="1"/>
  <c r="K2371" i="1" s="1"/>
  <c r="G2372" i="1"/>
  <c r="K2372" i="1" s="1"/>
  <c r="G2373" i="1"/>
  <c r="K2373" i="1" s="1"/>
  <c r="G2374" i="1"/>
  <c r="K2374" i="1" s="1"/>
  <c r="G2375" i="1"/>
  <c r="K2375" i="1" s="1"/>
  <c r="G2376" i="1"/>
  <c r="K2376" i="1" s="1"/>
  <c r="G2377" i="1"/>
  <c r="K2377" i="1" s="1"/>
  <c r="G2378" i="1"/>
  <c r="K2378" i="1" s="1"/>
  <c r="G2379" i="1"/>
  <c r="K2379" i="1" s="1"/>
  <c r="G2380" i="1"/>
  <c r="K2380" i="1" s="1"/>
  <c r="G2381" i="1"/>
  <c r="K2381" i="1" s="1"/>
  <c r="G2382" i="1"/>
  <c r="K2382" i="1" s="1"/>
  <c r="G2383" i="1"/>
  <c r="K2383" i="1" s="1"/>
  <c r="G2384" i="1"/>
  <c r="K2384" i="1" s="1"/>
  <c r="G2385" i="1"/>
  <c r="K2385" i="1" s="1"/>
  <c r="G2386" i="1"/>
  <c r="K2386" i="1" s="1"/>
  <c r="G2387" i="1"/>
  <c r="K2387" i="1" s="1"/>
  <c r="G2388" i="1"/>
  <c r="K2388" i="1" s="1"/>
  <c r="G2389" i="1"/>
  <c r="K2389" i="1" s="1"/>
  <c r="G2390" i="1"/>
  <c r="K2390" i="1" s="1"/>
  <c r="G2391" i="1"/>
  <c r="K2391" i="1" s="1"/>
  <c r="G2392" i="1"/>
  <c r="K2392" i="1" s="1"/>
  <c r="G2393" i="1"/>
  <c r="K2393" i="1" s="1"/>
  <c r="G2394" i="1"/>
  <c r="K2394" i="1" s="1"/>
  <c r="G2395" i="1"/>
  <c r="K2395" i="1" s="1"/>
  <c r="G2396" i="1"/>
  <c r="K2396" i="1" s="1"/>
  <c r="G2397" i="1"/>
  <c r="K2397" i="1" s="1"/>
  <c r="G2398" i="1"/>
  <c r="K2398" i="1" s="1"/>
  <c r="G2399" i="1"/>
  <c r="K2399" i="1" s="1"/>
  <c r="G2400" i="1"/>
  <c r="K2400" i="1" s="1"/>
  <c r="G2401" i="1"/>
  <c r="K2401" i="1" s="1"/>
  <c r="G2402" i="1"/>
  <c r="K2402" i="1" s="1"/>
  <c r="G2403" i="1"/>
  <c r="K2403" i="1" s="1"/>
  <c r="G2404" i="1"/>
  <c r="K2404" i="1" s="1"/>
  <c r="G2405" i="1"/>
  <c r="K2405" i="1" s="1"/>
  <c r="G2406" i="1"/>
  <c r="K2406" i="1" s="1"/>
  <c r="G2407" i="1"/>
  <c r="K2407" i="1" s="1"/>
  <c r="G2408" i="1"/>
  <c r="K2408" i="1" s="1"/>
  <c r="G2409" i="1"/>
  <c r="K2409" i="1" s="1"/>
  <c r="G2410" i="1"/>
  <c r="K2410" i="1" s="1"/>
  <c r="G2411" i="1"/>
  <c r="K2411" i="1" s="1"/>
  <c r="G2412" i="1"/>
  <c r="K2412" i="1" s="1"/>
  <c r="G2413" i="1"/>
  <c r="K2413" i="1" s="1"/>
  <c r="G2414" i="1"/>
  <c r="K2414" i="1" s="1"/>
  <c r="G2415" i="1"/>
  <c r="K2415" i="1" s="1"/>
  <c r="G2416" i="1"/>
  <c r="K2416" i="1" s="1"/>
  <c r="G2417" i="1"/>
  <c r="K2417" i="1" s="1"/>
  <c r="G2418" i="1"/>
  <c r="K2418" i="1" s="1"/>
  <c r="G2419" i="1"/>
  <c r="K2419" i="1" s="1"/>
  <c r="G2420" i="1"/>
  <c r="K2420" i="1" s="1"/>
  <c r="G2421" i="1"/>
  <c r="K2421" i="1" s="1"/>
  <c r="G2422" i="1"/>
  <c r="K2422" i="1" s="1"/>
  <c r="G2423" i="1"/>
  <c r="K2423" i="1" s="1"/>
  <c r="G2424" i="1"/>
  <c r="K2424" i="1" s="1"/>
  <c r="G2425" i="1"/>
  <c r="K2425" i="1" s="1"/>
  <c r="G2426" i="1"/>
  <c r="K2426" i="1" s="1"/>
  <c r="G2427" i="1"/>
  <c r="K2427" i="1" s="1"/>
  <c r="G2428" i="1"/>
  <c r="K2428" i="1" s="1"/>
  <c r="G2429" i="1"/>
  <c r="K2429" i="1" s="1"/>
  <c r="G2430" i="1"/>
  <c r="K2430" i="1" s="1"/>
  <c r="G2431" i="1"/>
  <c r="K2431" i="1" s="1"/>
  <c r="G2432" i="1"/>
  <c r="K2432" i="1" s="1"/>
  <c r="G2433" i="1"/>
  <c r="K2433" i="1" s="1"/>
  <c r="G2434" i="1"/>
  <c r="K2434" i="1" s="1"/>
  <c r="G2435" i="1"/>
  <c r="K2435" i="1" s="1"/>
  <c r="G2436" i="1"/>
  <c r="K2436" i="1" s="1"/>
  <c r="G2437" i="1"/>
  <c r="K2437" i="1" s="1"/>
  <c r="G2438" i="1"/>
  <c r="K2438" i="1" s="1"/>
  <c r="G2439" i="1"/>
  <c r="K2439" i="1" s="1"/>
  <c r="G2440" i="1"/>
  <c r="K2440" i="1" s="1"/>
  <c r="G2441" i="1"/>
  <c r="K2441" i="1" s="1"/>
  <c r="G2442" i="1"/>
  <c r="K2442" i="1" s="1"/>
  <c r="G2443" i="1"/>
  <c r="K2443" i="1" s="1"/>
  <c r="G2444" i="1"/>
  <c r="K2444" i="1" s="1"/>
  <c r="G2445" i="1"/>
  <c r="K2445" i="1" s="1"/>
  <c r="G2446" i="1"/>
  <c r="K2446" i="1" s="1"/>
  <c r="G2447" i="1"/>
  <c r="K2447" i="1" s="1"/>
  <c r="G2448" i="1"/>
  <c r="K2448" i="1" s="1"/>
  <c r="G2449" i="1"/>
  <c r="K2449" i="1" s="1"/>
  <c r="G2450" i="1"/>
  <c r="K2450" i="1" s="1"/>
  <c r="G2451" i="1"/>
  <c r="K2451" i="1" s="1"/>
  <c r="G2452" i="1"/>
  <c r="K2452" i="1" s="1"/>
  <c r="G2453" i="1"/>
  <c r="K2453" i="1" s="1"/>
  <c r="G2454" i="1"/>
  <c r="K2454" i="1" s="1"/>
  <c r="G2455" i="1"/>
  <c r="K2455" i="1" s="1"/>
  <c r="G2456" i="1"/>
  <c r="K2456" i="1" s="1"/>
  <c r="G2457" i="1"/>
  <c r="K2457" i="1" s="1"/>
  <c r="G2458" i="1"/>
  <c r="K2458" i="1" s="1"/>
  <c r="G2459" i="1"/>
  <c r="K2459" i="1" s="1"/>
  <c r="G2460" i="1"/>
  <c r="K2460" i="1" s="1"/>
  <c r="G2461" i="1"/>
  <c r="K2461" i="1" s="1"/>
  <c r="G2462" i="1"/>
  <c r="K2462" i="1" s="1"/>
  <c r="G2463" i="1"/>
  <c r="K2463" i="1" s="1"/>
  <c r="G2464" i="1"/>
  <c r="K2464" i="1" s="1"/>
  <c r="G2465" i="1"/>
  <c r="K2465" i="1" s="1"/>
  <c r="G2466" i="1"/>
  <c r="K2466" i="1" s="1"/>
  <c r="G2467" i="1"/>
  <c r="K2467" i="1" s="1"/>
  <c r="G2468" i="1"/>
  <c r="K2468" i="1" s="1"/>
  <c r="G2469" i="1"/>
  <c r="K2469" i="1" s="1"/>
  <c r="G2470" i="1"/>
  <c r="K2470" i="1" s="1"/>
  <c r="G2471" i="1"/>
  <c r="K2471" i="1" s="1"/>
  <c r="G2472" i="1"/>
  <c r="K2472" i="1" s="1"/>
  <c r="G2473" i="1"/>
  <c r="K2473" i="1" s="1"/>
  <c r="G2474" i="1"/>
  <c r="K2474" i="1" s="1"/>
  <c r="G2475" i="1"/>
  <c r="K2475" i="1" s="1"/>
  <c r="G2476" i="1"/>
  <c r="K2476" i="1" s="1"/>
  <c r="G2477" i="1"/>
  <c r="K2477" i="1" s="1"/>
  <c r="G2478" i="1"/>
  <c r="K2478" i="1" s="1"/>
  <c r="G2479" i="1"/>
  <c r="K2479" i="1" s="1"/>
  <c r="G2480" i="1"/>
  <c r="K2480" i="1" s="1"/>
  <c r="G2481" i="1"/>
  <c r="K2481" i="1" s="1"/>
  <c r="G2482" i="1"/>
  <c r="K2482" i="1" s="1"/>
  <c r="G2483" i="1"/>
  <c r="K2483" i="1" s="1"/>
  <c r="G2484" i="1"/>
  <c r="K2484" i="1" s="1"/>
  <c r="G2485" i="1"/>
  <c r="K2485" i="1" s="1"/>
  <c r="G2486" i="1"/>
  <c r="K2486" i="1" s="1"/>
  <c r="G2487" i="1"/>
  <c r="K2487" i="1" s="1"/>
  <c r="G2488" i="1"/>
  <c r="K2488" i="1" s="1"/>
  <c r="G2489" i="1"/>
  <c r="K2489" i="1" s="1"/>
  <c r="G2490" i="1"/>
  <c r="K2490" i="1" s="1"/>
  <c r="G2491" i="1"/>
  <c r="K2491" i="1" s="1"/>
  <c r="G2492" i="1"/>
  <c r="K2492" i="1" s="1"/>
  <c r="G2493" i="1"/>
  <c r="K2493" i="1" s="1"/>
  <c r="G2494" i="1"/>
  <c r="K2494" i="1" s="1"/>
  <c r="G2495" i="1"/>
  <c r="K2495" i="1" s="1"/>
  <c r="G2496" i="1"/>
  <c r="K2496" i="1" s="1"/>
  <c r="G2497" i="1"/>
  <c r="K2497" i="1" s="1"/>
  <c r="G2498" i="1"/>
  <c r="K2498" i="1" s="1"/>
  <c r="G2499" i="1"/>
  <c r="K2499" i="1" s="1"/>
  <c r="G2500" i="1"/>
  <c r="K2500" i="1" s="1"/>
  <c r="G2501" i="1"/>
  <c r="K2501" i="1" s="1"/>
  <c r="G2502" i="1"/>
  <c r="K2502" i="1" s="1"/>
  <c r="G2503" i="1"/>
  <c r="K2503" i="1" s="1"/>
  <c r="G2504" i="1"/>
  <c r="K2504" i="1" s="1"/>
  <c r="G2505" i="1"/>
  <c r="K2505" i="1" s="1"/>
  <c r="G2506" i="1"/>
  <c r="K2506" i="1" s="1"/>
  <c r="G2507" i="1"/>
  <c r="K2507" i="1" s="1"/>
  <c r="G2508" i="1"/>
  <c r="K2508" i="1" s="1"/>
  <c r="G2509" i="1"/>
  <c r="K2509" i="1" s="1"/>
  <c r="G2510" i="1"/>
  <c r="K2510" i="1" s="1"/>
  <c r="G2511" i="1"/>
  <c r="K2511" i="1" s="1"/>
  <c r="G2512" i="1"/>
  <c r="K2512" i="1" s="1"/>
  <c r="G2513" i="1"/>
  <c r="K2513" i="1" s="1"/>
  <c r="G2514" i="1"/>
  <c r="K2514" i="1" s="1"/>
  <c r="G2515" i="1"/>
  <c r="K2515" i="1" s="1"/>
  <c r="G2516" i="1"/>
  <c r="K2516" i="1" s="1"/>
  <c r="G2517" i="1"/>
  <c r="K2517" i="1" s="1"/>
  <c r="G2518" i="1"/>
  <c r="K2518" i="1" s="1"/>
  <c r="G2519" i="1"/>
  <c r="K2519" i="1" s="1"/>
  <c r="G2520" i="1"/>
  <c r="K2520" i="1" s="1"/>
  <c r="G2521" i="1"/>
  <c r="K2521" i="1" s="1"/>
  <c r="G2522" i="1"/>
  <c r="K2522" i="1" s="1"/>
  <c r="G2523" i="1"/>
  <c r="K2523" i="1" s="1"/>
  <c r="G2524" i="1"/>
  <c r="K2524" i="1" s="1"/>
  <c r="G2525" i="1"/>
  <c r="K2525" i="1" s="1"/>
  <c r="G2526" i="1"/>
  <c r="K2526" i="1" s="1"/>
  <c r="G2527" i="1"/>
  <c r="K2527" i="1" s="1"/>
  <c r="G2528" i="1"/>
  <c r="K2528" i="1" s="1"/>
  <c r="G2529" i="1"/>
  <c r="K2529" i="1" s="1"/>
  <c r="G2530" i="1"/>
  <c r="K2530" i="1" s="1"/>
  <c r="G2531" i="1"/>
  <c r="K2531" i="1" s="1"/>
  <c r="G2532" i="1"/>
  <c r="K2532" i="1" s="1"/>
  <c r="G2533" i="1"/>
  <c r="K2533" i="1" s="1"/>
  <c r="G2534" i="1"/>
  <c r="K2534" i="1" s="1"/>
  <c r="G2535" i="1"/>
  <c r="K2535" i="1" s="1"/>
  <c r="G2536" i="1"/>
  <c r="K2536" i="1" s="1"/>
  <c r="G2537" i="1"/>
  <c r="K2537" i="1" s="1"/>
  <c r="G2538" i="1"/>
  <c r="K2538" i="1" s="1"/>
  <c r="G2539" i="1"/>
  <c r="K2539" i="1" s="1"/>
  <c r="G2540" i="1"/>
  <c r="K2540" i="1" s="1"/>
  <c r="G2541" i="1"/>
  <c r="K2541" i="1" s="1"/>
  <c r="G2542" i="1"/>
  <c r="K2542" i="1" s="1"/>
  <c r="G2543" i="1"/>
  <c r="K2543" i="1" s="1"/>
  <c r="G2544" i="1"/>
  <c r="K2544" i="1" s="1"/>
  <c r="G2545" i="1"/>
  <c r="K2545" i="1" s="1"/>
  <c r="G2546" i="1"/>
  <c r="K2546" i="1" s="1"/>
  <c r="G2547" i="1"/>
  <c r="K2547" i="1" s="1"/>
  <c r="G2548" i="1"/>
  <c r="K2548" i="1" s="1"/>
  <c r="G2549" i="1"/>
  <c r="K2549" i="1" s="1"/>
  <c r="G2550" i="1"/>
  <c r="K2550" i="1" s="1"/>
  <c r="G2551" i="1"/>
  <c r="K2551" i="1" s="1"/>
  <c r="G2552" i="1"/>
  <c r="K2552" i="1" s="1"/>
  <c r="G2553" i="1"/>
  <c r="K2553" i="1" s="1"/>
  <c r="G2554" i="1"/>
  <c r="K2554" i="1" s="1"/>
  <c r="G2555" i="1"/>
  <c r="K2555" i="1" s="1"/>
  <c r="G2556" i="1"/>
  <c r="K2556" i="1" s="1"/>
  <c r="G2557" i="1"/>
  <c r="K2557" i="1" s="1"/>
  <c r="G2558" i="1"/>
  <c r="K2558" i="1" s="1"/>
  <c r="G2559" i="1"/>
  <c r="K2559" i="1" s="1"/>
  <c r="G2560" i="1"/>
  <c r="K2560" i="1" s="1"/>
  <c r="G2561" i="1"/>
  <c r="K2561" i="1" s="1"/>
  <c r="G2562" i="1"/>
  <c r="K2562" i="1" s="1"/>
  <c r="G2563" i="1"/>
  <c r="K2563" i="1" s="1"/>
  <c r="G2564" i="1"/>
  <c r="K2564" i="1" s="1"/>
  <c r="G2565" i="1"/>
  <c r="K2565" i="1" s="1"/>
  <c r="G2566" i="1"/>
  <c r="K2566" i="1" s="1"/>
  <c r="G2567" i="1"/>
  <c r="K2567" i="1" s="1"/>
  <c r="G2568" i="1"/>
  <c r="K2568" i="1" s="1"/>
  <c r="G2569" i="1"/>
  <c r="K2569" i="1" s="1"/>
  <c r="G2570" i="1"/>
  <c r="K2570" i="1" s="1"/>
  <c r="G2571" i="1"/>
  <c r="K2571" i="1" s="1"/>
  <c r="G2572" i="1"/>
  <c r="K2572" i="1" s="1"/>
  <c r="G2573" i="1"/>
  <c r="K2573" i="1" s="1"/>
  <c r="G2574" i="1"/>
  <c r="K2574" i="1" s="1"/>
  <c r="G2575" i="1"/>
  <c r="K2575" i="1" s="1"/>
  <c r="G2576" i="1"/>
  <c r="K2576" i="1" s="1"/>
  <c r="G2577" i="1"/>
  <c r="K2577" i="1" s="1"/>
  <c r="G2578" i="1"/>
  <c r="K2578" i="1" s="1"/>
  <c r="G2579" i="1"/>
  <c r="K2579" i="1" s="1"/>
  <c r="G2580" i="1"/>
  <c r="K2580" i="1" s="1"/>
  <c r="G2581" i="1"/>
  <c r="K2581" i="1" s="1"/>
  <c r="G2582" i="1"/>
  <c r="K2582" i="1" s="1"/>
  <c r="G2583" i="1"/>
  <c r="K2583" i="1" s="1"/>
  <c r="G2584" i="1"/>
  <c r="K2584" i="1" s="1"/>
  <c r="G2585" i="1"/>
  <c r="K2585" i="1" s="1"/>
  <c r="G2586" i="1"/>
  <c r="K2586" i="1" s="1"/>
  <c r="G2587" i="1"/>
  <c r="K2587" i="1" s="1"/>
  <c r="G2588" i="1"/>
  <c r="K2588" i="1" s="1"/>
  <c r="G2589" i="1"/>
  <c r="K2589" i="1" s="1"/>
  <c r="G2590" i="1"/>
  <c r="K2590" i="1" s="1"/>
  <c r="G2591" i="1"/>
  <c r="K2591" i="1" s="1"/>
  <c r="G2592" i="1"/>
  <c r="K2592" i="1" s="1"/>
  <c r="G2593" i="1"/>
  <c r="K2593" i="1" s="1"/>
  <c r="G2594" i="1"/>
  <c r="K2594" i="1" s="1"/>
  <c r="G2595" i="1"/>
  <c r="K2595" i="1" s="1"/>
  <c r="G2596" i="1"/>
  <c r="K2596" i="1" s="1"/>
  <c r="G2597" i="1"/>
  <c r="K2597" i="1" s="1"/>
  <c r="G2598" i="1"/>
  <c r="K2598" i="1" s="1"/>
  <c r="G2599" i="1"/>
  <c r="K2599" i="1" s="1"/>
  <c r="G2600" i="1"/>
  <c r="K2600" i="1" s="1"/>
  <c r="G2601" i="1"/>
  <c r="K2601" i="1" s="1"/>
  <c r="G2602" i="1"/>
  <c r="K2602" i="1" s="1"/>
  <c r="G2603" i="1"/>
  <c r="K2603" i="1" s="1"/>
  <c r="G2604" i="1"/>
  <c r="K2604" i="1" s="1"/>
  <c r="G2605" i="1"/>
  <c r="K2605" i="1" s="1"/>
  <c r="G2606" i="1"/>
  <c r="K2606" i="1" s="1"/>
  <c r="G2607" i="1"/>
  <c r="K2607" i="1" s="1"/>
  <c r="G2608" i="1"/>
  <c r="K2608" i="1" s="1"/>
  <c r="G2609" i="1"/>
  <c r="K2609" i="1" s="1"/>
  <c r="G2610" i="1"/>
  <c r="K2610" i="1" s="1"/>
  <c r="G2611" i="1"/>
  <c r="K2611" i="1" s="1"/>
  <c r="G2612" i="1"/>
  <c r="K2612" i="1" s="1"/>
  <c r="G2613" i="1"/>
  <c r="K2613" i="1" s="1"/>
  <c r="G2614" i="1"/>
  <c r="K2614" i="1" s="1"/>
  <c r="G2615" i="1"/>
  <c r="K2615" i="1" s="1"/>
  <c r="G2616" i="1"/>
  <c r="K2616" i="1" s="1"/>
  <c r="G2617" i="1"/>
  <c r="K2617" i="1" s="1"/>
  <c r="G2618" i="1"/>
  <c r="K2618" i="1" s="1"/>
  <c r="G2619" i="1"/>
  <c r="K2619" i="1" s="1"/>
  <c r="G2620" i="1"/>
  <c r="K2620" i="1" s="1"/>
  <c r="G2621" i="1"/>
  <c r="K2621" i="1" s="1"/>
  <c r="G2622" i="1"/>
  <c r="K2622" i="1" s="1"/>
  <c r="G2623" i="1"/>
  <c r="K2623" i="1" s="1"/>
  <c r="G2624" i="1"/>
  <c r="K2624" i="1" s="1"/>
  <c r="G2625" i="1"/>
  <c r="K2625" i="1" s="1"/>
  <c r="G2626" i="1"/>
  <c r="K2626" i="1" s="1"/>
  <c r="G2627" i="1"/>
  <c r="K2627" i="1" s="1"/>
  <c r="G2628" i="1"/>
  <c r="K2628" i="1" s="1"/>
  <c r="G2629" i="1"/>
  <c r="K2629" i="1" s="1"/>
  <c r="G2630" i="1"/>
  <c r="K2630" i="1" s="1"/>
  <c r="G2631" i="1"/>
  <c r="K2631" i="1" s="1"/>
  <c r="G2632" i="1"/>
  <c r="K2632" i="1" s="1"/>
  <c r="G2633" i="1"/>
  <c r="K2633" i="1" s="1"/>
  <c r="G2634" i="1"/>
  <c r="K2634" i="1" s="1"/>
  <c r="G2635" i="1"/>
  <c r="K2635" i="1" s="1"/>
  <c r="G2636" i="1"/>
  <c r="K2636" i="1" s="1"/>
  <c r="G2637" i="1"/>
  <c r="K2637" i="1" s="1"/>
  <c r="G2638" i="1"/>
  <c r="K2638" i="1" s="1"/>
  <c r="G2639" i="1"/>
  <c r="K2639" i="1" s="1"/>
  <c r="G2640" i="1"/>
  <c r="K2640" i="1" s="1"/>
  <c r="G2641" i="1"/>
  <c r="K2641" i="1" s="1"/>
  <c r="G2642" i="1"/>
  <c r="K2642" i="1" s="1"/>
  <c r="G2643" i="1"/>
  <c r="K2643" i="1" s="1"/>
  <c r="G2644" i="1"/>
  <c r="K2644" i="1" s="1"/>
  <c r="G2645" i="1"/>
  <c r="K2645" i="1" s="1"/>
  <c r="G2646" i="1"/>
  <c r="K2646" i="1" s="1"/>
  <c r="G2647" i="1"/>
  <c r="K2647" i="1" s="1"/>
  <c r="G2648" i="1"/>
  <c r="K2648" i="1" s="1"/>
  <c r="G2649" i="1"/>
  <c r="K2649" i="1" s="1"/>
  <c r="G2650" i="1"/>
  <c r="K2650" i="1" s="1"/>
  <c r="G2651" i="1"/>
  <c r="K2651" i="1" s="1"/>
  <c r="G2652" i="1"/>
  <c r="K2652" i="1" s="1"/>
  <c r="G2653" i="1"/>
  <c r="K2653" i="1" s="1"/>
  <c r="G2654" i="1"/>
  <c r="K2654" i="1" s="1"/>
  <c r="G2655" i="1"/>
  <c r="K2655" i="1" s="1"/>
  <c r="G2656" i="1"/>
  <c r="K2656" i="1" s="1"/>
  <c r="G2657" i="1"/>
  <c r="K2657" i="1" s="1"/>
  <c r="G2658" i="1"/>
  <c r="K2658" i="1" s="1"/>
  <c r="G2659" i="1"/>
  <c r="K2659" i="1" s="1"/>
  <c r="G2660" i="1"/>
  <c r="K2660" i="1" s="1"/>
  <c r="G2661" i="1"/>
  <c r="K2661" i="1" s="1"/>
  <c r="G2662" i="1"/>
  <c r="K2662" i="1" s="1"/>
  <c r="G2663" i="1"/>
  <c r="K2663" i="1" s="1"/>
  <c r="G2664" i="1"/>
  <c r="K2664" i="1" s="1"/>
  <c r="G2665" i="1"/>
  <c r="K2665" i="1" s="1"/>
  <c r="G2666" i="1"/>
  <c r="K2666" i="1" s="1"/>
  <c r="G2667" i="1"/>
  <c r="K2667" i="1" s="1"/>
  <c r="G2668" i="1"/>
  <c r="K2668" i="1" s="1"/>
  <c r="G2669" i="1"/>
  <c r="K2669" i="1" s="1"/>
  <c r="G2670" i="1"/>
  <c r="K2670" i="1" s="1"/>
  <c r="G2671" i="1"/>
  <c r="K2671" i="1" s="1"/>
  <c r="G2672" i="1"/>
  <c r="K2672" i="1" s="1"/>
  <c r="G2673" i="1"/>
  <c r="K2673" i="1" s="1"/>
  <c r="G2674" i="1"/>
  <c r="K2674" i="1" s="1"/>
  <c r="G2675" i="1"/>
  <c r="K2675" i="1" s="1"/>
  <c r="G2676" i="1"/>
  <c r="K2676" i="1" s="1"/>
  <c r="G2677" i="1"/>
  <c r="K2677" i="1" s="1"/>
  <c r="G2678" i="1"/>
  <c r="K2678" i="1" s="1"/>
  <c r="G2679" i="1"/>
  <c r="K2679" i="1" s="1"/>
  <c r="G2680" i="1"/>
  <c r="K2680" i="1" s="1"/>
  <c r="G2681" i="1"/>
  <c r="K2681" i="1" s="1"/>
  <c r="G2682" i="1"/>
  <c r="K2682" i="1" s="1"/>
  <c r="G2683" i="1"/>
  <c r="K2683" i="1" s="1"/>
  <c r="G2684" i="1"/>
  <c r="K2684" i="1" s="1"/>
  <c r="G2685" i="1"/>
  <c r="K2685" i="1" s="1"/>
  <c r="G2686" i="1"/>
  <c r="K2686" i="1" s="1"/>
  <c r="G2687" i="1"/>
  <c r="K2687" i="1" s="1"/>
  <c r="G2688" i="1"/>
  <c r="K2688" i="1" s="1"/>
  <c r="G2689" i="1"/>
  <c r="K2689" i="1" s="1"/>
  <c r="G2690" i="1"/>
  <c r="K2690" i="1" s="1"/>
  <c r="G2691" i="1"/>
  <c r="K2691" i="1" s="1"/>
  <c r="G2692" i="1"/>
  <c r="K2692" i="1" s="1"/>
  <c r="G2693" i="1"/>
  <c r="K2693" i="1" s="1"/>
  <c r="G2694" i="1"/>
  <c r="K2694" i="1" s="1"/>
  <c r="G2695" i="1"/>
  <c r="K2695" i="1" s="1"/>
  <c r="G2696" i="1"/>
  <c r="K2696" i="1" s="1"/>
  <c r="G2697" i="1"/>
  <c r="K2697" i="1" s="1"/>
  <c r="G2698" i="1"/>
  <c r="K2698" i="1" s="1"/>
  <c r="G2699" i="1"/>
  <c r="K2699" i="1" s="1"/>
  <c r="G2700" i="1"/>
  <c r="K2700" i="1" s="1"/>
  <c r="G2701" i="1"/>
  <c r="K2701" i="1" s="1"/>
  <c r="G2702" i="1"/>
  <c r="K2702" i="1" s="1"/>
  <c r="G2703" i="1"/>
  <c r="K2703" i="1" s="1"/>
  <c r="G2704" i="1"/>
  <c r="K2704" i="1" s="1"/>
  <c r="G2705" i="1"/>
  <c r="K2705" i="1" s="1"/>
  <c r="G2706" i="1"/>
  <c r="K2706" i="1" s="1"/>
  <c r="G2707" i="1"/>
  <c r="K2707" i="1" s="1"/>
  <c r="G2708" i="1"/>
  <c r="K2708" i="1" s="1"/>
  <c r="G2709" i="1"/>
  <c r="K2709" i="1" s="1"/>
  <c r="G2710" i="1"/>
  <c r="K2710" i="1" s="1"/>
  <c r="G2711" i="1"/>
  <c r="K2711" i="1" s="1"/>
  <c r="G2712" i="1"/>
  <c r="K2712" i="1" s="1"/>
  <c r="G2713" i="1"/>
  <c r="K2713" i="1" s="1"/>
  <c r="G2714" i="1"/>
  <c r="K2714" i="1" s="1"/>
  <c r="G2715" i="1"/>
  <c r="K2715" i="1" s="1"/>
  <c r="G2716" i="1"/>
  <c r="K2716" i="1" s="1"/>
  <c r="G2717" i="1"/>
  <c r="K2717" i="1" s="1"/>
  <c r="G2718" i="1"/>
  <c r="K2718" i="1" s="1"/>
  <c r="G2719" i="1"/>
  <c r="K2719" i="1" s="1"/>
  <c r="G2720" i="1"/>
  <c r="K2720" i="1" s="1"/>
  <c r="G2721" i="1"/>
  <c r="K2721" i="1" s="1"/>
  <c r="G2722" i="1"/>
  <c r="K2722" i="1" s="1"/>
  <c r="G2723" i="1"/>
  <c r="K2723" i="1" s="1"/>
  <c r="G2724" i="1"/>
  <c r="K2724" i="1" s="1"/>
  <c r="G2725" i="1"/>
  <c r="K2725" i="1" s="1"/>
  <c r="G2726" i="1"/>
  <c r="K2726" i="1" s="1"/>
  <c r="G2727" i="1"/>
  <c r="K2727" i="1" s="1"/>
  <c r="G2728" i="1"/>
  <c r="K2728" i="1" s="1"/>
  <c r="G2729" i="1"/>
  <c r="K2729" i="1" s="1"/>
  <c r="G2730" i="1"/>
  <c r="K2730" i="1" s="1"/>
  <c r="G2731" i="1"/>
  <c r="K2731" i="1" s="1"/>
  <c r="G2732" i="1"/>
  <c r="K2732" i="1" s="1"/>
  <c r="G2733" i="1"/>
  <c r="K2733" i="1" s="1"/>
  <c r="G2734" i="1"/>
  <c r="K2734" i="1" s="1"/>
  <c r="G2735" i="1"/>
  <c r="K2735" i="1" s="1"/>
  <c r="G2736" i="1"/>
  <c r="K2736" i="1" s="1"/>
  <c r="G2737" i="1"/>
  <c r="K2737" i="1" s="1"/>
  <c r="G2738" i="1"/>
  <c r="K2738" i="1" s="1"/>
  <c r="G2739" i="1"/>
  <c r="K2739" i="1" s="1"/>
  <c r="G2740" i="1"/>
  <c r="K2740" i="1" s="1"/>
  <c r="G2741" i="1"/>
  <c r="K2741" i="1" s="1"/>
  <c r="G2742" i="1"/>
  <c r="K2742" i="1" s="1"/>
  <c r="G2743" i="1"/>
  <c r="K2743" i="1" s="1"/>
  <c r="G2744" i="1"/>
  <c r="K2744" i="1" s="1"/>
  <c r="G2745" i="1"/>
  <c r="K2745" i="1" s="1"/>
  <c r="G2746" i="1"/>
  <c r="K2746" i="1" s="1"/>
  <c r="G2747" i="1"/>
  <c r="K2747" i="1" s="1"/>
  <c r="G2748" i="1"/>
  <c r="K2748" i="1" s="1"/>
  <c r="G2749" i="1"/>
  <c r="K2749" i="1" s="1"/>
  <c r="G2750" i="1"/>
  <c r="K2750" i="1" s="1"/>
  <c r="G2751" i="1"/>
  <c r="K2751" i="1" s="1"/>
  <c r="G2752" i="1"/>
  <c r="K2752" i="1" s="1"/>
  <c r="G2753" i="1"/>
  <c r="K2753" i="1" s="1"/>
  <c r="G2754" i="1"/>
  <c r="K2754" i="1" s="1"/>
  <c r="G2755" i="1"/>
  <c r="K2755" i="1" s="1"/>
  <c r="G2756" i="1"/>
  <c r="K2756" i="1" s="1"/>
  <c r="G2757" i="1"/>
  <c r="K2757" i="1" s="1"/>
  <c r="G2758" i="1"/>
  <c r="K2758" i="1" s="1"/>
  <c r="G2759" i="1"/>
  <c r="K2759" i="1" s="1"/>
  <c r="G2760" i="1"/>
  <c r="K2760" i="1" s="1"/>
  <c r="G2761" i="1"/>
  <c r="K2761" i="1" s="1"/>
  <c r="G2762" i="1"/>
  <c r="K2762" i="1" s="1"/>
  <c r="G2763" i="1"/>
  <c r="K2763" i="1" s="1"/>
  <c r="G2764" i="1"/>
  <c r="K2764" i="1" s="1"/>
  <c r="G2765" i="1"/>
  <c r="K2765" i="1" s="1"/>
  <c r="G2766" i="1"/>
  <c r="K2766" i="1" s="1"/>
  <c r="G2767" i="1"/>
  <c r="K2767" i="1" s="1"/>
  <c r="G2768" i="1"/>
  <c r="K2768" i="1" s="1"/>
  <c r="G2769" i="1"/>
  <c r="K2769" i="1" s="1"/>
  <c r="G2770" i="1"/>
  <c r="K2770" i="1" s="1"/>
  <c r="G2771" i="1"/>
  <c r="K2771" i="1" s="1"/>
  <c r="G2772" i="1"/>
  <c r="K2772" i="1" s="1"/>
  <c r="G2773" i="1"/>
  <c r="K2773" i="1" s="1"/>
  <c r="G2774" i="1"/>
  <c r="K2774" i="1" s="1"/>
  <c r="G2775" i="1"/>
  <c r="K2775" i="1" s="1"/>
  <c r="G2776" i="1"/>
  <c r="K2776" i="1" s="1"/>
  <c r="G2777" i="1"/>
  <c r="K2777" i="1" s="1"/>
  <c r="G2778" i="1"/>
  <c r="K2778" i="1" s="1"/>
  <c r="G2779" i="1"/>
  <c r="K2779" i="1" s="1"/>
  <c r="G2780" i="1"/>
  <c r="K2780" i="1" s="1"/>
  <c r="G2781" i="1"/>
  <c r="K2781" i="1" s="1"/>
  <c r="G2782" i="1"/>
  <c r="K2782" i="1" s="1"/>
  <c r="G2783" i="1"/>
  <c r="K2783" i="1" s="1"/>
  <c r="G2784" i="1"/>
  <c r="K2784" i="1" s="1"/>
  <c r="G2785" i="1"/>
  <c r="K2785" i="1" s="1"/>
  <c r="G2786" i="1"/>
  <c r="K2786" i="1" s="1"/>
  <c r="G2787" i="1"/>
  <c r="K2787" i="1" s="1"/>
  <c r="G2788" i="1"/>
  <c r="K2788" i="1" s="1"/>
  <c r="G2789" i="1"/>
  <c r="K2789" i="1" s="1"/>
  <c r="G2790" i="1"/>
  <c r="K2790" i="1" s="1"/>
  <c r="G2791" i="1"/>
  <c r="K2791" i="1" s="1"/>
  <c r="G2792" i="1"/>
  <c r="K2792" i="1" s="1"/>
  <c r="G2793" i="1"/>
  <c r="K2793" i="1" s="1"/>
  <c r="G2794" i="1"/>
  <c r="K2794" i="1" s="1"/>
  <c r="G2795" i="1"/>
  <c r="K2795" i="1" s="1"/>
  <c r="G2796" i="1"/>
  <c r="K2796" i="1" s="1"/>
  <c r="G2797" i="1"/>
  <c r="K2797" i="1" s="1"/>
  <c r="G2798" i="1"/>
  <c r="K2798" i="1" s="1"/>
  <c r="G2799" i="1"/>
  <c r="K2799" i="1" s="1"/>
  <c r="G2800" i="1"/>
  <c r="K2800" i="1" s="1"/>
  <c r="G2801" i="1"/>
  <c r="K2801" i="1" s="1"/>
  <c r="G2802" i="1"/>
  <c r="K2802" i="1" s="1"/>
  <c r="G2803" i="1"/>
  <c r="K2803" i="1" s="1"/>
  <c r="G2804" i="1"/>
  <c r="K2804" i="1" s="1"/>
  <c r="G2805" i="1"/>
  <c r="K2805" i="1" s="1"/>
  <c r="G2806" i="1"/>
  <c r="K2806" i="1" s="1"/>
  <c r="G2807" i="1"/>
  <c r="K2807" i="1" s="1"/>
  <c r="G2808" i="1"/>
  <c r="K2808" i="1" s="1"/>
  <c r="G2809" i="1"/>
  <c r="K2809" i="1" s="1"/>
  <c r="G2810" i="1"/>
  <c r="K2810" i="1" s="1"/>
  <c r="G2811" i="1"/>
  <c r="K2811" i="1" s="1"/>
  <c r="G2812" i="1"/>
  <c r="K2812" i="1" s="1"/>
  <c r="G2813" i="1"/>
  <c r="K2813" i="1" s="1"/>
  <c r="G2814" i="1"/>
  <c r="K2814" i="1" s="1"/>
  <c r="G2815" i="1"/>
  <c r="K2815" i="1" s="1"/>
  <c r="G2816" i="1"/>
  <c r="K2816" i="1" s="1"/>
  <c r="G2817" i="1"/>
  <c r="K2817" i="1" s="1"/>
  <c r="G2818" i="1"/>
  <c r="K2818" i="1" s="1"/>
  <c r="G2819" i="1"/>
  <c r="K2819" i="1" s="1"/>
  <c r="G2820" i="1"/>
  <c r="K2820" i="1" s="1"/>
  <c r="G2821" i="1"/>
  <c r="K2821" i="1" s="1"/>
  <c r="G2822" i="1"/>
  <c r="K2822" i="1" s="1"/>
  <c r="G2823" i="1"/>
  <c r="K2823" i="1" s="1"/>
  <c r="G2824" i="1"/>
  <c r="K2824" i="1" s="1"/>
  <c r="G2825" i="1"/>
  <c r="K2825" i="1" s="1"/>
  <c r="G2826" i="1"/>
  <c r="K2826" i="1" s="1"/>
  <c r="G2827" i="1"/>
  <c r="K2827" i="1" s="1"/>
  <c r="G2828" i="1"/>
  <c r="K2828" i="1" s="1"/>
  <c r="G2829" i="1"/>
  <c r="K2829" i="1" s="1"/>
  <c r="G2830" i="1"/>
  <c r="K2830" i="1" s="1"/>
  <c r="G2831" i="1"/>
  <c r="K2831" i="1" s="1"/>
  <c r="G2832" i="1"/>
  <c r="K2832" i="1" s="1"/>
  <c r="G2833" i="1"/>
  <c r="K2833" i="1" s="1"/>
  <c r="G2834" i="1"/>
  <c r="K2834" i="1" s="1"/>
  <c r="G2835" i="1"/>
  <c r="K2835" i="1" s="1"/>
  <c r="G2836" i="1"/>
  <c r="K2836" i="1" s="1"/>
  <c r="G2837" i="1"/>
  <c r="K2837" i="1" s="1"/>
  <c r="G2838" i="1"/>
  <c r="K2838" i="1" s="1"/>
  <c r="G2839" i="1"/>
  <c r="K2839" i="1" s="1"/>
  <c r="G2840" i="1"/>
  <c r="K2840" i="1" s="1"/>
  <c r="G2841" i="1"/>
  <c r="K2841" i="1" s="1"/>
  <c r="G2842" i="1"/>
  <c r="K2842" i="1" s="1"/>
  <c r="G2843" i="1"/>
  <c r="K2843" i="1" s="1"/>
  <c r="G2844" i="1"/>
  <c r="K2844" i="1" s="1"/>
  <c r="G2845" i="1"/>
  <c r="K2845" i="1" s="1"/>
  <c r="G2846" i="1"/>
  <c r="K2846" i="1" s="1"/>
  <c r="G2847" i="1"/>
  <c r="K2847" i="1" s="1"/>
  <c r="G2848" i="1"/>
  <c r="K2848" i="1" s="1"/>
  <c r="G2849" i="1"/>
  <c r="K2849" i="1" s="1"/>
  <c r="G2850" i="1"/>
  <c r="K2850" i="1" s="1"/>
  <c r="G2851" i="1"/>
  <c r="K2851" i="1" s="1"/>
  <c r="G2852" i="1"/>
  <c r="K2852" i="1" s="1"/>
  <c r="G2853" i="1"/>
  <c r="K2853" i="1" s="1"/>
  <c r="G2854" i="1"/>
  <c r="K2854" i="1" s="1"/>
  <c r="G2855" i="1"/>
  <c r="K2855" i="1" s="1"/>
  <c r="G2856" i="1"/>
  <c r="K2856" i="1" s="1"/>
  <c r="G2857" i="1"/>
  <c r="K2857" i="1" s="1"/>
  <c r="G2858" i="1"/>
  <c r="K2858" i="1" s="1"/>
  <c r="G2859" i="1"/>
  <c r="K2859" i="1" s="1"/>
  <c r="G2860" i="1"/>
  <c r="K2860" i="1" s="1"/>
  <c r="G2861" i="1"/>
  <c r="K2861" i="1" s="1"/>
  <c r="G2862" i="1"/>
  <c r="K2862" i="1" s="1"/>
  <c r="G2863" i="1"/>
  <c r="K2863" i="1" s="1"/>
  <c r="G2864" i="1"/>
  <c r="K2864" i="1" s="1"/>
  <c r="G2865" i="1"/>
  <c r="K2865" i="1" s="1"/>
  <c r="G2866" i="1"/>
  <c r="K2866" i="1" s="1"/>
  <c r="G2867" i="1"/>
  <c r="K2867" i="1" s="1"/>
  <c r="G2868" i="1"/>
  <c r="K2868" i="1" s="1"/>
  <c r="G2869" i="1"/>
  <c r="K2869" i="1" s="1"/>
  <c r="G2870" i="1"/>
  <c r="K2870" i="1" s="1"/>
  <c r="G2871" i="1"/>
  <c r="K2871" i="1" s="1"/>
  <c r="G2872" i="1"/>
  <c r="K2872" i="1" s="1"/>
  <c r="G2873" i="1"/>
  <c r="K2873" i="1" s="1"/>
  <c r="G2874" i="1"/>
  <c r="K2874" i="1" s="1"/>
  <c r="G2875" i="1"/>
  <c r="K2875" i="1" s="1"/>
  <c r="G2876" i="1"/>
  <c r="K2876" i="1" s="1"/>
  <c r="G2877" i="1"/>
  <c r="K2877" i="1" s="1"/>
  <c r="G2878" i="1"/>
  <c r="K2878" i="1" s="1"/>
  <c r="G2879" i="1"/>
  <c r="K2879" i="1" s="1"/>
  <c r="G2880" i="1"/>
  <c r="K2880" i="1" s="1"/>
  <c r="G2881" i="1"/>
  <c r="K2881" i="1" s="1"/>
  <c r="G2882" i="1"/>
  <c r="K2882" i="1" s="1"/>
  <c r="G2883" i="1"/>
  <c r="K2883" i="1" s="1"/>
  <c r="G2884" i="1"/>
  <c r="K2884" i="1" s="1"/>
  <c r="G2885" i="1"/>
  <c r="K2885" i="1" s="1"/>
  <c r="G2886" i="1"/>
  <c r="K2886" i="1" s="1"/>
  <c r="G2887" i="1"/>
  <c r="K2887" i="1" s="1"/>
  <c r="G2888" i="1"/>
  <c r="K2888" i="1" s="1"/>
  <c r="G2889" i="1"/>
  <c r="K2889" i="1" s="1"/>
  <c r="G2890" i="1"/>
  <c r="K2890" i="1" s="1"/>
  <c r="G2891" i="1"/>
  <c r="K2891" i="1" s="1"/>
  <c r="G2892" i="1"/>
  <c r="K2892" i="1" s="1"/>
  <c r="G2893" i="1"/>
  <c r="K2893" i="1" s="1"/>
  <c r="G2894" i="1"/>
  <c r="K2894" i="1" s="1"/>
  <c r="G2895" i="1"/>
  <c r="K2895" i="1" s="1"/>
  <c r="G2896" i="1"/>
  <c r="K2896" i="1" s="1"/>
  <c r="G2897" i="1"/>
  <c r="K2897" i="1" s="1"/>
  <c r="G2898" i="1"/>
  <c r="K2898" i="1" s="1"/>
  <c r="G2899" i="1"/>
  <c r="K2899" i="1" s="1"/>
  <c r="G2900" i="1"/>
  <c r="K2900" i="1" s="1"/>
  <c r="G2901" i="1"/>
  <c r="K2901" i="1" s="1"/>
  <c r="G2902" i="1"/>
  <c r="K2902" i="1" s="1"/>
  <c r="G2903" i="1"/>
  <c r="K2903" i="1" s="1"/>
  <c r="G2904" i="1"/>
  <c r="K2904" i="1" s="1"/>
  <c r="G2905" i="1"/>
  <c r="K2905" i="1" s="1"/>
  <c r="G2906" i="1"/>
  <c r="K2906" i="1" s="1"/>
  <c r="G2907" i="1"/>
  <c r="K2907" i="1" s="1"/>
  <c r="G2908" i="1"/>
  <c r="K2908" i="1" s="1"/>
  <c r="G2909" i="1"/>
  <c r="K2909" i="1" s="1"/>
  <c r="G2910" i="1"/>
  <c r="K2910" i="1" s="1"/>
  <c r="G2911" i="1"/>
  <c r="K2911" i="1" s="1"/>
  <c r="G2912" i="1"/>
  <c r="K2912" i="1" s="1"/>
  <c r="G2913" i="1"/>
  <c r="K2913" i="1" s="1"/>
  <c r="G2914" i="1"/>
  <c r="K2914" i="1" s="1"/>
  <c r="G2915" i="1"/>
  <c r="K2915" i="1" s="1"/>
  <c r="G2916" i="1"/>
  <c r="K2916" i="1" s="1"/>
  <c r="G2917" i="1"/>
  <c r="K2917" i="1" s="1"/>
  <c r="G2918" i="1"/>
  <c r="K2918" i="1" s="1"/>
  <c r="G2919" i="1"/>
  <c r="K2919" i="1" s="1"/>
  <c r="G2920" i="1"/>
  <c r="K2920" i="1" s="1"/>
  <c r="G2921" i="1"/>
  <c r="K2921" i="1" s="1"/>
  <c r="G2922" i="1"/>
  <c r="K2922" i="1" s="1"/>
  <c r="G2923" i="1"/>
  <c r="K2923" i="1" s="1"/>
  <c r="G2924" i="1"/>
  <c r="K2924" i="1" s="1"/>
  <c r="G2925" i="1"/>
  <c r="K2925" i="1" s="1"/>
  <c r="G2926" i="1"/>
  <c r="K2926" i="1" s="1"/>
  <c r="G2927" i="1"/>
  <c r="K2927" i="1" s="1"/>
  <c r="G2928" i="1"/>
  <c r="K2928" i="1" s="1"/>
  <c r="G2929" i="1"/>
  <c r="K2929" i="1" s="1"/>
  <c r="G2930" i="1"/>
  <c r="K2930" i="1" s="1"/>
  <c r="G2931" i="1"/>
  <c r="K2931" i="1" s="1"/>
  <c r="G2932" i="1"/>
  <c r="K2932" i="1" s="1"/>
  <c r="G2933" i="1"/>
  <c r="K2933" i="1" s="1"/>
  <c r="G2934" i="1"/>
  <c r="K2934" i="1" s="1"/>
  <c r="G2935" i="1"/>
  <c r="K2935" i="1" s="1"/>
  <c r="G2936" i="1"/>
  <c r="K2936" i="1" s="1"/>
  <c r="G2937" i="1"/>
  <c r="K2937" i="1" s="1"/>
  <c r="G2938" i="1"/>
  <c r="K2938" i="1" s="1"/>
  <c r="G2939" i="1"/>
  <c r="K2939" i="1" s="1"/>
  <c r="G2940" i="1"/>
  <c r="K2940" i="1" s="1"/>
  <c r="G2941" i="1"/>
  <c r="K2941" i="1" s="1"/>
  <c r="G2942" i="1"/>
  <c r="K2942" i="1" s="1"/>
  <c r="G2943" i="1"/>
  <c r="K2943" i="1" s="1"/>
  <c r="G2944" i="1"/>
  <c r="K2944" i="1" s="1"/>
  <c r="G2945" i="1"/>
  <c r="K2945" i="1" s="1"/>
  <c r="G2946" i="1"/>
  <c r="K2946" i="1" s="1"/>
  <c r="G2947" i="1"/>
  <c r="K2947" i="1" s="1"/>
  <c r="G2948" i="1"/>
  <c r="K2948" i="1" s="1"/>
  <c r="G2949" i="1"/>
  <c r="K2949" i="1" s="1"/>
  <c r="G2950" i="1"/>
  <c r="K2950" i="1" s="1"/>
  <c r="G2951" i="1"/>
  <c r="K2951" i="1" s="1"/>
  <c r="G2952" i="1"/>
  <c r="K2952" i="1" s="1"/>
  <c r="G2953" i="1"/>
  <c r="K2953" i="1" s="1"/>
  <c r="G2954" i="1"/>
  <c r="K2954" i="1" s="1"/>
  <c r="G2955" i="1"/>
  <c r="K2955" i="1" s="1"/>
  <c r="G2956" i="1"/>
  <c r="K2956" i="1" s="1"/>
  <c r="G2957" i="1"/>
  <c r="K2957" i="1" s="1"/>
  <c r="G2958" i="1"/>
  <c r="K2958" i="1" s="1"/>
  <c r="G2959" i="1"/>
  <c r="K2959" i="1" s="1"/>
  <c r="G2960" i="1"/>
  <c r="K2960" i="1" s="1"/>
  <c r="G2961" i="1"/>
  <c r="K2961" i="1" s="1"/>
  <c r="G2962" i="1"/>
  <c r="K2962" i="1" s="1"/>
  <c r="G2963" i="1"/>
  <c r="K2963" i="1" s="1"/>
  <c r="G2964" i="1"/>
  <c r="K2964" i="1" s="1"/>
  <c r="G2965" i="1"/>
  <c r="K2965" i="1" s="1"/>
  <c r="G2966" i="1"/>
  <c r="K2966" i="1" s="1"/>
  <c r="G2967" i="1"/>
  <c r="K2967" i="1" s="1"/>
  <c r="G2968" i="1"/>
  <c r="K2968" i="1" s="1"/>
  <c r="G2969" i="1"/>
  <c r="K2969" i="1" s="1"/>
  <c r="G2970" i="1"/>
  <c r="K2970" i="1" s="1"/>
  <c r="G2971" i="1"/>
  <c r="K2971" i="1" s="1"/>
  <c r="G2972" i="1"/>
  <c r="K2972" i="1" s="1"/>
  <c r="G2973" i="1"/>
  <c r="K2973" i="1" s="1"/>
  <c r="G2974" i="1"/>
  <c r="K2974" i="1" s="1"/>
  <c r="G2975" i="1"/>
  <c r="K2975" i="1" s="1"/>
  <c r="G2976" i="1"/>
  <c r="K2976" i="1" s="1"/>
  <c r="G2977" i="1"/>
  <c r="K2977" i="1" s="1"/>
  <c r="G2978" i="1"/>
  <c r="K2978" i="1" s="1"/>
  <c r="G2979" i="1"/>
  <c r="K2979" i="1" s="1"/>
  <c r="G2980" i="1"/>
  <c r="K2980" i="1" s="1"/>
  <c r="G2981" i="1"/>
  <c r="K2981" i="1" s="1"/>
  <c r="G2982" i="1"/>
  <c r="K2982" i="1" s="1"/>
  <c r="G2983" i="1"/>
  <c r="K2983" i="1" s="1"/>
  <c r="G2984" i="1"/>
  <c r="K2984" i="1" s="1"/>
  <c r="G2985" i="1"/>
  <c r="K2985" i="1" s="1"/>
  <c r="G2986" i="1"/>
  <c r="K2986" i="1" s="1"/>
  <c r="G2987" i="1"/>
  <c r="K2987" i="1" s="1"/>
  <c r="G2988" i="1"/>
  <c r="K2988" i="1" s="1"/>
  <c r="G2989" i="1"/>
  <c r="K2989" i="1" s="1"/>
  <c r="G2990" i="1"/>
  <c r="K2990" i="1" s="1"/>
  <c r="G2991" i="1"/>
  <c r="K2991" i="1" s="1"/>
  <c r="G2992" i="1"/>
  <c r="K2992" i="1" s="1"/>
  <c r="G2993" i="1"/>
  <c r="K2993" i="1" s="1"/>
  <c r="G2994" i="1"/>
  <c r="K2994" i="1" s="1"/>
  <c r="G2995" i="1"/>
  <c r="K2995" i="1" s="1"/>
  <c r="G2996" i="1"/>
  <c r="K2996" i="1" s="1"/>
  <c r="G2997" i="1"/>
  <c r="K2997" i="1" s="1"/>
  <c r="G2998" i="1"/>
  <c r="K2998" i="1" s="1"/>
  <c r="G2999" i="1"/>
  <c r="K2999" i="1" s="1"/>
  <c r="G3000" i="1"/>
  <c r="K3000" i="1" s="1"/>
  <c r="G3001" i="1"/>
  <c r="K3001" i="1" s="1"/>
  <c r="G3002" i="1"/>
  <c r="K3002" i="1" s="1"/>
  <c r="G3003" i="1"/>
  <c r="K3003" i="1" s="1"/>
  <c r="G3004" i="1"/>
  <c r="K3004" i="1" s="1"/>
  <c r="G3005" i="1"/>
  <c r="K3005" i="1" s="1"/>
  <c r="G3006" i="1"/>
  <c r="K3006" i="1" s="1"/>
  <c r="G3007" i="1"/>
  <c r="K3007" i="1" s="1"/>
  <c r="G3008" i="1"/>
  <c r="K3008" i="1" s="1"/>
  <c r="G3009" i="1"/>
  <c r="K3009" i="1" s="1"/>
  <c r="G3010" i="1"/>
  <c r="K3010" i="1" s="1"/>
  <c r="G3011" i="1"/>
  <c r="K3011" i="1" s="1"/>
  <c r="G3012" i="1"/>
  <c r="K3012" i="1" s="1"/>
  <c r="G3013" i="1"/>
  <c r="K3013" i="1" s="1"/>
  <c r="G3014" i="1"/>
  <c r="K3014" i="1" s="1"/>
  <c r="G3015" i="1"/>
  <c r="K3015" i="1" s="1"/>
  <c r="G3016" i="1"/>
  <c r="K3016" i="1" s="1"/>
  <c r="G3017" i="1"/>
  <c r="K3017" i="1" s="1"/>
  <c r="G3018" i="1"/>
  <c r="K3018" i="1" s="1"/>
  <c r="G3019" i="1"/>
  <c r="K3019" i="1" s="1"/>
  <c r="G3020" i="1"/>
  <c r="K3020" i="1" s="1"/>
  <c r="G3021" i="1"/>
  <c r="K3021" i="1" s="1"/>
  <c r="G3022" i="1"/>
  <c r="K3022" i="1" s="1"/>
  <c r="G3023" i="1"/>
  <c r="K3023" i="1" s="1"/>
  <c r="G3024" i="1"/>
  <c r="K3024" i="1" s="1"/>
  <c r="G3025" i="1"/>
  <c r="K3025" i="1" s="1"/>
  <c r="G3026" i="1"/>
  <c r="K3026" i="1" s="1"/>
  <c r="G3027" i="1"/>
  <c r="K3027" i="1" s="1"/>
  <c r="G3028" i="1"/>
  <c r="K3028" i="1" s="1"/>
  <c r="G3029" i="1"/>
  <c r="K3029" i="1" s="1"/>
  <c r="G3030" i="1"/>
  <c r="K3030" i="1" s="1"/>
  <c r="G3031" i="1"/>
  <c r="K3031" i="1" s="1"/>
  <c r="G3032" i="1"/>
  <c r="K3032" i="1" s="1"/>
  <c r="G3033" i="1"/>
  <c r="K3033" i="1" s="1"/>
  <c r="G3034" i="1"/>
  <c r="K3034" i="1" s="1"/>
  <c r="G3035" i="1"/>
  <c r="K3035" i="1" s="1"/>
  <c r="G3036" i="1"/>
  <c r="K3036" i="1" s="1"/>
  <c r="G3037" i="1"/>
  <c r="K3037" i="1" s="1"/>
  <c r="G3038" i="1"/>
  <c r="K3038" i="1" s="1"/>
  <c r="G3039" i="1"/>
  <c r="K3039" i="1" s="1"/>
  <c r="G3040" i="1"/>
  <c r="K3040" i="1" s="1"/>
  <c r="G3041" i="1"/>
  <c r="K3041" i="1" s="1"/>
  <c r="G3042" i="1"/>
  <c r="K3042" i="1" s="1"/>
  <c r="G3043" i="1"/>
  <c r="K3043" i="1" s="1"/>
  <c r="G3044" i="1"/>
  <c r="K3044" i="1" s="1"/>
  <c r="G3045" i="1"/>
  <c r="K3045" i="1" s="1"/>
  <c r="G3046" i="1"/>
  <c r="K3046" i="1" s="1"/>
  <c r="G3047" i="1"/>
  <c r="K3047" i="1" s="1"/>
  <c r="G3048" i="1"/>
  <c r="K3048" i="1" s="1"/>
  <c r="G3049" i="1"/>
  <c r="K3049" i="1" s="1"/>
  <c r="G3050" i="1"/>
  <c r="K3050" i="1" s="1"/>
  <c r="G3051" i="1"/>
  <c r="K3051" i="1" s="1"/>
  <c r="G3052" i="1"/>
  <c r="K3052" i="1" s="1"/>
  <c r="G3053" i="1"/>
  <c r="K3053" i="1" s="1"/>
  <c r="G3054" i="1"/>
  <c r="K3054" i="1" s="1"/>
  <c r="G3055" i="1"/>
  <c r="K3055" i="1" s="1"/>
  <c r="G3056" i="1"/>
  <c r="K3056" i="1" s="1"/>
  <c r="G3057" i="1"/>
  <c r="K3057" i="1" s="1"/>
  <c r="G3058" i="1"/>
  <c r="K3058" i="1" s="1"/>
  <c r="G3059" i="1"/>
  <c r="K3059" i="1" s="1"/>
  <c r="G3060" i="1"/>
  <c r="K3060" i="1" s="1"/>
  <c r="G3061" i="1"/>
  <c r="K3061" i="1" s="1"/>
  <c r="G3062" i="1"/>
  <c r="K3062" i="1" s="1"/>
  <c r="G3063" i="1"/>
  <c r="K3063" i="1" s="1"/>
  <c r="G3064" i="1"/>
  <c r="K3064" i="1" s="1"/>
  <c r="G3065" i="1"/>
  <c r="K3065" i="1" s="1"/>
  <c r="G3066" i="1"/>
  <c r="K3066" i="1" s="1"/>
  <c r="G3067" i="1"/>
  <c r="K3067" i="1" s="1"/>
  <c r="G3068" i="1"/>
  <c r="K3068" i="1" s="1"/>
  <c r="G3069" i="1"/>
  <c r="K3069" i="1" s="1"/>
  <c r="G3070" i="1"/>
  <c r="K3070" i="1" s="1"/>
  <c r="G3071" i="1"/>
  <c r="K3071" i="1" s="1"/>
  <c r="G3072" i="1"/>
  <c r="K3072" i="1" s="1"/>
  <c r="G3073" i="1"/>
  <c r="K3073" i="1" s="1"/>
  <c r="G3074" i="1"/>
  <c r="K3074" i="1" s="1"/>
  <c r="G3075" i="1"/>
  <c r="K3075" i="1" s="1"/>
  <c r="G3076" i="1"/>
  <c r="K3076" i="1" s="1"/>
  <c r="G3077" i="1"/>
  <c r="K3077" i="1" s="1"/>
  <c r="G3078" i="1"/>
  <c r="K3078" i="1" s="1"/>
  <c r="G3079" i="1"/>
  <c r="K3079" i="1" s="1"/>
  <c r="G3080" i="1"/>
  <c r="K3080" i="1" s="1"/>
  <c r="G3081" i="1"/>
  <c r="K3081" i="1" s="1"/>
  <c r="G3082" i="1"/>
  <c r="K3082" i="1" s="1"/>
  <c r="G3083" i="1"/>
  <c r="K3083" i="1" s="1"/>
  <c r="G3084" i="1"/>
  <c r="K3084" i="1" s="1"/>
  <c r="G3085" i="1"/>
  <c r="K3085" i="1" s="1"/>
  <c r="G3086" i="1"/>
  <c r="K3086" i="1" s="1"/>
  <c r="G3087" i="1"/>
  <c r="K3087" i="1" s="1"/>
  <c r="G3088" i="1"/>
  <c r="K3088" i="1" s="1"/>
  <c r="G3089" i="1"/>
  <c r="K3089" i="1" s="1"/>
  <c r="G3090" i="1"/>
  <c r="K3090" i="1" s="1"/>
  <c r="G3091" i="1"/>
  <c r="K3091" i="1" s="1"/>
  <c r="G3092" i="1"/>
  <c r="K3092" i="1" s="1"/>
  <c r="G3093" i="1"/>
  <c r="K3093" i="1" s="1"/>
  <c r="G3094" i="1"/>
  <c r="K3094" i="1" s="1"/>
  <c r="G3095" i="1"/>
  <c r="K3095" i="1" s="1"/>
  <c r="G3096" i="1"/>
  <c r="K3096" i="1" s="1"/>
  <c r="G3097" i="1"/>
  <c r="K3097" i="1" s="1"/>
  <c r="G3098" i="1"/>
  <c r="K3098" i="1" s="1"/>
  <c r="G3099" i="1"/>
  <c r="K3099" i="1" s="1"/>
  <c r="G3100" i="1"/>
  <c r="K3100" i="1" s="1"/>
  <c r="G3101" i="1"/>
  <c r="K3101" i="1" s="1"/>
  <c r="G3102" i="1"/>
  <c r="K3102" i="1" s="1"/>
  <c r="G3103" i="1"/>
  <c r="K3103" i="1" s="1"/>
  <c r="G3104" i="1"/>
  <c r="K3104" i="1" s="1"/>
  <c r="G3105" i="1"/>
  <c r="K3105" i="1" s="1"/>
  <c r="G3106" i="1"/>
  <c r="K3106" i="1" s="1"/>
  <c r="G3107" i="1"/>
  <c r="K3107" i="1" s="1"/>
  <c r="G3108" i="1"/>
  <c r="K3108" i="1" s="1"/>
  <c r="G3109" i="1"/>
  <c r="K3109" i="1" s="1"/>
  <c r="G3110" i="1"/>
  <c r="K3110" i="1" s="1"/>
  <c r="G3111" i="1"/>
  <c r="K3111" i="1" s="1"/>
  <c r="G3112" i="1"/>
  <c r="K3112" i="1" s="1"/>
  <c r="G3113" i="1"/>
  <c r="K3113" i="1" s="1"/>
  <c r="G3114" i="1"/>
  <c r="K3114" i="1" s="1"/>
  <c r="G3115" i="1"/>
  <c r="K3115" i="1" s="1"/>
  <c r="G3116" i="1"/>
  <c r="K3116" i="1" s="1"/>
  <c r="G3117" i="1"/>
  <c r="K3117" i="1" s="1"/>
  <c r="G3118" i="1"/>
  <c r="K3118" i="1" s="1"/>
  <c r="G3119" i="1"/>
  <c r="K3119" i="1" s="1"/>
  <c r="G3120" i="1"/>
  <c r="K3120" i="1" s="1"/>
  <c r="G3121" i="1"/>
  <c r="K3121" i="1" s="1"/>
  <c r="G3122" i="1"/>
  <c r="K3122" i="1" s="1"/>
  <c r="G3123" i="1"/>
  <c r="K3123" i="1" s="1"/>
  <c r="G3124" i="1"/>
  <c r="K3124" i="1" s="1"/>
  <c r="G3125" i="1"/>
  <c r="K3125" i="1" s="1"/>
  <c r="G3126" i="1"/>
  <c r="K3126" i="1" s="1"/>
  <c r="G3127" i="1"/>
  <c r="K3127" i="1" s="1"/>
  <c r="G3128" i="1"/>
  <c r="K3128" i="1" s="1"/>
  <c r="G3129" i="1"/>
  <c r="K3129" i="1" s="1"/>
  <c r="G3130" i="1"/>
  <c r="K3130" i="1" s="1"/>
  <c r="G3131" i="1"/>
  <c r="K3131" i="1" s="1"/>
  <c r="G3132" i="1"/>
  <c r="K3132" i="1" s="1"/>
  <c r="G3133" i="1"/>
  <c r="K3133" i="1" s="1"/>
  <c r="G3134" i="1"/>
  <c r="K3134" i="1" s="1"/>
  <c r="G3135" i="1"/>
  <c r="K3135" i="1" s="1"/>
  <c r="G3136" i="1"/>
  <c r="K3136" i="1" s="1"/>
  <c r="G3137" i="1"/>
  <c r="K3137" i="1" s="1"/>
  <c r="G3138" i="1"/>
  <c r="K3138" i="1" s="1"/>
  <c r="G3139" i="1"/>
  <c r="K3139" i="1" s="1"/>
  <c r="G3140" i="1"/>
  <c r="K3140" i="1" s="1"/>
  <c r="G3141" i="1"/>
  <c r="K3141" i="1" s="1"/>
  <c r="G3142" i="1"/>
  <c r="K3142" i="1" s="1"/>
  <c r="G3143" i="1"/>
  <c r="K3143" i="1" s="1"/>
  <c r="G3144" i="1"/>
  <c r="K3144" i="1" s="1"/>
  <c r="G3145" i="1"/>
  <c r="K3145" i="1" s="1"/>
  <c r="G3146" i="1"/>
  <c r="K3146" i="1" s="1"/>
  <c r="G3147" i="1"/>
  <c r="K3147" i="1" s="1"/>
  <c r="G3148" i="1"/>
  <c r="K3148" i="1" s="1"/>
  <c r="G3149" i="1"/>
  <c r="K3149" i="1" s="1"/>
  <c r="G3150" i="1"/>
  <c r="K3150" i="1" s="1"/>
  <c r="G3151" i="1"/>
  <c r="K3151" i="1" s="1"/>
  <c r="G3152" i="1"/>
  <c r="K3152" i="1" s="1"/>
  <c r="G3153" i="1"/>
  <c r="K3153" i="1" s="1"/>
  <c r="G3154" i="1"/>
  <c r="K3154" i="1" s="1"/>
  <c r="G3155" i="1"/>
  <c r="K3155" i="1" s="1"/>
  <c r="G3156" i="1"/>
  <c r="K3156" i="1" s="1"/>
  <c r="G3157" i="1"/>
  <c r="K3157" i="1" s="1"/>
  <c r="G3158" i="1"/>
  <c r="K3158" i="1" s="1"/>
  <c r="G3159" i="1"/>
  <c r="K3159" i="1" s="1"/>
  <c r="G3160" i="1"/>
  <c r="K3160" i="1" s="1"/>
  <c r="G3161" i="1"/>
  <c r="K3161" i="1" s="1"/>
  <c r="G3162" i="1"/>
  <c r="K3162" i="1" s="1"/>
  <c r="G3163" i="1"/>
  <c r="K3163" i="1" s="1"/>
  <c r="G3164" i="1"/>
  <c r="K3164" i="1" s="1"/>
  <c r="G3165" i="1"/>
  <c r="K3165" i="1" s="1"/>
  <c r="G3166" i="1"/>
  <c r="K3166" i="1" s="1"/>
  <c r="G3167" i="1"/>
  <c r="K3167" i="1" s="1"/>
  <c r="G3168" i="1"/>
  <c r="K3168" i="1" s="1"/>
  <c r="G3169" i="1"/>
  <c r="K3169" i="1" s="1"/>
  <c r="G3170" i="1"/>
  <c r="K3170" i="1" s="1"/>
  <c r="G3171" i="1"/>
  <c r="K3171" i="1" s="1"/>
  <c r="G3172" i="1"/>
  <c r="K3172" i="1" s="1"/>
  <c r="G3173" i="1"/>
  <c r="K3173" i="1" s="1"/>
  <c r="G3174" i="1"/>
  <c r="K3174" i="1" s="1"/>
  <c r="G3175" i="1"/>
  <c r="K3175" i="1" s="1"/>
  <c r="G3176" i="1"/>
  <c r="K3176" i="1" s="1"/>
  <c r="G3177" i="1"/>
  <c r="K3177" i="1" s="1"/>
  <c r="G3178" i="1"/>
  <c r="K3178" i="1" s="1"/>
  <c r="G3179" i="1"/>
  <c r="K3179" i="1" s="1"/>
  <c r="G3180" i="1"/>
  <c r="K3180" i="1" s="1"/>
  <c r="G3181" i="1"/>
  <c r="K3181" i="1" s="1"/>
  <c r="G3182" i="1"/>
  <c r="K3182" i="1" s="1"/>
  <c r="G3183" i="1"/>
  <c r="K3183" i="1" s="1"/>
  <c r="G3184" i="1"/>
  <c r="K3184" i="1" s="1"/>
  <c r="G3185" i="1"/>
  <c r="K3185" i="1" s="1"/>
  <c r="G3186" i="1"/>
  <c r="K3186" i="1" s="1"/>
  <c r="G3187" i="1"/>
  <c r="K3187" i="1" s="1"/>
  <c r="G3188" i="1"/>
  <c r="K3188" i="1" s="1"/>
  <c r="G3189" i="1"/>
  <c r="K3189" i="1" s="1"/>
  <c r="G3190" i="1"/>
  <c r="K3190" i="1" s="1"/>
  <c r="G3191" i="1"/>
  <c r="K3191" i="1" s="1"/>
  <c r="G3192" i="1"/>
  <c r="K3192" i="1" s="1"/>
  <c r="G3193" i="1"/>
  <c r="K3193" i="1" s="1"/>
  <c r="G3194" i="1"/>
  <c r="K3194" i="1" s="1"/>
  <c r="G3195" i="1"/>
  <c r="K3195" i="1" s="1"/>
  <c r="G3196" i="1"/>
  <c r="K3196" i="1" s="1"/>
  <c r="G3197" i="1"/>
  <c r="K3197" i="1" s="1"/>
  <c r="G3198" i="1"/>
  <c r="K3198" i="1" s="1"/>
  <c r="G3199" i="1"/>
  <c r="K3199" i="1" s="1"/>
  <c r="G3200" i="1"/>
  <c r="K3200" i="1" s="1"/>
  <c r="G3201" i="1"/>
  <c r="K3201" i="1" s="1"/>
  <c r="G3202" i="1"/>
  <c r="K3202" i="1" s="1"/>
  <c r="G3203" i="1"/>
  <c r="K3203" i="1" s="1"/>
  <c r="G3204" i="1"/>
  <c r="K3204" i="1" s="1"/>
  <c r="G3205" i="1"/>
  <c r="K3205" i="1" s="1"/>
  <c r="G3206" i="1"/>
  <c r="K3206" i="1" s="1"/>
  <c r="G3207" i="1"/>
  <c r="K3207" i="1" s="1"/>
  <c r="G3208" i="1"/>
  <c r="K3208" i="1" s="1"/>
  <c r="G3209" i="1"/>
  <c r="K3209" i="1" s="1"/>
  <c r="G3210" i="1"/>
  <c r="K3210" i="1" s="1"/>
  <c r="G3211" i="1"/>
  <c r="K3211" i="1" s="1"/>
  <c r="G3212" i="1"/>
  <c r="K3212" i="1" s="1"/>
  <c r="G3213" i="1"/>
  <c r="K3213" i="1" s="1"/>
  <c r="G3214" i="1"/>
  <c r="K3214" i="1" s="1"/>
  <c r="G3215" i="1"/>
  <c r="K3215" i="1" s="1"/>
  <c r="G3216" i="1"/>
  <c r="K3216" i="1" s="1"/>
  <c r="G3217" i="1"/>
  <c r="K3217" i="1" s="1"/>
  <c r="G3218" i="1"/>
  <c r="K3218" i="1" s="1"/>
  <c r="G3219" i="1"/>
  <c r="K3219" i="1" s="1"/>
  <c r="G3220" i="1"/>
  <c r="K3220" i="1" s="1"/>
  <c r="G3221" i="1"/>
  <c r="K3221" i="1" s="1"/>
  <c r="G3222" i="1"/>
  <c r="K3222" i="1" s="1"/>
  <c r="G3223" i="1"/>
  <c r="K3223" i="1" s="1"/>
  <c r="G3224" i="1"/>
  <c r="K3224" i="1" s="1"/>
  <c r="G3225" i="1"/>
  <c r="K3225" i="1" s="1"/>
  <c r="G3226" i="1"/>
  <c r="K3226" i="1" s="1"/>
  <c r="G3227" i="1"/>
  <c r="K3227" i="1" s="1"/>
  <c r="G3228" i="1"/>
  <c r="K3228" i="1" s="1"/>
  <c r="G3229" i="1"/>
  <c r="K3229" i="1" s="1"/>
  <c r="G3230" i="1"/>
  <c r="K3230" i="1" s="1"/>
  <c r="G3231" i="1"/>
  <c r="K3231" i="1" s="1"/>
  <c r="G3232" i="1"/>
  <c r="K3232" i="1" s="1"/>
  <c r="G3233" i="1"/>
  <c r="K3233" i="1" s="1"/>
  <c r="G3234" i="1"/>
  <c r="K3234" i="1" s="1"/>
  <c r="G3235" i="1"/>
  <c r="K3235" i="1" s="1"/>
  <c r="G3236" i="1"/>
  <c r="K3236" i="1" s="1"/>
  <c r="G3237" i="1"/>
  <c r="K3237" i="1" s="1"/>
  <c r="G3238" i="1"/>
  <c r="K3238" i="1" s="1"/>
  <c r="G3239" i="1"/>
  <c r="K3239" i="1" s="1"/>
  <c r="G3240" i="1"/>
  <c r="K3240" i="1" s="1"/>
  <c r="G3241" i="1"/>
  <c r="K3241" i="1" s="1"/>
  <c r="G3242" i="1"/>
  <c r="K3242" i="1" s="1"/>
  <c r="G3243" i="1"/>
  <c r="K3243" i="1" s="1"/>
  <c r="G3244" i="1"/>
  <c r="K3244" i="1" s="1"/>
  <c r="G3245" i="1"/>
  <c r="K3245" i="1" s="1"/>
  <c r="G3246" i="1"/>
  <c r="K3246" i="1" s="1"/>
  <c r="G3247" i="1"/>
  <c r="K3247" i="1" s="1"/>
  <c r="G3248" i="1"/>
  <c r="K3248" i="1" s="1"/>
  <c r="G3249" i="1"/>
  <c r="K3249" i="1" s="1"/>
  <c r="G3250" i="1"/>
  <c r="K3250" i="1" s="1"/>
  <c r="G3251" i="1"/>
  <c r="K3251" i="1" s="1"/>
  <c r="G3252" i="1"/>
  <c r="K3252" i="1" s="1"/>
  <c r="G3253" i="1"/>
  <c r="K3253" i="1" s="1"/>
  <c r="G3254" i="1"/>
  <c r="K3254" i="1" s="1"/>
  <c r="G3255" i="1"/>
  <c r="K3255" i="1" s="1"/>
  <c r="G3256" i="1"/>
  <c r="K3256" i="1" s="1"/>
  <c r="G3257" i="1"/>
  <c r="K3257" i="1" s="1"/>
  <c r="G3258" i="1"/>
  <c r="K3258" i="1" s="1"/>
  <c r="G3259" i="1"/>
  <c r="K3259" i="1" s="1"/>
  <c r="G3260" i="1"/>
  <c r="K3260" i="1" s="1"/>
  <c r="G3261" i="1"/>
  <c r="K3261" i="1" s="1"/>
  <c r="G3262" i="1"/>
  <c r="K3262" i="1" s="1"/>
  <c r="G3263" i="1"/>
  <c r="K3263" i="1" s="1"/>
  <c r="G3264" i="1"/>
  <c r="K3264" i="1" s="1"/>
  <c r="G3265" i="1"/>
  <c r="K3265" i="1" s="1"/>
  <c r="G3266" i="1"/>
  <c r="K3266" i="1" s="1"/>
  <c r="G3267" i="1"/>
  <c r="K3267" i="1" s="1"/>
  <c r="G3268" i="1"/>
  <c r="K3268" i="1" s="1"/>
  <c r="G3269" i="1"/>
  <c r="K3269" i="1" s="1"/>
  <c r="G3270" i="1"/>
  <c r="K3270" i="1" s="1"/>
  <c r="G3271" i="1"/>
  <c r="K3271" i="1" s="1"/>
  <c r="G3272" i="1"/>
  <c r="K3272" i="1" s="1"/>
  <c r="G3273" i="1"/>
  <c r="K3273" i="1" s="1"/>
  <c r="G3274" i="1"/>
  <c r="K3274" i="1" s="1"/>
  <c r="G3275" i="1"/>
  <c r="K3275" i="1" s="1"/>
  <c r="G3276" i="1"/>
  <c r="K3276" i="1" s="1"/>
  <c r="G3277" i="1"/>
  <c r="K3277" i="1" s="1"/>
  <c r="G3278" i="1"/>
  <c r="K3278" i="1" s="1"/>
  <c r="G3279" i="1"/>
  <c r="K3279" i="1" s="1"/>
  <c r="G3280" i="1"/>
  <c r="K3280" i="1" s="1"/>
  <c r="G3281" i="1"/>
  <c r="K3281" i="1" s="1"/>
  <c r="G3282" i="1"/>
  <c r="K3282" i="1" s="1"/>
  <c r="G3283" i="1"/>
  <c r="K3283" i="1" s="1"/>
  <c r="G3284" i="1"/>
  <c r="K3284" i="1" s="1"/>
  <c r="G3285" i="1"/>
  <c r="K3285" i="1" s="1"/>
  <c r="G3286" i="1"/>
  <c r="K3286" i="1" s="1"/>
  <c r="G3287" i="1"/>
  <c r="K3287" i="1" s="1"/>
  <c r="G3288" i="1"/>
  <c r="K3288" i="1" s="1"/>
  <c r="G3289" i="1"/>
  <c r="K3289" i="1" s="1"/>
  <c r="G3290" i="1"/>
  <c r="K3290" i="1" s="1"/>
  <c r="G3291" i="1"/>
  <c r="K3291" i="1" s="1"/>
  <c r="G3292" i="1"/>
  <c r="K3292" i="1" s="1"/>
  <c r="G3293" i="1"/>
  <c r="K3293" i="1" s="1"/>
  <c r="G3294" i="1"/>
  <c r="K3294" i="1" s="1"/>
  <c r="G3295" i="1"/>
  <c r="K3295" i="1" s="1"/>
  <c r="G3296" i="1"/>
  <c r="K3296" i="1" s="1"/>
  <c r="G3297" i="1"/>
  <c r="K3297" i="1" s="1"/>
  <c r="G3298" i="1"/>
  <c r="K3298" i="1" s="1"/>
  <c r="G3299" i="1"/>
  <c r="K3299" i="1" s="1"/>
  <c r="G3300" i="1"/>
  <c r="K3300" i="1" s="1"/>
  <c r="G3301" i="1"/>
  <c r="K3301" i="1" s="1"/>
  <c r="G3302" i="1"/>
  <c r="K3302" i="1" s="1"/>
  <c r="G3303" i="1"/>
  <c r="K3303" i="1" s="1"/>
  <c r="G3304" i="1"/>
  <c r="K3304" i="1" s="1"/>
  <c r="G3305" i="1"/>
  <c r="K3305" i="1" s="1"/>
  <c r="G3306" i="1"/>
  <c r="K3306" i="1" s="1"/>
  <c r="G3307" i="1"/>
  <c r="K3307" i="1" s="1"/>
  <c r="G3308" i="1"/>
  <c r="K3308" i="1" s="1"/>
  <c r="G3309" i="1"/>
  <c r="K3309" i="1" s="1"/>
  <c r="G3310" i="1"/>
  <c r="K3310" i="1" s="1"/>
  <c r="G3311" i="1"/>
  <c r="K3311" i="1" s="1"/>
  <c r="G3312" i="1"/>
  <c r="K3312" i="1" s="1"/>
  <c r="G3313" i="1"/>
  <c r="K3313" i="1" s="1"/>
  <c r="G3314" i="1"/>
  <c r="K3314" i="1" s="1"/>
  <c r="G3315" i="1"/>
  <c r="K3315" i="1" s="1"/>
  <c r="G3316" i="1"/>
  <c r="K3316" i="1" s="1"/>
  <c r="G3317" i="1"/>
  <c r="K3317" i="1" s="1"/>
  <c r="G3318" i="1"/>
  <c r="K3318" i="1" s="1"/>
  <c r="G3319" i="1"/>
  <c r="K3319" i="1" s="1"/>
  <c r="G3320" i="1"/>
  <c r="K3320" i="1" s="1"/>
  <c r="G3321" i="1"/>
  <c r="K3321" i="1" s="1"/>
  <c r="G3322" i="1"/>
  <c r="K3322" i="1" s="1"/>
  <c r="G3323" i="1"/>
  <c r="K3323" i="1" s="1"/>
  <c r="G3324" i="1"/>
  <c r="K3324" i="1" s="1"/>
  <c r="G3325" i="1"/>
  <c r="K3325" i="1" s="1"/>
  <c r="G3326" i="1"/>
  <c r="K3326" i="1" s="1"/>
  <c r="G3327" i="1"/>
  <c r="K3327" i="1" s="1"/>
  <c r="G3328" i="1"/>
  <c r="K3328" i="1" s="1"/>
  <c r="G3329" i="1"/>
  <c r="K3329" i="1" s="1"/>
  <c r="G3330" i="1"/>
  <c r="K3330" i="1" s="1"/>
  <c r="G3331" i="1"/>
  <c r="K3331" i="1" s="1"/>
  <c r="G3332" i="1"/>
  <c r="K3332" i="1" s="1"/>
  <c r="G3333" i="1"/>
  <c r="K3333" i="1" s="1"/>
  <c r="G3334" i="1"/>
  <c r="K3334" i="1" s="1"/>
  <c r="G3335" i="1"/>
  <c r="K3335" i="1" s="1"/>
  <c r="G3336" i="1"/>
  <c r="K3336" i="1" s="1"/>
  <c r="G3337" i="1"/>
  <c r="K3337" i="1" s="1"/>
  <c r="G3338" i="1"/>
  <c r="K3338" i="1" s="1"/>
  <c r="G3339" i="1"/>
  <c r="K3339" i="1" s="1"/>
  <c r="G3340" i="1"/>
  <c r="K3340" i="1" s="1"/>
  <c r="G3341" i="1"/>
  <c r="K3341" i="1" s="1"/>
  <c r="G3342" i="1"/>
  <c r="K3342" i="1" s="1"/>
  <c r="G3343" i="1"/>
  <c r="K3343" i="1" s="1"/>
  <c r="G3344" i="1"/>
  <c r="K3344" i="1" s="1"/>
  <c r="G3345" i="1"/>
  <c r="K3345" i="1" s="1"/>
  <c r="G3346" i="1"/>
  <c r="K3346" i="1" s="1"/>
  <c r="G3347" i="1"/>
  <c r="K3347" i="1" s="1"/>
  <c r="G3348" i="1"/>
  <c r="K3348" i="1" s="1"/>
  <c r="G3349" i="1"/>
  <c r="K3349" i="1" s="1"/>
  <c r="G3350" i="1"/>
  <c r="K3350" i="1" s="1"/>
  <c r="G3351" i="1"/>
  <c r="K3351" i="1" s="1"/>
  <c r="G3352" i="1"/>
  <c r="K3352" i="1" s="1"/>
  <c r="G3353" i="1"/>
  <c r="K3353" i="1" s="1"/>
  <c r="G3354" i="1"/>
  <c r="K3354" i="1" s="1"/>
  <c r="G3355" i="1"/>
  <c r="K3355" i="1" s="1"/>
  <c r="G3356" i="1"/>
  <c r="K3356" i="1" s="1"/>
  <c r="G3357" i="1"/>
  <c r="K3357" i="1" s="1"/>
  <c r="G3358" i="1"/>
  <c r="K3358" i="1" s="1"/>
  <c r="G3359" i="1"/>
  <c r="K3359" i="1" s="1"/>
  <c r="G3360" i="1"/>
  <c r="K3360" i="1" s="1"/>
  <c r="G3361" i="1"/>
  <c r="K3361" i="1" s="1"/>
  <c r="G3362" i="1"/>
  <c r="K3362" i="1" s="1"/>
  <c r="G3363" i="1"/>
  <c r="K3363" i="1" s="1"/>
  <c r="G3364" i="1"/>
  <c r="K3364" i="1" s="1"/>
  <c r="G3365" i="1"/>
  <c r="K3365" i="1" s="1"/>
  <c r="G3366" i="1"/>
  <c r="K3366" i="1" s="1"/>
  <c r="G3367" i="1"/>
  <c r="K3367" i="1" s="1"/>
  <c r="G3368" i="1"/>
  <c r="K3368" i="1" s="1"/>
  <c r="G3369" i="1"/>
  <c r="K3369" i="1" s="1"/>
  <c r="G3370" i="1"/>
  <c r="K3370" i="1" s="1"/>
  <c r="G3371" i="1"/>
  <c r="K3371" i="1" s="1"/>
  <c r="G3372" i="1"/>
  <c r="K3372" i="1" s="1"/>
  <c r="G3373" i="1"/>
  <c r="K3373" i="1" s="1"/>
  <c r="G3374" i="1"/>
  <c r="K3374" i="1" s="1"/>
  <c r="G3375" i="1"/>
  <c r="K3375" i="1" s="1"/>
  <c r="G3376" i="1"/>
  <c r="K3376" i="1" s="1"/>
  <c r="G3377" i="1"/>
  <c r="K3377" i="1" s="1"/>
  <c r="G3378" i="1"/>
  <c r="K3378" i="1" s="1"/>
  <c r="G3379" i="1"/>
  <c r="K3379" i="1" s="1"/>
  <c r="G3380" i="1"/>
  <c r="K3380" i="1" s="1"/>
  <c r="G3381" i="1"/>
  <c r="K3381" i="1" s="1"/>
  <c r="G3382" i="1"/>
  <c r="K3382" i="1" s="1"/>
  <c r="G3383" i="1"/>
  <c r="K3383" i="1" s="1"/>
  <c r="G3384" i="1"/>
  <c r="K3384" i="1" s="1"/>
  <c r="G3385" i="1"/>
  <c r="K3385" i="1" s="1"/>
  <c r="G3386" i="1"/>
  <c r="K3386" i="1" s="1"/>
  <c r="G3387" i="1"/>
  <c r="K3387" i="1" s="1"/>
  <c r="G3388" i="1"/>
  <c r="K3388" i="1" s="1"/>
  <c r="G3389" i="1"/>
  <c r="K3389" i="1" s="1"/>
  <c r="G3390" i="1"/>
  <c r="K3390" i="1" s="1"/>
  <c r="G3391" i="1"/>
  <c r="K3391" i="1" s="1"/>
  <c r="G3392" i="1"/>
  <c r="K3392" i="1" s="1"/>
  <c r="G3393" i="1"/>
  <c r="K3393" i="1" s="1"/>
  <c r="G3394" i="1"/>
  <c r="K3394" i="1" s="1"/>
  <c r="G3395" i="1"/>
  <c r="K3395" i="1" s="1"/>
  <c r="G3396" i="1"/>
  <c r="K3396" i="1" s="1"/>
  <c r="G3397" i="1"/>
  <c r="K3397" i="1" s="1"/>
  <c r="G3398" i="1"/>
  <c r="K3398" i="1" s="1"/>
  <c r="G3399" i="1"/>
  <c r="K3399" i="1" s="1"/>
  <c r="G3400" i="1"/>
  <c r="K3400" i="1" s="1"/>
  <c r="G3401" i="1"/>
  <c r="K3401" i="1" s="1"/>
  <c r="G3402" i="1"/>
  <c r="K3402" i="1" s="1"/>
  <c r="G3403" i="1"/>
  <c r="K3403" i="1" s="1"/>
  <c r="G3404" i="1"/>
  <c r="K3404" i="1" s="1"/>
  <c r="G3405" i="1"/>
  <c r="K3405" i="1" s="1"/>
  <c r="G3406" i="1"/>
  <c r="K3406" i="1" s="1"/>
  <c r="G3407" i="1"/>
  <c r="K3407" i="1" s="1"/>
  <c r="G3408" i="1"/>
  <c r="K3408" i="1" s="1"/>
  <c r="G3409" i="1"/>
  <c r="K3409" i="1" s="1"/>
  <c r="G3410" i="1"/>
  <c r="K3410" i="1" s="1"/>
  <c r="G3411" i="1"/>
  <c r="K3411" i="1" s="1"/>
  <c r="G3412" i="1"/>
  <c r="K3412" i="1" s="1"/>
  <c r="G3413" i="1"/>
  <c r="K3413" i="1" s="1"/>
  <c r="G3414" i="1"/>
  <c r="K3414" i="1" s="1"/>
  <c r="G3415" i="1"/>
  <c r="K3415" i="1" s="1"/>
  <c r="G3416" i="1"/>
  <c r="K3416" i="1" s="1"/>
  <c r="G3417" i="1"/>
  <c r="K3417" i="1" s="1"/>
  <c r="G3418" i="1"/>
  <c r="K3418" i="1" s="1"/>
  <c r="G3419" i="1"/>
  <c r="K3419" i="1" s="1"/>
  <c r="G3420" i="1"/>
  <c r="K3420" i="1" s="1"/>
  <c r="G3421" i="1"/>
  <c r="K3421" i="1" s="1"/>
  <c r="G3422" i="1"/>
  <c r="K3422" i="1" s="1"/>
  <c r="G3423" i="1"/>
  <c r="K3423" i="1" s="1"/>
  <c r="G3424" i="1"/>
  <c r="K3424" i="1" s="1"/>
  <c r="G3425" i="1"/>
  <c r="K3425" i="1" s="1"/>
  <c r="G3426" i="1"/>
  <c r="K3426" i="1" s="1"/>
  <c r="G3427" i="1"/>
  <c r="K3427" i="1" s="1"/>
  <c r="G3428" i="1"/>
  <c r="K3428" i="1" s="1"/>
  <c r="G3429" i="1"/>
  <c r="K3429" i="1" s="1"/>
  <c r="G3430" i="1"/>
  <c r="K3430" i="1" s="1"/>
  <c r="G3431" i="1"/>
  <c r="K3431" i="1" s="1"/>
  <c r="G3432" i="1"/>
  <c r="K3432" i="1" s="1"/>
  <c r="G3433" i="1"/>
  <c r="K3433" i="1" s="1"/>
  <c r="G3434" i="1"/>
  <c r="K3434" i="1" s="1"/>
  <c r="G3435" i="1"/>
  <c r="K3435" i="1" s="1"/>
  <c r="G3436" i="1"/>
  <c r="K3436" i="1" s="1"/>
  <c r="G3437" i="1"/>
  <c r="K3437" i="1" s="1"/>
  <c r="G3438" i="1"/>
  <c r="K3438" i="1" s="1"/>
  <c r="G3439" i="1"/>
  <c r="K3439" i="1" s="1"/>
  <c r="G3440" i="1"/>
  <c r="K3440" i="1" s="1"/>
  <c r="G3441" i="1"/>
  <c r="K3441" i="1" s="1"/>
  <c r="G3442" i="1"/>
  <c r="K3442" i="1" s="1"/>
  <c r="G3443" i="1"/>
  <c r="K3443" i="1" s="1"/>
  <c r="G3444" i="1"/>
  <c r="K3444" i="1" s="1"/>
  <c r="G3445" i="1"/>
  <c r="K3445" i="1" s="1"/>
  <c r="G3446" i="1"/>
  <c r="K3446" i="1" s="1"/>
  <c r="G3447" i="1"/>
  <c r="K3447" i="1" s="1"/>
  <c r="G3448" i="1"/>
  <c r="K3448" i="1" s="1"/>
  <c r="G3449" i="1"/>
  <c r="K3449" i="1" s="1"/>
  <c r="G3450" i="1"/>
  <c r="K3450" i="1" s="1"/>
  <c r="G3451" i="1"/>
  <c r="K3451" i="1" s="1"/>
  <c r="G3452" i="1"/>
  <c r="K3452" i="1" s="1"/>
  <c r="G3453" i="1"/>
  <c r="K3453" i="1" s="1"/>
  <c r="G3454" i="1"/>
  <c r="K3454" i="1" s="1"/>
  <c r="G3455" i="1"/>
  <c r="K3455" i="1" s="1"/>
  <c r="G3456" i="1"/>
  <c r="K3456" i="1" s="1"/>
  <c r="G3457" i="1"/>
  <c r="K3457" i="1" s="1"/>
  <c r="G3458" i="1"/>
  <c r="K3458" i="1" s="1"/>
  <c r="G3459" i="1"/>
  <c r="K3459" i="1" s="1"/>
  <c r="G3460" i="1"/>
  <c r="K3460" i="1" s="1"/>
  <c r="G3461" i="1"/>
  <c r="K3461" i="1" s="1"/>
  <c r="G3462" i="1"/>
  <c r="K3462" i="1" s="1"/>
  <c r="G3463" i="1"/>
  <c r="K3463" i="1" s="1"/>
  <c r="G3464" i="1"/>
  <c r="K3464" i="1" s="1"/>
  <c r="G3465" i="1"/>
  <c r="K3465" i="1" s="1"/>
  <c r="G3466" i="1"/>
  <c r="K3466" i="1" s="1"/>
  <c r="G3467" i="1"/>
  <c r="K3467" i="1" s="1"/>
  <c r="G3468" i="1"/>
  <c r="K3468" i="1" s="1"/>
  <c r="G3469" i="1"/>
  <c r="K3469" i="1" s="1"/>
  <c r="G3470" i="1"/>
  <c r="K3470" i="1" s="1"/>
  <c r="G3471" i="1"/>
  <c r="K3471" i="1" s="1"/>
  <c r="G3472" i="1"/>
  <c r="K3472" i="1" s="1"/>
  <c r="G3473" i="1"/>
  <c r="K3473" i="1" s="1"/>
  <c r="G3474" i="1"/>
  <c r="K3474" i="1" s="1"/>
  <c r="G3475" i="1"/>
  <c r="K3475" i="1" s="1"/>
  <c r="G3476" i="1"/>
  <c r="K3476" i="1" s="1"/>
  <c r="G3477" i="1"/>
  <c r="K3477" i="1" s="1"/>
  <c r="G3478" i="1"/>
  <c r="K3478" i="1" s="1"/>
  <c r="G3479" i="1"/>
  <c r="K3479" i="1" s="1"/>
  <c r="G3480" i="1"/>
  <c r="K3480" i="1" s="1"/>
  <c r="G3481" i="1"/>
  <c r="K3481" i="1" s="1"/>
  <c r="G3482" i="1"/>
  <c r="K3482" i="1" s="1"/>
  <c r="G3483" i="1"/>
  <c r="K3483" i="1" s="1"/>
  <c r="G3484" i="1"/>
  <c r="K3484" i="1" s="1"/>
  <c r="G3485" i="1"/>
  <c r="K3485" i="1" s="1"/>
  <c r="G3486" i="1"/>
  <c r="K3486" i="1" s="1"/>
  <c r="G3487" i="1"/>
  <c r="K3487" i="1" s="1"/>
  <c r="G3488" i="1"/>
  <c r="K3488" i="1" s="1"/>
  <c r="G3489" i="1"/>
  <c r="K3489" i="1" s="1"/>
  <c r="G3490" i="1"/>
  <c r="K3490" i="1" s="1"/>
  <c r="G3491" i="1"/>
  <c r="K3491" i="1" s="1"/>
  <c r="G3492" i="1"/>
  <c r="K3492" i="1" s="1"/>
  <c r="G3493" i="1"/>
  <c r="K3493" i="1" s="1"/>
  <c r="G3494" i="1"/>
  <c r="K3494" i="1" s="1"/>
  <c r="G3495" i="1"/>
  <c r="K3495" i="1" s="1"/>
  <c r="G3496" i="1"/>
  <c r="K3496" i="1" s="1"/>
  <c r="G3497" i="1"/>
  <c r="K3497" i="1" s="1"/>
  <c r="G3498" i="1"/>
  <c r="K3498" i="1" s="1"/>
  <c r="G3499" i="1"/>
  <c r="K3499" i="1" s="1"/>
  <c r="G3500" i="1"/>
  <c r="K3500" i="1" s="1"/>
  <c r="G3501" i="1"/>
  <c r="K3501" i="1" s="1"/>
  <c r="G3502" i="1"/>
  <c r="K3502" i="1" s="1"/>
  <c r="G3503" i="1"/>
  <c r="K3503" i="1" s="1"/>
  <c r="G3504" i="1"/>
  <c r="K3504" i="1" s="1"/>
  <c r="G3505" i="1"/>
  <c r="K3505" i="1" s="1"/>
  <c r="G3506" i="1"/>
  <c r="K3506" i="1" s="1"/>
  <c r="G3507" i="1"/>
  <c r="K3507" i="1" s="1"/>
  <c r="G3508" i="1"/>
  <c r="K3508" i="1" s="1"/>
  <c r="G3509" i="1"/>
  <c r="K3509" i="1" s="1"/>
  <c r="G3510" i="1"/>
  <c r="K3510" i="1" s="1"/>
  <c r="G3511" i="1"/>
  <c r="K3511" i="1" s="1"/>
  <c r="G3512" i="1"/>
  <c r="K3512" i="1" s="1"/>
  <c r="G3513" i="1"/>
  <c r="K3513" i="1" s="1"/>
  <c r="G3514" i="1"/>
  <c r="K3514" i="1" s="1"/>
  <c r="G3515" i="1"/>
  <c r="K3515" i="1" s="1"/>
  <c r="G3516" i="1"/>
  <c r="K3516" i="1" s="1"/>
  <c r="G3517" i="1"/>
  <c r="K3517" i="1" s="1"/>
  <c r="G3518" i="1"/>
  <c r="K3518" i="1" s="1"/>
  <c r="G3519" i="1"/>
  <c r="K3519" i="1" s="1"/>
  <c r="G3520" i="1"/>
  <c r="K3520" i="1" s="1"/>
  <c r="G3521" i="1"/>
  <c r="K3521" i="1" s="1"/>
  <c r="G3522" i="1"/>
  <c r="K3522" i="1" s="1"/>
  <c r="G3523" i="1"/>
  <c r="K3523" i="1" s="1"/>
  <c r="G3524" i="1"/>
  <c r="K3524" i="1" s="1"/>
  <c r="G3525" i="1"/>
  <c r="K3525" i="1" s="1"/>
  <c r="G3526" i="1"/>
  <c r="K3526" i="1" s="1"/>
  <c r="G3527" i="1"/>
  <c r="K3527" i="1" s="1"/>
  <c r="G3528" i="1"/>
  <c r="K3528" i="1" s="1"/>
  <c r="G3529" i="1"/>
  <c r="K3529" i="1" s="1"/>
  <c r="G3530" i="1"/>
  <c r="K3530" i="1" s="1"/>
  <c r="G3531" i="1"/>
  <c r="K3531" i="1" s="1"/>
  <c r="G3532" i="1"/>
  <c r="K3532" i="1" s="1"/>
  <c r="G3533" i="1"/>
  <c r="K3533" i="1" s="1"/>
  <c r="G3534" i="1"/>
  <c r="K3534" i="1" s="1"/>
  <c r="G3535" i="1"/>
  <c r="K3535" i="1" s="1"/>
  <c r="G3536" i="1"/>
  <c r="K3536" i="1" s="1"/>
  <c r="G3537" i="1"/>
  <c r="K3537" i="1" s="1"/>
  <c r="G3538" i="1"/>
  <c r="K3538" i="1" s="1"/>
  <c r="G3539" i="1"/>
  <c r="K3539" i="1" s="1"/>
  <c r="G3540" i="1"/>
  <c r="K3540" i="1" s="1"/>
  <c r="G3541" i="1"/>
  <c r="K3541" i="1" s="1"/>
  <c r="G3542" i="1"/>
  <c r="K3542" i="1" s="1"/>
  <c r="G3543" i="1"/>
  <c r="K3543" i="1" s="1"/>
  <c r="G3544" i="1"/>
  <c r="K3544" i="1" s="1"/>
  <c r="G3545" i="1"/>
  <c r="K3545" i="1" s="1"/>
  <c r="G3546" i="1"/>
  <c r="K3546" i="1" s="1"/>
  <c r="G3547" i="1"/>
  <c r="K3547" i="1" s="1"/>
  <c r="G3548" i="1"/>
  <c r="K3548" i="1" s="1"/>
  <c r="G3549" i="1"/>
  <c r="K3549" i="1" s="1"/>
  <c r="G3550" i="1"/>
  <c r="K3550" i="1" s="1"/>
  <c r="G3551" i="1"/>
  <c r="K3551" i="1" s="1"/>
  <c r="G3552" i="1"/>
  <c r="K3552" i="1" s="1"/>
  <c r="G3553" i="1"/>
  <c r="K3553" i="1" s="1"/>
  <c r="G3554" i="1"/>
  <c r="K3554" i="1" s="1"/>
  <c r="G3555" i="1"/>
  <c r="K3555" i="1" s="1"/>
  <c r="G3556" i="1"/>
  <c r="K3556" i="1" s="1"/>
  <c r="G3557" i="1"/>
  <c r="K3557" i="1" s="1"/>
  <c r="G3558" i="1"/>
  <c r="K3558" i="1" s="1"/>
  <c r="G3559" i="1"/>
  <c r="K3559" i="1" s="1"/>
  <c r="G3560" i="1"/>
  <c r="K3560" i="1" s="1"/>
  <c r="G3561" i="1"/>
  <c r="K3561" i="1" s="1"/>
  <c r="G3562" i="1"/>
  <c r="K3562" i="1" s="1"/>
  <c r="G3563" i="1"/>
  <c r="K3563" i="1" s="1"/>
  <c r="G3564" i="1"/>
  <c r="K3564" i="1" s="1"/>
  <c r="G3565" i="1"/>
  <c r="K3565" i="1" s="1"/>
  <c r="G3566" i="1"/>
  <c r="K3566" i="1" s="1"/>
  <c r="G3567" i="1"/>
  <c r="K3567" i="1" s="1"/>
  <c r="G3568" i="1"/>
  <c r="K3568" i="1" s="1"/>
  <c r="G3569" i="1"/>
  <c r="K3569" i="1" s="1"/>
  <c r="G3570" i="1"/>
  <c r="K3570" i="1" s="1"/>
  <c r="G3571" i="1"/>
  <c r="K3571" i="1" s="1"/>
  <c r="G3572" i="1"/>
  <c r="K3572" i="1" s="1"/>
  <c r="G3573" i="1"/>
  <c r="K3573" i="1" s="1"/>
  <c r="G3574" i="1"/>
  <c r="K3574" i="1" s="1"/>
  <c r="G3575" i="1"/>
  <c r="K3575" i="1" s="1"/>
  <c r="G3576" i="1"/>
  <c r="K3576" i="1" s="1"/>
  <c r="G3577" i="1"/>
  <c r="K3577" i="1" s="1"/>
  <c r="G3578" i="1"/>
  <c r="K3578" i="1" s="1"/>
  <c r="G3579" i="1"/>
  <c r="K3579" i="1" s="1"/>
  <c r="G3580" i="1"/>
  <c r="K3580" i="1" s="1"/>
  <c r="G3581" i="1"/>
  <c r="K3581" i="1" s="1"/>
  <c r="G3582" i="1"/>
  <c r="K3582" i="1" s="1"/>
  <c r="G3583" i="1"/>
  <c r="K3583" i="1" s="1"/>
  <c r="G3584" i="1"/>
  <c r="K3584" i="1" s="1"/>
  <c r="G3585" i="1"/>
  <c r="K3585" i="1" s="1"/>
  <c r="G3586" i="1"/>
  <c r="K3586" i="1" s="1"/>
  <c r="G3587" i="1"/>
  <c r="K3587" i="1" s="1"/>
  <c r="G3588" i="1"/>
  <c r="K3588" i="1" s="1"/>
  <c r="G3589" i="1"/>
  <c r="K3589" i="1" s="1"/>
  <c r="G3590" i="1"/>
  <c r="K3590" i="1" s="1"/>
  <c r="G3591" i="1"/>
  <c r="K3591" i="1" s="1"/>
  <c r="G3592" i="1"/>
  <c r="K3592" i="1" s="1"/>
  <c r="G3593" i="1"/>
  <c r="K3593" i="1" s="1"/>
  <c r="G3594" i="1"/>
  <c r="K3594" i="1" s="1"/>
  <c r="G3595" i="1"/>
  <c r="K3595" i="1" s="1"/>
  <c r="G3596" i="1"/>
  <c r="K3596" i="1" s="1"/>
  <c r="G3597" i="1"/>
  <c r="K3597" i="1" s="1"/>
  <c r="G3598" i="1"/>
  <c r="K3598" i="1" s="1"/>
  <c r="G3599" i="1"/>
  <c r="K3599" i="1" s="1"/>
  <c r="G3600" i="1"/>
  <c r="K3600" i="1" s="1"/>
  <c r="G3601" i="1"/>
  <c r="K3601" i="1" s="1"/>
  <c r="G3602" i="1"/>
  <c r="K3602" i="1" s="1"/>
  <c r="G3603" i="1"/>
  <c r="K3603" i="1" s="1"/>
  <c r="G3604" i="1"/>
  <c r="K3604" i="1" s="1"/>
  <c r="G3605" i="1"/>
  <c r="K3605" i="1" s="1"/>
  <c r="G3606" i="1"/>
  <c r="K3606" i="1" s="1"/>
  <c r="G3607" i="1"/>
  <c r="K3607" i="1" s="1"/>
  <c r="G3608" i="1"/>
  <c r="K3608" i="1" s="1"/>
  <c r="G3609" i="1"/>
  <c r="K3609" i="1" s="1"/>
  <c r="G3610" i="1"/>
  <c r="K3610" i="1" s="1"/>
  <c r="G3611" i="1"/>
  <c r="K3611" i="1" s="1"/>
  <c r="G3612" i="1"/>
  <c r="K3612" i="1" s="1"/>
  <c r="G3613" i="1"/>
  <c r="K3613" i="1" s="1"/>
  <c r="G3614" i="1"/>
  <c r="K3614" i="1" s="1"/>
  <c r="G3615" i="1"/>
  <c r="K3615" i="1" s="1"/>
  <c r="G3616" i="1"/>
  <c r="K3616" i="1" s="1"/>
  <c r="G3617" i="1"/>
  <c r="K3617" i="1" s="1"/>
  <c r="G3618" i="1"/>
  <c r="K3618" i="1" s="1"/>
  <c r="G3619" i="1"/>
  <c r="K3619" i="1" s="1"/>
  <c r="G3620" i="1"/>
  <c r="K3620" i="1" s="1"/>
  <c r="G3621" i="1"/>
  <c r="K3621" i="1" s="1"/>
  <c r="G3622" i="1"/>
  <c r="K3622" i="1" s="1"/>
  <c r="G3623" i="1"/>
  <c r="K3623" i="1" s="1"/>
  <c r="G3624" i="1"/>
  <c r="K3624" i="1" s="1"/>
  <c r="G3625" i="1"/>
  <c r="K3625" i="1" s="1"/>
  <c r="G3626" i="1"/>
  <c r="K3626" i="1" s="1"/>
  <c r="G3627" i="1"/>
  <c r="K3627" i="1" s="1"/>
  <c r="G3628" i="1"/>
  <c r="K3628" i="1" s="1"/>
  <c r="G3629" i="1"/>
  <c r="K3629" i="1" s="1"/>
  <c r="G3630" i="1"/>
  <c r="K3630" i="1" s="1"/>
  <c r="G3631" i="1"/>
  <c r="K3631" i="1" s="1"/>
  <c r="G3632" i="1"/>
  <c r="K3632" i="1" s="1"/>
  <c r="G3633" i="1"/>
  <c r="K3633" i="1" s="1"/>
  <c r="G3634" i="1"/>
  <c r="K3634" i="1" s="1"/>
  <c r="G3635" i="1"/>
  <c r="K3635" i="1" s="1"/>
  <c r="G3636" i="1"/>
  <c r="K3636" i="1" s="1"/>
  <c r="G3637" i="1"/>
  <c r="K3637" i="1" s="1"/>
  <c r="G3638" i="1"/>
  <c r="K3638" i="1" s="1"/>
  <c r="G3639" i="1"/>
  <c r="K3639" i="1" s="1"/>
  <c r="G3640" i="1"/>
  <c r="K3640" i="1" s="1"/>
  <c r="G3641" i="1"/>
  <c r="K3641" i="1" s="1"/>
  <c r="G3642" i="1"/>
  <c r="K3642" i="1" s="1"/>
  <c r="G3643" i="1"/>
  <c r="K3643" i="1" s="1"/>
  <c r="G3644" i="1"/>
  <c r="K3644" i="1" s="1"/>
  <c r="G3645" i="1"/>
  <c r="K3645" i="1" s="1"/>
  <c r="G3646" i="1"/>
  <c r="K3646" i="1" s="1"/>
  <c r="G3647" i="1"/>
  <c r="K3647" i="1" s="1"/>
  <c r="G3648" i="1"/>
  <c r="K3648" i="1" s="1"/>
  <c r="G3649" i="1"/>
  <c r="K3649" i="1" s="1"/>
  <c r="G3650" i="1"/>
  <c r="K3650" i="1" s="1"/>
  <c r="G3651" i="1"/>
  <c r="K3651" i="1" s="1"/>
  <c r="G3652" i="1"/>
  <c r="K3652" i="1" s="1"/>
  <c r="G3653" i="1"/>
  <c r="K3653" i="1" s="1"/>
  <c r="G3654" i="1"/>
  <c r="K3654" i="1" s="1"/>
  <c r="G3655" i="1"/>
  <c r="K3655" i="1" s="1"/>
  <c r="G3656" i="1"/>
  <c r="K3656" i="1" s="1"/>
  <c r="G3657" i="1"/>
  <c r="K3657" i="1" s="1"/>
  <c r="G3658" i="1"/>
  <c r="K3658" i="1" s="1"/>
  <c r="G3659" i="1"/>
  <c r="K3659" i="1" s="1"/>
  <c r="G3660" i="1"/>
  <c r="K3660" i="1" s="1"/>
  <c r="G3661" i="1"/>
  <c r="K3661" i="1" s="1"/>
  <c r="G3662" i="1"/>
  <c r="K3662" i="1" s="1"/>
  <c r="G3663" i="1"/>
  <c r="K3663" i="1" s="1"/>
  <c r="G3664" i="1"/>
  <c r="K3664" i="1" s="1"/>
  <c r="G3665" i="1"/>
  <c r="K3665" i="1" s="1"/>
  <c r="G3666" i="1"/>
  <c r="K3666" i="1" s="1"/>
  <c r="G3667" i="1"/>
  <c r="K3667" i="1" s="1"/>
  <c r="G3668" i="1"/>
  <c r="K3668" i="1" s="1"/>
  <c r="G3669" i="1"/>
  <c r="K3669" i="1" s="1"/>
  <c r="G3670" i="1"/>
  <c r="K3670" i="1" s="1"/>
  <c r="G3671" i="1"/>
  <c r="K3671" i="1" s="1"/>
  <c r="G3672" i="1"/>
  <c r="K3672" i="1" s="1"/>
  <c r="G3673" i="1"/>
  <c r="K3673" i="1" s="1"/>
  <c r="G3674" i="1"/>
  <c r="K3674" i="1" s="1"/>
  <c r="G3675" i="1"/>
  <c r="K3675" i="1" s="1"/>
  <c r="G3676" i="1"/>
  <c r="K3676" i="1" s="1"/>
  <c r="G3677" i="1"/>
  <c r="K3677" i="1" s="1"/>
  <c r="G3678" i="1"/>
  <c r="K3678" i="1" s="1"/>
  <c r="G3679" i="1"/>
  <c r="K3679" i="1" s="1"/>
  <c r="G3680" i="1"/>
  <c r="K3680" i="1" s="1"/>
  <c r="G3681" i="1"/>
  <c r="K3681" i="1" s="1"/>
  <c r="G3682" i="1"/>
  <c r="K3682" i="1" s="1"/>
  <c r="G3683" i="1"/>
  <c r="K3683" i="1" s="1"/>
  <c r="G3684" i="1"/>
  <c r="K3684" i="1" s="1"/>
  <c r="G3685" i="1"/>
  <c r="K3685" i="1" s="1"/>
  <c r="G3686" i="1"/>
  <c r="K3686" i="1" s="1"/>
  <c r="G3687" i="1"/>
  <c r="K3687" i="1" s="1"/>
  <c r="G3688" i="1"/>
  <c r="K3688" i="1" s="1"/>
  <c r="G3689" i="1"/>
  <c r="K3689" i="1" s="1"/>
  <c r="G3690" i="1"/>
  <c r="K3690" i="1" s="1"/>
  <c r="G3691" i="1"/>
  <c r="K3691" i="1" s="1"/>
  <c r="G3692" i="1"/>
  <c r="K3692" i="1" s="1"/>
  <c r="G3693" i="1"/>
  <c r="K3693" i="1" s="1"/>
  <c r="G3694" i="1"/>
  <c r="K3694" i="1" s="1"/>
  <c r="G3695" i="1"/>
  <c r="K3695" i="1" s="1"/>
  <c r="G3696" i="1"/>
  <c r="K3696" i="1" s="1"/>
  <c r="G3697" i="1"/>
  <c r="K3697" i="1" s="1"/>
  <c r="G3698" i="1"/>
  <c r="K3698" i="1" s="1"/>
  <c r="G3699" i="1"/>
  <c r="K3699" i="1" s="1"/>
  <c r="G3700" i="1"/>
  <c r="K3700" i="1" s="1"/>
  <c r="G3701" i="1"/>
  <c r="K3701" i="1" s="1"/>
  <c r="G3702" i="1"/>
  <c r="K3702" i="1" s="1"/>
  <c r="G3703" i="1"/>
  <c r="K3703" i="1" s="1"/>
  <c r="G3704" i="1"/>
  <c r="K3704" i="1" s="1"/>
  <c r="G3705" i="1"/>
  <c r="K3705" i="1" s="1"/>
  <c r="G3706" i="1"/>
  <c r="K3706" i="1" s="1"/>
  <c r="G3707" i="1"/>
  <c r="K3707" i="1" s="1"/>
  <c r="G3708" i="1"/>
  <c r="K3708" i="1" s="1"/>
  <c r="G3709" i="1"/>
  <c r="K3709" i="1" s="1"/>
  <c r="G3710" i="1"/>
  <c r="K3710" i="1" s="1"/>
  <c r="G3711" i="1"/>
  <c r="K3711" i="1" s="1"/>
  <c r="G3712" i="1"/>
  <c r="K3712" i="1" s="1"/>
  <c r="G3713" i="1"/>
  <c r="K3713" i="1" s="1"/>
  <c r="G3714" i="1"/>
  <c r="K3714" i="1" s="1"/>
  <c r="G3715" i="1"/>
  <c r="K3715" i="1" s="1"/>
  <c r="G3716" i="1"/>
  <c r="K3716" i="1" s="1"/>
  <c r="G3717" i="1"/>
  <c r="K3717" i="1" s="1"/>
  <c r="G3718" i="1"/>
  <c r="K3718" i="1" s="1"/>
  <c r="G3719" i="1"/>
  <c r="K3719" i="1" s="1"/>
  <c r="G3720" i="1"/>
  <c r="K3720" i="1" s="1"/>
  <c r="G3721" i="1"/>
  <c r="K3721" i="1" s="1"/>
  <c r="G3722" i="1"/>
  <c r="K3722" i="1" s="1"/>
  <c r="G3723" i="1"/>
  <c r="K3723" i="1" s="1"/>
  <c r="G3724" i="1"/>
  <c r="K3724" i="1" s="1"/>
  <c r="G3725" i="1"/>
  <c r="K3725" i="1" s="1"/>
  <c r="G3726" i="1"/>
  <c r="K3726" i="1" s="1"/>
  <c r="G3727" i="1"/>
  <c r="K3727" i="1" s="1"/>
  <c r="G3728" i="1"/>
  <c r="K3728" i="1" s="1"/>
  <c r="G3729" i="1"/>
  <c r="K3729" i="1" s="1"/>
  <c r="G3730" i="1"/>
  <c r="K3730" i="1" s="1"/>
  <c r="G3731" i="1"/>
  <c r="K3731" i="1" s="1"/>
  <c r="G3732" i="1"/>
  <c r="K3732" i="1" s="1"/>
  <c r="G3733" i="1"/>
  <c r="K3733" i="1" s="1"/>
  <c r="G3734" i="1"/>
  <c r="K3734" i="1" s="1"/>
  <c r="G3735" i="1"/>
  <c r="K3735" i="1" s="1"/>
  <c r="G3736" i="1"/>
  <c r="K3736" i="1" s="1"/>
  <c r="G3737" i="1"/>
  <c r="K3737" i="1" s="1"/>
  <c r="G3738" i="1"/>
  <c r="K3738" i="1" s="1"/>
  <c r="G3739" i="1"/>
  <c r="K3739" i="1" s="1"/>
  <c r="G3740" i="1"/>
  <c r="K3740" i="1" s="1"/>
  <c r="G3741" i="1"/>
  <c r="K3741" i="1" s="1"/>
  <c r="G3742" i="1"/>
  <c r="K3742" i="1" s="1"/>
  <c r="G3743" i="1"/>
  <c r="K3743" i="1" s="1"/>
  <c r="G3744" i="1"/>
  <c r="K3744" i="1" s="1"/>
  <c r="G3745" i="1"/>
  <c r="K3745" i="1" s="1"/>
  <c r="G3746" i="1"/>
  <c r="K3746" i="1" s="1"/>
  <c r="G3747" i="1"/>
  <c r="K3747" i="1" s="1"/>
  <c r="G3748" i="1"/>
  <c r="K3748" i="1" s="1"/>
  <c r="G3749" i="1"/>
  <c r="K3749" i="1" s="1"/>
  <c r="G3750" i="1"/>
  <c r="K3750" i="1" s="1"/>
  <c r="G3751" i="1"/>
  <c r="K3751" i="1" s="1"/>
  <c r="G3752" i="1"/>
  <c r="K3752" i="1" s="1"/>
  <c r="G3753" i="1"/>
  <c r="K3753" i="1" s="1"/>
  <c r="G3754" i="1"/>
  <c r="K3754" i="1" s="1"/>
  <c r="G3755" i="1"/>
  <c r="K3755" i="1" s="1"/>
  <c r="G3756" i="1"/>
  <c r="K3756" i="1" s="1"/>
  <c r="G3757" i="1"/>
  <c r="K3757" i="1" s="1"/>
  <c r="G3758" i="1"/>
  <c r="K3758" i="1" s="1"/>
  <c r="G3759" i="1"/>
  <c r="K3759" i="1" s="1"/>
  <c r="G3760" i="1"/>
  <c r="K3760" i="1" s="1"/>
  <c r="G3761" i="1"/>
  <c r="K3761" i="1" s="1"/>
  <c r="G3762" i="1"/>
  <c r="K3762" i="1" s="1"/>
  <c r="G3763" i="1"/>
  <c r="K3763" i="1" s="1"/>
  <c r="G3764" i="1"/>
  <c r="K3764" i="1" s="1"/>
  <c r="G3765" i="1"/>
  <c r="K3765" i="1" s="1"/>
  <c r="G3766" i="1"/>
  <c r="K3766" i="1" s="1"/>
  <c r="G3767" i="1"/>
  <c r="K3767" i="1" s="1"/>
  <c r="G3768" i="1"/>
  <c r="K3768" i="1" s="1"/>
  <c r="G3769" i="1"/>
  <c r="K3769" i="1" s="1"/>
  <c r="G3770" i="1"/>
  <c r="K3770" i="1" s="1"/>
  <c r="G3771" i="1"/>
  <c r="K3771" i="1" s="1"/>
  <c r="G3772" i="1"/>
  <c r="K3772" i="1" s="1"/>
  <c r="G3773" i="1"/>
  <c r="K3773" i="1" s="1"/>
  <c r="G3774" i="1"/>
  <c r="K3774" i="1" s="1"/>
  <c r="G3775" i="1"/>
  <c r="K3775" i="1" s="1"/>
  <c r="G3776" i="1"/>
  <c r="K3776" i="1" s="1"/>
  <c r="G3777" i="1"/>
  <c r="K3777" i="1" s="1"/>
  <c r="G3778" i="1"/>
  <c r="K3778" i="1" s="1"/>
  <c r="G3779" i="1"/>
  <c r="K3779" i="1" s="1"/>
  <c r="G3780" i="1"/>
  <c r="K3780" i="1" s="1"/>
  <c r="G3781" i="1"/>
  <c r="K3781" i="1" s="1"/>
  <c r="G3782" i="1"/>
  <c r="K3782" i="1" s="1"/>
  <c r="G3783" i="1"/>
  <c r="K3783" i="1" s="1"/>
  <c r="G3784" i="1"/>
  <c r="K3784" i="1" s="1"/>
  <c r="G3785" i="1"/>
  <c r="K3785" i="1" s="1"/>
  <c r="G3786" i="1"/>
  <c r="K3786" i="1" s="1"/>
  <c r="G3787" i="1"/>
  <c r="K3787" i="1" s="1"/>
  <c r="G3788" i="1"/>
  <c r="K3788" i="1" s="1"/>
  <c r="G3789" i="1"/>
  <c r="K3789" i="1" s="1"/>
  <c r="G3790" i="1"/>
  <c r="K3790" i="1" s="1"/>
  <c r="G3791" i="1"/>
  <c r="K3791" i="1" s="1"/>
  <c r="G3792" i="1"/>
  <c r="K3792" i="1" s="1"/>
  <c r="G3793" i="1"/>
  <c r="K3793" i="1" s="1"/>
  <c r="G3794" i="1"/>
  <c r="K3794" i="1" s="1"/>
  <c r="G3795" i="1"/>
  <c r="K3795" i="1" s="1"/>
  <c r="G3796" i="1"/>
  <c r="K3796" i="1" s="1"/>
  <c r="G3797" i="1"/>
  <c r="K3797" i="1" s="1"/>
  <c r="G3798" i="1"/>
  <c r="K3798" i="1" s="1"/>
  <c r="G3799" i="1"/>
  <c r="K3799" i="1" s="1"/>
  <c r="G3800" i="1"/>
  <c r="K3800" i="1" s="1"/>
  <c r="G3801" i="1"/>
  <c r="K3801" i="1" s="1"/>
  <c r="G3802" i="1"/>
  <c r="K3802" i="1" s="1"/>
  <c r="G3803" i="1"/>
  <c r="K3803" i="1" s="1"/>
  <c r="G3804" i="1"/>
  <c r="K3804" i="1" s="1"/>
  <c r="G3805" i="1"/>
  <c r="K3805" i="1" s="1"/>
  <c r="G3806" i="1"/>
  <c r="K3806" i="1" s="1"/>
  <c r="G3807" i="1"/>
  <c r="K3807" i="1" s="1"/>
  <c r="G3808" i="1"/>
  <c r="K3808" i="1" s="1"/>
  <c r="G3809" i="1"/>
  <c r="K3809" i="1" s="1"/>
  <c r="G3810" i="1"/>
  <c r="K3810" i="1" s="1"/>
  <c r="G3811" i="1"/>
  <c r="K3811" i="1" s="1"/>
  <c r="G3812" i="1"/>
  <c r="K3812" i="1" s="1"/>
  <c r="G3813" i="1"/>
  <c r="K3813" i="1" s="1"/>
  <c r="G3814" i="1"/>
  <c r="K3814" i="1" s="1"/>
  <c r="G3815" i="1"/>
  <c r="K3815" i="1" s="1"/>
  <c r="G3816" i="1"/>
  <c r="K3816" i="1" s="1"/>
  <c r="G3817" i="1"/>
  <c r="K3817" i="1" s="1"/>
  <c r="G3818" i="1"/>
  <c r="K3818" i="1" s="1"/>
  <c r="G3819" i="1"/>
  <c r="K3819" i="1" s="1"/>
  <c r="G3820" i="1"/>
  <c r="K3820" i="1" s="1"/>
  <c r="G3821" i="1"/>
  <c r="K3821" i="1" s="1"/>
  <c r="G3822" i="1"/>
  <c r="K3822" i="1" s="1"/>
  <c r="G3823" i="1"/>
  <c r="K3823" i="1" s="1"/>
  <c r="G3824" i="1"/>
  <c r="K3824" i="1" s="1"/>
  <c r="G3825" i="1"/>
  <c r="K3825" i="1" s="1"/>
  <c r="G3826" i="1"/>
  <c r="K3826" i="1" s="1"/>
  <c r="G3827" i="1"/>
  <c r="K3827" i="1" s="1"/>
  <c r="G3828" i="1"/>
  <c r="K3828" i="1" s="1"/>
  <c r="G3829" i="1"/>
  <c r="K3829" i="1" s="1"/>
  <c r="G3830" i="1"/>
  <c r="K3830" i="1" s="1"/>
  <c r="G3831" i="1"/>
  <c r="K3831" i="1" s="1"/>
  <c r="G3832" i="1"/>
  <c r="K3832" i="1" s="1"/>
  <c r="G3833" i="1"/>
  <c r="K3833" i="1" s="1"/>
  <c r="G3834" i="1"/>
  <c r="K3834" i="1" s="1"/>
  <c r="G3835" i="1"/>
  <c r="K3835" i="1" s="1"/>
  <c r="G3836" i="1"/>
  <c r="K3836" i="1" s="1"/>
  <c r="G3837" i="1"/>
  <c r="K3837" i="1" s="1"/>
  <c r="G3838" i="1"/>
  <c r="K3838" i="1" s="1"/>
  <c r="G3839" i="1"/>
  <c r="K3839" i="1" s="1"/>
  <c r="G3840" i="1"/>
  <c r="K3840" i="1" s="1"/>
  <c r="G3841" i="1"/>
  <c r="K3841" i="1" s="1"/>
  <c r="G3842" i="1"/>
  <c r="K3842" i="1" s="1"/>
  <c r="G3843" i="1"/>
  <c r="K3843" i="1" s="1"/>
  <c r="G3844" i="1"/>
  <c r="K3844" i="1" s="1"/>
  <c r="G3845" i="1"/>
  <c r="K3845" i="1" s="1"/>
  <c r="G3846" i="1"/>
  <c r="K3846" i="1" s="1"/>
  <c r="G3847" i="1"/>
  <c r="K3847" i="1" s="1"/>
  <c r="G3848" i="1"/>
  <c r="K3848" i="1" s="1"/>
  <c r="G3849" i="1"/>
  <c r="K3849" i="1" s="1"/>
  <c r="G3850" i="1"/>
  <c r="K3850" i="1" s="1"/>
  <c r="G3851" i="1"/>
  <c r="K3851" i="1" s="1"/>
  <c r="G3852" i="1"/>
  <c r="K3852" i="1" s="1"/>
  <c r="G3853" i="1"/>
  <c r="K3853" i="1" s="1"/>
  <c r="G3854" i="1"/>
  <c r="K3854" i="1" s="1"/>
  <c r="G3855" i="1"/>
  <c r="K3855" i="1" s="1"/>
  <c r="G3856" i="1"/>
  <c r="K3856" i="1" s="1"/>
  <c r="G3857" i="1"/>
  <c r="K3857" i="1" s="1"/>
  <c r="G3858" i="1"/>
  <c r="K3858" i="1" s="1"/>
  <c r="G3859" i="1"/>
  <c r="K3859" i="1" s="1"/>
  <c r="G3860" i="1"/>
  <c r="K3860" i="1" s="1"/>
  <c r="G3861" i="1"/>
  <c r="K3861" i="1" s="1"/>
  <c r="G3862" i="1"/>
  <c r="K3862" i="1" s="1"/>
  <c r="G3863" i="1"/>
  <c r="K3863" i="1" s="1"/>
  <c r="G3864" i="1"/>
  <c r="K3864" i="1" s="1"/>
  <c r="G3865" i="1"/>
  <c r="K3865" i="1" s="1"/>
  <c r="G3866" i="1"/>
  <c r="K3866" i="1" s="1"/>
  <c r="G3867" i="1"/>
  <c r="K3867" i="1" s="1"/>
  <c r="G3868" i="1"/>
  <c r="K3868" i="1" s="1"/>
  <c r="G3869" i="1"/>
  <c r="K3869" i="1" s="1"/>
  <c r="G3870" i="1"/>
  <c r="K3870" i="1" s="1"/>
  <c r="G3871" i="1"/>
  <c r="K3871" i="1" s="1"/>
  <c r="G3872" i="1"/>
  <c r="K3872" i="1" s="1"/>
  <c r="G3873" i="1"/>
  <c r="K3873" i="1" s="1"/>
  <c r="G3874" i="1"/>
  <c r="K3874" i="1" s="1"/>
  <c r="G3875" i="1"/>
  <c r="K3875" i="1" s="1"/>
  <c r="G3876" i="1"/>
  <c r="K3876" i="1" s="1"/>
  <c r="G3877" i="1"/>
  <c r="K3877" i="1" s="1"/>
  <c r="G3878" i="1"/>
  <c r="K3878" i="1" s="1"/>
  <c r="G3879" i="1"/>
  <c r="K3879" i="1" s="1"/>
  <c r="G3880" i="1"/>
  <c r="K3880" i="1" s="1"/>
  <c r="G3881" i="1"/>
  <c r="K3881" i="1" s="1"/>
  <c r="G3882" i="1"/>
  <c r="K3882" i="1" s="1"/>
  <c r="G3883" i="1"/>
  <c r="K3883" i="1" s="1"/>
  <c r="G3884" i="1"/>
  <c r="K3884" i="1" s="1"/>
  <c r="G3885" i="1"/>
  <c r="K3885" i="1" s="1"/>
  <c r="G3886" i="1"/>
  <c r="K3886" i="1" s="1"/>
  <c r="G3887" i="1"/>
  <c r="K3887" i="1" s="1"/>
  <c r="G3888" i="1"/>
  <c r="K3888" i="1" s="1"/>
  <c r="G3889" i="1"/>
  <c r="K3889" i="1" s="1"/>
  <c r="G3890" i="1"/>
  <c r="K3890" i="1" s="1"/>
  <c r="G3891" i="1"/>
  <c r="K3891" i="1" s="1"/>
  <c r="G3892" i="1"/>
  <c r="K3892" i="1" s="1"/>
  <c r="G3893" i="1"/>
  <c r="K3893" i="1" s="1"/>
  <c r="G3894" i="1"/>
  <c r="K3894" i="1" s="1"/>
  <c r="G3895" i="1"/>
  <c r="K3895" i="1" s="1"/>
  <c r="G3896" i="1"/>
  <c r="K3896" i="1" s="1"/>
  <c r="G3897" i="1"/>
  <c r="K3897" i="1" s="1"/>
  <c r="G3898" i="1"/>
  <c r="K3898" i="1" s="1"/>
  <c r="G3899" i="1"/>
  <c r="K3899" i="1" s="1"/>
  <c r="G3900" i="1"/>
  <c r="K3900" i="1" s="1"/>
  <c r="G3901" i="1"/>
  <c r="K3901" i="1" s="1"/>
  <c r="G3902" i="1"/>
  <c r="K3902" i="1" s="1"/>
  <c r="G3903" i="1"/>
  <c r="K3903" i="1" s="1"/>
  <c r="G3904" i="1"/>
  <c r="K3904" i="1" s="1"/>
  <c r="G3905" i="1"/>
  <c r="K3905" i="1" s="1"/>
  <c r="G3906" i="1"/>
  <c r="K3906" i="1" s="1"/>
  <c r="G3907" i="1"/>
  <c r="K3907" i="1" s="1"/>
  <c r="G3908" i="1"/>
  <c r="K3908" i="1" s="1"/>
  <c r="G3909" i="1"/>
  <c r="K3909" i="1" s="1"/>
  <c r="G3910" i="1"/>
  <c r="K3910" i="1" s="1"/>
  <c r="G3911" i="1"/>
  <c r="K3911" i="1" s="1"/>
  <c r="G3912" i="1"/>
  <c r="K3912" i="1" s="1"/>
  <c r="G3913" i="1"/>
  <c r="K3913" i="1" s="1"/>
  <c r="G3914" i="1"/>
  <c r="K3914" i="1" s="1"/>
  <c r="G3915" i="1"/>
  <c r="K3915" i="1" s="1"/>
  <c r="G3916" i="1"/>
  <c r="K3916" i="1" s="1"/>
  <c r="G3917" i="1"/>
  <c r="K3917" i="1" s="1"/>
  <c r="G3918" i="1"/>
  <c r="K3918" i="1" s="1"/>
  <c r="G3919" i="1"/>
  <c r="K3919" i="1" s="1"/>
  <c r="G3920" i="1"/>
  <c r="K3920" i="1" s="1"/>
  <c r="G3921" i="1"/>
  <c r="K3921" i="1" s="1"/>
  <c r="G3922" i="1"/>
  <c r="K3922" i="1" s="1"/>
  <c r="G3923" i="1"/>
  <c r="K3923" i="1" s="1"/>
  <c r="G3924" i="1"/>
  <c r="K3924" i="1" s="1"/>
  <c r="G3925" i="1"/>
  <c r="K3925" i="1" s="1"/>
  <c r="G3926" i="1"/>
  <c r="K3926" i="1" s="1"/>
  <c r="G3927" i="1"/>
  <c r="K3927" i="1" s="1"/>
  <c r="G3928" i="1"/>
  <c r="K3928" i="1" s="1"/>
  <c r="G3929" i="1"/>
  <c r="K3929" i="1" s="1"/>
  <c r="G3930" i="1"/>
  <c r="K3930" i="1" s="1"/>
  <c r="G3931" i="1"/>
  <c r="K3931" i="1" s="1"/>
  <c r="G3932" i="1"/>
  <c r="K3932" i="1" s="1"/>
  <c r="G3933" i="1"/>
  <c r="K3933" i="1" s="1"/>
  <c r="G3934" i="1"/>
  <c r="K3934" i="1" s="1"/>
  <c r="G3935" i="1"/>
  <c r="K3935" i="1" s="1"/>
  <c r="G3936" i="1"/>
  <c r="K3936" i="1" s="1"/>
  <c r="G3937" i="1"/>
  <c r="K3937" i="1" s="1"/>
  <c r="G3938" i="1"/>
  <c r="K3938" i="1" s="1"/>
  <c r="G3939" i="1"/>
  <c r="K3939" i="1" s="1"/>
  <c r="G3940" i="1"/>
  <c r="K3940" i="1" s="1"/>
  <c r="G3941" i="1"/>
  <c r="K3941" i="1" s="1"/>
  <c r="G3942" i="1"/>
  <c r="K3942" i="1" s="1"/>
  <c r="G3943" i="1"/>
  <c r="K3943" i="1" s="1"/>
  <c r="G3944" i="1"/>
  <c r="K3944" i="1" s="1"/>
  <c r="G3945" i="1"/>
  <c r="K3945" i="1" s="1"/>
  <c r="G3946" i="1"/>
  <c r="K3946" i="1" s="1"/>
  <c r="G3947" i="1"/>
  <c r="K3947" i="1" s="1"/>
  <c r="G3948" i="1"/>
  <c r="K3948" i="1" s="1"/>
  <c r="G3949" i="1"/>
  <c r="K3949" i="1" s="1"/>
  <c r="G3950" i="1"/>
  <c r="K3950" i="1" s="1"/>
  <c r="G3951" i="1"/>
  <c r="K3951" i="1" s="1"/>
  <c r="G3952" i="1"/>
  <c r="K3952" i="1" s="1"/>
  <c r="G3953" i="1"/>
  <c r="K3953" i="1" s="1"/>
  <c r="G3954" i="1"/>
  <c r="K3954" i="1" s="1"/>
  <c r="G3955" i="1"/>
  <c r="K3955" i="1" s="1"/>
  <c r="G3956" i="1"/>
  <c r="K3956" i="1" s="1"/>
  <c r="G3957" i="1"/>
  <c r="K3957" i="1" s="1"/>
  <c r="G3958" i="1"/>
  <c r="K3958" i="1" s="1"/>
  <c r="G3959" i="1"/>
  <c r="K3959" i="1" s="1"/>
  <c r="G3960" i="1"/>
  <c r="K3960" i="1" s="1"/>
  <c r="G3961" i="1"/>
  <c r="K3961" i="1" s="1"/>
  <c r="G3962" i="1"/>
  <c r="K3962" i="1" s="1"/>
  <c r="G3963" i="1"/>
  <c r="K3963" i="1" s="1"/>
  <c r="G3964" i="1"/>
  <c r="K3964" i="1" s="1"/>
  <c r="G3965" i="1"/>
  <c r="K3965" i="1" s="1"/>
  <c r="G3966" i="1"/>
  <c r="K3966" i="1" s="1"/>
  <c r="G3967" i="1"/>
  <c r="K3967" i="1" s="1"/>
  <c r="G3968" i="1"/>
  <c r="K3968" i="1" s="1"/>
  <c r="G3969" i="1"/>
  <c r="K3969" i="1" s="1"/>
  <c r="G3970" i="1"/>
  <c r="K3970" i="1" s="1"/>
  <c r="G3971" i="1"/>
  <c r="K3971" i="1" s="1"/>
  <c r="G3972" i="1"/>
  <c r="K3972" i="1" s="1"/>
  <c r="G3973" i="1"/>
  <c r="K3973" i="1" s="1"/>
  <c r="G3974" i="1"/>
  <c r="K3974" i="1" s="1"/>
  <c r="G3975" i="1"/>
  <c r="K3975" i="1" s="1"/>
  <c r="G3976" i="1"/>
  <c r="K3976" i="1" s="1"/>
  <c r="G3977" i="1"/>
  <c r="K3977" i="1" s="1"/>
  <c r="G3978" i="1"/>
  <c r="K3978" i="1" s="1"/>
  <c r="G3979" i="1"/>
  <c r="K3979" i="1" s="1"/>
  <c r="G3980" i="1"/>
  <c r="K3980" i="1" s="1"/>
  <c r="G3981" i="1"/>
  <c r="K3981" i="1" s="1"/>
  <c r="G3982" i="1"/>
  <c r="K3982" i="1" s="1"/>
  <c r="G3983" i="1"/>
  <c r="K3983" i="1" s="1"/>
  <c r="G3984" i="1"/>
  <c r="K3984" i="1" s="1"/>
  <c r="G3985" i="1"/>
  <c r="K3985" i="1" s="1"/>
  <c r="G3986" i="1"/>
  <c r="K3986" i="1" s="1"/>
  <c r="G3987" i="1"/>
  <c r="K3987" i="1" s="1"/>
  <c r="G3988" i="1"/>
  <c r="K3988" i="1" s="1"/>
  <c r="G3989" i="1"/>
  <c r="K3989" i="1" s="1"/>
  <c r="G3990" i="1"/>
  <c r="K3990" i="1" s="1"/>
  <c r="G3991" i="1"/>
  <c r="K3991" i="1" s="1"/>
  <c r="G3992" i="1"/>
  <c r="K3992" i="1" s="1"/>
  <c r="G3993" i="1"/>
  <c r="K3993" i="1" s="1"/>
  <c r="G3994" i="1"/>
  <c r="K3994" i="1" s="1"/>
  <c r="G3995" i="1"/>
  <c r="K3995" i="1" s="1"/>
  <c r="G3996" i="1"/>
  <c r="K3996" i="1" s="1"/>
  <c r="G3997" i="1"/>
  <c r="K3997" i="1" s="1"/>
  <c r="G3998" i="1"/>
  <c r="K3998" i="1" s="1"/>
  <c r="G3999" i="1"/>
  <c r="K3999" i="1" s="1"/>
  <c r="G4000" i="1"/>
  <c r="K4000" i="1" s="1"/>
  <c r="G4001" i="1"/>
  <c r="K4001" i="1" s="1"/>
  <c r="G4002" i="1"/>
  <c r="K4002" i="1" s="1"/>
  <c r="G4003" i="1"/>
  <c r="K4003" i="1" s="1"/>
  <c r="G4004" i="1"/>
  <c r="K4004" i="1" s="1"/>
  <c r="G4005" i="1"/>
  <c r="K4005" i="1" s="1"/>
  <c r="G4006" i="1"/>
  <c r="K4006" i="1" s="1"/>
  <c r="G4007" i="1"/>
  <c r="K4007" i="1" s="1"/>
  <c r="G4008" i="1"/>
  <c r="K4008" i="1" s="1"/>
  <c r="G4009" i="1"/>
  <c r="K4009" i="1" s="1"/>
  <c r="G4010" i="1"/>
  <c r="K4010" i="1" s="1"/>
  <c r="G4011" i="1"/>
  <c r="K4011" i="1" s="1"/>
  <c r="G4012" i="1"/>
  <c r="K4012" i="1" s="1"/>
  <c r="G4013" i="1"/>
  <c r="K4013" i="1" s="1"/>
  <c r="G4014" i="1"/>
  <c r="K4014" i="1" s="1"/>
  <c r="G4015" i="1"/>
  <c r="K4015" i="1" s="1"/>
  <c r="G4016" i="1"/>
  <c r="K4016" i="1" s="1"/>
  <c r="G4017" i="1"/>
  <c r="K4017" i="1" s="1"/>
  <c r="G4018" i="1"/>
  <c r="K4018" i="1" s="1"/>
  <c r="G4019" i="1"/>
  <c r="K4019" i="1" s="1"/>
  <c r="G4020" i="1"/>
  <c r="K4020" i="1" s="1"/>
  <c r="G4021" i="1"/>
  <c r="K4021" i="1" s="1"/>
  <c r="G4022" i="1"/>
  <c r="K4022" i="1" s="1"/>
  <c r="G4023" i="1"/>
  <c r="K4023" i="1" s="1"/>
  <c r="G4024" i="1"/>
  <c r="K4024" i="1" s="1"/>
  <c r="G4025" i="1"/>
  <c r="K4025" i="1" s="1"/>
  <c r="G4026" i="1"/>
  <c r="K4026" i="1" s="1"/>
  <c r="G4027" i="1"/>
  <c r="K4027" i="1" s="1"/>
  <c r="G4028" i="1"/>
  <c r="K4028" i="1" s="1"/>
  <c r="G4029" i="1"/>
  <c r="K4029" i="1" s="1"/>
  <c r="G4030" i="1"/>
  <c r="K4030" i="1" s="1"/>
  <c r="G4031" i="1"/>
  <c r="K4031" i="1" s="1"/>
  <c r="G4032" i="1"/>
  <c r="K4032" i="1" s="1"/>
  <c r="G4033" i="1"/>
  <c r="K4033" i="1" s="1"/>
  <c r="G4034" i="1"/>
  <c r="K4034" i="1" s="1"/>
  <c r="G4035" i="1"/>
  <c r="K4035" i="1" s="1"/>
  <c r="G4036" i="1"/>
  <c r="K4036" i="1" s="1"/>
  <c r="G4037" i="1"/>
  <c r="K4037" i="1" s="1"/>
  <c r="G4038" i="1"/>
  <c r="K4038" i="1" s="1"/>
  <c r="G4039" i="1"/>
  <c r="K4039" i="1" s="1"/>
  <c r="G4040" i="1"/>
  <c r="K4040" i="1" s="1"/>
  <c r="G4041" i="1"/>
  <c r="K4041" i="1" s="1"/>
  <c r="G4042" i="1"/>
  <c r="K4042" i="1" s="1"/>
  <c r="G4043" i="1"/>
  <c r="K4043" i="1" s="1"/>
  <c r="G4044" i="1"/>
  <c r="K4044" i="1" s="1"/>
  <c r="G4045" i="1"/>
  <c r="K4045" i="1" s="1"/>
  <c r="G4046" i="1"/>
  <c r="K4046" i="1" s="1"/>
  <c r="G4047" i="1"/>
  <c r="K4047" i="1" s="1"/>
  <c r="G4048" i="1"/>
  <c r="K4048" i="1" s="1"/>
  <c r="G4049" i="1"/>
  <c r="K4049" i="1" s="1"/>
  <c r="G4050" i="1"/>
  <c r="K4050" i="1" s="1"/>
  <c r="G4051" i="1"/>
  <c r="K4051" i="1" s="1"/>
  <c r="G4052" i="1"/>
  <c r="K4052" i="1" s="1"/>
  <c r="G4053" i="1"/>
  <c r="K4053" i="1" s="1"/>
  <c r="G4054" i="1"/>
  <c r="K4054" i="1" s="1"/>
  <c r="G4055" i="1"/>
  <c r="K4055" i="1" s="1"/>
  <c r="G4056" i="1"/>
  <c r="K4056" i="1" s="1"/>
  <c r="G4057" i="1"/>
  <c r="K4057" i="1" s="1"/>
  <c r="G4058" i="1"/>
  <c r="K4058" i="1" s="1"/>
  <c r="G4059" i="1"/>
  <c r="K4059" i="1" s="1"/>
  <c r="G4060" i="1"/>
  <c r="K4060" i="1" s="1"/>
  <c r="G4061" i="1"/>
  <c r="K4061" i="1" s="1"/>
  <c r="G4062" i="1"/>
  <c r="K4062" i="1" s="1"/>
  <c r="G4063" i="1"/>
  <c r="K4063" i="1" s="1"/>
  <c r="G4064" i="1"/>
  <c r="K4064" i="1" s="1"/>
  <c r="G4065" i="1"/>
  <c r="K4065" i="1" s="1"/>
  <c r="G4066" i="1"/>
  <c r="K4066" i="1" s="1"/>
  <c r="G4067" i="1"/>
  <c r="K4067" i="1" s="1"/>
  <c r="G4068" i="1"/>
  <c r="K4068" i="1" s="1"/>
  <c r="G4069" i="1"/>
  <c r="K4069" i="1" s="1"/>
  <c r="G4070" i="1"/>
  <c r="K4070" i="1" s="1"/>
  <c r="G4071" i="1"/>
  <c r="K4071" i="1" s="1"/>
  <c r="G4072" i="1"/>
  <c r="K4072" i="1" s="1"/>
  <c r="G4073" i="1"/>
  <c r="K4073" i="1" s="1"/>
  <c r="G4074" i="1"/>
  <c r="K4074" i="1" s="1"/>
  <c r="G4075" i="1"/>
  <c r="K4075" i="1" s="1"/>
  <c r="G4076" i="1"/>
  <c r="K4076" i="1" s="1"/>
  <c r="G4077" i="1"/>
  <c r="K4077" i="1" s="1"/>
  <c r="G4078" i="1"/>
  <c r="K4078" i="1" s="1"/>
  <c r="G4079" i="1"/>
  <c r="K4079" i="1" s="1"/>
  <c r="G4080" i="1"/>
  <c r="K4080" i="1" s="1"/>
  <c r="G4081" i="1"/>
  <c r="K4081" i="1" s="1"/>
  <c r="G4082" i="1"/>
  <c r="K4082" i="1" s="1"/>
  <c r="G4083" i="1"/>
  <c r="K4083" i="1" s="1"/>
  <c r="G4084" i="1"/>
  <c r="K4084" i="1" s="1"/>
  <c r="G4085" i="1"/>
  <c r="K4085" i="1" s="1"/>
  <c r="G4086" i="1"/>
  <c r="K4086" i="1" s="1"/>
  <c r="G4087" i="1"/>
  <c r="K4087" i="1" s="1"/>
  <c r="G4088" i="1"/>
  <c r="K4088" i="1" s="1"/>
  <c r="G4089" i="1"/>
  <c r="K4089" i="1" s="1"/>
  <c r="G4090" i="1"/>
  <c r="K4090" i="1" s="1"/>
  <c r="G4091" i="1"/>
  <c r="K4091" i="1" s="1"/>
  <c r="G4092" i="1"/>
  <c r="K4092" i="1" s="1"/>
  <c r="G4093" i="1"/>
  <c r="K4093" i="1" s="1"/>
  <c r="G4094" i="1"/>
  <c r="K4094" i="1" s="1"/>
  <c r="G4095" i="1"/>
  <c r="K4095" i="1" s="1"/>
  <c r="G4096" i="1"/>
  <c r="K4096" i="1" s="1"/>
  <c r="G4097" i="1"/>
  <c r="K4097" i="1" s="1"/>
  <c r="G4098" i="1"/>
  <c r="K4098" i="1" s="1"/>
  <c r="G4099" i="1"/>
  <c r="K4099" i="1" s="1"/>
  <c r="G4100" i="1"/>
  <c r="K4100" i="1" s="1"/>
  <c r="G4101" i="1"/>
  <c r="K4101" i="1" s="1"/>
  <c r="G4102" i="1"/>
  <c r="K4102" i="1" s="1"/>
  <c r="G4103" i="1"/>
  <c r="K4103" i="1" s="1"/>
  <c r="G4104" i="1"/>
  <c r="K4104" i="1" s="1"/>
  <c r="G4105" i="1"/>
  <c r="K4105" i="1" s="1"/>
  <c r="G4106" i="1"/>
  <c r="K4106" i="1" s="1"/>
  <c r="G4107" i="1"/>
  <c r="K4107" i="1" s="1"/>
  <c r="G4108" i="1"/>
  <c r="K4108" i="1" s="1"/>
  <c r="G4109" i="1"/>
  <c r="K4109" i="1" s="1"/>
  <c r="G4110" i="1"/>
  <c r="K4110" i="1" s="1"/>
  <c r="G4111" i="1"/>
  <c r="K4111" i="1" s="1"/>
  <c r="G4112" i="1"/>
  <c r="K4112" i="1" s="1"/>
  <c r="G4113" i="1"/>
  <c r="K4113" i="1" s="1"/>
  <c r="G4114" i="1"/>
  <c r="K4114" i="1" s="1"/>
  <c r="G4115" i="1"/>
  <c r="K4115" i="1" s="1"/>
  <c r="G4116" i="1"/>
  <c r="K4116" i="1" s="1"/>
  <c r="G4117" i="1"/>
  <c r="K4117" i="1" s="1"/>
  <c r="G4118" i="1"/>
  <c r="K4118" i="1" s="1"/>
  <c r="G4119" i="1"/>
  <c r="K4119" i="1" s="1"/>
  <c r="G4120" i="1"/>
  <c r="K4120" i="1" s="1"/>
  <c r="G4121" i="1"/>
  <c r="K4121" i="1" s="1"/>
  <c r="G4122" i="1"/>
  <c r="K4122" i="1" s="1"/>
  <c r="G4123" i="1"/>
  <c r="K4123" i="1" s="1"/>
  <c r="G4124" i="1"/>
  <c r="K4124" i="1" s="1"/>
  <c r="G4125" i="1"/>
  <c r="K4125" i="1" s="1"/>
  <c r="G4126" i="1"/>
  <c r="K4126" i="1" s="1"/>
  <c r="G4127" i="1"/>
  <c r="K4127" i="1" s="1"/>
  <c r="G4128" i="1"/>
  <c r="K4128" i="1" s="1"/>
  <c r="G4129" i="1"/>
  <c r="K4129" i="1" s="1"/>
  <c r="G4130" i="1"/>
  <c r="K4130" i="1" s="1"/>
  <c r="G4131" i="1"/>
  <c r="K4131" i="1" s="1"/>
  <c r="G4132" i="1"/>
  <c r="K4132" i="1" s="1"/>
  <c r="G4133" i="1"/>
  <c r="K4133" i="1" s="1"/>
  <c r="G4134" i="1"/>
  <c r="K4134" i="1" s="1"/>
  <c r="G4135" i="1"/>
  <c r="K4135" i="1" s="1"/>
  <c r="G4136" i="1"/>
  <c r="K4136" i="1" s="1"/>
  <c r="G4137" i="1"/>
  <c r="K4137" i="1" s="1"/>
  <c r="G4138" i="1"/>
  <c r="K4138" i="1" s="1"/>
  <c r="G4139" i="1"/>
  <c r="K4139" i="1" s="1"/>
  <c r="G4140" i="1"/>
  <c r="K4140" i="1" s="1"/>
  <c r="G4141" i="1"/>
  <c r="K4141" i="1" s="1"/>
  <c r="G4142" i="1"/>
  <c r="K4142" i="1" s="1"/>
  <c r="G4143" i="1"/>
  <c r="K4143" i="1" s="1"/>
  <c r="G4144" i="1"/>
  <c r="K4144" i="1" s="1"/>
  <c r="G4145" i="1"/>
  <c r="K4145" i="1" s="1"/>
  <c r="G4146" i="1"/>
  <c r="K4146" i="1" s="1"/>
  <c r="G4147" i="1"/>
  <c r="K4147" i="1" s="1"/>
  <c r="G4148" i="1"/>
  <c r="K4148" i="1" s="1"/>
  <c r="G4149" i="1"/>
  <c r="K4149" i="1" s="1"/>
  <c r="G4150" i="1"/>
  <c r="K4150" i="1" s="1"/>
  <c r="G4151" i="1"/>
  <c r="K4151" i="1" s="1"/>
  <c r="G4152" i="1"/>
  <c r="K4152" i="1" s="1"/>
  <c r="G4153" i="1"/>
  <c r="K4153" i="1" s="1"/>
  <c r="G4154" i="1"/>
  <c r="K4154" i="1" s="1"/>
  <c r="G4155" i="1"/>
  <c r="K4155" i="1" s="1"/>
  <c r="G4156" i="1"/>
  <c r="K4156" i="1" s="1"/>
  <c r="G4157" i="1"/>
  <c r="K4157" i="1" s="1"/>
  <c r="G4158" i="1"/>
  <c r="K4158" i="1" s="1"/>
  <c r="G4159" i="1"/>
  <c r="K4159" i="1" s="1"/>
  <c r="G4160" i="1"/>
  <c r="K4160" i="1" s="1"/>
  <c r="G4161" i="1"/>
  <c r="K4161" i="1" s="1"/>
  <c r="G4162" i="1"/>
  <c r="K4162" i="1" s="1"/>
  <c r="G4163" i="1"/>
  <c r="K4163" i="1" s="1"/>
  <c r="G4164" i="1"/>
  <c r="K4164" i="1" s="1"/>
  <c r="G4165" i="1"/>
  <c r="K4165" i="1" s="1"/>
  <c r="G4166" i="1"/>
  <c r="K4166" i="1" s="1"/>
  <c r="G4167" i="1"/>
  <c r="K4167" i="1" s="1"/>
  <c r="G4168" i="1"/>
  <c r="K4168" i="1" s="1"/>
  <c r="G4169" i="1"/>
  <c r="K4169" i="1" s="1"/>
  <c r="G4170" i="1"/>
  <c r="K4170" i="1" s="1"/>
  <c r="G4171" i="1"/>
  <c r="K4171" i="1" s="1"/>
  <c r="G4172" i="1"/>
  <c r="K4172" i="1" s="1"/>
  <c r="G4173" i="1"/>
  <c r="K4173" i="1" s="1"/>
  <c r="G4174" i="1"/>
  <c r="K4174" i="1" s="1"/>
  <c r="G4175" i="1"/>
  <c r="K4175" i="1" s="1"/>
  <c r="G4176" i="1"/>
  <c r="K4176" i="1" s="1"/>
  <c r="G4177" i="1"/>
  <c r="K4177" i="1" s="1"/>
  <c r="G4178" i="1"/>
  <c r="K4178" i="1" s="1"/>
  <c r="G4179" i="1"/>
  <c r="K4179" i="1" s="1"/>
  <c r="G4180" i="1"/>
  <c r="K4180" i="1" s="1"/>
  <c r="G4181" i="1"/>
  <c r="K4181" i="1" s="1"/>
  <c r="G4182" i="1"/>
  <c r="K4182" i="1" s="1"/>
  <c r="G4183" i="1"/>
  <c r="K4183" i="1" s="1"/>
  <c r="G4184" i="1"/>
  <c r="K4184" i="1" s="1"/>
  <c r="G4185" i="1"/>
  <c r="K4185" i="1" s="1"/>
  <c r="G4186" i="1"/>
  <c r="K4186" i="1" s="1"/>
  <c r="G4187" i="1"/>
  <c r="K4187" i="1" s="1"/>
  <c r="G4188" i="1"/>
  <c r="K4188" i="1" s="1"/>
  <c r="G4189" i="1"/>
  <c r="K4189" i="1" s="1"/>
  <c r="G4190" i="1"/>
  <c r="K4190" i="1" s="1"/>
  <c r="G4191" i="1"/>
  <c r="K4191" i="1" s="1"/>
  <c r="G4192" i="1"/>
  <c r="K4192" i="1" s="1"/>
  <c r="G4193" i="1"/>
  <c r="K4193" i="1" s="1"/>
  <c r="G4194" i="1"/>
  <c r="K4194" i="1" s="1"/>
  <c r="G4195" i="1"/>
  <c r="K4195" i="1" s="1"/>
  <c r="G4196" i="1"/>
  <c r="K4196" i="1" s="1"/>
  <c r="G4197" i="1"/>
  <c r="K4197" i="1" s="1"/>
  <c r="G4198" i="1"/>
  <c r="K4198" i="1" s="1"/>
  <c r="G4199" i="1"/>
  <c r="K4199" i="1" s="1"/>
  <c r="G4200" i="1"/>
  <c r="K4200" i="1" s="1"/>
  <c r="G4201" i="1"/>
  <c r="K4201" i="1" s="1"/>
  <c r="G4202" i="1"/>
  <c r="K4202" i="1" s="1"/>
  <c r="G4203" i="1"/>
  <c r="K4203" i="1" s="1"/>
  <c r="G4204" i="1"/>
  <c r="K4204" i="1" s="1"/>
  <c r="G4205" i="1"/>
  <c r="K4205" i="1" s="1"/>
  <c r="G4206" i="1"/>
  <c r="K4206" i="1" s="1"/>
  <c r="G4207" i="1"/>
  <c r="K4207" i="1" s="1"/>
  <c r="G4208" i="1"/>
  <c r="K4208" i="1" s="1"/>
  <c r="G4209" i="1"/>
  <c r="K4209" i="1" s="1"/>
  <c r="G4210" i="1"/>
  <c r="K4210" i="1" s="1"/>
  <c r="G4211" i="1"/>
  <c r="K4211" i="1" s="1"/>
  <c r="G4212" i="1"/>
  <c r="K4212" i="1" s="1"/>
  <c r="G4213" i="1"/>
  <c r="K4213" i="1" s="1"/>
  <c r="G4214" i="1"/>
  <c r="K4214" i="1" s="1"/>
  <c r="G4215" i="1"/>
  <c r="K4215" i="1" s="1"/>
  <c r="G4216" i="1"/>
  <c r="K4216" i="1" s="1"/>
  <c r="G4217" i="1"/>
  <c r="K4217" i="1" s="1"/>
  <c r="G4218" i="1"/>
  <c r="K4218" i="1" s="1"/>
  <c r="G4219" i="1"/>
  <c r="K4219" i="1" s="1"/>
  <c r="G4220" i="1"/>
  <c r="K4220" i="1" s="1"/>
  <c r="G4221" i="1"/>
  <c r="K4221" i="1" s="1"/>
  <c r="G4222" i="1"/>
  <c r="K4222" i="1" s="1"/>
  <c r="G4223" i="1"/>
  <c r="K4223" i="1" s="1"/>
  <c r="G4224" i="1"/>
  <c r="K4224" i="1" s="1"/>
  <c r="G4225" i="1"/>
  <c r="K4225" i="1" s="1"/>
  <c r="G4226" i="1"/>
  <c r="K4226" i="1" s="1"/>
  <c r="G4227" i="1"/>
  <c r="K4227" i="1" s="1"/>
  <c r="G4228" i="1"/>
  <c r="K4228" i="1" s="1"/>
  <c r="G4229" i="1"/>
  <c r="K4229" i="1" s="1"/>
  <c r="G4230" i="1"/>
  <c r="K4230" i="1" s="1"/>
  <c r="G4231" i="1"/>
  <c r="K4231" i="1" s="1"/>
  <c r="G4232" i="1"/>
  <c r="K4232" i="1" s="1"/>
  <c r="G4233" i="1"/>
  <c r="K4233" i="1" s="1"/>
  <c r="G4234" i="1"/>
  <c r="K4234" i="1" s="1"/>
  <c r="G4235" i="1"/>
  <c r="K4235" i="1" s="1"/>
  <c r="G4236" i="1"/>
  <c r="K4236" i="1" s="1"/>
  <c r="G4237" i="1"/>
  <c r="K4237" i="1" s="1"/>
  <c r="G4238" i="1"/>
  <c r="K4238" i="1" s="1"/>
  <c r="G4239" i="1"/>
  <c r="K4239" i="1" s="1"/>
  <c r="G4240" i="1"/>
  <c r="K4240" i="1" s="1"/>
  <c r="G4241" i="1"/>
  <c r="K4241" i="1" s="1"/>
  <c r="G4242" i="1"/>
  <c r="K4242" i="1" s="1"/>
  <c r="G4243" i="1"/>
  <c r="K4243" i="1" s="1"/>
  <c r="G4244" i="1"/>
  <c r="K4244" i="1" s="1"/>
  <c r="G4245" i="1"/>
  <c r="K4245" i="1" s="1"/>
  <c r="G4246" i="1"/>
  <c r="K4246" i="1" s="1"/>
  <c r="G4247" i="1"/>
  <c r="K4247" i="1" s="1"/>
  <c r="G4248" i="1"/>
  <c r="K4248" i="1" s="1"/>
  <c r="G4249" i="1"/>
  <c r="K4249" i="1" s="1"/>
  <c r="G4250" i="1"/>
  <c r="K4250" i="1" s="1"/>
  <c r="G4251" i="1"/>
  <c r="K4251" i="1" s="1"/>
  <c r="G4252" i="1"/>
  <c r="K4252" i="1" s="1"/>
  <c r="G4253" i="1"/>
  <c r="K4253" i="1" s="1"/>
  <c r="G4254" i="1"/>
  <c r="K4254" i="1" s="1"/>
  <c r="G4255" i="1"/>
  <c r="K4255" i="1" s="1"/>
  <c r="G4256" i="1"/>
  <c r="K4256" i="1" s="1"/>
  <c r="G4257" i="1"/>
  <c r="K4257" i="1" s="1"/>
  <c r="G4258" i="1"/>
  <c r="K4258" i="1" s="1"/>
  <c r="G4259" i="1"/>
  <c r="K4259" i="1" s="1"/>
  <c r="G4260" i="1"/>
  <c r="K4260" i="1" s="1"/>
  <c r="G4261" i="1"/>
  <c r="K4261" i="1" s="1"/>
  <c r="G4262" i="1"/>
  <c r="K4262" i="1" s="1"/>
  <c r="G4263" i="1"/>
  <c r="K4263" i="1" s="1"/>
  <c r="G4264" i="1"/>
  <c r="K4264" i="1" s="1"/>
  <c r="G4265" i="1"/>
  <c r="K4265" i="1" s="1"/>
  <c r="G4266" i="1"/>
  <c r="K4266" i="1" s="1"/>
  <c r="G4267" i="1"/>
  <c r="K4267" i="1" s="1"/>
  <c r="G4268" i="1"/>
  <c r="K4268" i="1" s="1"/>
  <c r="G4269" i="1"/>
  <c r="K4269" i="1" s="1"/>
  <c r="G4270" i="1"/>
  <c r="K4270" i="1" s="1"/>
  <c r="G4271" i="1"/>
  <c r="K4271" i="1" s="1"/>
  <c r="G4272" i="1"/>
  <c r="K4272" i="1" s="1"/>
  <c r="G4273" i="1"/>
  <c r="K4273" i="1" s="1"/>
  <c r="G4274" i="1"/>
  <c r="K4274" i="1" s="1"/>
  <c r="G4275" i="1"/>
  <c r="K4275" i="1" s="1"/>
  <c r="G4276" i="1"/>
  <c r="K4276" i="1" s="1"/>
  <c r="G4277" i="1"/>
  <c r="K4277" i="1" s="1"/>
  <c r="G4278" i="1"/>
  <c r="K4278" i="1" s="1"/>
  <c r="G4279" i="1"/>
  <c r="K4279" i="1" s="1"/>
  <c r="G4280" i="1"/>
  <c r="K4280" i="1" s="1"/>
  <c r="G4281" i="1"/>
  <c r="K4281" i="1" s="1"/>
  <c r="G4282" i="1"/>
  <c r="K4282" i="1" s="1"/>
  <c r="G4283" i="1"/>
  <c r="K4283" i="1" s="1"/>
  <c r="G4284" i="1"/>
  <c r="K4284" i="1" s="1"/>
  <c r="G4285" i="1"/>
  <c r="K4285" i="1" s="1"/>
  <c r="G4286" i="1"/>
  <c r="K4286" i="1" s="1"/>
  <c r="G4287" i="1"/>
  <c r="K4287" i="1" s="1"/>
  <c r="G4288" i="1"/>
  <c r="K4288" i="1" s="1"/>
  <c r="G4289" i="1"/>
  <c r="K4289" i="1" s="1"/>
  <c r="G4290" i="1"/>
  <c r="K4290" i="1" s="1"/>
  <c r="G4291" i="1"/>
  <c r="K4291" i="1" s="1"/>
  <c r="G4292" i="1"/>
  <c r="K4292" i="1" s="1"/>
  <c r="G4293" i="1"/>
  <c r="K4293" i="1" s="1"/>
  <c r="G4294" i="1"/>
  <c r="K4294" i="1" s="1"/>
  <c r="G4295" i="1"/>
  <c r="K4295" i="1" s="1"/>
  <c r="G4296" i="1"/>
  <c r="K4296" i="1" s="1"/>
  <c r="G4297" i="1"/>
  <c r="K4297" i="1" s="1"/>
  <c r="G4298" i="1"/>
  <c r="K4298" i="1" s="1"/>
  <c r="G4299" i="1"/>
  <c r="K4299" i="1" s="1"/>
  <c r="G4300" i="1"/>
  <c r="K4300" i="1" s="1"/>
  <c r="G4301" i="1"/>
  <c r="K4301" i="1" s="1"/>
  <c r="G4302" i="1"/>
  <c r="K4302" i="1" s="1"/>
  <c r="G4303" i="1"/>
  <c r="K4303" i="1" s="1"/>
  <c r="G4304" i="1"/>
  <c r="K4304" i="1" s="1"/>
  <c r="G4305" i="1"/>
  <c r="K4305" i="1" s="1"/>
  <c r="G4306" i="1"/>
  <c r="K4306" i="1" s="1"/>
  <c r="G4307" i="1"/>
  <c r="K4307" i="1" s="1"/>
  <c r="G4308" i="1"/>
  <c r="K4308" i="1" s="1"/>
  <c r="G4309" i="1"/>
  <c r="K4309" i="1" s="1"/>
  <c r="G4310" i="1"/>
  <c r="K4310" i="1" s="1"/>
  <c r="G4311" i="1"/>
  <c r="K4311" i="1" s="1"/>
  <c r="G4312" i="1"/>
  <c r="K4312" i="1" s="1"/>
  <c r="G4313" i="1"/>
  <c r="K4313" i="1" s="1"/>
  <c r="G4314" i="1"/>
  <c r="K4314" i="1" s="1"/>
  <c r="G4315" i="1"/>
  <c r="K4315" i="1" s="1"/>
  <c r="G4316" i="1"/>
  <c r="K4316" i="1" s="1"/>
  <c r="G4317" i="1"/>
  <c r="K4317" i="1" s="1"/>
  <c r="G4318" i="1"/>
  <c r="K4318" i="1" s="1"/>
  <c r="G4319" i="1"/>
  <c r="K4319" i="1" s="1"/>
  <c r="G4320" i="1"/>
  <c r="K4320" i="1" s="1"/>
  <c r="G4321" i="1"/>
  <c r="K4321" i="1" s="1"/>
  <c r="G4322" i="1"/>
  <c r="K4322" i="1" s="1"/>
  <c r="G4323" i="1"/>
  <c r="K4323" i="1" s="1"/>
  <c r="G4324" i="1"/>
  <c r="K4324" i="1" s="1"/>
  <c r="G4325" i="1"/>
  <c r="K4325" i="1" s="1"/>
  <c r="G4326" i="1"/>
  <c r="K4326" i="1" s="1"/>
  <c r="G4327" i="1"/>
  <c r="K4327" i="1" s="1"/>
  <c r="G4328" i="1"/>
  <c r="K4328" i="1" s="1"/>
  <c r="G4329" i="1"/>
  <c r="K4329" i="1" s="1"/>
  <c r="G4330" i="1"/>
  <c r="K4330" i="1" s="1"/>
  <c r="G4331" i="1"/>
  <c r="K4331" i="1" s="1"/>
  <c r="G4332" i="1"/>
  <c r="K4332" i="1" s="1"/>
  <c r="G4333" i="1"/>
  <c r="K4333" i="1" s="1"/>
  <c r="G4334" i="1"/>
  <c r="K4334" i="1" s="1"/>
  <c r="G4335" i="1"/>
  <c r="K4335" i="1" s="1"/>
  <c r="G4336" i="1"/>
  <c r="K4336" i="1" s="1"/>
  <c r="G4337" i="1"/>
  <c r="K4337" i="1" s="1"/>
  <c r="G4338" i="1"/>
  <c r="K4338" i="1" s="1"/>
  <c r="G4339" i="1"/>
  <c r="K4339" i="1" s="1"/>
  <c r="G4340" i="1"/>
  <c r="K4340" i="1" s="1"/>
  <c r="G4341" i="1"/>
  <c r="K4341" i="1" s="1"/>
  <c r="G4342" i="1"/>
  <c r="K4342" i="1" s="1"/>
  <c r="G4343" i="1"/>
  <c r="K4343" i="1" s="1"/>
  <c r="G4344" i="1"/>
  <c r="K4344" i="1" s="1"/>
  <c r="G4345" i="1"/>
  <c r="K4345" i="1" s="1"/>
  <c r="G4346" i="1"/>
  <c r="K4346" i="1" s="1"/>
  <c r="G4347" i="1"/>
  <c r="K4347" i="1" s="1"/>
  <c r="G4348" i="1"/>
  <c r="K4348" i="1" s="1"/>
  <c r="G4349" i="1"/>
  <c r="K4349" i="1" s="1"/>
  <c r="G4350" i="1"/>
  <c r="K4350" i="1" s="1"/>
  <c r="G4351" i="1"/>
  <c r="K4351" i="1" s="1"/>
  <c r="G4352" i="1"/>
  <c r="K4352" i="1" s="1"/>
  <c r="G4353" i="1"/>
  <c r="K4353" i="1" s="1"/>
  <c r="G4354" i="1"/>
  <c r="K4354" i="1" s="1"/>
  <c r="G4355" i="1"/>
  <c r="K4355" i="1" s="1"/>
  <c r="G4356" i="1"/>
  <c r="K4356" i="1" s="1"/>
  <c r="G4357" i="1"/>
  <c r="K4357" i="1" s="1"/>
  <c r="G4358" i="1"/>
  <c r="K4358" i="1" s="1"/>
  <c r="G4359" i="1"/>
  <c r="K4359" i="1" s="1"/>
  <c r="G4360" i="1"/>
  <c r="K4360" i="1" s="1"/>
  <c r="G4361" i="1"/>
  <c r="K4361" i="1" s="1"/>
  <c r="G4362" i="1"/>
  <c r="K4362" i="1" s="1"/>
  <c r="G4363" i="1"/>
  <c r="K4363" i="1" s="1"/>
  <c r="G4364" i="1"/>
  <c r="K4364" i="1" s="1"/>
  <c r="G4365" i="1"/>
  <c r="K4365" i="1" s="1"/>
  <c r="G4366" i="1"/>
  <c r="K4366" i="1" s="1"/>
  <c r="G4367" i="1"/>
  <c r="K4367" i="1" s="1"/>
  <c r="G4368" i="1"/>
  <c r="K4368" i="1" s="1"/>
  <c r="G4369" i="1"/>
  <c r="K4369" i="1" s="1"/>
  <c r="G4370" i="1"/>
  <c r="K4370" i="1" s="1"/>
  <c r="G4371" i="1"/>
  <c r="K4371" i="1" s="1"/>
  <c r="G4372" i="1"/>
  <c r="K4372" i="1" s="1"/>
  <c r="G4373" i="1"/>
  <c r="K4373" i="1" s="1"/>
  <c r="G4374" i="1"/>
  <c r="K4374" i="1" s="1"/>
  <c r="G4375" i="1"/>
  <c r="K4375" i="1" s="1"/>
  <c r="G4376" i="1"/>
  <c r="K4376" i="1" s="1"/>
  <c r="G4377" i="1"/>
  <c r="K4377" i="1" s="1"/>
  <c r="G4378" i="1"/>
  <c r="K4378" i="1" s="1"/>
  <c r="G4379" i="1"/>
  <c r="K4379" i="1" s="1"/>
  <c r="G4380" i="1"/>
  <c r="K4380" i="1" s="1"/>
  <c r="G4381" i="1"/>
  <c r="K4381" i="1" s="1"/>
  <c r="G4382" i="1"/>
  <c r="K4382" i="1" s="1"/>
  <c r="G4383" i="1"/>
  <c r="K4383" i="1" s="1"/>
  <c r="G4384" i="1"/>
  <c r="K4384" i="1" s="1"/>
  <c r="G4385" i="1"/>
  <c r="K4385" i="1" s="1"/>
  <c r="G4386" i="1"/>
  <c r="K4386" i="1" s="1"/>
  <c r="G4387" i="1"/>
  <c r="K4387" i="1" s="1"/>
  <c r="G4388" i="1"/>
  <c r="K4388" i="1" s="1"/>
  <c r="G4389" i="1"/>
  <c r="K4389" i="1" s="1"/>
  <c r="G4390" i="1"/>
  <c r="K4390" i="1" s="1"/>
  <c r="G4391" i="1"/>
  <c r="K4391" i="1" s="1"/>
  <c r="G4392" i="1"/>
  <c r="K4392" i="1" s="1"/>
  <c r="G4393" i="1"/>
  <c r="K4393" i="1" s="1"/>
  <c r="G4394" i="1"/>
  <c r="K4394" i="1" s="1"/>
  <c r="G4395" i="1"/>
  <c r="K4395" i="1" s="1"/>
  <c r="G4396" i="1"/>
  <c r="K4396" i="1" s="1"/>
  <c r="G4397" i="1"/>
  <c r="K4397" i="1" s="1"/>
  <c r="G4398" i="1"/>
  <c r="K4398" i="1" s="1"/>
  <c r="G4399" i="1"/>
  <c r="K4399" i="1" s="1"/>
  <c r="G4400" i="1"/>
  <c r="K4400" i="1" s="1"/>
  <c r="G4401" i="1"/>
  <c r="K4401" i="1" s="1"/>
  <c r="G4402" i="1"/>
  <c r="K4402" i="1" s="1"/>
  <c r="G4403" i="1"/>
  <c r="K4403" i="1" s="1"/>
  <c r="G4404" i="1"/>
  <c r="K4404" i="1" s="1"/>
  <c r="G4405" i="1"/>
  <c r="K4405" i="1" s="1"/>
  <c r="G4406" i="1"/>
  <c r="K4406" i="1" s="1"/>
  <c r="G4407" i="1"/>
  <c r="K4407" i="1" s="1"/>
  <c r="G4408" i="1"/>
  <c r="K4408" i="1" s="1"/>
  <c r="G4409" i="1"/>
  <c r="K4409" i="1" s="1"/>
  <c r="G4410" i="1"/>
  <c r="K4410" i="1" s="1"/>
  <c r="G4411" i="1"/>
  <c r="K4411" i="1" s="1"/>
  <c r="G4412" i="1"/>
  <c r="K4412" i="1" s="1"/>
  <c r="G4413" i="1"/>
  <c r="K4413" i="1" s="1"/>
  <c r="G4414" i="1"/>
  <c r="K4414" i="1" s="1"/>
  <c r="G4415" i="1"/>
  <c r="K4415" i="1" s="1"/>
  <c r="G4416" i="1"/>
  <c r="K4416" i="1" s="1"/>
  <c r="G4417" i="1"/>
  <c r="K4417" i="1" s="1"/>
  <c r="G4418" i="1"/>
  <c r="K4418" i="1" s="1"/>
  <c r="G4419" i="1"/>
  <c r="K4419" i="1" s="1"/>
  <c r="G4420" i="1"/>
  <c r="K4420" i="1" s="1"/>
  <c r="G4421" i="1"/>
  <c r="K4421" i="1" s="1"/>
  <c r="G4422" i="1"/>
  <c r="K4422" i="1" s="1"/>
  <c r="G4423" i="1"/>
  <c r="K4423" i="1" s="1"/>
  <c r="G4424" i="1"/>
  <c r="K4424" i="1" s="1"/>
  <c r="G4425" i="1"/>
  <c r="K4425" i="1" s="1"/>
  <c r="G4426" i="1"/>
  <c r="K4426" i="1" s="1"/>
  <c r="G4427" i="1"/>
  <c r="K4427" i="1" s="1"/>
  <c r="G4428" i="1"/>
  <c r="K4428" i="1" s="1"/>
  <c r="G4429" i="1"/>
  <c r="K4429" i="1" s="1"/>
  <c r="G4430" i="1"/>
  <c r="K4430" i="1" s="1"/>
  <c r="G4431" i="1"/>
  <c r="K4431" i="1" s="1"/>
  <c r="G4432" i="1"/>
  <c r="K4432" i="1" s="1"/>
  <c r="G4433" i="1"/>
  <c r="K4433" i="1" s="1"/>
  <c r="G4434" i="1"/>
  <c r="K4434" i="1" s="1"/>
  <c r="G4435" i="1"/>
  <c r="K4435" i="1" s="1"/>
  <c r="G4436" i="1"/>
  <c r="K4436" i="1" s="1"/>
  <c r="G4437" i="1"/>
  <c r="K4437" i="1" s="1"/>
  <c r="G4438" i="1"/>
  <c r="K4438" i="1" s="1"/>
  <c r="G4439" i="1"/>
  <c r="K4439" i="1" s="1"/>
  <c r="G4440" i="1"/>
  <c r="K4440" i="1" s="1"/>
  <c r="G4441" i="1"/>
  <c r="K4441" i="1" s="1"/>
  <c r="G4442" i="1"/>
  <c r="K4442" i="1" s="1"/>
  <c r="G4443" i="1"/>
  <c r="K4443" i="1" s="1"/>
  <c r="G4444" i="1"/>
  <c r="K4444" i="1" s="1"/>
  <c r="G4445" i="1"/>
  <c r="K4445" i="1" s="1"/>
  <c r="G4446" i="1"/>
  <c r="K4446" i="1" s="1"/>
  <c r="G4447" i="1"/>
  <c r="K4447" i="1" s="1"/>
  <c r="G4448" i="1"/>
  <c r="K4448" i="1" s="1"/>
  <c r="G4449" i="1"/>
  <c r="K4449" i="1" s="1"/>
  <c r="G4450" i="1"/>
  <c r="K4450" i="1" s="1"/>
  <c r="G4451" i="1"/>
  <c r="K4451" i="1" s="1"/>
  <c r="G4452" i="1"/>
  <c r="K4452" i="1" s="1"/>
  <c r="G4453" i="1"/>
  <c r="K4453" i="1" s="1"/>
  <c r="G4454" i="1"/>
  <c r="K4454" i="1" s="1"/>
  <c r="G4455" i="1"/>
  <c r="K4455" i="1" s="1"/>
  <c r="G4456" i="1"/>
  <c r="K4456" i="1" s="1"/>
  <c r="G4457" i="1"/>
  <c r="K4457" i="1" s="1"/>
  <c r="G4458" i="1"/>
  <c r="K4458" i="1" s="1"/>
  <c r="G4459" i="1"/>
  <c r="K4459" i="1" s="1"/>
  <c r="G4460" i="1"/>
  <c r="K4460" i="1" s="1"/>
  <c r="G4461" i="1"/>
  <c r="K4461" i="1" s="1"/>
  <c r="G4462" i="1"/>
  <c r="K4462" i="1" s="1"/>
  <c r="G4463" i="1"/>
  <c r="K4463" i="1" s="1"/>
  <c r="G4464" i="1"/>
  <c r="K4464" i="1" s="1"/>
  <c r="G4465" i="1"/>
  <c r="K4465" i="1" s="1"/>
  <c r="G4466" i="1"/>
  <c r="K4466" i="1" s="1"/>
  <c r="G4467" i="1"/>
  <c r="K4467" i="1" s="1"/>
  <c r="G4468" i="1"/>
  <c r="K4468" i="1" s="1"/>
  <c r="G4469" i="1"/>
  <c r="K4469" i="1" s="1"/>
  <c r="G4470" i="1"/>
  <c r="K4470" i="1" s="1"/>
  <c r="G4471" i="1"/>
  <c r="K4471" i="1" s="1"/>
  <c r="G4472" i="1"/>
  <c r="K4472" i="1" s="1"/>
  <c r="G4473" i="1"/>
  <c r="K4473" i="1" s="1"/>
  <c r="G4474" i="1"/>
  <c r="K4474" i="1" s="1"/>
  <c r="G4475" i="1"/>
  <c r="K4475" i="1" s="1"/>
  <c r="G4476" i="1"/>
  <c r="K4476" i="1" s="1"/>
  <c r="G4477" i="1"/>
  <c r="K4477" i="1" s="1"/>
  <c r="G4478" i="1"/>
  <c r="K4478" i="1" s="1"/>
  <c r="G4479" i="1"/>
  <c r="K4479" i="1" s="1"/>
  <c r="G4480" i="1"/>
  <c r="K4480" i="1" s="1"/>
  <c r="G4481" i="1"/>
  <c r="K4481" i="1" s="1"/>
  <c r="G4482" i="1"/>
  <c r="K4482" i="1" s="1"/>
  <c r="G4483" i="1"/>
  <c r="K4483" i="1" s="1"/>
  <c r="G4484" i="1"/>
  <c r="K4484" i="1" s="1"/>
  <c r="G4485" i="1"/>
  <c r="K4485" i="1" s="1"/>
  <c r="G4486" i="1"/>
  <c r="K4486" i="1" s="1"/>
  <c r="G4487" i="1"/>
  <c r="K4487" i="1" s="1"/>
  <c r="G4488" i="1"/>
  <c r="K4488" i="1" s="1"/>
  <c r="G4489" i="1"/>
  <c r="K4489" i="1" s="1"/>
  <c r="G4490" i="1"/>
  <c r="K4490" i="1" s="1"/>
  <c r="G4491" i="1"/>
  <c r="K4491" i="1" s="1"/>
  <c r="G4492" i="1"/>
  <c r="K4492" i="1" s="1"/>
  <c r="G4493" i="1"/>
  <c r="K4493" i="1" s="1"/>
  <c r="G4494" i="1"/>
  <c r="K4494" i="1" s="1"/>
  <c r="G4495" i="1"/>
  <c r="K4495" i="1" s="1"/>
  <c r="G4496" i="1"/>
  <c r="K4496" i="1" s="1"/>
  <c r="G4497" i="1"/>
  <c r="K4497" i="1" s="1"/>
  <c r="G4498" i="1"/>
  <c r="K4498" i="1" s="1"/>
  <c r="G4499" i="1"/>
  <c r="K4499" i="1" s="1"/>
  <c r="G4500" i="1"/>
  <c r="K4500" i="1" s="1"/>
  <c r="G4501" i="1"/>
  <c r="K4501" i="1" s="1"/>
  <c r="G4502" i="1"/>
  <c r="K4502" i="1" s="1"/>
  <c r="G4503" i="1"/>
  <c r="K4503" i="1" s="1"/>
  <c r="G4504" i="1"/>
  <c r="K4504" i="1" s="1"/>
  <c r="G4505" i="1"/>
  <c r="K4505" i="1" s="1"/>
  <c r="G4506" i="1"/>
  <c r="K4506" i="1" s="1"/>
  <c r="G4507" i="1"/>
  <c r="K4507" i="1" s="1"/>
  <c r="G4508" i="1"/>
  <c r="K4508" i="1" s="1"/>
  <c r="G4509" i="1"/>
  <c r="K4509" i="1" s="1"/>
  <c r="G4510" i="1"/>
  <c r="K4510" i="1" s="1"/>
  <c r="G4511" i="1"/>
  <c r="K4511" i="1" s="1"/>
  <c r="G4512" i="1"/>
  <c r="K4512" i="1" s="1"/>
  <c r="G4513" i="1"/>
  <c r="K4513" i="1" s="1"/>
  <c r="G4514" i="1"/>
  <c r="K4514" i="1" s="1"/>
  <c r="G4515" i="1"/>
  <c r="K4515" i="1" s="1"/>
  <c r="G4516" i="1"/>
  <c r="K4516" i="1" s="1"/>
  <c r="G4517" i="1"/>
  <c r="K4517" i="1" s="1"/>
  <c r="G4518" i="1"/>
  <c r="K4518" i="1" s="1"/>
  <c r="G4519" i="1"/>
  <c r="K4519" i="1" s="1"/>
  <c r="G4520" i="1"/>
  <c r="K4520" i="1" s="1"/>
  <c r="G4521" i="1"/>
  <c r="K4521" i="1" s="1"/>
  <c r="G4522" i="1"/>
  <c r="K4522" i="1" s="1"/>
  <c r="G4523" i="1"/>
  <c r="K4523" i="1" s="1"/>
  <c r="G4524" i="1"/>
  <c r="K4524" i="1" s="1"/>
  <c r="G4525" i="1"/>
  <c r="K4525" i="1" s="1"/>
  <c r="G4526" i="1"/>
  <c r="K4526" i="1" s="1"/>
  <c r="G4527" i="1"/>
  <c r="K4527" i="1" s="1"/>
  <c r="G4528" i="1"/>
  <c r="K4528" i="1" s="1"/>
  <c r="G4529" i="1"/>
  <c r="K4529" i="1" s="1"/>
  <c r="G4530" i="1"/>
  <c r="K4530" i="1" s="1"/>
  <c r="G4531" i="1"/>
  <c r="K4531" i="1" s="1"/>
  <c r="G4532" i="1"/>
  <c r="K4532" i="1" s="1"/>
  <c r="G4533" i="1"/>
  <c r="K4533" i="1" s="1"/>
  <c r="G4534" i="1"/>
  <c r="K4534" i="1" s="1"/>
  <c r="G4535" i="1"/>
  <c r="K4535" i="1" s="1"/>
  <c r="G4536" i="1"/>
  <c r="K4536" i="1" s="1"/>
  <c r="G4537" i="1"/>
  <c r="K4537" i="1" s="1"/>
  <c r="G4538" i="1"/>
  <c r="K4538" i="1" s="1"/>
  <c r="G4539" i="1"/>
  <c r="K4539" i="1" s="1"/>
  <c r="G4540" i="1"/>
  <c r="K4540" i="1" s="1"/>
  <c r="G4541" i="1"/>
  <c r="K4541" i="1" s="1"/>
  <c r="G4542" i="1"/>
  <c r="K4542" i="1" s="1"/>
  <c r="G4543" i="1"/>
  <c r="K4543" i="1" s="1"/>
  <c r="G4544" i="1"/>
  <c r="K4544" i="1" s="1"/>
  <c r="G4545" i="1"/>
  <c r="K4545" i="1" s="1"/>
  <c r="G4546" i="1"/>
  <c r="K4546" i="1" s="1"/>
  <c r="G4547" i="1"/>
  <c r="K4547" i="1" s="1"/>
  <c r="G4548" i="1"/>
  <c r="K4548" i="1" s="1"/>
  <c r="G4549" i="1"/>
  <c r="K4549" i="1" s="1"/>
  <c r="G4550" i="1"/>
  <c r="K4550" i="1" s="1"/>
  <c r="G4551" i="1"/>
  <c r="K4551" i="1" s="1"/>
  <c r="G4552" i="1"/>
  <c r="K4552" i="1" s="1"/>
  <c r="G4553" i="1"/>
  <c r="K4553" i="1" s="1"/>
  <c r="G4554" i="1"/>
  <c r="K4554" i="1" s="1"/>
  <c r="G4555" i="1"/>
  <c r="K4555" i="1" s="1"/>
  <c r="G4556" i="1"/>
  <c r="K4556" i="1" s="1"/>
  <c r="G4557" i="1"/>
  <c r="K4557" i="1" s="1"/>
  <c r="G4558" i="1"/>
  <c r="K4558" i="1" s="1"/>
  <c r="G4559" i="1"/>
  <c r="K4559" i="1" s="1"/>
  <c r="G4560" i="1"/>
  <c r="K4560" i="1" s="1"/>
  <c r="G4561" i="1"/>
  <c r="K4561" i="1" s="1"/>
  <c r="G4562" i="1"/>
  <c r="K4562" i="1" s="1"/>
  <c r="G4563" i="1"/>
  <c r="K4563" i="1" s="1"/>
  <c r="G4564" i="1"/>
  <c r="K4564" i="1" s="1"/>
  <c r="G4565" i="1"/>
  <c r="K4565" i="1" s="1"/>
  <c r="G4566" i="1"/>
  <c r="K4566" i="1" s="1"/>
  <c r="G4567" i="1"/>
  <c r="K4567" i="1" s="1"/>
  <c r="G4568" i="1"/>
  <c r="K4568" i="1" s="1"/>
  <c r="G4569" i="1"/>
  <c r="K4569" i="1" s="1"/>
  <c r="G4570" i="1"/>
  <c r="K4570" i="1" s="1"/>
  <c r="G4571" i="1"/>
  <c r="K4571" i="1" s="1"/>
  <c r="G4572" i="1"/>
  <c r="K4572" i="1" s="1"/>
  <c r="G4573" i="1"/>
  <c r="K4573" i="1" s="1"/>
  <c r="G4574" i="1"/>
  <c r="K4574" i="1" s="1"/>
  <c r="G4575" i="1"/>
  <c r="K4575" i="1" s="1"/>
  <c r="G4576" i="1"/>
  <c r="K4576" i="1" s="1"/>
  <c r="G4577" i="1"/>
  <c r="K4577" i="1" s="1"/>
  <c r="G4578" i="1"/>
  <c r="K4578" i="1" s="1"/>
  <c r="G4579" i="1"/>
  <c r="K4579" i="1" s="1"/>
  <c r="G4580" i="1"/>
  <c r="K4580" i="1" s="1"/>
  <c r="G4581" i="1"/>
  <c r="K4581" i="1" s="1"/>
  <c r="G4582" i="1"/>
  <c r="K4582" i="1" s="1"/>
  <c r="G4583" i="1"/>
  <c r="K4583" i="1" s="1"/>
  <c r="G4584" i="1"/>
  <c r="K4584" i="1" s="1"/>
  <c r="G4585" i="1"/>
  <c r="K4585" i="1" s="1"/>
  <c r="G4586" i="1"/>
  <c r="K4586" i="1" s="1"/>
  <c r="G4587" i="1"/>
  <c r="K4587" i="1" s="1"/>
  <c r="G4588" i="1"/>
  <c r="K4588" i="1" s="1"/>
  <c r="G4589" i="1"/>
  <c r="K4589" i="1" s="1"/>
  <c r="G4590" i="1"/>
  <c r="K4590" i="1" s="1"/>
  <c r="G4591" i="1"/>
  <c r="K4591" i="1" s="1"/>
  <c r="G4592" i="1"/>
  <c r="K4592" i="1" s="1"/>
  <c r="G4593" i="1"/>
  <c r="K4593" i="1" s="1"/>
  <c r="G4594" i="1"/>
  <c r="K4594" i="1" s="1"/>
  <c r="G4595" i="1"/>
  <c r="K4595" i="1" s="1"/>
  <c r="G4596" i="1"/>
  <c r="K4596" i="1" s="1"/>
  <c r="G4597" i="1"/>
  <c r="K4597" i="1" s="1"/>
  <c r="G4598" i="1"/>
  <c r="K4598" i="1" s="1"/>
  <c r="G4599" i="1"/>
  <c r="K4599" i="1" s="1"/>
  <c r="G4600" i="1"/>
  <c r="K4600" i="1" s="1"/>
  <c r="G4601" i="1"/>
  <c r="K4601" i="1" s="1"/>
  <c r="G4602" i="1"/>
  <c r="K4602" i="1" s="1"/>
  <c r="G4603" i="1"/>
  <c r="K4603" i="1" s="1"/>
  <c r="G4604" i="1"/>
  <c r="K4604" i="1" s="1"/>
  <c r="G4605" i="1"/>
  <c r="K4605" i="1" s="1"/>
  <c r="G4606" i="1"/>
  <c r="K4606" i="1" s="1"/>
  <c r="G4607" i="1"/>
  <c r="K4607" i="1" s="1"/>
  <c r="G4608" i="1"/>
  <c r="K4608" i="1" s="1"/>
  <c r="G4609" i="1"/>
  <c r="K4609" i="1" s="1"/>
  <c r="G4610" i="1"/>
  <c r="K4610" i="1" s="1"/>
  <c r="G4611" i="1"/>
  <c r="K4611" i="1" s="1"/>
  <c r="G4612" i="1"/>
  <c r="K4612" i="1" s="1"/>
  <c r="G4613" i="1"/>
  <c r="K4613" i="1" s="1"/>
  <c r="G4614" i="1"/>
  <c r="K4614" i="1" s="1"/>
  <c r="G4615" i="1"/>
  <c r="K4615" i="1" s="1"/>
  <c r="G4616" i="1"/>
  <c r="K4616" i="1" s="1"/>
  <c r="G4617" i="1"/>
  <c r="K4617" i="1" s="1"/>
  <c r="G4618" i="1"/>
  <c r="K4618" i="1" s="1"/>
  <c r="G4619" i="1"/>
  <c r="K4619" i="1" s="1"/>
  <c r="G4620" i="1"/>
  <c r="K4620" i="1" s="1"/>
  <c r="G4621" i="1"/>
  <c r="K4621" i="1" s="1"/>
  <c r="G4622" i="1"/>
  <c r="K4622" i="1" s="1"/>
  <c r="G4623" i="1"/>
  <c r="K4623" i="1" s="1"/>
  <c r="G4624" i="1"/>
  <c r="K4624" i="1" s="1"/>
  <c r="G4625" i="1"/>
  <c r="K4625" i="1" s="1"/>
  <c r="G4626" i="1"/>
  <c r="K4626" i="1" s="1"/>
  <c r="G4627" i="1"/>
  <c r="K4627" i="1" s="1"/>
  <c r="G4628" i="1"/>
  <c r="K4628" i="1" s="1"/>
  <c r="G4629" i="1"/>
  <c r="K4629" i="1" s="1"/>
  <c r="G4630" i="1"/>
  <c r="K4630" i="1" s="1"/>
  <c r="G4631" i="1"/>
  <c r="K4631" i="1" s="1"/>
  <c r="G4632" i="1"/>
  <c r="K4632" i="1" s="1"/>
  <c r="G4633" i="1"/>
  <c r="K4633" i="1" s="1"/>
  <c r="G4634" i="1"/>
  <c r="K4634" i="1" s="1"/>
  <c r="G4635" i="1"/>
  <c r="K4635" i="1" s="1"/>
  <c r="G4636" i="1"/>
  <c r="K4636" i="1" s="1"/>
  <c r="G4637" i="1"/>
  <c r="K4637" i="1" s="1"/>
  <c r="G4638" i="1"/>
  <c r="K4638" i="1" s="1"/>
  <c r="G4639" i="1"/>
  <c r="K4639" i="1" s="1"/>
  <c r="G4640" i="1"/>
  <c r="K4640" i="1" s="1"/>
  <c r="G4641" i="1"/>
  <c r="K4641" i="1" s="1"/>
  <c r="G4642" i="1"/>
  <c r="K4642" i="1" s="1"/>
  <c r="G4643" i="1"/>
  <c r="K4643" i="1" s="1"/>
  <c r="G4644" i="1"/>
  <c r="K4644" i="1" s="1"/>
  <c r="G4645" i="1"/>
  <c r="K4645" i="1" s="1"/>
  <c r="G4646" i="1"/>
  <c r="K4646" i="1" s="1"/>
  <c r="G4647" i="1"/>
  <c r="K4647" i="1" s="1"/>
  <c r="G4648" i="1"/>
  <c r="K4648" i="1" s="1"/>
  <c r="G4649" i="1"/>
  <c r="K4649" i="1" s="1"/>
  <c r="G4650" i="1"/>
  <c r="K4650" i="1" s="1"/>
  <c r="G4651" i="1"/>
  <c r="K4651" i="1" s="1"/>
  <c r="G4652" i="1"/>
  <c r="K4652" i="1" s="1"/>
  <c r="G4653" i="1"/>
  <c r="K4653" i="1" s="1"/>
  <c r="G4654" i="1"/>
  <c r="K4654" i="1" s="1"/>
  <c r="G4655" i="1"/>
  <c r="K4655" i="1" s="1"/>
  <c r="G4656" i="1"/>
  <c r="K4656" i="1" s="1"/>
  <c r="G4657" i="1"/>
  <c r="K4657" i="1" s="1"/>
  <c r="G4658" i="1"/>
  <c r="K4658" i="1" s="1"/>
  <c r="G4659" i="1"/>
  <c r="K4659" i="1" s="1"/>
  <c r="G4660" i="1"/>
  <c r="K4660" i="1" s="1"/>
  <c r="G4661" i="1"/>
  <c r="K4661" i="1" s="1"/>
  <c r="G4662" i="1"/>
  <c r="K4662" i="1" s="1"/>
  <c r="G4663" i="1"/>
  <c r="K4663" i="1" s="1"/>
  <c r="G4664" i="1"/>
  <c r="K4664" i="1" s="1"/>
  <c r="G4665" i="1"/>
  <c r="K4665" i="1" s="1"/>
  <c r="G4666" i="1"/>
  <c r="K4666" i="1" s="1"/>
  <c r="G4667" i="1"/>
  <c r="K4667" i="1" s="1"/>
  <c r="G4668" i="1"/>
  <c r="K4668" i="1" s="1"/>
  <c r="G4669" i="1"/>
  <c r="K4669" i="1" s="1"/>
  <c r="G4670" i="1"/>
  <c r="K4670" i="1" s="1"/>
  <c r="G4671" i="1"/>
  <c r="K4671" i="1" s="1"/>
  <c r="G4672" i="1"/>
  <c r="K4672" i="1" s="1"/>
  <c r="G4673" i="1"/>
  <c r="K4673" i="1" s="1"/>
  <c r="G4674" i="1"/>
  <c r="K4674" i="1" s="1"/>
  <c r="G4675" i="1"/>
  <c r="K4675" i="1" s="1"/>
  <c r="G4676" i="1"/>
  <c r="K4676" i="1" s="1"/>
  <c r="G4677" i="1"/>
  <c r="K4677" i="1" s="1"/>
  <c r="G4678" i="1"/>
  <c r="K4678" i="1" s="1"/>
  <c r="G4679" i="1"/>
  <c r="K4679" i="1" s="1"/>
  <c r="G4680" i="1"/>
  <c r="K4680" i="1" s="1"/>
  <c r="G4681" i="1"/>
  <c r="K4681" i="1" s="1"/>
  <c r="G4682" i="1"/>
  <c r="K4682" i="1" s="1"/>
  <c r="G4683" i="1"/>
  <c r="K4683" i="1" s="1"/>
  <c r="G4684" i="1"/>
  <c r="K4684" i="1" s="1"/>
  <c r="G4685" i="1"/>
  <c r="K4685" i="1" s="1"/>
  <c r="G4686" i="1"/>
  <c r="K4686" i="1" s="1"/>
  <c r="G4687" i="1"/>
  <c r="K4687" i="1" s="1"/>
  <c r="G4688" i="1"/>
  <c r="K4688" i="1" s="1"/>
  <c r="G4689" i="1"/>
  <c r="K4689" i="1" s="1"/>
  <c r="G4690" i="1"/>
  <c r="K4690" i="1" s="1"/>
  <c r="G4691" i="1"/>
  <c r="K4691" i="1" s="1"/>
  <c r="G4692" i="1"/>
  <c r="K4692" i="1" s="1"/>
  <c r="G4693" i="1"/>
  <c r="K4693" i="1" s="1"/>
  <c r="G4694" i="1"/>
  <c r="K4694" i="1" s="1"/>
  <c r="G4695" i="1"/>
  <c r="K4695" i="1" s="1"/>
  <c r="G4696" i="1"/>
  <c r="K4696" i="1" s="1"/>
  <c r="G4697" i="1"/>
  <c r="K4697" i="1" s="1"/>
  <c r="G4698" i="1"/>
  <c r="K4698" i="1" s="1"/>
  <c r="G4699" i="1"/>
  <c r="K4699" i="1" s="1"/>
  <c r="G4700" i="1"/>
  <c r="K4700" i="1" s="1"/>
  <c r="G4701" i="1"/>
  <c r="K4701" i="1" s="1"/>
  <c r="G4702" i="1"/>
  <c r="K4702" i="1" s="1"/>
  <c r="G4703" i="1"/>
  <c r="K4703" i="1" s="1"/>
  <c r="G4704" i="1"/>
  <c r="K4704" i="1" s="1"/>
  <c r="G4705" i="1"/>
  <c r="K4705" i="1" s="1"/>
  <c r="G4706" i="1"/>
  <c r="K4706" i="1" s="1"/>
  <c r="G4707" i="1"/>
  <c r="K4707" i="1" s="1"/>
  <c r="G4708" i="1"/>
  <c r="K4708" i="1" s="1"/>
  <c r="G4709" i="1"/>
  <c r="K4709" i="1" s="1"/>
  <c r="G4710" i="1"/>
  <c r="K4710" i="1" s="1"/>
  <c r="G4711" i="1"/>
  <c r="K4711" i="1" s="1"/>
  <c r="G4712" i="1"/>
  <c r="K4712" i="1" s="1"/>
  <c r="G4713" i="1"/>
  <c r="K4713" i="1" s="1"/>
  <c r="G4714" i="1"/>
  <c r="K4714" i="1" s="1"/>
  <c r="G4715" i="1"/>
  <c r="K4715" i="1" s="1"/>
  <c r="G4716" i="1"/>
  <c r="K4716" i="1" s="1"/>
  <c r="G4717" i="1"/>
  <c r="K4717" i="1" s="1"/>
  <c r="G4718" i="1"/>
  <c r="K4718" i="1" s="1"/>
  <c r="G4719" i="1"/>
  <c r="K4719" i="1" s="1"/>
  <c r="G4720" i="1"/>
  <c r="K4720" i="1" s="1"/>
  <c r="G4721" i="1"/>
  <c r="K4721" i="1" s="1"/>
  <c r="G4722" i="1"/>
  <c r="K4722" i="1" s="1"/>
  <c r="G4723" i="1"/>
  <c r="K4723" i="1" s="1"/>
  <c r="G4724" i="1"/>
  <c r="K4724" i="1" s="1"/>
  <c r="G4725" i="1"/>
  <c r="K4725" i="1" s="1"/>
  <c r="G4726" i="1"/>
  <c r="K4726" i="1" s="1"/>
  <c r="G4727" i="1"/>
  <c r="K4727" i="1" s="1"/>
  <c r="G4728" i="1"/>
  <c r="K4728" i="1" s="1"/>
  <c r="G4729" i="1"/>
  <c r="K4729" i="1" s="1"/>
  <c r="G4730" i="1"/>
  <c r="K4730" i="1" s="1"/>
  <c r="G4731" i="1"/>
  <c r="K4731" i="1" s="1"/>
  <c r="G4732" i="1"/>
  <c r="K4732" i="1" s="1"/>
  <c r="G4733" i="1"/>
  <c r="K4733" i="1" s="1"/>
  <c r="G4734" i="1"/>
  <c r="K4734" i="1" s="1"/>
  <c r="G4735" i="1"/>
  <c r="K4735" i="1" s="1"/>
  <c r="G4736" i="1"/>
  <c r="K4736" i="1" s="1"/>
  <c r="G4737" i="1"/>
  <c r="K4737" i="1" s="1"/>
  <c r="G4738" i="1"/>
  <c r="K4738" i="1" s="1"/>
  <c r="G4739" i="1"/>
  <c r="K4739" i="1" s="1"/>
  <c r="G4740" i="1"/>
  <c r="K4740" i="1" s="1"/>
  <c r="G4741" i="1"/>
  <c r="K4741" i="1" s="1"/>
  <c r="G4742" i="1"/>
  <c r="K4742" i="1" s="1"/>
  <c r="G4743" i="1"/>
  <c r="K4743" i="1" s="1"/>
  <c r="G4744" i="1"/>
  <c r="K4744" i="1" s="1"/>
  <c r="G4745" i="1"/>
  <c r="K4745" i="1" s="1"/>
  <c r="G4746" i="1"/>
  <c r="K4746" i="1" s="1"/>
  <c r="G4747" i="1"/>
  <c r="K4747" i="1" s="1"/>
  <c r="G4748" i="1"/>
  <c r="K4748" i="1" s="1"/>
  <c r="G4749" i="1"/>
  <c r="K4749" i="1" s="1"/>
  <c r="G4750" i="1"/>
  <c r="K4750" i="1" s="1"/>
  <c r="G4751" i="1"/>
  <c r="K4751" i="1" s="1"/>
  <c r="G4752" i="1"/>
  <c r="K4752" i="1" s="1"/>
  <c r="G4753" i="1"/>
  <c r="K4753" i="1" s="1"/>
  <c r="G4754" i="1"/>
  <c r="K4754" i="1" s="1"/>
  <c r="G4755" i="1"/>
  <c r="K4755" i="1" s="1"/>
  <c r="G4756" i="1"/>
  <c r="K4756" i="1" s="1"/>
  <c r="G4757" i="1"/>
  <c r="K4757" i="1" s="1"/>
  <c r="G4758" i="1"/>
  <c r="K4758" i="1" s="1"/>
  <c r="G4759" i="1"/>
  <c r="K4759" i="1" s="1"/>
  <c r="G4760" i="1"/>
  <c r="K4760" i="1" s="1"/>
  <c r="G4761" i="1"/>
  <c r="K4761" i="1" s="1"/>
  <c r="G4762" i="1"/>
  <c r="K4762" i="1" s="1"/>
  <c r="G4763" i="1"/>
  <c r="K4763" i="1" s="1"/>
  <c r="G4764" i="1"/>
  <c r="K4764" i="1" s="1"/>
  <c r="G4765" i="1"/>
  <c r="K4765" i="1" s="1"/>
  <c r="G4766" i="1"/>
  <c r="K4766" i="1" s="1"/>
  <c r="G4767" i="1"/>
  <c r="K4767" i="1" s="1"/>
  <c r="G4768" i="1"/>
  <c r="K4768" i="1" s="1"/>
  <c r="G4769" i="1"/>
  <c r="K4769" i="1" s="1"/>
  <c r="G4770" i="1"/>
  <c r="K4770" i="1" s="1"/>
  <c r="G4771" i="1"/>
  <c r="K4771" i="1" s="1"/>
  <c r="G4772" i="1"/>
  <c r="K4772" i="1" s="1"/>
  <c r="G4773" i="1"/>
  <c r="K4773" i="1" s="1"/>
  <c r="G4774" i="1"/>
  <c r="K4774" i="1" s="1"/>
  <c r="G4775" i="1"/>
  <c r="K4775" i="1" s="1"/>
  <c r="G4776" i="1"/>
  <c r="K4776" i="1" s="1"/>
  <c r="G4777" i="1"/>
  <c r="K4777" i="1" s="1"/>
  <c r="G4778" i="1"/>
  <c r="K4778" i="1" s="1"/>
  <c r="G4779" i="1"/>
  <c r="K4779" i="1" s="1"/>
  <c r="G4780" i="1"/>
  <c r="K4780" i="1" s="1"/>
  <c r="G4781" i="1"/>
  <c r="K4781" i="1" s="1"/>
  <c r="G4782" i="1"/>
  <c r="K4782" i="1" s="1"/>
  <c r="G4783" i="1"/>
  <c r="K4783" i="1" s="1"/>
  <c r="G4784" i="1"/>
  <c r="K4784" i="1" s="1"/>
  <c r="G4785" i="1"/>
  <c r="K4785" i="1" s="1"/>
  <c r="G4786" i="1"/>
  <c r="K4786" i="1" s="1"/>
  <c r="G4787" i="1"/>
  <c r="K4787" i="1" s="1"/>
  <c r="G4788" i="1"/>
  <c r="K4788" i="1" s="1"/>
  <c r="G4789" i="1"/>
  <c r="K4789" i="1" s="1"/>
  <c r="G4790" i="1"/>
  <c r="K4790" i="1" s="1"/>
  <c r="G4791" i="1"/>
  <c r="K4791" i="1" s="1"/>
  <c r="G4792" i="1"/>
  <c r="K4792" i="1" s="1"/>
  <c r="G4793" i="1"/>
  <c r="K4793" i="1" s="1"/>
  <c r="G4794" i="1"/>
  <c r="K4794" i="1" s="1"/>
  <c r="G4795" i="1"/>
  <c r="K4795" i="1" s="1"/>
  <c r="G4796" i="1"/>
  <c r="K4796" i="1" s="1"/>
  <c r="G4797" i="1"/>
  <c r="K4797" i="1" s="1"/>
  <c r="G4798" i="1"/>
  <c r="K4798" i="1" s="1"/>
  <c r="G4799" i="1"/>
  <c r="K4799" i="1" s="1"/>
  <c r="G4800" i="1"/>
  <c r="K4800" i="1" s="1"/>
  <c r="G4801" i="1"/>
  <c r="K4801" i="1" s="1"/>
  <c r="G4802" i="1"/>
  <c r="K4802" i="1" s="1"/>
  <c r="G4803" i="1"/>
  <c r="K4803" i="1" s="1"/>
  <c r="G4804" i="1"/>
  <c r="K4804" i="1" s="1"/>
  <c r="G4805" i="1"/>
  <c r="K4805" i="1" s="1"/>
  <c r="G4806" i="1"/>
  <c r="K4806" i="1" s="1"/>
  <c r="G4807" i="1"/>
  <c r="K4807" i="1" s="1"/>
  <c r="G4808" i="1"/>
  <c r="K4808" i="1" s="1"/>
  <c r="G4809" i="1"/>
  <c r="K4809" i="1" s="1"/>
  <c r="G4810" i="1"/>
  <c r="K4810" i="1" s="1"/>
  <c r="G4811" i="1"/>
  <c r="K4811" i="1" s="1"/>
  <c r="G4812" i="1"/>
  <c r="K4812" i="1" s="1"/>
  <c r="G4813" i="1"/>
  <c r="K4813" i="1" s="1"/>
  <c r="G4814" i="1"/>
  <c r="K4814" i="1" s="1"/>
  <c r="G4815" i="1"/>
  <c r="K4815" i="1" s="1"/>
  <c r="G4816" i="1"/>
  <c r="K4816" i="1" s="1"/>
  <c r="G4817" i="1"/>
  <c r="K4817" i="1" s="1"/>
  <c r="G4818" i="1"/>
  <c r="K4818" i="1" s="1"/>
  <c r="G4819" i="1"/>
  <c r="K4819" i="1" s="1"/>
  <c r="G4820" i="1"/>
  <c r="K4820" i="1" s="1"/>
  <c r="G4821" i="1"/>
  <c r="K4821" i="1" s="1"/>
  <c r="G4822" i="1"/>
  <c r="K4822" i="1" s="1"/>
  <c r="G4823" i="1"/>
  <c r="K4823" i="1" s="1"/>
  <c r="G4824" i="1"/>
  <c r="K4824" i="1" s="1"/>
  <c r="G4825" i="1"/>
  <c r="K4825" i="1" s="1"/>
  <c r="G4826" i="1"/>
  <c r="K4826" i="1" s="1"/>
  <c r="G4827" i="1"/>
  <c r="K4827" i="1" s="1"/>
  <c r="G4828" i="1"/>
  <c r="K4828" i="1" s="1"/>
  <c r="G4829" i="1"/>
  <c r="K4829" i="1" s="1"/>
  <c r="G4830" i="1"/>
  <c r="K4830" i="1" s="1"/>
  <c r="G4831" i="1"/>
  <c r="K4831" i="1" s="1"/>
  <c r="G4832" i="1"/>
  <c r="K4832" i="1" s="1"/>
  <c r="G4833" i="1"/>
  <c r="K4833" i="1" s="1"/>
  <c r="G4834" i="1"/>
  <c r="K4834" i="1" s="1"/>
  <c r="G4835" i="1"/>
  <c r="K4835" i="1" s="1"/>
  <c r="G4836" i="1"/>
  <c r="K4836" i="1" s="1"/>
  <c r="G4837" i="1"/>
  <c r="K4837" i="1" s="1"/>
  <c r="G4838" i="1"/>
  <c r="K4838" i="1" s="1"/>
  <c r="G4839" i="1"/>
  <c r="K4839" i="1" s="1"/>
  <c r="G4840" i="1"/>
  <c r="K4840" i="1" s="1"/>
  <c r="G4841" i="1"/>
  <c r="K4841" i="1" s="1"/>
  <c r="G4842" i="1"/>
  <c r="K4842" i="1" s="1"/>
  <c r="G4843" i="1"/>
  <c r="K4843" i="1" s="1"/>
  <c r="G4844" i="1"/>
  <c r="K4844" i="1" s="1"/>
  <c r="G4845" i="1"/>
  <c r="K4845" i="1" s="1"/>
  <c r="G4846" i="1"/>
  <c r="K4846" i="1" s="1"/>
  <c r="G4847" i="1"/>
  <c r="K4847" i="1" s="1"/>
  <c r="G4848" i="1"/>
  <c r="K4848" i="1" s="1"/>
  <c r="G4849" i="1"/>
  <c r="K4849" i="1" s="1"/>
  <c r="G4850" i="1"/>
  <c r="K4850" i="1" s="1"/>
  <c r="G4851" i="1"/>
  <c r="K4851" i="1" s="1"/>
  <c r="G4852" i="1"/>
  <c r="K4852" i="1" s="1"/>
  <c r="G4853" i="1"/>
  <c r="K4853" i="1" s="1"/>
  <c r="G4854" i="1"/>
  <c r="K4854" i="1" s="1"/>
  <c r="G4855" i="1"/>
  <c r="K4855" i="1" s="1"/>
  <c r="G4856" i="1"/>
  <c r="K4856" i="1" s="1"/>
  <c r="G4857" i="1"/>
  <c r="K4857" i="1" s="1"/>
  <c r="G4858" i="1"/>
  <c r="K4858" i="1" s="1"/>
  <c r="G4859" i="1"/>
  <c r="K4859" i="1" s="1"/>
  <c r="G4860" i="1"/>
  <c r="K4860" i="1" s="1"/>
  <c r="G4861" i="1"/>
  <c r="K4861" i="1" s="1"/>
  <c r="G4862" i="1"/>
  <c r="K4862" i="1" s="1"/>
  <c r="G4863" i="1"/>
  <c r="K4863" i="1" s="1"/>
  <c r="G4864" i="1"/>
  <c r="K4864" i="1" s="1"/>
  <c r="G4865" i="1"/>
  <c r="K4865" i="1" s="1"/>
  <c r="G4866" i="1"/>
  <c r="K4866" i="1" s="1"/>
  <c r="G4867" i="1"/>
  <c r="K4867" i="1" s="1"/>
  <c r="G4868" i="1"/>
  <c r="K4868" i="1" s="1"/>
  <c r="G4869" i="1"/>
  <c r="K4869" i="1" s="1"/>
  <c r="G4870" i="1"/>
  <c r="K4870" i="1" s="1"/>
  <c r="G4871" i="1"/>
  <c r="K4871" i="1" s="1"/>
  <c r="G4872" i="1"/>
  <c r="K4872" i="1" s="1"/>
  <c r="G4873" i="1"/>
  <c r="K4873" i="1" s="1"/>
  <c r="G4874" i="1"/>
  <c r="K4874" i="1" s="1"/>
  <c r="G4875" i="1"/>
  <c r="K4875" i="1" s="1"/>
  <c r="G4876" i="1"/>
  <c r="K4876" i="1" s="1"/>
  <c r="G4877" i="1"/>
  <c r="K4877" i="1" s="1"/>
  <c r="G4878" i="1"/>
  <c r="K4878" i="1" s="1"/>
  <c r="G4879" i="1"/>
  <c r="K4879" i="1" s="1"/>
  <c r="G4880" i="1"/>
  <c r="K4880" i="1" s="1"/>
  <c r="G4881" i="1"/>
  <c r="K4881" i="1" s="1"/>
  <c r="G4882" i="1"/>
  <c r="K4882" i="1" s="1"/>
  <c r="G4883" i="1"/>
  <c r="K4883" i="1" s="1"/>
  <c r="G4884" i="1"/>
  <c r="K4884" i="1" s="1"/>
  <c r="G4885" i="1"/>
  <c r="K4885" i="1" s="1"/>
  <c r="G4886" i="1"/>
  <c r="K4886" i="1" s="1"/>
  <c r="G4887" i="1"/>
  <c r="K4887" i="1" s="1"/>
  <c r="G4888" i="1"/>
  <c r="K4888" i="1" s="1"/>
  <c r="G4889" i="1"/>
  <c r="K4889" i="1" s="1"/>
  <c r="G4890" i="1"/>
  <c r="K4890" i="1" s="1"/>
  <c r="G4891" i="1"/>
  <c r="K4891" i="1" s="1"/>
  <c r="G4892" i="1"/>
  <c r="K4892" i="1" s="1"/>
  <c r="G4893" i="1"/>
  <c r="K4893" i="1" s="1"/>
  <c r="G4894" i="1"/>
  <c r="K4894" i="1" s="1"/>
  <c r="G4895" i="1"/>
  <c r="K4895" i="1" s="1"/>
  <c r="G4896" i="1"/>
  <c r="K4896" i="1" s="1"/>
  <c r="G4897" i="1"/>
  <c r="K4897" i="1" s="1"/>
  <c r="G4898" i="1"/>
  <c r="K4898" i="1" s="1"/>
  <c r="G4899" i="1"/>
  <c r="K4899" i="1" s="1"/>
  <c r="G4900" i="1"/>
  <c r="K4900" i="1" s="1"/>
  <c r="G4901" i="1"/>
  <c r="K4901" i="1" s="1"/>
  <c r="G4902" i="1"/>
  <c r="K4902" i="1" s="1"/>
  <c r="G4903" i="1"/>
  <c r="K4903" i="1" s="1"/>
  <c r="G4904" i="1"/>
  <c r="K4904" i="1" s="1"/>
  <c r="G4905" i="1"/>
  <c r="K4905" i="1" s="1"/>
  <c r="G4906" i="1"/>
  <c r="K4906" i="1" s="1"/>
  <c r="G4907" i="1"/>
  <c r="K4907" i="1" s="1"/>
  <c r="G4908" i="1"/>
  <c r="K4908" i="1" s="1"/>
  <c r="G4909" i="1"/>
  <c r="K4909" i="1" s="1"/>
  <c r="G4910" i="1"/>
  <c r="K4910" i="1" s="1"/>
  <c r="G4911" i="1"/>
  <c r="K4911" i="1" s="1"/>
  <c r="G4912" i="1"/>
  <c r="K4912" i="1" s="1"/>
  <c r="G4913" i="1"/>
  <c r="K4913" i="1" s="1"/>
  <c r="G4914" i="1"/>
  <c r="K4914" i="1" s="1"/>
  <c r="G4915" i="1"/>
  <c r="K4915" i="1" s="1"/>
  <c r="G4916" i="1"/>
  <c r="K4916" i="1" s="1"/>
  <c r="G4917" i="1"/>
  <c r="K4917" i="1" s="1"/>
  <c r="G4918" i="1"/>
  <c r="K4918" i="1" s="1"/>
  <c r="G4919" i="1"/>
  <c r="K4919" i="1" s="1"/>
  <c r="G4920" i="1"/>
  <c r="K4920" i="1" s="1"/>
  <c r="G4921" i="1"/>
  <c r="K4921" i="1" s="1"/>
  <c r="G4922" i="1"/>
  <c r="K4922" i="1" s="1"/>
  <c r="G4923" i="1"/>
  <c r="K4923" i="1" s="1"/>
  <c r="G4924" i="1"/>
  <c r="K4924" i="1" s="1"/>
  <c r="G4925" i="1"/>
  <c r="K4925" i="1" s="1"/>
  <c r="G4926" i="1"/>
  <c r="K4926" i="1" s="1"/>
  <c r="G4927" i="1"/>
  <c r="K4927" i="1" s="1"/>
  <c r="G4928" i="1"/>
  <c r="K4928" i="1" s="1"/>
  <c r="G4929" i="1"/>
  <c r="K4929" i="1" s="1"/>
  <c r="G4930" i="1"/>
  <c r="K4930" i="1" s="1"/>
  <c r="G4931" i="1"/>
  <c r="K4931" i="1" s="1"/>
  <c r="G4932" i="1"/>
  <c r="K4932" i="1" s="1"/>
  <c r="G4933" i="1"/>
  <c r="K4933" i="1" s="1"/>
  <c r="G4934" i="1"/>
  <c r="K4934" i="1" s="1"/>
  <c r="G4935" i="1"/>
  <c r="K4935" i="1" s="1"/>
  <c r="G4936" i="1"/>
  <c r="K4936" i="1" s="1"/>
  <c r="G4937" i="1"/>
  <c r="K4937" i="1" s="1"/>
  <c r="G4938" i="1"/>
  <c r="K4938" i="1" s="1"/>
  <c r="G4939" i="1"/>
  <c r="K4939" i="1" s="1"/>
  <c r="G4940" i="1"/>
  <c r="K4940" i="1" s="1"/>
  <c r="G4941" i="1"/>
  <c r="K4941" i="1" s="1"/>
  <c r="G4942" i="1"/>
  <c r="K4942" i="1" s="1"/>
  <c r="G4943" i="1"/>
  <c r="K4943" i="1" s="1"/>
  <c r="G4944" i="1"/>
  <c r="K4944" i="1" s="1"/>
  <c r="G4945" i="1"/>
  <c r="K4945" i="1" s="1"/>
  <c r="G4946" i="1"/>
  <c r="K4946" i="1" s="1"/>
  <c r="G4947" i="1"/>
  <c r="K4947" i="1" s="1"/>
  <c r="G4948" i="1"/>
  <c r="K4948" i="1" s="1"/>
  <c r="G4949" i="1"/>
  <c r="K4949" i="1" s="1"/>
  <c r="G4950" i="1"/>
  <c r="K4950" i="1" s="1"/>
  <c r="G4951" i="1"/>
  <c r="K4951" i="1" s="1"/>
  <c r="G4952" i="1"/>
  <c r="K4952" i="1" s="1"/>
  <c r="G4953" i="1"/>
  <c r="K4953" i="1" s="1"/>
  <c r="G4954" i="1"/>
  <c r="K4954" i="1" s="1"/>
  <c r="G4955" i="1"/>
  <c r="K4955" i="1" s="1"/>
  <c r="G4956" i="1"/>
  <c r="K4956" i="1" s="1"/>
  <c r="G4957" i="1"/>
  <c r="K4957" i="1" s="1"/>
  <c r="G4958" i="1"/>
  <c r="K4958" i="1" s="1"/>
  <c r="G4959" i="1"/>
  <c r="K4959" i="1" s="1"/>
  <c r="G4960" i="1"/>
  <c r="K4960" i="1" s="1"/>
  <c r="G4961" i="1"/>
  <c r="K4961" i="1" s="1"/>
  <c r="G4962" i="1"/>
  <c r="K4962" i="1" s="1"/>
  <c r="G4963" i="1"/>
  <c r="K4963" i="1" s="1"/>
  <c r="G4964" i="1"/>
  <c r="K4964" i="1" s="1"/>
  <c r="G4965" i="1"/>
  <c r="K4965" i="1" s="1"/>
  <c r="G4966" i="1"/>
  <c r="K4966" i="1" s="1"/>
  <c r="G4967" i="1"/>
  <c r="K4967" i="1" s="1"/>
  <c r="G4968" i="1"/>
  <c r="K4968" i="1" s="1"/>
  <c r="G4969" i="1"/>
  <c r="K4969" i="1" s="1"/>
  <c r="G4970" i="1"/>
  <c r="K4970" i="1" s="1"/>
  <c r="G4971" i="1"/>
  <c r="K4971" i="1" s="1"/>
  <c r="G4972" i="1"/>
  <c r="K4972" i="1" s="1"/>
  <c r="G4973" i="1"/>
  <c r="K4973" i="1" s="1"/>
  <c r="G4974" i="1"/>
  <c r="K4974" i="1" s="1"/>
  <c r="G4975" i="1"/>
  <c r="K4975" i="1" s="1"/>
  <c r="G4976" i="1"/>
  <c r="K4976" i="1" s="1"/>
  <c r="G4977" i="1"/>
  <c r="K4977" i="1" s="1"/>
  <c r="G4978" i="1"/>
  <c r="K4978" i="1" s="1"/>
  <c r="G4979" i="1"/>
  <c r="K4979" i="1" s="1"/>
  <c r="G4980" i="1"/>
  <c r="K4980" i="1" s="1"/>
  <c r="G4981" i="1"/>
  <c r="K4981" i="1" s="1"/>
  <c r="G4982" i="1"/>
  <c r="K4982" i="1" s="1"/>
  <c r="G4983" i="1"/>
  <c r="K4983" i="1" s="1"/>
  <c r="G4984" i="1"/>
  <c r="K4984" i="1" s="1"/>
  <c r="G4985" i="1"/>
  <c r="K4985" i="1" s="1"/>
  <c r="G4986" i="1"/>
  <c r="K4986" i="1" s="1"/>
  <c r="G4987" i="1"/>
  <c r="K4987" i="1" s="1"/>
  <c r="G4988" i="1"/>
  <c r="K4988" i="1" s="1"/>
  <c r="G4989" i="1"/>
  <c r="K4989" i="1" s="1"/>
  <c r="G4990" i="1"/>
  <c r="K4990" i="1" s="1"/>
  <c r="G4991" i="1"/>
  <c r="K4991" i="1" s="1"/>
  <c r="G4992" i="1"/>
  <c r="K4992" i="1" s="1"/>
  <c r="G4993" i="1"/>
  <c r="K4993" i="1" s="1"/>
  <c r="G4994" i="1"/>
  <c r="K4994" i="1" s="1"/>
  <c r="G4995" i="1"/>
  <c r="K4995" i="1" s="1"/>
  <c r="G4996" i="1"/>
  <c r="K4996" i="1" s="1"/>
  <c r="G4997" i="1"/>
  <c r="K4997" i="1" s="1"/>
  <c r="G4998" i="1"/>
  <c r="K4998" i="1" s="1"/>
  <c r="G4999" i="1"/>
  <c r="K4999" i="1" s="1"/>
  <c r="G5000" i="1"/>
  <c r="K5000" i="1" s="1"/>
  <c r="G5001" i="1"/>
  <c r="K5001" i="1" s="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M4944" i="1" l="1"/>
  <c r="N4944" i="1" s="1"/>
  <c r="M4945" i="1"/>
  <c r="N4945" i="1" s="1"/>
  <c r="M4946" i="1"/>
  <c r="N4946" i="1" s="1"/>
  <c r="M4947" i="1"/>
  <c r="N4947" i="1" s="1"/>
  <c r="M4948" i="1"/>
  <c r="N4948" i="1" s="1"/>
  <c r="M4949" i="1"/>
  <c r="N4949" i="1" s="1"/>
  <c r="M4950" i="1"/>
  <c r="N4950" i="1" s="1"/>
  <c r="M4951" i="1"/>
  <c r="N4951" i="1" s="1"/>
  <c r="M4952" i="1"/>
  <c r="N4952" i="1" s="1"/>
  <c r="M4953" i="1"/>
  <c r="N4953" i="1" s="1"/>
  <c r="M4954" i="1"/>
  <c r="N4954" i="1" s="1"/>
  <c r="M4955" i="1"/>
  <c r="N4955" i="1" s="1"/>
  <c r="M4956" i="1"/>
  <c r="N4956" i="1" s="1"/>
  <c r="M4957" i="1"/>
  <c r="N4957" i="1" s="1"/>
  <c r="M4958" i="1"/>
  <c r="N4958" i="1" s="1"/>
  <c r="M4959" i="1"/>
  <c r="N4959" i="1" s="1"/>
  <c r="M4960" i="1"/>
  <c r="N4960" i="1" s="1"/>
  <c r="M4961" i="1"/>
  <c r="N4961" i="1" s="1"/>
  <c r="M4962" i="1"/>
  <c r="N4962" i="1" s="1"/>
  <c r="M4963" i="1"/>
  <c r="N4963" i="1" s="1"/>
  <c r="M4964" i="1"/>
  <c r="N4964" i="1" s="1"/>
  <c r="M4965" i="1"/>
  <c r="N4965" i="1" s="1"/>
  <c r="M4966" i="1"/>
  <c r="N4966" i="1" s="1"/>
  <c r="M4967" i="1"/>
  <c r="N4967" i="1" s="1"/>
  <c r="M4968" i="1"/>
  <c r="N4968" i="1" s="1"/>
  <c r="M4969" i="1"/>
  <c r="N4969" i="1" s="1"/>
  <c r="M4970" i="1"/>
  <c r="N4970" i="1" s="1"/>
  <c r="M4971" i="1"/>
  <c r="N4971" i="1" s="1"/>
  <c r="M4972" i="1"/>
  <c r="N4972" i="1" s="1"/>
  <c r="M4973" i="1"/>
  <c r="N4973" i="1" s="1"/>
  <c r="M4974" i="1"/>
  <c r="N4974" i="1" s="1"/>
  <c r="M4975" i="1"/>
  <c r="N4975" i="1" s="1"/>
  <c r="M4976" i="1"/>
  <c r="N4976" i="1" s="1"/>
  <c r="M4977" i="1"/>
  <c r="N4977" i="1" s="1"/>
  <c r="M4978" i="1"/>
  <c r="N4978" i="1" s="1"/>
  <c r="M4979" i="1"/>
  <c r="N4979" i="1" s="1"/>
  <c r="M4980" i="1"/>
  <c r="N4980" i="1" s="1"/>
  <c r="M4981" i="1"/>
  <c r="N4981" i="1" s="1"/>
  <c r="M4982" i="1"/>
  <c r="N4982" i="1" s="1"/>
  <c r="M4983" i="1"/>
  <c r="N4983" i="1" s="1"/>
  <c r="M4984" i="1"/>
  <c r="N4984" i="1" s="1"/>
  <c r="M4985" i="1"/>
  <c r="N4985" i="1" s="1"/>
  <c r="M4986" i="1"/>
  <c r="N4986" i="1" s="1"/>
  <c r="M4987" i="1"/>
  <c r="N4987" i="1" s="1"/>
  <c r="M4988" i="1"/>
  <c r="N4988" i="1" s="1"/>
  <c r="M4989" i="1"/>
  <c r="N4989" i="1" s="1"/>
  <c r="M4990" i="1"/>
  <c r="N4990" i="1" s="1"/>
  <c r="M4991" i="1"/>
  <c r="N4991" i="1" s="1"/>
  <c r="M4992" i="1"/>
  <c r="N4992" i="1" s="1"/>
  <c r="M4993" i="1"/>
  <c r="N4993" i="1" s="1"/>
  <c r="M4994" i="1"/>
  <c r="N4994" i="1" s="1"/>
  <c r="M4995" i="1"/>
  <c r="N4995" i="1" s="1"/>
  <c r="M4996" i="1"/>
  <c r="N4996" i="1" s="1"/>
  <c r="M4997" i="1"/>
  <c r="N4997" i="1" s="1"/>
  <c r="M4998" i="1"/>
  <c r="N4998" i="1" s="1"/>
  <c r="M4999" i="1"/>
  <c r="N4999" i="1" s="1"/>
  <c r="M5000" i="1"/>
  <c r="N5000" i="1" s="1"/>
  <c r="M5001" i="1"/>
  <c r="N5001" i="1" s="1"/>
  <c r="M2616" i="1"/>
  <c r="N2616" i="1" s="1"/>
  <c r="M2617" i="1"/>
  <c r="N2617" i="1" s="1"/>
  <c r="M2618" i="1"/>
  <c r="N2618" i="1" s="1"/>
  <c r="M2619" i="1"/>
  <c r="N2619" i="1" s="1"/>
  <c r="M2620" i="1"/>
  <c r="N2620" i="1" s="1"/>
  <c r="M2621" i="1"/>
  <c r="N2621" i="1" s="1"/>
  <c r="M2622" i="1"/>
  <c r="N2622" i="1" s="1"/>
  <c r="M2623" i="1"/>
  <c r="N2623" i="1" s="1"/>
  <c r="M2624" i="1"/>
  <c r="N2624" i="1" s="1"/>
  <c r="M2625" i="1"/>
  <c r="N2625" i="1" s="1"/>
  <c r="M2626" i="1"/>
  <c r="N2626" i="1" s="1"/>
  <c r="M2627" i="1"/>
  <c r="N2627" i="1" s="1"/>
  <c r="M2628" i="1"/>
  <c r="N2628" i="1" s="1"/>
  <c r="M2629" i="1"/>
  <c r="N2629" i="1" s="1"/>
  <c r="M2630" i="1"/>
  <c r="N2630" i="1" s="1"/>
  <c r="M2631" i="1"/>
  <c r="N2631" i="1" s="1"/>
  <c r="M2632" i="1"/>
  <c r="N2632" i="1" s="1"/>
  <c r="M2633" i="1"/>
  <c r="N2633" i="1" s="1"/>
  <c r="M2634" i="1"/>
  <c r="N2634" i="1" s="1"/>
  <c r="M2635" i="1"/>
  <c r="N2635" i="1" s="1"/>
  <c r="M2636" i="1"/>
  <c r="N2636" i="1" s="1"/>
  <c r="M2637" i="1"/>
  <c r="N2637" i="1" s="1"/>
  <c r="M2638" i="1"/>
  <c r="N2638" i="1" s="1"/>
  <c r="M2639" i="1"/>
  <c r="N2639" i="1" s="1"/>
  <c r="M2640" i="1"/>
  <c r="N2640" i="1" s="1"/>
  <c r="M2641" i="1"/>
  <c r="N2641" i="1" s="1"/>
  <c r="M2642" i="1"/>
  <c r="N2642" i="1" s="1"/>
  <c r="M2643" i="1"/>
  <c r="N2643" i="1" s="1"/>
  <c r="M2644" i="1"/>
  <c r="N2644" i="1" s="1"/>
  <c r="M2645" i="1"/>
  <c r="N2645" i="1" s="1"/>
  <c r="M2646" i="1"/>
  <c r="N2646" i="1" s="1"/>
  <c r="M2647" i="1"/>
  <c r="N2647" i="1" s="1"/>
  <c r="M2648" i="1"/>
  <c r="N2648" i="1" s="1"/>
  <c r="M2649" i="1"/>
  <c r="N2649" i="1" s="1"/>
  <c r="M2650" i="1"/>
  <c r="N2650" i="1" s="1"/>
  <c r="M2651" i="1"/>
  <c r="N2651" i="1" s="1"/>
  <c r="M2652" i="1"/>
  <c r="N2652" i="1" s="1"/>
  <c r="M2653" i="1"/>
  <c r="N2653" i="1" s="1"/>
  <c r="M2654" i="1"/>
  <c r="N2654" i="1" s="1"/>
  <c r="M2655" i="1"/>
  <c r="N2655" i="1" s="1"/>
  <c r="M2656" i="1"/>
  <c r="N2656" i="1" s="1"/>
  <c r="M2657" i="1"/>
  <c r="N2657" i="1" s="1"/>
  <c r="M2658" i="1"/>
  <c r="N2658" i="1" s="1"/>
  <c r="M2659" i="1"/>
  <c r="N2659" i="1" s="1"/>
  <c r="M2660" i="1"/>
  <c r="N2660" i="1" s="1"/>
  <c r="M2661" i="1"/>
  <c r="N2661" i="1" s="1"/>
  <c r="M2662" i="1"/>
  <c r="N2662" i="1" s="1"/>
  <c r="M2663" i="1"/>
  <c r="N2663" i="1" s="1"/>
  <c r="M2664" i="1"/>
  <c r="N2664" i="1" s="1"/>
  <c r="M2665" i="1"/>
  <c r="N2665" i="1" s="1"/>
  <c r="M2666" i="1"/>
  <c r="N2666" i="1" s="1"/>
  <c r="M2667" i="1"/>
  <c r="N2667" i="1" s="1"/>
  <c r="M2668" i="1"/>
  <c r="N2668" i="1" s="1"/>
  <c r="M2669" i="1"/>
  <c r="N2669" i="1" s="1"/>
  <c r="M2670" i="1"/>
  <c r="N2670" i="1" s="1"/>
  <c r="M2671" i="1"/>
  <c r="N2671" i="1" s="1"/>
  <c r="M2672" i="1"/>
  <c r="N2672" i="1" s="1"/>
  <c r="M2673" i="1"/>
  <c r="N2673" i="1" s="1"/>
  <c r="M2674" i="1"/>
  <c r="N2674" i="1" s="1"/>
  <c r="M2675" i="1"/>
  <c r="N2675" i="1" s="1"/>
  <c r="M2676" i="1"/>
  <c r="N2676" i="1" s="1"/>
  <c r="M2677" i="1"/>
  <c r="N2677" i="1" s="1"/>
  <c r="M2678" i="1"/>
  <c r="N2678" i="1" s="1"/>
  <c r="M2679" i="1"/>
  <c r="N2679" i="1" s="1"/>
  <c r="M2680" i="1"/>
  <c r="N2680" i="1" s="1"/>
  <c r="M2681" i="1"/>
  <c r="N2681" i="1" s="1"/>
  <c r="M2682" i="1"/>
  <c r="N2682" i="1" s="1"/>
  <c r="M2683" i="1"/>
  <c r="N2683" i="1" s="1"/>
  <c r="M2684" i="1"/>
  <c r="N2684" i="1" s="1"/>
  <c r="M2685" i="1"/>
  <c r="N2685" i="1" s="1"/>
  <c r="M2686" i="1"/>
  <c r="N2686" i="1" s="1"/>
  <c r="M2687" i="1"/>
  <c r="N2687" i="1" s="1"/>
  <c r="M2688" i="1"/>
  <c r="N2688" i="1" s="1"/>
  <c r="M2689" i="1"/>
  <c r="N2689" i="1" s="1"/>
  <c r="M2690" i="1"/>
  <c r="N2690" i="1" s="1"/>
  <c r="M2691" i="1"/>
  <c r="N2691" i="1" s="1"/>
  <c r="M2692" i="1"/>
  <c r="N2692" i="1" s="1"/>
  <c r="M2693" i="1"/>
  <c r="N2693" i="1" s="1"/>
  <c r="M2694" i="1"/>
  <c r="N2694" i="1" s="1"/>
  <c r="M2695" i="1"/>
  <c r="N2695" i="1" s="1"/>
  <c r="M2696" i="1"/>
  <c r="N2696" i="1" s="1"/>
  <c r="M2697" i="1"/>
  <c r="N2697" i="1" s="1"/>
  <c r="M2698" i="1"/>
  <c r="N2698" i="1" s="1"/>
  <c r="M2699" i="1"/>
  <c r="N2699" i="1" s="1"/>
  <c r="M2700" i="1"/>
  <c r="N2700" i="1" s="1"/>
  <c r="M2701" i="1"/>
  <c r="N2701" i="1" s="1"/>
  <c r="M2702" i="1"/>
  <c r="N2702" i="1" s="1"/>
  <c r="M2703" i="1"/>
  <c r="N2703" i="1" s="1"/>
  <c r="M2704" i="1"/>
  <c r="N2704" i="1" s="1"/>
  <c r="M2705" i="1"/>
  <c r="N2705" i="1" s="1"/>
  <c r="M2706" i="1"/>
  <c r="N2706" i="1" s="1"/>
  <c r="M2707" i="1"/>
  <c r="N2707" i="1" s="1"/>
  <c r="M2708" i="1"/>
  <c r="N2708" i="1" s="1"/>
  <c r="M2709" i="1"/>
  <c r="N2709" i="1" s="1"/>
  <c r="M2710" i="1"/>
  <c r="N2710" i="1" s="1"/>
  <c r="M2711" i="1"/>
  <c r="N2711" i="1" s="1"/>
  <c r="M2712" i="1"/>
  <c r="N2712" i="1" s="1"/>
  <c r="M2713" i="1"/>
  <c r="N2713" i="1" s="1"/>
  <c r="M2714" i="1"/>
  <c r="N2714" i="1" s="1"/>
  <c r="M2715" i="1"/>
  <c r="N2715" i="1" s="1"/>
  <c r="M2716" i="1"/>
  <c r="N2716" i="1" s="1"/>
  <c r="M2717" i="1"/>
  <c r="N2717" i="1" s="1"/>
  <c r="M2718" i="1"/>
  <c r="N2718" i="1" s="1"/>
  <c r="M2719" i="1"/>
  <c r="N2719" i="1" s="1"/>
  <c r="M2720" i="1"/>
  <c r="N2720" i="1" s="1"/>
  <c r="M2721" i="1"/>
  <c r="N2721" i="1" s="1"/>
  <c r="M2722" i="1"/>
  <c r="N2722" i="1" s="1"/>
  <c r="M2723" i="1"/>
  <c r="N2723" i="1" s="1"/>
  <c r="M2724" i="1"/>
  <c r="N2724" i="1" s="1"/>
  <c r="M2725" i="1"/>
  <c r="N2725" i="1" s="1"/>
  <c r="M2726" i="1"/>
  <c r="N2726" i="1" s="1"/>
  <c r="M2727" i="1"/>
  <c r="N2727" i="1" s="1"/>
  <c r="M2728" i="1"/>
  <c r="N2728" i="1" s="1"/>
  <c r="M2729" i="1"/>
  <c r="N2729" i="1" s="1"/>
  <c r="M2730" i="1"/>
  <c r="N2730" i="1" s="1"/>
  <c r="M2731" i="1"/>
  <c r="N2731" i="1" s="1"/>
  <c r="M2732" i="1"/>
  <c r="N2732" i="1" s="1"/>
  <c r="M2733" i="1"/>
  <c r="N2733" i="1" s="1"/>
  <c r="M2734" i="1"/>
  <c r="N2734" i="1" s="1"/>
  <c r="M2735" i="1"/>
  <c r="N2735" i="1" s="1"/>
  <c r="M2736" i="1"/>
  <c r="N2736" i="1" s="1"/>
  <c r="M2737" i="1"/>
  <c r="N2737" i="1" s="1"/>
  <c r="M2738" i="1"/>
  <c r="N2738" i="1" s="1"/>
  <c r="M2739" i="1"/>
  <c r="N2739" i="1" s="1"/>
  <c r="M2740" i="1"/>
  <c r="N2740" i="1" s="1"/>
  <c r="M2741" i="1"/>
  <c r="N2741" i="1" s="1"/>
  <c r="M2742" i="1"/>
  <c r="N2742" i="1" s="1"/>
  <c r="M2743" i="1"/>
  <c r="N2743" i="1" s="1"/>
  <c r="M2744" i="1"/>
  <c r="N2744" i="1" s="1"/>
  <c r="M2745" i="1"/>
  <c r="N2745" i="1" s="1"/>
  <c r="M2746" i="1"/>
  <c r="N2746" i="1" s="1"/>
  <c r="M2747" i="1"/>
  <c r="N2747" i="1" s="1"/>
  <c r="M2748" i="1"/>
  <c r="N2748" i="1" s="1"/>
  <c r="M2749" i="1"/>
  <c r="N2749" i="1" s="1"/>
  <c r="M2750" i="1"/>
  <c r="N2750" i="1" s="1"/>
  <c r="M2751" i="1"/>
  <c r="N2751" i="1" s="1"/>
  <c r="M2752" i="1"/>
  <c r="N2752" i="1" s="1"/>
  <c r="M2753" i="1"/>
  <c r="N2753" i="1" s="1"/>
  <c r="M2754" i="1"/>
  <c r="N2754" i="1" s="1"/>
  <c r="M2755" i="1"/>
  <c r="N2755" i="1" s="1"/>
  <c r="M2756" i="1"/>
  <c r="N2756" i="1" s="1"/>
  <c r="M2757" i="1"/>
  <c r="N2757" i="1" s="1"/>
  <c r="M2758" i="1"/>
  <c r="N2758" i="1" s="1"/>
  <c r="M2759" i="1"/>
  <c r="N2759" i="1" s="1"/>
  <c r="M2760" i="1"/>
  <c r="N2760" i="1" s="1"/>
  <c r="M2761" i="1"/>
  <c r="N2761" i="1" s="1"/>
  <c r="M2762" i="1"/>
  <c r="N2762" i="1" s="1"/>
  <c r="M2763" i="1"/>
  <c r="N2763" i="1" s="1"/>
  <c r="M2764" i="1"/>
  <c r="N2764" i="1" s="1"/>
  <c r="M2765" i="1"/>
  <c r="N2765" i="1" s="1"/>
  <c r="M2766" i="1"/>
  <c r="N2766" i="1" s="1"/>
  <c r="M2767" i="1"/>
  <c r="N2767" i="1" s="1"/>
  <c r="M2768" i="1"/>
  <c r="N2768" i="1" s="1"/>
  <c r="M2769" i="1"/>
  <c r="N2769" i="1" s="1"/>
  <c r="M2770" i="1"/>
  <c r="N2770" i="1" s="1"/>
  <c r="M2771" i="1"/>
  <c r="N2771" i="1" s="1"/>
  <c r="M2772" i="1"/>
  <c r="N2772" i="1" s="1"/>
  <c r="M2773" i="1"/>
  <c r="N2773" i="1" s="1"/>
  <c r="M2774" i="1"/>
  <c r="N2774" i="1" s="1"/>
  <c r="M2775" i="1"/>
  <c r="N2775" i="1" s="1"/>
  <c r="M2776" i="1"/>
  <c r="N2776" i="1" s="1"/>
  <c r="M2777" i="1"/>
  <c r="N2777" i="1" s="1"/>
  <c r="M2778" i="1"/>
  <c r="N2778" i="1" s="1"/>
  <c r="M2779" i="1"/>
  <c r="N2779" i="1" s="1"/>
  <c r="M2780" i="1"/>
  <c r="N2780" i="1" s="1"/>
  <c r="M2781" i="1"/>
  <c r="N2781" i="1" s="1"/>
  <c r="M2782" i="1"/>
  <c r="N2782" i="1" s="1"/>
  <c r="M2783" i="1"/>
  <c r="N2783" i="1" s="1"/>
  <c r="M2784" i="1"/>
  <c r="N2784" i="1" s="1"/>
  <c r="M2785" i="1"/>
  <c r="N2785" i="1" s="1"/>
  <c r="M2786" i="1"/>
  <c r="N2786" i="1" s="1"/>
  <c r="M2787" i="1"/>
  <c r="N2787" i="1" s="1"/>
  <c r="M2788" i="1"/>
  <c r="N2788" i="1" s="1"/>
  <c r="M2789" i="1"/>
  <c r="N2789" i="1" s="1"/>
  <c r="M2790" i="1"/>
  <c r="N2790" i="1" s="1"/>
  <c r="M2791" i="1"/>
  <c r="N2791" i="1" s="1"/>
  <c r="M2792" i="1"/>
  <c r="N2792" i="1" s="1"/>
  <c r="M2793" i="1"/>
  <c r="N2793" i="1" s="1"/>
  <c r="M2794" i="1"/>
  <c r="N2794" i="1" s="1"/>
  <c r="M2795" i="1"/>
  <c r="N2795" i="1" s="1"/>
  <c r="M2796" i="1"/>
  <c r="N2796" i="1" s="1"/>
  <c r="M2797" i="1"/>
  <c r="N2797" i="1" s="1"/>
  <c r="M2798" i="1"/>
  <c r="N2798" i="1" s="1"/>
  <c r="M2799" i="1"/>
  <c r="N2799" i="1" s="1"/>
  <c r="M2800" i="1"/>
  <c r="N2800" i="1" s="1"/>
  <c r="M2801" i="1"/>
  <c r="N2801" i="1" s="1"/>
  <c r="M2802" i="1"/>
  <c r="N2802" i="1" s="1"/>
  <c r="M2803" i="1"/>
  <c r="N2803" i="1" s="1"/>
  <c r="M2804" i="1"/>
  <c r="N2804" i="1" s="1"/>
  <c r="M2805" i="1"/>
  <c r="N2805" i="1" s="1"/>
  <c r="M2806" i="1"/>
  <c r="N2806" i="1" s="1"/>
  <c r="M2807" i="1"/>
  <c r="N2807" i="1" s="1"/>
  <c r="M2808" i="1"/>
  <c r="N2808" i="1" s="1"/>
  <c r="M2809" i="1"/>
  <c r="N2809" i="1" s="1"/>
  <c r="M2810" i="1"/>
  <c r="N2810" i="1" s="1"/>
  <c r="M2811" i="1"/>
  <c r="N2811" i="1" s="1"/>
  <c r="M2812" i="1"/>
  <c r="N2812" i="1" s="1"/>
  <c r="M2813" i="1"/>
  <c r="N2813" i="1" s="1"/>
  <c r="M2814" i="1"/>
  <c r="N2814" i="1" s="1"/>
  <c r="M2815" i="1"/>
  <c r="N2815" i="1" s="1"/>
  <c r="M2816" i="1"/>
  <c r="N2816" i="1" s="1"/>
  <c r="M2817" i="1"/>
  <c r="N2817" i="1" s="1"/>
  <c r="M2818" i="1"/>
  <c r="N2818" i="1" s="1"/>
  <c r="M2819" i="1"/>
  <c r="N2819" i="1" s="1"/>
  <c r="M2820" i="1"/>
  <c r="N2820" i="1" s="1"/>
  <c r="M2821" i="1"/>
  <c r="N2821" i="1" s="1"/>
  <c r="M2822" i="1"/>
  <c r="N2822" i="1" s="1"/>
  <c r="M2823" i="1"/>
  <c r="N2823" i="1" s="1"/>
  <c r="M2824" i="1"/>
  <c r="N2824" i="1" s="1"/>
  <c r="M2825" i="1"/>
  <c r="N2825" i="1" s="1"/>
  <c r="M2826" i="1"/>
  <c r="N2826" i="1" s="1"/>
  <c r="M2827" i="1"/>
  <c r="N2827" i="1" s="1"/>
  <c r="M2828" i="1"/>
  <c r="N2828" i="1" s="1"/>
  <c r="M2829" i="1"/>
  <c r="N2829" i="1" s="1"/>
  <c r="M2830" i="1"/>
  <c r="N2830" i="1" s="1"/>
  <c r="M2831" i="1"/>
  <c r="N2831" i="1" s="1"/>
  <c r="M2832" i="1"/>
  <c r="N2832" i="1" s="1"/>
  <c r="M2833" i="1"/>
  <c r="N2833" i="1" s="1"/>
  <c r="M2834" i="1"/>
  <c r="N2834" i="1" s="1"/>
  <c r="M2835" i="1"/>
  <c r="N2835" i="1" s="1"/>
  <c r="M2836" i="1"/>
  <c r="N2836" i="1" s="1"/>
  <c r="M2837" i="1"/>
  <c r="N2837" i="1" s="1"/>
  <c r="M2838" i="1"/>
  <c r="N2838" i="1" s="1"/>
  <c r="M2839" i="1"/>
  <c r="N2839" i="1" s="1"/>
  <c r="M2840" i="1"/>
  <c r="N2840" i="1" s="1"/>
  <c r="M2841" i="1"/>
  <c r="N2841" i="1" s="1"/>
  <c r="M2842" i="1"/>
  <c r="N2842" i="1" s="1"/>
  <c r="M2843" i="1"/>
  <c r="N2843" i="1" s="1"/>
  <c r="M2844" i="1"/>
  <c r="N2844" i="1" s="1"/>
  <c r="M2845" i="1"/>
  <c r="N2845" i="1" s="1"/>
  <c r="M2846" i="1"/>
  <c r="N2846" i="1" s="1"/>
  <c r="M2847" i="1"/>
  <c r="N2847" i="1" s="1"/>
  <c r="M2848" i="1"/>
  <c r="N2848" i="1" s="1"/>
  <c r="M2849" i="1"/>
  <c r="N2849" i="1" s="1"/>
  <c r="M2850" i="1"/>
  <c r="N2850" i="1" s="1"/>
  <c r="M2851" i="1"/>
  <c r="N2851" i="1" s="1"/>
  <c r="M2852" i="1"/>
  <c r="N2852" i="1" s="1"/>
  <c r="M2853" i="1"/>
  <c r="N2853" i="1" s="1"/>
  <c r="M2854" i="1"/>
  <c r="N2854" i="1" s="1"/>
  <c r="M2855" i="1"/>
  <c r="N2855" i="1" s="1"/>
  <c r="M2856" i="1"/>
  <c r="N2856" i="1" s="1"/>
  <c r="M2857" i="1"/>
  <c r="N2857" i="1" s="1"/>
  <c r="M2858" i="1"/>
  <c r="N2858" i="1" s="1"/>
  <c r="M2859" i="1"/>
  <c r="N2859" i="1" s="1"/>
  <c r="M2860" i="1"/>
  <c r="N2860" i="1" s="1"/>
  <c r="M2861" i="1"/>
  <c r="N2861" i="1" s="1"/>
  <c r="M2862" i="1"/>
  <c r="N2862" i="1" s="1"/>
  <c r="M2863" i="1"/>
  <c r="N2863" i="1" s="1"/>
  <c r="M2864" i="1"/>
  <c r="N2864" i="1" s="1"/>
  <c r="M2865" i="1"/>
  <c r="N2865" i="1" s="1"/>
  <c r="M2866" i="1"/>
  <c r="N2866" i="1" s="1"/>
  <c r="M2867" i="1"/>
  <c r="N2867" i="1" s="1"/>
  <c r="M2868" i="1"/>
  <c r="N2868" i="1" s="1"/>
  <c r="M2869" i="1"/>
  <c r="N2869" i="1" s="1"/>
  <c r="M2870" i="1"/>
  <c r="N2870" i="1" s="1"/>
  <c r="M2871" i="1"/>
  <c r="N2871" i="1" s="1"/>
  <c r="M2872" i="1"/>
  <c r="N2872" i="1" s="1"/>
  <c r="M2873" i="1"/>
  <c r="N2873" i="1" s="1"/>
  <c r="M2874" i="1"/>
  <c r="N2874" i="1" s="1"/>
  <c r="M2875" i="1"/>
  <c r="N2875" i="1" s="1"/>
  <c r="M2876" i="1"/>
  <c r="N2876" i="1" s="1"/>
  <c r="M2877" i="1"/>
  <c r="N2877" i="1" s="1"/>
  <c r="M2878" i="1"/>
  <c r="N2878" i="1" s="1"/>
  <c r="M2879" i="1"/>
  <c r="N2879" i="1" s="1"/>
  <c r="M2880" i="1"/>
  <c r="N2880" i="1" s="1"/>
  <c r="M2881" i="1"/>
  <c r="N2881" i="1" s="1"/>
  <c r="M2882" i="1"/>
  <c r="N2882" i="1" s="1"/>
  <c r="M2883" i="1"/>
  <c r="N2883" i="1" s="1"/>
  <c r="M2884" i="1"/>
  <c r="N2884" i="1" s="1"/>
  <c r="M2885" i="1"/>
  <c r="N2885" i="1" s="1"/>
  <c r="M2886" i="1"/>
  <c r="N2886" i="1" s="1"/>
  <c r="M2887" i="1"/>
  <c r="N2887" i="1" s="1"/>
  <c r="M2888" i="1"/>
  <c r="N2888" i="1" s="1"/>
  <c r="M2889" i="1"/>
  <c r="N2889" i="1" s="1"/>
  <c r="M2890" i="1"/>
  <c r="N2890" i="1" s="1"/>
  <c r="M2891" i="1"/>
  <c r="N2891" i="1" s="1"/>
  <c r="M2892" i="1"/>
  <c r="N2892" i="1" s="1"/>
  <c r="M2893" i="1"/>
  <c r="N2893" i="1" s="1"/>
  <c r="M2894" i="1"/>
  <c r="N2894" i="1" s="1"/>
  <c r="M2895" i="1"/>
  <c r="N2895" i="1" s="1"/>
  <c r="M2896" i="1"/>
  <c r="N2896" i="1" s="1"/>
  <c r="M2897" i="1"/>
  <c r="N2897" i="1" s="1"/>
  <c r="M2898" i="1"/>
  <c r="N2898" i="1" s="1"/>
  <c r="M2899" i="1"/>
  <c r="N2899" i="1" s="1"/>
  <c r="M2900" i="1"/>
  <c r="N2900" i="1" s="1"/>
  <c r="M2901" i="1"/>
  <c r="N2901" i="1" s="1"/>
  <c r="M2902" i="1"/>
  <c r="N2902" i="1" s="1"/>
  <c r="M2903" i="1"/>
  <c r="N2903" i="1" s="1"/>
  <c r="M2904" i="1"/>
  <c r="N2904" i="1" s="1"/>
  <c r="M2905" i="1"/>
  <c r="N2905" i="1" s="1"/>
  <c r="M2906" i="1"/>
  <c r="N2906" i="1" s="1"/>
  <c r="M2907" i="1"/>
  <c r="N2907" i="1" s="1"/>
  <c r="M2908" i="1"/>
  <c r="N2908" i="1" s="1"/>
  <c r="M2909" i="1"/>
  <c r="N2909" i="1" s="1"/>
  <c r="M2910" i="1"/>
  <c r="N2910" i="1" s="1"/>
  <c r="M2911" i="1"/>
  <c r="N2911" i="1" s="1"/>
  <c r="M2912" i="1"/>
  <c r="N2912" i="1" s="1"/>
  <c r="M2913" i="1"/>
  <c r="N2913" i="1" s="1"/>
  <c r="M2914" i="1"/>
  <c r="N2914" i="1" s="1"/>
  <c r="M2915" i="1"/>
  <c r="N2915" i="1" s="1"/>
  <c r="M2916" i="1"/>
  <c r="N2916" i="1" s="1"/>
  <c r="M2917" i="1"/>
  <c r="N2917" i="1" s="1"/>
  <c r="M2918" i="1"/>
  <c r="N2918" i="1" s="1"/>
  <c r="M2919" i="1"/>
  <c r="N2919" i="1" s="1"/>
  <c r="M2920" i="1"/>
  <c r="N2920" i="1" s="1"/>
  <c r="M2921" i="1"/>
  <c r="N2921" i="1" s="1"/>
  <c r="M2922" i="1"/>
  <c r="N2922" i="1" s="1"/>
  <c r="M2923" i="1"/>
  <c r="N2923" i="1" s="1"/>
  <c r="M2924" i="1"/>
  <c r="N2924" i="1" s="1"/>
  <c r="M2925" i="1"/>
  <c r="N2925" i="1" s="1"/>
  <c r="M2926" i="1"/>
  <c r="N2926" i="1" s="1"/>
  <c r="M2927" i="1"/>
  <c r="N2927" i="1" s="1"/>
  <c r="M2928" i="1"/>
  <c r="N2928" i="1" s="1"/>
  <c r="M2929" i="1"/>
  <c r="N2929" i="1" s="1"/>
  <c r="M2930" i="1"/>
  <c r="N2930" i="1" s="1"/>
  <c r="M2931" i="1"/>
  <c r="N2931" i="1" s="1"/>
  <c r="M2932" i="1"/>
  <c r="N2932" i="1" s="1"/>
  <c r="M2933" i="1"/>
  <c r="N2933" i="1" s="1"/>
  <c r="M2934" i="1"/>
  <c r="N2934" i="1" s="1"/>
  <c r="M2935" i="1"/>
  <c r="N2935" i="1" s="1"/>
  <c r="M2936" i="1"/>
  <c r="N2936" i="1" s="1"/>
  <c r="M2937" i="1"/>
  <c r="N2937" i="1" s="1"/>
  <c r="M2938" i="1"/>
  <c r="N2938" i="1" s="1"/>
  <c r="M2939" i="1"/>
  <c r="N2939" i="1" s="1"/>
  <c r="M2940" i="1"/>
  <c r="N2940" i="1" s="1"/>
  <c r="M2941" i="1"/>
  <c r="N2941" i="1" s="1"/>
  <c r="M2942" i="1"/>
  <c r="N2942" i="1" s="1"/>
  <c r="M2943" i="1"/>
  <c r="N2943" i="1" s="1"/>
  <c r="M2944" i="1"/>
  <c r="N2944" i="1" s="1"/>
  <c r="M2945" i="1"/>
  <c r="N2945" i="1" s="1"/>
  <c r="M2946" i="1"/>
  <c r="N2946" i="1" s="1"/>
  <c r="M2947" i="1"/>
  <c r="N2947" i="1" s="1"/>
  <c r="M2948" i="1"/>
  <c r="N2948" i="1" s="1"/>
  <c r="M2949" i="1"/>
  <c r="N2949" i="1" s="1"/>
  <c r="M2950" i="1"/>
  <c r="N2950" i="1" s="1"/>
  <c r="M2951" i="1"/>
  <c r="N2951" i="1" s="1"/>
  <c r="M2952" i="1"/>
  <c r="N2952" i="1" s="1"/>
  <c r="M2953" i="1"/>
  <c r="N2953" i="1" s="1"/>
  <c r="M2954" i="1"/>
  <c r="N2954" i="1" s="1"/>
  <c r="M2955" i="1"/>
  <c r="N2955" i="1" s="1"/>
  <c r="M2956" i="1"/>
  <c r="N2956" i="1" s="1"/>
  <c r="M2957" i="1"/>
  <c r="N2957" i="1" s="1"/>
  <c r="M2958" i="1"/>
  <c r="N2958" i="1" s="1"/>
  <c r="M2959" i="1"/>
  <c r="N2959" i="1" s="1"/>
  <c r="M2960" i="1"/>
  <c r="N2960" i="1" s="1"/>
  <c r="M2961" i="1"/>
  <c r="N2961" i="1" s="1"/>
  <c r="M2962" i="1"/>
  <c r="N2962" i="1" s="1"/>
  <c r="M2963" i="1"/>
  <c r="N2963" i="1" s="1"/>
  <c r="M2964" i="1"/>
  <c r="N2964" i="1" s="1"/>
  <c r="M2965" i="1"/>
  <c r="N2965" i="1" s="1"/>
  <c r="M2966" i="1"/>
  <c r="N2966" i="1" s="1"/>
  <c r="M2967" i="1"/>
  <c r="N2967" i="1" s="1"/>
  <c r="M2968" i="1"/>
  <c r="N2968" i="1" s="1"/>
  <c r="M2969" i="1"/>
  <c r="N2969" i="1" s="1"/>
  <c r="M2970" i="1"/>
  <c r="N2970" i="1" s="1"/>
  <c r="M2971" i="1"/>
  <c r="N2971" i="1" s="1"/>
  <c r="M2972" i="1"/>
  <c r="N2972" i="1" s="1"/>
  <c r="M2973" i="1"/>
  <c r="N2973" i="1" s="1"/>
  <c r="M2974" i="1"/>
  <c r="N2974" i="1" s="1"/>
  <c r="M2975" i="1"/>
  <c r="N2975" i="1" s="1"/>
  <c r="M2976" i="1"/>
  <c r="N2976" i="1" s="1"/>
  <c r="M2977" i="1"/>
  <c r="N2977" i="1" s="1"/>
  <c r="M2978" i="1"/>
  <c r="N2978" i="1" s="1"/>
  <c r="M2979" i="1"/>
  <c r="N2979" i="1" s="1"/>
  <c r="M2980" i="1"/>
  <c r="N2980" i="1" s="1"/>
  <c r="M2981" i="1"/>
  <c r="N2981" i="1" s="1"/>
  <c r="M2982" i="1"/>
  <c r="N2982" i="1" s="1"/>
  <c r="M2983" i="1"/>
  <c r="N2983" i="1" s="1"/>
  <c r="M2984" i="1"/>
  <c r="N2984" i="1" s="1"/>
  <c r="M2985" i="1"/>
  <c r="N2985" i="1" s="1"/>
  <c r="M2986" i="1"/>
  <c r="N2986" i="1" s="1"/>
  <c r="M2987" i="1"/>
  <c r="N2987" i="1" s="1"/>
  <c r="M2988" i="1"/>
  <c r="N2988" i="1" s="1"/>
  <c r="M2989" i="1"/>
  <c r="N2989" i="1" s="1"/>
  <c r="M2990" i="1"/>
  <c r="N2990" i="1" s="1"/>
  <c r="M2991" i="1"/>
  <c r="N2991" i="1" s="1"/>
  <c r="M2992" i="1"/>
  <c r="N2992" i="1" s="1"/>
  <c r="M2993" i="1"/>
  <c r="N2993" i="1" s="1"/>
  <c r="M2994" i="1"/>
  <c r="N2994" i="1" s="1"/>
  <c r="M2995" i="1"/>
  <c r="N2995" i="1" s="1"/>
  <c r="M2996" i="1"/>
  <c r="N2996" i="1" s="1"/>
  <c r="M2997" i="1"/>
  <c r="N2997" i="1" s="1"/>
  <c r="M2998" i="1"/>
  <c r="N2998" i="1" s="1"/>
  <c r="M2999" i="1"/>
  <c r="N2999" i="1" s="1"/>
  <c r="M3000" i="1"/>
  <c r="N3000" i="1" s="1"/>
  <c r="M3001" i="1"/>
  <c r="N3001" i="1" s="1"/>
  <c r="M3002" i="1"/>
  <c r="N3002" i="1" s="1"/>
  <c r="M3003" i="1"/>
  <c r="N3003" i="1" s="1"/>
  <c r="M3004" i="1"/>
  <c r="N3004" i="1" s="1"/>
  <c r="M3005" i="1"/>
  <c r="N3005" i="1" s="1"/>
  <c r="M3006" i="1"/>
  <c r="N3006" i="1" s="1"/>
  <c r="M3007" i="1"/>
  <c r="N3007" i="1" s="1"/>
  <c r="M3008" i="1"/>
  <c r="N3008" i="1" s="1"/>
  <c r="M3009" i="1"/>
  <c r="N3009" i="1" s="1"/>
  <c r="M3010" i="1"/>
  <c r="N3010" i="1" s="1"/>
  <c r="M3011" i="1"/>
  <c r="N3011" i="1" s="1"/>
  <c r="M3012" i="1"/>
  <c r="N3012" i="1" s="1"/>
  <c r="M3013" i="1"/>
  <c r="N3013" i="1" s="1"/>
  <c r="M3014" i="1"/>
  <c r="N3014" i="1" s="1"/>
  <c r="M3015" i="1"/>
  <c r="N3015" i="1" s="1"/>
  <c r="M3016" i="1"/>
  <c r="N3016" i="1" s="1"/>
  <c r="M3017" i="1"/>
  <c r="N3017" i="1" s="1"/>
  <c r="M3018" i="1"/>
  <c r="N3018" i="1" s="1"/>
  <c r="M3019" i="1"/>
  <c r="N3019" i="1" s="1"/>
  <c r="M3020" i="1"/>
  <c r="N3020" i="1" s="1"/>
  <c r="M3021" i="1"/>
  <c r="N3021" i="1" s="1"/>
  <c r="M3022" i="1"/>
  <c r="N3022" i="1" s="1"/>
  <c r="M3023" i="1"/>
  <c r="N3023" i="1" s="1"/>
  <c r="M3024" i="1"/>
  <c r="N3024" i="1" s="1"/>
  <c r="M3025" i="1"/>
  <c r="N3025" i="1" s="1"/>
  <c r="M3026" i="1"/>
  <c r="N3026" i="1" s="1"/>
  <c r="M3027" i="1"/>
  <c r="N3027" i="1" s="1"/>
  <c r="M3028" i="1"/>
  <c r="N3028" i="1" s="1"/>
  <c r="M3029" i="1"/>
  <c r="N3029" i="1" s="1"/>
  <c r="M3030" i="1"/>
  <c r="N3030" i="1" s="1"/>
  <c r="M3031" i="1"/>
  <c r="N3031" i="1" s="1"/>
  <c r="M3032" i="1"/>
  <c r="N3032" i="1" s="1"/>
  <c r="M3033" i="1"/>
  <c r="N3033" i="1" s="1"/>
  <c r="M3034" i="1"/>
  <c r="N3034" i="1" s="1"/>
  <c r="M3035" i="1"/>
  <c r="N3035" i="1" s="1"/>
  <c r="M3036" i="1"/>
  <c r="N3036" i="1" s="1"/>
  <c r="M3037" i="1"/>
  <c r="N3037" i="1" s="1"/>
  <c r="M3038" i="1"/>
  <c r="N3038" i="1" s="1"/>
  <c r="M3039" i="1"/>
  <c r="N3039" i="1" s="1"/>
  <c r="M3040" i="1"/>
  <c r="N3040" i="1" s="1"/>
  <c r="M3041" i="1"/>
  <c r="N3041" i="1" s="1"/>
  <c r="M3042" i="1"/>
  <c r="N3042" i="1" s="1"/>
  <c r="M3043" i="1"/>
  <c r="N3043" i="1" s="1"/>
  <c r="M3044" i="1"/>
  <c r="N3044" i="1" s="1"/>
  <c r="M3045" i="1"/>
  <c r="N3045" i="1" s="1"/>
  <c r="M3046" i="1"/>
  <c r="N3046" i="1" s="1"/>
  <c r="M3047" i="1"/>
  <c r="N3047" i="1" s="1"/>
  <c r="M3048" i="1"/>
  <c r="N3048" i="1" s="1"/>
  <c r="M3049" i="1"/>
  <c r="N3049" i="1" s="1"/>
  <c r="M3050" i="1"/>
  <c r="N3050" i="1" s="1"/>
  <c r="M3051" i="1"/>
  <c r="N3051" i="1" s="1"/>
  <c r="M3052" i="1"/>
  <c r="N3052" i="1" s="1"/>
  <c r="M3053" i="1"/>
  <c r="N3053" i="1" s="1"/>
  <c r="M3054" i="1"/>
  <c r="N3054" i="1" s="1"/>
  <c r="M3055" i="1"/>
  <c r="N3055" i="1" s="1"/>
  <c r="M3056" i="1"/>
  <c r="N3056" i="1" s="1"/>
  <c r="M3057" i="1"/>
  <c r="N3057" i="1" s="1"/>
  <c r="M3058" i="1"/>
  <c r="N3058" i="1" s="1"/>
  <c r="M3059" i="1"/>
  <c r="N3059" i="1" s="1"/>
  <c r="M3060" i="1"/>
  <c r="N3060" i="1" s="1"/>
  <c r="M3061" i="1"/>
  <c r="N3061" i="1" s="1"/>
  <c r="M3062" i="1"/>
  <c r="N3062" i="1" s="1"/>
  <c r="M3063" i="1"/>
  <c r="N3063" i="1" s="1"/>
  <c r="M3064" i="1"/>
  <c r="N3064" i="1" s="1"/>
  <c r="M3065" i="1"/>
  <c r="N3065" i="1" s="1"/>
  <c r="M3066" i="1"/>
  <c r="N3066" i="1" s="1"/>
  <c r="M3067" i="1"/>
  <c r="N3067" i="1" s="1"/>
  <c r="M3068" i="1"/>
  <c r="N3068" i="1" s="1"/>
  <c r="M3069" i="1"/>
  <c r="N3069" i="1" s="1"/>
  <c r="M3070" i="1"/>
  <c r="N3070" i="1" s="1"/>
  <c r="M3071" i="1"/>
  <c r="N3071" i="1" s="1"/>
  <c r="M3072" i="1"/>
  <c r="N3072" i="1" s="1"/>
  <c r="M3073" i="1"/>
  <c r="N3073" i="1" s="1"/>
  <c r="M3074" i="1"/>
  <c r="N3074" i="1" s="1"/>
  <c r="M3075" i="1"/>
  <c r="N3075" i="1" s="1"/>
  <c r="M3076" i="1"/>
  <c r="N3076" i="1" s="1"/>
  <c r="M3077" i="1"/>
  <c r="N3077" i="1" s="1"/>
  <c r="M3078" i="1"/>
  <c r="N3078" i="1" s="1"/>
  <c r="M3079" i="1"/>
  <c r="N3079" i="1" s="1"/>
  <c r="M3080" i="1"/>
  <c r="N3080" i="1" s="1"/>
  <c r="M3081" i="1"/>
  <c r="N3081" i="1" s="1"/>
  <c r="M3082" i="1"/>
  <c r="N3082" i="1" s="1"/>
  <c r="M3083" i="1"/>
  <c r="N3083" i="1" s="1"/>
  <c r="M3084" i="1"/>
  <c r="N3084" i="1" s="1"/>
  <c r="M3085" i="1"/>
  <c r="N3085" i="1" s="1"/>
  <c r="M3086" i="1"/>
  <c r="N3086" i="1" s="1"/>
  <c r="M3087" i="1"/>
  <c r="N3087" i="1" s="1"/>
  <c r="M3088" i="1"/>
  <c r="N3088" i="1" s="1"/>
  <c r="M3089" i="1"/>
  <c r="N3089" i="1" s="1"/>
  <c r="M3090" i="1"/>
  <c r="N3090" i="1" s="1"/>
  <c r="M3091" i="1"/>
  <c r="N3091" i="1" s="1"/>
  <c r="M3092" i="1"/>
  <c r="N3092" i="1" s="1"/>
  <c r="M3093" i="1"/>
  <c r="N3093" i="1" s="1"/>
  <c r="M3094" i="1"/>
  <c r="N3094" i="1" s="1"/>
  <c r="M3095" i="1"/>
  <c r="N3095" i="1" s="1"/>
  <c r="M3096" i="1"/>
  <c r="N3096" i="1" s="1"/>
  <c r="M3097" i="1"/>
  <c r="N3097" i="1" s="1"/>
  <c r="M3098" i="1"/>
  <c r="N3098" i="1" s="1"/>
  <c r="M3099" i="1"/>
  <c r="N3099" i="1" s="1"/>
  <c r="M3100" i="1"/>
  <c r="N3100" i="1" s="1"/>
  <c r="M3101" i="1"/>
  <c r="N3101" i="1" s="1"/>
  <c r="M3102" i="1"/>
  <c r="N3102" i="1" s="1"/>
  <c r="M3103" i="1"/>
  <c r="N3103" i="1" s="1"/>
  <c r="M3104" i="1"/>
  <c r="N3104" i="1" s="1"/>
  <c r="M3105" i="1"/>
  <c r="N3105" i="1" s="1"/>
  <c r="M3106" i="1"/>
  <c r="N3106" i="1" s="1"/>
  <c r="M3107" i="1"/>
  <c r="N3107" i="1" s="1"/>
  <c r="M3108" i="1"/>
  <c r="N3108" i="1" s="1"/>
  <c r="M3109" i="1"/>
  <c r="N3109" i="1" s="1"/>
  <c r="M3110" i="1"/>
  <c r="N3110" i="1" s="1"/>
  <c r="M3111" i="1"/>
  <c r="N3111" i="1" s="1"/>
  <c r="M3112" i="1"/>
  <c r="N3112" i="1" s="1"/>
  <c r="M3113" i="1"/>
  <c r="N3113" i="1" s="1"/>
  <c r="M3114" i="1"/>
  <c r="N3114" i="1" s="1"/>
  <c r="M3115" i="1"/>
  <c r="N3115" i="1" s="1"/>
  <c r="M3116" i="1"/>
  <c r="N3116" i="1" s="1"/>
  <c r="M3117" i="1"/>
  <c r="N3117" i="1" s="1"/>
  <c r="M3118" i="1"/>
  <c r="N3118" i="1" s="1"/>
  <c r="M3119" i="1"/>
  <c r="N3119" i="1" s="1"/>
  <c r="M3120" i="1"/>
  <c r="N3120" i="1" s="1"/>
  <c r="M3121" i="1"/>
  <c r="N3121" i="1" s="1"/>
  <c r="M3122" i="1"/>
  <c r="N3122" i="1" s="1"/>
  <c r="M3123" i="1"/>
  <c r="N3123" i="1" s="1"/>
  <c r="M3124" i="1"/>
  <c r="N3124" i="1" s="1"/>
  <c r="M3125" i="1"/>
  <c r="N3125" i="1" s="1"/>
  <c r="M3126" i="1"/>
  <c r="N3126" i="1" s="1"/>
  <c r="M3127" i="1"/>
  <c r="N3127" i="1" s="1"/>
  <c r="M3128" i="1"/>
  <c r="N3128" i="1" s="1"/>
  <c r="M3129" i="1"/>
  <c r="N3129" i="1" s="1"/>
  <c r="M3130" i="1"/>
  <c r="N3130" i="1" s="1"/>
  <c r="M3131" i="1"/>
  <c r="N3131" i="1" s="1"/>
  <c r="M3132" i="1"/>
  <c r="N3132" i="1" s="1"/>
  <c r="M3133" i="1"/>
  <c r="N3133" i="1" s="1"/>
  <c r="M3134" i="1"/>
  <c r="N3134" i="1" s="1"/>
  <c r="M3135" i="1"/>
  <c r="N3135" i="1" s="1"/>
  <c r="M3136" i="1"/>
  <c r="N3136" i="1" s="1"/>
  <c r="M3137" i="1"/>
  <c r="N3137" i="1" s="1"/>
  <c r="M3138" i="1"/>
  <c r="N3138" i="1" s="1"/>
  <c r="M3139" i="1"/>
  <c r="N3139" i="1" s="1"/>
  <c r="M3140" i="1"/>
  <c r="N3140" i="1" s="1"/>
  <c r="M3141" i="1"/>
  <c r="N3141" i="1" s="1"/>
  <c r="M3142" i="1"/>
  <c r="N3142" i="1" s="1"/>
  <c r="M3143" i="1"/>
  <c r="N3143" i="1" s="1"/>
  <c r="M3144" i="1"/>
  <c r="N3144" i="1" s="1"/>
  <c r="M3145" i="1"/>
  <c r="N3145" i="1" s="1"/>
  <c r="M3146" i="1"/>
  <c r="N3146" i="1" s="1"/>
  <c r="M3147" i="1"/>
  <c r="N3147" i="1" s="1"/>
  <c r="M3148" i="1"/>
  <c r="N3148" i="1" s="1"/>
  <c r="M3149" i="1"/>
  <c r="N3149" i="1" s="1"/>
  <c r="M3150" i="1"/>
  <c r="N3150" i="1" s="1"/>
  <c r="M3151" i="1"/>
  <c r="N3151" i="1" s="1"/>
  <c r="M3152" i="1"/>
  <c r="N3152" i="1" s="1"/>
  <c r="M3153" i="1"/>
  <c r="N3153" i="1" s="1"/>
  <c r="M3154" i="1"/>
  <c r="N3154" i="1" s="1"/>
  <c r="M3155" i="1"/>
  <c r="N3155" i="1" s="1"/>
  <c r="M3156" i="1"/>
  <c r="N3156" i="1" s="1"/>
  <c r="M3157" i="1"/>
  <c r="N3157" i="1" s="1"/>
  <c r="M3158" i="1"/>
  <c r="N3158" i="1" s="1"/>
  <c r="M3159" i="1"/>
  <c r="N3159" i="1" s="1"/>
  <c r="M3160" i="1"/>
  <c r="N3160" i="1" s="1"/>
  <c r="M3161" i="1"/>
  <c r="N3161" i="1" s="1"/>
  <c r="M3162" i="1"/>
  <c r="N3162" i="1" s="1"/>
  <c r="M3163" i="1"/>
  <c r="N3163" i="1" s="1"/>
  <c r="M3164" i="1"/>
  <c r="N3164" i="1" s="1"/>
  <c r="M3165" i="1"/>
  <c r="N3165" i="1" s="1"/>
  <c r="M3166" i="1"/>
  <c r="N3166" i="1" s="1"/>
  <c r="M3167" i="1"/>
  <c r="N3167" i="1" s="1"/>
  <c r="M3168" i="1"/>
  <c r="N3168" i="1" s="1"/>
  <c r="M3169" i="1"/>
  <c r="N3169" i="1" s="1"/>
  <c r="M3170" i="1"/>
  <c r="N3170" i="1" s="1"/>
  <c r="M3171" i="1"/>
  <c r="N3171" i="1" s="1"/>
  <c r="M3172" i="1"/>
  <c r="N3172" i="1" s="1"/>
  <c r="M3173" i="1"/>
  <c r="N3173" i="1" s="1"/>
  <c r="M3174" i="1"/>
  <c r="N3174" i="1" s="1"/>
  <c r="M3175" i="1"/>
  <c r="N3175" i="1" s="1"/>
  <c r="M3176" i="1"/>
  <c r="N3176" i="1" s="1"/>
  <c r="M3177" i="1"/>
  <c r="N3177" i="1" s="1"/>
  <c r="M3178" i="1"/>
  <c r="N3178" i="1" s="1"/>
  <c r="M3179" i="1"/>
  <c r="N3179" i="1" s="1"/>
  <c r="M3180" i="1"/>
  <c r="N3180" i="1" s="1"/>
  <c r="M3181" i="1"/>
  <c r="N3181" i="1" s="1"/>
  <c r="M3182" i="1"/>
  <c r="N3182" i="1" s="1"/>
  <c r="M3183" i="1"/>
  <c r="N3183" i="1" s="1"/>
  <c r="M3184" i="1"/>
  <c r="N3184" i="1" s="1"/>
  <c r="M3185" i="1"/>
  <c r="N3185" i="1" s="1"/>
  <c r="M3186" i="1"/>
  <c r="N3186" i="1" s="1"/>
  <c r="M3187" i="1"/>
  <c r="N3187" i="1" s="1"/>
  <c r="M3188" i="1"/>
  <c r="N3188" i="1" s="1"/>
  <c r="M3189" i="1"/>
  <c r="N3189" i="1" s="1"/>
  <c r="M3190" i="1"/>
  <c r="N3190" i="1" s="1"/>
  <c r="M3191" i="1"/>
  <c r="N3191" i="1" s="1"/>
  <c r="M3192" i="1"/>
  <c r="N3192" i="1" s="1"/>
  <c r="M3193" i="1"/>
  <c r="N3193" i="1" s="1"/>
  <c r="M3194" i="1"/>
  <c r="N3194" i="1" s="1"/>
  <c r="M3195" i="1"/>
  <c r="N3195" i="1" s="1"/>
  <c r="M3196" i="1"/>
  <c r="N3196" i="1" s="1"/>
  <c r="M3197" i="1"/>
  <c r="N3197" i="1" s="1"/>
  <c r="M3198" i="1"/>
  <c r="N3198" i="1" s="1"/>
  <c r="M3199" i="1"/>
  <c r="N3199" i="1" s="1"/>
  <c r="M3200" i="1"/>
  <c r="N3200" i="1" s="1"/>
  <c r="M3201" i="1"/>
  <c r="N3201" i="1" s="1"/>
  <c r="M3202" i="1"/>
  <c r="N3202" i="1" s="1"/>
  <c r="M3203" i="1"/>
  <c r="N3203" i="1" s="1"/>
  <c r="M3204" i="1"/>
  <c r="N3204" i="1" s="1"/>
  <c r="M3205" i="1"/>
  <c r="N3205" i="1" s="1"/>
  <c r="M3206" i="1"/>
  <c r="N3206" i="1" s="1"/>
  <c r="M3207" i="1"/>
  <c r="N3207" i="1" s="1"/>
  <c r="M3208" i="1"/>
  <c r="N3208" i="1" s="1"/>
  <c r="M3209" i="1"/>
  <c r="N3209" i="1" s="1"/>
  <c r="M3210" i="1"/>
  <c r="N3210" i="1" s="1"/>
  <c r="M3211" i="1"/>
  <c r="N3211" i="1" s="1"/>
  <c r="M3212" i="1"/>
  <c r="N3212" i="1" s="1"/>
  <c r="M3213" i="1"/>
  <c r="N3213" i="1" s="1"/>
  <c r="M3214" i="1"/>
  <c r="N3214" i="1" s="1"/>
  <c r="M3215" i="1"/>
  <c r="N3215" i="1" s="1"/>
  <c r="M3216" i="1"/>
  <c r="N3216" i="1" s="1"/>
  <c r="M3217" i="1"/>
  <c r="N3217" i="1" s="1"/>
  <c r="M3218" i="1"/>
  <c r="N3218" i="1" s="1"/>
  <c r="M3219" i="1"/>
  <c r="N3219" i="1" s="1"/>
  <c r="M3220" i="1"/>
  <c r="N3220" i="1" s="1"/>
  <c r="M3221" i="1"/>
  <c r="N3221" i="1" s="1"/>
  <c r="M3222" i="1"/>
  <c r="N3222" i="1" s="1"/>
  <c r="M3223" i="1"/>
  <c r="N3223" i="1" s="1"/>
  <c r="M3224" i="1"/>
  <c r="N3224" i="1" s="1"/>
  <c r="M3225" i="1"/>
  <c r="N3225" i="1" s="1"/>
  <c r="M3226" i="1"/>
  <c r="N3226" i="1" s="1"/>
  <c r="M3227" i="1"/>
  <c r="N3227" i="1" s="1"/>
  <c r="M3228" i="1"/>
  <c r="N3228" i="1" s="1"/>
  <c r="M3229" i="1"/>
  <c r="N3229" i="1" s="1"/>
  <c r="M3230" i="1"/>
  <c r="N3230" i="1" s="1"/>
  <c r="M3231" i="1"/>
  <c r="N3231" i="1" s="1"/>
  <c r="M3232" i="1"/>
  <c r="N3232" i="1" s="1"/>
  <c r="M3233" i="1"/>
  <c r="N3233" i="1" s="1"/>
  <c r="M3234" i="1"/>
  <c r="N3234" i="1" s="1"/>
  <c r="M3235" i="1"/>
  <c r="N3235" i="1" s="1"/>
  <c r="M3236" i="1"/>
  <c r="N3236" i="1" s="1"/>
  <c r="M3237" i="1"/>
  <c r="N3237" i="1" s="1"/>
  <c r="M3238" i="1"/>
  <c r="N3238" i="1" s="1"/>
  <c r="M3239" i="1"/>
  <c r="N3239" i="1" s="1"/>
  <c r="M3240" i="1"/>
  <c r="N3240" i="1" s="1"/>
  <c r="M3241" i="1"/>
  <c r="N3241" i="1" s="1"/>
  <c r="M3242" i="1"/>
  <c r="N3242" i="1" s="1"/>
  <c r="M3243" i="1"/>
  <c r="N3243" i="1" s="1"/>
  <c r="M3244" i="1"/>
  <c r="N3244" i="1" s="1"/>
  <c r="M3245" i="1"/>
  <c r="N3245" i="1" s="1"/>
  <c r="M3246" i="1"/>
  <c r="N3246" i="1" s="1"/>
  <c r="M3247" i="1"/>
  <c r="N3247" i="1" s="1"/>
  <c r="M3248" i="1"/>
  <c r="N3248" i="1" s="1"/>
  <c r="M3249" i="1"/>
  <c r="N3249" i="1" s="1"/>
  <c r="M3250" i="1"/>
  <c r="N3250" i="1" s="1"/>
  <c r="M3251" i="1"/>
  <c r="N3251" i="1" s="1"/>
  <c r="M3252" i="1"/>
  <c r="N3252" i="1" s="1"/>
  <c r="M3253" i="1"/>
  <c r="N3253" i="1" s="1"/>
  <c r="M3254" i="1"/>
  <c r="N3254" i="1" s="1"/>
  <c r="M3255" i="1"/>
  <c r="N3255" i="1" s="1"/>
  <c r="M3256" i="1"/>
  <c r="N3256" i="1" s="1"/>
  <c r="M3257" i="1"/>
  <c r="N3257" i="1" s="1"/>
  <c r="M3258" i="1"/>
  <c r="N3258" i="1" s="1"/>
  <c r="M3259" i="1"/>
  <c r="N3259" i="1" s="1"/>
  <c r="M3260" i="1"/>
  <c r="N3260" i="1" s="1"/>
  <c r="M3261" i="1"/>
  <c r="N3261" i="1" s="1"/>
  <c r="M3262" i="1"/>
  <c r="N3262" i="1" s="1"/>
  <c r="M3263" i="1"/>
  <c r="N3263" i="1" s="1"/>
  <c r="M3264" i="1"/>
  <c r="N3264" i="1" s="1"/>
  <c r="M3265" i="1"/>
  <c r="N3265" i="1" s="1"/>
  <c r="M3266" i="1"/>
  <c r="N3266" i="1" s="1"/>
  <c r="M3267" i="1"/>
  <c r="N3267" i="1" s="1"/>
  <c r="M3268" i="1"/>
  <c r="N3268" i="1" s="1"/>
  <c r="M3269" i="1"/>
  <c r="N3269" i="1" s="1"/>
  <c r="M3270" i="1"/>
  <c r="N3270" i="1" s="1"/>
  <c r="M3271" i="1"/>
  <c r="N3271" i="1" s="1"/>
  <c r="M3272" i="1"/>
  <c r="N3272" i="1" s="1"/>
  <c r="M3273" i="1"/>
  <c r="N3273" i="1" s="1"/>
  <c r="M3274" i="1"/>
  <c r="N3274" i="1" s="1"/>
  <c r="M3275" i="1"/>
  <c r="N3275" i="1" s="1"/>
  <c r="M3276" i="1"/>
  <c r="N3276" i="1" s="1"/>
  <c r="M3277" i="1"/>
  <c r="N3277" i="1" s="1"/>
  <c r="M3278" i="1"/>
  <c r="N3278" i="1" s="1"/>
  <c r="M3279" i="1"/>
  <c r="N3279" i="1" s="1"/>
  <c r="M3280" i="1"/>
  <c r="N3280" i="1" s="1"/>
  <c r="M3281" i="1"/>
  <c r="N3281" i="1" s="1"/>
  <c r="M3282" i="1"/>
  <c r="N3282" i="1" s="1"/>
  <c r="M3283" i="1"/>
  <c r="N3283" i="1" s="1"/>
  <c r="M3284" i="1"/>
  <c r="N3284" i="1" s="1"/>
  <c r="M3285" i="1"/>
  <c r="N3285" i="1" s="1"/>
  <c r="M3286" i="1"/>
  <c r="N3286" i="1" s="1"/>
  <c r="M3287" i="1"/>
  <c r="N3287" i="1" s="1"/>
  <c r="M3288" i="1"/>
  <c r="N3288" i="1" s="1"/>
  <c r="M3289" i="1"/>
  <c r="N3289" i="1" s="1"/>
  <c r="M3290" i="1"/>
  <c r="N3290" i="1" s="1"/>
  <c r="M3291" i="1"/>
  <c r="N3291" i="1" s="1"/>
  <c r="M3292" i="1"/>
  <c r="N3292" i="1" s="1"/>
  <c r="M3293" i="1"/>
  <c r="N3293" i="1" s="1"/>
  <c r="M3294" i="1"/>
  <c r="N3294" i="1" s="1"/>
  <c r="M3295" i="1"/>
  <c r="N3295" i="1" s="1"/>
  <c r="M3296" i="1"/>
  <c r="N3296" i="1" s="1"/>
  <c r="M3297" i="1"/>
  <c r="N3297" i="1" s="1"/>
  <c r="M3298" i="1"/>
  <c r="N3298" i="1" s="1"/>
  <c r="M3299" i="1"/>
  <c r="N3299" i="1" s="1"/>
  <c r="M3300" i="1"/>
  <c r="N3300" i="1" s="1"/>
  <c r="M3301" i="1"/>
  <c r="N3301" i="1" s="1"/>
  <c r="M3302" i="1"/>
  <c r="N3302" i="1" s="1"/>
  <c r="M3303" i="1"/>
  <c r="N3303" i="1" s="1"/>
  <c r="M3304" i="1"/>
  <c r="N3304" i="1" s="1"/>
  <c r="M3305" i="1"/>
  <c r="N3305" i="1" s="1"/>
  <c r="M3306" i="1"/>
  <c r="N3306" i="1" s="1"/>
  <c r="M3307" i="1"/>
  <c r="N3307" i="1" s="1"/>
  <c r="M3308" i="1"/>
  <c r="N3308" i="1" s="1"/>
  <c r="M3309" i="1"/>
  <c r="N3309" i="1" s="1"/>
  <c r="M3310" i="1"/>
  <c r="N3310" i="1" s="1"/>
  <c r="M3311" i="1"/>
  <c r="N3311" i="1" s="1"/>
  <c r="M3312" i="1"/>
  <c r="N3312" i="1" s="1"/>
  <c r="M3313" i="1"/>
  <c r="N3313" i="1" s="1"/>
  <c r="M3314" i="1"/>
  <c r="N3314" i="1" s="1"/>
  <c r="M3315" i="1"/>
  <c r="N3315" i="1" s="1"/>
  <c r="M3316" i="1"/>
  <c r="N3316" i="1" s="1"/>
  <c r="M3317" i="1"/>
  <c r="N3317" i="1" s="1"/>
  <c r="M3318" i="1"/>
  <c r="N3318" i="1" s="1"/>
  <c r="M3319" i="1"/>
  <c r="N3319" i="1" s="1"/>
  <c r="M3320" i="1"/>
  <c r="N3320" i="1" s="1"/>
  <c r="M3321" i="1"/>
  <c r="N3321" i="1" s="1"/>
  <c r="M3322" i="1"/>
  <c r="N3322" i="1" s="1"/>
  <c r="M3323" i="1"/>
  <c r="N3323" i="1" s="1"/>
  <c r="M3324" i="1"/>
  <c r="N3324" i="1" s="1"/>
  <c r="M3325" i="1"/>
  <c r="N3325" i="1" s="1"/>
  <c r="M3326" i="1"/>
  <c r="N3326" i="1" s="1"/>
  <c r="M3327" i="1"/>
  <c r="N3327" i="1" s="1"/>
  <c r="M3328" i="1"/>
  <c r="N3328" i="1" s="1"/>
  <c r="M3329" i="1"/>
  <c r="N3329" i="1" s="1"/>
  <c r="M3330" i="1"/>
  <c r="N3330" i="1" s="1"/>
  <c r="M3331" i="1"/>
  <c r="N3331" i="1" s="1"/>
  <c r="M3332" i="1"/>
  <c r="N3332" i="1" s="1"/>
  <c r="M3333" i="1"/>
  <c r="N3333" i="1" s="1"/>
  <c r="M3334" i="1"/>
  <c r="N3334" i="1" s="1"/>
  <c r="M3335" i="1"/>
  <c r="N3335" i="1" s="1"/>
  <c r="M3336" i="1"/>
  <c r="N3336" i="1" s="1"/>
  <c r="M3337" i="1"/>
  <c r="N3337" i="1" s="1"/>
  <c r="M3338" i="1"/>
  <c r="N3338" i="1" s="1"/>
  <c r="M3339" i="1"/>
  <c r="N3339" i="1" s="1"/>
  <c r="M3340" i="1"/>
  <c r="N3340" i="1" s="1"/>
  <c r="M3341" i="1"/>
  <c r="N3341" i="1" s="1"/>
  <c r="M3342" i="1"/>
  <c r="N3342" i="1" s="1"/>
  <c r="M3343" i="1"/>
  <c r="N3343" i="1" s="1"/>
  <c r="M3344" i="1"/>
  <c r="N3344" i="1" s="1"/>
  <c r="M3345" i="1"/>
  <c r="N3345" i="1" s="1"/>
  <c r="M3346" i="1"/>
  <c r="N3346" i="1" s="1"/>
  <c r="M3347" i="1"/>
  <c r="N3347" i="1" s="1"/>
  <c r="M3348" i="1"/>
  <c r="N3348" i="1" s="1"/>
  <c r="M3349" i="1"/>
  <c r="N3349" i="1" s="1"/>
  <c r="M3350" i="1"/>
  <c r="N3350" i="1" s="1"/>
  <c r="M3351" i="1"/>
  <c r="N3351" i="1" s="1"/>
  <c r="M3352" i="1"/>
  <c r="N3352" i="1" s="1"/>
  <c r="M3353" i="1"/>
  <c r="N3353" i="1" s="1"/>
  <c r="M3354" i="1"/>
  <c r="N3354" i="1" s="1"/>
  <c r="M3355" i="1"/>
  <c r="N3355" i="1" s="1"/>
  <c r="M3356" i="1"/>
  <c r="N3356" i="1" s="1"/>
  <c r="M3357" i="1"/>
  <c r="N3357" i="1" s="1"/>
  <c r="M3358" i="1"/>
  <c r="N3358" i="1" s="1"/>
  <c r="M3359" i="1"/>
  <c r="N3359" i="1" s="1"/>
  <c r="M3360" i="1"/>
  <c r="N3360" i="1" s="1"/>
  <c r="M3361" i="1"/>
  <c r="N3361" i="1" s="1"/>
  <c r="M3362" i="1"/>
  <c r="N3362" i="1" s="1"/>
  <c r="M3363" i="1"/>
  <c r="N3363" i="1" s="1"/>
  <c r="M3364" i="1"/>
  <c r="N3364" i="1" s="1"/>
  <c r="M3365" i="1"/>
  <c r="N3365" i="1" s="1"/>
  <c r="M3366" i="1"/>
  <c r="N3366" i="1" s="1"/>
  <c r="M3367" i="1"/>
  <c r="N3367" i="1" s="1"/>
  <c r="M3368" i="1"/>
  <c r="N3368" i="1" s="1"/>
  <c r="M3369" i="1"/>
  <c r="N3369" i="1" s="1"/>
  <c r="M3370" i="1"/>
  <c r="N3370" i="1" s="1"/>
  <c r="M3371" i="1"/>
  <c r="N3371" i="1" s="1"/>
  <c r="M3372" i="1"/>
  <c r="N3372" i="1" s="1"/>
  <c r="M3373" i="1"/>
  <c r="N3373" i="1" s="1"/>
  <c r="M3374" i="1"/>
  <c r="N3374" i="1" s="1"/>
  <c r="M3375" i="1"/>
  <c r="N3375" i="1" s="1"/>
  <c r="M3376" i="1"/>
  <c r="N3376" i="1" s="1"/>
  <c r="M3377" i="1"/>
  <c r="N3377" i="1" s="1"/>
  <c r="M3378" i="1"/>
  <c r="N3378" i="1" s="1"/>
  <c r="M3379" i="1"/>
  <c r="N3379" i="1" s="1"/>
  <c r="M3380" i="1"/>
  <c r="N3380" i="1" s="1"/>
  <c r="M3381" i="1"/>
  <c r="N3381" i="1" s="1"/>
  <c r="M3382" i="1"/>
  <c r="N3382" i="1" s="1"/>
  <c r="M3383" i="1"/>
  <c r="N3383" i="1" s="1"/>
  <c r="M3384" i="1"/>
  <c r="N3384" i="1" s="1"/>
  <c r="M3385" i="1"/>
  <c r="N3385" i="1" s="1"/>
  <c r="M3386" i="1"/>
  <c r="N3386" i="1" s="1"/>
  <c r="M3387" i="1"/>
  <c r="N3387" i="1" s="1"/>
  <c r="M3388" i="1"/>
  <c r="N3388" i="1" s="1"/>
  <c r="M3389" i="1"/>
  <c r="N3389" i="1" s="1"/>
  <c r="M3390" i="1"/>
  <c r="N3390" i="1" s="1"/>
  <c r="M3391" i="1"/>
  <c r="N3391" i="1" s="1"/>
  <c r="M3392" i="1"/>
  <c r="N3392" i="1" s="1"/>
  <c r="M3393" i="1"/>
  <c r="N3393" i="1" s="1"/>
  <c r="M3394" i="1"/>
  <c r="N3394" i="1" s="1"/>
  <c r="M3395" i="1"/>
  <c r="N3395" i="1" s="1"/>
  <c r="M3396" i="1"/>
  <c r="N3396" i="1" s="1"/>
  <c r="M3397" i="1"/>
  <c r="N3397" i="1" s="1"/>
  <c r="M3398" i="1"/>
  <c r="N3398" i="1" s="1"/>
  <c r="M3399" i="1"/>
  <c r="N3399" i="1" s="1"/>
  <c r="M3400" i="1"/>
  <c r="N3400" i="1" s="1"/>
  <c r="M3401" i="1"/>
  <c r="N3401" i="1" s="1"/>
  <c r="M3402" i="1"/>
  <c r="N3402" i="1" s="1"/>
  <c r="M3403" i="1"/>
  <c r="N3403" i="1" s="1"/>
  <c r="M3404" i="1"/>
  <c r="N3404" i="1" s="1"/>
  <c r="M3405" i="1"/>
  <c r="N3405" i="1" s="1"/>
  <c r="M3406" i="1"/>
  <c r="N3406" i="1" s="1"/>
  <c r="M3407" i="1"/>
  <c r="N3407" i="1" s="1"/>
  <c r="M3408" i="1"/>
  <c r="N3408" i="1" s="1"/>
  <c r="M3409" i="1"/>
  <c r="N3409" i="1" s="1"/>
  <c r="M3410" i="1"/>
  <c r="N3410" i="1" s="1"/>
  <c r="M3411" i="1"/>
  <c r="N3411" i="1" s="1"/>
  <c r="M3412" i="1"/>
  <c r="N3412" i="1" s="1"/>
  <c r="M3413" i="1"/>
  <c r="N3413" i="1" s="1"/>
  <c r="M3414" i="1"/>
  <c r="N3414" i="1" s="1"/>
  <c r="M3415" i="1"/>
  <c r="N3415" i="1" s="1"/>
  <c r="M3416" i="1"/>
  <c r="N3416" i="1" s="1"/>
  <c r="M3417" i="1"/>
  <c r="N3417" i="1" s="1"/>
  <c r="M3418" i="1"/>
  <c r="N3418" i="1" s="1"/>
  <c r="M3419" i="1"/>
  <c r="N3419" i="1" s="1"/>
  <c r="M3420" i="1"/>
  <c r="N3420" i="1" s="1"/>
  <c r="M3421" i="1"/>
  <c r="N3421" i="1" s="1"/>
  <c r="M3422" i="1"/>
  <c r="N3422" i="1" s="1"/>
  <c r="M3423" i="1"/>
  <c r="N3423" i="1" s="1"/>
  <c r="M3424" i="1"/>
  <c r="N3424" i="1" s="1"/>
  <c r="M3425" i="1"/>
  <c r="N3425" i="1" s="1"/>
  <c r="M3426" i="1"/>
  <c r="N3426" i="1" s="1"/>
  <c r="M3427" i="1"/>
  <c r="N3427" i="1" s="1"/>
  <c r="M3428" i="1"/>
  <c r="N3428" i="1" s="1"/>
  <c r="M3429" i="1"/>
  <c r="N3429" i="1" s="1"/>
  <c r="M3430" i="1"/>
  <c r="N3430" i="1" s="1"/>
  <c r="M3431" i="1"/>
  <c r="N3431" i="1" s="1"/>
  <c r="M3432" i="1"/>
  <c r="N3432" i="1" s="1"/>
  <c r="M3433" i="1"/>
  <c r="N3433" i="1" s="1"/>
  <c r="M3434" i="1"/>
  <c r="N3434" i="1" s="1"/>
  <c r="M3435" i="1"/>
  <c r="N3435" i="1" s="1"/>
  <c r="M3436" i="1"/>
  <c r="N3436" i="1" s="1"/>
  <c r="M3437" i="1"/>
  <c r="N3437" i="1" s="1"/>
  <c r="M3438" i="1"/>
  <c r="N3438" i="1" s="1"/>
  <c r="M3439" i="1"/>
  <c r="N3439" i="1" s="1"/>
  <c r="M3440" i="1"/>
  <c r="N3440" i="1" s="1"/>
  <c r="M3441" i="1"/>
  <c r="N3441" i="1" s="1"/>
  <c r="M3442" i="1"/>
  <c r="N3442" i="1" s="1"/>
  <c r="M3443" i="1"/>
  <c r="N3443" i="1" s="1"/>
  <c r="M3444" i="1"/>
  <c r="N3444" i="1" s="1"/>
  <c r="M3445" i="1"/>
  <c r="N3445" i="1" s="1"/>
  <c r="M3446" i="1"/>
  <c r="N3446" i="1" s="1"/>
  <c r="M3447" i="1"/>
  <c r="N3447" i="1" s="1"/>
  <c r="M3448" i="1"/>
  <c r="N3448" i="1" s="1"/>
  <c r="M3449" i="1"/>
  <c r="N3449" i="1" s="1"/>
  <c r="M3450" i="1"/>
  <c r="N3450" i="1" s="1"/>
  <c r="M3451" i="1"/>
  <c r="N3451" i="1" s="1"/>
  <c r="M3452" i="1"/>
  <c r="N3452" i="1" s="1"/>
  <c r="M3453" i="1"/>
  <c r="N3453" i="1" s="1"/>
  <c r="M3454" i="1"/>
  <c r="N3454" i="1" s="1"/>
  <c r="M3455" i="1"/>
  <c r="N3455" i="1" s="1"/>
  <c r="M3456" i="1"/>
  <c r="N3456" i="1" s="1"/>
  <c r="M3457" i="1"/>
  <c r="N3457" i="1" s="1"/>
  <c r="M3458" i="1"/>
  <c r="N3458" i="1" s="1"/>
  <c r="M3459" i="1"/>
  <c r="N3459" i="1" s="1"/>
  <c r="M3460" i="1"/>
  <c r="N3460" i="1" s="1"/>
  <c r="M3461" i="1"/>
  <c r="N3461" i="1" s="1"/>
  <c r="M3462" i="1"/>
  <c r="N3462" i="1" s="1"/>
  <c r="M3463" i="1"/>
  <c r="N3463" i="1" s="1"/>
  <c r="M3464" i="1"/>
  <c r="N3464" i="1" s="1"/>
  <c r="M3465" i="1"/>
  <c r="N3465" i="1" s="1"/>
  <c r="M3466" i="1"/>
  <c r="N3466" i="1" s="1"/>
  <c r="M3467" i="1"/>
  <c r="N3467" i="1" s="1"/>
  <c r="M3468" i="1"/>
  <c r="N3468" i="1" s="1"/>
  <c r="M3469" i="1"/>
  <c r="N3469" i="1" s="1"/>
  <c r="M3470" i="1"/>
  <c r="N3470" i="1" s="1"/>
  <c r="M3471" i="1"/>
  <c r="N3471" i="1" s="1"/>
  <c r="M3472" i="1"/>
  <c r="N3472" i="1" s="1"/>
  <c r="M3473" i="1"/>
  <c r="N3473" i="1" s="1"/>
  <c r="M3474" i="1"/>
  <c r="N3474" i="1" s="1"/>
  <c r="M3475" i="1"/>
  <c r="N3475" i="1" s="1"/>
  <c r="M3476" i="1"/>
  <c r="N3476" i="1" s="1"/>
  <c r="M3477" i="1"/>
  <c r="N3477" i="1" s="1"/>
  <c r="M3478" i="1"/>
  <c r="N3478" i="1" s="1"/>
  <c r="M3479" i="1"/>
  <c r="N3479" i="1" s="1"/>
  <c r="M3480" i="1"/>
  <c r="N3480" i="1" s="1"/>
  <c r="M3481" i="1"/>
  <c r="N3481" i="1" s="1"/>
  <c r="M3482" i="1"/>
  <c r="N3482" i="1" s="1"/>
  <c r="M3483" i="1"/>
  <c r="N3483" i="1" s="1"/>
  <c r="M3484" i="1"/>
  <c r="N3484" i="1" s="1"/>
  <c r="M3485" i="1"/>
  <c r="N3485" i="1" s="1"/>
  <c r="M3486" i="1"/>
  <c r="N3486" i="1" s="1"/>
  <c r="M3487" i="1"/>
  <c r="N3487" i="1" s="1"/>
  <c r="M3488" i="1"/>
  <c r="N3488" i="1" s="1"/>
  <c r="M3489" i="1"/>
  <c r="N3489" i="1" s="1"/>
  <c r="M3490" i="1"/>
  <c r="N3490" i="1" s="1"/>
  <c r="M3491" i="1"/>
  <c r="N3491" i="1" s="1"/>
  <c r="M3492" i="1"/>
  <c r="N3492" i="1" s="1"/>
  <c r="M3493" i="1"/>
  <c r="N3493" i="1" s="1"/>
  <c r="M3494" i="1"/>
  <c r="N3494" i="1" s="1"/>
  <c r="M3495" i="1"/>
  <c r="N3495" i="1" s="1"/>
  <c r="M3496" i="1"/>
  <c r="N3496" i="1" s="1"/>
  <c r="M3497" i="1"/>
  <c r="N3497" i="1" s="1"/>
  <c r="M3498" i="1"/>
  <c r="N3498" i="1" s="1"/>
  <c r="M3499" i="1"/>
  <c r="N3499" i="1" s="1"/>
  <c r="M3500" i="1"/>
  <c r="N3500" i="1" s="1"/>
  <c r="M3501" i="1"/>
  <c r="N3501" i="1" s="1"/>
  <c r="M3502" i="1"/>
  <c r="N3502" i="1" s="1"/>
  <c r="M3503" i="1"/>
  <c r="N3503" i="1" s="1"/>
  <c r="M3504" i="1"/>
  <c r="N3504" i="1" s="1"/>
  <c r="M3505" i="1"/>
  <c r="N3505" i="1" s="1"/>
  <c r="M3506" i="1"/>
  <c r="N3506" i="1" s="1"/>
  <c r="M3507" i="1"/>
  <c r="N3507" i="1" s="1"/>
  <c r="M3508" i="1"/>
  <c r="N3508" i="1" s="1"/>
  <c r="M3509" i="1"/>
  <c r="N3509" i="1" s="1"/>
  <c r="M3510" i="1"/>
  <c r="N3510" i="1" s="1"/>
  <c r="M3511" i="1"/>
  <c r="N3511" i="1" s="1"/>
  <c r="M3512" i="1"/>
  <c r="N3512" i="1" s="1"/>
  <c r="M3513" i="1"/>
  <c r="N3513" i="1" s="1"/>
  <c r="M3514" i="1"/>
  <c r="N3514" i="1" s="1"/>
  <c r="M3515" i="1"/>
  <c r="N3515" i="1" s="1"/>
  <c r="M3516" i="1"/>
  <c r="N3516" i="1" s="1"/>
  <c r="M3517" i="1"/>
  <c r="N3517" i="1" s="1"/>
  <c r="M3518" i="1"/>
  <c r="N3518" i="1" s="1"/>
  <c r="M3519" i="1"/>
  <c r="N3519" i="1" s="1"/>
  <c r="M3520" i="1"/>
  <c r="N3520" i="1" s="1"/>
  <c r="M3521" i="1"/>
  <c r="N3521" i="1" s="1"/>
  <c r="M3522" i="1"/>
  <c r="N3522" i="1" s="1"/>
  <c r="M3523" i="1"/>
  <c r="N3523" i="1" s="1"/>
  <c r="M3524" i="1"/>
  <c r="N3524" i="1" s="1"/>
  <c r="M3525" i="1"/>
  <c r="N3525" i="1" s="1"/>
  <c r="M3526" i="1"/>
  <c r="N3526" i="1" s="1"/>
  <c r="M3527" i="1"/>
  <c r="N3527" i="1" s="1"/>
  <c r="M3528" i="1"/>
  <c r="N3528" i="1" s="1"/>
  <c r="M3529" i="1"/>
  <c r="N3529" i="1" s="1"/>
  <c r="M3530" i="1"/>
  <c r="N3530" i="1" s="1"/>
  <c r="M3531" i="1"/>
  <c r="N3531" i="1" s="1"/>
  <c r="M3532" i="1"/>
  <c r="N3532" i="1" s="1"/>
  <c r="M3533" i="1"/>
  <c r="N3533" i="1" s="1"/>
  <c r="M3534" i="1"/>
  <c r="N3534" i="1" s="1"/>
  <c r="M3535" i="1"/>
  <c r="N3535" i="1" s="1"/>
  <c r="M3536" i="1"/>
  <c r="N3536" i="1" s="1"/>
  <c r="M3537" i="1"/>
  <c r="N3537" i="1" s="1"/>
  <c r="M3538" i="1"/>
  <c r="N3538" i="1" s="1"/>
  <c r="M3539" i="1"/>
  <c r="N3539" i="1" s="1"/>
  <c r="M3540" i="1"/>
  <c r="N3540" i="1" s="1"/>
  <c r="M3541" i="1"/>
  <c r="N3541" i="1" s="1"/>
  <c r="M3542" i="1"/>
  <c r="N3542" i="1" s="1"/>
  <c r="M3543" i="1"/>
  <c r="N3543" i="1" s="1"/>
  <c r="M3544" i="1"/>
  <c r="N3544" i="1" s="1"/>
  <c r="M3545" i="1"/>
  <c r="N3545" i="1" s="1"/>
  <c r="M3546" i="1"/>
  <c r="N3546" i="1" s="1"/>
  <c r="M3547" i="1"/>
  <c r="N3547" i="1" s="1"/>
  <c r="M3548" i="1"/>
  <c r="N3548" i="1" s="1"/>
  <c r="M3549" i="1"/>
  <c r="N3549" i="1" s="1"/>
  <c r="M3550" i="1"/>
  <c r="N3550" i="1" s="1"/>
  <c r="M3551" i="1"/>
  <c r="N3551" i="1" s="1"/>
  <c r="M3552" i="1"/>
  <c r="N3552" i="1" s="1"/>
  <c r="M3553" i="1"/>
  <c r="N3553" i="1" s="1"/>
  <c r="M3937" i="1"/>
  <c r="N3937" i="1" s="1"/>
  <c r="M3938" i="1"/>
  <c r="N3938" i="1" s="1"/>
  <c r="M3939" i="1"/>
  <c r="N3939" i="1" s="1"/>
  <c r="M3940" i="1"/>
  <c r="N3940" i="1" s="1"/>
  <c r="M3941" i="1"/>
  <c r="N3941" i="1" s="1"/>
  <c r="M3942" i="1"/>
  <c r="N3942" i="1" s="1"/>
  <c r="M3943" i="1"/>
  <c r="N3943" i="1" s="1"/>
  <c r="M3944" i="1"/>
  <c r="N3944" i="1" s="1"/>
  <c r="M3945" i="1"/>
  <c r="N3945" i="1" s="1"/>
  <c r="M3946" i="1"/>
  <c r="N3946" i="1" s="1"/>
  <c r="M3947" i="1"/>
  <c r="N3947" i="1" s="1"/>
  <c r="M3948" i="1"/>
  <c r="N3948" i="1" s="1"/>
  <c r="M3949" i="1"/>
  <c r="N3949" i="1" s="1"/>
  <c r="M3950" i="1"/>
  <c r="N3950" i="1" s="1"/>
  <c r="M3951" i="1"/>
  <c r="N3951" i="1" s="1"/>
  <c r="M3952" i="1"/>
  <c r="N3952" i="1" s="1"/>
  <c r="M3953" i="1"/>
  <c r="N3953" i="1" s="1"/>
  <c r="M3954" i="1"/>
  <c r="N3954" i="1" s="1"/>
  <c r="M3955" i="1"/>
  <c r="N3955" i="1" s="1"/>
  <c r="M3956" i="1"/>
  <c r="N3956" i="1" s="1"/>
  <c r="M3957" i="1"/>
  <c r="N3957" i="1" s="1"/>
  <c r="M3958" i="1"/>
  <c r="N3958" i="1" s="1"/>
  <c r="M3959" i="1"/>
  <c r="N3959" i="1" s="1"/>
  <c r="M3960" i="1"/>
  <c r="N3960" i="1" s="1"/>
  <c r="M3961" i="1"/>
  <c r="N3961" i="1" s="1"/>
  <c r="M3962" i="1"/>
  <c r="N3962" i="1" s="1"/>
  <c r="M3963" i="1"/>
  <c r="N3963" i="1" s="1"/>
  <c r="M3964" i="1"/>
  <c r="N3964" i="1" s="1"/>
  <c r="M3965" i="1"/>
  <c r="N3965" i="1" s="1"/>
  <c r="M3966" i="1"/>
  <c r="N3966" i="1" s="1"/>
  <c r="M3967" i="1"/>
  <c r="N3967" i="1" s="1"/>
  <c r="M3968" i="1"/>
  <c r="N3968" i="1" s="1"/>
  <c r="M3969" i="1"/>
  <c r="N3969" i="1" s="1"/>
  <c r="M3970" i="1"/>
  <c r="N3970" i="1" s="1"/>
  <c r="M3971" i="1"/>
  <c r="N3971" i="1" s="1"/>
  <c r="M3972" i="1"/>
  <c r="N3972" i="1" s="1"/>
  <c r="M3973" i="1"/>
  <c r="N3973" i="1" s="1"/>
  <c r="M3974" i="1"/>
  <c r="N3974" i="1" s="1"/>
  <c r="M3975" i="1"/>
  <c r="N3975" i="1" s="1"/>
  <c r="M3976" i="1"/>
  <c r="N3976" i="1" s="1"/>
  <c r="M3977" i="1"/>
  <c r="N3977" i="1" s="1"/>
  <c r="M3978" i="1"/>
  <c r="N3978" i="1" s="1"/>
  <c r="M3979" i="1"/>
  <c r="N3979" i="1" s="1"/>
  <c r="M3980" i="1"/>
  <c r="N3980" i="1" s="1"/>
  <c r="M3981" i="1"/>
  <c r="N3981" i="1" s="1"/>
  <c r="M3982" i="1"/>
  <c r="N3982" i="1" s="1"/>
  <c r="M3983" i="1"/>
  <c r="N3983" i="1" s="1"/>
  <c r="M3984" i="1"/>
  <c r="N3984" i="1" s="1"/>
  <c r="M3985" i="1"/>
  <c r="N3985" i="1" s="1"/>
  <c r="M3986" i="1"/>
  <c r="N3986" i="1" s="1"/>
  <c r="M3987" i="1"/>
  <c r="N3987" i="1" s="1"/>
  <c r="M3988" i="1"/>
  <c r="N3988" i="1" s="1"/>
  <c r="M3989" i="1"/>
  <c r="N3989" i="1" s="1"/>
  <c r="M3990" i="1"/>
  <c r="N3990" i="1" s="1"/>
  <c r="M3991" i="1"/>
  <c r="N3991" i="1" s="1"/>
  <c r="M3992" i="1"/>
  <c r="N3992" i="1" s="1"/>
  <c r="M3993" i="1"/>
  <c r="N3993" i="1" s="1"/>
  <c r="M3994" i="1"/>
  <c r="N3994" i="1" s="1"/>
  <c r="M3995" i="1"/>
  <c r="N3995" i="1" s="1"/>
  <c r="M3996" i="1"/>
  <c r="N3996" i="1" s="1"/>
  <c r="M3997" i="1"/>
  <c r="N3997" i="1" s="1"/>
  <c r="M3998" i="1"/>
  <c r="N3998" i="1" s="1"/>
  <c r="M3999" i="1"/>
  <c r="N3999" i="1" s="1"/>
  <c r="M4000" i="1"/>
  <c r="N4000" i="1" s="1"/>
  <c r="M4001" i="1"/>
  <c r="N4001" i="1" s="1"/>
  <c r="M4002" i="1"/>
  <c r="N4002" i="1" s="1"/>
  <c r="M4003" i="1"/>
  <c r="N4003" i="1" s="1"/>
  <c r="M4004" i="1"/>
  <c r="N4004" i="1" s="1"/>
  <c r="M4005" i="1"/>
  <c r="N4005" i="1" s="1"/>
  <c r="M4006" i="1"/>
  <c r="N4006" i="1" s="1"/>
  <c r="M4007" i="1"/>
  <c r="N4007" i="1" s="1"/>
  <c r="M4008" i="1"/>
  <c r="N4008" i="1" s="1"/>
  <c r="M4009" i="1"/>
  <c r="N4009" i="1" s="1"/>
  <c r="M4010" i="1"/>
  <c r="N4010" i="1" s="1"/>
  <c r="M4011" i="1"/>
  <c r="N4011" i="1" s="1"/>
  <c r="M4012" i="1"/>
  <c r="N4012" i="1" s="1"/>
  <c r="M4013" i="1"/>
  <c r="N4013" i="1" s="1"/>
  <c r="M4014" i="1"/>
  <c r="N4014" i="1" s="1"/>
  <c r="M4015" i="1"/>
  <c r="N4015" i="1" s="1"/>
  <c r="M4016" i="1"/>
  <c r="N4016" i="1" s="1"/>
  <c r="M4017" i="1"/>
  <c r="N4017" i="1" s="1"/>
  <c r="M4018" i="1"/>
  <c r="N4018" i="1" s="1"/>
  <c r="M4019" i="1"/>
  <c r="N4019" i="1" s="1"/>
  <c r="M4020" i="1"/>
  <c r="N4020" i="1" s="1"/>
  <c r="M4021" i="1"/>
  <c r="N4021" i="1" s="1"/>
  <c r="M4022" i="1"/>
  <c r="N4022" i="1" s="1"/>
  <c r="M4023" i="1"/>
  <c r="N4023" i="1" s="1"/>
  <c r="M4024" i="1"/>
  <c r="N4024" i="1" s="1"/>
  <c r="M4025" i="1"/>
  <c r="N4025" i="1" s="1"/>
  <c r="M4026" i="1"/>
  <c r="N4026" i="1" s="1"/>
  <c r="M4027" i="1"/>
  <c r="N4027" i="1" s="1"/>
  <c r="M4028" i="1"/>
  <c r="N4028" i="1" s="1"/>
  <c r="M4029" i="1"/>
  <c r="N4029" i="1" s="1"/>
  <c r="M4030" i="1"/>
  <c r="N4030" i="1" s="1"/>
  <c r="M4031" i="1"/>
  <c r="N4031" i="1" s="1"/>
  <c r="M4032" i="1"/>
  <c r="N4032" i="1" s="1"/>
  <c r="M4033" i="1"/>
  <c r="N4033" i="1" s="1"/>
  <c r="M4034" i="1"/>
  <c r="N4034" i="1" s="1"/>
  <c r="M4035" i="1"/>
  <c r="N4035" i="1" s="1"/>
  <c r="M4036" i="1"/>
  <c r="N4036" i="1" s="1"/>
  <c r="M4037" i="1"/>
  <c r="N4037" i="1" s="1"/>
  <c r="M4038" i="1"/>
  <c r="N4038" i="1" s="1"/>
  <c r="M4039" i="1"/>
  <c r="N4039" i="1" s="1"/>
  <c r="M4040" i="1"/>
  <c r="N4040" i="1" s="1"/>
  <c r="M4041" i="1"/>
  <c r="N4041" i="1" s="1"/>
  <c r="M4042" i="1"/>
  <c r="N4042" i="1" s="1"/>
  <c r="M4043" i="1"/>
  <c r="N4043" i="1" s="1"/>
  <c r="M4044" i="1"/>
  <c r="N4044" i="1" s="1"/>
  <c r="M4045" i="1"/>
  <c r="N4045" i="1" s="1"/>
  <c r="M4046" i="1"/>
  <c r="N4046" i="1" s="1"/>
  <c r="M4047" i="1"/>
  <c r="N4047" i="1" s="1"/>
  <c r="M4048" i="1"/>
  <c r="N4048" i="1" s="1"/>
  <c r="M4049" i="1"/>
  <c r="N4049" i="1" s="1"/>
  <c r="M4050" i="1"/>
  <c r="N4050" i="1" s="1"/>
  <c r="M4051" i="1"/>
  <c r="N4051" i="1" s="1"/>
  <c r="M4052" i="1"/>
  <c r="N4052" i="1" s="1"/>
  <c r="M4053" i="1"/>
  <c r="N4053" i="1" s="1"/>
  <c r="M4054" i="1"/>
  <c r="N4054" i="1" s="1"/>
  <c r="M4055" i="1"/>
  <c r="N4055" i="1" s="1"/>
  <c r="M4056" i="1"/>
  <c r="N4056" i="1" s="1"/>
  <c r="M4057" i="1"/>
  <c r="N4057" i="1" s="1"/>
  <c r="M4058" i="1"/>
  <c r="N4058" i="1" s="1"/>
  <c r="M4059" i="1"/>
  <c r="N4059" i="1" s="1"/>
  <c r="M4060" i="1"/>
  <c r="N4060" i="1" s="1"/>
  <c r="M4061" i="1"/>
  <c r="N4061" i="1" s="1"/>
  <c r="M4062" i="1"/>
  <c r="N4062" i="1" s="1"/>
  <c r="M4063" i="1"/>
  <c r="N4063" i="1" s="1"/>
  <c r="M4064" i="1"/>
  <c r="N4064" i="1" s="1"/>
  <c r="M4065" i="1"/>
  <c r="N4065" i="1" s="1"/>
  <c r="M4066" i="1"/>
  <c r="N4066" i="1" s="1"/>
  <c r="M4067" i="1"/>
  <c r="N4067" i="1" s="1"/>
  <c r="M4068" i="1"/>
  <c r="N4068" i="1" s="1"/>
  <c r="M4069" i="1"/>
  <c r="N4069" i="1" s="1"/>
  <c r="M4070" i="1"/>
  <c r="N4070" i="1" s="1"/>
  <c r="M4071" i="1"/>
  <c r="N4071" i="1" s="1"/>
  <c r="M4072" i="1"/>
  <c r="N4072" i="1" s="1"/>
  <c r="M4073" i="1"/>
  <c r="N4073" i="1" s="1"/>
  <c r="M4074" i="1"/>
  <c r="N4074" i="1" s="1"/>
  <c r="M4075" i="1"/>
  <c r="N4075" i="1" s="1"/>
  <c r="M4076" i="1"/>
  <c r="N4076" i="1" s="1"/>
  <c r="M4077" i="1"/>
  <c r="N4077" i="1" s="1"/>
  <c r="M4078" i="1"/>
  <c r="N4078" i="1" s="1"/>
  <c r="M4079" i="1"/>
  <c r="N4079" i="1" s="1"/>
  <c r="M4080" i="1"/>
  <c r="N4080" i="1" s="1"/>
  <c r="M4081" i="1"/>
  <c r="N4081" i="1" s="1"/>
  <c r="M4082" i="1"/>
  <c r="N4082" i="1" s="1"/>
  <c r="M4083" i="1"/>
  <c r="N4083" i="1" s="1"/>
  <c r="M4084" i="1"/>
  <c r="N4084" i="1" s="1"/>
  <c r="M4085" i="1"/>
  <c r="N4085" i="1" s="1"/>
  <c r="M4086" i="1"/>
  <c r="N4086" i="1" s="1"/>
  <c r="M4087" i="1"/>
  <c r="N4087" i="1" s="1"/>
  <c r="M4088" i="1"/>
  <c r="N4088" i="1" s="1"/>
  <c r="M4089" i="1"/>
  <c r="N4089" i="1" s="1"/>
  <c r="M4090" i="1"/>
  <c r="N4090" i="1" s="1"/>
  <c r="M4091" i="1"/>
  <c r="N4091" i="1" s="1"/>
  <c r="M4092" i="1"/>
  <c r="N4092" i="1" s="1"/>
  <c r="M4093" i="1"/>
  <c r="N4093" i="1" s="1"/>
  <c r="M4094" i="1"/>
  <c r="N4094" i="1" s="1"/>
  <c r="M4095" i="1"/>
  <c r="N4095" i="1" s="1"/>
  <c r="M4096" i="1"/>
  <c r="N4096" i="1" s="1"/>
  <c r="M4097" i="1"/>
  <c r="N4097" i="1" s="1"/>
  <c r="M4098" i="1"/>
  <c r="N4098" i="1" s="1"/>
  <c r="M4099" i="1"/>
  <c r="N4099" i="1" s="1"/>
  <c r="M4100" i="1"/>
  <c r="N4100" i="1" s="1"/>
  <c r="M4101" i="1"/>
  <c r="N4101" i="1" s="1"/>
  <c r="M4102" i="1"/>
  <c r="N4102" i="1" s="1"/>
  <c r="M4103" i="1"/>
  <c r="N4103" i="1" s="1"/>
  <c r="M4104" i="1"/>
  <c r="N4104" i="1" s="1"/>
  <c r="M4105" i="1"/>
  <c r="N4105" i="1" s="1"/>
  <c r="M4106" i="1"/>
  <c r="N4106" i="1" s="1"/>
  <c r="M4107" i="1"/>
  <c r="N4107" i="1" s="1"/>
  <c r="M4108" i="1"/>
  <c r="N4108" i="1" s="1"/>
  <c r="M4109" i="1"/>
  <c r="N4109" i="1" s="1"/>
  <c r="M4110" i="1"/>
  <c r="N4110" i="1" s="1"/>
  <c r="M4111" i="1"/>
  <c r="N4111" i="1" s="1"/>
  <c r="M4112" i="1"/>
  <c r="N4112" i="1" s="1"/>
  <c r="M4113" i="1"/>
  <c r="N4113" i="1" s="1"/>
  <c r="M4114" i="1"/>
  <c r="N4114" i="1" s="1"/>
  <c r="M4115" i="1"/>
  <c r="N4115" i="1" s="1"/>
  <c r="M4116" i="1"/>
  <c r="N4116" i="1" s="1"/>
  <c r="M4117" i="1"/>
  <c r="N4117" i="1" s="1"/>
  <c r="M4118" i="1"/>
  <c r="N4118" i="1" s="1"/>
  <c r="M4119" i="1"/>
  <c r="N4119" i="1" s="1"/>
  <c r="M4120" i="1"/>
  <c r="N4120" i="1" s="1"/>
  <c r="M4121" i="1"/>
  <c r="N4121" i="1" s="1"/>
  <c r="M4122" i="1"/>
  <c r="N4122" i="1" s="1"/>
  <c r="M4123" i="1"/>
  <c r="N4123" i="1" s="1"/>
  <c r="M4124" i="1"/>
  <c r="N4124" i="1" s="1"/>
  <c r="M4125" i="1"/>
  <c r="N4125" i="1" s="1"/>
  <c r="M4126" i="1"/>
  <c r="N4126" i="1" s="1"/>
  <c r="M4127" i="1"/>
  <c r="N4127" i="1" s="1"/>
  <c r="M4128" i="1"/>
  <c r="N4128" i="1" s="1"/>
  <c r="M4129" i="1"/>
  <c r="N4129" i="1" s="1"/>
  <c r="M4130" i="1"/>
  <c r="N4130" i="1" s="1"/>
  <c r="M4131" i="1"/>
  <c r="N4131" i="1" s="1"/>
  <c r="M4132" i="1"/>
  <c r="N4132" i="1" s="1"/>
  <c r="M4133" i="1"/>
  <c r="N4133" i="1" s="1"/>
  <c r="M4134" i="1"/>
  <c r="N4134" i="1" s="1"/>
  <c r="M4135" i="1"/>
  <c r="N4135" i="1" s="1"/>
  <c r="M4136" i="1"/>
  <c r="N4136" i="1" s="1"/>
  <c r="M4137" i="1"/>
  <c r="N4137" i="1" s="1"/>
  <c r="M4138" i="1"/>
  <c r="N4138" i="1" s="1"/>
  <c r="M4139" i="1"/>
  <c r="N4139" i="1" s="1"/>
  <c r="M4140" i="1"/>
  <c r="N4140" i="1" s="1"/>
  <c r="M4141" i="1"/>
  <c r="N4141" i="1" s="1"/>
  <c r="M4142" i="1"/>
  <c r="N4142" i="1" s="1"/>
  <c r="M4143" i="1"/>
  <c r="N4143" i="1" s="1"/>
  <c r="M4144" i="1"/>
  <c r="N4144" i="1" s="1"/>
  <c r="M4145" i="1"/>
  <c r="N4145" i="1" s="1"/>
  <c r="M4146" i="1"/>
  <c r="N4146" i="1" s="1"/>
  <c r="M4147" i="1"/>
  <c r="N4147" i="1" s="1"/>
  <c r="M4148" i="1"/>
  <c r="N4148" i="1" s="1"/>
  <c r="M4149" i="1"/>
  <c r="N4149" i="1" s="1"/>
  <c r="M4150" i="1"/>
  <c r="N4150" i="1" s="1"/>
  <c r="M4151" i="1"/>
  <c r="N4151" i="1" s="1"/>
  <c r="M4152" i="1"/>
  <c r="N4152" i="1" s="1"/>
  <c r="M4153" i="1"/>
  <c r="N4153" i="1" s="1"/>
  <c r="M4154" i="1"/>
  <c r="N4154" i="1" s="1"/>
  <c r="M4155" i="1"/>
  <c r="N4155" i="1" s="1"/>
  <c r="M4156" i="1"/>
  <c r="N4156" i="1" s="1"/>
  <c r="M4157" i="1"/>
  <c r="N4157" i="1" s="1"/>
  <c r="M4158" i="1"/>
  <c r="N4158" i="1" s="1"/>
  <c r="M4159" i="1"/>
  <c r="N4159" i="1" s="1"/>
  <c r="M4160" i="1"/>
  <c r="N4160" i="1" s="1"/>
  <c r="M4161" i="1"/>
  <c r="N4161" i="1" s="1"/>
  <c r="M4162" i="1"/>
  <c r="N4162" i="1" s="1"/>
  <c r="M4163" i="1"/>
  <c r="N4163" i="1" s="1"/>
  <c r="M4164" i="1"/>
  <c r="N4164" i="1" s="1"/>
  <c r="M4165" i="1"/>
  <c r="N4165" i="1" s="1"/>
  <c r="M4166" i="1"/>
  <c r="N4166" i="1" s="1"/>
  <c r="M4167" i="1"/>
  <c r="N4167" i="1" s="1"/>
  <c r="M4168" i="1"/>
  <c r="N4168" i="1" s="1"/>
  <c r="M4169" i="1"/>
  <c r="N4169" i="1" s="1"/>
  <c r="M4170" i="1"/>
  <c r="N4170" i="1" s="1"/>
  <c r="M4171" i="1"/>
  <c r="N4171" i="1" s="1"/>
  <c r="M4172" i="1"/>
  <c r="N4172" i="1" s="1"/>
  <c r="M4173" i="1"/>
  <c r="N4173" i="1" s="1"/>
  <c r="M4174" i="1"/>
  <c r="N4174" i="1" s="1"/>
  <c r="M4175" i="1"/>
  <c r="N4175" i="1" s="1"/>
  <c r="M4176" i="1"/>
  <c r="N4176" i="1" s="1"/>
  <c r="M4177" i="1"/>
  <c r="N4177" i="1" s="1"/>
  <c r="M4178" i="1"/>
  <c r="N4178" i="1" s="1"/>
  <c r="M4179" i="1"/>
  <c r="N4179" i="1" s="1"/>
  <c r="M4180" i="1"/>
  <c r="N4180" i="1" s="1"/>
  <c r="M4181" i="1"/>
  <c r="N4181" i="1" s="1"/>
  <c r="M4182" i="1"/>
  <c r="N4182" i="1" s="1"/>
  <c r="M4183" i="1"/>
  <c r="N4183" i="1" s="1"/>
  <c r="M4184" i="1"/>
  <c r="N4184" i="1" s="1"/>
  <c r="M4185" i="1"/>
  <c r="N4185" i="1" s="1"/>
  <c r="M4186" i="1"/>
  <c r="N4186" i="1" s="1"/>
  <c r="M4187" i="1"/>
  <c r="N4187" i="1" s="1"/>
  <c r="M4188" i="1"/>
  <c r="N4188" i="1" s="1"/>
  <c r="M4189" i="1"/>
  <c r="N4189" i="1" s="1"/>
  <c r="M4190" i="1"/>
  <c r="N4190" i="1" s="1"/>
  <c r="M4191" i="1"/>
  <c r="N4191" i="1" s="1"/>
  <c r="M4192" i="1"/>
  <c r="N4192" i="1" s="1"/>
  <c r="M4193" i="1"/>
  <c r="N4193" i="1" s="1"/>
  <c r="M4194" i="1"/>
  <c r="N4194" i="1" s="1"/>
  <c r="M4195" i="1"/>
  <c r="N4195" i="1" s="1"/>
  <c r="M4196" i="1"/>
  <c r="N4196" i="1" s="1"/>
  <c r="M4197" i="1"/>
  <c r="N4197" i="1" s="1"/>
  <c r="M4198" i="1"/>
  <c r="N4198" i="1" s="1"/>
  <c r="M4199" i="1"/>
  <c r="N4199" i="1" s="1"/>
  <c r="M4200" i="1"/>
  <c r="N4200" i="1" s="1"/>
  <c r="M4201" i="1"/>
  <c r="N4201" i="1" s="1"/>
  <c r="M4202" i="1"/>
  <c r="N4202" i="1" s="1"/>
  <c r="M4203" i="1"/>
  <c r="N4203" i="1" s="1"/>
  <c r="M4204" i="1"/>
  <c r="N4204" i="1" s="1"/>
  <c r="M4205" i="1"/>
  <c r="N4205" i="1" s="1"/>
  <c r="M4206" i="1"/>
  <c r="N4206" i="1" s="1"/>
  <c r="M4207" i="1"/>
  <c r="N4207" i="1" s="1"/>
  <c r="M4208" i="1"/>
  <c r="N4208" i="1" s="1"/>
  <c r="M4209" i="1"/>
  <c r="N4209" i="1" s="1"/>
  <c r="M4210" i="1"/>
  <c r="N4210" i="1" s="1"/>
  <c r="M4211" i="1"/>
  <c r="N4211" i="1" s="1"/>
  <c r="M4212" i="1"/>
  <c r="N4212" i="1" s="1"/>
  <c r="M4213" i="1"/>
  <c r="N4213" i="1" s="1"/>
  <c r="M4214" i="1"/>
  <c r="N4214" i="1" s="1"/>
  <c r="M4215" i="1"/>
  <c r="N4215" i="1" s="1"/>
  <c r="M4216" i="1"/>
  <c r="N4216" i="1" s="1"/>
  <c r="M4217" i="1"/>
  <c r="N4217" i="1" s="1"/>
  <c r="M4218" i="1"/>
  <c r="N4218" i="1" s="1"/>
  <c r="M4219" i="1"/>
  <c r="N4219" i="1" s="1"/>
  <c r="M4220" i="1"/>
  <c r="N4220" i="1" s="1"/>
  <c r="M4221" i="1"/>
  <c r="N4221" i="1" s="1"/>
  <c r="M4222" i="1"/>
  <c r="N4222" i="1" s="1"/>
  <c r="M4223" i="1"/>
  <c r="N4223" i="1" s="1"/>
  <c r="M4224" i="1"/>
  <c r="N4224" i="1" s="1"/>
  <c r="M4225" i="1"/>
  <c r="N4225" i="1" s="1"/>
  <c r="M4226" i="1"/>
  <c r="N4226" i="1" s="1"/>
  <c r="M4227" i="1"/>
  <c r="N4227" i="1" s="1"/>
  <c r="M4228" i="1"/>
  <c r="N4228" i="1" s="1"/>
  <c r="M4229" i="1"/>
  <c r="N4229" i="1" s="1"/>
  <c r="M4230" i="1"/>
  <c r="N4230" i="1" s="1"/>
  <c r="M4231" i="1"/>
  <c r="N4231" i="1" s="1"/>
  <c r="M4232" i="1"/>
  <c r="N4232" i="1" s="1"/>
  <c r="M4233" i="1"/>
  <c r="N4233" i="1" s="1"/>
  <c r="M4234" i="1"/>
  <c r="N4234" i="1" s="1"/>
  <c r="M4235" i="1"/>
  <c r="N4235" i="1" s="1"/>
  <c r="M4236" i="1"/>
  <c r="N4236" i="1" s="1"/>
  <c r="M4237" i="1"/>
  <c r="N4237" i="1" s="1"/>
  <c r="M4238" i="1"/>
  <c r="N4238" i="1" s="1"/>
  <c r="M4239" i="1"/>
  <c r="N4239" i="1" s="1"/>
  <c r="M4240" i="1"/>
  <c r="N4240" i="1" s="1"/>
  <c r="M4241" i="1"/>
  <c r="N4241" i="1" s="1"/>
  <c r="M4242" i="1"/>
  <c r="N4242" i="1" s="1"/>
  <c r="M4243" i="1"/>
  <c r="N4243" i="1" s="1"/>
  <c r="M4244" i="1"/>
  <c r="N4244" i="1" s="1"/>
  <c r="M4245" i="1"/>
  <c r="N4245" i="1" s="1"/>
  <c r="M4246" i="1"/>
  <c r="N4246" i="1" s="1"/>
  <c r="M4247" i="1"/>
  <c r="N4247" i="1" s="1"/>
  <c r="M4248" i="1"/>
  <c r="N4248" i="1" s="1"/>
  <c r="M4249" i="1"/>
  <c r="N4249" i="1" s="1"/>
  <c r="M4250" i="1"/>
  <c r="N4250" i="1" s="1"/>
  <c r="M4251" i="1"/>
  <c r="N4251" i="1" s="1"/>
  <c r="M4252" i="1"/>
  <c r="N4252" i="1" s="1"/>
  <c r="M4253" i="1"/>
  <c r="N4253" i="1" s="1"/>
  <c r="M4254" i="1"/>
  <c r="N4254" i="1" s="1"/>
  <c r="M4255" i="1"/>
  <c r="N4255" i="1" s="1"/>
  <c r="M4256" i="1"/>
  <c r="N4256" i="1" s="1"/>
  <c r="M4257" i="1"/>
  <c r="N4257" i="1" s="1"/>
  <c r="M4258" i="1"/>
  <c r="N4258" i="1" s="1"/>
  <c r="M4259" i="1"/>
  <c r="N4259" i="1" s="1"/>
  <c r="M4260" i="1"/>
  <c r="N4260" i="1" s="1"/>
  <c r="M4261" i="1"/>
  <c r="N4261" i="1" s="1"/>
  <c r="M4262" i="1"/>
  <c r="N4262" i="1" s="1"/>
  <c r="M4263" i="1"/>
  <c r="N4263" i="1" s="1"/>
  <c r="M4264" i="1"/>
  <c r="N4264" i="1" s="1"/>
  <c r="M4265" i="1"/>
  <c r="N4265" i="1" s="1"/>
  <c r="M4266" i="1"/>
  <c r="N4266" i="1" s="1"/>
  <c r="M4267" i="1"/>
  <c r="N4267" i="1" s="1"/>
  <c r="M4268" i="1"/>
  <c r="N4268" i="1" s="1"/>
  <c r="M4269" i="1"/>
  <c r="N4269" i="1" s="1"/>
  <c r="M4270" i="1"/>
  <c r="N4270" i="1" s="1"/>
  <c r="M4271" i="1"/>
  <c r="N4271" i="1" s="1"/>
  <c r="M4272" i="1"/>
  <c r="N4272" i="1" s="1"/>
  <c r="M4273" i="1"/>
  <c r="N4273" i="1" s="1"/>
  <c r="M4274" i="1"/>
  <c r="N4274" i="1" s="1"/>
  <c r="M4275" i="1"/>
  <c r="N4275" i="1" s="1"/>
  <c r="M4276" i="1"/>
  <c r="N4276" i="1" s="1"/>
  <c r="M4277" i="1"/>
  <c r="N4277" i="1" s="1"/>
  <c r="M4278" i="1"/>
  <c r="N4278" i="1" s="1"/>
  <c r="M4279" i="1"/>
  <c r="N4279" i="1" s="1"/>
  <c r="M4280" i="1"/>
  <c r="N4280" i="1" s="1"/>
  <c r="M4281" i="1"/>
  <c r="N4281" i="1" s="1"/>
  <c r="M4282" i="1"/>
  <c r="N4282" i="1" s="1"/>
  <c r="M4283" i="1"/>
  <c r="N4283" i="1" s="1"/>
  <c r="M4284" i="1"/>
  <c r="N4284" i="1" s="1"/>
  <c r="M4285" i="1"/>
  <c r="N4285" i="1" s="1"/>
  <c r="M4286" i="1"/>
  <c r="N4286" i="1" s="1"/>
  <c r="M4287" i="1"/>
  <c r="N4287" i="1" s="1"/>
  <c r="M4288" i="1"/>
  <c r="N4288" i="1" s="1"/>
  <c r="M4289" i="1"/>
  <c r="N4289" i="1" s="1"/>
  <c r="M4290" i="1"/>
  <c r="N4290" i="1" s="1"/>
  <c r="M4291" i="1"/>
  <c r="N4291" i="1" s="1"/>
  <c r="M4292" i="1"/>
  <c r="N4292" i="1" s="1"/>
  <c r="M4293" i="1"/>
  <c r="N4293" i="1" s="1"/>
  <c r="M4294" i="1"/>
  <c r="N4294" i="1" s="1"/>
  <c r="M4295" i="1"/>
  <c r="N4295" i="1" s="1"/>
  <c r="M4296" i="1"/>
  <c r="N4296" i="1" s="1"/>
  <c r="M4297" i="1"/>
  <c r="N4297" i="1" s="1"/>
  <c r="M4298" i="1"/>
  <c r="N4298" i="1" s="1"/>
  <c r="M4299" i="1"/>
  <c r="N4299" i="1" s="1"/>
  <c r="M4300" i="1"/>
  <c r="N4300" i="1" s="1"/>
  <c r="M4301" i="1"/>
  <c r="N4301" i="1" s="1"/>
  <c r="M4302" i="1"/>
  <c r="N4302" i="1" s="1"/>
  <c r="M4303" i="1"/>
  <c r="N4303" i="1" s="1"/>
  <c r="M4304" i="1"/>
  <c r="N4304" i="1" s="1"/>
  <c r="M4305" i="1"/>
  <c r="N4305" i="1" s="1"/>
  <c r="M4306" i="1"/>
  <c r="N4306" i="1" s="1"/>
  <c r="M4307" i="1"/>
  <c r="N4307" i="1" s="1"/>
  <c r="M4308" i="1"/>
  <c r="N4308" i="1" s="1"/>
  <c r="M4309" i="1"/>
  <c r="N4309" i="1" s="1"/>
  <c r="M4310" i="1"/>
  <c r="N4310" i="1" s="1"/>
  <c r="M4311" i="1"/>
  <c r="N4311" i="1" s="1"/>
  <c r="M4312" i="1"/>
  <c r="N4312" i="1" s="1"/>
  <c r="M4313" i="1"/>
  <c r="N4313" i="1" s="1"/>
  <c r="M4314" i="1"/>
  <c r="N4314" i="1" s="1"/>
  <c r="M4315" i="1"/>
  <c r="N4315" i="1" s="1"/>
  <c r="M4316" i="1"/>
  <c r="N4316" i="1" s="1"/>
  <c r="M4317" i="1"/>
  <c r="N4317" i="1" s="1"/>
  <c r="M4318" i="1"/>
  <c r="N4318" i="1" s="1"/>
  <c r="M4319" i="1"/>
  <c r="N4319" i="1" s="1"/>
  <c r="M4320" i="1"/>
  <c r="N4320" i="1" s="1"/>
  <c r="M4321" i="1"/>
  <c r="N4321" i="1" s="1"/>
  <c r="M4322" i="1"/>
  <c r="N4322" i="1" s="1"/>
  <c r="M4323" i="1"/>
  <c r="N4323" i="1" s="1"/>
  <c r="M4324" i="1"/>
  <c r="N4324" i="1" s="1"/>
  <c r="M4325" i="1"/>
  <c r="N4325" i="1" s="1"/>
  <c r="M4326" i="1"/>
  <c r="N4326" i="1" s="1"/>
  <c r="M4327" i="1"/>
  <c r="N4327" i="1" s="1"/>
  <c r="M4328" i="1"/>
  <c r="N4328" i="1" s="1"/>
  <c r="M4329" i="1"/>
  <c r="N4329" i="1" s="1"/>
  <c r="M4330" i="1"/>
  <c r="N4330" i="1" s="1"/>
  <c r="M4331" i="1"/>
  <c r="N4331" i="1" s="1"/>
  <c r="M4332" i="1"/>
  <c r="N4332" i="1" s="1"/>
  <c r="M4333" i="1"/>
  <c r="N4333" i="1" s="1"/>
  <c r="M4334" i="1"/>
  <c r="N4334" i="1" s="1"/>
  <c r="M4335" i="1"/>
  <c r="N4335" i="1" s="1"/>
  <c r="M4336" i="1"/>
  <c r="N4336" i="1" s="1"/>
  <c r="M4337" i="1"/>
  <c r="N4337" i="1" s="1"/>
  <c r="M4338" i="1"/>
  <c r="N4338" i="1" s="1"/>
  <c r="M4339" i="1"/>
  <c r="N4339" i="1" s="1"/>
  <c r="M4340" i="1"/>
  <c r="N4340" i="1" s="1"/>
  <c r="M4341" i="1"/>
  <c r="N4341" i="1" s="1"/>
  <c r="M4342" i="1"/>
  <c r="N4342" i="1" s="1"/>
  <c r="M4343" i="1"/>
  <c r="N4343" i="1" s="1"/>
  <c r="M4344" i="1"/>
  <c r="N4344" i="1" s="1"/>
  <c r="M4345" i="1"/>
  <c r="N4345" i="1" s="1"/>
  <c r="M4346" i="1"/>
  <c r="N4346" i="1" s="1"/>
  <c r="M4347" i="1"/>
  <c r="N4347" i="1" s="1"/>
  <c r="M4348" i="1"/>
  <c r="N4348" i="1" s="1"/>
  <c r="M4349" i="1"/>
  <c r="N4349" i="1" s="1"/>
  <c r="M4350" i="1"/>
  <c r="N4350" i="1" s="1"/>
  <c r="M4351" i="1"/>
  <c r="N4351" i="1" s="1"/>
  <c r="M4352" i="1"/>
  <c r="N4352" i="1" s="1"/>
  <c r="M4353" i="1"/>
  <c r="N4353" i="1" s="1"/>
  <c r="M4354" i="1"/>
  <c r="N4354" i="1" s="1"/>
  <c r="M4355" i="1"/>
  <c r="N4355" i="1" s="1"/>
  <c r="M4356" i="1"/>
  <c r="N4356" i="1" s="1"/>
  <c r="M4357" i="1"/>
  <c r="N4357" i="1" s="1"/>
  <c r="M4358" i="1"/>
  <c r="N4358" i="1" s="1"/>
  <c r="M4359" i="1"/>
  <c r="N4359" i="1" s="1"/>
  <c r="M4360" i="1"/>
  <c r="N4360" i="1" s="1"/>
  <c r="M4361" i="1"/>
  <c r="N4361" i="1" s="1"/>
  <c r="M4362" i="1"/>
  <c r="N4362" i="1" s="1"/>
  <c r="M4363" i="1"/>
  <c r="N4363" i="1" s="1"/>
  <c r="M4364" i="1"/>
  <c r="N4364" i="1" s="1"/>
  <c r="M4365" i="1"/>
  <c r="N4365" i="1" s="1"/>
  <c r="M4366" i="1"/>
  <c r="N4366" i="1" s="1"/>
  <c r="M4367" i="1"/>
  <c r="N4367" i="1" s="1"/>
  <c r="M4368" i="1"/>
  <c r="N4368" i="1" s="1"/>
  <c r="M4369" i="1"/>
  <c r="N4369" i="1" s="1"/>
  <c r="M4370" i="1"/>
  <c r="N4370" i="1" s="1"/>
  <c r="M4371" i="1"/>
  <c r="N4371" i="1" s="1"/>
  <c r="M4372" i="1"/>
  <c r="N4372" i="1" s="1"/>
  <c r="M4373" i="1"/>
  <c r="N4373" i="1" s="1"/>
  <c r="M4374" i="1"/>
  <c r="N4374" i="1" s="1"/>
  <c r="M4375" i="1"/>
  <c r="N4375" i="1" s="1"/>
  <c r="M4376" i="1"/>
  <c r="N4376" i="1" s="1"/>
  <c r="M4377" i="1"/>
  <c r="N4377" i="1" s="1"/>
  <c r="M4378" i="1"/>
  <c r="N4378" i="1" s="1"/>
  <c r="M4379" i="1"/>
  <c r="N4379" i="1" s="1"/>
  <c r="M4380" i="1"/>
  <c r="N4380" i="1" s="1"/>
  <c r="M4381" i="1"/>
  <c r="N4381" i="1" s="1"/>
  <c r="M4382" i="1"/>
  <c r="N4382" i="1" s="1"/>
  <c r="M4383" i="1"/>
  <c r="N4383" i="1" s="1"/>
  <c r="M4384" i="1"/>
  <c r="N4384" i="1" s="1"/>
  <c r="M4385" i="1"/>
  <c r="N4385" i="1" s="1"/>
  <c r="M4386" i="1"/>
  <c r="N4386" i="1" s="1"/>
  <c r="M4387" i="1"/>
  <c r="N4387" i="1" s="1"/>
  <c r="M4388" i="1"/>
  <c r="N4388" i="1" s="1"/>
  <c r="M4389" i="1"/>
  <c r="N4389" i="1" s="1"/>
  <c r="M4390" i="1"/>
  <c r="N4390" i="1" s="1"/>
  <c r="M4391" i="1"/>
  <c r="N4391" i="1" s="1"/>
  <c r="M4392" i="1"/>
  <c r="N4392" i="1" s="1"/>
  <c r="M4393" i="1"/>
  <c r="N4393" i="1" s="1"/>
  <c r="M4394" i="1"/>
  <c r="N4394" i="1" s="1"/>
  <c r="M4395" i="1"/>
  <c r="N4395" i="1" s="1"/>
  <c r="M4396" i="1"/>
  <c r="N4396" i="1" s="1"/>
  <c r="M4397" i="1"/>
  <c r="N4397" i="1" s="1"/>
  <c r="M4398" i="1"/>
  <c r="N4398" i="1" s="1"/>
  <c r="M4399" i="1"/>
  <c r="N4399" i="1" s="1"/>
  <c r="M4400" i="1"/>
  <c r="N4400" i="1" s="1"/>
  <c r="M4401" i="1"/>
  <c r="N4401" i="1" s="1"/>
  <c r="M4402" i="1"/>
  <c r="N4402" i="1" s="1"/>
  <c r="M4403" i="1"/>
  <c r="N4403" i="1" s="1"/>
  <c r="M4404" i="1"/>
  <c r="N4404" i="1" s="1"/>
  <c r="M4405" i="1"/>
  <c r="N4405" i="1" s="1"/>
  <c r="M4406" i="1"/>
  <c r="N4406" i="1" s="1"/>
  <c r="M4407" i="1"/>
  <c r="N4407" i="1" s="1"/>
  <c r="M4408" i="1"/>
  <c r="N4408" i="1" s="1"/>
  <c r="M4409" i="1"/>
  <c r="N4409" i="1" s="1"/>
  <c r="M4410" i="1"/>
  <c r="N4410" i="1" s="1"/>
  <c r="M4411" i="1"/>
  <c r="N4411" i="1" s="1"/>
  <c r="M4412" i="1"/>
  <c r="N4412" i="1" s="1"/>
  <c r="M4413" i="1"/>
  <c r="N4413" i="1" s="1"/>
  <c r="M4414" i="1"/>
  <c r="N4414" i="1" s="1"/>
  <c r="M4415" i="1"/>
  <c r="N4415" i="1" s="1"/>
  <c r="M4416" i="1"/>
  <c r="N4416" i="1" s="1"/>
  <c r="M4417" i="1"/>
  <c r="N4417" i="1" s="1"/>
  <c r="M4418" i="1"/>
  <c r="N4418" i="1" s="1"/>
  <c r="M4419" i="1"/>
  <c r="N4419" i="1" s="1"/>
  <c r="M4420" i="1"/>
  <c r="N4420" i="1" s="1"/>
  <c r="M4421" i="1"/>
  <c r="N4421" i="1" s="1"/>
  <c r="M4422" i="1"/>
  <c r="N4422" i="1" s="1"/>
  <c r="M4423" i="1"/>
  <c r="N4423" i="1" s="1"/>
  <c r="M4424" i="1"/>
  <c r="N4424" i="1" s="1"/>
  <c r="M4425" i="1"/>
  <c r="N4425" i="1" s="1"/>
  <c r="M4426" i="1"/>
  <c r="N4426" i="1" s="1"/>
  <c r="M4427" i="1"/>
  <c r="N4427" i="1" s="1"/>
  <c r="M4428" i="1"/>
  <c r="N4428" i="1" s="1"/>
  <c r="M4429" i="1"/>
  <c r="N4429" i="1" s="1"/>
  <c r="M4430" i="1"/>
  <c r="N4430" i="1" s="1"/>
  <c r="M4431" i="1"/>
  <c r="N4431" i="1" s="1"/>
  <c r="M4432" i="1"/>
  <c r="N4432" i="1" s="1"/>
  <c r="M4433" i="1"/>
  <c r="N4433" i="1" s="1"/>
  <c r="M4434" i="1"/>
  <c r="N4434" i="1" s="1"/>
  <c r="M4435" i="1"/>
  <c r="N4435" i="1" s="1"/>
  <c r="M4436" i="1"/>
  <c r="N4436" i="1" s="1"/>
  <c r="M4437" i="1"/>
  <c r="N4437" i="1" s="1"/>
  <c r="M4438" i="1"/>
  <c r="N4438" i="1" s="1"/>
  <c r="M4439" i="1"/>
  <c r="N4439" i="1" s="1"/>
  <c r="M4440" i="1"/>
  <c r="N4440" i="1" s="1"/>
  <c r="M4441" i="1"/>
  <c r="N4441" i="1" s="1"/>
  <c r="M4442" i="1"/>
  <c r="N4442" i="1" s="1"/>
  <c r="M4443" i="1"/>
  <c r="N4443" i="1" s="1"/>
  <c r="M4444" i="1"/>
  <c r="N4444" i="1" s="1"/>
  <c r="M4445" i="1"/>
  <c r="N4445" i="1" s="1"/>
  <c r="M4446" i="1"/>
  <c r="N4446" i="1" s="1"/>
  <c r="M4447" i="1"/>
  <c r="N4447" i="1" s="1"/>
  <c r="M4448" i="1"/>
  <c r="N4448" i="1" s="1"/>
  <c r="M4449" i="1"/>
  <c r="N4449" i="1" s="1"/>
  <c r="M4450" i="1"/>
  <c r="N4450" i="1" s="1"/>
  <c r="M4451" i="1"/>
  <c r="N4451" i="1" s="1"/>
  <c r="M4452" i="1"/>
  <c r="N4452" i="1" s="1"/>
  <c r="M4453" i="1"/>
  <c r="N4453" i="1" s="1"/>
  <c r="M4454" i="1"/>
  <c r="N4454" i="1" s="1"/>
  <c r="M4455" i="1"/>
  <c r="N4455" i="1" s="1"/>
  <c r="M4456" i="1"/>
  <c r="N4456" i="1" s="1"/>
  <c r="M4457" i="1"/>
  <c r="N4457" i="1" s="1"/>
  <c r="M4458" i="1"/>
  <c r="N4458" i="1" s="1"/>
  <c r="M4459" i="1"/>
  <c r="N4459" i="1" s="1"/>
  <c r="M4460" i="1"/>
  <c r="N4460" i="1" s="1"/>
  <c r="M4461" i="1"/>
  <c r="N4461" i="1" s="1"/>
  <c r="M4462" i="1"/>
  <c r="N4462" i="1" s="1"/>
  <c r="M4463" i="1"/>
  <c r="N4463" i="1" s="1"/>
  <c r="M4464" i="1"/>
  <c r="N4464" i="1" s="1"/>
  <c r="M4465" i="1"/>
  <c r="N4465" i="1" s="1"/>
  <c r="M4466" i="1"/>
  <c r="N4466" i="1" s="1"/>
  <c r="M4467" i="1"/>
  <c r="N4467" i="1" s="1"/>
  <c r="M4468" i="1"/>
  <c r="N4468" i="1" s="1"/>
  <c r="M4469" i="1"/>
  <c r="N4469" i="1" s="1"/>
  <c r="M4470" i="1"/>
  <c r="N4470" i="1" s="1"/>
  <c r="M4471" i="1"/>
  <c r="N4471" i="1" s="1"/>
  <c r="M4472" i="1"/>
  <c r="N4472" i="1" s="1"/>
  <c r="M4473" i="1"/>
  <c r="N4473" i="1" s="1"/>
  <c r="M4474" i="1"/>
  <c r="N4474" i="1" s="1"/>
  <c r="M4475" i="1"/>
  <c r="N4475" i="1" s="1"/>
  <c r="M4476" i="1"/>
  <c r="N4476" i="1" s="1"/>
  <c r="M4477" i="1"/>
  <c r="N4477" i="1" s="1"/>
  <c r="M4478" i="1"/>
  <c r="N4478" i="1" s="1"/>
  <c r="M4479" i="1"/>
  <c r="N4479" i="1" s="1"/>
  <c r="M4480" i="1"/>
  <c r="N4480" i="1" s="1"/>
  <c r="M4481" i="1"/>
  <c r="N4481" i="1" s="1"/>
  <c r="M4482" i="1"/>
  <c r="N4482" i="1" s="1"/>
  <c r="M4483" i="1"/>
  <c r="N4483" i="1" s="1"/>
  <c r="M4484" i="1"/>
  <c r="N4484" i="1" s="1"/>
  <c r="M4485" i="1"/>
  <c r="N4485" i="1" s="1"/>
  <c r="M4486" i="1"/>
  <c r="N4486" i="1" s="1"/>
  <c r="M4487" i="1"/>
  <c r="N4487" i="1" s="1"/>
  <c r="M4488" i="1"/>
  <c r="N4488" i="1" s="1"/>
  <c r="M4489" i="1"/>
  <c r="N4489" i="1" s="1"/>
  <c r="M4490" i="1"/>
  <c r="N4490" i="1" s="1"/>
  <c r="M4491" i="1"/>
  <c r="N4491" i="1" s="1"/>
  <c r="M4492" i="1"/>
  <c r="N4492" i="1" s="1"/>
  <c r="M4493" i="1"/>
  <c r="N4493" i="1" s="1"/>
  <c r="M4494" i="1"/>
  <c r="N4494" i="1" s="1"/>
  <c r="M4495" i="1"/>
  <c r="N4495" i="1" s="1"/>
  <c r="M4496" i="1"/>
  <c r="N4496" i="1" s="1"/>
  <c r="M4497" i="1"/>
  <c r="N4497" i="1" s="1"/>
  <c r="M4498" i="1"/>
  <c r="N4498" i="1" s="1"/>
  <c r="M4499" i="1"/>
  <c r="N4499" i="1" s="1"/>
  <c r="M4500" i="1"/>
  <c r="N4500" i="1" s="1"/>
  <c r="M4501" i="1"/>
  <c r="N4501" i="1" s="1"/>
  <c r="M4502" i="1"/>
  <c r="N4502" i="1" s="1"/>
  <c r="M4503" i="1"/>
  <c r="N4503" i="1" s="1"/>
  <c r="M4504" i="1"/>
  <c r="N4504" i="1" s="1"/>
  <c r="M4505" i="1"/>
  <c r="N4505" i="1" s="1"/>
  <c r="M4506" i="1"/>
  <c r="N4506" i="1" s="1"/>
  <c r="M4507" i="1"/>
  <c r="N4507" i="1" s="1"/>
  <c r="M4508" i="1"/>
  <c r="N4508" i="1" s="1"/>
  <c r="M4509" i="1"/>
  <c r="N4509" i="1" s="1"/>
  <c r="M4510" i="1"/>
  <c r="N4510" i="1" s="1"/>
  <c r="M4511" i="1"/>
  <c r="N4511" i="1" s="1"/>
  <c r="M4512" i="1"/>
  <c r="N4512" i="1" s="1"/>
  <c r="M4513" i="1"/>
  <c r="N4513" i="1" s="1"/>
  <c r="M4514" i="1"/>
  <c r="N4514" i="1" s="1"/>
  <c r="M4515" i="1"/>
  <c r="N4515" i="1" s="1"/>
  <c r="M4516" i="1"/>
  <c r="N4516" i="1" s="1"/>
  <c r="M4517" i="1"/>
  <c r="N4517" i="1" s="1"/>
  <c r="M4518" i="1"/>
  <c r="N4518" i="1" s="1"/>
  <c r="M4519" i="1"/>
  <c r="N4519" i="1" s="1"/>
  <c r="M4520" i="1"/>
  <c r="N4520" i="1" s="1"/>
  <c r="M4521" i="1"/>
  <c r="N4521" i="1" s="1"/>
  <c r="M4522" i="1"/>
  <c r="N4522" i="1" s="1"/>
  <c r="M4523" i="1"/>
  <c r="N4523" i="1" s="1"/>
  <c r="M4524" i="1"/>
  <c r="N4524" i="1" s="1"/>
  <c r="M4525" i="1"/>
  <c r="N4525" i="1" s="1"/>
  <c r="M4526" i="1"/>
  <c r="N4526" i="1" s="1"/>
  <c r="M4527" i="1"/>
  <c r="N4527" i="1" s="1"/>
  <c r="M4528" i="1"/>
  <c r="N4528" i="1" s="1"/>
  <c r="M4529" i="1"/>
  <c r="N4529" i="1" s="1"/>
  <c r="M4530" i="1"/>
  <c r="N4530" i="1" s="1"/>
  <c r="M4531" i="1"/>
  <c r="N4531" i="1" s="1"/>
  <c r="M4532" i="1"/>
  <c r="N4532" i="1" s="1"/>
  <c r="M4533" i="1"/>
  <c r="N4533" i="1" s="1"/>
  <c r="M4534" i="1"/>
  <c r="N4534" i="1" s="1"/>
  <c r="M4535" i="1"/>
  <c r="N4535" i="1" s="1"/>
  <c r="M4536" i="1"/>
  <c r="N4536" i="1" s="1"/>
  <c r="M4537" i="1"/>
  <c r="N4537" i="1" s="1"/>
  <c r="M4538" i="1"/>
  <c r="N4538" i="1" s="1"/>
  <c r="M4539" i="1"/>
  <c r="N4539" i="1" s="1"/>
  <c r="M4540" i="1"/>
  <c r="N4540" i="1" s="1"/>
  <c r="M4541" i="1"/>
  <c r="N4541" i="1" s="1"/>
  <c r="M4542" i="1"/>
  <c r="N4542" i="1" s="1"/>
  <c r="M4543" i="1"/>
  <c r="N4543" i="1" s="1"/>
  <c r="M4544" i="1"/>
  <c r="N4544" i="1" s="1"/>
  <c r="M4545" i="1"/>
  <c r="N4545" i="1" s="1"/>
  <c r="M4546" i="1"/>
  <c r="N4546" i="1" s="1"/>
  <c r="M4547" i="1"/>
  <c r="N4547" i="1" s="1"/>
  <c r="M4548" i="1"/>
  <c r="N4548" i="1" s="1"/>
  <c r="M4549" i="1"/>
  <c r="N4549" i="1" s="1"/>
  <c r="M4550" i="1"/>
  <c r="N4550" i="1" s="1"/>
  <c r="M4551" i="1"/>
  <c r="N4551" i="1" s="1"/>
  <c r="M4552" i="1"/>
  <c r="N4552" i="1" s="1"/>
  <c r="M4553" i="1"/>
  <c r="N4553" i="1" s="1"/>
  <c r="M4554" i="1"/>
  <c r="N4554" i="1" s="1"/>
  <c r="M4555" i="1"/>
  <c r="N4555" i="1" s="1"/>
  <c r="M4556" i="1"/>
  <c r="N4556" i="1" s="1"/>
  <c r="M4557" i="1"/>
  <c r="N4557" i="1" s="1"/>
  <c r="M4558" i="1"/>
  <c r="N4558" i="1" s="1"/>
  <c r="M4559" i="1"/>
  <c r="N4559" i="1" s="1"/>
  <c r="M4560" i="1"/>
  <c r="N4560" i="1" s="1"/>
  <c r="M4561" i="1"/>
  <c r="N4561" i="1" s="1"/>
  <c r="M4562" i="1"/>
  <c r="N4562" i="1" s="1"/>
  <c r="M4563" i="1"/>
  <c r="N4563" i="1" s="1"/>
  <c r="M4564" i="1"/>
  <c r="N4564" i="1" s="1"/>
  <c r="M4565" i="1"/>
  <c r="N4565" i="1" s="1"/>
  <c r="M4566" i="1"/>
  <c r="N4566" i="1" s="1"/>
  <c r="M4567" i="1"/>
  <c r="N4567" i="1" s="1"/>
  <c r="M4568" i="1"/>
  <c r="N4568" i="1" s="1"/>
  <c r="M4569" i="1"/>
  <c r="N4569" i="1" s="1"/>
  <c r="M4570" i="1"/>
  <c r="N4570" i="1" s="1"/>
  <c r="M4571" i="1"/>
  <c r="N4571" i="1" s="1"/>
  <c r="M4572" i="1"/>
  <c r="N4572" i="1" s="1"/>
  <c r="M4573" i="1"/>
  <c r="N4573" i="1" s="1"/>
  <c r="M4574" i="1"/>
  <c r="N4574" i="1" s="1"/>
  <c r="M4575" i="1"/>
  <c r="N4575" i="1" s="1"/>
  <c r="M4576" i="1"/>
  <c r="N4576" i="1" s="1"/>
  <c r="M4577" i="1"/>
  <c r="N4577" i="1" s="1"/>
  <c r="M4578" i="1"/>
  <c r="N4578" i="1" s="1"/>
  <c r="M4579" i="1"/>
  <c r="N4579" i="1" s="1"/>
  <c r="M4580" i="1"/>
  <c r="N4580" i="1" s="1"/>
  <c r="M4581" i="1"/>
  <c r="N4581" i="1" s="1"/>
  <c r="M4582" i="1"/>
  <c r="N4582" i="1" s="1"/>
  <c r="M4583" i="1"/>
  <c r="N4583" i="1" s="1"/>
  <c r="M4584" i="1"/>
  <c r="N4584" i="1" s="1"/>
  <c r="M4585" i="1"/>
  <c r="N4585" i="1" s="1"/>
  <c r="M4586" i="1"/>
  <c r="N4586" i="1" s="1"/>
  <c r="M4587" i="1"/>
  <c r="N4587" i="1" s="1"/>
  <c r="M4588" i="1"/>
  <c r="N4588" i="1" s="1"/>
  <c r="M4589" i="1"/>
  <c r="N4589" i="1" s="1"/>
  <c r="M4590" i="1"/>
  <c r="N4590" i="1" s="1"/>
  <c r="M4591" i="1"/>
  <c r="N4591" i="1" s="1"/>
  <c r="M4592" i="1"/>
  <c r="N4592" i="1" s="1"/>
  <c r="M4593" i="1"/>
  <c r="N4593" i="1" s="1"/>
  <c r="M4594" i="1"/>
  <c r="N4594" i="1" s="1"/>
  <c r="M4595" i="1"/>
  <c r="N4595" i="1" s="1"/>
  <c r="M4596" i="1"/>
  <c r="N4596" i="1" s="1"/>
  <c r="M4597" i="1"/>
  <c r="N4597" i="1" s="1"/>
  <c r="M4598" i="1"/>
  <c r="N4598" i="1" s="1"/>
  <c r="M4599" i="1"/>
  <c r="N4599" i="1" s="1"/>
  <c r="M4600" i="1"/>
  <c r="N4600" i="1" s="1"/>
  <c r="M4601" i="1"/>
  <c r="N4601" i="1" s="1"/>
  <c r="M4602" i="1"/>
  <c r="N4602" i="1" s="1"/>
  <c r="M4603" i="1"/>
  <c r="N4603" i="1" s="1"/>
  <c r="M4604" i="1"/>
  <c r="N4604" i="1" s="1"/>
  <c r="M4605" i="1"/>
  <c r="N4605" i="1" s="1"/>
  <c r="M4606" i="1"/>
  <c r="N4606" i="1" s="1"/>
  <c r="M4607" i="1"/>
  <c r="N4607" i="1" s="1"/>
  <c r="M4608" i="1"/>
  <c r="N4608" i="1" s="1"/>
  <c r="M4609" i="1"/>
  <c r="N4609" i="1" s="1"/>
  <c r="M4610" i="1"/>
  <c r="N4610" i="1" s="1"/>
  <c r="M4611" i="1"/>
  <c r="N4611" i="1" s="1"/>
  <c r="M4612" i="1"/>
  <c r="N4612" i="1" s="1"/>
  <c r="M4613" i="1"/>
  <c r="N4613" i="1" s="1"/>
  <c r="M4614" i="1"/>
  <c r="N4614" i="1" s="1"/>
  <c r="M4615" i="1"/>
  <c r="N4615" i="1" s="1"/>
  <c r="M4616" i="1"/>
  <c r="N4616" i="1" s="1"/>
  <c r="M4617" i="1"/>
  <c r="N4617" i="1" s="1"/>
  <c r="M4618" i="1"/>
  <c r="N4618" i="1" s="1"/>
  <c r="M4619" i="1"/>
  <c r="N4619" i="1" s="1"/>
  <c r="M4620" i="1"/>
  <c r="N4620" i="1" s="1"/>
  <c r="M4621" i="1"/>
  <c r="N4621" i="1" s="1"/>
  <c r="M4622" i="1"/>
  <c r="N4622" i="1" s="1"/>
  <c r="M4623" i="1"/>
  <c r="N4623" i="1" s="1"/>
  <c r="M4624" i="1"/>
  <c r="N4624" i="1" s="1"/>
  <c r="M4625" i="1"/>
  <c r="N4625" i="1" s="1"/>
  <c r="M4626" i="1"/>
  <c r="N4626" i="1" s="1"/>
  <c r="M4627" i="1"/>
  <c r="N4627" i="1" s="1"/>
  <c r="M4628" i="1"/>
  <c r="N4628" i="1" s="1"/>
  <c r="M4629" i="1"/>
  <c r="N4629" i="1" s="1"/>
  <c r="M4630" i="1"/>
  <c r="N4630" i="1" s="1"/>
  <c r="M4631" i="1"/>
  <c r="N4631" i="1" s="1"/>
  <c r="M4632" i="1"/>
  <c r="N4632" i="1" s="1"/>
  <c r="M4633" i="1"/>
  <c r="N4633" i="1" s="1"/>
  <c r="M4634" i="1"/>
  <c r="N4634" i="1" s="1"/>
  <c r="M4635" i="1"/>
  <c r="N4635" i="1" s="1"/>
  <c r="M4636" i="1"/>
  <c r="N4636" i="1" s="1"/>
  <c r="M4637" i="1"/>
  <c r="N4637" i="1" s="1"/>
  <c r="M4638" i="1"/>
  <c r="N4638" i="1" s="1"/>
  <c r="M4639" i="1"/>
  <c r="N4639" i="1" s="1"/>
  <c r="M4640" i="1"/>
  <c r="N4640" i="1" s="1"/>
  <c r="M4641" i="1"/>
  <c r="N4641" i="1" s="1"/>
  <c r="M4642" i="1"/>
  <c r="N4642" i="1" s="1"/>
  <c r="M4643" i="1"/>
  <c r="N4643" i="1" s="1"/>
  <c r="M4644" i="1"/>
  <c r="N4644" i="1" s="1"/>
  <c r="M4645" i="1"/>
  <c r="N4645" i="1" s="1"/>
  <c r="M4646" i="1"/>
  <c r="N4646" i="1" s="1"/>
  <c r="M4647" i="1"/>
  <c r="N4647" i="1" s="1"/>
  <c r="M4648" i="1"/>
  <c r="N4648" i="1" s="1"/>
  <c r="M4649" i="1"/>
  <c r="N4649" i="1" s="1"/>
  <c r="M4650" i="1"/>
  <c r="N4650" i="1" s="1"/>
  <c r="M4651" i="1"/>
  <c r="N4651" i="1" s="1"/>
  <c r="M4652" i="1"/>
  <c r="N4652" i="1" s="1"/>
  <c r="M4653" i="1"/>
  <c r="N4653" i="1" s="1"/>
  <c r="M4654" i="1"/>
  <c r="N4654" i="1" s="1"/>
  <c r="M4655" i="1"/>
  <c r="N4655" i="1" s="1"/>
  <c r="M4656" i="1"/>
  <c r="N4656" i="1" s="1"/>
  <c r="M4657" i="1"/>
  <c r="N4657" i="1" s="1"/>
  <c r="M4658" i="1"/>
  <c r="N4658" i="1" s="1"/>
  <c r="M4659" i="1"/>
  <c r="N4659" i="1" s="1"/>
  <c r="M4660" i="1"/>
  <c r="N4660" i="1" s="1"/>
  <c r="M4661" i="1"/>
  <c r="N4661" i="1" s="1"/>
  <c r="M4662" i="1"/>
  <c r="N4662" i="1" s="1"/>
  <c r="M4663" i="1"/>
  <c r="N4663" i="1" s="1"/>
  <c r="M4664" i="1"/>
  <c r="N4664" i="1" s="1"/>
  <c r="M4665" i="1"/>
  <c r="N4665" i="1" s="1"/>
  <c r="M4666" i="1"/>
  <c r="N4666" i="1" s="1"/>
  <c r="M4667" i="1"/>
  <c r="N4667" i="1" s="1"/>
  <c r="M4668" i="1"/>
  <c r="N4668" i="1" s="1"/>
  <c r="M4669" i="1"/>
  <c r="N4669" i="1" s="1"/>
  <c r="M4670" i="1"/>
  <c r="N4670" i="1" s="1"/>
  <c r="M4671" i="1"/>
  <c r="N4671" i="1" s="1"/>
  <c r="M4672" i="1"/>
  <c r="N4672" i="1" s="1"/>
  <c r="M4673" i="1"/>
  <c r="N4673" i="1" s="1"/>
  <c r="M4674" i="1"/>
  <c r="N4674" i="1" s="1"/>
  <c r="M4675" i="1"/>
  <c r="N4675" i="1" s="1"/>
  <c r="M4676" i="1"/>
  <c r="N4676" i="1" s="1"/>
  <c r="M4677" i="1"/>
  <c r="N4677" i="1" s="1"/>
  <c r="M4678" i="1"/>
  <c r="N4678" i="1" s="1"/>
  <c r="M4679" i="1"/>
  <c r="N4679" i="1" s="1"/>
  <c r="M4680" i="1"/>
  <c r="N4680" i="1" s="1"/>
  <c r="M4681" i="1"/>
  <c r="N4681" i="1" s="1"/>
  <c r="M4682" i="1"/>
  <c r="N4682" i="1" s="1"/>
  <c r="M4683" i="1"/>
  <c r="N4683" i="1" s="1"/>
  <c r="M4684" i="1"/>
  <c r="N4684" i="1" s="1"/>
  <c r="M4685" i="1"/>
  <c r="N4685" i="1" s="1"/>
  <c r="M4686" i="1"/>
  <c r="N4686" i="1" s="1"/>
  <c r="M4687" i="1"/>
  <c r="N4687" i="1" s="1"/>
  <c r="M4688" i="1"/>
  <c r="N4688" i="1" s="1"/>
  <c r="M4689" i="1"/>
  <c r="N4689" i="1" s="1"/>
  <c r="M4690" i="1"/>
  <c r="N4690" i="1" s="1"/>
  <c r="M4691" i="1"/>
  <c r="N4691" i="1" s="1"/>
  <c r="M4692" i="1"/>
  <c r="N4692" i="1" s="1"/>
  <c r="M4693" i="1"/>
  <c r="N4693" i="1" s="1"/>
  <c r="M4694" i="1"/>
  <c r="N4694" i="1" s="1"/>
  <c r="M4695" i="1"/>
  <c r="N4695" i="1" s="1"/>
  <c r="M4696" i="1"/>
  <c r="N4696" i="1" s="1"/>
  <c r="M4697" i="1"/>
  <c r="N4697" i="1" s="1"/>
  <c r="M4698" i="1"/>
  <c r="N4698" i="1" s="1"/>
  <c r="M4699" i="1"/>
  <c r="N4699" i="1" s="1"/>
  <c r="M4700" i="1"/>
  <c r="N4700" i="1" s="1"/>
  <c r="M4701" i="1"/>
  <c r="N4701" i="1" s="1"/>
  <c r="M4702" i="1"/>
  <c r="N4702" i="1" s="1"/>
  <c r="M4703" i="1"/>
  <c r="N4703" i="1" s="1"/>
  <c r="M4704" i="1"/>
  <c r="N4704" i="1" s="1"/>
  <c r="M4705" i="1"/>
  <c r="N4705" i="1" s="1"/>
  <c r="M4706" i="1"/>
  <c r="N4706" i="1" s="1"/>
  <c r="M4707" i="1"/>
  <c r="N4707" i="1" s="1"/>
  <c r="M4708" i="1"/>
  <c r="N4708" i="1" s="1"/>
  <c r="M4709" i="1"/>
  <c r="N4709" i="1" s="1"/>
  <c r="M4710" i="1"/>
  <c r="N4710" i="1" s="1"/>
  <c r="M4711" i="1"/>
  <c r="N4711" i="1" s="1"/>
  <c r="M4712" i="1"/>
  <c r="N4712" i="1" s="1"/>
  <c r="M4713" i="1"/>
  <c r="N4713" i="1" s="1"/>
  <c r="M4714" i="1"/>
  <c r="N4714" i="1" s="1"/>
  <c r="M4715" i="1"/>
  <c r="N4715" i="1" s="1"/>
  <c r="M4716" i="1"/>
  <c r="N4716" i="1" s="1"/>
  <c r="M4717" i="1"/>
  <c r="N4717" i="1" s="1"/>
  <c r="M4718" i="1"/>
  <c r="N4718" i="1" s="1"/>
  <c r="M4719" i="1"/>
  <c r="N4719" i="1" s="1"/>
  <c r="M4720" i="1"/>
  <c r="N4720" i="1" s="1"/>
  <c r="M4721" i="1"/>
  <c r="N4721" i="1" s="1"/>
  <c r="M4722" i="1"/>
  <c r="N4722" i="1" s="1"/>
  <c r="M4723" i="1"/>
  <c r="N4723" i="1" s="1"/>
  <c r="M4724" i="1"/>
  <c r="N4724" i="1" s="1"/>
  <c r="M4725" i="1"/>
  <c r="N4725" i="1" s="1"/>
  <c r="M4726" i="1"/>
  <c r="N4726" i="1" s="1"/>
  <c r="M4727" i="1"/>
  <c r="N4727" i="1" s="1"/>
  <c r="M4728" i="1"/>
  <c r="N4728" i="1" s="1"/>
  <c r="M4729" i="1"/>
  <c r="N4729" i="1" s="1"/>
  <c r="M4730" i="1"/>
  <c r="N4730" i="1" s="1"/>
  <c r="M4731" i="1"/>
  <c r="N4731" i="1" s="1"/>
  <c r="M4732" i="1"/>
  <c r="N4732" i="1" s="1"/>
  <c r="M4733" i="1"/>
  <c r="N4733" i="1" s="1"/>
  <c r="M4734" i="1"/>
  <c r="N4734" i="1" s="1"/>
  <c r="M4735" i="1"/>
  <c r="N4735" i="1" s="1"/>
  <c r="M4736" i="1"/>
  <c r="N4736" i="1" s="1"/>
  <c r="M4737" i="1"/>
  <c r="N4737" i="1" s="1"/>
  <c r="M4738" i="1"/>
  <c r="N4738" i="1" s="1"/>
  <c r="M4739" i="1"/>
  <c r="N4739" i="1" s="1"/>
  <c r="M4740" i="1"/>
  <c r="N4740" i="1" s="1"/>
  <c r="M4741" i="1"/>
  <c r="N4741" i="1" s="1"/>
  <c r="M4742" i="1"/>
  <c r="N4742" i="1" s="1"/>
  <c r="M4743" i="1"/>
  <c r="N4743" i="1" s="1"/>
  <c r="M4744" i="1"/>
  <c r="N4744" i="1" s="1"/>
  <c r="M4745" i="1"/>
  <c r="N4745" i="1" s="1"/>
  <c r="M4746" i="1"/>
  <c r="N4746" i="1" s="1"/>
  <c r="M4747" i="1"/>
  <c r="N4747" i="1" s="1"/>
  <c r="M4748" i="1"/>
  <c r="N4748" i="1" s="1"/>
  <c r="M4749" i="1"/>
  <c r="N4749" i="1" s="1"/>
  <c r="M4750" i="1"/>
  <c r="N4750" i="1" s="1"/>
  <c r="M4751" i="1"/>
  <c r="N4751" i="1" s="1"/>
  <c r="M4752" i="1"/>
  <c r="N4752" i="1" s="1"/>
  <c r="M4753" i="1"/>
  <c r="N4753" i="1" s="1"/>
  <c r="M4754" i="1"/>
  <c r="N4754" i="1" s="1"/>
  <c r="M4755" i="1"/>
  <c r="N4755" i="1" s="1"/>
  <c r="M4756" i="1"/>
  <c r="N4756" i="1" s="1"/>
  <c r="M4757" i="1"/>
  <c r="N4757" i="1" s="1"/>
  <c r="M4758" i="1"/>
  <c r="N4758" i="1" s="1"/>
  <c r="M4759" i="1"/>
  <c r="N4759" i="1" s="1"/>
  <c r="M4760" i="1"/>
  <c r="N4760" i="1" s="1"/>
  <c r="M4761" i="1"/>
  <c r="N4761" i="1" s="1"/>
  <c r="M4762" i="1"/>
  <c r="N4762" i="1" s="1"/>
  <c r="M4763" i="1"/>
  <c r="N4763" i="1" s="1"/>
  <c r="M4764" i="1"/>
  <c r="N4764" i="1" s="1"/>
  <c r="M4765" i="1"/>
  <c r="N4765" i="1" s="1"/>
  <c r="M4766" i="1"/>
  <c r="N4766" i="1" s="1"/>
  <c r="M4767" i="1"/>
  <c r="N4767" i="1" s="1"/>
  <c r="M4768" i="1"/>
  <c r="N4768" i="1" s="1"/>
  <c r="M4769" i="1"/>
  <c r="N4769" i="1" s="1"/>
  <c r="M4770" i="1"/>
  <c r="N4770" i="1" s="1"/>
  <c r="M4771" i="1"/>
  <c r="N4771" i="1" s="1"/>
  <c r="M4772" i="1"/>
  <c r="N4772" i="1" s="1"/>
  <c r="M4773" i="1"/>
  <c r="N4773" i="1" s="1"/>
  <c r="M4774" i="1"/>
  <c r="N4774" i="1" s="1"/>
  <c r="M4775" i="1"/>
  <c r="N4775" i="1" s="1"/>
  <c r="M4776" i="1"/>
  <c r="N4776" i="1" s="1"/>
  <c r="M4777" i="1"/>
  <c r="N4777" i="1" s="1"/>
  <c r="M4778" i="1"/>
  <c r="N4778" i="1" s="1"/>
  <c r="M4779" i="1"/>
  <c r="N4779" i="1" s="1"/>
  <c r="M4780" i="1"/>
  <c r="N4780" i="1" s="1"/>
  <c r="M4781" i="1"/>
  <c r="N4781" i="1" s="1"/>
  <c r="M4782" i="1"/>
  <c r="N4782" i="1" s="1"/>
  <c r="M4783" i="1"/>
  <c r="N4783" i="1" s="1"/>
  <c r="M4784" i="1"/>
  <c r="N4784" i="1" s="1"/>
  <c r="M4785" i="1"/>
  <c r="N4785" i="1" s="1"/>
  <c r="M4786" i="1"/>
  <c r="N4786" i="1" s="1"/>
  <c r="M4787" i="1"/>
  <c r="N4787" i="1" s="1"/>
  <c r="M4788" i="1"/>
  <c r="N4788" i="1" s="1"/>
  <c r="M4789" i="1"/>
  <c r="N4789" i="1" s="1"/>
  <c r="M4790" i="1"/>
  <c r="N4790" i="1" s="1"/>
  <c r="M4791" i="1"/>
  <c r="N4791" i="1" s="1"/>
  <c r="M4792" i="1"/>
  <c r="N4792" i="1" s="1"/>
  <c r="M4793" i="1"/>
  <c r="N4793" i="1" s="1"/>
  <c r="M4794" i="1"/>
  <c r="N4794" i="1" s="1"/>
  <c r="M4795" i="1"/>
  <c r="N4795" i="1" s="1"/>
  <c r="M4796" i="1"/>
  <c r="N4796" i="1" s="1"/>
  <c r="M4797" i="1"/>
  <c r="N4797" i="1" s="1"/>
  <c r="M4798" i="1"/>
  <c r="N4798" i="1" s="1"/>
  <c r="M4799" i="1"/>
  <c r="N4799" i="1" s="1"/>
  <c r="M4800" i="1"/>
  <c r="N4800" i="1" s="1"/>
  <c r="M4801" i="1"/>
  <c r="N4801" i="1" s="1"/>
  <c r="M4802" i="1"/>
  <c r="N4802" i="1" s="1"/>
  <c r="M4803" i="1"/>
  <c r="N4803" i="1" s="1"/>
  <c r="M4804" i="1"/>
  <c r="N4804" i="1" s="1"/>
  <c r="M4805" i="1"/>
  <c r="N4805" i="1" s="1"/>
  <c r="M4806" i="1"/>
  <c r="N4806" i="1" s="1"/>
  <c r="M4807" i="1"/>
  <c r="N4807" i="1" s="1"/>
  <c r="M4808" i="1"/>
  <c r="N4808" i="1" s="1"/>
  <c r="M4809" i="1"/>
  <c r="N4809" i="1" s="1"/>
  <c r="M4810" i="1"/>
  <c r="N4810" i="1" s="1"/>
  <c r="M4811" i="1"/>
  <c r="N4811" i="1" s="1"/>
  <c r="M4812" i="1"/>
  <c r="N4812" i="1" s="1"/>
  <c r="M4813" i="1"/>
  <c r="N4813" i="1" s="1"/>
  <c r="M4814" i="1"/>
  <c r="N4814" i="1" s="1"/>
  <c r="M4815" i="1"/>
  <c r="N4815" i="1" s="1"/>
  <c r="M4816" i="1"/>
  <c r="N4816" i="1" s="1"/>
  <c r="M4817" i="1"/>
  <c r="N4817" i="1" s="1"/>
  <c r="M4818" i="1"/>
  <c r="N4818" i="1" s="1"/>
  <c r="M4819" i="1"/>
  <c r="N4819" i="1" s="1"/>
  <c r="M4820" i="1"/>
  <c r="N4820" i="1" s="1"/>
  <c r="M4821" i="1"/>
  <c r="N4821" i="1" s="1"/>
  <c r="M4822" i="1"/>
  <c r="N4822" i="1" s="1"/>
  <c r="M4823" i="1"/>
  <c r="N4823" i="1" s="1"/>
  <c r="M4824" i="1"/>
  <c r="N4824" i="1" s="1"/>
  <c r="M4825" i="1"/>
  <c r="N4825" i="1" s="1"/>
  <c r="M4826" i="1"/>
  <c r="N4826" i="1" s="1"/>
  <c r="M4827" i="1"/>
  <c r="N4827" i="1" s="1"/>
  <c r="M4828" i="1"/>
  <c r="N4828" i="1" s="1"/>
  <c r="M4829" i="1"/>
  <c r="N4829" i="1" s="1"/>
  <c r="M4830" i="1"/>
  <c r="N4830" i="1" s="1"/>
  <c r="M4831" i="1"/>
  <c r="N4831" i="1" s="1"/>
  <c r="M4832" i="1"/>
  <c r="N4832" i="1" s="1"/>
  <c r="M4833" i="1"/>
  <c r="N4833" i="1" s="1"/>
  <c r="M4834" i="1"/>
  <c r="N4834" i="1" s="1"/>
  <c r="M4835" i="1"/>
  <c r="N4835" i="1" s="1"/>
  <c r="M4836" i="1"/>
  <c r="N4836" i="1" s="1"/>
  <c r="M4837" i="1"/>
  <c r="N4837" i="1" s="1"/>
  <c r="M4838" i="1"/>
  <c r="N4838" i="1" s="1"/>
  <c r="M4839" i="1"/>
  <c r="N4839" i="1" s="1"/>
  <c r="M4840" i="1"/>
  <c r="N4840" i="1" s="1"/>
  <c r="M4841" i="1"/>
  <c r="N4841" i="1" s="1"/>
  <c r="M4842" i="1"/>
  <c r="N4842" i="1" s="1"/>
  <c r="M4843" i="1"/>
  <c r="N4843" i="1" s="1"/>
  <c r="M4844" i="1"/>
  <c r="N4844" i="1" s="1"/>
  <c r="M4845" i="1"/>
  <c r="N4845" i="1" s="1"/>
  <c r="M4846" i="1"/>
  <c r="N4846" i="1" s="1"/>
  <c r="M4847" i="1"/>
  <c r="N4847" i="1" s="1"/>
  <c r="M4848" i="1"/>
  <c r="N4848" i="1" s="1"/>
  <c r="M4849" i="1"/>
  <c r="N4849" i="1" s="1"/>
  <c r="M4850" i="1"/>
  <c r="N4850" i="1" s="1"/>
  <c r="M4851" i="1"/>
  <c r="N4851" i="1" s="1"/>
  <c r="M4852" i="1"/>
  <c r="N4852" i="1" s="1"/>
  <c r="M4853" i="1"/>
  <c r="N4853" i="1" s="1"/>
  <c r="M4854" i="1"/>
  <c r="N4854" i="1" s="1"/>
  <c r="M4855" i="1"/>
  <c r="N4855" i="1" s="1"/>
  <c r="M4856" i="1"/>
  <c r="N4856" i="1" s="1"/>
  <c r="M4857" i="1"/>
  <c r="N4857" i="1" s="1"/>
  <c r="M4858" i="1"/>
  <c r="N4858" i="1" s="1"/>
  <c r="M4859" i="1"/>
  <c r="N4859" i="1" s="1"/>
  <c r="M4860" i="1"/>
  <c r="N4860" i="1" s="1"/>
  <c r="M4861" i="1"/>
  <c r="N4861" i="1" s="1"/>
  <c r="M4862" i="1"/>
  <c r="N4862" i="1" s="1"/>
  <c r="M4863" i="1"/>
  <c r="N4863" i="1" s="1"/>
  <c r="M4864" i="1"/>
  <c r="N4864" i="1" s="1"/>
  <c r="M4865" i="1"/>
  <c r="N4865" i="1" s="1"/>
  <c r="M4866" i="1"/>
  <c r="N4866" i="1" s="1"/>
  <c r="M4867" i="1"/>
  <c r="N4867" i="1" s="1"/>
  <c r="M4868" i="1"/>
  <c r="N4868" i="1" s="1"/>
  <c r="M4869" i="1"/>
  <c r="N4869" i="1" s="1"/>
  <c r="M4870" i="1"/>
  <c r="N4870" i="1" s="1"/>
  <c r="M4871" i="1"/>
  <c r="N4871" i="1" s="1"/>
  <c r="M4872" i="1"/>
  <c r="N4872" i="1" s="1"/>
  <c r="M4873" i="1"/>
  <c r="N4873" i="1" s="1"/>
  <c r="M4874" i="1"/>
  <c r="N4874" i="1" s="1"/>
  <c r="M4875" i="1"/>
  <c r="N4875" i="1" s="1"/>
  <c r="M4876" i="1"/>
  <c r="N4876" i="1" s="1"/>
  <c r="M4877" i="1"/>
  <c r="N4877" i="1" s="1"/>
  <c r="M4878" i="1"/>
  <c r="N4878" i="1" s="1"/>
  <c r="M4879" i="1"/>
  <c r="N4879" i="1" s="1"/>
  <c r="M4880" i="1"/>
  <c r="N4880" i="1" s="1"/>
  <c r="M4881" i="1"/>
  <c r="N4881" i="1" s="1"/>
  <c r="M4882" i="1"/>
  <c r="N4882" i="1" s="1"/>
  <c r="M4883" i="1"/>
  <c r="N4883" i="1" s="1"/>
  <c r="M4884" i="1"/>
  <c r="N4884" i="1" s="1"/>
  <c r="M4885" i="1"/>
  <c r="N4885" i="1" s="1"/>
  <c r="M4886" i="1"/>
  <c r="N4886" i="1" s="1"/>
  <c r="M4887" i="1"/>
  <c r="N4887" i="1" s="1"/>
  <c r="M4888" i="1"/>
  <c r="N4888" i="1" s="1"/>
  <c r="M4889" i="1"/>
  <c r="N4889" i="1" s="1"/>
  <c r="M4890" i="1"/>
  <c r="N4890" i="1" s="1"/>
  <c r="M4891" i="1"/>
  <c r="N4891" i="1" s="1"/>
  <c r="M4892" i="1"/>
  <c r="N4892" i="1" s="1"/>
  <c r="M4893" i="1"/>
  <c r="N4893" i="1" s="1"/>
  <c r="M4894" i="1"/>
  <c r="N4894" i="1" s="1"/>
  <c r="M4895" i="1"/>
  <c r="N4895" i="1" s="1"/>
  <c r="M4896" i="1"/>
  <c r="N4896" i="1" s="1"/>
  <c r="M4897" i="1"/>
  <c r="N4897" i="1" s="1"/>
  <c r="M4898" i="1"/>
  <c r="N4898" i="1" s="1"/>
  <c r="M4899" i="1"/>
  <c r="N4899" i="1" s="1"/>
  <c r="M4900" i="1"/>
  <c r="N4900" i="1" s="1"/>
  <c r="M4901" i="1"/>
  <c r="N4901" i="1" s="1"/>
  <c r="M4902" i="1"/>
  <c r="N4902" i="1" s="1"/>
  <c r="M4903" i="1"/>
  <c r="N4903" i="1" s="1"/>
  <c r="M4904" i="1"/>
  <c r="N4904" i="1" s="1"/>
  <c r="M4905" i="1"/>
  <c r="N4905" i="1" s="1"/>
  <c r="M4906" i="1"/>
  <c r="N4906" i="1" s="1"/>
  <c r="M4907" i="1"/>
  <c r="N4907" i="1" s="1"/>
  <c r="M4908" i="1"/>
  <c r="N4908" i="1" s="1"/>
  <c r="M4909" i="1"/>
  <c r="N4909" i="1" s="1"/>
  <c r="M4910" i="1"/>
  <c r="N4910" i="1" s="1"/>
  <c r="M4911" i="1"/>
  <c r="N4911" i="1" s="1"/>
  <c r="M4912" i="1"/>
  <c r="N4912" i="1" s="1"/>
  <c r="M4913" i="1"/>
  <c r="N4913" i="1" s="1"/>
  <c r="M4914" i="1"/>
  <c r="N4914" i="1" s="1"/>
  <c r="M4915" i="1"/>
  <c r="N4915" i="1" s="1"/>
  <c r="M4916" i="1"/>
  <c r="N4916" i="1" s="1"/>
  <c r="M4917" i="1"/>
  <c r="N4917" i="1" s="1"/>
  <c r="M4918" i="1"/>
  <c r="N4918" i="1" s="1"/>
  <c r="M4919" i="1"/>
  <c r="N4919" i="1" s="1"/>
  <c r="M4920" i="1"/>
  <c r="N4920" i="1" s="1"/>
  <c r="M4921" i="1"/>
  <c r="N4921" i="1" s="1"/>
  <c r="M4922" i="1"/>
  <c r="N4922" i="1" s="1"/>
  <c r="M4923" i="1"/>
  <c r="N4923" i="1" s="1"/>
  <c r="M4924" i="1"/>
  <c r="N4924" i="1" s="1"/>
  <c r="M4925" i="1"/>
  <c r="N4925" i="1" s="1"/>
  <c r="M4926" i="1"/>
  <c r="N4926" i="1" s="1"/>
  <c r="M4927" i="1"/>
  <c r="N4927" i="1" s="1"/>
  <c r="M4928" i="1"/>
  <c r="N4928" i="1" s="1"/>
  <c r="M4929" i="1"/>
  <c r="N4929" i="1" s="1"/>
  <c r="M4930" i="1"/>
  <c r="N4930" i="1" s="1"/>
  <c r="M4931" i="1"/>
  <c r="N4931" i="1" s="1"/>
  <c r="M4932" i="1"/>
  <c r="N4932" i="1" s="1"/>
  <c r="M4933" i="1"/>
  <c r="N4933" i="1" s="1"/>
  <c r="M4934" i="1"/>
  <c r="N4934" i="1" s="1"/>
  <c r="M4935" i="1"/>
  <c r="N4935" i="1" s="1"/>
  <c r="M4936" i="1"/>
  <c r="N4936" i="1" s="1"/>
  <c r="M4937" i="1"/>
  <c r="N4937" i="1" s="1"/>
  <c r="M4938" i="1"/>
  <c r="N4938" i="1" s="1"/>
  <c r="M4939" i="1"/>
  <c r="N4939" i="1" s="1"/>
  <c r="M4940" i="1"/>
  <c r="N4940" i="1" s="1"/>
  <c r="M4941" i="1"/>
  <c r="N4941" i="1" s="1"/>
  <c r="M4942" i="1"/>
  <c r="N4942" i="1" s="1"/>
  <c r="M4943" i="1"/>
  <c r="N4943" i="1" s="1"/>
  <c r="M3554" i="1"/>
  <c r="N3554" i="1" s="1"/>
  <c r="M3555" i="1"/>
  <c r="N3555" i="1" s="1"/>
  <c r="M3556" i="1"/>
  <c r="N3556" i="1" s="1"/>
  <c r="M3557" i="1"/>
  <c r="N3557" i="1" s="1"/>
  <c r="M3558" i="1"/>
  <c r="N3558" i="1" s="1"/>
  <c r="M3559" i="1"/>
  <c r="N3559" i="1" s="1"/>
  <c r="M3560" i="1"/>
  <c r="N3560" i="1" s="1"/>
  <c r="M3561" i="1"/>
  <c r="N3561" i="1" s="1"/>
  <c r="M3562" i="1"/>
  <c r="N3562" i="1" s="1"/>
  <c r="M3563" i="1"/>
  <c r="N3563" i="1" s="1"/>
  <c r="M3564" i="1"/>
  <c r="N3564" i="1" s="1"/>
  <c r="M3565" i="1"/>
  <c r="N3565" i="1" s="1"/>
  <c r="M3566" i="1"/>
  <c r="N3566" i="1" s="1"/>
  <c r="M3567" i="1"/>
  <c r="N3567" i="1" s="1"/>
  <c r="M3568" i="1"/>
  <c r="N3568" i="1" s="1"/>
  <c r="M3569" i="1"/>
  <c r="N3569" i="1" s="1"/>
  <c r="M3570" i="1"/>
  <c r="N3570" i="1" s="1"/>
  <c r="M3571" i="1"/>
  <c r="N3571" i="1" s="1"/>
  <c r="M3572" i="1"/>
  <c r="N3572" i="1" s="1"/>
  <c r="M3573" i="1"/>
  <c r="N3573" i="1" s="1"/>
  <c r="M3574" i="1"/>
  <c r="N3574" i="1" s="1"/>
  <c r="M3575" i="1"/>
  <c r="N3575" i="1" s="1"/>
  <c r="M3576" i="1"/>
  <c r="N3576" i="1" s="1"/>
  <c r="M3577" i="1"/>
  <c r="N3577" i="1" s="1"/>
  <c r="M3578" i="1"/>
  <c r="N3578" i="1" s="1"/>
  <c r="M3579" i="1"/>
  <c r="N3579" i="1" s="1"/>
  <c r="M3580" i="1"/>
  <c r="N3580" i="1" s="1"/>
  <c r="M3581" i="1"/>
  <c r="N3581" i="1" s="1"/>
  <c r="M3582" i="1"/>
  <c r="N3582" i="1" s="1"/>
  <c r="M3583" i="1"/>
  <c r="N3583" i="1" s="1"/>
  <c r="M3584" i="1"/>
  <c r="N3584" i="1" s="1"/>
  <c r="M3585" i="1"/>
  <c r="N3585" i="1" s="1"/>
  <c r="M3586" i="1"/>
  <c r="N3586" i="1" s="1"/>
  <c r="M3587" i="1"/>
  <c r="N3587" i="1" s="1"/>
  <c r="M3588" i="1"/>
  <c r="N3588" i="1" s="1"/>
  <c r="M3589" i="1"/>
  <c r="N3589" i="1" s="1"/>
  <c r="M3590" i="1"/>
  <c r="N3590" i="1" s="1"/>
  <c r="M3591" i="1"/>
  <c r="N3591" i="1" s="1"/>
  <c r="M3592" i="1"/>
  <c r="N3592" i="1" s="1"/>
  <c r="M3593" i="1"/>
  <c r="N3593" i="1" s="1"/>
  <c r="M3594" i="1"/>
  <c r="N3594" i="1" s="1"/>
  <c r="M3595" i="1"/>
  <c r="N3595" i="1" s="1"/>
  <c r="M3596" i="1"/>
  <c r="N3596" i="1" s="1"/>
  <c r="M3597" i="1"/>
  <c r="N3597" i="1" s="1"/>
  <c r="M3598" i="1"/>
  <c r="N3598" i="1" s="1"/>
  <c r="M3599" i="1"/>
  <c r="N3599" i="1" s="1"/>
  <c r="M3600" i="1"/>
  <c r="N3600" i="1" s="1"/>
  <c r="M3601" i="1"/>
  <c r="N3601" i="1" s="1"/>
  <c r="M3602" i="1"/>
  <c r="N3602" i="1" s="1"/>
  <c r="M3603" i="1"/>
  <c r="N3603" i="1" s="1"/>
  <c r="M3604" i="1"/>
  <c r="N3604" i="1" s="1"/>
  <c r="M3605" i="1"/>
  <c r="N3605" i="1" s="1"/>
  <c r="M3606" i="1"/>
  <c r="N3606" i="1" s="1"/>
  <c r="M3607" i="1"/>
  <c r="N3607" i="1" s="1"/>
  <c r="M3608" i="1"/>
  <c r="N3608" i="1" s="1"/>
  <c r="M3609" i="1"/>
  <c r="N3609" i="1" s="1"/>
  <c r="M3610" i="1"/>
  <c r="N3610" i="1" s="1"/>
  <c r="M3611" i="1"/>
  <c r="N3611" i="1" s="1"/>
  <c r="M3612" i="1"/>
  <c r="N3612" i="1" s="1"/>
  <c r="M3613" i="1"/>
  <c r="N3613" i="1" s="1"/>
  <c r="M3614" i="1"/>
  <c r="N3614" i="1" s="1"/>
  <c r="M3615" i="1"/>
  <c r="N3615" i="1" s="1"/>
  <c r="M3616" i="1"/>
  <c r="N3616" i="1" s="1"/>
  <c r="M3617" i="1"/>
  <c r="N3617" i="1" s="1"/>
  <c r="M3618" i="1"/>
  <c r="N3618" i="1" s="1"/>
  <c r="M3619" i="1"/>
  <c r="N3619" i="1" s="1"/>
  <c r="M3620" i="1"/>
  <c r="N3620" i="1" s="1"/>
  <c r="M3621" i="1"/>
  <c r="N3621" i="1" s="1"/>
  <c r="M3622" i="1"/>
  <c r="N3622" i="1" s="1"/>
  <c r="M3623" i="1"/>
  <c r="N3623" i="1" s="1"/>
  <c r="M3624" i="1"/>
  <c r="N3624" i="1" s="1"/>
  <c r="M3625" i="1"/>
  <c r="N3625" i="1" s="1"/>
  <c r="M3626" i="1"/>
  <c r="N3626" i="1" s="1"/>
  <c r="M3627" i="1"/>
  <c r="N3627" i="1" s="1"/>
  <c r="M3628" i="1"/>
  <c r="N3628" i="1" s="1"/>
  <c r="M3629" i="1"/>
  <c r="N3629" i="1" s="1"/>
  <c r="M3630" i="1"/>
  <c r="N3630" i="1" s="1"/>
  <c r="M3631" i="1"/>
  <c r="N3631" i="1" s="1"/>
  <c r="M3632" i="1"/>
  <c r="N3632" i="1" s="1"/>
  <c r="M3633" i="1"/>
  <c r="N3633" i="1" s="1"/>
  <c r="M3634" i="1"/>
  <c r="N3634" i="1" s="1"/>
  <c r="M3635" i="1"/>
  <c r="N3635" i="1" s="1"/>
  <c r="M3636" i="1"/>
  <c r="N3636" i="1" s="1"/>
  <c r="M3637" i="1"/>
  <c r="N3637" i="1" s="1"/>
  <c r="M3638" i="1"/>
  <c r="N3638" i="1" s="1"/>
  <c r="M3639" i="1"/>
  <c r="N3639" i="1" s="1"/>
  <c r="M3640" i="1"/>
  <c r="N3640" i="1" s="1"/>
  <c r="M3641" i="1"/>
  <c r="N3641" i="1" s="1"/>
  <c r="M3642" i="1"/>
  <c r="N3642" i="1" s="1"/>
  <c r="M3643" i="1"/>
  <c r="N3643" i="1" s="1"/>
  <c r="M3644" i="1"/>
  <c r="N3644" i="1" s="1"/>
  <c r="M3645" i="1"/>
  <c r="N3645" i="1" s="1"/>
  <c r="M3646" i="1"/>
  <c r="N3646" i="1" s="1"/>
  <c r="M3647" i="1"/>
  <c r="N3647" i="1" s="1"/>
  <c r="M3648" i="1"/>
  <c r="N3648" i="1" s="1"/>
  <c r="M3649" i="1"/>
  <c r="N3649" i="1" s="1"/>
  <c r="M3650" i="1"/>
  <c r="N3650" i="1" s="1"/>
  <c r="M3651" i="1"/>
  <c r="N3651" i="1" s="1"/>
  <c r="M3652" i="1"/>
  <c r="N3652" i="1" s="1"/>
  <c r="M3653" i="1"/>
  <c r="N3653" i="1" s="1"/>
  <c r="M3654" i="1"/>
  <c r="N3654" i="1" s="1"/>
  <c r="M3655" i="1"/>
  <c r="N3655" i="1" s="1"/>
  <c r="M3656" i="1"/>
  <c r="N3656" i="1" s="1"/>
  <c r="M3657" i="1"/>
  <c r="N3657" i="1" s="1"/>
  <c r="M3658" i="1"/>
  <c r="N3658" i="1" s="1"/>
  <c r="M3659" i="1"/>
  <c r="N3659" i="1" s="1"/>
  <c r="M3660" i="1"/>
  <c r="N3660" i="1" s="1"/>
  <c r="M3661" i="1"/>
  <c r="N3661" i="1" s="1"/>
  <c r="M3662" i="1"/>
  <c r="N3662" i="1" s="1"/>
  <c r="M3663" i="1"/>
  <c r="N3663" i="1" s="1"/>
  <c r="M3664" i="1"/>
  <c r="N3664" i="1" s="1"/>
  <c r="M3665" i="1"/>
  <c r="N3665" i="1" s="1"/>
  <c r="M3666" i="1"/>
  <c r="N3666" i="1" s="1"/>
  <c r="M3667" i="1"/>
  <c r="N3667" i="1" s="1"/>
  <c r="M3668" i="1"/>
  <c r="N3668" i="1" s="1"/>
  <c r="M3669" i="1"/>
  <c r="N3669" i="1" s="1"/>
  <c r="M3670" i="1"/>
  <c r="N3670" i="1" s="1"/>
  <c r="M3671" i="1"/>
  <c r="N3671" i="1" s="1"/>
  <c r="M3672" i="1"/>
  <c r="N3672" i="1" s="1"/>
  <c r="M3673" i="1"/>
  <c r="N3673" i="1" s="1"/>
  <c r="M3674" i="1"/>
  <c r="N3674" i="1" s="1"/>
  <c r="M3675" i="1"/>
  <c r="N3675" i="1" s="1"/>
  <c r="M3676" i="1"/>
  <c r="N3676" i="1" s="1"/>
  <c r="M3677" i="1"/>
  <c r="N3677" i="1" s="1"/>
  <c r="M3678" i="1"/>
  <c r="N3678" i="1" s="1"/>
  <c r="M3679" i="1"/>
  <c r="N3679" i="1" s="1"/>
  <c r="M3680" i="1"/>
  <c r="N3680" i="1" s="1"/>
  <c r="M3681" i="1"/>
  <c r="N3681" i="1" s="1"/>
  <c r="M3682" i="1"/>
  <c r="N3682" i="1" s="1"/>
  <c r="M3683" i="1"/>
  <c r="N3683" i="1" s="1"/>
  <c r="M3684" i="1"/>
  <c r="N3684" i="1" s="1"/>
  <c r="M3685" i="1"/>
  <c r="N3685" i="1" s="1"/>
  <c r="M3686" i="1"/>
  <c r="N3686" i="1" s="1"/>
  <c r="M3687" i="1"/>
  <c r="N3687" i="1" s="1"/>
  <c r="M3688" i="1"/>
  <c r="N3688" i="1" s="1"/>
  <c r="M3689" i="1"/>
  <c r="N3689" i="1" s="1"/>
  <c r="M3690" i="1"/>
  <c r="N3690" i="1" s="1"/>
  <c r="M3691" i="1"/>
  <c r="N3691" i="1" s="1"/>
  <c r="M3692" i="1"/>
  <c r="N3692" i="1" s="1"/>
  <c r="M3693" i="1"/>
  <c r="N3693" i="1" s="1"/>
  <c r="M3694" i="1"/>
  <c r="N3694" i="1" s="1"/>
  <c r="M3695" i="1"/>
  <c r="N3695" i="1" s="1"/>
  <c r="M3696" i="1"/>
  <c r="N3696" i="1" s="1"/>
  <c r="M3697" i="1"/>
  <c r="N3697" i="1" s="1"/>
  <c r="M3698" i="1"/>
  <c r="N3698" i="1" s="1"/>
  <c r="M3699" i="1"/>
  <c r="N3699" i="1" s="1"/>
  <c r="M3700" i="1"/>
  <c r="N3700" i="1" s="1"/>
  <c r="M3701" i="1"/>
  <c r="N3701" i="1" s="1"/>
  <c r="M3702" i="1"/>
  <c r="N3702" i="1" s="1"/>
  <c r="M3703" i="1"/>
  <c r="N3703" i="1" s="1"/>
  <c r="M3704" i="1"/>
  <c r="N3704" i="1" s="1"/>
  <c r="M3705" i="1"/>
  <c r="N3705" i="1" s="1"/>
  <c r="M3706" i="1"/>
  <c r="N3706" i="1" s="1"/>
  <c r="M3707" i="1"/>
  <c r="N3707" i="1" s="1"/>
  <c r="M3708" i="1"/>
  <c r="N3708" i="1" s="1"/>
  <c r="M3709" i="1"/>
  <c r="N3709" i="1" s="1"/>
  <c r="M3710" i="1"/>
  <c r="N3710" i="1" s="1"/>
  <c r="M3711" i="1"/>
  <c r="N3711" i="1" s="1"/>
  <c r="M3712" i="1"/>
  <c r="N3712" i="1" s="1"/>
  <c r="M3713" i="1"/>
  <c r="N3713" i="1" s="1"/>
  <c r="M3714" i="1"/>
  <c r="N3714" i="1" s="1"/>
  <c r="M3715" i="1"/>
  <c r="N3715" i="1" s="1"/>
  <c r="M3716" i="1"/>
  <c r="N3716" i="1" s="1"/>
  <c r="M3717" i="1"/>
  <c r="N3717" i="1" s="1"/>
  <c r="M3718" i="1"/>
  <c r="N3718" i="1" s="1"/>
  <c r="M3719" i="1"/>
  <c r="N3719" i="1" s="1"/>
  <c r="M3720" i="1"/>
  <c r="N3720" i="1" s="1"/>
  <c r="M3721" i="1"/>
  <c r="N3721" i="1" s="1"/>
  <c r="M3722" i="1"/>
  <c r="N3722" i="1" s="1"/>
  <c r="M3723" i="1"/>
  <c r="N3723" i="1" s="1"/>
  <c r="M3724" i="1"/>
  <c r="N3724" i="1" s="1"/>
  <c r="M3725" i="1"/>
  <c r="N3725" i="1" s="1"/>
  <c r="M3726" i="1"/>
  <c r="N3726" i="1" s="1"/>
  <c r="M3727" i="1"/>
  <c r="N3727" i="1" s="1"/>
  <c r="M3728" i="1"/>
  <c r="N3728" i="1" s="1"/>
  <c r="M3729" i="1"/>
  <c r="N3729" i="1" s="1"/>
  <c r="M3730" i="1"/>
  <c r="N3730" i="1" s="1"/>
  <c r="M3731" i="1"/>
  <c r="N3731" i="1" s="1"/>
  <c r="M3732" i="1"/>
  <c r="N3732" i="1" s="1"/>
  <c r="M3733" i="1"/>
  <c r="N3733" i="1" s="1"/>
  <c r="M3734" i="1"/>
  <c r="N3734" i="1" s="1"/>
  <c r="M3735" i="1"/>
  <c r="N3735" i="1" s="1"/>
  <c r="M3736" i="1"/>
  <c r="N3736" i="1" s="1"/>
  <c r="M3737" i="1"/>
  <c r="N3737" i="1" s="1"/>
  <c r="M3738" i="1"/>
  <c r="N3738" i="1" s="1"/>
  <c r="M3739" i="1"/>
  <c r="N3739" i="1" s="1"/>
  <c r="M3740" i="1"/>
  <c r="N3740" i="1" s="1"/>
  <c r="M3741" i="1"/>
  <c r="N3741" i="1" s="1"/>
  <c r="M3742" i="1"/>
  <c r="N3742" i="1" s="1"/>
  <c r="M3743" i="1"/>
  <c r="N3743" i="1" s="1"/>
  <c r="M3744" i="1"/>
  <c r="N3744" i="1" s="1"/>
  <c r="M3745" i="1"/>
  <c r="N3745" i="1" s="1"/>
  <c r="M3746" i="1"/>
  <c r="N3746" i="1" s="1"/>
  <c r="M3747" i="1"/>
  <c r="N3747" i="1" s="1"/>
  <c r="M3748" i="1"/>
  <c r="N3748" i="1" s="1"/>
  <c r="M3749" i="1"/>
  <c r="N3749" i="1" s="1"/>
  <c r="M3750" i="1"/>
  <c r="N3750" i="1" s="1"/>
  <c r="M3751" i="1"/>
  <c r="N3751" i="1" s="1"/>
  <c r="M3752" i="1"/>
  <c r="N3752" i="1" s="1"/>
  <c r="M3753" i="1"/>
  <c r="N3753" i="1" s="1"/>
  <c r="M3754" i="1"/>
  <c r="N3754" i="1" s="1"/>
  <c r="M3755" i="1"/>
  <c r="N3755" i="1" s="1"/>
  <c r="M3756" i="1"/>
  <c r="N3756" i="1" s="1"/>
  <c r="M3757" i="1"/>
  <c r="N3757" i="1" s="1"/>
  <c r="M3758" i="1"/>
  <c r="N3758" i="1" s="1"/>
  <c r="M3759" i="1"/>
  <c r="N3759" i="1" s="1"/>
  <c r="M3760" i="1"/>
  <c r="N3760" i="1" s="1"/>
  <c r="M3761" i="1"/>
  <c r="N3761" i="1" s="1"/>
  <c r="M3762" i="1"/>
  <c r="N3762" i="1" s="1"/>
  <c r="M3763" i="1"/>
  <c r="N3763" i="1" s="1"/>
  <c r="M3764" i="1"/>
  <c r="N3764" i="1" s="1"/>
  <c r="M3765" i="1"/>
  <c r="N3765" i="1" s="1"/>
  <c r="M3766" i="1"/>
  <c r="N3766" i="1" s="1"/>
  <c r="M3767" i="1"/>
  <c r="N3767" i="1" s="1"/>
  <c r="M3768" i="1"/>
  <c r="N3768" i="1" s="1"/>
  <c r="M3769" i="1"/>
  <c r="N3769" i="1" s="1"/>
  <c r="M3770" i="1"/>
  <c r="N3770" i="1" s="1"/>
  <c r="M3771" i="1"/>
  <c r="N3771" i="1" s="1"/>
  <c r="M3772" i="1"/>
  <c r="N3772" i="1" s="1"/>
  <c r="M3773" i="1"/>
  <c r="N3773" i="1" s="1"/>
  <c r="M3774" i="1"/>
  <c r="N3774" i="1" s="1"/>
  <c r="M3775" i="1"/>
  <c r="N3775" i="1" s="1"/>
  <c r="M3776" i="1"/>
  <c r="N3776" i="1" s="1"/>
  <c r="M3777" i="1"/>
  <c r="N3777" i="1" s="1"/>
  <c r="M3778" i="1"/>
  <c r="N3778" i="1" s="1"/>
  <c r="M3779" i="1"/>
  <c r="N3779" i="1" s="1"/>
  <c r="M3780" i="1"/>
  <c r="N3780" i="1" s="1"/>
  <c r="M3781" i="1"/>
  <c r="N3781" i="1" s="1"/>
  <c r="M3782" i="1"/>
  <c r="N3782" i="1" s="1"/>
  <c r="M3783" i="1"/>
  <c r="N3783" i="1" s="1"/>
  <c r="M3784" i="1"/>
  <c r="N3784" i="1" s="1"/>
  <c r="M3785" i="1"/>
  <c r="N3785" i="1" s="1"/>
  <c r="M3786" i="1"/>
  <c r="N3786" i="1" s="1"/>
  <c r="M3787" i="1"/>
  <c r="N3787" i="1" s="1"/>
  <c r="M3788" i="1"/>
  <c r="N3788" i="1" s="1"/>
  <c r="M3789" i="1"/>
  <c r="N3789" i="1" s="1"/>
  <c r="M3790" i="1"/>
  <c r="N3790" i="1" s="1"/>
  <c r="M3791" i="1"/>
  <c r="N3791" i="1" s="1"/>
  <c r="M3792" i="1"/>
  <c r="N3792" i="1" s="1"/>
  <c r="M3793" i="1"/>
  <c r="N3793" i="1" s="1"/>
  <c r="M3794" i="1"/>
  <c r="N3794" i="1" s="1"/>
  <c r="M3795" i="1"/>
  <c r="N3795" i="1" s="1"/>
  <c r="M3796" i="1"/>
  <c r="N3796" i="1" s="1"/>
  <c r="M3797" i="1"/>
  <c r="N3797" i="1" s="1"/>
  <c r="M3798" i="1"/>
  <c r="N3798" i="1" s="1"/>
  <c r="M3799" i="1"/>
  <c r="N3799" i="1" s="1"/>
  <c r="M3800" i="1"/>
  <c r="N3800" i="1" s="1"/>
  <c r="M3801" i="1"/>
  <c r="N3801" i="1" s="1"/>
  <c r="M3802" i="1"/>
  <c r="N3802" i="1" s="1"/>
  <c r="M3803" i="1"/>
  <c r="N3803" i="1" s="1"/>
  <c r="M3804" i="1"/>
  <c r="N3804" i="1" s="1"/>
  <c r="M3805" i="1"/>
  <c r="N3805" i="1" s="1"/>
  <c r="M3806" i="1"/>
  <c r="N3806" i="1" s="1"/>
  <c r="M3807" i="1"/>
  <c r="N3807" i="1" s="1"/>
  <c r="M3808" i="1"/>
  <c r="N3808" i="1" s="1"/>
  <c r="M3809" i="1"/>
  <c r="N3809" i="1" s="1"/>
  <c r="M3810" i="1"/>
  <c r="N3810" i="1" s="1"/>
  <c r="M3811" i="1"/>
  <c r="N3811" i="1" s="1"/>
  <c r="M3812" i="1"/>
  <c r="N3812" i="1" s="1"/>
  <c r="M3813" i="1"/>
  <c r="N3813" i="1" s="1"/>
  <c r="M3814" i="1"/>
  <c r="N3814" i="1" s="1"/>
  <c r="M3815" i="1"/>
  <c r="N3815" i="1" s="1"/>
  <c r="M3816" i="1"/>
  <c r="N3816" i="1" s="1"/>
  <c r="M3817" i="1"/>
  <c r="N3817" i="1" s="1"/>
  <c r="M3818" i="1"/>
  <c r="N3818" i="1" s="1"/>
  <c r="M3819" i="1"/>
  <c r="N3819" i="1" s="1"/>
  <c r="M3820" i="1"/>
  <c r="N3820" i="1" s="1"/>
  <c r="M3821" i="1"/>
  <c r="N3821" i="1" s="1"/>
  <c r="M3822" i="1"/>
  <c r="N3822" i="1" s="1"/>
  <c r="M3823" i="1"/>
  <c r="N3823" i="1" s="1"/>
  <c r="M3824" i="1"/>
  <c r="N3824" i="1" s="1"/>
  <c r="M3825" i="1"/>
  <c r="N3825" i="1" s="1"/>
  <c r="M3826" i="1"/>
  <c r="N3826" i="1" s="1"/>
  <c r="M3827" i="1"/>
  <c r="N3827" i="1" s="1"/>
  <c r="M3828" i="1"/>
  <c r="N3828" i="1" s="1"/>
  <c r="M3829" i="1"/>
  <c r="N3829" i="1" s="1"/>
  <c r="M3830" i="1"/>
  <c r="N3830" i="1" s="1"/>
  <c r="M3831" i="1"/>
  <c r="N3831" i="1" s="1"/>
  <c r="M3832" i="1"/>
  <c r="N3832" i="1" s="1"/>
  <c r="M3833" i="1"/>
  <c r="N3833" i="1" s="1"/>
  <c r="M3834" i="1"/>
  <c r="N3834" i="1" s="1"/>
  <c r="M3835" i="1"/>
  <c r="N3835" i="1" s="1"/>
  <c r="M3836" i="1"/>
  <c r="N3836" i="1" s="1"/>
  <c r="M3837" i="1"/>
  <c r="N3837" i="1" s="1"/>
  <c r="M3838" i="1"/>
  <c r="N3838" i="1" s="1"/>
  <c r="M3839" i="1"/>
  <c r="N3839" i="1" s="1"/>
  <c r="M3840" i="1"/>
  <c r="N3840" i="1" s="1"/>
  <c r="M3841" i="1"/>
  <c r="N3841" i="1" s="1"/>
  <c r="M3842" i="1"/>
  <c r="N3842" i="1" s="1"/>
  <c r="M3843" i="1"/>
  <c r="N3843" i="1" s="1"/>
  <c r="M3844" i="1"/>
  <c r="N3844" i="1" s="1"/>
  <c r="M3845" i="1"/>
  <c r="N3845" i="1" s="1"/>
  <c r="M3846" i="1"/>
  <c r="N3846" i="1" s="1"/>
  <c r="M3847" i="1"/>
  <c r="N3847" i="1" s="1"/>
  <c r="M3848" i="1"/>
  <c r="N3848" i="1" s="1"/>
  <c r="M3849" i="1"/>
  <c r="N3849" i="1" s="1"/>
  <c r="M3850" i="1"/>
  <c r="N3850" i="1" s="1"/>
  <c r="M3851" i="1"/>
  <c r="N3851" i="1" s="1"/>
  <c r="M3852" i="1"/>
  <c r="N3852" i="1" s="1"/>
  <c r="M3853" i="1"/>
  <c r="N3853" i="1" s="1"/>
  <c r="M3854" i="1"/>
  <c r="N3854" i="1" s="1"/>
  <c r="M3855" i="1"/>
  <c r="N3855" i="1" s="1"/>
  <c r="M3856" i="1"/>
  <c r="N3856" i="1" s="1"/>
  <c r="M3857" i="1"/>
  <c r="N3857" i="1" s="1"/>
  <c r="M3858" i="1"/>
  <c r="N3858" i="1" s="1"/>
  <c r="M3859" i="1"/>
  <c r="N3859" i="1" s="1"/>
  <c r="M3860" i="1"/>
  <c r="N3860" i="1" s="1"/>
  <c r="M3861" i="1"/>
  <c r="N3861" i="1" s="1"/>
  <c r="M3862" i="1"/>
  <c r="N3862" i="1" s="1"/>
  <c r="M3863" i="1"/>
  <c r="N3863" i="1" s="1"/>
  <c r="M3864" i="1"/>
  <c r="N3864" i="1" s="1"/>
  <c r="M3865" i="1"/>
  <c r="N3865" i="1" s="1"/>
  <c r="M3866" i="1"/>
  <c r="N3866" i="1" s="1"/>
  <c r="M3867" i="1"/>
  <c r="N3867" i="1" s="1"/>
  <c r="M3868" i="1"/>
  <c r="N3868" i="1" s="1"/>
  <c r="M3869" i="1"/>
  <c r="N3869" i="1" s="1"/>
  <c r="M3870" i="1"/>
  <c r="N3870" i="1" s="1"/>
  <c r="M3871" i="1"/>
  <c r="N3871" i="1" s="1"/>
  <c r="M3872" i="1"/>
  <c r="N3872" i="1" s="1"/>
  <c r="M3873" i="1"/>
  <c r="N3873" i="1" s="1"/>
  <c r="M3874" i="1"/>
  <c r="N3874" i="1" s="1"/>
  <c r="M3875" i="1"/>
  <c r="N3875" i="1" s="1"/>
  <c r="M3876" i="1"/>
  <c r="N3876" i="1" s="1"/>
  <c r="M3877" i="1"/>
  <c r="N3877" i="1" s="1"/>
  <c r="M3878" i="1"/>
  <c r="N3878" i="1" s="1"/>
  <c r="M3879" i="1"/>
  <c r="N3879" i="1" s="1"/>
  <c r="M3880" i="1"/>
  <c r="N3880" i="1" s="1"/>
  <c r="M3881" i="1"/>
  <c r="N3881" i="1" s="1"/>
  <c r="M3882" i="1"/>
  <c r="N3882" i="1" s="1"/>
  <c r="M3883" i="1"/>
  <c r="N3883" i="1" s="1"/>
  <c r="M3884" i="1"/>
  <c r="N3884" i="1" s="1"/>
  <c r="M3885" i="1"/>
  <c r="N3885" i="1" s="1"/>
  <c r="M3886" i="1"/>
  <c r="N3886" i="1" s="1"/>
  <c r="M3887" i="1"/>
  <c r="N3887" i="1" s="1"/>
  <c r="M3888" i="1"/>
  <c r="N3888" i="1" s="1"/>
  <c r="M3889" i="1"/>
  <c r="N3889" i="1" s="1"/>
  <c r="M3890" i="1"/>
  <c r="N3890" i="1" s="1"/>
  <c r="M3891" i="1"/>
  <c r="N3891" i="1" s="1"/>
  <c r="M3892" i="1"/>
  <c r="N3892" i="1" s="1"/>
  <c r="M3893" i="1"/>
  <c r="N3893" i="1" s="1"/>
  <c r="M3894" i="1"/>
  <c r="N3894" i="1" s="1"/>
  <c r="M3895" i="1"/>
  <c r="N3895" i="1" s="1"/>
  <c r="M3896" i="1"/>
  <c r="N3896" i="1" s="1"/>
  <c r="M3897" i="1"/>
  <c r="N3897" i="1" s="1"/>
  <c r="M3898" i="1"/>
  <c r="N3898" i="1" s="1"/>
  <c r="M3899" i="1"/>
  <c r="N3899" i="1" s="1"/>
  <c r="M3900" i="1"/>
  <c r="N3900" i="1" s="1"/>
  <c r="M3901" i="1"/>
  <c r="N3901" i="1" s="1"/>
  <c r="M3902" i="1"/>
  <c r="N3902" i="1" s="1"/>
  <c r="M3903" i="1"/>
  <c r="N3903" i="1" s="1"/>
  <c r="M3904" i="1"/>
  <c r="N3904" i="1" s="1"/>
  <c r="M3905" i="1"/>
  <c r="N3905" i="1" s="1"/>
  <c r="M3906" i="1"/>
  <c r="N3906" i="1" s="1"/>
  <c r="M3907" i="1"/>
  <c r="N3907" i="1" s="1"/>
  <c r="M3908" i="1"/>
  <c r="N3908" i="1" s="1"/>
  <c r="M3909" i="1"/>
  <c r="N3909" i="1" s="1"/>
  <c r="M3910" i="1"/>
  <c r="N3910" i="1" s="1"/>
  <c r="M3911" i="1"/>
  <c r="N3911" i="1" s="1"/>
  <c r="M3912" i="1"/>
  <c r="N3912" i="1" s="1"/>
  <c r="M3913" i="1"/>
  <c r="N3913" i="1" s="1"/>
  <c r="M3914" i="1"/>
  <c r="N3914" i="1" s="1"/>
  <c r="M3915" i="1"/>
  <c r="N3915" i="1" s="1"/>
  <c r="M3916" i="1"/>
  <c r="N3916" i="1" s="1"/>
  <c r="M3917" i="1"/>
  <c r="N3917" i="1" s="1"/>
  <c r="M3918" i="1"/>
  <c r="N3918" i="1" s="1"/>
  <c r="M3919" i="1"/>
  <c r="N3919" i="1" s="1"/>
  <c r="M3920" i="1"/>
  <c r="N3920" i="1" s="1"/>
  <c r="M3921" i="1"/>
  <c r="N3921" i="1" s="1"/>
  <c r="M3922" i="1"/>
  <c r="N3922" i="1" s="1"/>
  <c r="M3923" i="1"/>
  <c r="N3923" i="1" s="1"/>
  <c r="M3924" i="1"/>
  <c r="N3924" i="1" s="1"/>
  <c r="M3925" i="1"/>
  <c r="N3925" i="1" s="1"/>
  <c r="M3926" i="1"/>
  <c r="N3926" i="1" s="1"/>
  <c r="M3927" i="1"/>
  <c r="N3927" i="1" s="1"/>
  <c r="M3928" i="1"/>
  <c r="N3928" i="1" s="1"/>
  <c r="M3929" i="1"/>
  <c r="N3929" i="1" s="1"/>
  <c r="M3930" i="1"/>
  <c r="N3930" i="1" s="1"/>
  <c r="M3931" i="1"/>
  <c r="N3931" i="1" s="1"/>
  <c r="M3932" i="1"/>
  <c r="N3932" i="1" s="1"/>
  <c r="M3933" i="1"/>
  <c r="N3933" i="1" s="1"/>
  <c r="M3934" i="1"/>
  <c r="N3934" i="1" s="1"/>
  <c r="M3935" i="1"/>
  <c r="N3935" i="1" s="1"/>
  <c r="M3936" i="1"/>
  <c r="N3936" i="1" s="1"/>
  <c r="M2" i="1"/>
  <c r="N2" i="1"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2582" i="1"/>
  <c r="N2582" i="1" s="1"/>
  <c r="M2584" i="1"/>
  <c r="N2584" i="1" s="1"/>
  <c r="M2586" i="1"/>
  <c r="N2586" i="1" s="1"/>
  <c r="M2588" i="1"/>
  <c r="N2588" i="1" s="1"/>
  <c r="M2590" i="1"/>
  <c r="N2590" i="1" s="1"/>
  <c r="M2592" i="1"/>
  <c r="N2592" i="1" s="1"/>
  <c r="M2594" i="1"/>
  <c r="N2594" i="1" s="1"/>
  <c r="M2595" i="1"/>
  <c r="N2595" i="1" s="1"/>
  <c r="M2598" i="1"/>
  <c r="N2598" i="1" s="1"/>
  <c r="M2600" i="1"/>
  <c r="N2600" i="1" s="1"/>
  <c r="M2603" i="1"/>
  <c r="N2603" i="1" s="1"/>
  <c r="M2605" i="1"/>
  <c r="N2605" i="1" s="1"/>
  <c r="M2607" i="1"/>
  <c r="N2607" i="1" s="1"/>
  <c r="M2611" i="1"/>
  <c r="N2611" i="1" s="1"/>
  <c r="M2613" i="1"/>
  <c r="N2613"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M1002" i="1"/>
  <c r="N1002" i="1" s="1"/>
  <c r="M1003" i="1"/>
  <c r="N1003" i="1" s="1"/>
  <c r="M1004" i="1"/>
  <c r="N1004" i="1" s="1"/>
  <c r="M1005" i="1"/>
  <c r="N1005" i="1" s="1"/>
  <c r="M1006" i="1"/>
  <c r="N1006" i="1" s="1"/>
  <c r="M1007" i="1"/>
  <c r="N1007" i="1" s="1"/>
  <c r="M1008" i="1"/>
  <c r="N1008" i="1" s="1"/>
  <c r="M1009" i="1"/>
  <c r="N1009" i="1" s="1"/>
  <c r="M1010" i="1"/>
  <c r="N1010" i="1" s="1"/>
  <c r="M1011" i="1"/>
  <c r="N1011" i="1" s="1"/>
  <c r="M1012" i="1"/>
  <c r="N1012" i="1" s="1"/>
  <c r="M1013" i="1"/>
  <c r="N1013" i="1" s="1"/>
  <c r="M1014" i="1"/>
  <c r="N1014" i="1" s="1"/>
  <c r="M1015" i="1"/>
  <c r="N1015" i="1" s="1"/>
  <c r="M1016" i="1"/>
  <c r="N1016" i="1" s="1"/>
  <c r="M1017" i="1"/>
  <c r="N1017" i="1" s="1"/>
  <c r="M1018" i="1"/>
  <c r="N1018" i="1" s="1"/>
  <c r="M1019" i="1"/>
  <c r="N1019" i="1" s="1"/>
  <c r="M1020" i="1"/>
  <c r="N1020" i="1" s="1"/>
  <c r="M1021" i="1"/>
  <c r="N1021" i="1" s="1"/>
  <c r="M1022" i="1"/>
  <c r="N1022" i="1" s="1"/>
  <c r="M1023" i="1"/>
  <c r="N1023" i="1" s="1"/>
  <c r="M1024" i="1"/>
  <c r="N1024" i="1" s="1"/>
  <c r="M1025" i="1"/>
  <c r="N1025" i="1" s="1"/>
  <c r="M1026" i="1"/>
  <c r="N1026" i="1" s="1"/>
  <c r="M1027" i="1"/>
  <c r="N1027" i="1" s="1"/>
  <c r="M1028" i="1"/>
  <c r="N1028" i="1" s="1"/>
  <c r="M1029" i="1"/>
  <c r="N1029" i="1" s="1"/>
  <c r="M1030" i="1"/>
  <c r="N1030" i="1" s="1"/>
  <c r="M1031" i="1"/>
  <c r="N1031" i="1" s="1"/>
  <c r="M1032" i="1"/>
  <c r="N1032" i="1" s="1"/>
  <c r="M1033" i="1"/>
  <c r="N1033" i="1" s="1"/>
  <c r="M1034" i="1"/>
  <c r="N1034" i="1" s="1"/>
  <c r="M1035" i="1"/>
  <c r="N1035" i="1" s="1"/>
  <c r="M1036" i="1"/>
  <c r="N1036" i="1" s="1"/>
  <c r="M1037" i="1"/>
  <c r="N1037" i="1" s="1"/>
  <c r="M1038" i="1"/>
  <c r="N1038" i="1" s="1"/>
  <c r="M1039" i="1"/>
  <c r="N1039" i="1" s="1"/>
  <c r="M1040" i="1"/>
  <c r="N1040" i="1" s="1"/>
  <c r="M1041" i="1"/>
  <c r="N1041" i="1" s="1"/>
  <c r="M1042" i="1"/>
  <c r="N1042" i="1" s="1"/>
  <c r="M1043" i="1"/>
  <c r="N1043" i="1" s="1"/>
  <c r="M1044" i="1"/>
  <c r="N1044" i="1" s="1"/>
  <c r="M1045" i="1"/>
  <c r="N1045" i="1" s="1"/>
  <c r="M1046" i="1"/>
  <c r="N1046" i="1" s="1"/>
  <c r="M1047" i="1"/>
  <c r="N1047" i="1" s="1"/>
  <c r="M1048" i="1"/>
  <c r="N1048" i="1" s="1"/>
  <c r="M1049" i="1"/>
  <c r="N1049" i="1" s="1"/>
  <c r="M1050" i="1"/>
  <c r="N1050" i="1" s="1"/>
  <c r="M1051" i="1"/>
  <c r="N1051" i="1" s="1"/>
  <c r="M1052" i="1"/>
  <c r="N1052" i="1" s="1"/>
  <c r="M1053" i="1"/>
  <c r="N1053" i="1" s="1"/>
  <c r="M1054" i="1"/>
  <c r="N1054" i="1" s="1"/>
  <c r="M1055" i="1"/>
  <c r="N1055" i="1" s="1"/>
  <c r="M1056" i="1"/>
  <c r="N1056" i="1" s="1"/>
  <c r="M1057" i="1"/>
  <c r="N1057" i="1" s="1"/>
  <c r="M1058" i="1"/>
  <c r="N1058" i="1" s="1"/>
  <c r="M1059" i="1"/>
  <c r="N1059" i="1" s="1"/>
  <c r="M1060" i="1"/>
  <c r="N1060" i="1" s="1"/>
  <c r="M1061" i="1"/>
  <c r="N1061" i="1" s="1"/>
  <c r="M1062" i="1"/>
  <c r="N1062" i="1" s="1"/>
  <c r="M1063" i="1"/>
  <c r="N1063" i="1" s="1"/>
  <c r="M1064" i="1"/>
  <c r="N1064" i="1" s="1"/>
  <c r="M1065" i="1"/>
  <c r="N1065" i="1" s="1"/>
  <c r="M1066" i="1"/>
  <c r="N1066" i="1" s="1"/>
  <c r="M1067" i="1"/>
  <c r="N1067" i="1" s="1"/>
  <c r="M1068" i="1"/>
  <c r="N1068" i="1" s="1"/>
  <c r="M1069" i="1"/>
  <c r="N1069" i="1" s="1"/>
  <c r="M1070" i="1"/>
  <c r="N1070" i="1" s="1"/>
  <c r="M1071" i="1"/>
  <c r="N1071" i="1" s="1"/>
  <c r="M1072" i="1"/>
  <c r="N1072" i="1" s="1"/>
  <c r="M1073" i="1"/>
  <c r="N1073" i="1" s="1"/>
  <c r="M1074" i="1"/>
  <c r="N1074" i="1" s="1"/>
  <c r="M1075" i="1"/>
  <c r="N1075" i="1" s="1"/>
  <c r="M1076" i="1"/>
  <c r="N1076" i="1" s="1"/>
  <c r="M1077" i="1"/>
  <c r="N1077" i="1" s="1"/>
  <c r="M1078" i="1"/>
  <c r="N1078" i="1" s="1"/>
  <c r="M1079" i="1"/>
  <c r="N1079" i="1" s="1"/>
  <c r="M1080" i="1"/>
  <c r="N1080" i="1" s="1"/>
  <c r="M1081" i="1"/>
  <c r="N1081" i="1" s="1"/>
  <c r="M1082" i="1"/>
  <c r="N1082" i="1" s="1"/>
  <c r="M1083" i="1"/>
  <c r="N1083" i="1" s="1"/>
  <c r="M1084" i="1"/>
  <c r="N1084" i="1" s="1"/>
  <c r="M1085" i="1"/>
  <c r="N1085" i="1" s="1"/>
  <c r="M1086" i="1"/>
  <c r="N1086" i="1" s="1"/>
  <c r="M1087" i="1"/>
  <c r="N1087" i="1" s="1"/>
  <c r="M1088" i="1"/>
  <c r="N1088" i="1" s="1"/>
  <c r="M1089" i="1"/>
  <c r="N1089" i="1" s="1"/>
  <c r="M1090" i="1"/>
  <c r="N1090" i="1" s="1"/>
  <c r="M1091" i="1"/>
  <c r="N1091" i="1" s="1"/>
  <c r="M1092" i="1"/>
  <c r="N1092" i="1" s="1"/>
  <c r="M1093" i="1"/>
  <c r="N1093" i="1" s="1"/>
  <c r="M1094" i="1"/>
  <c r="N1094" i="1" s="1"/>
  <c r="M1095" i="1"/>
  <c r="N1095" i="1" s="1"/>
  <c r="M1096" i="1"/>
  <c r="N1096" i="1" s="1"/>
  <c r="M1097" i="1"/>
  <c r="N1097" i="1" s="1"/>
  <c r="M1098" i="1"/>
  <c r="N1098" i="1" s="1"/>
  <c r="M1099" i="1"/>
  <c r="N1099" i="1" s="1"/>
  <c r="M1100" i="1"/>
  <c r="N1100" i="1" s="1"/>
  <c r="M1101" i="1"/>
  <c r="N1101" i="1" s="1"/>
  <c r="M1102" i="1"/>
  <c r="N1102" i="1" s="1"/>
  <c r="M1103" i="1"/>
  <c r="N1103" i="1" s="1"/>
  <c r="M1104" i="1"/>
  <c r="N1104" i="1" s="1"/>
  <c r="M1105" i="1"/>
  <c r="N1105" i="1" s="1"/>
  <c r="M1106" i="1"/>
  <c r="N1106" i="1" s="1"/>
  <c r="M1107" i="1"/>
  <c r="N1107" i="1" s="1"/>
  <c r="M1108" i="1"/>
  <c r="N1108" i="1" s="1"/>
  <c r="M1109" i="1"/>
  <c r="N1109" i="1" s="1"/>
  <c r="M1110" i="1"/>
  <c r="N1110" i="1" s="1"/>
  <c r="M1111" i="1"/>
  <c r="N1111" i="1" s="1"/>
  <c r="M1112" i="1"/>
  <c r="N1112" i="1" s="1"/>
  <c r="M1113" i="1"/>
  <c r="N1113" i="1" s="1"/>
  <c r="M1114" i="1"/>
  <c r="N1114" i="1" s="1"/>
  <c r="M1115" i="1"/>
  <c r="N1115" i="1" s="1"/>
  <c r="M1116" i="1"/>
  <c r="N1116" i="1" s="1"/>
  <c r="M1117" i="1"/>
  <c r="N1117" i="1" s="1"/>
  <c r="M1118" i="1"/>
  <c r="N1118" i="1" s="1"/>
  <c r="M1119" i="1"/>
  <c r="N1119" i="1" s="1"/>
  <c r="M1120" i="1"/>
  <c r="N1120" i="1" s="1"/>
  <c r="M1121" i="1"/>
  <c r="N1121" i="1" s="1"/>
  <c r="M1122" i="1"/>
  <c r="N1122" i="1" s="1"/>
  <c r="M1123" i="1"/>
  <c r="N1123" i="1" s="1"/>
  <c r="M1124" i="1"/>
  <c r="N1124" i="1" s="1"/>
  <c r="M1125" i="1"/>
  <c r="N1125" i="1" s="1"/>
  <c r="M1126" i="1"/>
  <c r="N1126" i="1" s="1"/>
  <c r="M1127" i="1"/>
  <c r="N1127" i="1" s="1"/>
  <c r="M1128" i="1"/>
  <c r="N1128" i="1" s="1"/>
  <c r="M1129" i="1"/>
  <c r="N1129" i="1" s="1"/>
  <c r="M1130" i="1"/>
  <c r="N1130" i="1" s="1"/>
  <c r="M1131" i="1"/>
  <c r="N1131" i="1" s="1"/>
  <c r="M1132" i="1"/>
  <c r="N1132" i="1" s="1"/>
  <c r="M1133" i="1"/>
  <c r="N1133" i="1" s="1"/>
  <c r="M1134" i="1"/>
  <c r="N1134" i="1" s="1"/>
  <c r="M1135" i="1"/>
  <c r="N1135" i="1" s="1"/>
  <c r="M1136" i="1"/>
  <c r="N1136" i="1" s="1"/>
  <c r="M1137" i="1"/>
  <c r="N1137" i="1" s="1"/>
  <c r="M1138" i="1"/>
  <c r="N1138" i="1" s="1"/>
  <c r="M1139" i="1"/>
  <c r="N1139" i="1" s="1"/>
  <c r="M1140" i="1"/>
  <c r="N1140" i="1" s="1"/>
  <c r="M1141" i="1"/>
  <c r="N1141" i="1" s="1"/>
  <c r="M1142" i="1"/>
  <c r="N1142" i="1" s="1"/>
  <c r="M1143" i="1"/>
  <c r="N1143" i="1" s="1"/>
  <c r="M1144" i="1"/>
  <c r="N1144" i="1" s="1"/>
  <c r="M1145" i="1"/>
  <c r="N1145" i="1" s="1"/>
  <c r="M1146" i="1"/>
  <c r="N1146" i="1" s="1"/>
  <c r="M1147" i="1"/>
  <c r="N1147" i="1" s="1"/>
  <c r="M1148" i="1"/>
  <c r="N1148" i="1" s="1"/>
  <c r="M1149" i="1"/>
  <c r="N1149" i="1" s="1"/>
  <c r="M1150" i="1"/>
  <c r="N1150" i="1" s="1"/>
  <c r="M1151" i="1"/>
  <c r="N1151" i="1" s="1"/>
  <c r="M1152" i="1"/>
  <c r="N1152" i="1" s="1"/>
  <c r="M1153" i="1"/>
  <c r="N1153" i="1" s="1"/>
  <c r="M1154" i="1"/>
  <c r="N1154" i="1" s="1"/>
  <c r="M1155" i="1"/>
  <c r="N1155" i="1" s="1"/>
  <c r="M1156" i="1"/>
  <c r="N1156" i="1" s="1"/>
  <c r="M1157" i="1"/>
  <c r="N1157" i="1" s="1"/>
  <c r="M1158" i="1"/>
  <c r="N1158" i="1" s="1"/>
  <c r="M1159" i="1"/>
  <c r="N1159" i="1" s="1"/>
  <c r="M1160" i="1"/>
  <c r="N1160" i="1" s="1"/>
  <c r="M1161" i="1"/>
  <c r="N1161" i="1" s="1"/>
  <c r="M1162" i="1"/>
  <c r="N1162" i="1" s="1"/>
  <c r="M1163" i="1"/>
  <c r="N1163" i="1" s="1"/>
  <c r="M1164" i="1"/>
  <c r="N1164" i="1" s="1"/>
  <c r="M1165" i="1"/>
  <c r="N1165" i="1" s="1"/>
  <c r="M1166" i="1"/>
  <c r="N1166" i="1" s="1"/>
  <c r="M1167" i="1"/>
  <c r="N1167" i="1" s="1"/>
  <c r="M1168" i="1"/>
  <c r="N1168" i="1" s="1"/>
  <c r="M1169" i="1"/>
  <c r="N1169" i="1" s="1"/>
  <c r="M1170" i="1"/>
  <c r="N1170" i="1" s="1"/>
  <c r="M1171" i="1"/>
  <c r="N1171" i="1" s="1"/>
  <c r="M1172" i="1"/>
  <c r="N1172" i="1" s="1"/>
  <c r="M1173" i="1"/>
  <c r="N1173" i="1" s="1"/>
  <c r="M1174" i="1"/>
  <c r="N1174" i="1" s="1"/>
  <c r="M1175" i="1"/>
  <c r="N1175" i="1" s="1"/>
  <c r="M1176" i="1"/>
  <c r="N1176" i="1" s="1"/>
  <c r="M1177" i="1"/>
  <c r="N1177" i="1" s="1"/>
  <c r="M1178" i="1"/>
  <c r="N1178" i="1" s="1"/>
  <c r="M1179" i="1"/>
  <c r="N1179" i="1" s="1"/>
  <c r="M1180" i="1"/>
  <c r="N1180" i="1" s="1"/>
  <c r="M1181" i="1"/>
  <c r="N1181" i="1" s="1"/>
  <c r="M1182" i="1"/>
  <c r="N1182" i="1" s="1"/>
  <c r="M1183" i="1"/>
  <c r="N1183" i="1" s="1"/>
  <c r="M1184" i="1"/>
  <c r="N1184" i="1" s="1"/>
  <c r="M1185" i="1"/>
  <c r="N1185" i="1" s="1"/>
  <c r="M1186" i="1"/>
  <c r="N1186" i="1" s="1"/>
  <c r="M1187" i="1"/>
  <c r="N1187" i="1" s="1"/>
  <c r="M1188" i="1"/>
  <c r="N1188" i="1" s="1"/>
  <c r="M1189" i="1"/>
  <c r="N1189" i="1" s="1"/>
  <c r="M1190" i="1"/>
  <c r="N1190" i="1" s="1"/>
  <c r="M1191" i="1"/>
  <c r="N1191" i="1" s="1"/>
  <c r="M1192" i="1"/>
  <c r="N1192" i="1" s="1"/>
  <c r="M1193" i="1"/>
  <c r="N1193" i="1" s="1"/>
  <c r="M1194" i="1"/>
  <c r="N1194" i="1" s="1"/>
  <c r="M1195" i="1"/>
  <c r="N1195" i="1" s="1"/>
  <c r="M1196" i="1"/>
  <c r="N1196" i="1" s="1"/>
  <c r="M1197" i="1"/>
  <c r="N1197" i="1" s="1"/>
  <c r="M1198" i="1"/>
  <c r="N1198" i="1" s="1"/>
  <c r="M1199" i="1"/>
  <c r="N1199" i="1" s="1"/>
  <c r="M1200" i="1"/>
  <c r="N1200" i="1" s="1"/>
  <c r="M1201" i="1"/>
  <c r="N1201" i="1" s="1"/>
  <c r="M1202" i="1"/>
  <c r="N1202" i="1" s="1"/>
  <c r="M1203" i="1"/>
  <c r="N1203" i="1" s="1"/>
  <c r="M1204" i="1"/>
  <c r="N1204" i="1" s="1"/>
  <c r="M1205" i="1"/>
  <c r="N1205" i="1" s="1"/>
  <c r="M1206" i="1"/>
  <c r="N1206" i="1" s="1"/>
  <c r="M1207" i="1"/>
  <c r="N1207" i="1" s="1"/>
  <c r="M1208" i="1"/>
  <c r="N1208" i="1" s="1"/>
  <c r="M1209" i="1"/>
  <c r="N1209" i="1" s="1"/>
  <c r="M1210" i="1"/>
  <c r="N1210" i="1" s="1"/>
  <c r="M1211" i="1"/>
  <c r="N1211" i="1" s="1"/>
  <c r="M1212" i="1"/>
  <c r="N1212" i="1" s="1"/>
  <c r="M1213" i="1"/>
  <c r="N1213" i="1" s="1"/>
  <c r="M1214" i="1"/>
  <c r="N1214" i="1" s="1"/>
  <c r="M1215" i="1"/>
  <c r="N1215" i="1" s="1"/>
  <c r="M1216" i="1"/>
  <c r="N1216" i="1" s="1"/>
  <c r="M1217" i="1"/>
  <c r="N1217" i="1" s="1"/>
  <c r="M1218" i="1"/>
  <c r="N1218" i="1" s="1"/>
  <c r="M1219" i="1"/>
  <c r="N1219" i="1" s="1"/>
  <c r="M1220" i="1"/>
  <c r="N1220" i="1" s="1"/>
  <c r="M1221" i="1"/>
  <c r="N1221" i="1" s="1"/>
  <c r="M1222" i="1"/>
  <c r="N1222" i="1" s="1"/>
  <c r="M1223" i="1"/>
  <c r="N1223" i="1" s="1"/>
  <c r="M1224" i="1"/>
  <c r="N1224" i="1" s="1"/>
  <c r="M1225" i="1"/>
  <c r="N1225" i="1" s="1"/>
  <c r="M1226" i="1"/>
  <c r="N1226" i="1" s="1"/>
  <c r="M1227" i="1"/>
  <c r="N1227" i="1" s="1"/>
  <c r="M1228" i="1"/>
  <c r="N1228" i="1" s="1"/>
  <c r="M1229" i="1"/>
  <c r="N1229" i="1" s="1"/>
  <c r="M1230" i="1"/>
  <c r="N1230" i="1" s="1"/>
  <c r="M1231" i="1"/>
  <c r="N1231" i="1" s="1"/>
  <c r="M1232" i="1"/>
  <c r="N1232" i="1" s="1"/>
  <c r="M1233" i="1"/>
  <c r="N1233" i="1" s="1"/>
  <c r="M1234" i="1"/>
  <c r="N1234" i="1" s="1"/>
  <c r="M1235" i="1"/>
  <c r="N1235" i="1" s="1"/>
  <c r="M1236" i="1"/>
  <c r="N1236" i="1" s="1"/>
  <c r="M1237" i="1"/>
  <c r="N1237" i="1" s="1"/>
  <c r="M1238" i="1"/>
  <c r="N1238" i="1" s="1"/>
  <c r="M1239" i="1"/>
  <c r="N1239" i="1" s="1"/>
  <c r="M1240" i="1"/>
  <c r="N1240" i="1" s="1"/>
  <c r="M1241" i="1"/>
  <c r="N1241" i="1" s="1"/>
  <c r="M1242" i="1"/>
  <c r="N1242" i="1" s="1"/>
  <c r="M1243" i="1"/>
  <c r="N1243" i="1" s="1"/>
  <c r="M1244" i="1"/>
  <c r="N1244" i="1" s="1"/>
  <c r="M1245" i="1"/>
  <c r="N1245" i="1" s="1"/>
  <c r="M1246" i="1"/>
  <c r="N1246" i="1" s="1"/>
  <c r="M1247" i="1"/>
  <c r="N1247" i="1" s="1"/>
  <c r="M1248" i="1"/>
  <c r="N1248" i="1" s="1"/>
  <c r="M1249" i="1"/>
  <c r="N1249" i="1" s="1"/>
  <c r="M1250" i="1"/>
  <c r="N1250" i="1" s="1"/>
  <c r="M1251" i="1"/>
  <c r="N1251" i="1" s="1"/>
  <c r="M1252" i="1"/>
  <c r="N1252" i="1" s="1"/>
  <c r="M1253" i="1"/>
  <c r="N1253" i="1" s="1"/>
  <c r="M1254" i="1"/>
  <c r="N1254" i="1" s="1"/>
  <c r="M1255" i="1"/>
  <c r="N1255" i="1" s="1"/>
  <c r="M1256" i="1"/>
  <c r="N1256" i="1" s="1"/>
  <c r="M1257" i="1"/>
  <c r="N1257" i="1" s="1"/>
  <c r="M1258" i="1"/>
  <c r="N1258" i="1" s="1"/>
  <c r="M1259" i="1"/>
  <c r="N1259" i="1" s="1"/>
  <c r="M1260" i="1"/>
  <c r="N1260" i="1" s="1"/>
  <c r="M1261" i="1"/>
  <c r="N1261" i="1" s="1"/>
  <c r="M1262" i="1"/>
  <c r="N1262" i="1" s="1"/>
  <c r="M1263" i="1"/>
  <c r="N1263" i="1" s="1"/>
  <c r="M1264" i="1"/>
  <c r="N1264" i="1" s="1"/>
  <c r="M1265" i="1"/>
  <c r="N1265" i="1" s="1"/>
  <c r="M1266" i="1"/>
  <c r="N1266" i="1" s="1"/>
  <c r="M1267" i="1"/>
  <c r="N1267" i="1" s="1"/>
  <c r="M1268" i="1"/>
  <c r="N1268" i="1" s="1"/>
  <c r="M1269" i="1"/>
  <c r="N1269" i="1" s="1"/>
  <c r="M1270" i="1"/>
  <c r="N1270" i="1" s="1"/>
  <c r="M1271" i="1"/>
  <c r="N1271" i="1" s="1"/>
  <c r="M1272" i="1"/>
  <c r="N1272" i="1" s="1"/>
  <c r="M1273" i="1"/>
  <c r="N1273" i="1" s="1"/>
  <c r="M1274" i="1"/>
  <c r="N1274" i="1" s="1"/>
  <c r="M1275" i="1"/>
  <c r="N1275" i="1" s="1"/>
  <c r="M1276" i="1"/>
  <c r="N1276" i="1" s="1"/>
  <c r="M1277" i="1"/>
  <c r="N1277" i="1" s="1"/>
  <c r="M1278" i="1"/>
  <c r="N1278" i="1" s="1"/>
  <c r="M1279" i="1"/>
  <c r="N1279" i="1" s="1"/>
  <c r="M1280" i="1"/>
  <c r="N1280" i="1" s="1"/>
  <c r="M1281" i="1"/>
  <c r="N1281" i="1" s="1"/>
  <c r="M1282" i="1"/>
  <c r="N1282" i="1" s="1"/>
  <c r="M1283" i="1"/>
  <c r="N1283" i="1" s="1"/>
  <c r="M1284" i="1"/>
  <c r="N1284" i="1" s="1"/>
  <c r="M1285" i="1"/>
  <c r="N1285" i="1" s="1"/>
  <c r="M1286" i="1"/>
  <c r="N1286" i="1" s="1"/>
  <c r="M1287" i="1"/>
  <c r="N1287" i="1" s="1"/>
  <c r="M1288" i="1"/>
  <c r="N1288" i="1" s="1"/>
  <c r="M1289" i="1"/>
  <c r="N1289" i="1" s="1"/>
  <c r="M1290" i="1"/>
  <c r="N1290" i="1" s="1"/>
  <c r="M1291" i="1"/>
  <c r="N1291" i="1" s="1"/>
  <c r="M1292" i="1"/>
  <c r="N1292" i="1" s="1"/>
  <c r="M1293" i="1"/>
  <c r="N1293" i="1" s="1"/>
  <c r="M1294" i="1"/>
  <c r="N1294" i="1" s="1"/>
  <c r="M1295" i="1"/>
  <c r="N1295" i="1" s="1"/>
  <c r="M1296" i="1"/>
  <c r="N1296" i="1" s="1"/>
  <c r="M1297" i="1"/>
  <c r="N1297" i="1" s="1"/>
  <c r="M1298" i="1"/>
  <c r="N1298" i="1" s="1"/>
  <c r="M1299" i="1"/>
  <c r="N1299" i="1" s="1"/>
  <c r="M1300" i="1"/>
  <c r="N1300" i="1" s="1"/>
  <c r="M1301" i="1"/>
  <c r="N1301" i="1" s="1"/>
  <c r="M1302" i="1"/>
  <c r="N1302" i="1" s="1"/>
  <c r="M1303" i="1"/>
  <c r="N1303" i="1" s="1"/>
  <c r="M1304" i="1"/>
  <c r="N1304" i="1" s="1"/>
  <c r="M1305" i="1"/>
  <c r="N1305" i="1" s="1"/>
  <c r="M1306" i="1"/>
  <c r="N1306" i="1" s="1"/>
  <c r="M1307" i="1"/>
  <c r="N1307" i="1" s="1"/>
  <c r="M1308" i="1"/>
  <c r="N1308" i="1" s="1"/>
  <c r="M1309" i="1"/>
  <c r="N1309" i="1" s="1"/>
  <c r="M1310" i="1"/>
  <c r="N1310" i="1" s="1"/>
  <c r="M1311" i="1"/>
  <c r="N1311" i="1" s="1"/>
  <c r="M1312" i="1"/>
  <c r="N1312" i="1" s="1"/>
  <c r="M1313" i="1"/>
  <c r="N1313" i="1" s="1"/>
  <c r="M1314" i="1"/>
  <c r="N1314" i="1" s="1"/>
  <c r="M1315" i="1"/>
  <c r="N1315" i="1" s="1"/>
  <c r="M1316" i="1"/>
  <c r="N1316" i="1" s="1"/>
  <c r="M1317" i="1"/>
  <c r="N1317" i="1" s="1"/>
  <c r="M1318" i="1"/>
  <c r="N1318" i="1" s="1"/>
  <c r="M1319" i="1"/>
  <c r="N1319" i="1" s="1"/>
  <c r="M1320" i="1"/>
  <c r="N1320" i="1" s="1"/>
  <c r="M1321" i="1"/>
  <c r="N1321" i="1" s="1"/>
  <c r="M1322" i="1"/>
  <c r="N1322" i="1" s="1"/>
  <c r="M1323" i="1"/>
  <c r="N1323" i="1" s="1"/>
  <c r="M1324" i="1"/>
  <c r="N1324" i="1" s="1"/>
  <c r="M1325" i="1"/>
  <c r="N1325" i="1" s="1"/>
  <c r="M1326" i="1"/>
  <c r="N1326" i="1" s="1"/>
  <c r="M1327" i="1"/>
  <c r="N1327" i="1" s="1"/>
  <c r="M1328" i="1"/>
  <c r="N1328" i="1" s="1"/>
  <c r="M1329" i="1"/>
  <c r="N1329" i="1" s="1"/>
  <c r="M1330" i="1"/>
  <c r="N1330" i="1" s="1"/>
  <c r="M1331" i="1"/>
  <c r="N1331" i="1" s="1"/>
  <c r="M1332" i="1"/>
  <c r="N1332" i="1" s="1"/>
  <c r="M1333" i="1"/>
  <c r="N1333" i="1" s="1"/>
  <c r="M1334" i="1"/>
  <c r="N1334" i="1" s="1"/>
  <c r="M1335" i="1"/>
  <c r="N1335" i="1" s="1"/>
  <c r="M1336" i="1"/>
  <c r="N1336" i="1" s="1"/>
  <c r="M1337" i="1"/>
  <c r="N1337" i="1" s="1"/>
  <c r="M1338" i="1"/>
  <c r="N1338" i="1" s="1"/>
  <c r="M1339" i="1"/>
  <c r="N1339" i="1" s="1"/>
  <c r="M1340" i="1"/>
  <c r="N1340" i="1" s="1"/>
  <c r="M1341" i="1"/>
  <c r="N1341" i="1" s="1"/>
  <c r="M1342" i="1"/>
  <c r="N1342" i="1" s="1"/>
  <c r="M1343" i="1"/>
  <c r="N1343" i="1" s="1"/>
  <c r="M1344" i="1"/>
  <c r="N1344" i="1" s="1"/>
  <c r="M1345" i="1"/>
  <c r="N1345" i="1" s="1"/>
  <c r="M1346" i="1"/>
  <c r="N1346" i="1" s="1"/>
  <c r="M1347" i="1"/>
  <c r="N1347" i="1" s="1"/>
  <c r="M1348" i="1"/>
  <c r="N1348" i="1" s="1"/>
  <c r="M1349" i="1"/>
  <c r="N1349" i="1" s="1"/>
  <c r="M1350" i="1"/>
  <c r="N1350" i="1" s="1"/>
  <c r="M1351" i="1"/>
  <c r="N1351" i="1" s="1"/>
  <c r="M1352" i="1"/>
  <c r="N1352" i="1" s="1"/>
  <c r="M1353" i="1"/>
  <c r="N1353" i="1" s="1"/>
  <c r="M1354" i="1"/>
  <c r="N1354" i="1" s="1"/>
  <c r="M1355" i="1"/>
  <c r="N1355" i="1" s="1"/>
  <c r="M1356" i="1"/>
  <c r="N1356" i="1" s="1"/>
  <c r="M1357" i="1"/>
  <c r="N1357" i="1" s="1"/>
  <c r="M1358" i="1"/>
  <c r="N1358" i="1" s="1"/>
  <c r="M1359" i="1"/>
  <c r="N1359" i="1" s="1"/>
  <c r="M1360" i="1"/>
  <c r="N1360" i="1" s="1"/>
  <c r="M1361" i="1"/>
  <c r="N1361" i="1" s="1"/>
  <c r="M1362" i="1"/>
  <c r="N1362" i="1" s="1"/>
  <c r="M1363" i="1"/>
  <c r="N1363" i="1" s="1"/>
  <c r="M1364" i="1"/>
  <c r="N1364" i="1" s="1"/>
  <c r="M1365" i="1"/>
  <c r="N1365" i="1" s="1"/>
  <c r="M1366" i="1"/>
  <c r="N1366" i="1" s="1"/>
  <c r="M1367" i="1"/>
  <c r="N1367" i="1" s="1"/>
  <c r="M1368" i="1"/>
  <c r="N1368" i="1" s="1"/>
  <c r="M1369" i="1"/>
  <c r="N1369" i="1" s="1"/>
  <c r="M1370" i="1"/>
  <c r="N1370" i="1" s="1"/>
  <c r="M1371" i="1"/>
  <c r="N1371" i="1" s="1"/>
  <c r="M1372" i="1"/>
  <c r="N1372" i="1" s="1"/>
  <c r="M1373" i="1"/>
  <c r="N1373" i="1" s="1"/>
  <c r="M1374" i="1"/>
  <c r="N1374" i="1" s="1"/>
  <c r="M1375" i="1"/>
  <c r="N1375" i="1" s="1"/>
  <c r="M1376" i="1"/>
  <c r="N1376" i="1" s="1"/>
  <c r="M1377" i="1"/>
  <c r="N1377" i="1" s="1"/>
  <c r="M1378" i="1"/>
  <c r="N1378" i="1" s="1"/>
  <c r="M1379" i="1"/>
  <c r="N1379" i="1" s="1"/>
  <c r="M1380" i="1"/>
  <c r="N1380" i="1" s="1"/>
  <c r="M1381" i="1"/>
  <c r="N1381" i="1" s="1"/>
  <c r="M1382" i="1"/>
  <c r="N1382" i="1" s="1"/>
  <c r="M1383" i="1"/>
  <c r="N1383" i="1" s="1"/>
  <c r="M1384" i="1"/>
  <c r="N1384" i="1" s="1"/>
  <c r="M1385" i="1"/>
  <c r="N1385" i="1" s="1"/>
  <c r="M1386" i="1"/>
  <c r="N1386" i="1" s="1"/>
  <c r="M1387" i="1"/>
  <c r="N1387" i="1" s="1"/>
  <c r="M1388" i="1"/>
  <c r="N1388" i="1" s="1"/>
  <c r="M1389" i="1"/>
  <c r="N1389" i="1" s="1"/>
  <c r="M1390" i="1"/>
  <c r="N1390" i="1" s="1"/>
  <c r="M1391" i="1"/>
  <c r="N1391" i="1" s="1"/>
  <c r="M1392" i="1"/>
  <c r="N1392" i="1" s="1"/>
  <c r="M1393" i="1"/>
  <c r="N1393" i="1" s="1"/>
  <c r="M1394" i="1"/>
  <c r="N1394" i="1" s="1"/>
  <c r="M1395" i="1"/>
  <c r="N1395" i="1" s="1"/>
  <c r="M1396" i="1"/>
  <c r="N1396" i="1" s="1"/>
  <c r="M1397" i="1"/>
  <c r="N1397" i="1" s="1"/>
  <c r="M1398" i="1"/>
  <c r="N1398" i="1" s="1"/>
  <c r="M1399" i="1"/>
  <c r="N1399" i="1" s="1"/>
  <c r="M1400" i="1"/>
  <c r="N1400" i="1" s="1"/>
  <c r="M1401" i="1"/>
  <c r="N1401" i="1" s="1"/>
  <c r="M1402" i="1"/>
  <c r="N1402" i="1" s="1"/>
  <c r="M1403" i="1"/>
  <c r="N1403" i="1" s="1"/>
  <c r="M1404" i="1"/>
  <c r="N1404" i="1" s="1"/>
  <c r="M1405" i="1"/>
  <c r="N1405" i="1" s="1"/>
  <c r="M1406" i="1"/>
  <c r="N1406" i="1" s="1"/>
  <c r="M1407" i="1"/>
  <c r="N1407" i="1" s="1"/>
  <c r="M1408" i="1"/>
  <c r="N1408" i="1" s="1"/>
  <c r="M1409" i="1"/>
  <c r="N1409" i="1" s="1"/>
  <c r="M1410" i="1"/>
  <c r="N1410" i="1" s="1"/>
  <c r="M1411" i="1"/>
  <c r="N1411" i="1" s="1"/>
  <c r="M1412" i="1"/>
  <c r="N1412" i="1" s="1"/>
  <c r="M1413" i="1"/>
  <c r="N1413" i="1" s="1"/>
  <c r="M1414" i="1"/>
  <c r="N1414" i="1" s="1"/>
  <c r="M1415" i="1"/>
  <c r="N1415" i="1" s="1"/>
  <c r="M1416" i="1"/>
  <c r="N1416" i="1" s="1"/>
  <c r="M1417" i="1"/>
  <c r="N1417" i="1" s="1"/>
  <c r="M1418" i="1"/>
  <c r="N1418" i="1" s="1"/>
  <c r="M1419" i="1"/>
  <c r="N1419" i="1" s="1"/>
  <c r="M1420" i="1"/>
  <c r="N1420" i="1" s="1"/>
  <c r="M1421" i="1"/>
  <c r="N1421" i="1" s="1"/>
  <c r="M1422" i="1"/>
  <c r="N1422" i="1" s="1"/>
  <c r="M1423" i="1"/>
  <c r="N1423" i="1" s="1"/>
  <c r="M1424" i="1"/>
  <c r="N1424" i="1" s="1"/>
  <c r="M1425" i="1"/>
  <c r="N1425" i="1" s="1"/>
  <c r="M1426" i="1"/>
  <c r="N1426" i="1" s="1"/>
  <c r="M1427" i="1"/>
  <c r="N1427" i="1" s="1"/>
  <c r="M1428" i="1"/>
  <c r="N1428" i="1" s="1"/>
  <c r="M1429" i="1"/>
  <c r="N1429" i="1" s="1"/>
  <c r="M1430" i="1"/>
  <c r="N1430" i="1" s="1"/>
  <c r="M1431" i="1"/>
  <c r="N1431" i="1" s="1"/>
  <c r="M1432" i="1"/>
  <c r="N1432" i="1" s="1"/>
  <c r="M1433" i="1"/>
  <c r="N1433" i="1" s="1"/>
  <c r="M1434" i="1"/>
  <c r="N1434" i="1" s="1"/>
  <c r="M1435" i="1"/>
  <c r="N1435" i="1" s="1"/>
  <c r="M1436" i="1"/>
  <c r="N1436" i="1" s="1"/>
  <c r="M1437" i="1"/>
  <c r="N1437" i="1" s="1"/>
  <c r="M1438" i="1"/>
  <c r="N1438" i="1" s="1"/>
  <c r="M1439" i="1"/>
  <c r="N1439" i="1" s="1"/>
  <c r="M1440" i="1"/>
  <c r="N1440" i="1" s="1"/>
  <c r="M1441" i="1"/>
  <c r="N1441" i="1" s="1"/>
  <c r="M1442" i="1"/>
  <c r="N1442" i="1" s="1"/>
  <c r="M1443" i="1"/>
  <c r="N1443" i="1" s="1"/>
  <c r="M1444" i="1"/>
  <c r="N1444" i="1" s="1"/>
  <c r="M1445" i="1"/>
  <c r="N1445" i="1" s="1"/>
  <c r="M1446" i="1"/>
  <c r="N1446" i="1" s="1"/>
  <c r="M1447" i="1"/>
  <c r="N1447" i="1" s="1"/>
  <c r="M1448" i="1"/>
  <c r="N1448" i="1" s="1"/>
  <c r="M1449" i="1"/>
  <c r="N1449" i="1" s="1"/>
  <c r="M1450" i="1"/>
  <c r="N1450" i="1" s="1"/>
  <c r="M1451" i="1"/>
  <c r="N1451" i="1" s="1"/>
  <c r="M1452" i="1"/>
  <c r="N1452" i="1" s="1"/>
  <c r="M1453" i="1"/>
  <c r="N1453" i="1" s="1"/>
  <c r="M1454" i="1"/>
  <c r="N1454" i="1" s="1"/>
  <c r="M1455" i="1"/>
  <c r="N1455" i="1" s="1"/>
  <c r="M1456" i="1"/>
  <c r="N1456" i="1" s="1"/>
  <c r="M1457" i="1"/>
  <c r="N1457" i="1" s="1"/>
  <c r="M1458" i="1"/>
  <c r="N1458" i="1" s="1"/>
  <c r="M1459" i="1"/>
  <c r="N1459" i="1" s="1"/>
  <c r="M1460" i="1"/>
  <c r="N1460" i="1" s="1"/>
  <c r="M1461" i="1"/>
  <c r="N1461" i="1" s="1"/>
  <c r="M1462" i="1"/>
  <c r="N1462" i="1" s="1"/>
  <c r="M1463" i="1"/>
  <c r="N1463" i="1" s="1"/>
  <c r="M1464" i="1"/>
  <c r="N1464" i="1" s="1"/>
  <c r="M1465" i="1"/>
  <c r="N1465" i="1" s="1"/>
  <c r="M1466" i="1"/>
  <c r="N1466" i="1" s="1"/>
  <c r="M1467" i="1"/>
  <c r="N1467" i="1" s="1"/>
  <c r="M1468" i="1"/>
  <c r="N1468" i="1" s="1"/>
  <c r="M1469" i="1"/>
  <c r="N1469" i="1" s="1"/>
  <c r="M1470" i="1"/>
  <c r="N1470" i="1" s="1"/>
  <c r="M1471" i="1"/>
  <c r="N1471" i="1" s="1"/>
  <c r="M1472" i="1"/>
  <c r="N1472" i="1" s="1"/>
  <c r="M1473" i="1"/>
  <c r="N1473" i="1" s="1"/>
  <c r="M1474" i="1"/>
  <c r="N1474" i="1" s="1"/>
  <c r="M1475" i="1"/>
  <c r="N1475" i="1" s="1"/>
  <c r="M1476" i="1"/>
  <c r="N1476" i="1" s="1"/>
  <c r="M1477" i="1"/>
  <c r="N1477" i="1" s="1"/>
  <c r="M1478" i="1"/>
  <c r="N1478" i="1" s="1"/>
  <c r="M1479" i="1"/>
  <c r="N1479" i="1" s="1"/>
  <c r="M1480" i="1"/>
  <c r="N1480" i="1" s="1"/>
  <c r="M1481" i="1"/>
  <c r="N1481" i="1" s="1"/>
  <c r="M1482" i="1"/>
  <c r="N1482" i="1" s="1"/>
  <c r="M1483" i="1"/>
  <c r="N1483" i="1" s="1"/>
  <c r="M1484" i="1"/>
  <c r="N1484" i="1" s="1"/>
  <c r="M1485" i="1"/>
  <c r="N1485" i="1" s="1"/>
  <c r="M1486" i="1"/>
  <c r="N1486" i="1" s="1"/>
  <c r="M1487" i="1"/>
  <c r="N1487" i="1" s="1"/>
  <c r="M1488" i="1"/>
  <c r="N1488" i="1" s="1"/>
  <c r="M1489" i="1"/>
  <c r="N1489" i="1" s="1"/>
  <c r="M1490" i="1"/>
  <c r="N1490" i="1" s="1"/>
  <c r="M1491" i="1"/>
  <c r="N1491" i="1" s="1"/>
  <c r="M1492" i="1"/>
  <c r="N1492" i="1" s="1"/>
  <c r="M1493" i="1"/>
  <c r="N1493" i="1" s="1"/>
  <c r="M1494" i="1"/>
  <c r="N1494" i="1" s="1"/>
  <c r="M1495" i="1"/>
  <c r="N1495" i="1" s="1"/>
  <c r="M1496" i="1"/>
  <c r="N1496" i="1" s="1"/>
  <c r="M1497" i="1"/>
  <c r="N1497" i="1" s="1"/>
  <c r="M1498" i="1"/>
  <c r="N1498" i="1" s="1"/>
  <c r="M1499" i="1"/>
  <c r="N1499" i="1" s="1"/>
  <c r="M1500" i="1"/>
  <c r="N1500" i="1" s="1"/>
  <c r="M1501" i="1"/>
  <c r="N1501" i="1" s="1"/>
  <c r="M1502" i="1"/>
  <c r="N1502" i="1" s="1"/>
  <c r="M1503" i="1"/>
  <c r="N1503" i="1" s="1"/>
  <c r="M1504" i="1"/>
  <c r="N1504" i="1" s="1"/>
  <c r="M1505" i="1"/>
  <c r="N1505" i="1" s="1"/>
  <c r="M1506" i="1"/>
  <c r="N1506" i="1" s="1"/>
  <c r="M1507" i="1"/>
  <c r="N1507" i="1" s="1"/>
  <c r="M1508" i="1"/>
  <c r="N1508" i="1" s="1"/>
  <c r="M1509" i="1"/>
  <c r="N1509" i="1" s="1"/>
  <c r="M1510" i="1"/>
  <c r="N1510" i="1" s="1"/>
  <c r="M1511" i="1"/>
  <c r="N1511" i="1" s="1"/>
  <c r="M1512" i="1"/>
  <c r="N1512" i="1" s="1"/>
  <c r="M1513" i="1"/>
  <c r="N1513" i="1" s="1"/>
  <c r="M1514" i="1"/>
  <c r="N1514" i="1" s="1"/>
  <c r="M1515" i="1"/>
  <c r="N1515" i="1" s="1"/>
  <c r="M1516" i="1"/>
  <c r="N1516" i="1" s="1"/>
  <c r="M1517" i="1"/>
  <c r="N1517" i="1" s="1"/>
  <c r="M1518" i="1"/>
  <c r="N1518" i="1" s="1"/>
  <c r="M1519" i="1"/>
  <c r="N1519" i="1" s="1"/>
  <c r="M1520" i="1"/>
  <c r="N1520" i="1" s="1"/>
  <c r="M1521" i="1"/>
  <c r="N1521" i="1" s="1"/>
  <c r="M1522" i="1"/>
  <c r="N1522" i="1" s="1"/>
  <c r="M1523" i="1"/>
  <c r="N1523" i="1" s="1"/>
  <c r="M1524" i="1"/>
  <c r="N1524" i="1" s="1"/>
  <c r="M1525" i="1"/>
  <c r="N1525" i="1" s="1"/>
  <c r="M1526" i="1"/>
  <c r="N1526" i="1" s="1"/>
  <c r="M1527" i="1"/>
  <c r="N1527" i="1" s="1"/>
  <c r="M1528" i="1"/>
  <c r="N1528" i="1" s="1"/>
  <c r="M1529" i="1"/>
  <c r="N1529" i="1" s="1"/>
  <c r="M1530" i="1"/>
  <c r="N1530" i="1" s="1"/>
  <c r="M1531" i="1"/>
  <c r="N1531" i="1" s="1"/>
  <c r="M1532" i="1"/>
  <c r="N1532" i="1" s="1"/>
  <c r="M1533" i="1"/>
  <c r="N1533" i="1" s="1"/>
  <c r="M1534" i="1"/>
  <c r="N1534" i="1" s="1"/>
  <c r="M1535" i="1"/>
  <c r="N1535" i="1" s="1"/>
  <c r="M1536" i="1"/>
  <c r="N1536" i="1" s="1"/>
  <c r="M1537" i="1"/>
  <c r="N1537" i="1" s="1"/>
  <c r="M1538" i="1"/>
  <c r="N1538" i="1" s="1"/>
  <c r="M1539" i="1"/>
  <c r="N1539" i="1" s="1"/>
  <c r="M1540" i="1"/>
  <c r="N1540" i="1" s="1"/>
  <c r="M1541" i="1"/>
  <c r="N1541" i="1" s="1"/>
  <c r="M1542" i="1"/>
  <c r="N1542" i="1" s="1"/>
  <c r="M1543" i="1"/>
  <c r="N1543" i="1" s="1"/>
  <c r="M1544" i="1"/>
  <c r="N1544" i="1" s="1"/>
  <c r="M1545" i="1"/>
  <c r="N1545" i="1" s="1"/>
  <c r="M1546" i="1"/>
  <c r="N1546" i="1" s="1"/>
  <c r="M1547" i="1"/>
  <c r="N1547" i="1" s="1"/>
  <c r="M1548" i="1"/>
  <c r="N1548" i="1" s="1"/>
  <c r="M1549" i="1"/>
  <c r="N1549" i="1" s="1"/>
  <c r="M1550" i="1"/>
  <c r="N1550" i="1" s="1"/>
  <c r="M1551" i="1"/>
  <c r="N1551" i="1" s="1"/>
  <c r="M1552" i="1"/>
  <c r="N1552" i="1" s="1"/>
  <c r="M1553" i="1"/>
  <c r="N1553" i="1" s="1"/>
  <c r="M1554" i="1"/>
  <c r="N1554" i="1" s="1"/>
  <c r="M1555" i="1"/>
  <c r="N1555" i="1" s="1"/>
  <c r="M1556" i="1"/>
  <c r="N1556" i="1" s="1"/>
  <c r="M1557" i="1"/>
  <c r="N1557" i="1" s="1"/>
  <c r="M1558" i="1"/>
  <c r="N1558" i="1" s="1"/>
  <c r="M1559" i="1"/>
  <c r="N1559" i="1" s="1"/>
  <c r="M1560" i="1"/>
  <c r="N1560" i="1" s="1"/>
  <c r="M1561" i="1"/>
  <c r="N1561" i="1" s="1"/>
  <c r="M1562" i="1"/>
  <c r="N1562" i="1" s="1"/>
  <c r="M1563" i="1"/>
  <c r="N1563" i="1" s="1"/>
  <c r="M1564" i="1"/>
  <c r="N1564" i="1" s="1"/>
  <c r="M1565" i="1"/>
  <c r="N1565" i="1" s="1"/>
  <c r="M1566" i="1"/>
  <c r="N1566" i="1" s="1"/>
  <c r="M1567" i="1"/>
  <c r="N1567" i="1" s="1"/>
  <c r="M1568" i="1"/>
  <c r="N1568" i="1" s="1"/>
  <c r="M1569" i="1"/>
  <c r="N1569" i="1" s="1"/>
  <c r="M1570" i="1"/>
  <c r="N1570" i="1" s="1"/>
  <c r="M1571" i="1"/>
  <c r="N1571" i="1" s="1"/>
  <c r="M1572" i="1"/>
  <c r="N1572" i="1" s="1"/>
  <c r="M1573" i="1"/>
  <c r="N1573" i="1" s="1"/>
  <c r="M1574" i="1"/>
  <c r="N1574" i="1" s="1"/>
  <c r="M1575" i="1"/>
  <c r="N1575" i="1" s="1"/>
  <c r="M1576" i="1"/>
  <c r="N1576" i="1" s="1"/>
  <c r="M1577" i="1"/>
  <c r="N1577" i="1" s="1"/>
  <c r="M1578" i="1"/>
  <c r="N1578" i="1" s="1"/>
  <c r="M1579" i="1"/>
  <c r="N1579" i="1" s="1"/>
  <c r="M1580" i="1"/>
  <c r="N1580" i="1" s="1"/>
  <c r="M1581" i="1"/>
  <c r="N1581" i="1" s="1"/>
  <c r="M1582" i="1"/>
  <c r="N1582" i="1" s="1"/>
  <c r="M1583" i="1"/>
  <c r="N1583" i="1" s="1"/>
  <c r="M1584" i="1"/>
  <c r="N1584" i="1" s="1"/>
  <c r="M1585" i="1"/>
  <c r="N1585" i="1" s="1"/>
  <c r="M1586" i="1"/>
  <c r="N1586" i="1" s="1"/>
  <c r="M1587" i="1"/>
  <c r="N1587" i="1" s="1"/>
  <c r="M1588" i="1"/>
  <c r="N1588" i="1" s="1"/>
  <c r="M1589" i="1"/>
  <c r="N1589" i="1" s="1"/>
  <c r="M1590" i="1"/>
  <c r="N1590" i="1" s="1"/>
  <c r="M1591" i="1"/>
  <c r="N1591" i="1" s="1"/>
  <c r="M1592" i="1"/>
  <c r="N1592" i="1" s="1"/>
  <c r="M1593" i="1"/>
  <c r="N1593" i="1" s="1"/>
  <c r="M1594" i="1"/>
  <c r="N1594" i="1" s="1"/>
  <c r="M1595" i="1"/>
  <c r="N1595" i="1" s="1"/>
  <c r="M1596" i="1"/>
  <c r="N1596" i="1" s="1"/>
  <c r="M1597" i="1"/>
  <c r="N1597" i="1" s="1"/>
  <c r="M1598" i="1"/>
  <c r="N1598" i="1" s="1"/>
  <c r="M1599" i="1"/>
  <c r="N1599" i="1" s="1"/>
  <c r="M1600" i="1"/>
  <c r="N1600" i="1" s="1"/>
  <c r="M1601" i="1"/>
  <c r="N1601" i="1" s="1"/>
  <c r="M1602" i="1"/>
  <c r="N1602" i="1" s="1"/>
  <c r="M1603" i="1"/>
  <c r="N1603" i="1" s="1"/>
  <c r="M1604" i="1"/>
  <c r="N1604" i="1" s="1"/>
  <c r="M1605" i="1"/>
  <c r="N1605" i="1" s="1"/>
  <c r="M1606" i="1"/>
  <c r="N1606" i="1" s="1"/>
  <c r="M1607" i="1"/>
  <c r="N1607" i="1" s="1"/>
  <c r="M1608" i="1"/>
  <c r="N1608" i="1" s="1"/>
  <c r="M1609" i="1"/>
  <c r="N1609" i="1" s="1"/>
  <c r="M1610" i="1"/>
  <c r="N1610" i="1" s="1"/>
  <c r="M1611" i="1"/>
  <c r="N1611" i="1" s="1"/>
  <c r="M1612" i="1"/>
  <c r="N1612" i="1" s="1"/>
  <c r="M1613" i="1"/>
  <c r="N1613" i="1" s="1"/>
  <c r="M1614" i="1"/>
  <c r="N1614" i="1" s="1"/>
  <c r="M1615" i="1"/>
  <c r="N1615" i="1" s="1"/>
  <c r="M1616" i="1"/>
  <c r="N1616" i="1" s="1"/>
  <c r="M1617" i="1"/>
  <c r="N1617" i="1" s="1"/>
  <c r="M1618" i="1"/>
  <c r="N1618" i="1" s="1"/>
  <c r="M1619" i="1"/>
  <c r="N1619" i="1" s="1"/>
  <c r="M1620" i="1"/>
  <c r="N1620" i="1" s="1"/>
  <c r="M1621" i="1"/>
  <c r="N1621" i="1" s="1"/>
  <c r="M1622" i="1"/>
  <c r="N1622" i="1" s="1"/>
  <c r="M1623" i="1"/>
  <c r="N1623" i="1" s="1"/>
  <c r="M1624" i="1"/>
  <c r="N1624" i="1" s="1"/>
  <c r="M1625" i="1"/>
  <c r="N1625" i="1" s="1"/>
  <c r="M1626" i="1"/>
  <c r="N1626" i="1" s="1"/>
  <c r="M1627" i="1"/>
  <c r="N1627" i="1" s="1"/>
  <c r="M1628" i="1"/>
  <c r="N1628" i="1" s="1"/>
  <c r="M1629" i="1"/>
  <c r="N1629" i="1" s="1"/>
  <c r="M1630" i="1"/>
  <c r="N1630" i="1" s="1"/>
  <c r="M1631" i="1"/>
  <c r="N1631" i="1" s="1"/>
  <c r="M1632" i="1"/>
  <c r="N1632" i="1" s="1"/>
  <c r="M1633" i="1"/>
  <c r="N1633" i="1" s="1"/>
  <c r="M1634" i="1"/>
  <c r="N1634" i="1" s="1"/>
  <c r="M1635" i="1"/>
  <c r="N1635" i="1" s="1"/>
  <c r="M1636" i="1"/>
  <c r="N1636" i="1" s="1"/>
  <c r="M1637" i="1"/>
  <c r="N1637" i="1" s="1"/>
  <c r="M1638" i="1"/>
  <c r="N1638" i="1" s="1"/>
  <c r="M1639" i="1"/>
  <c r="N1639" i="1" s="1"/>
  <c r="M1640" i="1"/>
  <c r="N1640" i="1" s="1"/>
  <c r="M1641" i="1"/>
  <c r="N1641" i="1" s="1"/>
  <c r="M1642" i="1"/>
  <c r="N1642" i="1" s="1"/>
  <c r="M1643" i="1"/>
  <c r="N1643" i="1" s="1"/>
  <c r="M1644" i="1"/>
  <c r="N1644" i="1" s="1"/>
  <c r="M1645" i="1"/>
  <c r="N1645" i="1" s="1"/>
  <c r="M1646" i="1"/>
  <c r="N1646" i="1" s="1"/>
  <c r="M1647" i="1"/>
  <c r="N1647" i="1" s="1"/>
  <c r="M1648" i="1"/>
  <c r="N1648" i="1" s="1"/>
  <c r="M1649" i="1"/>
  <c r="N1649" i="1" s="1"/>
  <c r="M1650" i="1"/>
  <c r="N1650" i="1" s="1"/>
  <c r="M1651" i="1"/>
  <c r="N1651" i="1" s="1"/>
  <c r="M1652" i="1"/>
  <c r="N1652" i="1" s="1"/>
  <c r="M1653" i="1"/>
  <c r="N1653" i="1" s="1"/>
  <c r="M1654" i="1"/>
  <c r="N1654" i="1" s="1"/>
  <c r="M1655" i="1"/>
  <c r="N1655" i="1" s="1"/>
  <c r="M1656" i="1"/>
  <c r="N1656" i="1" s="1"/>
  <c r="M1657" i="1"/>
  <c r="N1657" i="1" s="1"/>
  <c r="M1658" i="1"/>
  <c r="N1658" i="1" s="1"/>
  <c r="M1659" i="1"/>
  <c r="N1659" i="1" s="1"/>
  <c r="M1660" i="1"/>
  <c r="N1660" i="1" s="1"/>
  <c r="M1661" i="1"/>
  <c r="N1661" i="1" s="1"/>
  <c r="M1662" i="1"/>
  <c r="N1662" i="1" s="1"/>
  <c r="M1663" i="1"/>
  <c r="N1663" i="1" s="1"/>
  <c r="M1664" i="1"/>
  <c r="N1664" i="1" s="1"/>
  <c r="M1665" i="1"/>
  <c r="N1665" i="1" s="1"/>
  <c r="M1666" i="1"/>
  <c r="N1666" i="1" s="1"/>
  <c r="M1667" i="1"/>
  <c r="N1667" i="1" s="1"/>
  <c r="M1668" i="1"/>
  <c r="N1668" i="1" s="1"/>
  <c r="M1669" i="1"/>
  <c r="N1669" i="1" s="1"/>
  <c r="M1670" i="1"/>
  <c r="N1670" i="1" s="1"/>
  <c r="M1671" i="1"/>
  <c r="N1671" i="1" s="1"/>
  <c r="M1672" i="1"/>
  <c r="N1672" i="1" s="1"/>
  <c r="M1673" i="1"/>
  <c r="N1673" i="1" s="1"/>
  <c r="M1674" i="1"/>
  <c r="N1674" i="1" s="1"/>
  <c r="M1675" i="1"/>
  <c r="N1675" i="1" s="1"/>
  <c r="M1676" i="1"/>
  <c r="N1676" i="1" s="1"/>
  <c r="M1677" i="1"/>
  <c r="N1677" i="1" s="1"/>
  <c r="M1678" i="1"/>
  <c r="N1678" i="1" s="1"/>
  <c r="M1679" i="1"/>
  <c r="N1679" i="1" s="1"/>
  <c r="M1680" i="1"/>
  <c r="N1680" i="1" s="1"/>
  <c r="M1681" i="1"/>
  <c r="N1681" i="1" s="1"/>
  <c r="M1682" i="1"/>
  <c r="N1682" i="1" s="1"/>
  <c r="M1683" i="1"/>
  <c r="N1683" i="1" s="1"/>
  <c r="M1684" i="1"/>
  <c r="N1684" i="1" s="1"/>
  <c r="M1685" i="1"/>
  <c r="N1685" i="1" s="1"/>
  <c r="M1686" i="1"/>
  <c r="N1686" i="1" s="1"/>
  <c r="M1687" i="1"/>
  <c r="N1687" i="1" s="1"/>
  <c r="M1688" i="1"/>
  <c r="N1688" i="1" s="1"/>
  <c r="M1689" i="1"/>
  <c r="N1689" i="1" s="1"/>
  <c r="M1690" i="1"/>
  <c r="N1690" i="1" s="1"/>
  <c r="M1691" i="1"/>
  <c r="N1691" i="1" s="1"/>
  <c r="M1692" i="1"/>
  <c r="N1692" i="1" s="1"/>
  <c r="M1693" i="1"/>
  <c r="N1693" i="1" s="1"/>
  <c r="M1694" i="1"/>
  <c r="N1694" i="1" s="1"/>
  <c r="M1695" i="1"/>
  <c r="N1695" i="1" s="1"/>
  <c r="M1696" i="1"/>
  <c r="N1696" i="1" s="1"/>
  <c r="M1697" i="1"/>
  <c r="N1697" i="1" s="1"/>
  <c r="M1698" i="1"/>
  <c r="N1698" i="1" s="1"/>
  <c r="M1699" i="1"/>
  <c r="N1699" i="1" s="1"/>
  <c r="M1700" i="1"/>
  <c r="N1700" i="1" s="1"/>
  <c r="M1701" i="1"/>
  <c r="N1701" i="1" s="1"/>
  <c r="M1702" i="1"/>
  <c r="N1702" i="1" s="1"/>
  <c r="M1703" i="1"/>
  <c r="N1703" i="1" s="1"/>
  <c r="M1704" i="1"/>
  <c r="N1704" i="1" s="1"/>
  <c r="M1705" i="1"/>
  <c r="N1705" i="1" s="1"/>
  <c r="M1706" i="1"/>
  <c r="N1706" i="1" s="1"/>
  <c r="M1707" i="1"/>
  <c r="N1707" i="1" s="1"/>
  <c r="M1708" i="1"/>
  <c r="N1708" i="1" s="1"/>
  <c r="M1709" i="1"/>
  <c r="N1709" i="1" s="1"/>
  <c r="M1710" i="1"/>
  <c r="N1710" i="1" s="1"/>
  <c r="M1711" i="1"/>
  <c r="N1711" i="1" s="1"/>
  <c r="M1712" i="1"/>
  <c r="N1712" i="1" s="1"/>
  <c r="M1713" i="1"/>
  <c r="N1713" i="1" s="1"/>
  <c r="M1714" i="1"/>
  <c r="N1714" i="1" s="1"/>
  <c r="M1715" i="1"/>
  <c r="N1715" i="1" s="1"/>
  <c r="M1716" i="1"/>
  <c r="N1716" i="1" s="1"/>
  <c r="M1717" i="1"/>
  <c r="N1717" i="1" s="1"/>
  <c r="M1718" i="1"/>
  <c r="N1718" i="1" s="1"/>
  <c r="M1719" i="1"/>
  <c r="N1719" i="1" s="1"/>
  <c r="M1720" i="1"/>
  <c r="N1720" i="1" s="1"/>
  <c r="M1721" i="1"/>
  <c r="N1721" i="1" s="1"/>
  <c r="M1722" i="1"/>
  <c r="N1722" i="1" s="1"/>
  <c r="M1723" i="1"/>
  <c r="N1723" i="1" s="1"/>
  <c r="M1724" i="1"/>
  <c r="N1724" i="1" s="1"/>
  <c r="M1725" i="1"/>
  <c r="N1725" i="1" s="1"/>
  <c r="M1726" i="1"/>
  <c r="N1726" i="1" s="1"/>
  <c r="M1727" i="1"/>
  <c r="N1727" i="1" s="1"/>
  <c r="M1728" i="1"/>
  <c r="N1728" i="1" s="1"/>
  <c r="M1729" i="1"/>
  <c r="N1729" i="1" s="1"/>
  <c r="M1730" i="1"/>
  <c r="N1730" i="1" s="1"/>
  <c r="M1731" i="1"/>
  <c r="N1731" i="1" s="1"/>
  <c r="M1732" i="1"/>
  <c r="N1732" i="1" s="1"/>
  <c r="M1733" i="1"/>
  <c r="N1733" i="1" s="1"/>
  <c r="M1734" i="1"/>
  <c r="N1734" i="1" s="1"/>
  <c r="M1735" i="1"/>
  <c r="N1735" i="1" s="1"/>
  <c r="M1736" i="1"/>
  <c r="N1736" i="1" s="1"/>
  <c r="M1737" i="1"/>
  <c r="N1737" i="1" s="1"/>
  <c r="M1738" i="1"/>
  <c r="N1738" i="1" s="1"/>
  <c r="M1739" i="1"/>
  <c r="N1739" i="1" s="1"/>
  <c r="M1740" i="1"/>
  <c r="N1740" i="1" s="1"/>
  <c r="M1741" i="1"/>
  <c r="N1741" i="1" s="1"/>
  <c r="M1742" i="1"/>
  <c r="N1742" i="1" s="1"/>
  <c r="M1743" i="1"/>
  <c r="N1743" i="1" s="1"/>
  <c r="M1744" i="1"/>
  <c r="N1744" i="1" s="1"/>
  <c r="M1745" i="1"/>
  <c r="N1745" i="1" s="1"/>
  <c r="M1746" i="1"/>
  <c r="N1746" i="1" s="1"/>
  <c r="M1747" i="1"/>
  <c r="N1747" i="1" s="1"/>
  <c r="M1748" i="1"/>
  <c r="N1748" i="1" s="1"/>
  <c r="M1749" i="1"/>
  <c r="N1749" i="1" s="1"/>
  <c r="M1750" i="1"/>
  <c r="N1750" i="1" s="1"/>
  <c r="M1751" i="1"/>
  <c r="N1751" i="1" s="1"/>
  <c r="M1752" i="1"/>
  <c r="N1752" i="1" s="1"/>
  <c r="M1753" i="1"/>
  <c r="N1753" i="1" s="1"/>
  <c r="M1754" i="1"/>
  <c r="N1754" i="1" s="1"/>
  <c r="M1755" i="1"/>
  <c r="N1755" i="1" s="1"/>
  <c r="M1756" i="1"/>
  <c r="N1756" i="1" s="1"/>
  <c r="M1757" i="1"/>
  <c r="N1757" i="1" s="1"/>
  <c r="M1758" i="1"/>
  <c r="N1758" i="1" s="1"/>
  <c r="M1759" i="1"/>
  <c r="N1759" i="1" s="1"/>
  <c r="M1760" i="1"/>
  <c r="N1760" i="1" s="1"/>
  <c r="M1761" i="1"/>
  <c r="N1761" i="1" s="1"/>
  <c r="M1762" i="1"/>
  <c r="N1762" i="1" s="1"/>
  <c r="M1763" i="1"/>
  <c r="N1763" i="1" s="1"/>
  <c r="M1764" i="1"/>
  <c r="N1764" i="1" s="1"/>
  <c r="M1765" i="1"/>
  <c r="N1765" i="1" s="1"/>
  <c r="M1766" i="1"/>
  <c r="N1766" i="1" s="1"/>
  <c r="M1767" i="1"/>
  <c r="N1767" i="1" s="1"/>
  <c r="M1768" i="1"/>
  <c r="N1768" i="1" s="1"/>
  <c r="M1769" i="1"/>
  <c r="N1769" i="1" s="1"/>
  <c r="M1770" i="1"/>
  <c r="N1770" i="1" s="1"/>
  <c r="M1771" i="1"/>
  <c r="N1771" i="1" s="1"/>
  <c r="M1772" i="1"/>
  <c r="N1772" i="1" s="1"/>
  <c r="M1773" i="1"/>
  <c r="N1773" i="1" s="1"/>
  <c r="M1774" i="1"/>
  <c r="N1774" i="1" s="1"/>
  <c r="M1775" i="1"/>
  <c r="N1775" i="1" s="1"/>
  <c r="M1776" i="1"/>
  <c r="N1776" i="1" s="1"/>
  <c r="M1777" i="1"/>
  <c r="N1777" i="1" s="1"/>
  <c r="M1778" i="1"/>
  <c r="N1778" i="1" s="1"/>
  <c r="M1779" i="1"/>
  <c r="N1779" i="1" s="1"/>
  <c r="M1780" i="1"/>
  <c r="N1780" i="1" s="1"/>
  <c r="M1781" i="1"/>
  <c r="N1781" i="1" s="1"/>
  <c r="M1782" i="1"/>
  <c r="N1782" i="1" s="1"/>
  <c r="M1783" i="1"/>
  <c r="N1783" i="1" s="1"/>
  <c r="M1784" i="1"/>
  <c r="N1784" i="1" s="1"/>
  <c r="M1785" i="1"/>
  <c r="N1785" i="1" s="1"/>
  <c r="M1786" i="1"/>
  <c r="N1786" i="1" s="1"/>
  <c r="M1787" i="1"/>
  <c r="N1787" i="1" s="1"/>
  <c r="M1788" i="1"/>
  <c r="N1788" i="1" s="1"/>
  <c r="M1789" i="1"/>
  <c r="N1789" i="1" s="1"/>
  <c r="M1790" i="1"/>
  <c r="N1790" i="1" s="1"/>
  <c r="M1791" i="1"/>
  <c r="N1791" i="1" s="1"/>
  <c r="M1792" i="1"/>
  <c r="N1792" i="1" s="1"/>
  <c r="M1793" i="1"/>
  <c r="N1793" i="1" s="1"/>
  <c r="M1794" i="1"/>
  <c r="N1794" i="1" s="1"/>
  <c r="M1795" i="1"/>
  <c r="N1795" i="1" s="1"/>
  <c r="M1796" i="1"/>
  <c r="N1796" i="1" s="1"/>
  <c r="M1797" i="1"/>
  <c r="N1797" i="1" s="1"/>
  <c r="M1798" i="1"/>
  <c r="N1798" i="1" s="1"/>
  <c r="M1799" i="1"/>
  <c r="N1799" i="1" s="1"/>
  <c r="M1800" i="1"/>
  <c r="N1800" i="1" s="1"/>
  <c r="M1801" i="1"/>
  <c r="N1801" i="1" s="1"/>
  <c r="M1802" i="1"/>
  <c r="N1802" i="1" s="1"/>
  <c r="M1803" i="1"/>
  <c r="N1803" i="1" s="1"/>
  <c r="M1804" i="1"/>
  <c r="N1804" i="1" s="1"/>
  <c r="M1805" i="1"/>
  <c r="N1805" i="1" s="1"/>
  <c r="M1806" i="1"/>
  <c r="N1806" i="1" s="1"/>
  <c r="M1807" i="1"/>
  <c r="N1807" i="1" s="1"/>
  <c r="M1808" i="1"/>
  <c r="N1808" i="1" s="1"/>
  <c r="M1809" i="1"/>
  <c r="N1809" i="1" s="1"/>
  <c r="M1810" i="1"/>
  <c r="N1810" i="1" s="1"/>
  <c r="M1811" i="1"/>
  <c r="N1811" i="1" s="1"/>
  <c r="M1812" i="1"/>
  <c r="N1812" i="1" s="1"/>
  <c r="M1813" i="1"/>
  <c r="N1813" i="1" s="1"/>
  <c r="M1814" i="1"/>
  <c r="N1814" i="1" s="1"/>
  <c r="M1815" i="1"/>
  <c r="N1815" i="1" s="1"/>
  <c r="M1816" i="1"/>
  <c r="N1816" i="1" s="1"/>
  <c r="M1817" i="1"/>
  <c r="N1817" i="1" s="1"/>
  <c r="M1818" i="1"/>
  <c r="N1818" i="1" s="1"/>
  <c r="M1819" i="1"/>
  <c r="N1819" i="1" s="1"/>
  <c r="M1820" i="1"/>
  <c r="N1820" i="1" s="1"/>
  <c r="M1821" i="1"/>
  <c r="N1821" i="1" s="1"/>
  <c r="M1822" i="1"/>
  <c r="N1822" i="1" s="1"/>
  <c r="M1823" i="1"/>
  <c r="N1823" i="1" s="1"/>
  <c r="M1824" i="1"/>
  <c r="N1824" i="1" s="1"/>
  <c r="M1825" i="1"/>
  <c r="N1825" i="1" s="1"/>
  <c r="M1826" i="1"/>
  <c r="N1826" i="1" s="1"/>
  <c r="M1827" i="1"/>
  <c r="N1827" i="1" s="1"/>
  <c r="M1828" i="1"/>
  <c r="N1828" i="1" s="1"/>
  <c r="M1829" i="1"/>
  <c r="N1829" i="1" s="1"/>
  <c r="M1830" i="1"/>
  <c r="N1830" i="1" s="1"/>
  <c r="M1831" i="1"/>
  <c r="N1831" i="1" s="1"/>
  <c r="M1832" i="1"/>
  <c r="N1832" i="1" s="1"/>
  <c r="M1833" i="1"/>
  <c r="N1833" i="1" s="1"/>
  <c r="M1834" i="1"/>
  <c r="N1834" i="1" s="1"/>
  <c r="M1835" i="1"/>
  <c r="N1835" i="1" s="1"/>
  <c r="M1836" i="1"/>
  <c r="N1836" i="1" s="1"/>
  <c r="M1837" i="1"/>
  <c r="N1837" i="1" s="1"/>
  <c r="M1838" i="1"/>
  <c r="N1838" i="1" s="1"/>
  <c r="M1839" i="1"/>
  <c r="N1839" i="1" s="1"/>
  <c r="M1840" i="1"/>
  <c r="N1840" i="1" s="1"/>
  <c r="M1841" i="1"/>
  <c r="N1841" i="1" s="1"/>
  <c r="M1842" i="1"/>
  <c r="N1842" i="1" s="1"/>
  <c r="M1843" i="1"/>
  <c r="N1843" i="1" s="1"/>
  <c r="M1844" i="1"/>
  <c r="N1844" i="1" s="1"/>
  <c r="M1845" i="1"/>
  <c r="N1845" i="1" s="1"/>
  <c r="M1846" i="1"/>
  <c r="N1846" i="1" s="1"/>
  <c r="M1847" i="1"/>
  <c r="N1847" i="1" s="1"/>
  <c r="M1848" i="1"/>
  <c r="N1848" i="1" s="1"/>
  <c r="M1849" i="1"/>
  <c r="N1849" i="1" s="1"/>
  <c r="M1850" i="1"/>
  <c r="N1850" i="1" s="1"/>
  <c r="M1851" i="1"/>
  <c r="N1851" i="1" s="1"/>
  <c r="M1852" i="1"/>
  <c r="N1852" i="1" s="1"/>
  <c r="M1853" i="1"/>
  <c r="N1853" i="1" s="1"/>
  <c r="M1854" i="1"/>
  <c r="N1854" i="1" s="1"/>
  <c r="M1855" i="1"/>
  <c r="N1855" i="1" s="1"/>
  <c r="M1856" i="1"/>
  <c r="N1856" i="1" s="1"/>
  <c r="M1857" i="1"/>
  <c r="N1857" i="1" s="1"/>
  <c r="M1858" i="1"/>
  <c r="N1858" i="1" s="1"/>
  <c r="M1859" i="1"/>
  <c r="N1859" i="1" s="1"/>
  <c r="M1860" i="1"/>
  <c r="N1860" i="1" s="1"/>
  <c r="M1861" i="1"/>
  <c r="N1861" i="1" s="1"/>
  <c r="M1862" i="1"/>
  <c r="N1862" i="1" s="1"/>
  <c r="M1863" i="1"/>
  <c r="N1863" i="1" s="1"/>
  <c r="M1864" i="1"/>
  <c r="N1864" i="1" s="1"/>
  <c r="M1865" i="1"/>
  <c r="N1865" i="1" s="1"/>
  <c r="M1866" i="1"/>
  <c r="N1866" i="1" s="1"/>
  <c r="M1867" i="1"/>
  <c r="N1867" i="1" s="1"/>
  <c r="M1868" i="1"/>
  <c r="N1868" i="1" s="1"/>
  <c r="M1869" i="1"/>
  <c r="N1869" i="1" s="1"/>
  <c r="M1870" i="1"/>
  <c r="N1870" i="1" s="1"/>
  <c r="M1871" i="1"/>
  <c r="N1871" i="1" s="1"/>
  <c r="M1872" i="1"/>
  <c r="N1872" i="1" s="1"/>
  <c r="M1873" i="1"/>
  <c r="N1873" i="1" s="1"/>
  <c r="M1874" i="1"/>
  <c r="N1874" i="1" s="1"/>
  <c r="M1875" i="1"/>
  <c r="N1875" i="1" s="1"/>
  <c r="M1876" i="1"/>
  <c r="N1876" i="1" s="1"/>
  <c r="M1877" i="1"/>
  <c r="N1877" i="1" s="1"/>
  <c r="M1878" i="1"/>
  <c r="N1878" i="1" s="1"/>
  <c r="M1879" i="1"/>
  <c r="N1879" i="1" s="1"/>
  <c r="M1880" i="1"/>
  <c r="N1880" i="1" s="1"/>
  <c r="M1881" i="1"/>
  <c r="N1881" i="1" s="1"/>
  <c r="M1882" i="1"/>
  <c r="N1882" i="1" s="1"/>
  <c r="M1883" i="1"/>
  <c r="N1883" i="1" s="1"/>
  <c r="M1884" i="1"/>
  <c r="N1884" i="1" s="1"/>
  <c r="M1885" i="1"/>
  <c r="N1885" i="1" s="1"/>
  <c r="M1886" i="1"/>
  <c r="N1886" i="1" s="1"/>
  <c r="M1887" i="1"/>
  <c r="N1887" i="1" s="1"/>
  <c r="M1888" i="1"/>
  <c r="N1888" i="1" s="1"/>
  <c r="M1889" i="1"/>
  <c r="N1889" i="1" s="1"/>
  <c r="M1890" i="1"/>
  <c r="N1890" i="1" s="1"/>
  <c r="M1891" i="1"/>
  <c r="N1891" i="1" s="1"/>
  <c r="M1892" i="1"/>
  <c r="N1892" i="1" s="1"/>
  <c r="M1893" i="1"/>
  <c r="N1893" i="1" s="1"/>
  <c r="M1894" i="1"/>
  <c r="N1894" i="1" s="1"/>
  <c r="M1895" i="1"/>
  <c r="N1895" i="1" s="1"/>
  <c r="M1896" i="1"/>
  <c r="N1896" i="1" s="1"/>
  <c r="M1897" i="1"/>
  <c r="N1897" i="1" s="1"/>
  <c r="M1898" i="1"/>
  <c r="N1898" i="1" s="1"/>
  <c r="M1899" i="1"/>
  <c r="N1899" i="1" s="1"/>
  <c r="M1900" i="1"/>
  <c r="N1900" i="1" s="1"/>
  <c r="M1901" i="1"/>
  <c r="N1901" i="1" s="1"/>
  <c r="M1902" i="1"/>
  <c r="N1902" i="1" s="1"/>
  <c r="M1903" i="1"/>
  <c r="N1903" i="1" s="1"/>
  <c r="M1904" i="1"/>
  <c r="N1904" i="1" s="1"/>
  <c r="M1905" i="1"/>
  <c r="N1905" i="1" s="1"/>
  <c r="M1906" i="1"/>
  <c r="N1906" i="1" s="1"/>
  <c r="M1907" i="1"/>
  <c r="N1907" i="1" s="1"/>
  <c r="M1908" i="1"/>
  <c r="N1908" i="1" s="1"/>
  <c r="M1909" i="1"/>
  <c r="N1909" i="1" s="1"/>
  <c r="M1910" i="1"/>
  <c r="N1910" i="1" s="1"/>
  <c r="M1911" i="1"/>
  <c r="N1911" i="1" s="1"/>
  <c r="M1912" i="1"/>
  <c r="N1912" i="1" s="1"/>
  <c r="M1913" i="1"/>
  <c r="N1913" i="1" s="1"/>
  <c r="M1914" i="1"/>
  <c r="N1914" i="1" s="1"/>
  <c r="M1915" i="1"/>
  <c r="N1915" i="1" s="1"/>
  <c r="M1916" i="1"/>
  <c r="N1916" i="1" s="1"/>
  <c r="M1917" i="1"/>
  <c r="N1917" i="1" s="1"/>
  <c r="M1918" i="1"/>
  <c r="N1918" i="1" s="1"/>
  <c r="M1919" i="1"/>
  <c r="N1919" i="1" s="1"/>
  <c r="M1920" i="1"/>
  <c r="N1920" i="1" s="1"/>
  <c r="M1921" i="1"/>
  <c r="N1921" i="1" s="1"/>
  <c r="M1922" i="1"/>
  <c r="N1922" i="1" s="1"/>
  <c r="M1923" i="1"/>
  <c r="N1923" i="1" s="1"/>
  <c r="M1924" i="1"/>
  <c r="N1924" i="1" s="1"/>
  <c r="M1925" i="1"/>
  <c r="N1925" i="1" s="1"/>
  <c r="M1926" i="1"/>
  <c r="N1926" i="1" s="1"/>
  <c r="M1927" i="1"/>
  <c r="N1927" i="1" s="1"/>
  <c r="M1928" i="1"/>
  <c r="N1928" i="1" s="1"/>
  <c r="M1929" i="1"/>
  <c r="N1929" i="1" s="1"/>
  <c r="M1930" i="1"/>
  <c r="N1930" i="1" s="1"/>
  <c r="M1931" i="1"/>
  <c r="N1931" i="1" s="1"/>
  <c r="M1932" i="1"/>
  <c r="N1932" i="1" s="1"/>
  <c r="M1933" i="1"/>
  <c r="N1933" i="1" s="1"/>
  <c r="M1934" i="1"/>
  <c r="N1934" i="1" s="1"/>
  <c r="M1935" i="1"/>
  <c r="N1935" i="1" s="1"/>
  <c r="M1936" i="1"/>
  <c r="N1936" i="1" s="1"/>
  <c r="M1937" i="1"/>
  <c r="N1937" i="1" s="1"/>
  <c r="M1938" i="1"/>
  <c r="N1938" i="1" s="1"/>
  <c r="M1939" i="1"/>
  <c r="N1939" i="1" s="1"/>
  <c r="M1940" i="1"/>
  <c r="N1940" i="1" s="1"/>
  <c r="M1941" i="1"/>
  <c r="N1941" i="1" s="1"/>
  <c r="M1942" i="1"/>
  <c r="N1942" i="1" s="1"/>
  <c r="M1943" i="1"/>
  <c r="N1943" i="1" s="1"/>
  <c r="M1944" i="1"/>
  <c r="N1944" i="1" s="1"/>
  <c r="M1945" i="1"/>
  <c r="N1945" i="1" s="1"/>
  <c r="M1946" i="1"/>
  <c r="N1946" i="1" s="1"/>
  <c r="M1947" i="1"/>
  <c r="N1947" i="1" s="1"/>
  <c r="M1948" i="1"/>
  <c r="N1948" i="1" s="1"/>
  <c r="M1949" i="1"/>
  <c r="N1949" i="1" s="1"/>
  <c r="M1950" i="1"/>
  <c r="N1950" i="1" s="1"/>
  <c r="M1951" i="1"/>
  <c r="N1951" i="1" s="1"/>
  <c r="M1952" i="1"/>
  <c r="N1952" i="1" s="1"/>
  <c r="M1953" i="1"/>
  <c r="N1953" i="1" s="1"/>
  <c r="M1954" i="1"/>
  <c r="N1954" i="1" s="1"/>
  <c r="M1955" i="1"/>
  <c r="N1955" i="1" s="1"/>
  <c r="M1956" i="1"/>
  <c r="N1956" i="1" s="1"/>
  <c r="M1957" i="1"/>
  <c r="N1957" i="1" s="1"/>
  <c r="M1958" i="1"/>
  <c r="N1958" i="1" s="1"/>
  <c r="M1959" i="1"/>
  <c r="N1959" i="1" s="1"/>
  <c r="M1960" i="1"/>
  <c r="N1960" i="1" s="1"/>
  <c r="M1961" i="1"/>
  <c r="N1961" i="1" s="1"/>
  <c r="M1962" i="1"/>
  <c r="N1962" i="1" s="1"/>
  <c r="M1963" i="1"/>
  <c r="N1963" i="1" s="1"/>
  <c r="M1964" i="1"/>
  <c r="N1964" i="1" s="1"/>
  <c r="M1965" i="1"/>
  <c r="N1965" i="1" s="1"/>
  <c r="M1966" i="1"/>
  <c r="N1966" i="1" s="1"/>
  <c r="M1967" i="1"/>
  <c r="N1967" i="1" s="1"/>
  <c r="M1968" i="1"/>
  <c r="N1968" i="1" s="1"/>
  <c r="M1969" i="1"/>
  <c r="N1969" i="1" s="1"/>
  <c r="M1970" i="1"/>
  <c r="N1970" i="1" s="1"/>
  <c r="M1971" i="1"/>
  <c r="N1971" i="1" s="1"/>
  <c r="M1972" i="1"/>
  <c r="N1972" i="1" s="1"/>
  <c r="M1973" i="1"/>
  <c r="N1973" i="1" s="1"/>
  <c r="M1974" i="1"/>
  <c r="N1974" i="1" s="1"/>
  <c r="M1975" i="1"/>
  <c r="N1975" i="1" s="1"/>
  <c r="M1976" i="1"/>
  <c r="N1976" i="1" s="1"/>
  <c r="M1977" i="1"/>
  <c r="N1977" i="1" s="1"/>
  <c r="M1978" i="1"/>
  <c r="N1978" i="1" s="1"/>
  <c r="M1979" i="1"/>
  <c r="N1979" i="1" s="1"/>
  <c r="M1980" i="1"/>
  <c r="N1980" i="1" s="1"/>
  <c r="M1981" i="1"/>
  <c r="N1981" i="1" s="1"/>
  <c r="M1982" i="1"/>
  <c r="N1982" i="1" s="1"/>
  <c r="M1983" i="1"/>
  <c r="N1983" i="1" s="1"/>
  <c r="M1984" i="1"/>
  <c r="N1984" i="1" s="1"/>
  <c r="M1985" i="1"/>
  <c r="N1985" i="1" s="1"/>
  <c r="M1986" i="1"/>
  <c r="N1986" i="1" s="1"/>
  <c r="M1987" i="1"/>
  <c r="N1987" i="1" s="1"/>
  <c r="M1988" i="1"/>
  <c r="N1988" i="1" s="1"/>
  <c r="M1989" i="1"/>
  <c r="N1989" i="1" s="1"/>
  <c r="M1990" i="1"/>
  <c r="N1990" i="1" s="1"/>
  <c r="M1991" i="1"/>
  <c r="N1991" i="1" s="1"/>
  <c r="M1992" i="1"/>
  <c r="N1992" i="1" s="1"/>
  <c r="M1993" i="1"/>
  <c r="N1993" i="1" s="1"/>
  <c r="M1994" i="1"/>
  <c r="N1994" i="1" s="1"/>
  <c r="M1995" i="1"/>
  <c r="N1995" i="1" s="1"/>
  <c r="M1996" i="1"/>
  <c r="N1996" i="1" s="1"/>
  <c r="M1997" i="1"/>
  <c r="N1997" i="1" s="1"/>
  <c r="M1998" i="1"/>
  <c r="N1998" i="1" s="1"/>
  <c r="M1999" i="1"/>
  <c r="N1999" i="1" s="1"/>
  <c r="M2000" i="1"/>
  <c r="N2000" i="1" s="1"/>
  <c r="M2001" i="1"/>
  <c r="N2001" i="1" s="1"/>
  <c r="M2002" i="1"/>
  <c r="N2002" i="1" s="1"/>
  <c r="M2003" i="1"/>
  <c r="N2003" i="1" s="1"/>
  <c r="M2004" i="1"/>
  <c r="N2004" i="1" s="1"/>
  <c r="M2005" i="1"/>
  <c r="N2005" i="1" s="1"/>
  <c r="M2006" i="1"/>
  <c r="N2006" i="1" s="1"/>
  <c r="M2007" i="1"/>
  <c r="N2007" i="1" s="1"/>
  <c r="M2008" i="1"/>
  <c r="N2008" i="1" s="1"/>
  <c r="M2009" i="1"/>
  <c r="N2009" i="1" s="1"/>
  <c r="M2010" i="1"/>
  <c r="N2010" i="1" s="1"/>
  <c r="M2011" i="1"/>
  <c r="N2011" i="1" s="1"/>
  <c r="M2012" i="1"/>
  <c r="N2012" i="1" s="1"/>
  <c r="M2013" i="1"/>
  <c r="N2013" i="1" s="1"/>
  <c r="M2014" i="1"/>
  <c r="N2014" i="1" s="1"/>
  <c r="M2015" i="1"/>
  <c r="N2015" i="1" s="1"/>
  <c r="M2016" i="1"/>
  <c r="N2016" i="1" s="1"/>
  <c r="M2017" i="1"/>
  <c r="N2017" i="1" s="1"/>
  <c r="M2018" i="1"/>
  <c r="N2018" i="1" s="1"/>
  <c r="M2019" i="1"/>
  <c r="N2019" i="1" s="1"/>
  <c r="M2020" i="1"/>
  <c r="N2020" i="1" s="1"/>
  <c r="M2021" i="1"/>
  <c r="N2021" i="1" s="1"/>
  <c r="M2022" i="1"/>
  <c r="N2022" i="1" s="1"/>
  <c r="M2023" i="1"/>
  <c r="N2023" i="1" s="1"/>
  <c r="M2024" i="1"/>
  <c r="N2024" i="1" s="1"/>
  <c r="M2025" i="1"/>
  <c r="N2025" i="1" s="1"/>
  <c r="M2026" i="1"/>
  <c r="N2026" i="1" s="1"/>
  <c r="M2027" i="1"/>
  <c r="N2027" i="1" s="1"/>
  <c r="M2028" i="1"/>
  <c r="N2028" i="1" s="1"/>
  <c r="M2029" i="1"/>
  <c r="N2029" i="1" s="1"/>
  <c r="M2030" i="1"/>
  <c r="N2030" i="1" s="1"/>
  <c r="M2031" i="1"/>
  <c r="N2031" i="1" s="1"/>
  <c r="M2032" i="1"/>
  <c r="N2032" i="1" s="1"/>
  <c r="M2033" i="1"/>
  <c r="N2033" i="1" s="1"/>
  <c r="M2034" i="1"/>
  <c r="N2034" i="1" s="1"/>
  <c r="M2035" i="1"/>
  <c r="N2035" i="1" s="1"/>
  <c r="M2036" i="1"/>
  <c r="N2036" i="1" s="1"/>
  <c r="M2037" i="1"/>
  <c r="N2037" i="1" s="1"/>
  <c r="M2038" i="1"/>
  <c r="N2038" i="1" s="1"/>
  <c r="M2039" i="1"/>
  <c r="N2039" i="1" s="1"/>
  <c r="M2040" i="1"/>
  <c r="N2040" i="1" s="1"/>
  <c r="M2041" i="1"/>
  <c r="N2041" i="1" s="1"/>
  <c r="M2042" i="1"/>
  <c r="N2042" i="1" s="1"/>
  <c r="M2043" i="1"/>
  <c r="N2043" i="1" s="1"/>
  <c r="M2044" i="1"/>
  <c r="N2044" i="1" s="1"/>
  <c r="M2045" i="1"/>
  <c r="N2045" i="1" s="1"/>
  <c r="M2046" i="1"/>
  <c r="N2046" i="1" s="1"/>
  <c r="M2047" i="1"/>
  <c r="N2047" i="1" s="1"/>
  <c r="M2048" i="1"/>
  <c r="N2048" i="1" s="1"/>
  <c r="M2049" i="1"/>
  <c r="N2049" i="1" s="1"/>
  <c r="M2050" i="1"/>
  <c r="N2050" i="1" s="1"/>
  <c r="M2051" i="1"/>
  <c r="N2051" i="1" s="1"/>
  <c r="M2052" i="1"/>
  <c r="N2052" i="1" s="1"/>
  <c r="M2053" i="1"/>
  <c r="N2053" i="1" s="1"/>
  <c r="M2054" i="1"/>
  <c r="N2054" i="1" s="1"/>
  <c r="M2055" i="1"/>
  <c r="N2055" i="1" s="1"/>
  <c r="M2056" i="1"/>
  <c r="N2056" i="1" s="1"/>
  <c r="M2057" i="1"/>
  <c r="N2057" i="1" s="1"/>
  <c r="M2058" i="1"/>
  <c r="N2058" i="1" s="1"/>
  <c r="M2059" i="1"/>
  <c r="N2059" i="1" s="1"/>
  <c r="M2060" i="1"/>
  <c r="N2060" i="1" s="1"/>
  <c r="M2061" i="1"/>
  <c r="N2061" i="1" s="1"/>
  <c r="M2062" i="1"/>
  <c r="N2062" i="1" s="1"/>
  <c r="M2063" i="1"/>
  <c r="N2063" i="1" s="1"/>
  <c r="M2064" i="1"/>
  <c r="N2064" i="1" s="1"/>
  <c r="M2065" i="1"/>
  <c r="N2065" i="1" s="1"/>
  <c r="M2066" i="1"/>
  <c r="N2066" i="1" s="1"/>
  <c r="M2067" i="1"/>
  <c r="N2067" i="1" s="1"/>
  <c r="M2068" i="1"/>
  <c r="N2068" i="1" s="1"/>
  <c r="M2069" i="1"/>
  <c r="N2069" i="1" s="1"/>
  <c r="M2070" i="1"/>
  <c r="N2070" i="1" s="1"/>
  <c r="M2071" i="1"/>
  <c r="N2071" i="1" s="1"/>
  <c r="M2072" i="1"/>
  <c r="N2072" i="1" s="1"/>
  <c r="M2073" i="1"/>
  <c r="N2073" i="1" s="1"/>
  <c r="M2074" i="1"/>
  <c r="N2074" i="1" s="1"/>
  <c r="M2075" i="1"/>
  <c r="N2075" i="1" s="1"/>
  <c r="M2076" i="1"/>
  <c r="N2076" i="1" s="1"/>
  <c r="M2077" i="1"/>
  <c r="N2077" i="1" s="1"/>
  <c r="M2078" i="1"/>
  <c r="N2078" i="1" s="1"/>
  <c r="M2079" i="1"/>
  <c r="N2079" i="1" s="1"/>
  <c r="M2080" i="1"/>
  <c r="N2080" i="1" s="1"/>
  <c r="M2081" i="1"/>
  <c r="N2081" i="1" s="1"/>
  <c r="M2082" i="1"/>
  <c r="N2082" i="1" s="1"/>
  <c r="M2083" i="1"/>
  <c r="N2083" i="1" s="1"/>
  <c r="M2084" i="1"/>
  <c r="N2084" i="1" s="1"/>
  <c r="M2085" i="1"/>
  <c r="N2085" i="1" s="1"/>
  <c r="M2086" i="1"/>
  <c r="N2086" i="1" s="1"/>
  <c r="M2087" i="1"/>
  <c r="N2087" i="1" s="1"/>
  <c r="M2088" i="1"/>
  <c r="N2088" i="1" s="1"/>
  <c r="M2089" i="1"/>
  <c r="N2089" i="1" s="1"/>
  <c r="M2090" i="1"/>
  <c r="N2090" i="1" s="1"/>
  <c r="M2091" i="1"/>
  <c r="N2091" i="1" s="1"/>
  <c r="M2092" i="1"/>
  <c r="N2092" i="1" s="1"/>
  <c r="M2093" i="1"/>
  <c r="N2093" i="1" s="1"/>
  <c r="M2094" i="1"/>
  <c r="N2094" i="1" s="1"/>
  <c r="M2095" i="1"/>
  <c r="N2095" i="1" s="1"/>
  <c r="M2096" i="1"/>
  <c r="N2096" i="1" s="1"/>
  <c r="M2097" i="1"/>
  <c r="N2097" i="1" s="1"/>
  <c r="M2098" i="1"/>
  <c r="N2098" i="1" s="1"/>
  <c r="M2099" i="1"/>
  <c r="N2099" i="1" s="1"/>
  <c r="M2100" i="1"/>
  <c r="N2100" i="1" s="1"/>
  <c r="M2101" i="1"/>
  <c r="N2101" i="1" s="1"/>
  <c r="M2102" i="1"/>
  <c r="N2102" i="1" s="1"/>
  <c r="M2103" i="1"/>
  <c r="N2103" i="1" s="1"/>
  <c r="M2104" i="1"/>
  <c r="N2104" i="1" s="1"/>
  <c r="M2105" i="1"/>
  <c r="N2105" i="1" s="1"/>
  <c r="M2106" i="1"/>
  <c r="N2106" i="1" s="1"/>
  <c r="M2107" i="1"/>
  <c r="N2107" i="1" s="1"/>
  <c r="M2108" i="1"/>
  <c r="N2108" i="1" s="1"/>
  <c r="M2109" i="1"/>
  <c r="N2109" i="1" s="1"/>
  <c r="M2110" i="1"/>
  <c r="N2110" i="1" s="1"/>
  <c r="M2111" i="1"/>
  <c r="N2111" i="1" s="1"/>
  <c r="M2112" i="1"/>
  <c r="N2112" i="1" s="1"/>
  <c r="M2113" i="1"/>
  <c r="N2113" i="1" s="1"/>
  <c r="M2114" i="1"/>
  <c r="N2114" i="1" s="1"/>
  <c r="M2115" i="1"/>
  <c r="N2115" i="1" s="1"/>
  <c r="M2116" i="1"/>
  <c r="N2116" i="1" s="1"/>
  <c r="M2117" i="1"/>
  <c r="N2117" i="1" s="1"/>
  <c r="M2118" i="1"/>
  <c r="N2118" i="1" s="1"/>
  <c r="M2119" i="1"/>
  <c r="N2119" i="1" s="1"/>
  <c r="M2120" i="1"/>
  <c r="N2120" i="1" s="1"/>
  <c r="M2121" i="1"/>
  <c r="N2121" i="1" s="1"/>
  <c r="M2122" i="1"/>
  <c r="N2122" i="1" s="1"/>
  <c r="M2123" i="1"/>
  <c r="N2123" i="1" s="1"/>
  <c r="M2124" i="1"/>
  <c r="N2124" i="1" s="1"/>
  <c r="M2125" i="1"/>
  <c r="N2125" i="1" s="1"/>
  <c r="M2126" i="1"/>
  <c r="N2126" i="1" s="1"/>
  <c r="M2127" i="1"/>
  <c r="N2127" i="1" s="1"/>
  <c r="M2128" i="1"/>
  <c r="N2128" i="1" s="1"/>
  <c r="M2129" i="1"/>
  <c r="N2129" i="1" s="1"/>
  <c r="M2130" i="1"/>
  <c r="N2130" i="1" s="1"/>
  <c r="M2131" i="1"/>
  <c r="N2131" i="1" s="1"/>
  <c r="M2132" i="1"/>
  <c r="N2132" i="1" s="1"/>
  <c r="M2133" i="1"/>
  <c r="N2133" i="1" s="1"/>
  <c r="M2134" i="1"/>
  <c r="N2134" i="1" s="1"/>
  <c r="M2135" i="1"/>
  <c r="N2135" i="1" s="1"/>
  <c r="M2136" i="1"/>
  <c r="N2136" i="1" s="1"/>
  <c r="M2137" i="1"/>
  <c r="N2137" i="1" s="1"/>
  <c r="M2138" i="1"/>
  <c r="N2138" i="1" s="1"/>
  <c r="M2139" i="1"/>
  <c r="N2139" i="1" s="1"/>
  <c r="M2140" i="1"/>
  <c r="N2140" i="1" s="1"/>
  <c r="M2141" i="1"/>
  <c r="N2141" i="1" s="1"/>
  <c r="M2142" i="1"/>
  <c r="N2142" i="1" s="1"/>
  <c r="M2143" i="1"/>
  <c r="N2143" i="1" s="1"/>
  <c r="M2144" i="1"/>
  <c r="N2144" i="1" s="1"/>
  <c r="M2145" i="1"/>
  <c r="N2145" i="1" s="1"/>
  <c r="M2146" i="1"/>
  <c r="N2146" i="1" s="1"/>
  <c r="M2147" i="1"/>
  <c r="N2147" i="1" s="1"/>
  <c r="M2148" i="1"/>
  <c r="N2148" i="1" s="1"/>
  <c r="M2149" i="1"/>
  <c r="N2149" i="1" s="1"/>
  <c r="M2150" i="1"/>
  <c r="N2150" i="1" s="1"/>
  <c r="M2151" i="1"/>
  <c r="N2151" i="1" s="1"/>
  <c r="M2152" i="1"/>
  <c r="N2152" i="1" s="1"/>
  <c r="M2153" i="1"/>
  <c r="N2153" i="1" s="1"/>
  <c r="M2154" i="1"/>
  <c r="N2154" i="1" s="1"/>
  <c r="M2155" i="1"/>
  <c r="N2155" i="1" s="1"/>
  <c r="M2156" i="1"/>
  <c r="N2156" i="1" s="1"/>
  <c r="M2157" i="1"/>
  <c r="N2157" i="1" s="1"/>
  <c r="M2158" i="1"/>
  <c r="N2158" i="1" s="1"/>
  <c r="M2159" i="1"/>
  <c r="N2159" i="1" s="1"/>
  <c r="M2160" i="1"/>
  <c r="N2160" i="1" s="1"/>
  <c r="M2161" i="1"/>
  <c r="N2161" i="1" s="1"/>
  <c r="M2162" i="1"/>
  <c r="N2162" i="1" s="1"/>
  <c r="M2163" i="1"/>
  <c r="N2163" i="1" s="1"/>
  <c r="M2164" i="1"/>
  <c r="N2164" i="1" s="1"/>
  <c r="M2165" i="1"/>
  <c r="N2165" i="1" s="1"/>
  <c r="M2166" i="1"/>
  <c r="N2166" i="1" s="1"/>
  <c r="M2167" i="1"/>
  <c r="N2167" i="1" s="1"/>
  <c r="M2168" i="1"/>
  <c r="N2168" i="1" s="1"/>
  <c r="M2169" i="1"/>
  <c r="N2169" i="1" s="1"/>
  <c r="M2170" i="1"/>
  <c r="N2170" i="1" s="1"/>
  <c r="M2171" i="1"/>
  <c r="N2171" i="1" s="1"/>
  <c r="M2172" i="1"/>
  <c r="N2172" i="1" s="1"/>
  <c r="M2173" i="1"/>
  <c r="N2173" i="1" s="1"/>
  <c r="M2174" i="1"/>
  <c r="N2174" i="1" s="1"/>
  <c r="M2175" i="1"/>
  <c r="N2175" i="1" s="1"/>
  <c r="M2176" i="1"/>
  <c r="N2176" i="1" s="1"/>
  <c r="M2177" i="1"/>
  <c r="N2177" i="1" s="1"/>
  <c r="M2178" i="1"/>
  <c r="N2178" i="1" s="1"/>
  <c r="M2179" i="1"/>
  <c r="N2179" i="1" s="1"/>
  <c r="M2180" i="1"/>
  <c r="N2180" i="1" s="1"/>
  <c r="M2181" i="1"/>
  <c r="N2181" i="1" s="1"/>
  <c r="M2182" i="1"/>
  <c r="N2182" i="1" s="1"/>
  <c r="M2183" i="1"/>
  <c r="N2183" i="1" s="1"/>
  <c r="M2184" i="1"/>
  <c r="N2184" i="1" s="1"/>
  <c r="M2185" i="1"/>
  <c r="N2185" i="1" s="1"/>
  <c r="M2186" i="1"/>
  <c r="N2186" i="1" s="1"/>
  <c r="M2187" i="1"/>
  <c r="N2187" i="1" s="1"/>
  <c r="M2188" i="1"/>
  <c r="N2188" i="1" s="1"/>
  <c r="M2189" i="1"/>
  <c r="N2189" i="1" s="1"/>
  <c r="M2190" i="1"/>
  <c r="N2190" i="1" s="1"/>
  <c r="M2191" i="1"/>
  <c r="N2191" i="1" s="1"/>
  <c r="M2192" i="1"/>
  <c r="N2192" i="1" s="1"/>
  <c r="M2193" i="1"/>
  <c r="N2193" i="1" s="1"/>
  <c r="M2194" i="1"/>
  <c r="N2194" i="1" s="1"/>
  <c r="M2195" i="1"/>
  <c r="N2195" i="1" s="1"/>
  <c r="M2196" i="1"/>
  <c r="N2196" i="1" s="1"/>
  <c r="M2197" i="1"/>
  <c r="N2197" i="1" s="1"/>
  <c r="M2198" i="1"/>
  <c r="N2198" i="1" s="1"/>
  <c r="M2199" i="1"/>
  <c r="N2199" i="1" s="1"/>
  <c r="M2200" i="1"/>
  <c r="N2200" i="1" s="1"/>
  <c r="M2201" i="1"/>
  <c r="N2201" i="1" s="1"/>
  <c r="M2202" i="1"/>
  <c r="N2202" i="1" s="1"/>
  <c r="M2203" i="1"/>
  <c r="N2203" i="1" s="1"/>
  <c r="M2204" i="1"/>
  <c r="N2204" i="1" s="1"/>
  <c r="M2205" i="1"/>
  <c r="N2205" i="1" s="1"/>
  <c r="M2206" i="1"/>
  <c r="N2206" i="1" s="1"/>
  <c r="M2207" i="1"/>
  <c r="N2207" i="1" s="1"/>
  <c r="M2208" i="1"/>
  <c r="N2208" i="1" s="1"/>
  <c r="M2209" i="1"/>
  <c r="N2209" i="1" s="1"/>
  <c r="M2210" i="1"/>
  <c r="N2210" i="1" s="1"/>
  <c r="M2211" i="1"/>
  <c r="N2211" i="1" s="1"/>
  <c r="M2212" i="1"/>
  <c r="N2212" i="1" s="1"/>
  <c r="M2213" i="1"/>
  <c r="N2213" i="1" s="1"/>
  <c r="M2214" i="1"/>
  <c r="N2214" i="1" s="1"/>
  <c r="M2215" i="1"/>
  <c r="N2215" i="1" s="1"/>
  <c r="M2216" i="1"/>
  <c r="N2216" i="1" s="1"/>
  <c r="M2217" i="1"/>
  <c r="N2217" i="1" s="1"/>
  <c r="M2218" i="1"/>
  <c r="N2218" i="1" s="1"/>
  <c r="M2219" i="1"/>
  <c r="N2219" i="1" s="1"/>
  <c r="M2220" i="1"/>
  <c r="N2220" i="1" s="1"/>
  <c r="M2221" i="1"/>
  <c r="N2221" i="1" s="1"/>
  <c r="M2222" i="1"/>
  <c r="N2222" i="1" s="1"/>
  <c r="M2223" i="1"/>
  <c r="N2223" i="1" s="1"/>
  <c r="M2224" i="1"/>
  <c r="N2224" i="1" s="1"/>
  <c r="M2225" i="1"/>
  <c r="N2225" i="1" s="1"/>
  <c r="M2226" i="1"/>
  <c r="N2226" i="1" s="1"/>
  <c r="M2227" i="1"/>
  <c r="N2227" i="1" s="1"/>
  <c r="M2228" i="1"/>
  <c r="N2228" i="1" s="1"/>
  <c r="M2229" i="1"/>
  <c r="N2229" i="1" s="1"/>
  <c r="M2230" i="1"/>
  <c r="N2230" i="1" s="1"/>
  <c r="M2231" i="1"/>
  <c r="N2231" i="1" s="1"/>
  <c r="M2232" i="1"/>
  <c r="N2232" i="1" s="1"/>
  <c r="M2233" i="1"/>
  <c r="N2233" i="1" s="1"/>
  <c r="M2234" i="1"/>
  <c r="N2234" i="1" s="1"/>
  <c r="M2235" i="1"/>
  <c r="N2235" i="1" s="1"/>
  <c r="M2236" i="1"/>
  <c r="N2236" i="1" s="1"/>
  <c r="M2237" i="1"/>
  <c r="N2237" i="1" s="1"/>
  <c r="M2238" i="1"/>
  <c r="N2238" i="1" s="1"/>
  <c r="M2239" i="1"/>
  <c r="N2239" i="1" s="1"/>
  <c r="M2240" i="1"/>
  <c r="N2240" i="1" s="1"/>
  <c r="M2241" i="1"/>
  <c r="N2241" i="1" s="1"/>
  <c r="M2242" i="1"/>
  <c r="N2242" i="1" s="1"/>
  <c r="M2243" i="1"/>
  <c r="N2243" i="1" s="1"/>
  <c r="M2244" i="1"/>
  <c r="N2244" i="1" s="1"/>
  <c r="M2245" i="1"/>
  <c r="N2245" i="1" s="1"/>
  <c r="M2246" i="1"/>
  <c r="N2246" i="1" s="1"/>
  <c r="M2247" i="1"/>
  <c r="N2247" i="1" s="1"/>
  <c r="M2248" i="1"/>
  <c r="N2248" i="1" s="1"/>
  <c r="M2249" i="1"/>
  <c r="N2249" i="1" s="1"/>
  <c r="M2250" i="1"/>
  <c r="N2250" i="1" s="1"/>
  <c r="M2251" i="1"/>
  <c r="N2251" i="1" s="1"/>
  <c r="M2252" i="1"/>
  <c r="N2252" i="1" s="1"/>
  <c r="M2253" i="1"/>
  <c r="N2253" i="1" s="1"/>
  <c r="M2254" i="1"/>
  <c r="N2254" i="1" s="1"/>
  <c r="M2255" i="1"/>
  <c r="N2255" i="1" s="1"/>
  <c r="M2256" i="1"/>
  <c r="N2256" i="1" s="1"/>
  <c r="M2257" i="1"/>
  <c r="N2257" i="1" s="1"/>
  <c r="M2258" i="1"/>
  <c r="N2258" i="1" s="1"/>
  <c r="M2259" i="1"/>
  <c r="N2259" i="1" s="1"/>
  <c r="M2260" i="1"/>
  <c r="N2260" i="1" s="1"/>
  <c r="M2261" i="1"/>
  <c r="N2261" i="1" s="1"/>
  <c r="M2262" i="1"/>
  <c r="N2262" i="1" s="1"/>
  <c r="M2263" i="1"/>
  <c r="N2263" i="1" s="1"/>
  <c r="M2264" i="1"/>
  <c r="N2264" i="1" s="1"/>
  <c r="M2265" i="1"/>
  <c r="N2265" i="1" s="1"/>
  <c r="M2266" i="1"/>
  <c r="N2266" i="1" s="1"/>
  <c r="M2267" i="1"/>
  <c r="N2267" i="1" s="1"/>
  <c r="M2268" i="1"/>
  <c r="N2268" i="1" s="1"/>
  <c r="M2269" i="1"/>
  <c r="N2269" i="1" s="1"/>
  <c r="M2270" i="1"/>
  <c r="N2270" i="1" s="1"/>
  <c r="M2271" i="1"/>
  <c r="N2271" i="1" s="1"/>
  <c r="M2272" i="1"/>
  <c r="N2272" i="1" s="1"/>
  <c r="M2273" i="1"/>
  <c r="N2273" i="1" s="1"/>
  <c r="M2274" i="1"/>
  <c r="N2274" i="1" s="1"/>
  <c r="M2275" i="1"/>
  <c r="N2275" i="1" s="1"/>
  <c r="M2276" i="1"/>
  <c r="N2276" i="1" s="1"/>
  <c r="M2277" i="1"/>
  <c r="N2277" i="1" s="1"/>
  <c r="M2278" i="1"/>
  <c r="N2278" i="1" s="1"/>
  <c r="M2279" i="1"/>
  <c r="N2279" i="1" s="1"/>
  <c r="M2280" i="1"/>
  <c r="N2280" i="1" s="1"/>
  <c r="M2281" i="1"/>
  <c r="N2281" i="1" s="1"/>
  <c r="M2282" i="1"/>
  <c r="N2282" i="1" s="1"/>
  <c r="M2283" i="1"/>
  <c r="N2283" i="1" s="1"/>
  <c r="M2284" i="1"/>
  <c r="N2284" i="1" s="1"/>
  <c r="M2285" i="1"/>
  <c r="N2285" i="1" s="1"/>
  <c r="M2286" i="1"/>
  <c r="N2286" i="1" s="1"/>
  <c r="M2287" i="1"/>
  <c r="N2287" i="1" s="1"/>
  <c r="M2288" i="1"/>
  <c r="N2288" i="1" s="1"/>
  <c r="M2289" i="1"/>
  <c r="N2289" i="1" s="1"/>
  <c r="M2290" i="1"/>
  <c r="N2290" i="1" s="1"/>
  <c r="M2291" i="1"/>
  <c r="N2291" i="1" s="1"/>
  <c r="M2292" i="1"/>
  <c r="N2292" i="1" s="1"/>
  <c r="M2293" i="1"/>
  <c r="N2293" i="1" s="1"/>
  <c r="M2294" i="1"/>
  <c r="N2294" i="1" s="1"/>
  <c r="M2295" i="1"/>
  <c r="N2295" i="1" s="1"/>
  <c r="M2296" i="1"/>
  <c r="N2296" i="1" s="1"/>
  <c r="M2297" i="1"/>
  <c r="N2297" i="1" s="1"/>
  <c r="M2298" i="1"/>
  <c r="N2298" i="1" s="1"/>
  <c r="M2299" i="1"/>
  <c r="N2299" i="1" s="1"/>
  <c r="M2300" i="1"/>
  <c r="N2300" i="1" s="1"/>
  <c r="M2301" i="1"/>
  <c r="N2301" i="1" s="1"/>
  <c r="M2302" i="1"/>
  <c r="N2302" i="1" s="1"/>
  <c r="M2303" i="1"/>
  <c r="N2303" i="1" s="1"/>
  <c r="M2304" i="1"/>
  <c r="N2304" i="1" s="1"/>
  <c r="M2305" i="1"/>
  <c r="N2305" i="1" s="1"/>
  <c r="M2306" i="1"/>
  <c r="N2306" i="1" s="1"/>
  <c r="M2307" i="1"/>
  <c r="N2307" i="1" s="1"/>
  <c r="M2308" i="1"/>
  <c r="N2308" i="1" s="1"/>
  <c r="M2309" i="1"/>
  <c r="N2309" i="1" s="1"/>
  <c r="M2310" i="1"/>
  <c r="N2310" i="1" s="1"/>
  <c r="M2311" i="1"/>
  <c r="N2311" i="1" s="1"/>
  <c r="M2312" i="1"/>
  <c r="N2312" i="1" s="1"/>
  <c r="M2313" i="1"/>
  <c r="N2313" i="1" s="1"/>
  <c r="M2314" i="1"/>
  <c r="N2314" i="1" s="1"/>
  <c r="M2315" i="1"/>
  <c r="N2315" i="1" s="1"/>
  <c r="M2316" i="1"/>
  <c r="N2316" i="1" s="1"/>
  <c r="M2317" i="1"/>
  <c r="N2317" i="1" s="1"/>
  <c r="M2318" i="1"/>
  <c r="N2318" i="1" s="1"/>
  <c r="M2319" i="1"/>
  <c r="N2319" i="1" s="1"/>
  <c r="M2320" i="1"/>
  <c r="N2320" i="1" s="1"/>
  <c r="M2321" i="1"/>
  <c r="N2321" i="1" s="1"/>
  <c r="M2322" i="1"/>
  <c r="N2322" i="1" s="1"/>
  <c r="M2323" i="1"/>
  <c r="N2323" i="1" s="1"/>
  <c r="M2324" i="1"/>
  <c r="N2324" i="1" s="1"/>
  <c r="M2325" i="1"/>
  <c r="N2325" i="1" s="1"/>
  <c r="M2326" i="1"/>
  <c r="N2326" i="1" s="1"/>
  <c r="M2327" i="1"/>
  <c r="N2327" i="1" s="1"/>
  <c r="M2328" i="1"/>
  <c r="N2328" i="1" s="1"/>
  <c r="M2329" i="1"/>
  <c r="N2329" i="1" s="1"/>
  <c r="M2330" i="1"/>
  <c r="N2330" i="1" s="1"/>
  <c r="M2331" i="1"/>
  <c r="N2331" i="1" s="1"/>
  <c r="M2332" i="1"/>
  <c r="N2332" i="1" s="1"/>
  <c r="M2333" i="1"/>
  <c r="N2333" i="1" s="1"/>
  <c r="M2334" i="1"/>
  <c r="N2334" i="1" s="1"/>
  <c r="M2335" i="1"/>
  <c r="N2335" i="1" s="1"/>
  <c r="M2336" i="1"/>
  <c r="N2336" i="1" s="1"/>
  <c r="M2337" i="1"/>
  <c r="N2337" i="1" s="1"/>
  <c r="M2338" i="1"/>
  <c r="N2338" i="1" s="1"/>
  <c r="M2339" i="1"/>
  <c r="N2339" i="1" s="1"/>
  <c r="M2340" i="1"/>
  <c r="N2340" i="1" s="1"/>
  <c r="M2341" i="1"/>
  <c r="N2341" i="1" s="1"/>
  <c r="M2342" i="1"/>
  <c r="N2342" i="1" s="1"/>
  <c r="M2343" i="1"/>
  <c r="N2343" i="1" s="1"/>
  <c r="M2344" i="1"/>
  <c r="N2344" i="1" s="1"/>
  <c r="M2345" i="1"/>
  <c r="N2345" i="1" s="1"/>
  <c r="M2346" i="1"/>
  <c r="N2346" i="1" s="1"/>
  <c r="M2347" i="1"/>
  <c r="N2347" i="1" s="1"/>
  <c r="M2348" i="1"/>
  <c r="N2348" i="1" s="1"/>
  <c r="M2349" i="1"/>
  <c r="N2349" i="1" s="1"/>
  <c r="M2350" i="1"/>
  <c r="N2350" i="1" s="1"/>
  <c r="M2351" i="1"/>
  <c r="N2351" i="1" s="1"/>
  <c r="M2352" i="1"/>
  <c r="N2352" i="1" s="1"/>
  <c r="M2353" i="1"/>
  <c r="N2353" i="1" s="1"/>
  <c r="M2354" i="1"/>
  <c r="N2354" i="1" s="1"/>
  <c r="M2355" i="1"/>
  <c r="N2355" i="1" s="1"/>
  <c r="M2356" i="1"/>
  <c r="N2356" i="1" s="1"/>
  <c r="M2357" i="1"/>
  <c r="N2357" i="1" s="1"/>
  <c r="M2358" i="1"/>
  <c r="N2358" i="1" s="1"/>
  <c r="M2359" i="1"/>
  <c r="N2359" i="1" s="1"/>
  <c r="M2360" i="1"/>
  <c r="N2360" i="1" s="1"/>
  <c r="M2361" i="1"/>
  <c r="N2361" i="1" s="1"/>
  <c r="M2362" i="1"/>
  <c r="N2362" i="1" s="1"/>
  <c r="M2363" i="1"/>
  <c r="N2363" i="1" s="1"/>
  <c r="M2364" i="1"/>
  <c r="N2364" i="1" s="1"/>
  <c r="M2365" i="1"/>
  <c r="N2365" i="1" s="1"/>
  <c r="M2366" i="1"/>
  <c r="N2366" i="1" s="1"/>
  <c r="M2367" i="1"/>
  <c r="N2367" i="1" s="1"/>
  <c r="M2368" i="1"/>
  <c r="N2368" i="1" s="1"/>
  <c r="M2369" i="1"/>
  <c r="N2369" i="1" s="1"/>
  <c r="M2370" i="1"/>
  <c r="N2370" i="1" s="1"/>
  <c r="M2371" i="1"/>
  <c r="N2371" i="1" s="1"/>
  <c r="M2372" i="1"/>
  <c r="N2372" i="1" s="1"/>
  <c r="M2373" i="1"/>
  <c r="N2373" i="1" s="1"/>
  <c r="M2374" i="1"/>
  <c r="N2374" i="1" s="1"/>
  <c r="M2375" i="1"/>
  <c r="N2375" i="1" s="1"/>
  <c r="M2376" i="1"/>
  <c r="N2376" i="1" s="1"/>
  <c r="M2377" i="1"/>
  <c r="N2377" i="1" s="1"/>
  <c r="M2378" i="1"/>
  <c r="N2378" i="1" s="1"/>
  <c r="M2379" i="1"/>
  <c r="N2379" i="1" s="1"/>
  <c r="M2380" i="1"/>
  <c r="N2380" i="1" s="1"/>
  <c r="M2381" i="1"/>
  <c r="N2381" i="1" s="1"/>
  <c r="M2382" i="1"/>
  <c r="N2382" i="1" s="1"/>
  <c r="M2383" i="1"/>
  <c r="N2383" i="1" s="1"/>
  <c r="M2384" i="1"/>
  <c r="N2384" i="1" s="1"/>
  <c r="M2385" i="1"/>
  <c r="N2385" i="1" s="1"/>
  <c r="M2386" i="1"/>
  <c r="N2386" i="1" s="1"/>
  <c r="M2387" i="1"/>
  <c r="N2387" i="1" s="1"/>
  <c r="M2388" i="1"/>
  <c r="N2388" i="1" s="1"/>
  <c r="M2389" i="1"/>
  <c r="N2389" i="1" s="1"/>
  <c r="M2390" i="1"/>
  <c r="N2390" i="1" s="1"/>
  <c r="M2391" i="1"/>
  <c r="N2391" i="1" s="1"/>
  <c r="M2392" i="1"/>
  <c r="N2392" i="1" s="1"/>
  <c r="M2393" i="1"/>
  <c r="N2393" i="1" s="1"/>
  <c r="M2394" i="1"/>
  <c r="N2394" i="1" s="1"/>
  <c r="M2395" i="1"/>
  <c r="N2395" i="1" s="1"/>
  <c r="M2396" i="1"/>
  <c r="N2396" i="1" s="1"/>
  <c r="M2397" i="1"/>
  <c r="N2397" i="1" s="1"/>
  <c r="M2398" i="1"/>
  <c r="N2398" i="1" s="1"/>
  <c r="M2399" i="1"/>
  <c r="N2399" i="1" s="1"/>
  <c r="M2400" i="1"/>
  <c r="N2400" i="1" s="1"/>
  <c r="M2401" i="1"/>
  <c r="N2401" i="1" s="1"/>
  <c r="M2402" i="1"/>
  <c r="N2402" i="1" s="1"/>
  <c r="M2403" i="1"/>
  <c r="N2403" i="1" s="1"/>
  <c r="M2404" i="1"/>
  <c r="N2404" i="1" s="1"/>
  <c r="M2405" i="1"/>
  <c r="N2405" i="1" s="1"/>
  <c r="M2406" i="1"/>
  <c r="N2406" i="1" s="1"/>
  <c r="M2407" i="1"/>
  <c r="N2407" i="1" s="1"/>
  <c r="M2408" i="1"/>
  <c r="N2408" i="1" s="1"/>
  <c r="M2409" i="1"/>
  <c r="N2409" i="1" s="1"/>
  <c r="M2410" i="1"/>
  <c r="N2410" i="1" s="1"/>
  <c r="M2411" i="1"/>
  <c r="N2411" i="1" s="1"/>
  <c r="M2412" i="1"/>
  <c r="N2412" i="1" s="1"/>
  <c r="M2413" i="1"/>
  <c r="N2413" i="1" s="1"/>
  <c r="M2414" i="1"/>
  <c r="N2414" i="1" s="1"/>
  <c r="M2415" i="1"/>
  <c r="N2415" i="1" s="1"/>
  <c r="M2416" i="1"/>
  <c r="N2416" i="1" s="1"/>
  <c r="M2417" i="1"/>
  <c r="N2417" i="1" s="1"/>
  <c r="M2418" i="1"/>
  <c r="N2418" i="1" s="1"/>
  <c r="M2419" i="1"/>
  <c r="N2419" i="1" s="1"/>
  <c r="M2420" i="1"/>
  <c r="N2420" i="1" s="1"/>
  <c r="M2421" i="1"/>
  <c r="N2421" i="1" s="1"/>
  <c r="M2422" i="1"/>
  <c r="N2422" i="1" s="1"/>
  <c r="M2423" i="1"/>
  <c r="N2423" i="1" s="1"/>
  <c r="M2424" i="1"/>
  <c r="N2424" i="1" s="1"/>
  <c r="M2425" i="1"/>
  <c r="N2425" i="1" s="1"/>
  <c r="M2426" i="1"/>
  <c r="N2426" i="1" s="1"/>
  <c r="M2427" i="1"/>
  <c r="N2427" i="1" s="1"/>
  <c r="M2428" i="1"/>
  <c r="N2428" i="1" s="1"/>
  <c r="M2429" i="1"/>
  <c r="N2429" i="1" s="1"/>
  <c r="M2430" i="1"/>
  <c r="N2430" i="1" s="1"/>
  <c r="M2431" i="1"/>
  <c r="N2431" i="1" s="1"/>
  <c r="M2432" i="1"/>
  <c r="N2432" i="1" s="1"/>
  <c r="M2433" i="1"/>
  <c r="N2433" i="1" s="1"/>
  <c r="M2434" i="1"/>
  <c r="N2434" i="1" s="1"/>
  <c r="M2435" i="1"/>
  <c r="N2435" i="1" s="1"/>
  <c r="M2436" i="1"/>
  <c r="N2436" i="1" s="1"/>
  <c r="M2437" i="1"/>
  <c r="N2437" i="1" s="1"/>
  <c r="M2438" i="1"/>
  <c r="N2438" i="1" s="1"/>
  <c r="M2439" i="1"/>
  <c r="N2439" i="1" s="1"/>
  <c r="M2440" i="1"/>
  <c r="N2440" i="1" s="1"/>
  <c r="M2441" i="1"/>
  <c r="N2441" i="1" s="1"/>
  <c r="M2442" i="1"/>
  <c r="N2442" i="1" s="1"/>
  <c r="M2443" i="1"/>
  <c r="N2443" i="1" s="1"/>
  <c r="M2444" i="1"/>
  <c r="N2444" i="1" s="1"/>
  <c r="M2445" i="1"/>
  <c r="N2445" i="1" s="1"/>
  <c r="M2446" i="1"/>
  <c r="N2446" i="1" s="1"/>
  <c r="M2447" i="1"/>
  <c r="N2447" i="1" s="1"/>
  <c r="M2448" i="1"/>
  <c r="N2448" i="1" s="1"/>
  <c r="M2449" i="1"/>
  <c r="N2449" i="1" s="1"/>
  <c r="M2450" i="1"/>
  <c r="N2450" i="1" s="1"/>
  <c r="M2451" i="1"/>
  <c r="N2451" i="1" s="1"/>
  <c r="M2452" i="1"/>
  <c r="N2452" i="1" s="1"/>
  <c r="M2453" i="1"/>
  <c r="N2453" i="1" s="1"/>
  <c r="M2454" i="1"/>
  <c r="N2454" i="1" s="1"/>
  <c r="M2455" i="1"/>
  <c r="N2455" i="1" s="1"/>
  <c r="M2456" i="1"/>
  <c r="N2456" i="1" s="1"/>
  <c r="M2457" i="1"/>
  <c r="N2457" i="1" s="1"/>
  <c r="M2458" i="1"/>
  <c r="N2458" i="1" s="1"/>
  <c r="M2459" i="1"/>
  <c r="N2459" i="1" s="1"/>
  <c r="M2460" i="1"/>
  <c r="N2460" i="1" s="1"/>
  <c r="M2461" i="1"/>
  <c r="N2461" i="1" s="1"/>
  <c r="M2462" i="1"/>
  <c r="N2462" i="1" s="1"/>
  <c r="M2463" i="1"/>
  <c r="N2463" i="1" s="1"/>
  <c r="M2464" i="1"/>
  <c r="N2464" i="1" s="1"/>
  <c r="M2465" i="1"/>
  <c r="N2465" i="1" s="1"/>
  <c r="M2466" i="1"/>
  <c r="N2466" i="1" s="1"/>
  <c r="M2467" i="1"/>
  <c r="N2467" i="1" s="1"/>
  <c r="M2468" i="1"/>
  <c r="N2468" i="1" s="1"/>
  <c r="M2469" i="1"/>
  <c r="N2469" i="1" s="1"/>
  <c r="M2470" i="1"/>
  <c r="N2470" i="1" s="1"/>
  <c r="M2471" i="1"/>
  <c r="N2471" i="1" s="1"/>
  <c r="M2472" i="1"/>
  <c r="N2472" i="1" s="1"/>
  <c r="M2473" i="1"/>
  <c r="N2473" i="1" s="1"/>
  <c r="M2474" i="1"/>
  <c r="N2474" i="1" s="1"/>
  <c r="M2475" i="1"/>
  <c r="N2475" i="1" s="1"/>
  <c r="M2476" i="1"/>
  <c r="N2476" i="1" s="1"/>
  <c r="M2477" i="1"/>
  <c r="N2477" i="1" s="1"/>
  <c r="M2478" i="1"/>
  <c r="N2478" i="1" s="1"/>
  <c r="M2479" i="1"/>
  <c r="N2479" i="1" s="1"/>
  <c r="M2480" i="1"/>
  <c r="N2480" i="1" s="1"/>
  <c r="M2481" i="1"/>
  <c r="N2481" i="1" s="1"/>
  <c r="M2482" i="1"/>
  <c r="N2482" i="1" s="1"/>
  <c r="M2483" i="1"/>
  <c r="N2483" i="1" s="1"/>
  <c r="M2484" i="1"/>
  <c r="N2484" i="1" s="1"/>
  <c r="M2485" i="1"/>
  <c r="N2485" i="1" s="1"/>
  <c r="M2486" i="1"/>
  <c r="N2486" i="1" s="1"/>
  <c r="M2487" i="1"/>
  <c r="N2487" i="1" s="1"/>
  <c r="M2488" i="1"/>
  <c r="N2488" i="1" s="1"/>
  <c r="M2489" i="1"/>
  <c r="N2489" i="1" s="1"/>
  <c r="M2490" i="1"/>
  <c r="N2490" i="1" s="1"/>
  <c r="M2491" i="1"/>
  <c r="N2491" i="1" s="1"/>
  <c r="M2492" i="1"/>
  <c r="N2492" i="1" s="1"/>
  <c r="M2493" i="1"/>
  <c r="N2493" i="1" s="1"/>
  <c r="M2494" i="1"/>
  <c r="N2494" i="1" s="1"/>
  <c r="M2495" i="1"/>
  <c r="N2495" i="1" s="1"/>
  <c r="M2496" i="1"/>
  <c r="N2496" i="1" s="1"/>
  <c r="M2497" i="1"/>
  <c r="N2497" i="1" s="1"/>
  <c r="M2498" i="1"/>
  <c r="N2498" i="1" s="1"/>
  <c r="M2499" i="1"/>
  <c r="N2499" i="1" s="1"/>
  <c r="M2500" i="1"/>
  <c r="N2500" i="1" s="1"/>
  <c r="M2501" i="1"/>
  <c r="N2501" i="1" s="1"/>
  <c r="M2502" i="1"/>
  <c r="N2502" i="1" s="1"/>
  <c r="M2503" i="1"/>
  <c r="N2503" i="1" s="1"/>
  <c r="M2504" i="1"/>
  <c r="N2504" i="1" s="1"/>
  <c r="M2505" i="1"/>
  <c r="N2505" i="1" s="1"/>
  <c r="M2506" i="1"/>
  <c r="N2506" i="1" s="1"/>
  <c r="M2507" i="1"/>
  <c r="N2507" i="1" s="1"/>
  <c r="M2508" i="1"/>
  <c r="N2508" i="1" s="1"/>
  <c r="M2509" i="1"/>
  <c r="N2509" i="1" s="1"/>
  <c r="M2510" i="1"/>
  <c r="N2510" i="1" s="1"/>
  <c r="M2511" i="1"/>
  <c r="N2511" i="1" s="1"/>
  <c r="M2512" i="1"/>
  <c r="N2512" i="1" s="1"/>
  <c r="M2513" i="1"/>
  <c r="N2513" i="1" s="1"/>
  <c r="M2514" i="1"/>
  <c r="N2514" i="1" s="1"/>
  <c r="M2515" i="1"/>
  <c r="N2515" i="1" s="1"/>
  <c r="M2516" i="1"/>
  <c r="N2516" i="1" s="1"/>
  <c r="M2517" i="1"/>
  <c r="N2517" i="1" s="1"/>
  <c r="M2518" i="1"/>
  <c r="N2518" i="1" s="1"/>
  <c r="M2519" i="1"/>
  <c r="N2519" i="1" s="1"/>
  <c r="M2520" i="1"/>
  <c r="N2520" i="1" s="1"/>
  <c r="M2521" i="1"/>
  <c r="N2521" i="1" s="1"/>
  <c r="M2522" i="1"/>
  <c r="N2522" i="1" s="1"/>
  <c r="M2523" i="1"/>
  <c r="N2523" i="1" s="1"/>
  <c r="M2524" i="1"/>
  <c r="N2524" i="1" s="1"/>
  <c r="M2525" i="1"/>
  <c r="N2525" i="1" s="1"/>
  <c r="M2526" i="1"/>
  <c r="N2526" i="1" s="1"/>
  <c r="M2527" i="1"/>
  <c r="N2527" i="1" s="1"/>
  <c r="M2528" i="1"/>
  <c r="N2528" i="1" s="1"/>
  <c r="M2529" i="1"/>
  <c r="N2529" i="1" s="1"/>
  <c r="M2530" i="1"/>
  <c r="N2530" i="1" s="1"/>
  <c r="M2531" i="1"/>
  <c r="N2531" i="1" s="1"/>
  <c r="M2532" i="1"/>
  <c r="N2532" i="1" s="1"/>
  <c r="M2533" i="1"/>
  <c r="N2533" i="1" s="1"/>
  <c r="M2534" i="1"/>
  <c r="N2534" i="1" s="1"/>
  <c r="M2535" i="1"/>
  <c r="N2535" i="1" s="1"/>
  <c r="M2536" i="1"/>
  <c r="N2536" i="1" s="1"/>
  <c r="M2537" i="1"/>
  <c r="N2537" i="1" s="1"/>
  <c r="M2538" i="1"/>
  <c r="N2538" i="1" s="1"/>
  <c r="M2539" i="1"/>
  <c r="N2539" i="1" s="1"/>
  <c r="M2540" i="1"/>
  <c r="N2540" i="1" s="1"/>
  <c r="M2541" i="1"/>
  <c r="N2541" i="1" s="1"/>
  <c r="M2542" i="1"/>
  <c r="N2542" i="1" s="1"/>
  <c r="M2543" i="1"/>
  <c r="N2543" i="1" s="1"/>
  <c r="M2544" i="1"/>
  <c r="N2544" i="1" s="1"/>
  <c r="M2545" i="1"/>
  <c r="N2545" i="1" s="1"/>
  <c r="M2546" i="1"/>
  <c r="N2546" i="1" s="1"/>
  <c r="M2547" i="1"/>
  <c r="N2547" i="1" s="1"/>
  <c r="M2548" i="1"/>
  <c r="N2548" i="1" s="1"/>
  <c r="M2549" i="1"/>
  <c r="N2549" i="1" s="1"/>
  <c r="M2550" i="1"/>
  <c r="N2550" i="1" s="1"/>
  <c r="M2551" i="1"/>
  <c r="N2551" i="1" s="1"/>
  <c r="M2552" i="1"/>
  <c r="N2552" i="1" s="1"/>
  <c r="M2553" i="1"/>
  <c r="N2553" i="1" s="1"/>
  <c r="M2554" i="1"/>
  <c r="N2554" i="1" s="1"/>
  <c r="M2555" i="1"/>
  <c r="N2555" i="1" s="1"/>
  <c r="M2556" i="1"/>
  <c r="N2556" i="1" s="1"/>
  <c r="M2557" i="1"/>
  <c r="N2557" i="1" s="1"/>
  <c r="M2558" i="1"/>
  <c r="N2558" i="1" s="1"/>
  <c r="M2559" i="1"/>
  <c r="N2559" i="1" s="1"/>
  <c r="M2560" i="1"/>
  <c r="N2560" i="1" s="1"/>
  <c r="M2561" i="1"/>
  <c r="N2561" i="1" s="1"/>
  <c r="M2562" i="1"/>
  <c r="N2562" i="1" s="1"/>
  <c r="M2563" i="1"/>
  <c r="N2563" i="1" s="1"/>
  <c r="M2564" i="1"/>
  <c r="N2564" i="1" s="1"/>
  <c r="M2565" i="1"/>
  <c r="N2565" i="1" s="1"/>
  <c r="M2566" i="1"/>
  <c r="N2566" i="1" s="1"/>
  <c r="M2567" i="1"/>
  <c r="N2567" i="1" s="1"/>
  <c r="M2568" i="1"/>
  <c r="N2568" i="1" s="1"/>
  <c r="M2569" i="1"/>
  <c r="N2569" i="1" s="1"/>
  <c r="M2570" i="1"/>
  <c r="N2570" i="1" s="1"/>
  <c r="M2571" i="1"/>
  <c r="N2571" i="1" s="1"/>
  <c r="M2572" i="1"/>
  <c r="N2572" i="1" s="1"/>
  <c r="M2573" i="1"/>
  <c r="N2573" i="1" s="1"/>
  <c r="M2574" i="1"/>
  <c r="N2574" i="1" s="1"/>
  <c r="M2575" i="1"/>
  <c r="N2575" i="1" s="1"/>
  <c r="M2576" i="1"/>
  <c r="N2576" i="1" s="1"/>
  <c r="M2577" i="1"/>
  <c r="N2577" i="1" s="1"/>
  <c r="M2578" i="1"/>
  <c r="N2578" i="1" s="1"/>
  <c r="M2579" i="1"/>
  <c r="N2579" i="1" s="1"/>
  <c r="M2580" i="1"/>
  <c r="N2580" i="1" s="1"/>
  <c r="M2581" i="1"/>
  <c r="N2581" i="1" s="1"/>
  <c r="M2583" i="1"/>
  <c r="N2583" i="1" s="1"/>
  <c r="M2585" i="1"/>
  <c r="N2585" i="1" s="1"/>
  <c r="M2587" i="1"/>
  <c r="N2587" i="1" s="1"/>
  <c r="M2589" i="1"/>
  <c r="N2589" i="1" s="1"/>
  <c r="M2591" i="1"/>
  <c r="N2591" i="1" s="1"/>
  <c r="M2593" i="1"/>
  <c r="N2593" i="1" s="1"/>
  <c r="M2596" i="1"/>
  <c r="N2596" i="1" s="1"/>
  <c r="M2597" i="1"/>
  <c r="N2597" i="1" s="1"/>
  <c r="M2599" i="1"/>
  <c r="N2599" i="1" s="1"/>
  <c r="M2601" i="1"/>
  <c r="N2601" i="1" s="1"/>
  <c r="M2602" i="1"/>
  <c r="N2602" i="1" s="1"/>
  <c r="M2604" i="1"/>
  <c r="N2604" i="1" s="1"/>
  <c r="M2606" i="1"/>
  <c r="N2606" i="1" s="1"/>
  <c r="M2608" i="1"/>
  <c r="N2608" i="1" s="1"/>
  <c r="M2609" i="1"/>
  <c r="N2609" i="1" s="1"/>
  <c r="M2610" i="1"/>
  <c r="N2610" i="1" s="1"/>
  <c r="M2612" i="1"/>
  <c r="N2612" i="1" s="1"/>
  <c r="M2614" i="1"/>
  <c r="N2614" i="1" s="1"/>
  <c r="M2615" i="1"/>
  <c r="N2615" i="1" s="1"/>
</calcChain>
</file>

<file path=xl/sharedStrings.xml><?xml version="1.0" encoding="utf-8"?>
<sst xmlns="http://schemas.openxmlformats.org/spreadsheetml/2006/main" count="20096" uniqueCount="6878">
  <si>
    <t>Order_ID</t>
  </si>
  <si>
    <t>Order_Date</t>
  </si>
  <si>
    <t>Customer_ID</t>
  </si>
  <si>
    <t>Product_ID</t>
  </si>
  <si>
    <t>Quantity</t>
  </si>
  <si>
    <t>Discount_Pct</t>
  </si>
  <si>
    <t>O00001</t>
  </si>
  <si>
    <t>2024-05-08</t>
  </si>
  <si>
    <t>C0116</t>
  </si>
  <si>
    <t>P010</t>
  </si>
  <si>
    <t>O00002</t>
  </si>
  <si>
    <t>2024-08-25</t>
  </si>
  <si>
    <t>C0502</t>
  </si>
  <si>
    <t>P001</t>
  </si>
  <si>
    <t>O00003</t>
  </si>
  <si>
    <t>2024-05-16</t>
  </si>
  <si>
    <t>C0534</t>
  </si>
  <si>
    <t>P038</t>
  </si>
  <si>
    <t>O00004</t>
  </si>
  <si>
    <t>2024-08-28</t>
  </si>
  <si>
    <t>C0373</t>
  </si>
  <si>
    <t>P077</t>
  </si>
  <si>
    <t>O00005</t>
  </si>
  <si>
    <t>2024-01-01</t>
  </si>
  <si>
    <t>C0606</t>
  </si>
  <si>
    <t>P007</t>
  </si>
  <si>
    <t>O00006</t>
  </si>
  <si>
    <t>2024-07-29</t>
  </si>
  <si>
    <t>C0743</t>
  </si>
  <si>
    <t>P018</t>
  </si>
  <si>
    <t>O00007</t>
  </si>
  <si>
    <t>2024-09-25</t>
  </si>
  <si>
    <t>C0094</t>
  </si>
  <si>
    <t>P088</t>
  </si>
  <si>
    <t>O00008</t>
  </si>
  <si>
    <t>2025-12-24</t>
  </si>
  <si>
    <t>C0214</t>
  </si>
  <si>
    <t>P046</t>
  </si>
  <si>
    <t>O00009</t>
  </si>
  <si>
    <t>2024-11-05</t>
  </si>
  <si>
    <t>C0683</t>
  </si>
  <si>
    <t>P086</t>
  </si>
  <si>
    <t>O00010</t>
  </si>
  <si>
    <t>2024-12-03</t>
  </si>
  <si>
    <t>C0856</t>
  </si>
  <si>
    <t>P032</t>
  </si>
  <si>
    <t>O00011</t>
  </si>
  <si>
    <t>2025-09-05</t>
  </si>
  <si>
    <t>C0782</t>
  </si>
  <si>
    <t>P065</t>
  </si>
  <si>
    <t>O00012</t>
  </si>
  <si>
    <t>2025-11-13</t>
  </si>
  <si>
    <t>C0985</t>
  </si>
  <si>
    <t>O00013</t>
  </si>
  <si>
    <t>2024-10-20</t>
  </si>
  <si>
    <t>C0475</t>
  </si>
  <si>
    <t>O00014</t>
  </si>
  <si>
    <t>2024-12-22</t>
  </si>
  <si>
    <t>C0627</t>
  </si>
  <si>
    <t>P023</t>
  </si>
  <si>
    <t>O00015</t>
  </si>
  <si>
    <t>2024-10-07</t>
  </si>
  <si>
    <t>C0065</t>
  </si>
  <si>
    <t>P017</t>
  </si>
  <si>
    <t>O00016</t>
  </si>
  <si>
    <t>2024-11-30</t>
  </si>
  <si>
    <t>C0443</t>
  </si>
  <si>
    <t>P012</t>
  </si>
  <si>
    <t>O00017</t>
  </si>
  <si>
    <t>2024-12-17</t>
  </si>
  <si>
    <t>C0050</t>
  </si>
  <si>
    <t>O00018</t>
  </si>
  <si>
    <t>2025-04-06</t>
  </si>
  <si>
    <t>C0973</t>
  </si>
  <si>
    <t>O00019</t>
  </si>
  <si>
    <t>2025-08-11</t>
  </si>
  <si>
    <t>C0614</t>
  </si>
  <si>
    <t>P083</t>
  </si>
  <si>
    <t>O00020</t>
  </si>
  <si>
    <t>2024-06-19</t>
  </si>
  <si>
    <t>C0056</t>
  </si>
  <si>
    <t>P004</t>
  </si>
  <si>
    <t>O00021</t>
  </si>
  <si>
    <t>2024-07-15</t>
  </si>
  <si>
    <t>C0850</t>
  </si>
  <si>
    <t>P063</t>
  </si>
  <si>
    <t>O00022</t>
  </si>
  <si>
    <t>2025-02-22</t>
  </si>
  <si>
    <t>C0938</t>
  </si>
  <si>
    <t>P076</t>
  </si>
  <si>
    <t>O00023</t>
  </si>
  <si>
    <t>2025-12-03</t>
  </si>
  <si>
    <t>C0999</t>
  </si>
  <si>
    <t>O00024</t>
  </si>
  <si>
    <t>2024-09-22</t>
  </si>
  <si>
    <t>C0364</t>
  </si>
  <si>
    <t>P091</t>
  </si>
  <si>
    <t>O00025</t>
  </si>
  <si>
    <t>2024-08-16</t>
  </si>
  <si>
    <t>C0512</t>
  </si>
  <si>
    <t>P074</t>
  </si>
  <si>
    <t>O00026</t>
  </si>
  <si>
    <t>2024-08-03</t>
  </si>
  <si>
    <t>C0918</t>
  </si>
  <si>
    <t>P072</t>
  </si>
  <si>
    <t>O00027</t>
  </si>
  <si>
    <t>2025-01-27</t>
  </si>
  <si>
    <t>C0660</t>
  </si>
  <si>
    <t>O00028</t>
  </si>
  <si>
    <t>2025-05-16</t>
  </si>
  <si>
    <t>C0228</t>
  </si>
  <si>
    <t>P020</t>
  </si>
  <si>
    <t>O00029</t>
  </si>
  <si>
    <t>2025-07-15</t>
  </si>
  <si>
    <t>C0639</t>
  </si>
  <si>
    <t>P085</t>
  </si>
  <si>
    <t>O00030</t>
  </si>
  <si>
    <t>2025-07-07</t>
  </si>
  <si>
    <t>C0270</t>
  </si>
  <si>
    <t>P056</t>
  </si>
  <si>
    <t>O00031</t>
  </si>
  <si>
    <t>2024-12-05</t>
  </si>
  <si>
    <t>C0629</t>
  </si>
  <si>
    <t>P099</t>
  </si>
  <si>
    <t>O00032</t>
  </si>
  <si>
    <t>2024-02-28</t>
  </si>
  <si>
    <t>C0674</t>
  </si>
  <si>
    <t>P075</t>
  </si>
  <si>
    <t>O00033</t>
  </si>
  <si>
    <t>2025-11-28</t>
  </si>
  <si>
    <t>C0528</t>
  </si>
  <si>
    <t>P050</t>
  </si>
  <si>
    <t>O00034</t>
  </si>
  <si>
    <t>2025-05-03</t>
  </si>
  <si>
    <t>C0047</t>
  </si>
  <si>
    <t>P028</t>
  </si>
  <si>
    <t>O00035</t>
  </si>
  <si>
    <t>2024-09-27</t>
  </si>
  <si>
    <t>C0016</t>
  </si>
  <si>
    <t>P053</t>
  </si>
  <si>
    <t>O00036</t>
  </si>
  <si>
    <t>2025-06-13</t>
  </si>
  <si>
    <t>C0641</t>
  </si>
  <si>
    <t>O00037</t>
  </si>
  <si>
    <t>2025-02-16</t>
  </si>
  <si>
    <t>C0553</t>
  </si>
  <si>
    <t>P008</t>
  </si>
  <si>
    <t>O00038</t>
  </si>
  <si>
    <t>2024-11-21</t>
  </si>
  <si>
    <t>C0846</t>
  </si>
  <si>
    <t>O00039</t>
  </si>
  <si>
    <t>2025-01-08</t>
  </si>
  <si>
    <t>C0273</t>
  </si>
  <si>
    <t>P098</t>
  </si>
  <si>
    <t>O00040</t>
  </si>
  <si>
    <t>2024-10-28</t>
  </si>
  <si>
    <t>C0644</t>
  </si>
  <si>
    <t>P089</t>
  </si>
  <si>
    <t>O00041</t>
  </si>
  <si>
    <t>2024-05-31</t>
  </si>
  <si>
    <t>C0591</t>
  </si>
  <si>
    <t>O00042</t>
  </si>
  <si>
    <t>2024-04-08</t>
  </si>
  <si>
    <t>C0592</t>
  </si>
  <si>
    <t>P011</t>
  </si>
  <si>
    <t>O00043</t>
  </si>
  <si>
    <t>2025-06-22</t>
  </si>
  <si>
    <t>C0733</t>
  </si>
  <si>
    <t>O00044</t>
  </si>
  <si>
    <t>2024-02-23</t>
  </si>
  <si>
    <t>C0004</t>
  </si>
  <si>
    <t>P027</t>
  </si>
  <si>
    <t>O00045</t>
  </si>
  <si>
    <t>2024-10-21</t>
  </si>
  <si>
    <t>C0732</t>
  </si>
  <si>
    <t>P049</t>
  </si>
  <si>
    <t>O00046</t>
  </si>
  <si>
    <t>2025-08-14</t>
  </si>
  <si>
    <t>C0442</t>
  </si>
  <si>
    <t>P058</t>
  </si>
  <si>
    <t>O00047</t>
  </si>
  <si>
    <t>2025-10-26</t>
  </si>
  <si>
    <t>C0468</t>
  </si>
  <si>
    <t>O00048</t>
  </si>
  <si>
    <t>2024-11-17</t>
  </si>
  <si>
    <t>C0172</t>
  </si>
  <si>
    <t>O00049</t>
  </si>
  <si>
    <t>2025-03-28</t>
  </si>
  <si>
    <t>C0156</t>
  </si>
  <si>
    <t>P079</t>
  </si>
  <si>
    <t>O00050</t>
  </si>
  <si>
    <t>2025-10-25</t>
  </si>
  <si>
    <t>P037</t>
  </si>
  <si>
    <t>O00051</t>
  </si>
  <si>
    <t>C0630</t>
  </si>
  <si>
    <t>P057</t>
  </si>
  <si>
    <t>O00052</t>
  </si>
  <si>
    <t>2025-03-10</t>
  </si>
  <si>
    <t>C0345</t>
  </si>
  <si>
    <t>P019</t>
  </si>
  <si>
    <t>O00053</t>
  </si>
  <si>
    <t>2024-04-15</t>
  </si>
  <si>
    <t>C0142</t>
  </si>
  <si>
    <t>O00054</t>
  </si>
  <si>
    <t>2024-03-06</t>
  </si>
  <si>
    <t>C0163</t>
  </si>
  <si>
    <t>P030</t>
  </si>
  <si>
    <t>O00055</t>
  </si>
  <si>
    <t>2025-12-23</t>
  </si>
  <si>
    <t>C0337</t>
  </si>
  <si>
    <t>O00056</t>
  </si>
  <si>
    <t>2025-01-11</t>
  </si>
  <si>
    <t>C0788</t>
  </si>
  <si>
    <t>O00057</t>
  </si>
  <si>
    <t>2025-09-15</t>
  </si>
  <si>
    <t>C0555</t>
  </si>
  <si>
    <t>P069</t>
  </si>
  <si>
    <t>O00058</t>
  </si>
  <si>
    <t>2024-11-07</t>
  </si>
  <si>
    <t>C0583</t>
  </si>
  <si>
    <t>O00059</t>
  </si>
  <si>
    <t>2025-11-10</t>
  </si>
  <si>
    <t>C0243</t>
  </si>
  <si>
    <t>P048</t>
  </si>
  <si>
    <t>O00060</t>
  </si>
  <si>
    <t>2024-06-13</t>
  </si>
  <si>
    <t>C0400</t>
  </si>
  <si>
    <t>O00061</t>
  </si>
  <si>
    <t>2024-08-11</t>
  </si>
  <si>
    <t>C0328</t>
  </si>
  <si>
    <t>P016</t>
  </si>
  <si>
    <t>O00062</t>
  </si>
  <si>
    <t>2025-04-22</t>
  </si>
  <si>
    <t>C0956</t>
  </si>
  <si>
    <t>O00063</t>
  </si>
  <si>
    <t>2024-12-12</t>
  </si>
  <si>
    <t>C0859</t>
  </si>
  <si>
    <t>P061</t>
  </si>
  <si>
    <t>O00064</t>
  </si>
  <si>
    <t>2024-04-24</t>
  </si>
  <si>
    <t>C0198</t>
  </si>
  <si>
    <t>O00065</t>
  </si>
  <si>
    <t>2025-07-25</t>
  </si>
  <si>
    <t>C0263</t>
  </si>
  <si>
    <t>P100</t>
  </si>
  <si>
    <t>O00066</t>
  </si>
  <si>
    <t>2025-01-29</t>
  </si>
  <si>
    <t>C0907</t>
  </si>
  <si>
    <t>O00067</t>
  </si>
  <si>
    <t>2024-02-01</t>
  </si>
  <si>
    <t>C0129</t>
  </si>
  <si>
    <t>O00068</t>
  </si>
  <si>
    <t>2025-10-13</t>
  </si>
  <si>
    <t>C0366</t>
  </si>
  <si>
    <t>O00069</t>
  </si>
  <si>
    <t>2024-12-23</t>
  </si>
  <si>
    <t>C0950</t>
  </si>
  <si>
    <t>P003</t>
  </si>
  <si>
    <t>O00070</t>
  </si>
  <si>
    <t>2025-03-26</t>
  </si>
  <si>
    <t>C0493</t>
  </si>
  <si>
    <t>O00071</t>
  </si>
  <si>
    <t>2025-04-15</t>
  </si>
  <si>
    <t>C0239</t>
  </si>
  <si>
    <t>P096</t>
  </si>
  <si>
    <t>O00072</t>
  </si>
  <si>
    <t>C0107</t>
  </si>
  <si>
    <t>O00073</t>
  </si>
  <si>
    <t>2024-04-13</t>
  </si>
  <si>
    <t>C0469</t>
  </si>
  <si>
    <t>P047</t>
  </si>
  <si>
    <t>O00074</t>
  </si>
  <si>
    <t>C0654</t>
  </si>
  <si>
    <t>O00075</t>
  </si>
  <si>
    <t>2024-05-28</t>
  </si>
  <si>
    <t>C0204</t>
  </si>
  <si>
    <t>O00076</t>
  </si>
  <si>
    <t>2024-03-07</t>
  </si>
  <si>
    <t>O00077</t>
  </si>
  <si>
    <t>2024-02-08</t>
  </si>
  <si>
    <t>C0127</t>
  </si>
  <si>
    <t>P009</t>
  </si>
  <si>
    <t>O00078</t>
  </si>
  <si>
    <t>2024-09-04</t>
  </si>
  <si>
    <t>C0988</t>
  </si>
  <si>
    <t>O00079</t>
  </si>
  <si>
    <t>2024-12-31</t>
  </si>
  <si>
    <t>C0799</t>
  </si>
  <si>
    <t>P081</t>
  </si>
  <si>
    <t>O00080</t>
  </si>
  <si>
    <t>2025-09-01</t>
  </si>
  <si>
    <t>C0920</t>
  </si>
  <si>
    <t>O00081</t>
  </si>
  <si>
    <t>2024-01-10</t>
  </si>
  <si>
    <t>C0744</t>
  </si>
  <si>
    <t>O00082</t>
  </si>
  <si>
    <t>C0254</t>
  </si>
  <si>
    <t>P064</t>
  </si>
  <si>
    <t>O00083</t>
  </si>
  <si>
    <t>2025-01-24</t>
  </si>
  <si>
    <t>C0310</t>
  </si>
  <si>
    <t>O00084</t>
  </si>
  <si>
    <t>2025-12-27</t>
  </si>
  <si>
    <t>C0711</t>
  </si>
  <si>
    <t>P067</t>
  </si>
  <si>
    <t>O00085</t>
  </si>
  <si>
    <t>2024-01-09</t>
  </si>
  <si>
    <t>C0963</t>
  </si>
  <si>
    <t>O00086</t>
  </si>
  <si>
    <t>2024-08-02</t>
  </si>
  <si>
    <t>C0042</t>
  </si>
  <si>
    <t>O00087</t>
  </si>
  <si>
    <t>2024-05-22</t>
  </si>
  <si>
    <t>P044</t>
  </si>
  <si>
    <t>O00088</t>
  </si>
  <si>
    <t>2025-05-01</t>
  </si>
  <si>
    <t>C0295</t>
  </si>
  <si>
    <t>P090</t>
  </si>
  <si>
    <t>O00089</t>
  </si>
  <si>
    <t>2024-06-25</t>
  </si>
  <si>
    <t>P015</t>
  </si>
  <si>
    <t>O00090</t>
  </si>
  <si>
    <t>2025-06-27</t>
  </si>
  <si>
    <t>C0280</t>
  </si>
  <si>
    <t>O00091</t>
  </si>
  <si>
    <t>2024-05-11</t>
  </si>
  <si>
    <t>C0909</t>
  </si>
  <si>
    <t>P055</t>
  </si>
  <si>
    <t>O00092</t>
  </si>
  <si>
    <t>2024-03-25</t>
  </si>
  <si>
    <t>C0774</t>
  </si>
  <si>
    <t>P024</t>
  </si>
  <si>
    <t>O00093</t>
  </si>
  <si>
    <t>2024-05-15</t>
  </si>
  <si>
    <t>C0037</t>
  </si>
  <si>
    <t>O00094</t>
  </si>
  <si>
    <t>2024-02-06</t>
  </si>
  <si>
    <t>O00095</t>
  </si>
  <si>
    <t>C0866</t>
  </si>
  <si>
    <t>O00096</t>
  </si>
  <si>
    <t>2025-05-11</t>
  </si>
  <si>
    <t>O00097</t>
  </si>
  <si>
    <t>2025-02-06</t>
  </si>
  <si>
    <t>C0225</t>
  </si>
  <si>
    <t>O00098</t>
  </si>
  <si>
    <t>2025-03-03</t>
  </si>
  <si>
    <t>C0979</t>
  </si>
  <si>
    <t>O00099</t>
  </si>
  <si>
    <t>2025-03-23</t>
  </si>
  <si>
    <t>C0151</t>
  </si>
  <si>
    <t>O00100</t>
  </si>
  <si>
    <t>C0524</t>
  </si>
  <si>
    <t>O00101</t>
  </si>
  <si>
    <t>2025-06-08</t>
  </si>
  <si>
    <t>C0708</t>
  </si>
  <si>
    <t>O00102</t>
  </si>
  <si>
    <t>2024-04-22</t>
  </si>
  <si>
    <t>O00103</t>
  </si>
  <si>
    <t>C0772</t>
  </si>
  <si>
    <t>O00104</t>
  </si>
  <si>
    <t>2024-05-02</t>
  </si>
  <si>
    <t>C0242</t>
  </si>
  <si>
    <t>P025</t>
  </si>
  <si>
    <t>O00105</t>
  </si>
  <si>
    <t>2025-07-23</t>
  </si>
  <si>
    <t>C0489</t>
  </si>
  <si>
    <t>P093</t>
  </si>
  <si>
    <t>O00106</t>
  </si>
  <si>
    <t>2025-12-04</t>
  </si>
  <si>
    <t>C0329</t>
  </si>
  <si>
    <t>O00107</t>
  </si>
  <si>
    <t>2025-10-18</t>
  </si>
  <si>
    <t>C0425</t>
  </si>
  <si>
    <t>P026</t>
  </si>
  <si>
    <t>O00108</t>
  </si>
  <si>
    <t>2025-05-07</t>
  </si>
  <si>
    <t>C0529</t>
  </si>
  <si>
    <t>P002</t>
  </si>
  <si>
    <t>O00109</t>
  </si>
  <si>
    <t>2025-09-21</t>
  </si>
  <si>
    <t>C0867</t>
  </si>
  <si>
    <t>P059</t>
  </si>
  <si>
    <t>O00110</t>
  </si>
  <si>
    <t>2025-08-29</t>
  </si>
  <si>
    <t>C0885</t>
  </si>
  <si>
    <t>P054</t>
  </si>
  <si>
    <t>O00111</t>
  </si>
  <si>
    <t>C0964</t>
  </si>
  <si>
    <t>O00112</t>
  </si>
  <si>
    <t>2024-08-18</t>
  </si>
  <si>
    <t>C0690</t>
  </si>
  <si>
    <t>O00113</t>
  </si>
  <si>
    <t>2024-12-11</t>
  </si>
  <si>
    <t>C0041</t>
  </si>
  <si>
    <t>P045</t>
  </si>
  <si>
    <t>O00114</t>
  </si>
  <si>
    <t>2024-08-21</t>
  </si>
  <si>
    <t>C0144</t>
  </si>
  <si>
    <t>O00115</t>
  </si>
  <si>
    <t>2024-01-04</t>
  </si>
  <si>
    <t>C0477</t>
  </si>
  <si>
    <t>O00116</t>
  </si>
  <si>
    <t>2025-05-24</t>
  </si>
  <si>
    <t>C0965</t>
  </si>
  <si>
    <t>O00117</t>
  </si>
  <si>
    <t>C0581</t>
  </si>
  <si>
    <t>O00118</t>
  </si>
  <si>
    <t>2025-08-25</t>
  </si>
  <si>
    <t>C0540</t>
  </si>
  <si>
    <t>P068</t>
  </si>
  <si>
    <t>O00119</t>
  </si>
  <si>
    <t>C0403</t>
  </si>
  <si>
    <t>O00120</t>
  </si>
  <si>
    <t>2024-09-23</t>
  </si>
  <si>
    <t>C0223</t>
  </si>
  <si>
    <t>O00121</t>
  </si>
  <si>
    <t>2025-09-13</t>
  </si>
  <si>
    <t>C0958</t>
  </si>
  <si>
    <t>O00122</t>
  </si>
  <si>
    <t>2025-04-08</t>
  </si>
  <si>
    <t>C0577</t>
  </si>
  <si>
    <t>O00123</t>
  </si>
  <si>
    <t>2024-02-14</t>
  </si>
  <si>
    <t>C0608</t>
  </si>
  <si>
    <t>O00124</t>
  </si>
  <si>
    <t>C0695</t>
  </si>
  <si>
    <t>P095</t>
  </si>
  <si>
    <t>O00125</t>
  </si>
  <si>
    <t>2024-08-19</t>
  </si>
  <si>
    <t>C0216</t>
  </si>
  <si>
    <t>O00126</t>
  </si>
  <si>
    <t>O00127</t>
  </si>
  <si>
    <t>2025-08-22</t>
  </si>
  <si>
    <t>C0283</t>
  </si>
  <si>
    <t>O00128</t>
  </si>
  <si>
    <t>2025-06-21</t>
  </si>
  <si>
    <t>C0762</t>
  </si>
  <si>
    <t>O00129</t>
  </si>
  <si>
    <t>2024-10-15</t>
  </si>
  <si>
    <t>C0143</t>
  </si>
  <si>
    <t>O00130</t>
  </si>
  <si>
    <t>C0756</t>
  </si>
  <si>
    <t>O00131</t>
  </si>
  <si>
    <t>C0487</t>
  </si>
  <si>
    <t>P014</t>
  </si>
  <si>
    <t>O00132</t>
  </si>
  <si>
    <t>2025-12-01</t>
  </si>
  <si>
    <t>C0408</t>
  </si>
  <si>
    <t>O00133</t>
  </si>
  <si>
    <t>2025-12-22</t>
  </si>
  <si>
    <t>P082</t>
  </si>
  <si>
    <t>O00134</t>
  </si>
  <si>
    <t>2024-07-27</t>
  </si>
  <si>
    <t>C0878</t>
  </si>
  <si>
    <t>P094</t>
  </si>
  <si>
    <t>O00135</t>
  </si>
  <si>
    <t>2025-07-01</t>
  </si>
  <si>
    <t>C0213</t>
  </si>
  <si>
    <t>O00136</t>
  </si>
  <si>
    <t>2025-06-29</t>
  </si>
  <si>
    <t>C0982</t>
  </si>
  <si>
    <t>P013</t>
  </si>
  <si>
    <t>O00137</t>
  </si>
  <si>
    <t>2025-11-30</t>
  </si>
  <si>
    <t>C0666</t>
  </si>
  <si>
    <t>P071</t>
  </si>
  <si>
    <t>O00138</t>
  </si>
  <si>
    <t>2025-06-24</t>
  </si>
  <si>
    <t>O00139</t>
  </si>
  <si>
    <t>2024-06-28</t>
  </si>
  <si>
    <t>C0423</t>
  </si>
  <si>
    <t>P066</t>
  </si>
  <si>
    <t>O00140</t>
  </si>
  <si>
    <t>C0990</t>
  </si>
  <si>
    <t>O00141</t>
  </si>
  <si>
    <t>C0383</t>
  </si>
  <si>
    <t>P022</t>
  </si>
  <si>
    <t>O00142</t>
  </si>
  <si>
    <t>2024-08-14</t>
  </si>
  <si>
    <t>C0332</t>
  </si>
  <si>
    <t>O00143</t>
  </si>
  <si>
    <t>2024-07-08</t>
  </si>
  <si>
    <t>O00144</t>
  </si>
  <si>
    <t>2025-07-21</t>
  </si>
  <si>
    <t>C0057</t>
  </si>
  <si>
    <t>O00145</t>
  </si>
  <si>
    <t>2024-09-08</t>
  </si>
  <si>
    <t>C0501</t>
  </si>
  <si>
    <t>O00146</t>
  </si>
  <si>
    <t>2024-04-05</t>
  </si>
  <si>
    <t>C0550</t>
  </si>
  <si>
    <t>O00147</t>
  </si>
  <si>
    <t>2025-06-02</t>
  </si>
  <si>
    <t>O00148</t>
  </si>
  <si>
    <t>2025-06-03</t>
  </si>
  <si>
    <t>C0421</t>
  </si>
  <si>
    <t>O00149</t>
  </si>
  <si>
    <t>2025-11-26</t>
  </si>
  <si>
    <t>C0241</t>
  </si>
  <si>
    <t>O00150</t>
  </si>
  <si>
    <t>2024-06-14</t>
  </si>
  <si>
    <t>C0192</t>
  </si>
  <si>
    <t>P042</t>
  </si>
  <si>
    <t>O00151</t>
  </si>
  <si>
    <t>2024-07-20</t>
  </si>
  <si>
    <t>C0773</t>
  </si>
  <si>
    <t>O00152</t>
  </si>
  <si>
    <t>2024-08-30</t>
  </si>
  <si>
    <t>C0498</t>
  </si>
  <si>
    <t>O00153</t>
  </si>
  <si>
    <t>2024-09-17</t>
  </si>
  <si>
    <t>C0673</t>
  </si>
  <si>
    <t>O00154</t>
  </si>
  <si>
    <t>C0761</t>
  </si>
  <si>
    <t>O00155</t>
  </si>
  <si>
    <t>2025-05-28</t>
  </si>
  <si>
    <t>C0377</t>
  </si>
  <si>
    <t>O00156</t>
  </si>
  <si>
    <t>2024-11-09</t>
  </si>
  <si>
    <t>C0945</t>
  </si>
  <si>
    <t>O00157</t>
  </si>
  <si>
    <t>C0800</t>
  </si>
  <si>
    <t>O00158</t>
  </si>
  <si>
    <t>2024-12-30</t>
  </si>
  <si>
    <t>C0688</t>
  </si>
  <si>
    <t>O00159</t>
  </si>
  <si>
    <t>2025-01-06</t>
  </si>
  <si>
    <t>C0311</t>
  </si>
  <si>
    <t>O00160</t>
  </si>
  <si>
    <t>2025-08-02</t>
  </si>
  <si>
    <t>C0253</t>
  </si>
  <si>
    <t>O00161</t>
  </si>
  <si>
    <t>2025-11-14</t>
  </si>
  <si>
    <t>O00162</t>
  </si>
  <si>
    <t>2025-09-06</t>
  </si>
  <si>
    <t>C0580</t>
  </si>
  <si>
    <t>O00163</t>
  </si>
  <si>
    <t>2024-03-16</t>
  </si>
  <si>
    <t>C0781</t>
  </si>
  <si>
    <t>O00164</t>
  </si>
  <si>
    <t>2025-05-31</t>
  </si>
  <si>
    <t>C0930</t>
  </si>
  <si>
    <t>P078</t>
  </si>
  <si>
    <t>O00165</t>
  </si>
  <si>
    <t>2024-03-04</t>
  </si>
  <si>
    <t>C0154</t>
  </si>
  <si>
    <t>O00166</t>
  </si>
  <si>
    <t>2025-02-27</t>
  </si>
  <si>
    <t>C0059</t>
  </si>
  <si>
    <t>O00167</t>
  </si>
  <si>
    <t>2024-03-24</t>
  </si>
  <si>
    <t>C0663</t>
  </si>
  <si>
    <t>O00168</t>
  </si>
  <si>
    <t>2025-11-20</t>
  </si>
  <si>
    <t>C0984</t>
  </si>
  <si>
    <t>O00169</t>
  </si>
  <si>
    <t>2024-01-14</t>
  </si>
  <si>
    <t>C0574</t>
  </si>
  <si>
    <t>O00170</t>
  </si>
  <si>
    <t>C0325</t>
  </si>
  <si>
    <t>O00171</t>
  </si>
  <si>
    <t>C0029</t>
  </si>
  <si>
    <t>O00172</t>
  </si>
  <si>
    <t>P060</t>
  </si>
  <si>
    <t>O00173</t>
  </si>
  <si>
    <t>2025-09-29</t>
  </si>
  <si>
    <t>C0560</t>
  </si>
  <si>
    <t>P052</t>
  </si>
  <si>
    <t>O00174</t>
  </si>
  <si>
    <t>2024-12-20</t>
  </si>
  <si>
    <t>P087</t>
  </si>
  <si>
    <t>O00175</t>
  </si>
  <si>
    <t>2025-06-07</t>
  </si>
  <si>
    <t>C0258</t>
  </si>
  <si>
    <t>O00176</t>
  </si>
  <si>
    <t>2024-07-24</t>
  </si>
  <si>
    <t>O00177</t>
  </si>
  <si>
    <t>2024-04-30</t>
  </si>
  <si>
    <t>C0864</t>
  </si>
  <si>
    <t>O00178</t>
  </si>
  <si>
    <t>2025-06-11</t>
  </si>
  <si>
    <t>C0703</t>
  </si>
  <si>
    <t>O00179</t>
  </si>
  <si>
    <t>2025-07-03</t>
  </si>
  <si>
    <t>C0725</t>
  </si>
  <si>
    <t>P080</t>
  </si>
  <si>
    <t>O00180</t>
  </si>
  <si>
    <t>2025-09-19</t>
  </si>
  <si>
    <t>C0365</t>
  </si>
  <si>
    <t>O00181</t>
  </si>
  <si>
    <t>2025-11-15</t>
  </si>
  <si>
    <t>C0015</t>
  </si>
  <si>
    <t>O00182</t>
  </si>
  <si>
    <t>2025-05-25</t>
  </si>
  <si>
    <t>C0444</t>
  </si>
  <si>
    <t>O00183</t>
  </si>
  <si>
    <t>2024-07-26</t>
  </si>
  <si>
    <t>C0287</t>
  </si>
  <si>
    <t>P084</t>
  </si>
  <si>
    <t>O00184</t>
  </si>
  <si>
    <t>2025-12-06</t>
  </si>
  <si>
    <t>C0496</t>
  </si>
  <si>
    <t>O00185</t>
  </si>
  <si>
    <t>2024-06-08</t>
  </si>
  <si>
    <t>P039</t>
  </si>
  <si>
    <t>O00186</t>
  </si>
  <si>
    <t>2025-04-09</t>
  </si>
  <si>
    <t>C0386</t>
  </si>
  <si>
    <t>O00187</t>
  </si>
  <si>
    <t>2024-09-03</t>
  </si>
  <si>
    <t>C0593</t>
  </si>
  <si>
    <t>P021</t>
  </si>
  <si>
    <t>O00188</t>
  </si>
  <si>
    <t>2025-05-14</t>
  </si>
  <si>
    <t>C0845</t>
  </si>
  <si>
    <t>P092</t>
  </si>
  <si>
    <t>O00189</t>
  </si>
  <si>
    <t>2025-10-07</t>
  </si>
  <si>
    <t>C0724</t>
  </si>
  <si>
    <t>O00190</t>
  </si>
  <si>
    <t>2024-04-16</t>
  </si>
  <si>
    <t>C0196</t>
  </si>
  <si>
    <t>O00191</t>
  </si>
  <si>
    <t>2025-08-05</t>
  </si>
  <si>
    <t>C0249</t>
  </si>
  <si>
    <t>O00192</t>
  </si>
  <si>
    <t>2025-03-25</t>
  </si>
  <si>
    <t>C0942</t>
  </si>
  <si>
    <t>P097</t>
  </si>
  <si>
    <t>O00193</t>
  </si>
  <si>
    <t>2025-04-04</t>
  </si>
  <si>
    <t>C0333</t>
  </si>
  <si>
    <t>O00194</t>
  </si>
  <si>
    <t>2024-11-20</t>
  </si>
  <si>
    <t>C0983</t>
  </si>
  <si>
    <t>O00195</t>
  </si>
  <si>
    <t>2025-11-06</t>
  </si>
  <si>
    <t>C0857</t>
  </si>
  <si>
    <t>P070</t>
  </si>
  <si>
    <t>O00196</t>
  </si>
  <si>
    <t>2025-03-08</t>
  </si>
  <si>
    <t>C0260</t>
  </si>
  <si>
    <t>O00197</t>
  </si>
  <si>
    <t>2024-10-04</t>
  </si>
  <si>
    <t>O00198</t>
  </si>
  <si>
    <t>C0514</t>
  </si>
  <si>
    <t>O00199</t>
  </si>
  <si>
    <t>2024-05-17</t>
  </si>
  <si>
    <t>C0763</t>
  </si>
  <si>
    <t>O00200</t>
  </si>
  <si>
    <t>2025-02-18</t>
  </si>
  <si>
    <t>C0420</t>
  </si>
  <si>
    <t>O00201</t>
  </si>
  <si>
    <t>2025-03-15</t>
  </si>
  <si>
    <t>P040</t>
  </si>
  <si>
    <t>O00202</t>
  </si>
  <si>
    <t>2025-10-06</t>
  </si>
  <si>
    <t>O00203</t>
  </si>
  <si>
    <t>C0830</t>
  </si>
  <si>
    <t>P043</t>
  </si>
  <si>
    <t>O00204</t>
  </si>
  <si>
    <t>2024-01-23</t>
  </si>
  <si>
    <t>C0274</t>
  </si>
  <si>
    <t>P034</t>
  </si>
  <si>
    <t>O00205</t>
  </si>
  <si>
    <t>2024-03-13</t>
  </si>
  <si>
    <t>C0966</t>
  </si>
  <si>
    <t>O00206</t>
  </si>
  <si>
    <t>2024-12-21</t>
  </si>
  <si>
    <t>C0611</t>
  </si>
  <si>
    <t>O00207</t>
  </si>
  <si>
    <t>C0211</t>
  </si>
  <si>
    <t>O00208</t>
  </si>
  <si>
    <t>C0851</t>
  </si>
  <si>
    <t>O00209</t>
  </si>
  <si>
    <t>2024-09-11</t>
  </si>
  <si>
    <t>C0829</t>
  </si>
  <si>
    <t>O00210</t>
  </si>
  <si>
    <t>2025-11-07</t>
  </si>
  <si>
    <t>O00211</t>
  </si>
  <si>
    <t>C0817</t>
  </si>
  <si>
    <t>O00212</t>
  </si>
  <si>
    <t>C0981</t>
  </si>
  <si>
    <t>O00213</t>
  </si>
  <si>
    <t>C0445</t>
  </si>
  <si>
    <t>O00214</t>
  </si>
  <si>
    <t>C0854</t>
  </si>
  <si>
    <t>O00215</t>
  </si>
  <si>
    <t>2024-10-26</t>
  </si>
  <si>
    <t>C0699</t>
  </si>
  <si>
    <t>O00216</t>
  </si>
  <si>
    <t>2024-07-14</t>
  </si>
  <si>
    <t>C0634</t>
  </si>
  <si>
    <t>O00217</t>
  </si>
  <si>
    <t>2025-01-28</t>
  </si>
  <si>
    <t>C0957</t>
  </si>
  <si>
    <t>O00218</t>
  </si>
  <si>
    <t>2025-01-21</t>
  </si>
  <si>
    <t>C0873</t>
  </si>
  <si>
    <t>O00219</t>
  </si>
  <si>
    <t>C0284</t>
  </si>
  <si>
    <t>O00220</t>
  </si>
  <si>
    <t>2024-12-26</t>
  </si>
  <si>
    <t>C0092</t>
  </si>
  <si>
    <t>O00221</t>
  </si>
  <si>
    <t>2025-06-15</t>
  </si>
  <si>
    <t>C0962</t>
  </si>
  <si>
    <t>O00222</t>
  </si>
  <si>
    <t>C0158</t>
  </si>
  <si>
    <t>O00223</t>
  </si>
  <si>
    <t>2024-03-11</t>
  </si>
  <si>
    <t>C0610</t>
  </si>
  <si>
    <t>O00224</t>
  </si>
  <si>
    <t>2025-04-29</t>
  </si>
  <si>
    <t>O00225</t>
  </si>
  <si>
    <t>2025-09-09</t>
  </si>
  <si>
    <t>C0691</t>
  </si>
  <si>
    <t>O00226</t>
  </si>
  <si>
    <t>2025-08-01</t>
  </si>
  <si>
    <t>C0843</t>
  </si>
  <si>
    <t>O00227</t>
  </si>
  <si>
    <t>2024-10-19</t>
  </si>
  <si>
    <t>C0700</t>
  </si>
  <si>
    <t>O00228</t>
  </si>
  <si>
    <t>2024-10-18</t>
  </si>
  <si>
    <t>C0947</t>
  </si>
  <si>
    <t>O00229</t>
  </si>
  <si>
    <t>2024-04-02</t>
  </si>
  <si>
    <t>C0745</t>
  </si>
  <si>
    <t>O00230</t>
  </si>
  <si>
    <t>2024-03-10</t>
  </si>
  <si>
    <t>C0924</t>
  </si>
  <si>
    <t>O00231</t>
  </si>
  <si>
    <t>2025-07-31</t>
  </si>
  <si>
    <t>O00232</t>
  </si>
  <si>
    <t>O00233</t>
  </si>
  <si>
    <t>C0925</t>
  </si>
  <si>
    <t>O00234</t>
  </si>
  <si>
    <t>2024-11-23</t>
  </si>
  <si>
    <t>C0571</t>
  </si>
  <si>
    <t>O00235</t>
  </si>
  <si>
    <t>2025-09-26</t>
  </si>
  <si>
    <t>C0754</t>
  </si>
  <si>
    <t>O00236</t>
  </si>
  <si>
    <t>2025-03-19</t>
  </si>
  <si>
    <t>C0071</t>
  </si>
  <si>
    <t>O00237</t>
  </si>
  <si>
    <t>2025-07-22</t>
  </si>
  <si>
    <t>C0923</t>
  </si>
  <si>
    <t>O00238</t>
  </si>
  <si>
    <t>C0282</t>
  </si>
  <si>
    <t>O00239</t>
  </si>
  <si>
    <t>C0012</t>
  </si>
  <si>
    <t>P073</t>
  </si>
  <si>
    <t>O00240</t>
  </si>
  <si>
    <t>2025-10-08</t>
  </si>
  <si>
    <t>C0970</t>
  </si>
  <si>
    <t>O00241</t>
  </si>
  <si>
    <t>2025-01-30</t>
  </si>
  <si>
    <t>O00242</t>
  </si>
  <si>
    <t>C0808</t>
  </si>
  <si>
    <t>O00243</t>
  </si>
  <si>
    <t>2024-11-16</t>
  </si>
  <si>
    <t>O00244</t>
  </si>
  <si>
    <t>2025-01-03</t>
  </si>
  <si>
    <t>C0596</t>
  </si>
  <si>
    <t>O00245</t>
  </si>
  <si>
    <t>C0320</t>
  </si>
  <si>
    <t>O00246</t>
  </si>
  <si>
    <t>2024-11-02</t>
  </si>
  <si>
    <t>C0010</t>
  </si>
  <si>
    <t>O00247</t>
  </si>
  <si>
    <t>C0028</t>
  </si>
  <si>
    <t>O00248</t>
  </si>
  <si>
    <t>2025-02-21</t>
  </si>
  <si>
    <t>C0602</t>
  </si>
  <si>
    <t>O00249</t>
  </si>
  <si>
    <t>C0794</t>
  </si>
  <si>
    <t>O00250</t>
  </si>
  <si>
    <t>2025-06-30</t>
  </si>
  <si>
    <t>C0026</t>
  </si>
  <si>
    <t>O00251</t>
  </si>
  <si>
    <t>2025-02-09</t>
  </si>
  <si>
    <t>C0586</t>
  </si>
  <si>
    <t>O00252</t>
  </si>
  <si>
    <t>2025-07-12</t>
  </si>
  <si>
    <t>C0139</t>
  </si>
  <si>
    <t>O00253</t>
  </si>
  <si>
    <t>2025-01-12</t>
  </si>
  <si>
    <t>C0619</t>
  </si>
  <si>
    <t>O00254</t>
  </si>
  <si>
    <t>2025-02-13</t>
  </si>
  <si>
    <t>O00255</t>
  </si>
  <si>
    <t>2025-01-01</t>
  </si>
  <si>
    <t>C0451</t>
  </si>
  <si>
    <t>O00256</t>
  </si>
  <si>
    <t>2024-05-04</t>
  </si>
  <si>
    <t>C0090</t>
  </si>
  <si>
    <t>O00257</t>
  </si>
  <si>
    <t>C0894</t>
  </si>
  <si>
    <t>O00258</t>
  </si>
  <si>
    <t>C0940</t>
  </si>
  <si>
    <t>O00259</t>
  </si>
  <si>
    <t>2024-06-16</t>
  </si>
  <si>
    <t>C0717</t>
  </si>
  <si>
    <t>O00260</t>
  </si>
  <si>
    <t>C0539</t>
  </si>
  <si>
    <t>O00261</t>
  </si>
  <si>
    <t>2024-08-20</t>
  </si>
  <si>
    <t>O00262</t>
  </si>
  <si>
    <t>2025-07-24</t>
  </si>
  <si>
    <t>C0658</t>
  </si>
  <si>
    <t>P005</t>
  </si>
  <si>
    <t>O00263</t>
  </si>
  <si>
    <t>C0467</t>
  </si>
  <si>
    <t>O00264</t>
  </si>
  <si>
    <t>C0434</t>
  </si>
  <si>
    <t>O00265</t>
  </si>
  <si>
    <t>2024-03-20</t>
  </si>
  <si>
    <t>O00266</t>
  </si>
  <si>
    <t>2025-10-30</t>
  </si>
  <si>
    <t>C0395</t>
  </si>
  <si>
    <t>P031</t>
  </si>
  <si>
    <t>O00267</t>
  </si>
  <si>
    <t>2024-02-18</t>
  </si>
  <si>
    <t>O00268</t>
  </si>
  <si>
    <t>2024-01-08</t>
  </si>
  <si>
    <t>C0955</t>
  </si>
  <si>
    <t>O00269</t>
  </si>
  <si>
    <t>2025-04-26</t>
  </si>
  <si>
    <t>C0456</t>
  </si>
  <si>
    <t>O00270</t>
  </si>
  <si>
    <t>2025-01-31</t>
  </si>
  <si>
    <t>O00271</t>
  </si>
  <si>
    <t>2024-07-04</t>
  </si>
  <si>
    <t>C0993</t>
  </si>
  <si>
    <t>O00272</t>
  </si>
  <si>
    <t>C0716</t>
  </si>
  <si>
    <t>O00273</t>
  </si>
  <si>
    <t>O00274</t>
  </si>
  <si>
    <t>2024-12-28</t>
  </si>
  <si>
    <t>C0484</t>
  </si>
  <si>
    <t>P035</t>
  </si>
  <si>
    <t>O00275</t>
  </si>
  <si>
    <t>O00276</t>
  </si>
  <si>
    <t>2024-09-30</t>
  </si>
  <si>
    <t>C0485</t>
  </si>
  <si>
    <t>O00277</t>
  </si>
  <si>
    <t>O00278</t>
  </si>
  <si>
    <t>2025-06-19</t>
  </si>
  <si>
    <t>C0312</t>
  </si>
  <si>
    <t>O00279</t>
  </si>
  <si>
    <t>O00280</t>
  </si>
  <si>
    <t>2025-09-11</t>
  </si>
  <si>
    <t>C0266</t>
  </si>
  <si>
    <t>P062</t>
  </si>
  <si>
    <t>O00281</t>
  </si>
  <si>
    <t>C0810</t>
  </si>
  <si>
    <t>O00282</t>
  </si>
  <si>
    <t>C0354</t>
  </si>
  <si>
    <t>O00283</t>
  </si>
  <si>
    <t>2024-01-26</t>
  </si>
  <si>
    <t>C0525</t>
  </si>
  <si>
    <t>O00284</t>
  </si>
  <si>
    <t>2024-12-07</t>
  </si>
  <si>
    <t>O00285</t>
  </si>
  <si>
    <t>2024-06-03</t>
  </si>
  <si>
    <t>C0410</t>
  </si>
  <si>
    <t>O00286</t>
  </si>
  <si>
    <t>O00287</t>
  </si>
  <si>
    <t>2024-11-06</t>
  </si>
  <si>
    <t>C0943</t>
  </si>
  <si>
    <t>O00288</t>
  </si>
  <si>
    <t>2025-07-02</t>
  </si>
  <si>
    <t>C0605</t>
  </si>
  <si>
    <t>O00289</t>
  </si>
  <si>
    <t>2024-01-02</t>
  </si>
  <si>
    <t>C0153</t>
  </si>
  <si>
    <t>O00290</t>
  </si>
  <si>
    <t>2024-03-27</t>
  </si>
  <si>
    <t>C0399</t>
  </si>
  <si>
    <t>O00291</t>
  </si>
  <si>
    <t>2024-05-13</t>
  </si>
  <si>
    <t>C0998</t>
  </si>
  <si>
    <t>O00292</t>
  </si>
  <si>
    <t>O00293</t>
  </si>
  <si>
    <t>O00294</t>
  </si>
  <si>
    <t>2024-05-19</t>
  </si>
  <si>
    <t>C0045</t>
  </si>
  <si>
    <t>O00295</t>
  </si>
  <si>
    <t>2024-07-31</t>
  </si>
  <si>
    <t>C0536</t>
  </si>
  <si>
    <t>O00296</t>
  </si>
  <si>
    <t>2025-12-29</t>
  </si>
  <si>
    <t>O00297</t>
  </si>
  <si>
    <t>C0391</t>
  </si>
  <si>
    <t>O00298</t>
  </si>
  <si>
    <t>C0348</t>
  </si>
  <si>
    <t>P029</t>
  </si>
  <si>
    <t>O00299</t>
  </si>
  <si>
    <t>2025-01-26</t>
  </si>
  <si>
    <t>O00300</t>
  </si>
  <si>
    <t>C0887</t>
  </si>
  <si>
    <t>O00301</t>
  </si>
  <si>
    <t>C0433</t>
  </si>
  <si>
    <t>O00302</t>
  </si>
  <si>
    <t>2025-10-24</t>
  </si>
  <si>
    <t>C0237</t>
  </si>
  <si>
    <t>P041</t>
  </si>
  <si>
    <t>O00303</t>
  </si>
  <si>
    <t>C0542</t>
  </si>
  <si>
    <t>O00304</t>
  </si>
  <si>
    <t>2025-01-05</t>
  </si>
  <si>
    <t>C0969</t>
  </si>
  <si>
    <t>O00305</t>
  </si>
  <si>
    <t>2024-05-23</t>
  </si>
  <si>
    <t>C0131</t>
  </si>
  <si>
    <t>O00306</t>
  </si>
  <si>
    <t>2024-02-27</t>
  </si>
  <si>
    <t>C0730</t>
  </si>
  <si>
    <t>O00307</t>
  </si>
  <si>
    <t>2024-02-04</t>
  </si>
  <si>
    <t>C0023</t>
  </si>
  <si>
    <t>O00308</t>
  </si>
  <si>
    <t>2025-12-11</t>
  </si>
  <si>
    <t>O00309</t>
  </si>
  <si>
    <t>C0926</t>
  </si>
  <si>
    <t>O00310</t>
  </si>
  <si>
    <t>C0053</t>
  </si>
  <si>
    <t>O00311</t>
  </si>
  <si>
    <t>2025-10-20</t>
  </si>
  <si>
    <t>C0753</t>
  </si>
  <si>
    <t>O00312</t>
  </si>
  <si>
    <t>2025-08-07</t>
  </si>
  <si>
    <t>C0793</t>
  </si>
  <si>
    <t>O00313</t>
  </si>
  <si>
    <t>2024-08-26</t>
  </si>
  <si>
    <t>C0115</t>
  </si>
  <si>
    <t>O00314</t>
  </si>
  <si>
    <t>C0340</t>
  </si>
  <si>
    <t>O00315</t>
  </si>
  <si>
    <t>2024-07-30</t>
  </si>
  <si>
    <t>O00316</t>
  </si>
  <si>
    <t>2025-06-12</t>
  </si>
  <si>
    <t>C0713</t>
  </si>
  <si>
    <t>O00317</t>
  </si>
  <si>
    <t>2025-10-17</t>
  </si>
  <si>
    <t>O00318</t>
  </si>
  <si>
    <t>2025-12-14</t>
  </si>
  <si>
    <t>O00319</t>
  </si>
  <si>
    <t>2024-01-06</t>
  </si>
  <si>
    <t>C0819</t>
  </si>
  <si>
    <t>O00320</t>
  </si>
  <si>
    <t>2025-11-21</t>
  </si>
  <si>
    <t>C0922</t>
  </si>
  <si>
    <t>O00321</t>
  </si>
  <si>
    <t>C0615</t>
  </si>
  <si>
    <t>O00322</t>
  </si>
  <si>
    <t>2025-11-11</t>
  </si>
  <si>
    <t>C0036</t>
  </si>
  <si>
    <t>O00323</t>
  </si>
  <si>
    <t>2025-03-14</t>
  </si>
  <si>
    <t>C0792</t>
  </si>
  <si>
    <t>O00324</t>
  </si>
  <si>
    <t>O00325</t>
  </si>
  <si>
    <t>2025-05-13</t>
  </si>
  <si>
    <t>O00326</t>
  </si>
  <si>
    <t>2024-09-18</t>
  </si>
  <si>
    <t>C0944</t>
  </si>
  <si>
    <t>O00327</t>
  </si>
  <si>
    <t>2024-05-21</t>
  </si>
  <si>
    <t>C0961</t>
  </si>
  <si>
    <t>O00328</t>
  </si>
  <si>
    <t>C0474</t>
  </si>
  <si>
    <t>O00329</t>
  </si>
  <si>
    <t>C0083</t>
  </si>
  <si>
    <t>O00330</t>
  </si>
  <si>
    <t>C0379</t>
  </si>
  <si>
    <t>O00331</t>
  </si>
  <si>
    <t>2025-05-26</t>
  </si>
  <si>
    <t>O00332</t>
  </si>
  <si>
    <t>C0085</t>
  </si>
  <si>
    <t>O00333</t>
  </si>
  <si>
    <t>O00334</t>
  </si>
  <si>
    <t>2024-01-18</t>
  </si>
  <si>
    <t>C0362</t>
  </si>
  <si>
    <t>O00335</t>
  </si>
  <si>
    <t>2025-08-27</t>
  </si>
  <si>
    <t>C0684</t>
  </si>
  <si>
    <t>O00336</t>
  </si>
  <si>
    <t>2024-04-28</t>
  </si>
  <si>
    <t>C0335</t>
  </si>
  <si>
    <t>O00337</t>
  </si>
  <si>
    <t>2024-05-12</t>
  </si>
  <si>
    <t>C0709</t>
  </si>
  <si>
    <t>O00338</t>
  </si>
  <si>
    <t>2024-06-15</t>
  </si>
  <si>
    <t>O00339</t>
  </si>
  <si>
    <t>C0992</t>
  </si>
  <si>
    <t>P051</t>
  </si>
  <si>
    <t>O00340</t>
  </si>
  <si>
    <t>2024-05-10</t>
  </si>
  <si>
    <t>C0889</t>
  </si>
  <si>
    <t>O00341</t>
  </si>
  <si>
    <t>2024-02-19</t>
  </si>
  <si>
    <t>O00342</t>
  </si>
  <si>
    <t>2024-12-16</t>
  </si>
  <si>
    <t>O00343</t>
  </si>
  <si>
    <t>2025-05-23</t>
  </si>
  <si>
    <t>C0136</t>
  </si>
  <si>
    <t>O00344</t>
  </si>
  <si>
    <t>2024-03-31</t>
  </si>
  <si>
    <t>C0557</t>
  </si>
  <si>
    <t>O00345</t>
  </si>
  <si>
    <t>2025-03-20</t>
  </si>
  <si>
    <t>C0838</t>
  </si>
  <si>
    <t>O00346</t>
  </si>
  <si>
    <t>O00347</t>
  </si>
  <si>
    <t>C0271</t>
  </si>
  <si>
    <t>O00348</t>
  </si>
  <si>
    <t>2025-11-02</t>
  </si>
  <si>
    <t>O00349</t>
  </si>
  <si>
    <t>O00350</t>
  </si>
  <si>
    <t>C0137</t>
  </si>
  <si>
    <t>O00351</t>
  </si>
  <si>
    <t>2025-07-11</t>
  </si>
  <si>
    <t>C0812</t>
  </si>
  <si>
    <t>O00352</t>
  </si>
  <si>
    <t>2024-12-10</t>
  </si>
  <si>
    <t>O00353</t>
  </si>
  <si>
    <t>2024-12-15</t>
  </si>
  <si>
    <t>C0419</t>
  </si>
  <si>
    <t>O00354</t>
  </si>
  <si>
    <t>2024-06-26</t>
  </si>
  <si>
    <t>P036</t>
  </si>
  <si>
    <t>O00355</t>
  </si>
  <si>
    <t>2025-02-20</t>
  </si>
  <si>
    <t>C0872</t>
  </si>
  <si>
    <t>O00356</t>
  </si>
  <si>
    <t>2025-01-02</t>
  </si>
  <si>
    <t>C0858</t>
  </si>
  <si>
    <t>O00357</t>
  </si>
  <si>
    <t>C0299</t>
  </si>
  <si>
    <t>O00358</t>
  </si>
  <si>
    <t>2025-09-17</t>
  </si>
  <si>
    <t>C0656</t>
  </si>
  <si>
    <t>O00359</t>
  </si>
  <si>
    <t>2025-12-16</t>
  </si>
  <si>
    <t>C0868</t>
  </si>
  <si>
    <t>O00360</t>
  </si>
  <si>
    <t>2025-02-26</t>
  </si>
  <si>
    <t>O00361</t>
  </si>
  <si>
    <t>2024-04-01</t>
  </si>
  <si>
    <t>O00362</t>
  </si>
  <si>
    <t>O00363</t>
  </si>
  <si>
    <t>C0269</t>
  </si>
  <si>
    <t>O00364</t>
  </si>
  <si>
    <t>2024-03-09</t>
  </si>
  <si>
    <t>O00365</t>
  </si>
  <si>
    <t>2024-12-29</t>
  </si>
  <si>
    <t>C0649</t>
  </si>
  <si>
    <t>O00366</t>
  </si>
  <si>
    <t>2024-10-13</t>
  </si>
  <si>
    <t>C0123</t>
  </si>
  <si>
    <t>O00367</t>
  </si>
  <si>
    <t>C0714</t>
  </si>
  <si>
    <t>O00368</t>
  </si>
  <si>
    <t>C0374</t>
  </si>
  <si>
    <t>O00369</t>
  </si>
  <si>
    <t>C0313</t>
  </si>
  <si>
    <t>O00370</t>
  </si>
  <si>
    <t>2024-11-11</t>
  </si>
  <si>
    <t>C0262</t>
  </si>
  <si>
    <t>O00371</t>
  </si>
  <si>
    <t>2024-05-03</t>
  </si>
  <si>
    <t>C0091</t>
  </si>
  <si>
    <t>O00372</t>
  </si>
  <si>
    <t>2025-08-23</t>
  </si>
  <si>
    <t>C0405</t>
  </si>
  <si>
    <t>O00373</t>
  </si>
  <si>
    <t>2025-06-25</t>
  </si>
  <si>
    <t>C0486</t>
  </si>
  <si>
    <t>O00374</t>
  </si>
  <si>
    <t>2025-11-08</t>
  </si>
  <si>
    <t>C0164</t>
  </si>
  <si>
    <t>O00375</t>
  </si>
  <si>
    <t>C0731</t>
  </si>
  <si>
    <t>O00376</t>
  </si>
  <si>
    <t>O00377</t>
  </si>
  <si>
    <t>C0651</t>
  </si>
  <si>
    <t>O00378</t>
  </si>
  <si>
    <t>C0062</t>
  </si>
  <si>
    <t>O00379</t>
  </si>
  <si>
    <t>2024-09-20</t>
  </si>
  <si>
    <t>C0681</t>
  </si>
  <si>
    <t>O00380</t>
  </si>
  <si>
    <t>C0309</t>
  </si>
  <si>
    <t>O00381</t>
  </si>
  <si>
    <t>2025-12-18</t>
  </si>
  <si>
    <t>C0429</t>
  </si>
  <si>
    <t>O00382</t>
  </si>
  <si>
    <t>2025-03-13</t>
  </si>
  <si>
    <t>C0755</t>
  </si>
  <si>
    <t>O00383</t>
  </si>
  <si>
    <t>2024-03-08</t>
  </si>
  <si>
    <t>C0510</t>
  </si>
  <si>
    <t>O00384</t>
  </si>
  <si>
    <t>2024-12-27</t>
  </si>
  <si>
    <t>C0742</t>
  </si>
  <si>
    <t>O00385</t>
  </si>
  <si>
    <t>O00386</t>
  </si>
  <si>
    <t>2025-07-04</t>
  </si>
  <si>
    <t>O00387</t>
  </si>
  <si>
    <t>O00388</t>
  </si>
  <si>
    <t>C0552</t>
  </si>
  <si>
    <t>O00389</t>
  </si>
  <si>
    <t>C0194</t>
  </si>
  <si>
    <t>O00390</t>
  </si>
  <si>
    <t>C0209</t>
  </si>
  <si>
    <t>O00391</t>
  </si>
  <si>
    <t>2024-03-28</t>
  </si>
  <si>
    <t>C0212</t>
  </si>
  <si>
    <t>O00392</t>
  </si>
  <si>
    <t>2025-08-06</t>
  </si>
  <si>
    <t>O00393</t>
  </si>
  <si>
    <t>C0490</t>
  </si>
  <si>
    <t>O00394</t>
  </si>
  <si>
    <t>2025-06-17</t>
  </si>
  <si>
    <t>C0191</t>
  </si>
  <si>
    <t>O00395</t>
  </si>
  <si>
    <t>2024-09-16</t>
  </si>
  <si>
    <t>O00396</t>
  </si>
  <si>
    <t>2024-05-30</t>
  </si>
  <si>
    <t>C0030</t>
  </si>
  <si>
    <t>O00397</t>
  </si>
  <si>
    <t>2025-07-17</t>
  </si>
  <si>
    <t>C0765</t>
  </si>
  <si>
    <t>O00398</t>
  </si>
  <si>
    <t>C0975</t>
  </si>
  <si>
    <t>O00399</t>
  </si>
  <si>
    <t>2025-10-16</t>
  </si>
  <si>
    <t>O00400</t>
  </si>
  <si>
    <t>O00401</t>
  </si>
  <si>
    <t>C0533</t>
  </si>
  <si>
    <t>O00402</t>
  </si>
  <si>
    <t>O00403</t>
  </si>
  <si>
    <t>O00404</t>
  </si>
  <si>
    <t>2024-10-22</t>
  </si>
  <si>
    <t>C0182</t>
  </si>
  <si>
    <t>O00405</t>
  </si>
  <si>
    <t>2025-05-04</t>
  </si>
  <si>
    <t>C0353</t>
  </si>
  <si>
    <t>O00406</t>
  </si>
  <si>
    <t>2025-10-12</t>
  </si>
  <si>
    <t>O00407</t>
  </si>
  <si>
    <t>C0636</t>
  </si>
  <si>
    <t>O00408</t>
  </si>
  <si>
    <t>2025-06-23</t>
  </si>
  <si>
    <t>P033</t>
  </si>
  <si>
    <t>O00409</t>
  </si>
  <si>
    <t>C0317</t>
  </si>
  <si>
    <t>O00410</t>
  </si>
  <si>
    <t>C0396</t>
  </si>
  <si>
    <t>O00411</t>
  </si>
  <si>
    <t>2025-09-14</t>
  </si>
  <si>
    <t>C0341</t>
  </si>
  <si>
    <t>O00412</t>
  </si>
  <si>
    <t>C0499</t>
  </si>
  <si>
    <t>O00413</t>
  </si>
  <si>
    <t>2024-01-21</t>
  </si>
  <si>
    <t>C0752</t>
  </si>
  <si>
    <t>O00414</t>
  </si>
  <si>
    <t>O00415</t>
  </si>
  <si>
    <t>2025-03-30</t>
  </si>
  <si>
    <t>O00416</t>
  </si>
  <si>
    <t>2024-07-25</t>
  </si>
  <si>
    <t>O00417</t>
  </si>
  <si>
    <t>2024-06-10</t>
  </si>
  <si>
    <t>C0217</t>
  </si>
  <si>
    <t>O00418</t>
  </si>
  <si>
    <t>2025-03-05</t>
  </si>
  <si>
    <t>O00419</t>
  </si>
  <si>
    <t>2024-01-27</t>
  </si>
  <si>
    <t>C0264</t>
  </si>
  <si>
    <t>O00420</t>
  </si>
  <si>
    <t>2024-09-09</t>
  </si>
  <si>
    <t>O00421</t>
  </si>
  <si>
    <t>O00422</t>
  </si>
  <si>
    <t>O00423</t>
  </si>
  <si>
    <t>O00424</t>
  </si>
  <si>
    <t>2025-04-28</t>
  </si>
  <si>
    <t>O00425</t>
  </si>
  <si>
    <t>C0121</t>
  </si>
  <si>
    <t>O00426</t>
  </si>
  <si>
    <t>C0141</t>
  </si>
  <si>
    <t>O00427</t>
  </si>
  <si>
    <t>C0833</t>
  </si>
  <si>
    <t>O00428</t>
  </si>
  <si>
    <t>2024-12-14</t>
  </si>
  <si>
    <t>O00429</t>
  </si>
  <si>
    <t>C0145</t>
  </si>
  <si>
    <t>O00430</t>
  </si>
  <si>
    <t>C0392</t>
  </si>
  <si>
    <t>O00431</t>
  </si>
  <si>
    <t>2024-10-16</t>
  </si>
  <si>
    <t>C0064</t>
  </si>
  <si>
    <t>O00432</t>
  </si>
  <si>
    <t>2025-08-20</t>
  </si>
  <si>
    <t>C0737</t>
  </si>
  <si>
    <t>O00433</t>
  </si>
  <si>
    <t>C0321</t>
  </si>
  <si>
    <t>O00434</t>
  </si>
  <si>
    <t>C0832</t>
  </si>
  <si>
    <t>O00435</t>
  </si>
  <si>
    <t>2024-08-04</t>
  </si>
  <si>
    <t>O00436</t>
  </si>
  <si>
    <t>C0178</t>
  </si>
  <si>
    <t>O00437</t>
  </si>
  <si>
    <t>O00438</t>
  </si>
  <si>
    <t>O00439</t>
  </si>
  <si>
    <t>2024-01-30</t>
  </si>
  <si>
    <t>C1000</t>
  </si>
  <si>
    <t>O00440</t>
  </si>
  <si>
    <t>C0892</t>
  </si>
  <si>
    <t>O00441</t>
  </si>
  <si>
    <t>O00442</t>
  </si>
  <si>
    <t>2024-01-29</t>
  </si>
  <si>
    <t>O00443</t>
  </si>
  <si>
    <t>C0840</t>
  </si>
  <si>
    <t>O00444</t>
  </si>
  <si>
    <t>C0413</t>
  </si>
  <si>
    <t>O00445</t>
  </si>
  <si>
    <t>2024-07-23</t>
  </si>
  <si>
    <t>O00446</t>
  </si>
  <si>
    <t>2024-06-27</t>
  </si>
  <si>
    <t>C0987</t>
  </si>
  <si>
    <t>O00447</t>
  </si>
  <si>
    <t>C0138</t>
  </si>
  <si>
    <t>O00448</t>
  </si>
  <si>
    <t>C0020</t>
  </si>
  <si>
    <t>O00449</t>
  </si>
  <si>
    <t>2024-09-13</t>
  </si>
  <si>
    <t>O00450</t>
  </si>
  <si>
    <t>2024-01-13</t>
  </si>
  <si>
    <t>O00451</t>
  </si>
  <si>
    <t>C0543</t>
  </si>
  <si>
    <t>O00452</t>
  </si>
  <si>
    <t>2024-07-09</t>
  </si>
  <si>
    <t>O00453</t>
  </si>
  <si>
    <t>C0776</t>
  </si>
  <si>
    <t>O00454</t>
  </si>
  <si>
    <t>O00455</t>
  </si>
  <si>
    <t>2025-12-09</t>
  </si>
  <si>
    <t>C0120</t>
  </si>
  <si>
    <t>O00456</t>
  </si>
  <si>
    <t>C0631</t>
  </si>
  <si>
    <t>O00457</t>
  </si>
  <si>
    <t>2025-11-04</t>
  </si>
  <si>
    <t>C0562</t>
  </si>
  <si>
    <t>O00458</t>
  </si>
  <si>
    <t>C0579</t>
  </si>
  <si>
    <t>O00459</t>
  </si>
  <si>
    <t>C0959</t>
  </si>
  <si>
    <t>O00460</t>
  </si>
  <si>
    <t>2024-08-31</t>
  </si>
  <si>
    <t>O00461</t>
  </si>
  <si>
    <t>2025-12-26</t>
  </si>
  <si>
    <t>C0081</t>
  </si>
  <si>
    <t>O00462</t>
  </si>
  <si>
    <t>C0019</t>
  </si>
  <si>
    <t>O00463</t>
  </si>
  <si>
    <t>O00464</t>
  </si>
  <si>
    <t>C0352</t>
  </si>
  <si>
    <t>O00465</t>
  </si>
  <si>
    <t>O00466</t>
  </si>
  <si>
    <t>C0437</t>
  </si>
  <si>
    <t>O00467</t>
  </si>
  <si>
    <t>2024-11-08</t>
  </si>
  <si>
    <t>C0836</t>
  </si>
  <si>
    <t>O00468</t>
  </si>
  <si>
    <t>2024-05-27</t>
  </si>
  <si>
    <t>C0202</t>
  </si>
  <si>
    <t>O00469</t>
  </si>
  <si>
    <t>C0197</t>
  </si>
  <si>
    <t>O00470</t>
  </si>
  <si>
    <t>2025-08-08</t>
  </si>
  <si>
    <t>O00471</t>
  </si>
  <si>
    <t>2024-08-05</t>
  </si>
  <si>
    <t>O00472</t>
  </si>
  <si>
    <t>2025-06-01</t>
  </si>
  <si>
    <t>O00473</t>
  </si>
  <si>
    <t>O00474</t>
  </si>
  <si>
    <t>2024-07-10</t>
  </si>
  <si>
    <t>C0488</t>
  </si>
  <si>
    <t>O00475</t>
  </si>
  <si>
    <t>2024-08-01</t>
  </si>
  <si>
    <t>O00476</t>
  </si>
  <si>
    <t>2024-04-06</t>
  </si>
  <si>
    <t>C0462</t>
  </si>
  <si>
    <t>O00477</t>
  </si>
  <si>
    <t>C0936</t>
  </si>
  <si>
    <t>O00478</t>
  </si>
  <si>
    <t>2024-08-08</t>
  </si>
  <si>
    <t>C0086</t>
  </si>
  <si>
    <t>O00479</t>
  </si>
  <si>
    <t>2024-08-13</t>
  </si>
  <si>
    <t>C0738</t>
  </si>
  <si>
    <t>O00480</t>
  </si>
  <si>
    <t>2024-01-19</t>
  </si>
  <si>
    <t>O00481</t>
  </si>
  <si>
    <t>2025-05-22</t>
  </si>
  <si>
    <t>C0218</t>
  </si>
  <si>
    <t>O00482</t>
  </si>
  <si>
    <t>2025-07-09</t>
  </si>
  <si>
    <t>O00483</t>
  </si>
  <si>
    <t>2025-03-31</t>
  </si>
  <si>
    <t>C0186</t>
  </si>
  <si>
    <t>O00484</t>
  </si>
  <si>
    <t>C0088</t>
  </si>
  <si>
    <t>O00485</t>
  </si>
  <si>
    <t>2024-10-09</t>
  </si>
  <si>
    <t>O00486</t>
  </si>
  <si>
    <t>2024-07-01</t>
  </si>
  <si>
    <t>C0903</t>
  </si>
  <si>
    <t>O00487</t>
  </si>
  <si>
    <t>O00488</t>
  </si>
  <si>
    <t>2024-05-29</t>
  </si>
  <si>
    <t>O00489</t>
  </si>
  <si>
    <t>C0005</t>
  </si>
  <si>
    <t>O00490</t>
  </si>
  <si>
    <t>O00491</t>
  </si>
  <si>
    <t>2025-12-20</t>
  </si>
  <si>
    <t>C0802</t>
  </si>
  <si>
    <t>O00492</t>
  </si>
  <si>
    <t>2024-02-09</t>
  </si>
  <si>
    <t>C0195</t>
  </si>
  <si>
    <t>O00493</t>
  </si>
  <si>
    <t>C0825</t>
  </si>
  <si>
    <t>O00494</t>
  </si>
  <si>
    <t>2025-11-12</t>
  </si>
  <si>
    <t>C0431</t>
  </si>
  <si>
    <t>O00495</t>
  </si>
  <si>
    <t>2024-11-24</t>
  </si>
  <si>
    <t>C0994</t>
  </si>
  <si>
    <t>O00496</t>
  </si>
  <si>
    <t>2025-10-01</t>
  </si>
  <si>
    <t>C0167</t>
  </si>
  <si>
    <t>O00497</t>
  </si>
  <si>
    <t>C0002</t>
  </si>
  <si>
    <t>O00498</t>
  </si>
  <si>
    <t>2025-02-12</t>
  </si>
  <si>
    <t>C0900</t>
  </si>
  <si>
    <t>O00499</t>
  </si>
  <si>
    <t>O00500</t>
  </si>
  <si>
    <t>2024-01-03</t>
  </si>
  <si>
    <t>O00501</t>
  </si>
  <si>
    <t>2025-08-31</t>
  </si>
  <si>
    <t>C0598</t>
  </si>
  <si>
    <t>O00502</t>
  </si>
  <si>
    <t>2025-02-02</t>
  </si>
  <si>
    <t>O00503</t>
  </si>
  <si>
    <t>2024-11-28</t>
  </si>
  <si>
    <t>C0277</t>
  </si>
  <si>
    <t>O00504</t>
  </si>
  <si>
    <t>2025-09-08</t>
  </si>
  <si>
    <t>C0937</t>
  </si>
  <si>
    <t>O00505</t>
  </si>
  <si>
    <t>C0612</t>
  </si>
  <si>
    <t>O00506</t>
  </si>
  <si>
    <t>C0250</t>
  </si>
  <si>
    <t>O00507</t>
  </si>
  <si>
    <t>2025-04-05</t>
  </si>
  <si>
    <t>O00508</t>
  </si>
  <si>
    <t>C0967</t>
  </si>
  <si>
    <t>O00509</t>
  </si>
  <si>
    <t>C0914</t>
  </si>
  <si>
    <t>O00510</t>
  </si>
  <si>
    <t>2024-12-04</t>
  </si>
  <si>
    <t>O00511</t>
  </si>
  <si>
    <t>O00512</t>
  </si>
  <si>
    <t>2024-01-31</t>
  </si>
  <si>
    <t>O00513</t>
  </si>
  <si>
    <t>C0497</t>
  </si>
  <si>
    <t>O00514</t>
  </si>
  <si>
    <t>2024-10-23</t>
  </si>
  <si>
    <t>O00515</t>
  </si>
  <si>
    <t>C0862</t>
  </si>
  <si>
    <t>O00516</t>
  </si>
  <si>
    <t>2025-02-28</t>
  </si>
  <si>
    <t>C0052</t>
  </si>
  <si>
    <t>O00517</t>
  </si>
  <si>
    <t>C0904</t>
  </si>
  <si>
    <t>O00518</t>
  </si>
  <si>
    <t>2025-02-05</t>
  </si>
  <si>
    <t>C0594</t>
  </si>
  <si>
    <t>O00519</t>
  </si>
  <si>
    <t>2025-03-07</t>
  </si>
  <si>
    <t>C0432</t>
  </si>
  <si>
    <t>O00520</t>
  </si>
  <si>
    <t>C0130</t>
  </si>
  <si>
    <t>O00521</t>
  </si>
  <si>
    <t>2024-12-25</t>
  </si>
  <si>
    <t>C0319</t>
  </si>
  <si>
    <t>O00522</t>
  </si>
  <si>
    <t>2024-10-02</t>
  </si>
  <si>
    <t>O00523</t>
  </si>
  <si>
    <t>C0518</t>
  </si>
  <si>
    <t>O00524</t>
  </si>
  <si>
    <t>2025-09-30</t>
  </si>
  <si>
    <t>C0208</t>
  </si>
  <si>
    <t>O00525</t>
  </si>
  <si>
    <t>C0842</t>
  </si>
  <si>
    <t>O00526</t>
  </si>
  <si>
    <t>2025-10-15</t>
  </si>
  <si>
    <t>O00527</t>
  </si>
  <si>
    <t>2025-06-26</t>
  </si>
  <si>
    <t>C0220</t>
  </si>
  <si>
    <t>O00528</t>
  </si>
  <si>
    <t>2024-02-21</t>
  </si>
  <si>
    <t>C0547</t>
  </si>
  <si>
    <t>O00529</t>
  </si>
  <si>
    <t>O00530</t>
  </si>
  <si>
    <t>2025-05-02</t>
  </si>
  <si>
    <t>O00531</t>
  </si>
  <si>
    <t>O00532</t>
  </si>
  <si>
    <t>2024-09-06</t>
  </si>
  <si>
    <t>O00533</t>
  </si>
  <si>
    <t>2025-04-07</t>
  </si>
  <si>
    <t>C0232</t>
  </si>
  <si>
    <t>O00534</t>
  </si>
  <si>
    <t>2025-12-02</t>
  </si>
  <si>
    <t>O00535</t>
  </si>
  <si>
    <t>C0685</t>
  </si>
  <si>
    <t>O00536</t>
  </si>
  <si>
    <t>C0954</t>
  </si>
  <si>
    <t>O00537</t>
  </si>
  <si>
    <t>2025-07-30</t>
  </si>
  <si>
    <t>C0307</t>
  </si>
  <si>
    <t>O00538</t>
  </si>
  <si>
    <t>2025-10-09</t>
  </si>
  <si>
    <t>C0387</t>
  </si>
  <si>
    <t>O00539</t>
  </si>
  <si>
    <t>2024-02-17</t>
  </si>
  <si>
    <t>C0289</t>
  </si>
  <si>
    <t>O00540</t>
  </si>
  <si>
    <t>2024-02-02</t>
  </si>
  <si>
    <t>C0101</t>
  </si>
  <si>
    <t>O00541</t>
  </si>
  <si>
    <t>C0576</t>
  </si>
  <si>
    <t>O00542</t>
  </si>
  <si>
    <t>C0597</t>
  </si>
  <si>
    <t>O00543</t>
  </si>
  <si>
    <t>O00544</t>
  </si>
  <si>
    <t>C0768</t>
  </si>
  <si>
    <t>O00545</t>
  </si>
  <si>
    <t>O00546</t>
  </si>
  <si>
    <t>O00547</t>
  </si>
  <si>
    <t>2025-08-30</t>
  </si>
  <si>
    <t>C0061</t>
  </si>
  <si>
    <t>O00548</t>
  </si>
  <si>
    <t>2024-06-29</t>
  </si>
  <si>
    <t>C0079</t>
  </si>
  <si>
    <t>O00549</t>
  </si>
  <si>
    <t>2025-08-12</t>
  </si>
  <si>
    <t>C0996</t>
  </si>
  <si>
    <t>O00550</t>
  </si>
  <si>
    <t>2025-09-07</t>
  </si>
  <si>
    <t>C0267</t>
  </si>
  <si>
    <t>O00551</t>
  </si>
  <si>
    <t>2025-12-12</t>
  </si>
  <si>
    <t>C0953</t>
  </si>
  <si>
    <t>O00552</t>
  </si>
  <si>
    <t>C0361</t>
  </si>
  <si>
    <t>O00553</t>
  </si>
  <si>
    <t>O00554</t>
  </si>
  <si>
    <t>O00555</t>
  </si>
  <si>
    <t>2024-01-20</t>
  </si>
  <si>
    <t>C0509</t>
  </si>
  <si>
    <t>O00556</t>
  </si>
  <si>
    <t>C0522</t>
  </si>
  <si>
    <t>O00557</t>
  </si>
  <si>
    <t>2025-12-10</t>
  </si>
  <si>
    <t>O00558</t>
  </si>
  <si>
    <t>2024-12-13</t>
  </si>
  <si>
    <t>C0111</t>
  </si>
  <si>
    <t>O00559</t>
  </si>
  <si>
    <t>C0565</t>
  </si>
  <si>
    <t>O00560</t>
  </si>
  <si>
    <t>O00561</t>
  </si>
  <si>
    <t>2024-11-19</t>
  </si>
  <si>
    <t>C0128</t>
  </si>
  <si>
    <t>O00562</t>
  </si>
  <si>
    <t>2024-07-05</t>
  </si>
  <si>
    <t>O00563</t>
  </si>
  <si>
    <t>O00564</t>
  </si>
  <si>
    <t>2025-05-17</t>
  </si>
  <si>
    <t>C0326</t>
  </si>
  <si>
    <t>O00565</t>
  </si>
  <si>
    <t>C0227</t>
  </si>
  <si>
    <t>O00566</t>
  </si>
  <si>
    <t>2024-06-22</t>
  </si>
  <si>
    <t>O00567</t>
  </si>
  <si>
    <t>2025-02-23</t>
  </si>
  <si>
    <t>O00568</t>
  </si>
  <si>
    <t>2024-03-18</t>
  </si>
  <si>
    <t>C0952</t>
  </si>
  <si>
    <t>O00569</t>
  </si>
  <si>
    <t>2025-04-20</t>
  </si>
  <si>
    <t>O00570</t>
  </si>
  <si>
    <t>O00571</t>
  </si>
  <si>
    <t>O00572</t>
  </si>
  <si>
    <t>2024-07-19</t>
  </si>
  <si>
    <t>C0778</t>
  </si>
  <si>
    <t>O00573</t>
  </si>
  <si>
    <t>C0097</t>
  </si>
  <si>
    <t>O00574</t>
  </si>
  <si>
    <t>2024-11-12</t>
  </si>
  <si>
    <t>O00575</t>
  </si>
  <si>
    <t>2025-04-21</t>
  </si>
  <si>
    <t>O00576</t>
  </si>
  <si>
    <t>C0256</t>
  </si>
  <si>
    <t>O00577</t>
  </si>
  <si>
    <t>O00578</t>
  </si>
  <si>
    <t>C0009</t>
  </si>
  <si>
    <t>O00579</t>
  </si>
  <si>
    <t>C0402</t>
  </si>
  <si>
    <t>P006</t>
  </si>
  <si>
    <t>O00580</t>
  </si>
  <si>
    <t>O00581</t>
  </si>
  <si>
    <t>O00582</t>
  </si>
  <si>
    <t>2025-10-21</t>
  </si>
  <si>
    <t>C0974</t>
  </si>
  <si>
    <t>O00583</t>
  </si>
  <si>
    <t>O00584</t>
  </si>
  <si>
    <t>O00585</t>
  </si>
  <si>
    <t>O00586</t>
  </si>
  <si>
    <t>C0601</t>
  </si>
  <si>
    <t>O00587</t>
  </si>
  <si>
    <t>O00588</t>
  </si>
  <si>
    <t>2025-11-16</t>
  </si>
  <si>
    <t>C0652</t>
  </si>
  <si>
    <t>O00589</t>
  </si>
  <si>
    <t>O00590</t>
  </si>
  <si>
    <t>2024-06-07</t>
  </si>
  <si>
    <t>O00591</t>
  </si>
  <si>
    <t>O00592</t>
  </si>
  <si>
    <t>C0604</t>
  </si>
  <si>
    <t>O00593</t>
  </si>
  <si>
    <t>O00594</t>
  </si>
  <si>
    <t>C0378</t>
  </si>
  <si>
    <t>O00595</t>
  </si>
  <si>
    <t>O00596</t>
  </si>
  <si>
    <t>2024-11-14</t>
  </si>
  <si>
    <t>O00597</t>
  </si>
  <si>
    <t>O00598</t>
  </si>
  <si>
    <t>C0921</t>
  </si>
  <si>
    <t>O00599</t>
  </si>
  <si>
    <t>C0844</t>
  </si>
  <si>
    <t>O00600</t>
  </si>
  <si>
    <t>C0697</t>
  </si>
  <si>
    <t>O00601</t>
  </si>
  <si>
    <t>C0910</t>
  </si>
  <si>
    <t>O00602</t>
  </si>
  <si>
    <t>2024-09-29</t>
  </si>
  <si>
    <t>C0465</t>
  </si>
  <si>
    <t>O00603</t>
  </si>
  <si>
    <t>2025-08-15</t>
  </si>
  <si>
    <t>O00604</t>
  </si>
  <si>
    <t>C0367</t>
  </si>
  <si>
    <t>O00605</t>
  </si>
  <si>
    <t>O00606</t>
  </si>
  <si>
    <t>2024-03-17</t>
  </si>
  <si>
    <t>O00607</t>
  </si>
  <si>
    <t>O00608</t>
  </si>
  <si>
    <t>O00609</t>
  </si>
  <si>
    <t>O00610</t>
  </si>
  <si>
    <t>2025-03-18</t>
  </si>
  <si>
    <t>C0409</t>
  </si>
  <si>
    <t>O00611</t>
  </si>
  <si>
    <t>O00612</t>
  </si>
  <si>
    <t>2025-11-25</t>
  </si>
  <si>
    <t>C0046</t>
  </si>
  <si>
    <t>O00613</t>
  </si>
  <si>
    <t>C0827</t>
  </si>
  <si>
    <t>O00614</t>
  </si>
  <si>
    <t>C0290</t>
  </si>
  <si>
    <t>O00615</t>
  </si>
  <si>
    <t>2025-07-06</t>
  </si>
  <si>
    <t>C0180</t>
  </si>
  <si>
    <t>O00616</t>
  </si>
  <si>
    <t>O00617</t>
  </si>
  <si>
    <t>C0657</t>
  </si>
  <si>
    <t>O00618</t>
  </si>
  <si>
    <t>C0185</t>
  </si>
  <si>
    <t>O00619</t>
  </si>
  <si>
    <t>C0298</t>
  </si>
  <si>
    <t>O00620</t>
  </si>
  <si>
    <t>2025-01-16</t>
  </si>
  <si>
    <t>O00621</t>
  </si>
  <si>
    <t>C0414</t>
  </si>
  <si>
    <t>O00622</t>
  </si>
  <si>
    <t>C0968</t>
  </si>
  <si>
    <t>O00623</t>
  </si>
  <si>
    <t>O00624</t>
  </si>
  <si>
    <t>C0899</t>
  </si>
  <si>
    <t>O00625</t>
  </si>
  <si>
    <t>C0572</t>
  </si>
  <si>
    <t>O00626</t>
  </si>
  <si>
    <t>2024-03-23</t>
  </si>
  <si>
    <t>C0035</t>
  </si>
  <si>
    <t>O00627</t>
  </si>
  <si>
    <t>O00628</t>
  </si>
  <si>
    <t>C0876</t>
  </si>
  <si>
    <t>O00629</t>
  </si>
  <si>
    <t>O00630</t>
  </si>
  <si>
    <t>2025-10-04</t>
  </si>
  <si>
    <t>O00631</t>
  </si>
  <si>
    <t>2025-09-20</t>
  </si>
  <si>
    <t>O00632</t>
  </si>
  <si>
    <t>O00633</t>
  </si>
  <si>
    <t>2024-06-30</t>
  </si>
  <si>
    <t>C0813</t>
  </si>
  <si>
    <t>O00634</t>
  </si>
  <si>
    <t>C0324</t>
  </si>
  <si>
    <t>O00635</t>
  </si>
  <si>
    <t>O00636</t>
  </si>
  <si>
    <t>2025-03-11</t>
  </si>
  <si>
    <t>C0170</t>
  </si>
  <si>
    <t>O00637</t>
  </si>
  <si>
    <t>2025-12-17</t>
  </si>
  <si>
    <t>C0726</t>
  </si>
  <si>
    <t>O00638</t>
  </si>
  <si>
    <t>2025-01-22</t>
  </si>
  <si>
    <t>C0479</t>
  </si>
  <si>
    <t>O00639</t>
  </si>
  <si>
    <t>2024-05-05</t>
  </si>
  <si>
    <t>O00640</t>
  </si>
  <si>
    <t>C0179</t>
  </si>
  <si>
    <t>O00641</t>
  </si>
  <si>
    <t>O00642</t>
  </si>
  <si>
    <t>2024-02-25</t>
  </si>
  <si>
    <t>C0207</t>
  </si>
  <si>
    <t>O00643</t>
  </si>
  <si>
    <t>2025-05-20</t>
  </si>
  <si>
    <t>C0459</t>
  </si>
  <si>
    <t>O00644</t>
  </si>
  <si>
    <t>2025-05-10</t>
  </si>
  <si>
    <t>O00645</t>
  </si>
  <si>
    <t>C0033</t>
  </si>
  <si>
    <t>O00646</t>
  </si>
  <si>
    <t>C0865</t>
  </si>
  <si>
    <t>O00647</t>
  </si>
  <si>
    <t>O00648</t>
  </si>
  <si>
    <t>C0350</t>
  </si>
  <si>
    <t>O00649</t>
  </si>
  <si>
    <t>O00650</t>
  </si>
  <si>
    <t>O00651</t>
  </si>
  <si>
    <t>C0157</t>
  </si>
  <si>
    <t>O00652</t>
  </si>
  <si>
    <t>O00653</t>
  </si>
  <si>
    <t>2024-02-26</t>
  </si>
  <si>
    <t>O00654</t>
  </si>
  <si>
    <t>C0831</t>
  </si>
  <si>
    <t>O00655</t>
  </si>
  <si>
    <t>2024-04-14</t>
  </si>
  <si>
    <t>O00656</t>
  </si>
  <si>
    <t>C0288</t>
  </si>
  <si>
    <t>O00657</t>
  </si>
  <si>
    <t>C0265</t>
  </si>
  <si>
    <t>O00658</t>
  </si>
  <si>
    <t>2025-01-20</t>
  </si>
  <si>
    <t>O00659</t>
  </si>
  <si>
    <t>O00660</t>
  </si>
  <si>
    <t>O00661</t>
  </si>
  <si>
    <t>C0915</t>
  </si>
  <si>
    <t>O00662</t>
  </si>
  <si>
    <t>C0481</t>
  </si>
  <si>
    <t>O00663</t>
  </si>
  <si>
    <t>C0523</t>
  </si>
  <si>
    <t>O00664</t>
  </si>
  <si>
    <t>2024-12-24</t>
  </si>
  <si>
    <t>O00665</t>
  </si>
  <si>
    <t>2025-05-29</t>
  </si>
  <si>
    <t>O00666</t>
  </si>
  <si>
    <t>O00667</t>
  </si>
  <si>
    <t>C0458</t>
  </si>
  <si>
    <t>O00668</t>
  </si>
  <si>
    <t>2024-02-22</t>
  </si>
  <si>
    <t>O00669</t>
  </si>
  <si>
    <t>2024-12-02</t>
  </si>
  <si>
    <t>C0068</t>
  </si>
  <si>
    <t>O00670</t>
  </si>
  <si>
    <t>2024-12-01</t>
  </si>
  <si>
    <t>C0515</t>
  </si>
  <si>
    <t>O00671</t>
  </si>
  <si>
    <t>2024-04-18</t>
  </si>
  <si>
    <t>O00672</t>
  </si>
  <si>
    <t>O00673</t>
  </si>
  <si>
    <t>O00674</t>
  </si>
  <si>
    <t>C0118</t>
  </si>
  <si>
    <t>O00675</t>
  </si>
  <si>
    <t>2025-09-03</t>
  </si>
  <si>
    <t>C0564</t>
  </si>
  <si>
    <t>O00676</t>
  </si>
  <si>
    <t>2024-07-12</t>
  </si>
  <si>
    <t>O00677</t>
  </si>
  <si>
    <t>C0718</t>
  </si>
  <si>
    <t>O00678</t>
  </si>
  <si>
    <t>2025-03-01</t>
  </si>
  <si>
    <t>O00679</t>
  </si>
  <si>
    <t>O00680</t>
  </si>
  <si>
    <t>C0452</t>
  </si>
  <si>
    <t>O00681</t>
  </si>
  <si>
    <t>O00682</t>
  </si>
  <si>
    <t>O00683</t>
  </si>
  <si>
    <t>2025-07-14</t>
  </si>
  <si>
    <t>C0440</t>
  </si>
  <si>
    <t>O00684</t>
  </si>
  <si>
    <t>C0205</t>
  </si>
  <si>
    <t>O00685</t>
  </si>
  <si>
    <t>2024-11-18</t>
  </si>
  <si>
    <t>C0470</t>
  </si>
  <si>
    <t>O00686</t>
  </si>
  <si>
    <t>O00687</t>
  </si>
  <si>
    <t>C0665</t>
  </si>
  <si>
    <t>O00688</t>
  </si>
  <si>
    <t>O00689</t>
  </si>
  <si>
    <t>2025-03-22</t>
  </si>
  <si>
    <t>C0568</t>
  </si>
  <si>
    <t>O00690</t>
  </si>
  <si>
    <t>2025-04-02</t>
  </si>
  <si>
    <t>C0855</t>
  </si>
  <si>
    <t>O00691</t>
  </si>
  <si>
    <t>O00692</t>
  </si>
  <si>
    <t>C0689</t>
  </si>
  <si>
    <t>O00693</t>
  </si>
  <si>
    <t>C0786</t>
  </si>
  <si>
    <t>O00694</t>
  </si>
  <si>
    <t>2025-01-17</t>
  </si>
  <si>
    <t>O00695</t>
  </si>
  <si>
    <t>2024-05-25</t>
  </si>
  <si>
    <t>C0472</t>
  </si>
  <si>
    <t>O00696</t>
  </si>
  <si>
    <t>C0454</t>
  </si>
  <si>
    <t>O00697</t>
  </si>
  <si>
    <t>C0040</t>
  </si>
  <si>
    <t>O00698</t>
  </si>
  <si>
    <t>2025-11-23</t>
  </si>
  <si>
    <t>O00699</t>
  </si>
  <si>
    <t>C0521</t>
  </si>
  <si>
    <t>O00700</t>
  </si>
  <si>
    <t>2025-07-20</t>
  </si>
  <si>
    <t>O00701</t>
  </si>
  <si>
    <t>O00702</t>
  </si>
  <si>
    <t>2024-05-07</t>
  </si>
  <si>
    <t>O00703</t>
  </si>
  <si>
    <t>O00704</t>
  </si>
  <si>
    <t>C0187</t>
  </si>
  <si>
    <t>O00705</t>
  </si>
  <si>
    <t>2025-06-18</t>
  </si>
  <si>
    <t>C0034</t>
  </si>
  <si>
    <t>O00706</t>
  </si>
  <si>
    <t>O00707</t>
  </si>
  <si>
    <t>2025-10-29</t>
  </si>
  <si>
    <t>O00708</t>
  </si>
  <si>
    <t>2024-03-02</t>
  </si>
  <si>
    <t>O00709</t>
  </si>
  <si>
    <t>C0032</t>
  </si>
  <si>
    <t>O00710</t>
  </si>
  <si>
    <t>2024-03-21</t>
  </si>
  <si>
    <t>O00711</t>
  </si>
  <si>
    <t>O00712</t>
  </si>
  <si>
    <t>2024-09-01</t>
  </si>
  <si>
    <t>C0719</t>
  </si>
  <si>
    <t>O00713</t>
  </si>
  <si>
    <t>2024-10-11</t>
  </si>
  <si>
    <t>O00714</t>
  </si>
  <si>
    <t>C0222</t>
  </si>
  <si>
    <t>O00715</t>
  </si>
  <si>
    <t>C0600</t>
  </si>
  <si>
    <t>O00716</t>
  </si>
  <si>
    <t>C0060</t>
  </si>
  <si>
    <t>O00717</t>
  </si>
  <si>
    <t>O00718</t>
  </si>
  <si>
    <t>2024-01-05</t>
  </si>
  <si>
    <t>O00719</t>
  </si>
  <si>
    <t>O00720</t>
  </si>
  <si>
    <t>O00721</t>
  </si>
  <si>
    <t>O00722</t>
  </si>
  <si>
    <t>O00723</t>
  </si>
  <si>
    <t>O00724</t>
  </si>
  <si>
    <t>O00725</t>
  </si>
  <si>
    <t>O00726</t>
  </si>
  <si>
    <t>C0438</t>
  </si>
  <si>
    <t>O00727</t>
  </si>
  <si>
    <t>2025-04-14</t>
  </si>
  <si>
    <t>C0048</t>
  </si>
  <si>
    <t>O00728</t>
  </si>
  <si>
    <t>O00729</t>
  </si>
  <si>
    <t>2024-04-27</t>
  </si>
  <si>
    <t>C0318</t>
  </si>
  <si>
    <t>O00730</t>
  </si>
  <si>
    <t>2025-02-25</t>
  </si>
  <si>
    <t>C0275</t>
  </si>
  <si>
    <t>O00731</t>
  </si>
  <si>
    <t>O00732</t>
  </si>
  <si>
    <t>C0303</t>
  </si>
  <si>
    <t>O00733</t>
  </si>
  <si>
    <t>C0334</t>
  </si>
  <si>
    <t>O00734</t>
  </si>
  <si>
    <t>2025-08-04</t>
  </si>
  <si>
    <t>C0043</t>
  </si>
  <si>
    <t>O00735</t>
  </si>
  <si>
    <t>O00736</t>
  </si>
  <si>
    <t>C0633</t>
  </si>
  <si>
    <t>O00737</t>
  </si>
  <si>
    <t>2025-04-13</t>
  </si>
  <si>
    <t>O00738</t>
  </si>
  <si>
    <t>2025-10-27</t>
  </si>
  <si>
    <t>O00739</t>
  </si>
  <si>
    <t>O00740</t>
  </si>
  <si>
    <t>2024-09-15</t>
  </si>
  <si>
    <t>O00741</t>
  </si>
  <si>
    <t>2024-05-18</t>
  </si>
  <si>
    <t>O00742</t>
  </si>
  <si>
    <t>2024-11-03</t>
  </si>
  <si>
    <t>C0316</t>
  </si>
  <si>
    <t>O00743</t>
  </si>
  <si>
    <t>C0375</t>
  </si>
  <si>
    <t>O00744</t>
  </si>
  <si>
    <t>O00745</t>
  </si>
  <si>
    <t>O00746</t>
  </si>
  <si>
    <t>C0146</t>
  </si>
  <si>
    <t>O00747</t>
  </si>
  <si>
    <t>O00748</t>
  </si>
  <si>
    <t>O00749</t>
  </si>
  <si>
    <t>O00750</t>
  </si>
  <si>
    <t>C0122</t>
  </si>
  <si>
    <t>O00751</t>
  </si>
  <si>
    <t>2024-10-29</t>
  </si>
  <si>
    <t>C0625</t>
  </si>
  <si>
    <t>O00752</t>
  </si>
  <si>
    <t>C0803</t>
  </si>
  <si>
    <t>O00753</t>
  </si>
  <si>
    <t>O00754</t>
  </si>
  <si>
    <t>2025-12-08</t>
  </si>
  <si>
    <t>C0798</t>
  </si>
  <si>
    <t>O00755</t>
  </si>
  <si>
    <t>C0735</t>
  </si>
  <si>
    <t>O00756</t>
  </si>
  <si>
    <t>O00757</t>
  </si>
  <si>
    <t>C0516</t>
  </si>
  <si>
    <t>O00758</t>
  </si>
  <si>
    <t>2024-12-09</t>
  </si>
  <si>
    <t>C0895</t>
  </si>
  <si>
    <t>O00759</t>
  </si>
  <si>
    <t>C0394</t>
  </si>
  <si>
    <t>O00760</t>
  </si>
  <si>
    <t>O00761</t>
  </si>
  <si>
    <t>O00762</t>
  </si>
  <si>
    <t>2025-02-24</t>
  </si>
  <si>
    <t>C0544</t>
  </si>
  <si>
    <t>O00763</t>
  </si>
  <si>
    <t>2024-08-23</t>
  </si>
  <si>
    <t>O00764</t>
  </si>
  <si>
    <t>C0435</t>
  </si>
  <si>
    <t>O00765</t>
  </si>
  <si>
    <t>C0007</t>
  </si>
  <si>
    <t>O00766</t>
  </si>
  <si>
    <t>2024-08-24</t>
  </si>
  <si>
    <t>C0049</t>
  </si>
  <si>
    <t>O00767</t>
  </si>
  <si>
    <t>O00768</t>
  </si>
  <si>
    <t>C0650</t>
  </si>
  <si>
    <t>O00769</t>
  </si>
  <si>
    <t>O00770</t>
  </si>
  <si>
    <t>2025-06-16</t>
  </si>
  <si>
    <t>O00771</t>
  </si>
  <si>
    <t>2024-01-24</t>
  </si>
  <si>
    <t>O00772</t>
  </si>
  <si>
    <t>O00773</t>
  </si>
  <si>
    <t>O00774</t>
  </si>
  <si>
    <t>O00775</t>
  </si>
  <si>
    <t>2025-08-21</t>
  </si>
  <si>
    <t>C0759</t>
  </si>
  <si>
    <t>O00776</t>
  </si>
  <si>
    <t>C0236</t>
  </si>
  <si>
    <t>O00777</t>
  </si>
  <si>
    <t>O00778</t>
  </si>
  <si>
    <t>O00779</t>
  </si>
  <si>
    <t>2025-07-05</t>
  </si>
  <si>
    <t>O00780</t>
  </si>
  <si>
    <t>C0672</t>
  </si>
  <si>
    <t>O00781</t>
  </si>
  <si>
    <t>C0268</t>
  </si>
  <si>
    <t>O00782</t>
  </si>
  <si>
    <t>C0098</t>
  </si>
  <si>
    <t>O00783</t>
  </si>
  <si>
    <t>2025-02-07</t>
  </si>
  <si>
    <t>C0189</t>
  </si>
  <si>
    <t>O00784</t>
  </si>
  <si>
    <t>2025-12-28</t>
  </si>
  <si>
    <t>O00785</t>
  </si>
  <si>
    <t>2024-06-23</t>
  </si>
  <si>
    <t>O00786</t>
  </si>
  <si>
    <t>2024-06-20</t>
  </si>
  <si>
    <t>C0740</t>
  </si>
  <si>
    <t>O00787</t>
  </si>
  <si>
    <t>C0075</t>
  </si>
  <si>
    <t>O00788</t>
  </si>
  <si>
    <t>2024-04-04</t>
  </si>
  <si>
    <t>O00789</t>
  </si>
  <si>
    <t>C0455</t>
  </si>
  <si>
    <t>O00790</t>
  </si>
  <si>
    <t>C0777</t>
  </si>
  <si>
    <t>O00791</t>
  </si>
  <si>
    <t>2024-10-27</t>
  </si>
  <si>
    <t>O00792</t>
  </si>
  <si>
    <t>2025-11-29</t>
  </si>
  <si>
    <t>C0749</t>
  </si>
  <si>
    <t>O00793</t>
  </si>
  <si>
    <t>C0276</t>
  </si>
  <si>
    <t>O00794</t>
  </si>
  <si>
    <t>O00795</t>
  </si>
  <si>
    <t>C0346</t>
  </si>
  <si>
    <t>O00796</t>
  </si>
  <si>
    <t>C0069</t>
  </si>
  <si>
    <t>O00797</t>
  </si>
  <si>
    <t>O00798</t>
  </si>
  <si>
    <t>O00799</t>
  </si>
  <si>
    <t>2025-12-21</t>
  </si>
  <si>
    <t>O00800</t>
  </si>
  <si>
    <t>O00801</t>
  </si>
  <si>
    <t>2024-11-22</t>
  </si>
  <si>
    <t>C0279</t>
  </si>
  <si>
    <t>O00802</t>
  </si>
  <si>
    <t>O00803</t>
  </si>
  <si>
    <t>O00804</t>
  </si>
  <si>
    <t>2025-03-29</t>
  </si>
  <si>
    <t>C0201</t>
  </si>
  <si>
    <t>O00805</t>
  </si>
  <si>
    <t>O00806</t>
  </si>
  <si>
    <t>2025-02-11</t>
  </si>
  <si>
    <t>C0418</t>
  </si>
  <si>
    <t>O00807</t>
  </si>
  <si>
    <t>C0093</t>
  </si>
  <si>
    <t>O00808</t>
  </si>
  <si>
    <t>2024-04-17</t>
  </si>
  <si>
    <t>O00809</t>
  </si>
  <si>
    <t>O00810</t>
  </si>
  <si>
    <t>C0124</t>
  </si>
  <si>
    <t>O00811</t>
  </si>
  <si>
    <t>C0888</t>
  </si>
  <si>
    <t>O00812</t>
  </si>
  <si>
    <t>O00813</t>
  </si>
  <si>
    <t>C0424</t>
  </si>
  <si>
    <t>O00814</t>
  </si>
  <si>
    <t>C0063</t>
  </si>
  <si>
    <t>O00815</t>
  </si>
  <si>
    <t>O00816</t>
  </si>
  <si>
    <t>2025-10-22</t>
  </si>
  <si>
    <t>C0687</t>
  </si>
  <si>
    <t>O00817</t>
  </si>
  <si>
    <t>O00818</t>
  </si>
  <si>
    <t>O00819</t>
  </si>
  <si>
    <t>2024-02-11</t>
  </si>
  <si>
    <t>C0152</t>
  </si>
  <si>
    <t>O00820</t>
  </si>
  <si>
    <t>C0357</t>
  </si>
  <si>
    <t>O00821</t>
  </si>
  <si>
    <t>C0775</t>
  </si>
  <si>
    <t>O00822</t>
  </si>
  <si>
    <t>O00823</t>
  </si>
  <si>
    <t>C0780</t>
  </si>
  <si>
    <t>O00824</t>
  </si>
  <si>
    <t>O00825</t>
  </si>
  <si>
    <t>O00826</t>
  </si>
  <si>
    <t>O00827</t>
  </si>
  <si>
    <t>C0077</t>
  </si>
  <si>
    <t>O00828</t>
  </si>
  <si>
    <t>2025-03-06</t>
  </si>
  <si>
    <t>O00829</t>
  </si>
  <si>
    <t>C0517</t>
  </si>
  <si>
    <t>O00830</t>
  </si>
  <si>
    <t>C0869</t>
  </si>
  <si>
    <t>O00831</t>
  </si>
  <si>
    <t>2025-05-18</t>
  </si>
  <si>
    <t>O00832</t>
  </si>
  <si>
    <t>O00833</t>
  </si>
  <si>
    <t>2025-08-28</t>
  </si>
  <si>
    <t>C0715</t>
  </si>
  <si>
    <t>O00834</t>
  </si>
  <si>
    <t>O00835</t>
  </si>
  <si>
    <t>C0078</t>
  </si>
  <si>
    <t>O00836</t>
  </si>
  <si>
    <t>2024-07-11</t>
  </si>
  <si>
    <t>O00837</t>
  </si>
  <si>
    <t>2025-04-11</t>
  </si>
  <si>
    <t>O00838</t>
  </si>
  <si>
    <t>C0875</t>
  </si>
  <si>
    <t>O00839</t>
  </si>
  <si>
    <t>2025-10-10</t>
  </si>
  <si>
    <t>C0701</t>
  </si>
  <si>
    <t>O00840</t>
  </si>
  <si>
    <t>2024-01-12</t>
  </si>
  <si>
    <t>O00841</t>
  </si>
  <si>
    <t>2025-10-31</t>
  </si>
  <si>
    <t>C0567</t>
  </si>
  <si>
    <t>O00842</t>
  </si>
  <si>
    <t>O00843</t>
  </si>
  <si>
    <t>2025-04-19</t>
  </si>
  <si>
    <t>O00844</t>
  </si>
  <si>
    <t>O00845</t>
  </si>
  <si>
    <t>2024-02-15</t>
  </si>
  <si>
    <t>O00846</t>
  </si>
  <si>
    <t>2024-04-03</t>
  </si>
  <si>
    <t>C0741</t>
  </si>
  <si>
    <t>O00847</t>
  </si>
  <si>
    <t>2024-01-16</t>
  </si>
  <si>
    <t>O00848</t>
  </si>
  <si>
    <t>C0315</t>
  </si>
  <si>
    <t>O00849</t>
  </si>
  <si>
    <t>O00850</t>
  </si>
  <si>
    <t>2025-04-17</t>
  </si>
  <si>
    <t>O00851</t>
  </si>
  <si>
    <t>2025-04-01</t>
  </si>
  <si>
    <t>O00852</t>
  </si>
  <si>
    <t>C0883</t>
  </si>
  <si>
    <t>O00853</t>
  </si>
  <si>
    <t>C0949</t>
  </si>
  <si>
    <t>O00854</t>
  </si>
  <si>
    <t>O00855</t>
  </si>
  <si>
    <t>O00856</t>
  </si>
  <si>
    <t>2024-04-29</t>
  </si>
  <si>
    <t>O00857</t>
  </si>
  <si>
    <t>2025-12-13</t>
  </si>
  <si>
    <t>O00858</t>
  </si>
  <si>
    <t>2024-10-12</t>
  </si>
  <si>
    <t>O00859</t>
  </si>
  <si>
    <t>O00860</t>
  </si>
  <si>
    <t>O00861</t>
  </si>
  <si>
    <t>2025-02-19</t>
  </si>
  <si>
    <t>O00862</t>
  </si>
  <si>
    <t>C0384</t>
  </si>
  <si>
    <t>O00863</t>
  </si>
  <si>
    <t>2025-08-13</t>
  </si>
  <si>
    <t>O00864</t>
  </si>
  <si>
    <t>2024-07-02</t>
  </si>
  <si>
    <t>O00865</t>
  </si>
  <si>
    <t>O00866</t>
  </si>
  <si>
    <t>O00867</t>
  </si>
  <si>
    <t>C0757</t>
  </si>
  <si>
    <t>O00868</t>
  </si>
  <si>
    <t>O00869</t>
  </si>
  <si>
    <t>C0447</t>
  </si>
  <si>
    <t>O00870</t>
  </si>
  <si>
    <t>2024-12-08</t>
  </si>
  <si>
    <t>C0511</t>
  </si>
  <si>
    <t>O00871</t>
  </si>
  <si>
    <t>2024-07-03</t>
  </si>
  <si>
    <t>C0905</t>
  </si>
  <si>
    <t>O00872</t>
  </si>
  <si>
    <t>2024-10-01</t>
  </si>
  <si>
    <t>C0814</t>
  </si>
  <si>
    <t>O00873</t>
  </si>
  <si>
    <t>C0183</t>
  </si>
  <si>
    <t>O00874</t>
  </si>
  <si>
    <t>O00875</t>
  </si>
  <si>
    <t>C0791</t>
  </si>
  <si>
    <t>O00876</t>
  </si>
  <si>
    <t>O00877</t>
  </si>
  <si>
    <t>O00878</t>
  </si>
  <si>
    <t>2025-08-03</t>
  </si>
  <si>
    <t>O00879</t>
  </si>
  <si>
    <t>C0449</t>
  </si>
  <si>
    <t>O00880</t>
  </si>
  <si>
    <t>C0439</t>
  </si>
  <si>
    <t>O00881</t>
  </si>
  <si>
    <t>O00882</t>
  </si>
  <si>
    <t>2025-10-02</t>
  </si>
  <si>
    <t>O00883</t>
  </si>
  <si>
    <t>C0729</t>
  </si>
  <si>
    <t>O00884</t>
  </si>
  <si>
    <t>2025-01-19</t>
  </si>
  <si>
    <t>O00885</t>
  </si>
  <si>
    <t>O00886</t>
  </si>
  <si>
    <t>C0304</t>
  </si>
  <si>
    <t>O00887</t>
  </si>
  <si>
    <t>2024-07-22</t>
  </si>
  <si>
    <t>O00888</t>
  </si>
  <si>
    <t>C0008</t>
  </si>
  <si>
    <t>O00889</t>
  </si>
  <si>
    <t>O00890</t>
  </si>
  <si>
    <t>C0177</t>
  </si>
  <si>
    <t>O00891</t>
  </si>
  <si>
    <t>O00892</t>
  </si>
  <si>
    <t>C0980</t>
  </si>
  <si>
    <t>O00893</t>
  </si>
  <si>
    <t>O00894</t>
  </si>
  <si>
    <t>C0464</t>
  </si>
  <si>
    <t>O00895</t>
  </si>
  <si>
    <t>C0532</t>
  </si>
  <si>
    <t>O00896</t>
  </si>
  <si>
    <t>O00897</t>
  </si>
  <si>
    <t>O00898</t>
  </si>
  <si>
    <t>2025-01-13</t>
  </si>
  <si>
    <t>O00899</t>
  </si>
  <si>
    <t>C0412</t>
  </si>
  <si>
    <t>O00900</t>
  </si>
  <si>
    <t>2024-11-27</t>
  </si>
  <si>
    <t>O00901</t>
  </si>
  <si>
    <t>O00902</t>
  </si>
  <si>
    <t>O00903</t>
  </si>
  <si>
    <t>O00904</t>
  </si>
  <si>
    <t>O00905</t>
  </si>
  <si>
    <t>2024-11-13</t>
  </si>
  <si>
    <t>C0770</t>
  </si>
  <si>
    <t>O00906</t>
  </si>
  <si>
    <t>O00907</t>
  </si>
  <si>
    <t>2024-05-09</t>
  </si>
  <si>
    <t>O00908</t>
  </si>
  <si>
    <t>C0931</t>
  </si>
  <si>
    <t>O00909</t>
  </si>
  <si>
    <t>O00910</t>
  </si>
  <si>
    <t>2024-07-06</t>
  </si>
  <si>
    <t>O00911</t>
  </si>
  <si>
    <t>2024-09-14</t>
  </si>
  <si>
    <t>C0297</t>
  </si>
  <si>
    <t>O00912</t>
  </si>
  <si>
    <t>O00913</t>
  </si>
  <si>
    <t>C0917</t>
  </si>
  <si>
    <t>O00914</t>
  </si>
  <si>
    <t>C0339</t>
  </si>
  <si>
    <t>O00915</t>
  </si>
  <si>
    <t>O00916</t>
  </si>
  <si>
    <t>C0861</t>
  </si>
  <si>
    <t>O00917</t>
  </si>
  <si>
    <t>O00918</t>
  </si>
  <si>
    <t>C0466</t>
  </si>
  <si>
    <t>O00919</t>
  </si>
  <si>
    <t>O00920</t>
  </si>
  <si>
    <t>C0751</t>
  </si>
  <si>
    <t>O00921</t>
  </si>
  <si>
    <t>2024-07-17</t>
  </si>
  <si>
    <t>C0760</t>
  </si>
  <si>
    <t>O00922</t>
  </si>
  <si>
    <t>O00923</t>
  </si>
  <si>
    <t>2024-06-24</t>
  </si>
  <si>
    <t>C0039</t>
  </si>
  <si>
    <t>O00924</t>
  </si>
  <si>
    <t>C0720</t>
  </si>
  <si>
    <t>O00925</t>
  </si>
  <si>
    <t>2025-09-12</t>
  </si>
  <si>
    <t>O00926</t>
  </si>
  <si>
    <t>2025-08-24</t>
  </si>
  <si>
    <t>O00927</t>
  </si>
  <si>
    <t>C0148</t>
  </si>
  <si>
    <t>O00928</t>
  </si>
  <si>
    <t>2024-10-25</t>
  </si>
  <si>
    <t>C0531</t>
  </si>
  <si>
    <t>O00929</t>
  </si>
  <si>
    <t>2024-03-01</t>
  </si>
  <si>
    <t>O00930</t>
  </si>
  <si>
    <t>C0640</t>
  </si>
  <si>
    <t>O00931</t>
  </si>
  <si>
    <t>2024-11-29</t>
  </si>
  <si>
    <t>O00932</t>
  </si>
  <si>
    <t>2025-09-10</t>
  </si>
  <si>
    <t>O00933</t>
  </si>
  <si>
    <t>O00934</t>
  </si>
  <si>
    <t>C0912</t>
  </si>
  <si>
    <t>O00935</t>
  </si>
  <si>
    <t>O00936</t>
  </si>
  <si>
    <t>O00937</t>
  </si>
  <si>
    <t>O00938</t>
  </si>
  <si>
    <t>O00939</t>
  </si>
  <si>
    <t>O00940</t>
  </si>
  <si>
    <t>2024-06-05</t>
  </si>
  <si>
    <t>O00941</t>
  </si>
  <si>
    <t>2024-07-21</t>
  </si>
  <si>
    <t>O00942</t>
  </si>
  <si>
    <t>2024-09-24</t>
  </si>
  <si>
    <t>C0165</t>
  </si>
  <si>
    <t>O00943</t>
  </si>
  <si>
    <t>2025-06-09</t>
  </si>
  <si>
    <t>O00944</t>
  </si>
  <si>
    <t>2025-08-26</t>
  </si>
  <si>
    <t>C0416</t>
  </si>
  <si>
    <t>O00945</t>
  </si>
  <si>
    <t>C0972</t>
  </si>
  <si>
    <t>O00946</t>
  </si>
  <si>
    <t>C0117</t>
  </si>
  <si>
    <t>O00947</t>
  </si>
  <si>
    <t>2025-06-14</t>
  </si>
  <si>
    <t>C0495</t>
  </si>
  <si>
    <t>O00948</t>
  </si>
  <si>
    <t>C0991</t>
  </si>
  <si>
    <t>O00949</t>
  </si>
  <si>
    <t>C0824</t>
  </si>
  <si>
    <t>O00950</t>
  </si>
  <si>
    <t>C0281</t>
  </si>
  <si>
    <t>O00951</t>
  </si>
  <si>
    <t>O00952</t>
  </si>
  <si>
    <t>O00953</t>
  </si>
  <si>
    <t>2024-09-21</t>
  </si>
  <si>
    <t>O00954</t>
  </si>
  <si>
    <t>O00955</t>
  </si>
  <si>
    <t>C0119</t>
  </si>
  <si>
    <t>O00956</t>
  </si>
  <si>
    <t>O00957</t>
  </si>
  <si>
    <t>O00958</t>
  </si>
  <si>
    <t>O00959</t>
  </si>
  <si>
    <t>C0588</t>
  </si>
  <si>
    <t>O00960</t>
  </si>
  <si>
    <t>C0411</t>
  </si>
  <si>
    <t>O00961</t>
  </si>
  <si>
    <t>C0874</t>
  </si>
  <si>
    <t>O00962</t>
  </si>
  <si>
    <t>O00963</t>
  </si>
  <si>
    <t>O00964</t>
  </si>
  <si>
    <t>C0734</t>
  </si>
  <si>
    <t>O00965</t>
  </si>
  <si>
    <t>C0694</t>
  </si>
  <si>
    <t>O00966</t>
  </si>
  <si>
    <t>2024-08-15</t>
  </si>
  <si>
    <t>C0693</t>
  </si>
  <si>
    <t>O00967</t>
  </si>
  <si>
    <t>C0323</t>
  </si>
  <si>
    <t>O00968</t>
  </si>
  <si>
    <t>2024-06-11</t>
  </si>
  <si>
    <t>C0011</t>
  </si>
  <si>
    <t>O00969</t>
  </si>
  <si>
    <t>2024-02-07</t>
  </si>
  <si>
    <t>C0251</t>
  </si>
  <si>
    <t>O00970</t>
  </si>
  <si>
    <t>C0739</t>
  </si>
  <si>
    <t>O00971</t>
  </si>
  <si>
    <t>O00972</t>
  </si>
  <si>
    <t>2025-06-05</t>
  </si>
  <si>
    <t>O00973</t>
  </si>
  <si>
    <t>O00974</t>
  </si>
  <si>
    <t>O00975</t>
  </si>
  <si>
    <t>O00976</t>
  </si>
  <si>
    <t>C0108</t>
  </si>
  <si>
    <t>O00977</t>
  </si>
  <si>
    <t>O00978</t>
  </si>
  <si>
    <t>O00979</t>
  </si>
  <si>
    <t>O00980</t>
  </si>
  <si>
    <t>O00981</t>
  </si>
  <si>
    <t>O00982</t>
  </si>
  <si>
    <t>C0351</t>
  </si>
  <si>
    <t>O00983</t>
  </si>
  <si>
    <t>C0642</t>
  </si>
  <si>
    <t>O00984</t>
  </si>
  <si>
    <t>2024-10-08</t>
  </si>
  <si>
    <t>O00985</t>
  </si>
  <si>
    <t>2024-04-09</t>
  </si>
  <si>
    <t>O00986</t>
  </si>
  <si>
    <t>O00987</t>
  </si>
  <si>
    <t>2025-03-21</t>
  </si>
  <si>
    <t>O00988</t>
  </si>
  <si>
    <t>C0072</t>
  </si>
  <si>
    <t>O00989</t>
  </si>
  <si>
    <t>2024-04-11</t>
  </si>
  <si>
    <t>O00990</t>
  </si>
  <si>
    <t>C0863</t>
  </si>
  <si>
    <t>O00991</t>
  </si>
  <si>
    <t>O00992</t>
  </si>
  <si>
    <t>C0422</t>
  </si>
  <si>
    <t>O00993</t>
  </si>
  <si>
    <t>C0638</t>
  </si>
  <si>
    <t>O00994</t>
  </si>
  <si>
    <t>O00995</t>
  </si>
  <si>
    <t>O00996</t>
  </si>
  <si>
    <t>O00997</t>
  </si>
  <si>
    <t>O00998</t>
  </si>
  <si>
    <t>C0951</t>
  </si>
  <si>
    <t>O00999</t>
  </si>
  <si>
    <t>O01000</t>
  </si>
  <si>
    <t>O01001</t>
  </si>
  <si>
    <t>O01002</t>
  </si>
  <si>
    <t>2025-12-25</t>
  </si>
  <si>
    <t>C0849</t>
  </si>
  <si>
    <t>O01003</t>
  </si>
  <si>
    <t>O01004</t>
  </si>
  <si>
    <t>C0870</t>
  </si>
  <si>
    <t>O01005</t>
  </si>
  <si>
    <t>O01006</t>
  </si>
  <si>
    <t>C0545</t>
  </si>
  <si>
    <t>O01007</t>
  </si>
  <si>
    <t>2025-08-18</t>
  </si>
  <si>
    <t>O01008</t>
  </si>
  <si>
    <t>C0087</t>
  </si>
  <si>
    <t>O01009</t>
  </si>
  <si>
    <t>C0393</t>
  </si>
  <si>
    <t>O01010</t>
  </si>
  <si>
    <t>C0664</t>
  </si>
  <si>
    <t>O01011</t>
  </si>
  <si>
    <t>C0074</t>
  </si>
  <si>
    <t>O01012</t>
  </si>
  <si>
    <t>O01013</t>
  </si>
  <si>
    <t>C0939</t>
  </si>
  <si>
    <t>O01014</t>
  </si>
  <si>
    <t>C0541</t>
  </si>
  <si>
    <t>O01015</t>
  </si>
  <si>
    <t>O01016</t>
  </si>
  <si>
    <t>O01017</t>
  </si>
  <si>
    <t>C0430</t>
  </si>
  <si>
    <t>O01018</t>
  </si>
  <si>
    <t>O01019</t>
  </si>
  <si>
    <t>2024-10-24</t>
  </si>
  <si>
    <t>O01020</t>
  </si>
  <si>
    <t>C0246</t>
  </si>
  <si>
    <t>O01021</t>
  </si>
  <si>
    <t>2025-02-17</t>
  </si>
  <si>
    <t>O01022</t>
  </si>
  <si>
    <t>O01023</t>
  </si>
  <si>
    <t>C0161</t>
  </si>
  <si>
    <t>O01024</t>
  </si>
  <si>
    <t>O01025</t>
  </si>
  <si>
    <t>2025-07-19</t>
  </si>
  <si>
    <t>O01026</t>
  </si>
  <si>
    <t>2025-06-28</t>
  </si>
  <si>
    <t>O01027</t>
  </si>
  <si>
    <t>2024-10-05</t>
  </si>
  <si>
    <t>C0001</t>
  </si>
  <si>
    <t>O01028</t>
  </si>
  <si>
    <t>C0417</t>
  </si>
  <si>
    <t>O01029</t>
  </si>
  <si>
    <t>O01030</t>
  </si>
  <si>
    <t>C0659</t>
  </si>
  <si>
    <t>O01031</t>
  </si>
  <si>
    <t>C0661</t>
  </si>
  <si>
    <t>O01032</t>
  </si>
  <si>
    <t>O01033</t>
  </si>
  <si>
    <t>2024-06-04</t>
  </si>
  <si>
    <t>C0835</t>
  </si>
  <si>
    <t>O01034</t>
  </si>
  <si>
    <t>O01035</t>
  </si>
  <si>
    <t>O01036</t>
  </si>
  <si>
    <t>O01037</t>
  </si>
  <si>
    <t>O01038</t>
  </si>
  <si>
    <t>O01039</t>
  </si>
  <si>
    <t>O01040</t>
  </si>
  <si>
    <t>C0110</t>
  </si>
  <si>
    <t>O01041</t>
  </si>
  <si>
    <t>2024-04-23</t>
  </si>
  <si>
    <t>O01042</t>
  </si>
  <si>
    <t>O01043</t>
  </si>
  <si>
    <t>C0911</t>
  </si>
  <si>
    <t>O01044</t>
  </si>
  <si>
    <t>O01045</t>
  </si>
  <si>
    <t>C0385</t>
  </si>
  <si>
    <t>O01046</t>
  </si>
  <si>
    <t>O01047</t>
  </si>
  <si>
    <t>C0624</t>
  </si>
  <si>
    <t>O01048</t>
  </si>
  <si>
    <t>2024-08-09</t>
  </si>
  <si>
    <t>O01049</t>
  </si>
  <si>
    <t>2024-02-29</t>
  </si>
  <si>
    <t>C0149</t>
  </si>
  <si>
    <t>O01050</t>
  </si>
  <si>
    <t>C0935</t>
  </si>
  <si>
    <t>O01051</t>
  </si>
  <si>
    <t>O01052</t>
  </si>
  <si>
    <t>O01053</t>
  </si>
  <si>
    <t>O01054</t>
  </si>
  <si>
    <t>O01055</t>
  </si>
  <si>
    <t>O01056</t>
  </si>
  <si>
    <t>2025-10-28</t>
  </si>
  <si>
    <t>O01057</t>
  </si>
  <si>
    <t>O01058</t>
  </si>
  <si>
    <t>O01059</t>
  </si>
  <si>
    <t>C0013</t>
  </si>
  <si>
    <t>O01060</t>
  </si>
  <si>
    <t>O01061</t>
  </si>
  <si>
    <t>O01062</t>
  </si>
  <si>
    <t>O01063</t>
  </si>
  <si>
    <t>C0504</t>
  </si>
  <si>
    <t>O01064</t>
  </si>
  <si>
    <t>C0882</t>
  </si>
  <si>
    <t>O01065</t>
  </si>
  <si>
    <t>O01066</t>
  </si>
  <si>
    <t>C0807</t>
  </si>
  <si>
    <t>O01067</t>
  </si>
  <si>
    <t>2024-04-19</t>
  </si>
  <si>
    <t>O01068</t>
  </si>
  <si>
    <t>2025-02-10</t>
  </si>
  <si>
    <t>O01069</t>
  </si>
  <si>
    <t>O01070</t>
  </si>
  <si>
    <t>C0561</t>
  </si>
  <si>
    <t>O01071</t>
  </si>
  <si>
    <t>2025-04-25</t>
  </si>
  <si>
    <t>O01072</t>
  </si>
  <si>
    <t>O01073</t>
  </si>
  <si>
    <t>C0206</t>
  </si>
  <si>
    <t>O01074</t>
  </si>
  <si>
    <t>O01075</t>
  </si>
  <si>
    <t>2025-11-17</t>
  </si>
  <si>
    <t>O01076</t>
  </si>
  <si>
    <t>O01077</t>
  </si>
  <si>
    <t>2025-07-13</t>
  </si>
  <si>
    <t>C0879</t>
  </si>
  <si>
    <t>O01078</t>
  </si>
  <si>
    <t>C0114</t>
  </si>
  <si>
    <t>O01079</t>
  </si>
  <si>
    <t>2024-06-21</t>
  </si>
  <si>
    <t>C0200</t>
  </si>
  <si>
    <t>O01080</t>
  </si>
  <si>
    <t>C0176</t>
  </si>
  <si>
    <t>O01081</t>
  </si>
  <si>
    <t>O01082</t>
  </si>
  <si>
    <t>O01083</t>
  </si>
  <si>
    <t>2025-07-26</t>
  </si>
  <si>
    <t>O01084</t>
  </si>
  <si>
    <t>2025-07-28</t>
  </si>
  <si>
    <t>O01085</t>
  </si>
  <si>
    <t>O01086</t>
  </si>
  <si>
    <t>C0018</t>
  </si>
  <si>
    <t>O01087</t>
  </si>
  <si>
    <t>O01088</t>
  </si>
  <si>
    <t>2025-04-12</t>
  </si>
  <si>
    <t>O01089</t>
  </si>
  <si>
    <t>C0169</t>
  </si>
  <si>
    <t>O01090</t>
  </si>
  <si>
    <t>2025-06-04</t>
  </si>
  <si>
    <t>C0929</t>
  </si>
  <si>
    <t>O01091</t>
  </si>
  <si>
    <t>O01092</t>
  </si>
  <si>
    <t>C0112</t>
  </si>
  <si>
    <t>O01093</t>
  </si>
  <si>
    <t>O01094</t>
  </si>
  <si>
    <t>C0828</t>
  </si>
  <si>
    <t>O01095</t>
  </si>
  <si>
    <t>2025-11-27</t>
  </si>
  <si>
    <t>O01096</t>
  </si>
  <si>
    <t>C0563</t>
  </si>
  <si>
    <t>O01097</t>
  </si>
  <si>
    <t>2024-02-16</t>
  </si>
  <si>
    <t>C0193</t>
  </si>
  <si>
    <t>O01098</t>
  </si>
  <si>
    <t>2024-08-12</t>
  </si>
  <si>
    <t>C0006</t>
  </si>
  <si>
    <t>O01099</t>
  </si>
  <si>
    <t>O01100</t>
  </si>
  <si>
    <t>2025-11-03</t>
  </si>
  <si>
    <t>C0294</t>
  </si>
  <si>
    <t>O01101</t>
  </si>
  <si>
    <t>O01102</t>
  </si>
  <si>
    <t>O01103</t>
  </si>
  <si>
    <t>2024-08-07</t>
  </si>
  <si>
    <t>O01104</t>
  </si>
  <si>
    <t>2024-10-03</t>
  </si>
  <si>
    <t>O01105</t>
  </si>
  <si>
    <t>C0977</t>
  </si>
  <si>
    <t>O01106</t>
  </si>
  <si>
    <t>C0880</t>
  </si>
  <si>
    <t>O01107</t>
  </si>
  <si>
    <t>O01108</t>
  </si>
  <si>
    <t>O01109</t>
  </si>
  <si>
    <t>O01110</t>
  </si>
  <si>
    <t>O01111</t>
  </si>
  <si>
    <t>O01112</t>
  </si>
  <si>
    <t>2025-11-24</t>
  </si>
  <si>
    <t>O01113</t>
  </si>
  <si>
    <t>O01114</t>
  </si>
  <si>
    <t>O01115</t>
  </si>
  <si>
    <t>C0471</t>
  </si>
  <si>
    <t>O01116</t>
  </si>
  <si>
    <t>2025-02-03</t>
  </si>
  <si>
    <t>C0503</t>
  </si>
  <si>
    <t>O01117</t>
  </si>
  <si>
    <t>C0508</t>
  </si>
  <si>
    <t>O01118</t>
  </si>
  <si>
    <t>C0147</t>
  </si>
  <si>
    <t>O01119</t>
  </si>
  <si>
    <t>O01120</t>
  </si>
  <si>
    <t>O01121</t>
  </si>
  <si>
    <t>2024-09-02</t>
  </si>
  <si>
    <t>O01122</t>
  </si>
  <si>
    <t>2024-10-14</t>
  </si>
  <si>
    <t>C0871</t>
  </si>
  <si>
    <t>O01123</t>
  </si>
  <si>
    <t>O01124</t>
  </si>
  <si>
    <t>C0382</t>
  </si>
  <si>
    <t>O01125</t>
  </si>
  <si>
    <t>O01126</t>
  </si>
  <si>
    <t>O01127</t>
  </si>
  <si>
    <t>O01128</t>
  </si>
  <si>
    <t>C0896</t>
  </si>
  <si>
    <t>O01129</t>
  </si>
  <si>
    <t>2024-03-29</t>
  </si>
  <si>
    <t>O01130</t>
  </si>
  <si>
    <t>O01131</t>
  </si>
  <si>
    <t>C0376</t>
  </si>
  <si>
    <t>O01132</t>
  </si>
  <si>
    <t>2024-05-20</t>
  </si>
  <si>
    <t>O01133</t>
  </si>
  <si>
    <t>O01134</t>
  </si>
  <si>
    <t>O01135</t>
  </si>
  <si>
    <t>C0104</t>
  </si>
  <si>
    <t>O01136</t>
  </si>
  <si>
    <t>O01137</t>
  </si>
  <si>
    <t>2024-09-10</t>
  </si>
  <si>
    <t>C0566</t>
  </si>
  <si>
    <t>O01138</t>
  </si>
  <si>
    <t>O01139</t>
  </si>
  <si>
    <t>O01140</t>
  </si>
  <si>
    <t>O01141</t>
  </si>
  <si>
    <t>O01142</t>
  </si>
  <si>
    <t>O01143</t>
  </si>
  <si>
    <t>C0801</t>
  </si>
  <si>
    <t>O01144</t>
  </si>
  <si>
    <t>C0500</t>
  </si>
  <si>
    <t>O01145</t>
  </si>
  <si>
    <t>O01146</t>
  </si>
  <si>
    <t>C0618</t>
  </si>
  <si>
    <t>O01147</t>
  </si>
  <si>
    <t>O01148</t>
  </si>
  <si>
    <t>C0797</t>
  </si>
  <si>
    <t>O01149</t>
  </si>
  <si>
    <t>O01150</t>
  </si>
  <si>
    <t>O01151</t>
  </si>
  <si>
    <t>O01152</t>
  </si>
  <si>
    <t>O01153</t>
  </si>
  <si>
    <t>O01154</t>
  </si>
  <si>
    <t>O01155</t>
  </si>
  <si>
    <t>O01156</t>
  </si>
  <si>
    <t>O01157</t>
  </si>
  <si>
    <t>O01158</t>
  </si>
  <si>
    <t>O01159</t>
  </si>
  <si>
    <t>C0707</t>
  </si>
  <si>
    <t>O01160</t>
  </si>
  <si>
    <t>O01161</t>
  </si>
  <si>
    <t>2025-11-18</t>
  </si>
  <si>
    <t>O01162</t>
  </si>
  <si>
    <t>C0174</t>
  </si>
  <si>
    <t>O01163</t>
  </si>
  <si>
    <t>2024-11-10</t>
  </si>
  <si>
    <t>O01164</t>
  </si>
  <si>
    <t>O01165</t>
  </si>
  <si>
    <t>2025-06-06</t>
  </si>
  <si>
    <t>O01166</t>
  </si>
  <si>
    <t>O01167</t>
  </si>
  <si>
    <t>2025-11-01</t>
  </si>
  <si>
    <t>O01168</t>
  </si>
  <si>
    <t>O01169</t>
  </si>
  <si>
    <t>O01170</t>
  </si>
  <si>
    <t>C0946</t>
  </si>
  <si>
    <t>O01171</t>
  </si>
  <si>
    <t>O01172</t>
  </si>
  <si>
    <t>C0995</t>
  </si>
  <si>
    <t>O01173</t>
  </si>
  <si>
    <t>C0890</t>
  </si>
  <si>
    <t>O01174</t>
  </si>
  <si>
    <t>O01175</t>
  </si>
  <si>
    <t>O01176</t>
  </si>
  <si>
    <t>O01177</t>
  </si>
  <si>
    <t>2024-01-25</t>
  </si>
  <si>
    <t>O01178</t>
  </si>
  <si>
    <t>O01179</t>
  </si>
  <si>
    <t>O01180</t>
  </si>
  <si>
    <t>O01181</t>
  </si>
  <si>
    <t>C0272</t>
  </si>
  <si>
    <t>O01182</t>
  </si>
  <si>
    <t>C0676</t>
  </si>
  <si>
    <t>O01183</t>
  </si>
  <si>
    <t>2024-04-21</t>
  </si>
  <si>
    <t>C0621</t>
  </si>
  <si>
    <t>O01184</t>
  </si>
  <si>
    <t>O01185</t>
  </si>
  <si>
    <t>O01186</t>
  </si>
  <si>
    <t>O01187</t>
  </si>
  <si>
    <t>C0847</t>
  </si>
  <si>
    <t>O01188</t>
  </si>
  <si>
    <t>O01189</t>
  </si>
  <si>
    <t>O01190</t>
  </si>
  <si>
    <t>2024-01-28</t>
  </si>
  <si>
    <t>O01191</t>
  </si>
  <si>
    <t>O01192</t>
  </si>
  <si>
    <t>O01193</t>
  </si>
  <si>
    <t>O01194</t>
  </si>
  <si>
    <t>O01195</t>
  </si>
  <si>
    <t>O01196</t>
  </si>
  <si>
    <t>C0219</t>
  </si>
  <si>
    <t>O01197</t>
  </si>
  <si>
    <t>O01198</t>
  </si>
  <si>
    <t>O01199</t>
  </si>
  <si>
    <t>C0397</t>
  </si>
  <si>
    <t>O01200</t>
  </si>
  <si>
    <t>O01201</t>
  </si>
  <si>
    <t>2025-04-27</t>
  </si>
  <si>
    <t>O01202</t>
  </si>
  <si>
    <t>C0852</t>
  </si>
  <si>
    <t>O01203</t>
  </si>
  <si>
    <t>C0453</t>
  </si>
  <si>
    <t>O01204</t>
  </si>
  <si>
    <t>C0343</t>
  </si>
  <si>
    <t>O01205</t>
  </si>
  <si>
    <t>C0031</t>
  </si>
  <si>
    <t>O01206</t>
  </si>
  <si>
    <t>2025-04-18</t>
  </si>
  <si>
    <t>C0278</t>
  </si>
  <si>
    <t>O01207</t>
  </si>
  <si>
    <t>O01208</t>
  </si>
  <si>
    <t>O01209</t>
  </si>
  <si>
    <t>O01210</t>
  </si>
  <si>
    <t>O01211</t>
  </si>
  <si>
    <t>C0248</t>
  </si>
  <si>
    <t>O01212</t>
  </si>
  <si>
    <t>O01213</t>
  </si>
  <si>
    <t>O01214</t>
  </si>
  <si>
    <t>2025-09-18</t>
  </si>
  <si>
    <t>O01215</t>
  </si>
  <si>
    <t>O01216</t>
  </si>
  <si>
    <t>O01217</t>
  </si>
  <si>
    <t>O01218</t>
  </si>
  <si>
    <t>O01219</t>
  </si>
  <si>
    <t>O01220</t>
  </si>
  <si>
    <t>O01221</t>
  </si>
  <si>
    <t>2025-02-01</t>
  </si>
  <si>
    <t>C0349</t>
  </si>
  <si>
    <t>O01222</t>
  </si>
  <si>
    <t>C0359</t>
  </si>
  <si>
    <t>O01223</t>
  </si>
  <si>
    <t>C0933</t>
  </si>
  <si>
    <t>O01224</t>
  </si>
  <si>
    <t>2024-03-26</t>
  </si>
  <si>
    <t>O01225</t>
  </si>
  <si>
    <t>O01226</t>
  </si>
  <si>
    <t>C0617</t>
  </si>
  <si>
    <t>O01227</t>
  </si>
  <si>
    <t>2024-04-10</t>
  </si>
  <si>
    <t>O01228</t>
  </si>
  <si>
    <t>O01229</t>
  </si>
  <si>
    <t>O01230</t>
  </si>
  <si>
    <t>C0678</t>
  </si>
  <si>
    <t>O01231</t>
  </si>
  <si>
    <t>O01232</t>
  </si>
  <si>
    <t>2024-02-03</t>
  </si>
  <si>
    <t>C0682</t>
  </si>
  <si>
    <t>O01233</t>
  </si>
  <si>
    <t>O01234</t>
  </si>
  <si>
    <t>2024-07-07</t>
  </si>
  <si>
    <t>C0371</t>
  </si>
  <si>
    <t>O01235</t>
  </si>
  <si>
    <t>O01236</t>
  </si>
  <si>
    <t>O01237</t>
  </si>
  <si>
    <t>O01238</t>
  </si>
  <si>
    <t>O01239</t>
  </si>
  <si>
    <t>O01240</t>
  </si>
  <si>
    <t>O01241</t>
  </si>
  <si>
    <t>2024-09-28</t>
  </si>
  <si>
    <t>O01242</t>
  </si>
  <si>
    <t>O01243</t>
  </si>
  <si>
    <t>O01244</t>
  </si>
  <si>
    <t>O01245</t>
  </si>
  <si>
    <t>2024-02-12</t>
  </si>
  <si>
    <t>O01246</t>
  </si>
  <si>
    <t>C0448</t>
  </si>
  <si>
    <t>O01247</t>
  </si>
  <si>
    <t>C0301</t>
  </si>
  <si>
    <t>O01248</t>
  </si>
  <si>
    <t>2025-02-08</t>
  </si>
  <si>
    <t>O01249</t>
  </si>
  <si>
    <t>2024-09-07</t>
  </si>
  <si>
    <t>O01250</t>
  </si>
  <si>
    <t>O01251</t>
  </si>
  <si>
    <t>O01252</t>
  </si>
  <si>
    <t>O01253</t>
  </si>
  <si>
    <t>O01254</t>
  </si>
  <si>
    <t>O01255</t>
  </si>
  <si>
    <t>O01256</t>
  </si>
  <si>
    <t>O01257</t>
  </si>
  <si>
    <t>O01258</t>
  </si>
  <si>
    <t>O01259</t>
  </si>
  <si>
    <t>O01260</t>
  </si>
  <si>
    <t>2024-02-05</t>
  </si>
  <si>
    <t>C0133</t>
  </si>
  <si>
    <t>O01261</t>
  </si>
  <si>
    <t>2024-07-16</t>
  </si>
  <si>
    <t>O01262</t>
  </si>
  <si>
    <t>2024-11-26</t>
  </si>
  <si>
    <t>O01263</t>
  </si>
  <si>
    <t>C0360</t>
  </si>
  <si>
    <t>O01264</t>
  </si>
  <si>
    <t>O01265</t>
  </si>
  <si>
    <t>O01266</t>
  </si>
  <si>
    <t>C0823</t>
  </si>
  <si>
    <t>O01267</t>
  </si>
  <si>
    <t>2024-05-01</t>
  </si>
  <si>
    <t>O01268</t>
  </si>
  <si>
    <t>O01269</t>
  </si>
  <si>
    <t>O01270</t>
  </si>
  <si>
    <t>O01271</t>
  </si>
  <si>
    <t>O01272</t>
  </si>
  <si>
    <t>C0804</t>
  </si>
  <si>
    <t>O01273</t>
  </si>
  <si>
    <t>C0135</t>
  </si>
  <si>
    <t>O01274</t>
  </si>
  <si>
    <t>O01275</t>
  </si>
  <si>
    <t>C0643</t>
  </si>
  <si>
    <t>O01276</t>
  </si>
  <si>
    <t>O01277</t>
  </si>
  <si>
    <t>O01278</t>
  </si>
  <si>
    <t>2025-01-10</t>
  </si>
  <si>
    <t>O01279</t>
  </si>
  <si>
    <t>O01280</t>
  </si>
  <si>
    <t>O01281</t>
  </si>
  <si>
    <t>O01282</t>
  </si>
  <si>
    <t>2025-05-05</t>
  </si>
  <si>
    <t>O01283</t>
  </si>
  <si>
    <t>O01284</t>
  </si>
  <si>
    <t>O01285</t>
  </si>
  <si>
    <t>O01286</t>
  </si>
  <si>
    <t>O01287</t>
  </si>
  <si>
    <t>O01288</t>
  </si>
  <si>
    <t>C0526</t>
  </si>
  <si>
    <t>O01289</t>
  </si>
  <si>
    <t>2024-08-22</t>
  </si>
  <si>
    <t>O01290</t>
  </si>
  <si>
    <t>O01291</t>
  </si>
  <si>
    <t>O01292</t>
  </si>
  <si>
    <t>2025-09-27</t>
  </si>
  <si>
    <t>O01293</t>
  </si>
  <si>
    <t>O01294</t>
  </si>
  <si>
    <t>O01295</t>
  </si>
  <si>
    <t>2025-12-05</t>
  </si>
  <si>
    <t>O01296</t>
  </si>
  <si>
    <t>O01297</t>
  </si>
  <si>
    <t>2024-06-01</t>
  </si>
  <si>
    <t>C0767</t>
  </si>
  <si>
    <t>O01298</t>
  </si>
  <si>
    <t>O01299</t>
  </si>
  <si>
    <t>2025-03-17</t>
  </si>
  <si>
    <t>O01300</t>
  </si>
  <si>
    <t>C0623</t>
  </si>
  <si>
    <t>O01301</t>
  </si>
  <si>
    <t>O01302</t>
  </si>
  <si>
    <t>2025-01-09</t>
  </si>
  <si>
    <t>O01303</t>
  </si>
  <si>
    <t>O01304</t>
  </si>
  <si>
    <t>O01305</t>
  </si>
  <si>
    <t>O01306</t>
  </si>
  <si>
    <t>O01307</t>
  </si>
  <si>
    <t>C0215</t>
  </si>
  <si>
    <t>O01308</t>
  </si>
  <si>
    <t>2024-05-14</t>
  </si>
  <si>
    <t>C0491</t>
  </si>
  <si>
    <t>O01309</t>
  </si>
  <si>
    <t>O01310</t>
  </si>
  <si>
    <t>C0238</t>
  </si>
  <si>
    <t>O01311</t>
  </si>
  <si>
    <t>O01312</t>
  </si>
  <si>
    <t>O01313</t>
  </si>
  <si>
    <t>2024-03-19</t>
  </si>
  <si>
    <t>C0105</t>
  </si>
  <si>
    <t>O01314</t>
  </si>
  <si>
    <t>O01315</t>
  </si>
  <si>
    <t>O01316</t>
  </si>
  <si>
    <t>C0607</t>
  </si>
  <si>
    <t>O01317</t>
  </si>
  <si>
    <t>O01318</t>
  </si>
  <si>
    <t>2024-09-19</t>
  </si>
  <si>
    <t>O01319</t>
  </si>
  <si>
    <t>O01320</t>
  </si>
  <si>
    <t>O01321</t>
  </si>
  <si>
    <t>C0244</t>
  </si>
  <si>
    <t>O01322</t>
  </si>
  <si>
    <t>O01323</t>
  </si>
  <si>
    <t>O01324</t>
  </si>
  <si>
    <t>O01325</t>
  </si>
  <si>
    <t>O01326</t>
  </si>
  <si>
    <t>O01327</t>
  </si>
  <si>
    <t>2024-09-12</t>
  </si>
  <si>
    <t>C0404</t>
  </si>
  <si>
    <t>O01328</t>
  </si>
  <si>
    <t>C0841</t>
  </si>
  <si>
    <t>O01329</t>
  </si>
  <si>
    <t>C0291</t>
  </si>
  <si>
    <t>O01330</t>
  </si>
  <si>
    <t>2025-12-30</t>
  </si>
  <si>
    <t>O01331</t>
  </si>
  <si>
    <t>O01332</t>
  </si>
  <si>
    <t>O01333</t>
  </si>
  <si>
    <t>O01334</t>
  </si>
  <si>
    <t>O01335</t>
  </si>
  <si>
    <t>O01336</t>
  </si>
  <si>
    <t>2025-02-04</t>
  </si>
  <si>
    <t>O01337</t>
  </si>
  <si>
    <t>O01338</t>
  </si>
  <si>
    <t>C0370</t>
  </si>
  <si>
    <t>O01339</t>
  </si>
  <si>
    <t>O01340</t>
  </si>
  <si>
    <t>C0150</t>
  </si>
  <si>
    <t>O01341</t>
  </si>
  <si>
    <t>O01342</t>
  </si>
  <si>
    <t>C0460</t>
  </si>
  <si>
    <t>O01343</t>
  </si>
  <si>
    <t>2025-04-24</t>
  </si>
  <si>
    <t>C0704</t>
  </si>
  <si>
    <t>O01344</t>
  </si>
  <si>
    <t>O01345</t>
  </si>
  <si>
    <t>C0647</t>
  </si>
  <si>
    <t>O01346</t>
  </si>
  <si>
    <t>C0702</t>
  </si>
  <si>
    <t>O01347</t>
  </si>
  <si>
    <t>2024-02-24</t>
  </si>
  <si>
    <t>O01348</t>
  </si>
  <si>
    <t>O01349</t>
  </si>
  <si>
    <t>O01350</t>
  </si>
  <si>
    <t>O01351</t>
  </si>
  <si>
    <t>O01352</t>
  </si>
  <si>
    <t>O01353</t>
  </si>
  <si>
    <t>O01354</t>
  </si>
  <si>
    <t>O01355</t>
  </si>
  <si>
    <t>O01356</t>
  </si>
  <si>
    <t>O01357</t>
  </si>
  <si>
    <t>O01358</t>
  </si>
  <si>
    <t>C0821</t>
  </si>
  <si>
    <t>O01359</t>
  </si>
  <si>
    <t>2025-05-27</t>
  </si>
  <si>
    <t>C0675</t>
  </si>
  <si>
    <t>O01360</t>
  </si>
  <si>
    <t>O01361</t>
  </si>
  <si>
    <t>O01362</t>
  </si>
  <si>
    <t>O01363</t>
  </si>
  <si>
    <t>O01364</t>
  </si>
  <si>
    <t>2024-08-06</t>
  </si>
  <si>
    <t>O01365</t>
  </si>
  <si>
    <t>O01366</t>
  </si>
  <si>
    <t>O01367</t>
  </si>
  <si>
    <t>O01368</t>
  </si>
  <si>
    <t>O01369</t>
  </si>
  <si>
    <t>2024-03-12</t>
  </si>
  <si>
    <t>C0948</t>
  </si>
  <si>
    <t>O01370</t>
  </si>
  <si>
    <t>O01371</t>
  </si>
  <si>
    <t>O01372</t>
  </si>
  <si>
    <t>C0978</t>
  </si>
  <si>
    <t>O01373</t>
  </si>
  <si>
    <t>C0203</t>
  </si>
  <si>
    <t>O01374</t>
  </si>
  <si>
    <t>O01375</t>
  </si>
  <si>
    <t>O01376</t>
  </si>
  <si>
    <t>C0025</t>
  </si>
  <si>
    <t>O01377</t>
  </si>
  <si>
    <t>O01378</t>
  </si>
  <si>
    <t>O01379</t>
  </si>
  <si>
    <t>O01380</t>
  </si>
  <si>
    <t>O01381</t>
  </si>
  <si>
    <t>C0886</t>
  </si>
  <si>
    <t>O01382</t>
  </si>
  <si>
    <t>O01383</t>
  </si>
  <si>
    <t>O01384</t>
  </si>
  <si>
    <t>O01385</t>
  </si>
  <si>
    <t>O01386</t>
  </si>
  <si>
    <t>O01387</t>
  </si>
  <si>
    <t>O01388</t>
  </si>
  <si>
    <t>O01389</t>
  </si>
  <si>
    <t>O01390</t>
  </si>
  <si>
    <t>C0381</t>
  </si>
  <si>
    <t>O01391</t>
  </si>
  <si>
    <t>O01392</t>
  </si>
  <si>
    <t>O01393</t>
  </si>
  <si>
    <t>2025-03-24</t>
  </si>
  <si>
    <t>O01394</t>
  </si>
  <si>
    <t>O01395</t>
  </si>
  <si>
    <t>O01396</t>
  </si>
  <si>
    <t>O01397</t>
  </si>
  <si>
    <t>O01398</t>
  </si>
  <si>
    <t>2024-11-15</t>
  </si>
  <si>
    <t>O01399</t>
  </si>
  <si>
    <t>O01400</t>
  </si>
  <si>
    <t>2025-04-23</t>
  </si>
  <si>
    <t>O01401</t>
  </si>
  <si>
    <t>O01402</t>
  </si>
  <si>
    <t>C0261</t>
  </si>
  <si>
    <t>O01403</t>
  </si>
  <si>
    <t>O01404</t>
  </si>
  <si>
    <t>O01405</t>
  </si>
  <si>
    <t>C0908</t>
  </si>
  <si>
    <t>O01406</t>
  </si>
  <si>
    <t>C0327</t>
  </si>
  <si>
    <t>O01407</t>
  </si>
  <si>
    <t>C0599</t>
  </si>
  <si>
    <t>O01408</t>
  </si>
  <si>
    <t>O01409</t>
  </si>
  <si>
    <t>O01410</t>
  </si>
  <si>
    <t>2025-11-22</t>
  </si>
  <si>
    <t>O01411</t>
  </si>
  <si>
    <t>O01412</t>
  </si>
  <si>
    <t>O01413</t>
  </si>
  <si>
    <t>O01414</t>
  </si>
  <si>
    <t>2024-03-15</t>
  </si>
  <si>
    <t>O01415</t>
  </si>
  <si>
    <t>C0746</t>
  </si>
  <si>
    <t>O01416</t>
  </si>
  <si>
    <t>C0356</t>
  </si>
  <si>
    <t>O01417</t>
  </si>
  <si>
    <t>O01418</t>
  </si>
  <si>
    <t>O01419</t>
  </si>
  <si>
    <t>O01420</t>
  </si>
  <si>
    <t>C0603</t>
  </si>
  <si>
    <t>O01421</t>
  </si>
  <si>
    <t>O01422</t>
  </si>
  <si>
    <t>2025-04-30</t>
  </si>
  <si>
    <t>O01423</t>
  </si>
  <si>
    <t>O01424</t>
  </si>
  <si>
    <t>O01425</t>
  </si>
  <si>
    <t>O01426</t>
  </si>
  <si>
    <t>O01427</t>
  </si>
  <si>
    <t>C0358</t>
  </si>
  <si>
    <t>O01428</t>
  </si>
  <si>
    <t>O01429</t>
  </si>
  <si>
    <t>C0388</t>
  </si>
  <si>
    <t>O01430</t>
  </si>
  <si>
    <t>O01431</t>
  </si>
  <si>
    <t>C0099</t>
  </si>
  <si>
    <t>O01432</t>
  </si>
  <si>
    <t>2025-12-31</t>
  </si>
  <si>
    <t>O01433</t>
  </si>
  <si>
    <t>C0140</t>
  </si>
  <si>
    <t>O01434</t>
  </si>
  <si>
    <t>O01435</t>
  </si>
  <si>
    <t>O01436</t>
  </si>
  <si>
    <t>O01437</t>
  </si>
  <si>
    <t>2024-06-09</t>
  </si>
  <si>
    <t>O01438</t>
  </si>
  <si>
    <t>O01439</t>
  </si>
  <si>
    <t>O01440</t>
  </si>
  <si>
    <t>O01441</t>
  </si>
  <si>
    <t>O01442</t>
  </si>
  <si>
    <t>O01443</t>
  </si>
  <si>
    <t>O01444</t>
  </si>
  <si>
    <t>C0548</t>
  </si>
  <si>
    <t>O01445</t>
  </si>
  <si>
    <t>O01446</t>
  </si>
  <si>
    <t>O01447</t>
  </si>
  <si>
    <t>O01448</t>
  </si>
  <si>
    <t>O01449</t>
  </si>
  <si>
    <t>O01450</t>
  </si>
  <si>
    <t>O01451</t>
  </si>
  <si>
    <t>O01452</t>
  </si>
  <si>
    <t>C0758</t>
  </si>
  <si>
    <t>O01453</t>
  </si>
  <si>
    <t>O01454</t>
  </si>
  <si>
    <t>C0231</t>
  </si>
  <si>
    <t>O01455</t>
  </si>
  <si>
    <t>O01456</t>
  </si>
  <si>
    <t>O01457</t>
  </si>
  <si>
    <t>C0662</t>
  </si>
  <si>
    <t>O01458</t>
  </si>
  <si>
    <t>O01459</t>
  </si>
  <si>
    <t>O01460</t>
  </si>
  <si>
    <t>O01461</t>
  </si>
  <si>
    <t>O01462</t>
  </si>
  <si>
    <t>O01463</t>
  </si>
  <si>
    <t>O01464</t>
  </si>
  <si>
    <t>O01465</t>
  </si>
  <si>
    <t>O01466</t>
  </si>
  <si>
    <t>O01467</t>
  </si>
  <si>
    <t>O01468</t>
  </si>
  <si>
    <t>C0837</t>
  </si>
  <si>
    <t>O01469</t>
  </si>
  <si>
    <t>O01470</t>
  </si>
  <si>
    <t>C0779</t>
  </si>
  <si>
    <t>O01471</t>
  </si>
  <si>
    <t>O01472</t>
  </si>
  <si>
    <t>C0530</t>
  </si>
  <si>
    <t>O01473</t>
  </si>
  <si>
    <t>C0632</t>
  </si>
  <si>
    <t>O01474</t>
  </si>
  <si>
    <t>O01475</t>
  </si>
  <si>
    <t>O01476</t>
  </si>
  <si>
    <t>C0188</t>
  </si>
  <si>
    <t>O01477</t>
  </si>
  <si>
    <t>C0054</t>
  </si>
  <si>
    <t>O01478</t>
  </si>
  <si>
    <t>C0834</t>
  </si>
  <si>
    <t>O01479</t>
  </si>
  <si>
    <t>O01480</t>
  </si>
  <si>
    <t>C0913</t>
  </si>
  <si>
    <t>O01481</t>
  </si>
  <si>
    <t>C0336</t>
  </si>
  <si>
    <t>O01482</t>
  </si>
  <si>
    <t>C0646</t>
  </si>
  <si>
    <t>O01483</t>
  </si>
  <si>
    <t>O01484</t>
  </si>
  <si>
    <t>O01485</t>
  </si>
  <si>
    <t>O01486</t>
  </si>
  <si>
    <t>O01487</t>
  </si>
  <si>
    <t>O01488</t>
  </si>
  <si>
    <t>O01489</t>
  </si>
  <si>
    <t>C0306</t>
  </si>
  <si>
    <t>O01490</t>
  </si>
  <si>
    <t>C0706</t>
  </si>
  <si>
    <t>O01491</t>
  </si>
  <si>
    <t>2024-05-24</t>
  </si>
  <si>
    <t>C0712</t>
  </si>
  <si>
    <t>O01492</t>
  </si>
  <si>
    <t>2024-10-10</t>
  </si>
  <si>
    <t>O01493</t>
  </si>
  <si>
    <t>O01494</t>
  </si>
  <si>
    <t>O01495</t>
  </si>
  <si>
    <t>C0860</t>
  </si>
  <si>
    <t>O01496</t>
  </si>
  <si>
    <t>C0221</t>
  </si>
  <si>
    <t>O01497</t>
  </si>
  <si>
    <t>O01498</t>
  </si>
  <si>
    <t>2024-12-06</t>
  </si>
  <si>
    <t>O01499</t>
  </si>
  <si>
    <t>C0022</t>
  </si>
  <si>
    <t>O01500</t>
  </si>
  <si>
    <t>C0473</t>
  </si>
  <si>
    <t>O01501</t>
  </si>
  <si>
    <t>2025-10-11</t>
  </si>
  <si>
    <t>O01502</t>
  </si>
  <si>
    <t>O01503</t>
  </si>
  <si>
    <t>C0347</t>
  </si>
  <si>
    <t>O01504</t>
  </si>
  <si>
    <t>O01505</t>
  </si>
  <si>
    <t>O01506</t>
  </si>
  <si>
    <t>O01507</t>
  </si>
  <si>
    <t>C0305</t>
  </si>
  <si>
    <t>O01508</t>
  </si>
  <si>
    <t>O01509</t>
  </si>
  <si>
    <t>O01510</t>
  </si>
  <si>
    <t>O01511</t>
  </si>
  <si>
    <t>C0589</t>
  </si>
  <si>
    <t>O01512</t>
  </si>
  <si>
    <t>O01513</t>
  </si>
  <si>
    <t>O01514</t>
  </si>
  <si>
    <t>O01515</t>
  </si>
  <si>
    <t>2025-05-06</t>
  </si>
  <si>
    <t>O01516</t>
  </si>
  <si>
    <t>O01517</t>
  </si>
  <si>
    <t>C0103</t>
  </si>
  <si>
    <t>O01518</t>
  </si>
  <si>
    <t>2025-11-05</t>
  </si>
  <si>
    <t>O01519</t>
  </si>
  <si>
    <t>O01520</t>
  </si>
  <si>
    <t>2025-01-23</t>
  </si>
  <si>
    <t>O01521</t>
  </si>
  <si>
    <t>C0446</t>
  </si>
  <si>
    <t>O01522</t>
  </si>
  <si>
    <t>O01523</t>
  </si>
  <si>
    <t>O01524</t>
  </si>
  <si>
    <t>2024-05-06</t>
  </si>
  <si>
    <t>O01525</t>
  </si>
  <si>
    <t>C0296</t>
  </si>
  <si>
    <t>O01526</t>
  </si>
  <si>
    <t>O01527</t>
  </si>
  <si>
    <t>O01528</t>
  </si>
  <si>
    <t>O01529</t>
  </si>
  <si>
    <t>O01530</t>
  </si>
  <si>
    <t>O01531</t>
  </si>
  <si>
    <t>O01532</t>
  </si>
  <si>
    <t>O01533</t>
  </si>
  <si>
    <t>O01534</t>
  </si>
  <si>
    <t>2025-10-14</t>
  </si>
  <si>
    <t>O01535</t>
  </si>
  <si>
    <t>O01536</t>
  </si>
  <si>
    <t>C0787</t>
  </si>
  <si>
    <t>O01537</t>
  </si>
  <si>
    <t>O01538</t>
  </si>
  <si>
    <t>O01539</t>
  </si>
  <si>
    <t>C0736</t>
  </si>
  <si>
    <t>O01540</t>
  </si>
  <si>
    <t>O01541</t>
  </si>
  <si>
    <t>O01542</t>
  </si>
  <si>
    <t>O01543</t>
  </si>
  <si>
    <t>O01544</t>
  </si>
  <si>
    <t>O01545</t>
  </si>
  <si>
    <t>O01546</t>
  </si>
  <si>
    <t>C0620</t>
  </si>
  <si>
    <t>O01547</t>
  </si>
  <si>
    <t>C0257</t>
  </si>
  <si>
    <t>O01548</t>
  </si>
  <si>
    <t>O01549</t>
  </si>
  <si>
    <t>O01550</t>
  </si>
  <si>
    <t>O01551</t>
  </si>
  <si>
    <t>2025-01-07</t>
  </si>
  <si>
    <t>O01552</t>
  </si>
  <si>
    <t>O01553</t>
  </si>
  <si>
    <t>O01554</t>
  </si>
  <si>
    <t>C0426</t>
  </si>
  <si>
    <t>O01555</t>
  </si>
  <si>
    <t>O01556</t>
  </si>
  <si>
    <t>O01557</t>
  </si>
  <si>
    <t>O01558</t>
  </si>
  <si>
    <t>2024-03-05</t>
  </si>
  <si>
    <t>O01559</t>
  </si>
  <si>
    <t>C0789</t>
  </si>
  <si>
    <t>O01560</t>
  </si>
  <si>
    <t>O01561</t>
  </si>
  <si>
    <t>O01562</t>
  </si>
  <si>
    <t>O01563</t>
  </si>
  <si>
    <t>O01564</t>
  </si>
  <si>
    <t>O01565</t>
  </si>
  <si>
    <t>O01566</t>
  </si>
  <si>
    <t>O01567</t>
  </si>
  <si>
    <t>C0247</t>
  </si>
  <si>
    <t>O01568</t>
  </si>
  <si>
    <t>O01569</t>
  </si>
  <si>
    <t>O01570</t>
  </si>
  <si>
    <t>O01571</t>
  </si>
  <si>
    <t>O01572</t>
  </si>
  <si>
    <t>O01573</t>
  </si>
  <si>
    <t>O01574</t>
  </si>
  <si>
    <t>2024-06-06</t>
  </si>
  <si>
    <t>O01575</t>
  </si>
  <si>
    <t>O01576</t>
  </si>
  <si>
    <t>O01577</t>
  </si>
  <si>
    <t>C0082</t>
  </si>
  <si>
    <t>O01578</t>
  </si>
  <si>
    <t>O01579</t>
  </si>
  <si>
    <t>2025-07-16</t>
  </si>
  <si>
    <t>O01580</t>
  </si>
  <si>
    <t>O01581</t>
  </si>
  <si>
    <t>2024-01-15</t>
  </si>
  <si>
    <t>O01582</t>
  </si>
  <si>
    <t>O01583</t>
  </si>
  <si>
    <t>C0478</t>
  </si>
  <si>
    <t>O01584</t>
  </si>
  <si>
    <t>C0483</t>
  </si>
  <si>
    <t>O01585</t>
  </si>
  <si>
    <t>2024-07-13</t>
  </si>
  <si>
    <t>O01586</t>
  </si>
  <si>
    <t>O01587</t>
  </si>
  <si>
    <t>C0556</t>
  </si>
  <si>
    <t>O01588</t>
  </si>
  <si>
    <t>O01589</t>
  </si>
  <si>
    <t>O01590</t>
  </si>
  <si>
    <t>2024-04-20</t>
  </si>
  <si>
    <t>O01591</t>
  </si>
  <si>
    <t>O01592</t>
  </si>
  <si>
    <t>O01593</t>
  </si>
  <si>
    <t>O01594</t>
  </si>
  <si>
    <t>O01595</t>
  </si>
  <si>
    <t>2025-08-16</t>
  </si>
  <si>
    <t>O01596</t>
  </si>
  <si>
    <t>O01597</t>
  </si>
  <si>
    <t>2024-03-03</t>
  </si>
  <si>
    <t>O01598</t>
  </si>
  <si>
    <t>O01599</t>
  </si>
  <si>
    <t>O01600</t>
  </si>
  <si>
    <t>2025-04-10</t>
  </si>
  <si>
    <t>O01601</t>
  </si>
  <si>
    <t>O01602</t>
  </si>
  <si>
    <t>C0162</t>
  </si>
  <si>
    <t>O01603</t>
  </si>
  <si>
    <t>O01604</t>
  </si>
  <si>
    <t>C0893</t>
  </si>
  <si>
    <t>O01605</t>
  </si>
  <si>
    <t>O01606</t>
  </si>
  <si>
    <t>O01607</t>
  </si>
  <si>
    <t>O01608</t>
  </si>
  <si>
    <t>O01609</t>
  </si>
  <si>
    <t>O01610</t>
  </si>
  <si>
    <t>C0584</t>
  </si>
  <si>
    <t>O01611</t>
  </si>
  <si>
    <t>O01612</t>
  </si>
  <si>
    <t>O01613</t>
  </si>
  <si>
    <t>O01614</t>
  </si>
  <si>
    <t>O01615</t>
  </si>
  <si>
    <t>O01616</t>
  </si>
  <si>
    <t>O01617</t>
  </si>
  <si>
    <t>2025-09-25</t>
  </si>
  <si>
    <t>O01618</t>
  </si>
  <si>
    <t>O01619</t>
  </si>
  <si>
    <t>O01620</t>
  </si>
  <si>
    <t>O01621</t>
  </si>
  <si>
    <t>O01622</t>
  </si>
  <si>
    <t>O01623</t>
  </si>
  <si>
    <t>C0113</t>
  </si>
  <si>
    <t>O01624</t>
  </si>
  <si>
    <t>O01625</t>
  </si>
  <si>
    <t>2024-10-30</t>
  </si>
  <si>
    <t>C0748</t>
  </si>
  <si>
    <t>O01626</t>
  </si>
  <si>
    <t>O01627</t>
  </si>
  <si>
    <t>C0428</t>
  </si>
  <si>
    <t>O01628</t>
  </si>
  <si>
    <t>O01629</t>
  </si>
  <si>
    <t>O01630</t>
  </si>
  <si>
    <t>O01631</t>
  </si>
  <si>
    <t>C0252</t>
  </si>
  <si>
    <t>O01632</t>
  </si>
  <si>
    <t>O01633</t>
  </si>
  <si>
    <t>O01634</t>
  </si>
  <si>
    <t>O01635</t>
  </si>
  <si>
    <t>2025-08-17</t>
  </si>
  <si>
    <t>O01636</t>
  </si>
  <si>
    <t>O01637</t>
  </si>
  <si>
    <t>O01638</t>
  </si>
  <si>
    <t>O01639</t>
  </si>
  <si>
    <t>O01640</t>
  </si>
  <si>
    <t>O01641</t>
  </si>
  <si>
    <t>O01642</t>
  </si>
  <si>
    <t>2024-07-28</t>
  </si>
  <si>
    <t>O01643</t>
  </si>
  <si>
    <t>O01644</t>
  </si>
  <si>
    <t>2024-02-13</t>
  </si>
  <si>
    <t>O01645</t>
  </si>
  <si>
    <t>O01646</t>
  </si>
  <si>
    <t>2024-05-26</t>
  </si>
  <si>
    <t>O01647</t>
  </si>
  <si>
    <t>O01648</t>
  </si>
  <si>
    <t>C0538</t>
  </si>
  <si>
    <t>O01649</t>
  </si>
  <si>
    <t>O01650</t>
  </si>
  <si>
    <t>O01651</t>
  </si>
  <si>
    <t>O01652</t>
  </si>
  <si>
    <t>O01653</t>
  </si>
  <si>
    <t>C0927</t>
  </si>
  <si>
    <t>O01654</t>
  </si>
  <si>
    <t>O01655</t>
  </si>
  <si>
    <t>O01656</t>
  </si>
  <si>
    <t>O01657</t>
  </si>
  <si>
    <t>O01658</t>
  </si>
  <si>
    <t>O01659</t>
  </si>
  <si>
    <t>C0727</t>
  </si>
  <si>
    <t>O01660</t>
  </si>
  <si>
    <t>O01661</t>
  </si>
  <si>
    <t>O01662</t>
  </si>
  <si>
    <t>C0190</t>
  </si>
  <si>
    <t>O01663</t>
  </si>
  <si>
    <t>O01664</t>
  </si>
  <si>
    <t>C0344</t>
  </si>
  <si>
    <t>O01665</t>
  </si>
  <si>
    <t>O01666</t>
  </si>
  <si>
    <t>O01667</t>
  </si>
  <si>
    <t>O01668</t>
  </si>
  <si>
    <t>O01669</t>
  </si>
  <si>
    <t>O01670</t>
  </si>
  <si>
    <t>2024-11-01</t>
  </si>
  <si>
    <t>C0173</t>
  </si>
  <si>
    <t>O01671</t>
  </si>
  <si>
    <t>C0527</t>
  </si>
  <si>
    <t>O01672</t>
  </si>
  <si>
    <t>O01673</t>
  </si>
  <si>
    <t>O01674</t>
  </si>
  <si>
    <t>O01675</t>
  </si>
  <si>
    <t>O01676</t>
  </si>
  <si>
    <t>O01677</t>
  </si>
  <si>
    <t>O01678</t>
  </si>
  <si>
    <t>O01679</t>
  </si>
  <si>
    <t>O01680</t>
  </si>
  <si>
    <t>O01681</t>
  </si>
  <si>
    <t>2025-09-23</t>
  </si>
  <si>
    <t>O01682</t>
  </si>
  <si>
    <t>O01683</t>
  </si>
  <si>
    <t>C0073</t>
  </si>
  <si>
    <t>O01684</t>
  </si>
  <si>
    <t>O01685</t>
  </si>
  <si>
    <t>C0839</t>
  </si>
  <si>
    <t>O01686</t>
  </si>
  <si>
    <t>O01687</t>
  </si>
  <si>
    <t>O01688</t>
  </si>
  <si>
    <t>O01689</t>
  </si>
  <si>
    <t>O01690</t>
  </si>
  <si>
    <t>O01691</t>
  </si>
  <si>
    <t>O01692</t>
  </si>
  <si>
    <t>O01693</t>
  </si>
  <si>
    <t>C0494</t>
  </si>
  <si>
    <t>O01694</t>
  </si>
  <si>
    <t>O01695</t>
  </si>
  <si>
    <t>2024-10-31</t>
  </si>
  <si>
    <t>C0919</t>
  </si>
  <si>
    <t>O01696</t>
  </si>
  <si>
    <t>C0044</t>
  </si>
  <si>
    <t>O01697</t>
  </si>
  <si>
    <t>O01698</t>
  </si>
  <si>
    <t>O01699</t>
  </si>
  <si>
    <t>O01700</t>
  </si>
  <si>
    <t>O01701</t>
  </si>
  <si>
    <t>O01702</t>
  </si>
  <si>
    <t>2024-04-25</t>
  </si>
  <si>
    <t>O01703</t>
  </si>
  <si>
    <t>O01704</t>
  </si>
  <si>
    <t>C0696</t>
  </si>
  <si>
    <t>O01705</t>
  </si>
  <si>
    <t>O01706</t>
  </si>
  <si>
    <t>C0622</t>
  </si>
  <si>
    <t>O01707</t>
  </si>
  <si>
    <t>O01708</t>
  </si>
  <si>
    <t>O01709</t>
  </si>
  <si>
    <t>O01710</t>
  </si>
  <si>
    <t>O01711</t>
  </si>
  <si>
    <t>O01712</t>
  </si>
  <si>
    <t>O01713</t>
  </si>
  <si>
    <t>C0722</t>
  </si>
  <si>
    <t>O01714</t>
  </si>
  <si>
    <t>O01715</t>
  </si>
  <si>
    <t>O01716</t>
  </si>
  <si>
    <t>2025-01-14</t>
  </si>
  <si>
    <t>O01717</t>
  </si>
  <si>
    <t>2024-04-26</t>
  </si>
  <si>
    <t>O01718</t>
  </si>
  <si>
    <t>O01719</t>
  </si>
  <si>
    <t>O01720</t>
  </si>
  <si>
    <t>O01721</t>
  </si>
  <si>
    <t>O01722</t>
  </si>
  <si>
    <t>O01723</t>
  </si>
  <si>
    <t>O01724</t>
  </si>
  <si>
    <t>O01725</t>
  </si>
  <si>
    <t>O01726</t>
  </si>
  <si>
    <t>O01727</t>
  </si>
  <si>
    <t>O01728</t>
  </si>
  <si>
    <t>2024-01-17</t>
  </si>
  <si>
    <t>O01729</t>
  </si>
  <si>
    <t>O01730</t>
  </si>
  <si>
    <t>O01731</t>
  </si>
  <si>
    <t>O01732</t>
  </si>
  <si>
    <t>O01733</t>
  </si>
  <si>
    <t>2025-02-14</t>
  </si>
  <si>
    <t>O01734</t>
  </si>
  <si>
    <t>C0482</t>
  </si>
  <si>
    <t>O01735</t>
  </si>
  <si>
    <t>2025-08-10</t>
  </si>
  <si>
    <t>O01736</t>
  </si>
  <si>
    <t>C0960</t>
  </si>
  <si>
    <t>O01737</t>
  </si>
  <si>
    <t>O01738</t>
  </si>
  <si>
    <t>O01739</t>
  </si>
  <si>
    <t>C0199</t>
  </si>
  <si>
    <t>O01740</t>
  </si>
  <si>
    <t>O01741</t>
  </si>
  <si>
    <t>C0902</t>
  </si>
  <si>
    <t>O01742</t>
  </si>
  <si>
    <t>O01743</t>
  </si>
  <si>
    <t>2025-04-03</t>
  </si>
  <si>
    <t>O01744</t>
  </si>
  <si>
    <t>O01745</t>
  </si>
  <si>
    <t>O01746</t>
  </si>
  <si>
    <t>C0134</t>
  </si>
  <si>
    <t>O01747</t>
  </si>
  <si>
    <t>O01748</t>
  </si>
  <si>
    <t>O01749</t>
  </si>
  <si>
    <t>C0302</t>
  </si>
  <si>
    <t>O01750</t>
  </si>
  <si>
    <t>O01751</t>
  </si>
  <si>
    <t>O01752</t>
  </si>
  <si>
    <t>O01753</t>
  </si>
  <si>
    <t>O01754</t>
  </si>
  <si>
    <t>2024-11-04</t>
  </si>
  <si>
    <t>O01755</t>
  </si>
  <si>
    <t>O01756</t>
  </si>
  <si>
    <t>2025-04-16</t>
  </si>
  <si>
    <t>O01757</t>
  </si>
  <si>
    <t>O01758</t>
  </si>
  <si>
    <t>O01759</t>
  </si>
  <si>
    <t>O01760</t>
  </si>
  <si>
    <t>2025-11-19</t>
  </si>
  <si>
    <t>O01761</t>
  </si>
  <si>
    <t>O01762</t>
  </si>
  <si>
    <t>O01763</t>
  </si>
  <si>
    <t>O01764</t>
  </si>
  <si>
    <t>O01765</t>
  </si>
  <si>
    <t>O01766</t>
  </si>
  <si>
    <t>O01767</t>
  </si>
  <si>
    <t>O01768</t>
  </si>
  <si>
    <t>O01769</t>
  </si>
  <si>
    <t>O01770</t>
  </si>
  <si>
    <t>O01771</t>
  </si>
  <si>
    <t>O01772</t>
  </si>
  <si>
    <t>O01773</t>
  </si>
  <si>
    <t>O01774</t>
  </si>
  <si>
    <t>C0535</t>
  </si>
  <si>
    <t>O01775</t>
  </si>
  <si>
    <t>O01776</t>
  </si>
  <si>
    <t>O01777</t>
  </si>
  <si>
    <t>O01778</t>
  </si>
  <si>
    <t>O01779</t>
  </si>
  <si>
    <t>O01780</t>
  </si>
  <si>
    <t>O01781</t>
  </si>
  <si>
    <t>O01782</t>
  </si>
  <si>
    <t>O01783</t>
  </si>
  <si>
    <t>O01784</t>
  </si>
  <si>
    <t>O01785</t>
  </si>
  <si>
    <t>C0764</t>
  </si>
  <si>
    <t>O01786</t>
  </si>
  <si>
    <t>O01787</t>
  </si>
  <si>
    <t>O01788</t>
  </si>
  <si>
    <t>O01789</t>
  </si>
  <si>
    <t>O01790</t>
  </si>
  <si>
    <t>O01791</t>
  </si>
  <si>
    <t>O01792</t>
  </si>
  <si>
    <t>O01793</t>
  </si>
  <si>
    <t>O01794</t>
  </si>
  <si>
    <t>O01795</t>
  </si>
  <si>
    <t>O01796</t>
  </si>
  <si>
    <t>O01797</t>
  </si>
  <si>
    <t>O01798</t>
  </si>
  <si>
    <t>O01799</t>
  </si>
  <si>
    <t>O01800</t>
  </si>
  <si>
    <t>O01801</t>
  </si>
  <si>
    <t>O01802</t>
  </si>
  <si>
    <t>O01803</t>
  </si>
  <si>
    <t>O01804</t>
  </si>
  <si>
    <t>O01805</t>
  </si>
  <si>
    <t>O01806</t>
  </si>
  <si>
    <t>O01807</t>
  </si>
  <si>
    <t>O01808</t>
  </si>
  <si>
    <t>O01809</t>
  </si>
  <si>
    <t>O01810</t>
  </si>
  <si>
    <t>O01811</t>
  </si>
  <si>
    <t>O01812</t>
  </si>
  <si>
    <t>O01813</t>
  </si>
  <si>
    <t>O01814</t>
  </si>
  <si>
    <t>O01815</t>
  </si>
  <si>
    <t>O01816</t>
  </si>
  <si>
    <t>2025-07-27</t>
  </si>
  <si>
    <t>O01817</t>
  </si>
  <si>
    <t>O01818</t>
  </si>
  <si>
    <t>C0848</t>
  </si>
  <si>
    <t>O01819</t>
  </si>
  <si>
    <t>O01820</t>
  </si>
  <si>
    <t>O01821</t>
  </si>
  <si>
    <t>O01822</t>
  </si>
  <si>
    <t>O01823</t>
  </si>
  <si>
    <t>O01824</t>
  </si>
  <si>
    <t>O01825</t>
  </si>
  <si>
    <t>O01826</t>
  </si>
  <si>
    <t>2025-09-28</t>
  </si>
  <si>
    <t>C0677</t>
  </si>
  <si>
    <t>O01827</t>
  </si>
  <si>
    <t>O01828</t>
  </si>
  <si>
    <t>O01829</t>
  </si>
  <si>
    <t>O01830</t>
  </si>
  <si>
    <t>2024-12-19</t>
  </si>
  <si>
    <t>O01831</t>
  </si>
  <si>
    <t>2024-04-12</t>
  </si>
  <si>
    <t>O01832</t>
  </si>
  <si>
    <t>O01833</t>
  </si>
  <si>
    <t>O01834</t>
  </si>
  <si>
    <t>O01835</t>
  </si>
  <si>
    <t>O01836</t>
  </si>
  <si>
    <t>O01837</t>
  </si>
  <si>
    <t>O01838</t>
  </si>
  <si>
    <t>O01839</t>
  </si>
  <si>
    <t>O01840</t>
  </si>
  <si>
    <t>O01841</t>
  </si>
  <si>
    <t>O01842</t>
  </si>
  <si>
    <t>C0626</t>
  </si>
  <si>
    <t>O01843</t>
  </si>
  <si>
    <t>O01844</t>
  </si>
  <si>
    <t>2024-02-20</t>
  </si>
  <si>
    <t>O01845</t>
  </si>
  <si>
    <t>O01846</t>
  </si>
  <si>
    <t>O01847</t>
  </si>
  <si>
    <t>O01848</t>
  </si>
  <si>
    <t>O01849</t>
  </si>
  <si>
    <t>O01850</t>
  </si>
  <si>
    <t>C0003</t>
  </si>
  <si>
    <t>O01851</t>
  </si>
  <si>
    <t>O01852</t>
  </si>
  <si>
    <t>C0853</t>
  </si>
  <si>
    <t>O01853</t>
  </si>
  <si>
    <t>O01854</t>
  </si>
  <si>
    <t>O01855</t>
  </si>
  <si>
    <t>O01856</t>
  </si>
  <si>
    <t>O01857</t>
  </si>
  <si>
    <t>O01858</t>
  </si>
  <si>
    <t>O01859</t>
  </si>
  <si>
    <t>O01860</t>
  </si>
  <si>
    <t>O01861</t>
  </si>
  <si>
    <t>C0058</t>
  </si>
  <si>
    <t>O01862</t>
  </si>
  <si>
    <t>2025-10-05</t>
  </si>
  <si>
    <t>O01863</t>
  </si>
  <si>
    <t>C0559</t>
  </si>
  <si>
    <t>O01864</t>
  </si>
  <si>
    <t>O01865</t>
  </si>
  <si>
    <t>O01866</t>
  </si>
  <si>
    <t>O01867</t>
  </si>
  <si>
    <t>O01868</t>
  </si>
  <si>
    <t>O01869</t>
  </si>
  <si>
    <t>2025-10-23</t>
  </si>
  <si>
    <t>O01870</t>
  </si>
  <si>
    <t>O01871</t>
  </si>
  <si>
    <t>O01872</t>
  </si>
  <si>
    <t>O01873</t>
  </si>
  <si>
    <t>C0877</t>
  </si>
  <si>
    <t>O01874</t>
  </si>
  <si>
    <t>O01875</t>
  </si>
  <si>
    <t>2025-12-07</t>
  </si>
  <si>
    <t>O01876</t>
  </si>
  <si>
    <t>O01877</t>
  </si>
  <si>
    <t>2025-01-04</t>
  </si>
  <si>
    <t>O01878</t>
  </si>
  <si>
    <t>O01879</t>
  </si>
  <si>
    <t>O01880</t>
  </si>
  <si>
    <t>O01881</t>
  </si>
  <si>
    <t>O01882</t>
  </si>
  <si>
    <t>O01883</t>
  </si>
  <si>
    <t>O01884</t>
  </si>
  <si>
    <t>O01885</t>
  </si>
  <si>
    <t>2024-09-05</t>
  </si>
  <si>
    <t>O01886</t>
  </si>
  <si>
    <t>O01887</t>
  </si>
  <si>
    <t>C0616</t>
  </si>
  <si>
    <t>O01888</t>
  </si>
  <si>
    <t>C0229</t>
  </si>
  <si>
    <t>O01889</t>
  </si>
  <si>
    <t>O01890</t>
  </si>
  <si>
    <t>O01891</t>
  </si>
  <si>
    <t>O01892</t>
  </si>
  <si>
    <t>C0728</t>
  </si>
  <si>
    <t>O01893</t>
  </si>
  <si>
    <t>O01894</t>
  </si>
  <si>
    <t>O01895</t>
  </si>
  <si>
    <t>O01896</t>
  </si>
  <si>
    <t>C0308</t>
  </si>
  <si>
    <t>O01897</t>
  </si>
  <si>
    <t>O01898</t>
  </si>
  <si>
    <t>O01899</t>
  </si>
  <si>
    <t>C0292</t>
  </si>
  <si>
    <t>O01900</t>
  </si>
  <si>
    <t>O01901</t>
  </si>
  <si>
    <t>O01902</t>
  </si>
  <si>
    <t>O01903</t>
  </si>
  <si>
    <t>O01904</t>
  </si>
  <si>
    <t>2025-07-29</t>
  </si>
  <si>
    <t>O01905</t>
  </si>
  <si>
    <t>O01906</t>
  </si>
  <si>
    <t>C0578</t>
  </si>
  <si>
    <t>O01907</t>
  </si>
  <si>
    <t>O01908</t>
  </si>
  <si>
    <t>O01909</t>
  </si>
  <si>
    <t>C0171</t>
  </si>
  <si>
    <t>O01910</t>
  </si>
  <si>
    <t>2025-09-22</t>
  </si>
  <si>
    <t>C0406</t>
  </si>
  <si>
    <t>O01911</t>
  </si>
  <si>
    <t>O01912</t>
  </si>
  <si>
    <t>C0450</t>
  </si>
  <si>
    <t>O01913</t>
  </si>
  <si>
    <t>O01914</t>
  </si>
  <si>
    <t>O01915</t>
  </si>
  <si>
    <t>O01916</t>
  </si>
  <si>
    <t>O01917</t>
  </si>
  <si>
    <t>C0168</t>
  </si>
  <si>
    <t>O01918</t>
  </si>
  <si>
    <t>O01919</t>
  </si>
  <si>
    <t>O01920</t>
  </si>
  <si>
    <t>O01921</t>
  </si>
  <si>
    <t>O01922</t>
  </si>
  <si>
    <t>O01923</t>
  </si>
  <si>
    <t>O01924</t>
  </si>
  <si>
    <t>O01925</t>
  </si>
  <si>
    <t>C0916</t>
  </si>
  <si>
    <t>O01926</t>
  </si>
  <si>
    <t>O01927</t>
  </si>
  <si>
    <t>O01928</t>
  </si>
  <si>
    <t>O01929</t>
  </si>
  <si>
    <t>O01930</t>
  </si>
  <si>
    <t>O01931</t>
  </si>
  <si>
    <t>O01932</t>
  </si>
  <si>
    <t>O01933</t>
  </si>
  <si>
    <t>C0628</t>
  </si>
  <si>
    <t>O01934</t>
  </si>
  <si>
    <t>O01935</t>
  </si>
  <si>
    <t>O01936</t>
  </si>
  <si>
    <t>O01937</t>
  </si>
  <si>
    <t>O01938</t>
  </si>
  <si>
    <t>O01939</t>
  </si>
  <si>
    <t>O01940</t>
  </si>
  <si>
    <t>O01941</t>
  </si>
  <si>
    <t>O01942</t>
  </si>
  <si>
    <t>O01943</t>
  </si>
  <si>
    <t>C0125</t>
  </si>
  <si>
    <t>O01944</t>
  </si>
  <si>
    <t>O01945</t>
  </si>
  <si>
    <t>O01946</t>
  </si>
  <si>
    <t>O01947</t>
  </si>
  <si>
    <t>C0934</t>
  </si>
  <si>
    <t>O01948</t>
  </si>
  <si>
    <t>C0342</t>
  </si>
  <si>
    <t>O01949</t>
  </si>
  <si>
    <t>O01950</t>
  </si>
  <si>
    <t>O01951</t>
  </si>
  <si>
    <t>O01952</t>
  </si>
  <si>
    <t>2024-03-22</t>
  </si>
  <si>
    <t>O01953</t>
  </si>
  <si>
    <t>O01954</t>
  </si>
  <si>
    <t>2024-10-06</t>
  </si>
  <si>
    <t>O01955</t>
  </si>
  <si>
    <t>O01956</t>
  </si>
  <si>
    <t>O01957</t>
  </si>
  <si>
    <t>O01958</t>
  </si>
  <si>
    <t>O01959</t>
  </si>
  <si>
    <t>O01960</t>
  </si>
  <si>
    <t>O01961</t>
  </si>
  <si>
    <t>O01962</t>
  </si>
  <si>
    <t>O01963</t>
  </si>
  <si>
    <t>O01964</t>
  </si>
  <si>
    <t>O01965</t>
  </si>
  <si>
    <t>C0338</t>
  </si>
  <si>
    <t>O01966</t>
  </si>
  <si>
    <t>O01967</t>
  </si>
  <si>
    <t>O01968</t>
  </si>
  <si>
    <t>O01969</t>
  </si>
  <si>
    <t>2025-07-08</t>
  </si>
  <si>
    <t>O01970</t>
  </si>
  <si>
    <t>O01971</t>
  </si>
  <si>
    <t>O01972</t>
  </si>
  <si>
    <t>O01973</t>
  </si>
  <si>
    <t>O01974</t>
  </si>
  <si>
    <t>O01975</t>
  </si>
  <si>
    <t>O01976</t>
  </si>
  <si>
    <t>O01977</t>
  </si>
  <si>
    <t>O01978</t>
  </si>
  <si>
    <t>O01979</t>
  </si>
  <si>
    <t>O01980</t>
  </si>
  <si>
    <t>O01981</t>
  </si>
  <si>
    <t>O01982</t>
  </si>
  <si>
    <t>O01983</t>
  </si>
  <si>
    <t>O01984</t>
  </si>
  <si>
    <t>O01985</t>
  </si>
  <si>
    <t>O01986</t>
  </si>
  <si>
    <t>O01987</t>
  </si>
  <si>
    <t>O01988</t>
  </si>
  <si>
    <t>2025-02-15</t>
  </si>
  <si>
    <t>O01989</t>
  </si>
  <si>
    <t>O01990</t>
  </si>
  <si>
    <t>O01991</t>
  </si>
  <si>
    <t>O01992</t>
  </si>
  <si>
    <t>O01993</t>
  </si>
  <si>
    <t>O01994</t>
  </si>
  <si>
    <t>2025-03-04</t>
  </si>
  <si>
    <t>O01995</t>
  </si>
  <si>
    <t>O01996</t>
  </si>
  <si>
    <t>O01997</t>
  </si>
  <si>
    <t>O01998</t>
  </si>
  <si>
    <t>O01999</t>
  </si>
  <si>
    <t>2024-06-18</t>
  </si>
  <si>
    <t>O02000</t>
  </si>
  <si>
    <t>O02001</t>
  </si>
  <si>
    <t>O02002</t>
  </si>
  <si>
    <t>O02003</t>
  </si>
  <si>
    <t>O02004</t>
  </si>
  <si>
    <t>O02005</t>
  </si>
  <si>
    <t>O02006</t>
  </si>
  <si>
    <t>O02007</t>
  </si>
  <si>
    <t>2025-05-08</t>
  </si>
  <si>
    <t>O02008</t>
  </si>
  <si>
    <t>O02009</t>
  </si>
  <si>
    <t>O02010</t>
  </si>
  <si>
    <t>C0609</t>
  </si>
  <si>
    <t>O02011</t>
  </si>
  <si>
    <t>2025-01-18</t>
  </si>
  <si>
    <t>O02012</t>
  </si>
  <si>
    <t>C0806</t>
  </si>
  <si>
    <t>O02013</t>
  </si>
  <si>
    <t>O02014</t>
  </si>
  <si>
    <t>O02015</t>
  </si>
  <si>
    <t>O02016</t>
  </si>
  <si>
    <t>O02017</t>
  </si>
  <si>
    <t>O02018</t>
  </si>
  <si>
    <t>O02019</t>
  </si>
  <si>
    <t>O02020</t>
  </si>
  <si>
    <t>O02021</t>
  </si>
  <si>
    <t>C0245</t>
  </si>
  <si>
    <t>O02022</t>
  </si>
  <si>
    <t>O02023</t>
  </si>
  <si>
    <t>O02024</t>
  </si>
  <si>
    <t>O02025</t>
  </si>
  <si>
    <t>C0155</t>
  </si>
  <si>
    <t>O02026</t>
  </si>
  <si>
    <t>O02027</t>
  </si>
  <si>
    <t>2024-02-10</t>
  </si>
  <si>
    <t>O02028</t>
  </si>
  <si>
    <t>O02029</t>
  </si>
  <si>
    <t>O02030</t>
  </si>
  <si>
    <t>O02031</t>
  </si>
  <si>
    <t>O02032</t>
  </si>
  <si>
    <t>O02033</t>
  </si>
  <si>
    <t>2024-06-12</t>
  </si>
  <si>
    <t>O02034</t>
  </si>
  <si>
    <t>O02035</t>
  </si>
  <si>
    <t>O02036</t>
  </si>
  <si>
    <t>O02037</t>
  </si>
  <si>
    <t>O02038</t>
  </si>
  <si>
    <t>O02039</t>
  </si>
  <si>
    <t>2025-05-15</t>
  </si>
  <si>
    <t>O02040</t>
  </si>
  <si>
    <t>O02041</t>
  </si>
  <si>
    <t>O02042</t>
  </si>
  <si>
    <t>O02043</t>
  </si>
  <si>
    <t>O02044</t>
  </si>
  <si>
    <t>C0822</t>
  </si>
  <si>
    <t>O02045</t>
  </si>
  <si>
    <t>O02046</t>
  </si>
  <si>
    <t>O02047</t>
  </si>
  <si>
    <t>O02048</t>
  </si>
  <si>
    <t>O02049</t>
  </si>
  <si>
    <t>O02050</t>
  </si>
  <si>
    <t>O02051</t>
  </si>
  <si>
    <t>O02052</t>
  </si>
  <si>
    <t>2024-12-18</t>
  </si>
  <si>
    <t>O02053</t>
  </si>
  <si>
    <t>O02054</t>
  </si>
  <si>
    <t>O02055</t>
  </si>
  <si>
    <t>O02056</t>
  </si>
  <si>
    <t>O02057</t>
  </si>
  <si>
    <t>O02058</t>
  </si>
  <si>
    <t>O02059</t>
  </si>
  <si>
    <t>O02060</t>
  </si>
  <si>
    <t>O02061</t>
  </si>
  <si>
    <t>O02062</t>
  </si>
  <si>
    <t>C0891</t>
  </si>
  <si>
    <t>O02063</t>
  </si>
  <si>
    <t>O02064</t>
  </si>
  <si>
    <t>O02065</t>
  </si>
  <si>
    <t>O02066</t>
  </si>
  <si>
    <t>O02067</t>
  </si>
  <si>
    <t>O02068</t>
  </si>
  <si>
    <t>C0818</t>
  </si>
  <si>
    <t>O02069</t>
  </si>
  <si>
    <t>O02070</t>
  </si>
  <si>
    <t>O02071</t>
  </si>
  <si>
    <t>O02072</t>
  </si>
  <si>
    <t>C0210</t>
  </si>
  <si>
    <t>O02073</t>
  </si>
  <si>
    <t>O02074</t>
  </si>
  <si>
    <t>O02075</t>
  </si>
  <si>
    <t>O02076</t>
  </si>
  <si>
    <t>O02077</t>
  </si>
  <si>
    <t>O02078</t>
  </si>
  <si>
    <t>O02079</t>
  </si>
  <si>
    <t>O02080</t>
  </si>
  <si>
    <t>O02081</t>
  </si>
  <si>
    <t>O02082</t>
  </si>
  <si>
    <t>C0613</t>
  </si>
  <si>
    <t>O02083</t>
  </si>
  <si>
    <t>O02084</t>
  </si>
  <si>
    <t>2024-08-27</t>
  </si>
  <si>
    <t>O02085</t>
  </si>
  <si>
    <t>O02086</t>
  </si>
  <si>
    <t>O02087</t>
  </si>
  <si>
    <t>O02088</t>
  </si>
  <si>
    <t>O02089</t>
  </si>
  <si>
    <t>O02090</t>
  </si>
  <si>
    <t>O02091</t>
  </si>
  <si>
    <t>O02092</t>
  </si>
  <si>
    <t>O02093</t>
  </si>
  <si>
    <t>O02094</t>
  </si>
  <si>
    <t>O02095</t>
  </si>
  <si>
    <t>O02096</t>
  </si>
  <si>
    <t>O02097</t>
  </si>
  <si>
    <t>O02098</t>
  </si>
  <si>
    <t>O02099</t>
  </si>
  <si>
    <t>C0224</t>
  </si>
  <si>
    <t>O02100</t>
  </si>
  <si>
    <t>O02101</t>
  </si>
  <si>
    <t>O02102</t>
  </si>
  <si>
    <t>O02103</t>
  </si>
  <si>
    <t>O02104</t>
  </si>
  <si>
    <t>O02105</t>
  </si>
  <si>
    <t>O02106</t>
  </si>
  <si>
    <t>C0109</t>
  </si>
  <si>
    <t>O02107</t>
  </si>
  <si>
    <t>O02108</t>
  </si>
  <si>
    <t>O02109</t>
  </si>
  <si>
    <t>O02110</t>
  </si>
  <si>
    <t>O02111</t>
  </si>
  <si>
    <t>O02112</t>
  </si>
  <si>
    <t>O02113</t>
  </si>
  <si>
    <t>O02114</t>
  </si>
  <si>
    <t>O02115</t>
  </si>
  <si>
    <t>O02116</t>
  </si>
  <si>
    <t>C0769</t>
  </si>
  <si>
    <t>O02117</t>
  </si>
  <si>
    <t>C0986</t>
  </si>
  <si>
    <t>O02118</t>
  </si>
  <si>
    <t>O02119</t>
  </si>
  <si>
    <t>O02120</t>
  </si>
  <si>
    <t>O02121</t>
  </si>
  <si>
    <t>O02122</t>
  </si>
  <si>
    <t>O02123</t>
  </si>
  <si>
    <t>O02124</t>
  </si>
  <si>
    <t>2025-07-18</t>
  </si>
  <si>
    <t>O02125</t>
  </si>
  <si>
    <t>O02126</t>
  </si>
  <si>
    <t>O02127</t>
  </si>
  <si>
    <t>O02128</t>
  </si>
  <si>
    <t>O02129</t>
  </si>
  <si>
    <t>O02130</t>
  </si>
  <si>
    <t>O02131</t>
  </si>
  <si>
    <t>O02132</t>
  </si>
  <si>
    <t>O02133</t>
  </si>
  <si>
    <t>O02134</t>
  </si>
  <si>
    <t>O02135</t>
  </si>
  <si>
    <t>O02136</t>
  </si>
  <si>
    <t>O02137</t>
  </si>
  <si>
    <t>O02138</t>
  </si>
  <si>
    <t>O02139</t>
  </si>
  <si>
    <t>O02140</t>
  </si>
  <si>
    <t>O02141</t>
  </si>
  <si>
    <t>O02142</t>
  </si>
  <si>
    <t>O02143</t>
  </si>
  <si>
    <t>O02144</t>
  </si>
  <si>
    <t>O02145</t>
  </si>
  <si>
    <t>O02146</t>
  </si>
  <si>
    <t>C0089</t>
  </si>
  <si>
    <t>O02147</t>
  </si>
  <si>
    <t>O02148</t>
  </si>
  <si>
    <t>O02149</t>
  </si>
  <si>
    <t>O02150</t>
  </si>
  <si>
    <t>O02151</t>
  </si>
  <si>
    <t>O02152</t>
  </si>
  <si>
    <t>C0507</t>
  </si>
  <si>
    <t>O02153</t>
  </si>
  <si>
    <t>2025-07-10</t>
  </si>
  <si>
    <t>O02154</t>
  </si>
  <si>
    <t>C0520</t>
  </si>
  <si>
    <t>O02155</t>
  </si>
  <si>
    <t>O02156</t>
  </si>
  <si>
    <t>O02157</t>
  </si>
  <si>
    <t>O02158</t>
  </si>
  <si>
    <t>O02159</t>
  </si>
  <si>
    <t>O02160</t>
  </si>
  <si>
    <t>O02161</t>
  </si>
  <si>
    <t>C0166</t>
  </si>
  <si>
    <t>O02162</t>
  </si>
  <si>
    <t>O02163</t>
  </si>
  <si>
    <t>C0976</t>
  </si>
  <si>
    <t>O02164</t>
  </si>
  <si>
    <t>O02165</t>
  </si>
  <si>
    <t>O02166</t>
  </si>
  <si>
    <t>O02167</t>
  </si>
  <si>
    <t>O02168</t>
  </si>
  <si>
    <t>O02169</t>
  </si>
  <si>
    <t>C0645</t>
  </si>
  <si>
    <t>O02170</t>
  </si>
  <si>
    <t>O02171</t>
  </si>
  <si>
    <t>O02172</t>
  </si>
  <si>
    <t>O02173</t>
  </si>
  <si>
    <t>O02174</t>
  </si>
  <si>
    <t>O02175</t>
  </si>
  <si>
    <t>O02176</t>
  </si>
  <si>
    <t>O02177</t>
  </si>
  <si>
    <t>O02178</t>
  </si>
  <si>
    <t>O02179</t>
  </si>
  <si>
    <t>2025-09-02</t>
  </si>
  <si>
    <t>O02180</t>
  </si>
  <si>
    <t>O02181</t>
  </si>
  <si>
    <t>O02182</t>
  </si>
  <si>
    <t>O02183</t>
  </si>
  <si>
    <t>O02184</t>
  </si>
  <si>
    <t>O02185</t>
  </si>
  <si>
    <t>C0928</t>
  </si>
  <si>
    <t>O02186</t>
  </si>
  <si>
    <t>O02187</t>
  </si>
  <si>
    <t>O02188</t>
  </si>
  <si>
    <t>O02189</t>
  </si>
  <si>
    <t>C0582</t>
  </si>
  <si>
    <t>O02190</t>
  </si>
  <si>
    <t>O02191</t>
  </si>
  <si>
    <t>O02192</t>
  </si>
  <si>
    <t>O02193</t>
  </si>
  <si>
    <t>O02194</t>
  </si>
  <si>
    <t>O02195</t>
  </si>
  <si>
    <t>C0785</t>
  </si>
  <si>
    <t>O02196</t>
  </si>
  <si>
    <t>O02197</t>
  </si>
  <si>
    <t>O02198</t>
  </si>
  <si>
    <t>O02199</t>
  </si>
  <si>
    <t>O02200</t>
  </si>
  <si>
    <t>O02201</t>
  </si>
  <si>
    <t>O02202</t>
  </si>
  <si>
    <t>O02203</t>
  </si>
  <si>
    <t>O02204</t>
  </si>
  <si>
    <t>O02205</t>
  </si>
  <si>
    <t>O02206</t>
  </si>
  <si>
    <t>2024-01-22</t>
  </si>
  <si>
    <t>O02207</t>
  </si>
  <si>
    <t>O02208</t>
  </si>
  <si>
    <t>C0648</t>
  </si>
  <si>
    <t>O02209</t>
  </si>
  <si>
    <t>O02210</t>
  </si>
  <si>
    <t>O02211</t>
  </si>
  <si>
    <t>O02212</t>
  </si>
  <si>
    <t>C0181</t>
  </si>
  <si>
    <t>O02213</t>
  </si>
  <si>
    <t>O02214</t>
  </si>
  <si>
    <t>O02215</t>
  </si>
  <si>
    <t>O02216</t>
  </si>
  <si>
    <t>O02217</t>
  </si>
  <si>
    <t>O02218</t>
  </si>
  <si>
    <t>O02219</t>
  </si>
  <si>
    <t>O02220</t>
  </si>
  <si>
    <t>O02221</t>
  </si>
  <si>
    <t>2025-09-24</t>
  </si>
  <si>
    <t>O02222</t>
  </si>
  <si>
    <t>O02223</t>
  </si>
  <si>
    <t>O02224</t>
  </si>
  <si>
    <t>2025-03-02</t>
  </si>
  <si>
    <t>O02225</t>
  </si>
  <si>
    <t>O02226</t>
  </si>
  <si>
    <t>2025-01-15</t>
  </si>
  <si>
    <t>C0021</t>
  </si>
  <si>
    <t>O02227</t>
  </si>
  <si>
    <t>O02228</t>
  </si>
  <si>
    <t>O02229</t>
  </si>
  <si>
    <t>O02230</t>
  </si>
  <si>
    <t>O02231</t>
  </si>
  <si>
    <t>C0705</t>
  </si>
  <si>
    <t>O02232</t>
  </si>
  <si>
    <t>O02233</t>
  </si>
  <si>
    <t>O02234</t>
  </si>
  <si>
    <t>O02235</t>
  </si>
  <si>
    <t>O02236</t>
  </si>
  <si>
    <t>O02237</t>
  </si>
  <si>
    <t>2024-08-29</t>
  </si>
  <si>
    <t>C0160</t>
  </si>
  <si>
    <t>O02238</t>
  </si>
  <si>
    <t>O02239</t>
  </si>
  <si>
    <t>O02240</t>
  </si>
  <si>
    <t>O02241</t>
  </si>
  <si>
    <t>O02242</t>
  </si>
  <si>
    <t>2025-10-19</t>
  </si>
  <si>
    <t>C0655</t>
  </si>
  <si>
    <t>O02243</t>
  </si>
  <si>
    <t>O02244</t>
  </si>
  <si>
    <t>O02245</t>
  </si>
  <si>
    <t>O02246</t>
  </si>
  <si>
    <t>O02247</t>
  </si>
  <si>
    <t>2024-10-17</t>
  </si>
  <si>
    <t>O02248</t>
  </si>
  <si>
    <t>O02249</t>
  </si>
  <si>
    <t>O02250</t>
  </si>
  <si>
    <t>O02251</t>
  </si>
  <si>
    <t>O02252</t>
  </si>
  <si>
    <t>O02253</t>
  </si>
  <si>
    <t>O02254</t>
  </si>
  <si>
    <t>O02255</t>
  </si>
  <si>
    <t>O02256</t>
  </si>
  <si>
    <t>O02257</t>
  </si>
  <si>
    <t>O02258</t>
  </si>
  <si>
    <t>O02259</t>
  </si>
  <si>
    <t>C0551</t>
  </si>
  <si>
    <t>O02260</t>
  </si>
  <si>
    <t>O02261</t>
  </si>
  <si>
    <t>O02262</t>
  </si>
  <si>
    <t>C0826</t>
  </si>
  <si>
    <t>O02263</t>
  </si>
  <si>
    <t>O02264</t>
  </si>
  <si>
    <t>O02265</t>
  </si>
  <si>
    <t>O02266</t>
  </si>
  <si>
    <t>O02267</t>
  </si>
  <si>
    <t>O02268</t>
  </si>
  <si>
    <t>O02269</t>
  </si>
  <si>
    <t>C0461</t>
  </si>
  <si>
    <t>O02270</t>
  </si>
  <si>
    <t>2024-07-18</t>
  </si>
  <si>
    <t>O02271</t>
  </si>
  <si>
    <t>O02272</t>
  </si>
  <si>
    <t>O02273</t>
  </si>
  <si>
    <t>O02274</t>
  </si>
  <si>
    <t>O02275</t>
  </si>
  <si>
    <t>O02276</t>
  </si>
  <si>
    <t>O02277</t>
  </si>
  <si>
    <t>O02278</t>
  </si>
  <si>
    <t>O02279</t>
  </si>
  <si>
    <t>O02280</t>
  </si>
  <si>
    <t>O02281</t>
  </si>
  <si>
    <t>O02282</t>
  </si>
  <si>
    <t>O02283</t>
  </si>
  <si>
    <t>O02284</t>
  </si>
  <si>
    <t>O02285</t>
  </si>
  <si>
    <t>O02286</t>
  </si>
  <si>
    <t>O02287</t>
  </si>
  <si>
    <t>O02288</t>
  </si>
  <si>
    <t>O02289</t>
  </si>
  <si>
    <t>O02290</t>
  </si>
  <si>
    <t>O02291</t>
  </si>
  <si>
    <t>O02292</t>
  </si>
  <si>
    <t>O02293</t>
  </si>
  <si>
    <t>O02294</t>
  </si>
  <si>
    <t>O02295</t>
  </si>
  <si>
    <t>O02296</t>
  </si>
  <si>
    <t>O02297</t>
  </si>
  <si>
    <t>C0076</t>
  </si>
  <si>
    <t>O02298</t>
  </si>
  <si>
    <t>O02299</t>
  </si>
  <si>
    <t>O02300</t>
  </si>
  <si>
    <t>O02301</t>
  </si>
  <si>
    <t>O02302</t>
  </si>
  <si>
    <t>C0322</t>
  </si>
  <si>
    <t>O02303</t>
  </si>
  <si>
    <t>O02304</t>
  </si>
  <si>
    <t>2024-04-07</t>
  </si>
  <si>
    <t>C0457</t>
  </si>
  <si>
    <t>O02305</t>
  </si>
  <si>
    <t>O02306</t>
  </si>
  <si>
    <t>O02307</t>
  </si>
  <si>
    <t>C0259</t>
  </si>
  <si>
    <t>O02308</t>
  </si>
  <si>
    <t>O02309</t>
  </si>
  <si>
    <t>O02310</t>
  </si>
  <si>
    <t>2025-10-03</t>
  </si>
  <si>
    <t>O02311</t>
  </si>
  <si>
    <t>O02312</t>
  </si>
  <si>
    <t>2025-09-04</t>
  </si>
  <si>
    <t>O02313</t>
  </si>
  <si>
    <t>2025-05-30</t>
  </si>
  <si>
    <t>O02314</t>
  </si>
  <si>
    <t>O02315</t>
  </si>
  <si>
    <t>O02316</t>
  </si>
  <si>
    <t>O02317</t>
  </si>
  <si>
    <t>O02318</t>
  </si>
  <si>
    <t>O02319</t>
  </si>
  <si>
    <t>O02320</t>
  </si>
  <si>
    <t>O02321</t>
  </si>
  <si>
    <t>O02322</t>
  </si>
  <si>
    <t>O02323</t>
  </si>
  <si>
    <t>O02324</t>
  </si>
  <si>
    <t>O02325</t>
  </si>
  <si>
    <t>O02326</t>
  </si>
  <si>
    <t>O02327</t>
  </si>
  <si>
    <t>2024-09-26</t>
  </si>
  <si>
    <t>O02328</t>
  </si>
  <si>
    <t>C0680</t>
  </si>
  <si>
    <t>O02329</t>
  </si>
  <si>
    <t>O02330</t>
  </si>
  <si>
    <t>O02331</t>
  </si>
  <si>
    <t>O02332</t>
  </si>
  <si>
    <t>O02333</t>
  </si>
  <si>
    <t>O02334</t>
  </si>
  <si>
    <t>O02335</t>
  </si>
  <si>
    <t>O02336</t>
  </si>
  <si>
    <t>O02337</t>
  </si>
  <si>
    <t>O02338</t>
  </si>
  <si>
    <t>O02339</t>
  </si>
  <si>
    <t>O02340</t>
  </si>
  <si>
    <t>O02341</t>
  </si>
  <si>
    <t>O02342</t>
  </si>
  <si>
    <t>O02343</t>
  </si>
  <si>
    <t>O02344</t>
  </si>
  <si>
    <t>O02345</t>
  </si>
  <si>
    <t>O02346</t>
  </si>
  <si>
    <t>O02347</t>
  </si>
  <si>
    <t>O02348</t>
  </si>
  <si>
    <t>O02349</t>
  </si>
  <si>
    <t>O02350</t>
  </si>
  <si>
    <t>C0240</t>
  </si>
  <si>
    <t>O02351</t>
  </si>
  <si>
    <t>O02352</t>
  </si>
  <si>
    <t>O02353</t>
  </si>
  <si>
    <t>O02354</t>
  </si>
  <si>
    <t>O02355</t>
  </si>
  <si>
    <t>O02356</t>
  </si>
  <si>
    <t>O02357</t>
  </si>
  <si>
    <t>O02358</t>
  </si>
  <si>
    <t>O02359</t>
  </si>
  <si>
    <t>O02360</t>
  </si>
  <si>
    <t>O02361</t>
  </si>
  <si>
    <t>O02362</t>
  </si>
  <si>
    <t>O02363</t>
  </si>
  <si>
    <t>O02364</t>
  </si>
  <si>
    <t>O02365</t>
  </si>
  <si>
    <t>O02366</t>
  </si>
  <si>
    <t>O02367</t>
  </si>
  <si>
    <t>C0126</t>
  </si>
  <si>
    <t>O02368</t>
  </si>
  <si>
    <t>O02369</t>
  </si>
  <si>
    <t>O02370</t>
  </si>
  <si>
    <t>O02371</t>
  </si>
  <si>
    <t>O02372</t>
  </si>
  <si>
    <t>O02373</t>
  </si>
  <si>
    <t>O02374</t>
  </si>
  <si>
    <t>C0590</t>
  </si>
  <si>
    <t>O02375</t>
  </si>
  <si>
    <t>C0051</t>
  </si>
  <si>
    <t>O02376</t>
  </si>
  <si>
    <t>O02377</t>
  </si>
  <si>
    <t>C0027</t>
  </si>
  <si>
    <t>O02378</t>
  </si>
  <si>
    <t>O02379</t>
  </si>
  <si>
    <t>O02380</t>
  </si>
  <si>
    <t>O02381</t>
  </si>
  <si>
    <t>O02382</t>
  </si>
  <si>
    <t>O02383</t>
  </si>
  <si>
    <t>O02384</t>
  </si>
  <si>
    <t>O02385</t>
  </si>
  <si>
    <t>O02386</t>
  </si>
  <si>
    <t>O02387</t>
  </si>
  <si>
    <t>O02388</t>
  </si>
  <si>
    <t>O02389</t>
  </si>
  <si>
    <t>O02390</t>
  </si>
  <si>
    <t>O02391</t>
  </si>
  <si>
    <t>O02392</t>
  </si>
  <si>
    <t>O02393</t>
  </si>
  <si>
    <t>C0055</t>
  </si>
  <si>
    <t>O02394</t>
  </si>
  <si>
    <t>O02395</t>
  </si>
  <si>
    <t>C0811</t>
  </si>
  <si>
    <t>O02396</t>
  </si>
  <si>
    <t>O02397</t>
  </si>
  <si>
    <t>O02398</t>
  </si>
  <si>
    <t>O02399</t>
  </si>
  <si>
    <t>O02400</t>
  </si>
  <si>
    <t>O02401</t>
  </si>
  <si>
    <t>O02402</t>
  </si>
  <si>
    <t>O02403</t>
  </si>
  <si>
    <t>O02404</t>
  </si>
  <si>
    <t>O02405</t>
  </si>
  <si>
    <t>O02406</t>
  </si>
  <si>
    <t>O02407</t>
  </si>
  <si>
    <t>O02408</t>
  </si>
  <si>
    <t>O02409</t>
  </si>
  <si>
    <t>C0480</t>
  </si>
  <si>
    <t>O02410</t>
  </si>
  <si>
    <t>O02411</t>
  </si>
  <si>
    <t>O02412</t>
  </si>
  <si>
    <t>O02413</t>
  </si>
  <si>
    <t>O02414</t>
  </si>
  <si>
    <t>O02415</t>
  </si>
  <si>
    <t>C0390</t>
  </si>
  <si>
    <t>O02416</t>
  </si>
  <si>
    <t>C0941</t>
  </si>
  <si>
    <t>O02417</t>
  </si>
  <si>
    <t>O02418</t>
  </si>
  <si>
    <t>O02419</t>
  </si>
  <si>
    <t>O02420</t>
  </si>
  <si>
    <t>O02421</t>
  </si>
  <si>
    <t>O02422</t>
  </si>
  <si>
    <t>O02423</t>
  </si>
  <si>
    <t>O02424</t>
  </si>
  <si>
    <t>O02425</t>
  </si>
  <si>
    <t>O02426</t>
  </si>
  <si>
    <t>O02427</t>
  </si>
  <si>
    <t>O02428</t>
  </si>
  <si>
    <t>C0809</t>
  </si>
  <si>
    <t>O02429</t>
  </si>
  <si>
    <t>O02430</t>
  </si>
  <si>
    <t>O02431</t>
  </si>
  <si>
    <t>O02432</t>
  </si>
  <si>
    <t>O02433</t>
  </si>
  <si>
    <t>O02434</t>
  </si>
  <si>
    <t>O02435</t>
  </si>
  <si>
    <t>C0024</t>
  </si>
  <si>
    <t>O02436</t>
  </si>
  <si>
    <t>O02437</t>
  </si>
  <si>
    <t>O02438</t>
  </si>
  <si>
    <t>O02439</t>
  </si>
  <si>
    <t>O02440</t>
  </si>
  <si>
    <t>O02441</t>
  </si>
  <si>
    <t>O02442</t>
  </si>
  <si>
    <t>O02443</t>
  </si>
  <si>
    <t>O02444</t>
  </si>
  <si>
    <t>O02445</t>
  </si>
  <si>
    <t>O02446</t>
  </si>
  <si>
    <t>O02447</t>
  </si>
  <si>
    <t>O02448</t>
  </si>
  <si>
    <t>2025-08-19</t>
  </si>
  <si>
    <t>O02449</t>
  </si>
  <si>
    <t>O02450</t>
  </si>
  <si>
    <t>O02451</t>
  </si>
  <si>
    <t>O02452</t>
  </si>
  <si>
    <t>C0506</t>
  </si>
  <si>
    <t>O02453</t>
  </si>
  <si>
    <t>O02454</t>
  </si>
  <si>
    <t>O02455</t>
  </si>
  <si>
    <t>O02456</t>
  </si>
  <si>
    <t>O02457</t>
  </si>
  <si>
    <t>O02458</t>
  </si>
  <si>
    <t>O02459</t>
  </si>
  <si>
    <t>O02460</t>
  </si>
  <si>
    <t>O02461</t>
  </si>
  <si>
    <t>O02462</t>
  </si>
  <si>
    <t>O02463</t>
  </si>
  <si>
    <t>O02464</t>
  </si>
  <si>
    <t>O02465</t>
  </si>
  <si>
    <t>O02466</t>
  </si>
  <si>
    <t>O02467</t>
  </si>
  <si>
    <t>O02468</t>
  </si>
  <si>
    <t>O02469</t>
  </si>
  <si>
    <t>O02470</t>
  </si>
  <si>
    <t>O02471</t>
  </si>
  <si>
    <t>O02472</t>
  </si>
  <si>
    <t>O02473</t>
  </si>
  <si>
    <t>O02474</t>
  </si>
  <si>
    <t>O02475</t>
  </si>
  <si>
    <t>O02476</t>
  </si>
  <si>
    <t>O02477</t>
  </si>
  <si>
    <t>C0698</t>
  </si>
  <si>
    <t>O02478</t>
  </si>
  <si>
    <t>C0300</t>
  </si>
  <si>
    <t>O02479</t>
  </si>
  <si>
    <t>O02480</t>
  </si>
  <si>
    <t>O02481</t>
  </si>
  <si>
    <t>O02482</t>
  </si>
  <si>
    <t>O02483</t>
  </si>
  <si>
    <t>O02484</t>
  </si>
  <si>
    <t>C0505</t>
  </si>
  <si>
    <t>O02485</t>
  </si>
  <si>
    <t>O02486</t>
  </si>
  <si>
    <t>O02487</t>
  </si>
  <si>
    <t>O02488</t>
  </si>
  <si>
    <t>O02489</t>
  </si>
  <si>
    <t>O02490</t>
  </si>
  <si>
    <t>O02491</t>
  </si>
  <si>
    <t>O02492</t>
  </si>
  <si>
    <t>O02493</t>
  </si>
  <si>
    <t>O02494</t>
  </si>
  <si>
    <t>O02495</t>
  </si>
  <si>
    <t>O02496</t>
  </si>
  <si>
    <t>O02497</t>
  </si>
  <si>
    <t>O02498</t>
  </si>
  <si>
    <t>O02499</t>
  </si>
  <si>
    <t>O02500</t>
  </si>
  <si>
    <t>O02501</t>
  </si>
  <si>
    <t>O02502</t>
  </si>
  <si>
    <t>O02503</t>
  </si>
  <si>
    <t>O02504</t>
  </si>
  <si>
    <t>O02505</t>
  </si>
  <si>
    <t>O02506</t>
  </si>
  <si>
    <t>O02507</t>
  </si>
  <si>
    <t>2025-09-16</t>
  </si>
  <si>
    <t>C0575</t>
  </si>
  <si>
    <t>O02508</t>
  </si>
  <si>
    <t>O02509</t>
  </si>
  <si>
    <t>O02510</t>
  </si>
  <si>
    <t>O02511</t>
  </si>
  <si>
    <t>O02512</t>
  </si>
  <si>
    <t>O02513</t>
  </si>
  <si>
    <t>O02514</t>
  </si>
  <si>
    <t>O02515</t>
  </si>
  <si>
    <t>O02516</t>
  </si>
  <si>
    <t>C0080</t>
  </si>
  <si>
    <t>O02517</t>
  </si>
  <si>
    <t>C0796</t>
  </si>
  <si>
    <t>O02518</t>
  </si>
  <si>
    <t>O02519</t>
  </si>
  <si>
    <t>O02520</t>
  </si>
  <si>
    <t>O02521</t>
  </si>
  <si>
    <t>2024-08-10</t>
  </si>
  <si>
    <t>O02522</t>
  </si>
  <si>
    <t>O02523</t>
  </si>
  <si>
    <t>O02524</t>
  </si>
  <si>
    <t>O02525</t>
  </si>
  <si>
    <t>O02526</t>
  </si>
  <si>
    <t>O02527</t>
  </si>
  <si>
    <t>2024-06-02</t>
  </si>
  <si>
    <t>O02528</t>
  </si>
  <si>
    <t>O02529</t>
  </si>
  <si>
    <t>O02530</t>
  </si>
  <si>
    <t>O02531</t>
  </si>
  <si>
    <t>O02532</t>
  </si>
  <si>
    <t>2025-11-09</t>
  </si>
  <si>
    <t>O02533</t>
  </si>
  <si>
    <t>O02534</t>
  </si>
  <si>
    <t>O02535</t>
  </si>
  <si>
    <t>O02536</t>
  </si>
  <si>
    <t>O02537</t>
  </si>
  <si>
    <t>O02538</t>
  </si>
  <si>
    <t>O02539</t>
  </si>
  <si>
    <t>O02540</t>
  </si>
  <si>
    <t>O02541</t>
  </si>
  <si>
    <t>O02542</t>
  </si>
  <si>
    <t>O02543</t>
  </si>
  <si>
    <t>O02544</t>
  </si>
  <si>
    <t>O02545</t>
  </si>
  <si>
    <t>O02546</t>
  </si>
  <si>
    <t>O02547</t>
  </si>
  <si>
    <t>O02548</t>
  </si>
  <si>
    <t>C0070</t>
  </si>
  <si>
    <t>O02549</t>
  </si>
  <si>
    <t>O02550</t>
  </si>
  <si>
    <t>O02551</t>
  </si>
  <si>
    <t>O02552</t>
  </si>
  <si>
    <t>O02553</t>
  </si>
  <si>
    <t>O02554</t>
  </si>
  <si>
    <t>O02555</t>
  </si>
  <si>
    <t>O02556</t>
  </si>
  <si>
    <t>O02557</t>
  </si>
  <si>
    <t>O02558</t>
  </si>
  <si>
    <t>O02559</t>
  </si>
  <si>
    <t>O02560</t>
  </si>
  <si>
    <t>O02561</t>
  </si>
  <si>
    <t>C0014</t>
  </si>
  <si>
    <t>O02562</t>
  </si>
  <si>
    <t>O02563</t>
  </si>
  <si>
    <t>O02564</t>
  </si>
  <si>
    <t>O02565</t>
  </si>
  <si>
    <t>2024-03-14</t>
  </si>
  <si>
    <t>O02566</t>
  </si>
  <si>
    <t>O02567</t>
  </si>
  <si>
    <t>O02568</t>
  </si>
  <si>
    <t>O02569</t>
  </si>
  <si>
    <t>C0671</t>
  </si>
  <si>
    <t>O02570</t>
  </si>
  <si>
    <t>O02571</t>
  </si>
  <si>
    <t>O02572</t>
  </si>
  <si>
    <t>O02573</t>
  </si>
  <si>
    <t>O02574</t>
  </si>
  <si>
    <t>O02575</t>
  </si>
  <si>
    <t>O02576</t>
  </si>
  <si>
    <t>O02577</t>
  </si>
  <si>
    <t>O02578</t>
  </si>
  <si>
    <t>O02579</t>
  </si>
  <si>
    <t>O02580</t>
  </si>
  <si>
    <t>O02581</t>
  </si>
  <si>
    <t>O02582</t>
  </si>
  <si>
    <t>O02583</t>
  </si>
  <si>
    <t>O02584</t>
  </si>
  <si>
    <t>O02585</t>
  </si>
  <si>
    <t>O02586</t>
  </si>
  <si>
    <t>O02587</t>
  </si>
  <si>
    <t>O02588</t>
  </si>
  <si>
    <t>O02589</t>
  </si>
  <si>
    <t>O02590</t>
  </si>
  <si>
    <t>O02591</t>
  </si>
  <si>
    <t>O02592</t>
  </si>
  <si>
    <t>O02593</t>
  </si>
  <si>
    <t>C0790</t>
  </si>
  <si>
    <t>O02594</t>
  </si>
  <si>
    <t>O02595</t>
  </si>
  <si>
    <t>O02596</t>
  </si>
  <si>
    <t>O02597</t>
  </si>
  <si>
    <t>O02598</t>
  </si>
  <si>
    <t>O02599</t>
  </si>
  <si>
    <t>O02600</t>
  </si>
  <si>
    <t>O02601</t>
  </si>
  <si>
    <t>O02602</t>
  </si>
  <si>
    <t>O02603</t>
  </si>
  <si>
    <t>O02604</t>
  </si>
  <si>
    <t>O02605</t>
  </si>
  <si>
    <t>O02606</t>
  </si>
  <si>
    <t>O02607</t>
  </si>
  <si>
    <t>O02608</t>
  </si>
  <si>
    <t>O02609</t>
  </si>
  <si>
    <t>O02610</t>
  </si>
  <si>
    <t>O02611</t>
  </si>
  <si>
    <t>O02612</t>
  </si>
  <si>
    <t>O02613</t>
  </si>
  <si>
    <t>O02614</t>
  </si>
  <si>
    <t>O02615</t>
  </si>
  <si>
    <t>O02616</t>
  </si>
  <si>
    <t>O02617</t>
  </si>
  <si>
    <t>O02618</t>
  </si>
  <si>
    <t>O02619</t>
  </si>
  <si>
    <t>O02620</t>
  </si>
  <si>
    <t>O02621</t>
  </si>
  <si>
    <t>O02622</t>
  </si>
  <si>
    <t>O02623</t>
  </si>
  <si>
    <t>O02624</t>
  </si>
  <si>
    <t>O02625</t>
  </si>
  <si>
    <t>O02626</t>
  </si>
  <si>
    <t>O02627</t>
  </si>
  <si>
    <t>O02628</t>
  </si>
  <si>
    <t>O02629</t>
  </si>
  <si>
    <t>O02630</t>
  </si>
  <si>
    <t>O02631</t>
  </si>
  <si>
    <t>O02632</t>
  </si>
  <si>
    <t>O02633</t>
  </si>
  <si>
    <t>O02634</t>
  </si>
  <si>
    <t>O02635</t>
  </si>
  <si>
    <t>O02636</t>
  </si>
  <si>
    <t>O02637</t>
  </si>
  <si>
    <t>O02638</t>
  </si>
  <si>
    <t>O02639</t>
  </si>
  <si>
    <t>C0235</t>
  </si>
  <si>
    <t>O02640</t>
  </si>
  <si>
    <t>O02641</t>
  </si>
  <si>
    <t>O02642</t>
  </si>
  <si>
    <t>O02643</t>
  </si>
  <si>
    <t>O02644</t>
  </si>
  <si>
    <t>O02645</t>
  </si>
  <si>
    <t>O02646</t>
  </si>
  <si>
    <t>O02647</t>
  </si>
  <si>
    <t>O02648</t>
  </si>
  <si>
    <t>O02649</t>
  </si>
  <si>
    <t>O02650</t>
  </si>
  <si>
    <t>O02651</t>
  </si>
  <si>
    <t>O02652</t>
  </si>
  <si>
    <t>O02653</t>
  </si>
  <si>
    <t>O02654</t>
  </si>
  <si>
    <t>O02655</t>
  </si>
  <si>
    <t>C0906</t>
  </si>
  <si>
    <t>O02656</t>
  </si>
  <si>
    <t>O02657</t>
  </si>
  <si>
    <t>O02658</t>
  </si>
  <si>
    <t>O02659</t>
  </si>
  <si>
    <t>O02660</t>
  </si>
  <si>
    <t>O02661</t>
  </si>
  <si>
    <t>O02662</t>
  </si>
  <si>
    <t>O02663</t>
  </si>
  <si>
    <t>O02664</t>
  </si>
  <si>
    <t>O02665</t>
  </si>
  <si>
    <t>O02666</t>
  </si>
  <si>
    <t>O02667</t>
  </si>
  <si>
    <t>C0668</t>
  </si>
  <si>
    <t>O02668</t>
  </si>
  <si>
    <t>C0380</t>
  </si>
  <si>
    <t>O02669</t>
  </si>
  <si>
    <t>C0415</t>
  </si>
  <si>
    <t>O02670</t>
  </si>
  <si>
    <t>O02671</t>
  </si>
  <si>
    <t>O02672</t>
  </si>
  <si>
    <t>O02673</t>
  </si>
  <si>
    <t>O02674</t>
  </si>
  <si>
    <t>O02675</t>
  </si>
  <si>
    <t>O02676</t>
  </si>
  <si>
    <t>O02677</t>
  </si>
  <si>
    <t>C0226</t>
  </si>
  <si>
    <t>O02678</t>
  </si>
  <si>
    <t>O02679</t>
  </si>
  <si>
    <t>O02680</t>
  </si>
  <si>
    <t>O02681</t>
  </si>
  <si>
    <t>C0573</t>
  </si>
  <si>
    <t>O02682</t>
  </si>
  <si>
    <t>O02683</t>
  </si>
  <si>
    <t>O02684</t>
  </si>
  <si>
    <t>O02685</t>
  </si>
  <si>
    <t>O02686</t>
  </si>
  <si>
    <t>C0897</t>
  </si>
  <si>
    <t>O02687</t>
  </si>
  <si>
    <t>O02688</t>
  </si>
  <si>
    <t>2024-01-07</t>
  </si>
  <si>
    <t>O02689</t>
  </si>
  <si>
    <t>2025-12-19</t>
  </si>
  <si>
    <t>O02690</t>
  </si>
  <si>
    <t>O02691</t>
  </si>
  <si>
    <t>O02692</t>
  </si>
  <si>
    <t>O02693</t>
  </si>
  <si>
    <t>O02694</t>
  </si>
  <si>
    <t>O02695</t>
  </si>
  <si>
    <t>O02696</t>
  </si>
  <si>
    <t>O02697</t>
  </si>
  <si>
    <t>O02698</t>
  </si>
  <si>
    <t>C0331</t>
  </si>
  <si>
    <t>O02699</t>
  </si>
  <si>
    <t>O02700</t>
  </si>
  <si>
    <t>O02701</t>
  </si>
  <si>
    <t>O02702</t>
  </si>
  <si>
    <t>O02703</t>
  </si>
  <si>
    <t>O02704</t>
  </si>
  <si>
    <t>O02705</t>
  </si>
  <si>
    <t>C0293</t>
  </si>
  <si>
    <t>O02706</t>
  </si>
  <si>
    <t>O02707</t>
  </si>
  <si>
    <t>O02708</t>
  </si>
  <si>
    <t>O02709</t>
  </si>
  <si>
    <t>O02710</t>
  </si>
  <si>
    <t>O02711</t>
  </si>
  <si>
    <t>O02712</t>
  </si>
  <si>
    <t>O02713</t>
  </si>
  <si>
    <t>O02714</t>
  </si>
  <si>
    <t>O02715</t>
  </si>
  <si>
    <t>O02716</t>
  </si>
  <si>
    <t>O02717</t>
  </si>
  <si>
    <t>C0106</t>
  </si>
  <si>
    <t>O02718</t>
  </si>
  <si>
    <t>O02719</t>
  </si>
  <si>
    <t>O02720</t>
  </si>
  <si>
    <t>O02721</t>
  </si>
  <si>
    <t>C0901</t>
  </si>
  <si>
    <t>O02722</t>
  </si>
  <si>
    <t>O02723</t>
  </si>
  <si>
    <t>O02724</t>
  </si>
  <si>
    <t>O02725</t>
  </si>
  <si>
    <t>O02726</t>
  </si>
  <si>
    <t>O02727</t>
  </si>
  <si>
    <t>O02728</t>
  </si>
  <si>
    <t>O02729</t>
  </si>
  <si>
    <t>O02730</t>
  </si>
  <si>
    <t>O02731</t>
  </si>
  <si>
    <t>O02732</t>
  </si>
  <si>
    <t>O02733</t>
  </si>
  <si>
    <t>C0546</t>
  </si>
  <si>
    <t>O02734</t>
  </si>
  <si>
    <t>O02735</t>
  </si>
  <si>
    <t>O02736</t>
  </si>
  <si>
    <t>O02737</t>
  </si>
  <si>
    <t>O02738</t>
  </si>
  <si>
    <t>O02739</t>
  </si>
  <si>
    <t>O02740</t>
  </si>
  <si>
    <t>O02741</t>
  </si>
  <si>
    <t>O02742</t>
  </si>
  <si>
    <t>O02743</t>
  </si>
  <si>
    <t>O02744</t>
  </si>
  <si>
    <t>O02745</t>
  </si>
  <si>
    <t>O02746</t>
  </si>
  <si>
    <t>O02747</t>
  </si>
  <si>
    <t>O02748</t>
  </si>
  <si>
    <t>O02749</t>
  </si>
  <si>
    <t>O02750</t>
  </si>
  <si>
    <t>2025-05-09</t>
  </si>
  <si>
    <t>C0100</t>
  </si>
  <si>
    <t>O02751</t>
  </si>
  <si>
    <t>O02752</t>
  </si>
  <si>
    <t>O02753</t>
  </si>
  <si>
    <t>O02754</t>
  </si>
  <si>
    <t>O02755</t>
  </si>
  <si>
    <t>O02756</t>
  </si>
  <si>
    <t>O02757</t>
  </si>
  <si>
    <t>O02758</t>
  </si>
  <si>
    <t>O02759</t>
  </si>
  <si>
    <t>C0132</t>
  </si>
  <si>
    <t>O02760</t>
  </si>
  <si>
    <t>O02761</t>
  </si>
  <si>
    <t>O02762</t>
  </si>
  <si>
    <t>O02763</t>
  </si>
  <si>
    <t>2024-01-11</t>
  </si>
  <si>
    <t>O02764</t>
  </si>
  <si>
    <t>O02765</t>
  </si>
  <si>
    <t>O02766</t>
  </si>
  <si>
    <t>O02767</t>
  </si>
  <si>
    <t>O02768</t>
  </si>
  <si>
    <t>O02769</t>
  </si>
  <si>
    <t>O02770</t>
  </si>
  <si>
    <t>O02771</t>
  </si>
  <si>
    <t>O02772</t>
  </si>
  <si>
    <t>O02773</t>
  </si>
  <si>
    <t>O02774</t>
  </si>
  <si>
    <t>O02775</t>
  </si>
  <si>
    <t>O02776</t>
  </si>
  <si>
    <t>C0667</t>
  </si>
  <si>
    <t>O02777</t>
  </si>
  <si>
    <t>C0038</t>
  </si>
  <si>
    <t>O02778</t>
  </si>
  <si>
    <t>O02779</t>
  </si>
  <si>
    <t>O02780</t>
  </si>
  <si>
    <t>O02781</t>
  </si>
  <si>
    <t>O02782</t>
  </si>
  <si>
    <t>O02783</t>
  </si>
  <si>
    <t>C0184</t>
  </si>
  <si>
    <t>O02784</t>
  </si>
  <si>
    <t>O02785</t>
  </si>
  <si>
    <t>O02786</t>
  </si>
  <si>
    <t>C0783</t>
  </si>
  <si>
    <t>O02787</t>
  </si>
  <si>
    <t>O02788</t>
  </si>
  <si>
    <t>C0747</t>
  </si>
  <si>
    <t>O02789</t>
  </si>
  <si>
    <t>O02790</t>
  </si>
  <si>
    <t>C0558</t>
  </si>
  <si>
    <t>O02791</t>
  </si>
  <si>
    <t>O02792</t>
  </si>
  <si>
    <t>O02793</t>
  </si>
  <si>
    <t>O02794</t>
  </si>
  <si>
    <t>O02795</t>
  </si>
  <si>
    <t>O02796</t>
  </si>
  <si>
    <t>O02797</t>
  </si>
  <si>
    <t>O02798</t>
  </si>
  <si>
    <t>O02799</t>
  </si>
  <si>
    <t>O02800</t>
  </si>
  <si>
    <t>O02801</t>
  </si>
  <si>
    <t>O02802</t>
  </si>
  <si>
    <t>O02803</t>
  </si>
  <si>
    <t>2024-03-30</t>
  </si>
  <si>
    <t>O02804</t>
  </si>
  <si>
    <t>O02805</t>
  </si>
  <si>
    <t>O02806</t>
  </si>
  <si>
    <t>O02807</t>
  </si>
  <si>
    <t>O02808</t>
  </si>
  <si>
    <t>O02809</t>
  </si>
  <si>
    <t>C0427</t>
  </si>
  <si>
    <t>O02810</t>
  </si>
  <si>
    <t>O02811</t>
  </si>
  <si>
    <t>O02812</t>
  </si>
  <si>
    <t>O02813</t>
  </si>
  <si>
    <t>O02814</t>
  </si>
  <si>
    <t>O02815</t>
  </si>
  <si>
    <t>O02816</t>
  </si>
  <si>
    <t>O02817</t>
  </si>
  <si>
    <t>O02818</t>
  </si>
  <si>
    <t>O02819</t>
  </si>
  <si>
    <t>O02820</t>
  </si>
  <si>
    <t>O02821</t>
  </si>
  <si>
    <t>O02822</t>
  </si>
  <si>
    <t>O02823</t>
  </si>
  <si>
    <t>C0692</t>
  </si>
  <si>
    <t>O02824</t>
  </si>
  <si>
    <t>C0066</t>
  </si>
  <si>
    <t>O02825</t>
  </si>
  <si>
    <t>O02826</t>
  </si>
  <si>
    <t>O02827</t>
  </si>
  <si>
    <t>O02828</t>
  </si>
  <si>
    <t>O02829</t>
  </si>
  <si>
    <t>O02830</t>
  </si>
  <si>
    <t>O02831</t>
  </si>
  <si>
    <t>O02832</t>
  </si>
  <si>
    <t>O02833</t>
  </si>
  <si>
    <t>O02834</t>
  </si>
  <si>
    <t>O02835</t>
  </si>
  <si>
    <t>2025-03-09</t>
  </si>
  <si>
    <t>O02836</t>
  </si>
  <si>
    <t>O02837</t>
  </si>
  <si>
    <t>O02838</t>
  </si>
  <si>
    <t>O02839</t>
  </si>
  <si>
    <t>O02840</t>
  </si>
  <si>
    <t>O02841</t>
  </si>
  <si>
    <t>O02842</t>
  </si>
  <si>
    <t>O02843</t>
  </si>
  <si>
    <t>O02844</t>
  </si>
  <si>
    <t>O02845</t>
  </si>
  <si>
    <t>O02846</t>
  </si>
  <si>
    <t>O02847</t>
  </si>
  <si>
    <t>O02848</t>
  </si>
  <si>
    <t>O02849</t>
  </si>
  <si>
    <t>O02850</t>
  </si>
  <si>
    <t>O02851</t>
  </si>
  <si>
    <t>O02852</t>
  </si>
  <si>
    <t>C0554</t>
  </si>
  <si>
    <t>O02853</t>
  </si>
  <si>
    <t>O02854</t>
  </si>
  <si>
    <t>O02855</t>
  </si>
  <si>
    <t>2025-03-16</t>
  </si>
  <si>
    <t>O02856</t>
  </si>
  <si>
    <t>O02857</t>
  </si>
  <si>
    <t>O02858</t>
  </si>
  <si>
    <t>O02859</t>
  </si>
  <si>
    <t>O02860</t>
  </si>
  <si>
    <t>O02861</t>
  </si>
  <si>
    <t>O02862</t>
  </si>
  <si>
    <t>O02863</t>
  </si>
  <si>
    <t>O02864</t>
  </si>
  <si>
    <t>O02865</t>
  </si>
  <si>
    <t>O02866</t>
  </si>
  <si>
    <t>O02867</t>
  </si>
  <si>
    <t>O02868</t>
  </si>
  <si>
    <t>O02869</t>
  </si>
  <si>
    <t>O02870</t>
  </si>
  <si>
    <t>O02871</t>
  </si>
  <si>
    <t>O02872</t>
  </si>
  <si>
    <t>O02873</t>
  </si>
  <si>
    <t>O02874</t>
  </si>
  <si>
    <t>O02875</t>
  </si>
  <si>
    <t>O02876</t>
  </si>
  <si>
    <t>O02877</t>
  </si>
  <si>
    <t>O02878</t>
  </si>
  <si>
    <t>O02879</t>
  </si>
  <si>
    <t>C0795</t>
  </si>
  <si>
    <t>O02880</t>
  </si>
  <si>
    <t>O02881</t>
  </si>
  <si>
    <t>O02882</t>
  </si>
  <si>
    <t>O02883</t>
  </si>
  <si>
    <t>O02884</t>
  </si>
  <si>
    <t>O02885</t>
  </si>
  <si>
    <t>O02886</t>
  </si>
  <si>
    <t>O02887</t>
  </si>
  <si>
    <t>O02888</t>
  </si>
  <si>
    <t>O02889</t>
  </si>
  <si>
    <t>O02890</t>
  </si>
  <si>
    <t>O02891</t>
  </si>
  <si>
    <t>O02892</t>
  </si>
  <si>
    <t>O02893</t>
  </si>
  <si>
    <t>O02894</t>
  </si>
  <si>
    <t>O02895</t>
  </si>
  <si>
    <t>O02896</t>
  </si>
  <si>
    <t>O02897</t>
  </si>
  <si>
    <t>O02898</t>
  </si>
  <si>
    <t>O02899</t>
  </si>
  <si>
    <t>O02900</t>
  </si>
  <si>
    <t>O02901</t>
  </si>
  <si>
    <t>O02902</t>
  </si>
  <si>
    <t>O02903</t>
  </si>
  <si>
    <t>2025-05-19</t>
  </si>
  <si>
    <t>O02904</t>
  </si>
  <si>
    <t>O02905</t>
  </si>
  <si>
    <t>O02906</t>
  </si>
  <si>
    <t>O02907</t>
  </si>
  <si>
    <t>O02908</t>
  </si>
  <si>
    <t>O02909</t>
  </si>
  <si>
    <t>O02910</t>
  </si>
  <si>
    <t>O02911</t>
  </si>
  <si>
    <t>O02912</t>
  </si>
  <si>
    <t>O02913</t>
  </si>
  <si>
    <t>O02914</t>
  </si>
  <si>
    <t>O02915</t>
  </si>
  <si>
    <t>O02916</t>
  </si>
  <si>
    <t>C0436</t>
  </si>
  <si>
    <t>O02917</t>
  </si>
  <si>
    <t>O02918</t>
  </si>
  <si>
    <t>O02919</t>
  </si>
  <si>
    <t>O02920</t>
  </si>
  <si>
    <t>O02921</t>
  </si>
  <si>
    <t>O02922</t>
  </si>
  <si>
    <t>O02923</t>
  </si>
  <si>
    <t>O02924</t>
  </si>
  <si>
    <t>O02925</t>
  </si>
  <si>
    <t>O02926</t>
  </si>
  <si>
    <t>O02927</t>
  </si>
  <si>
    <t>O02928</t>
  </si>
  <si>
    <t>O02929</t>
  </si>
  <si>
    <t>O02930</t>
  </si>
  <si>
    <t>O02931</t>
  </si>
  <si>
    <t>2025-12-15</t>
  </si>
  <si>
    <t>O02932</t>
  </si>
  <si>
    <t>O02933</t>
  </si>
  <si>
    <t>O02934</t>
  </si>
  <si>
    <t>O02935</t>
  </si>
  <si>
    <t>O02936</t>
  </si>
  <si>
    <t>O02937</t>
  </si>
  <si>
    <t>O02938</t>
  </si>
  <si>
    <t>O02939</t>
  </si>
  <si>
    <t>O02940</t>
  </si>
  <si>
    <t>O02941</t>
  </si>
  <si>
    <t>O02942</t>
  </si>
  <si>
    <t>C0669</t>
  </si>
  <si>
    <t>O02943</t>
  </si>
  <si>
    <t>O02944</t>
  </si>
  <si>
    <t>O02945</t>
  </si>
  <si>
    <t>O02946</t>
  </si>
  <si>
    <t>O02947</t>
  </si>
  <si>
    <t>O02948</t>
  </si>
  <si>
    <t>O02949</t>
  </si>
  <si>
    <t>O02950</t>
  </si>
  <si>
    <t>O02951</t>
  </si>
  <si>
    <t>O02952</t>
  </si>
  <si>
    <t>O02953</t>
  </si>
  <si>
    <t>O02954</t>
  </si>
  <si>
    <t>O02955</t>
  </si>
  <si>
    <t>O02956</t>
  </si>
  <si>
    <t>O02957</t>
  </si>
  <si>
    <t>C0363</t>
  </si>
  <si>
    <t>O02958</t>
  </si>
  <si>
    <t>O02959</t>
  </si>
  <si>
    <t>O02960</t>
  </si>
  <si>
    <t>O02961</t>
  </si>
  <si>
    <t>O02962</t>
  </si>
  <si>
    <t>O02963</t>
  </si>
  <si>
    <t>O02964</t>
  </si>
  <si>
    <t>O02965</t>
  </si>
  <si>
    <t>O02966</t>
  </si>
  <si>
    <t>O02967</t>
  </si>
  <si>
    <t>O02968</t>
  </si>
  <si>
    <t>O02969</t>
  </si>
  <si>
    <t>2025-05-12</t>
  </si>
  <si>
    <t>O02970</t>
  </si>
  <si>
    <t>2025-03-12</t>
  </si>
  <si>
    <t>O02971</t>
  </si>
  <si>
    <t>O02972</t>
  </si>
  <si>
    <t>O02973</t>
  </si>
  <si>
    <t>O02974</t>
  </si>
  <si>
    <t>O02975</t>
  </si>
  <si>
    <t>O02976</t>
  </si>
  <si>
    <t>O02977</t>
  </si>
  <si>
    <t>O02978</t>
  </si>
  <si>
    <t>C0635</t>
  </si>
  <si>
    <t>O02979</t>
  </si>
  <si>
    <t>O02980</t>
  </si>
  <si>
    <t>O02981</t>
  </si>
  <si>
    <t>O02982</t>
  </si>
  <si>
    <t>O02983</t>
  </si>
  <si>
    <t>O02984</t>
  </si>
  <si>
    <t>O02985</t>
  </si>
  <si>
    <t>O02986</t>
  </si>
  <si>
    <t>O02987</t>
  </si>
  <si>
    <t>C0255</t>
  </si>
  <si>
    <t>O02988</t>
  </si>
  <si>
    <t>O02989</t>
  </si>
  <si>
    <t>O02990</t>
  </si>
  <si>
    <t>O02991</t>
  </si>
  <si>
    <t>O02992</t>
  </si>
  <si>
    <t>O02993</t>
  </si>
  <si>
    <t>O02994</t>
  </si>
  <si>
    <t>O02995</t>
  </si>
  <si>
    <t>O02996</t>
  </si>
  <si>
    <t>O02997</t>
  </si>
  <si>
    <t>O02998</t>
  </si>
  <si>
    <t>O02999</t>
  </si>
  <si>
    <t>O03000</t>
  </si>
  <si>
    <t>O03001</t>
  </si>
  <si>
    <t>O03002</t>
  </si>
  <si>
    <t>C0898</t>
  </si>
  <si>
    <t>O03003</t>
  </si>
  <si>
    <t>C0285</t>
  </si>
  <si>
    <t>O03004</t>
  </si>
  <si>
    <t>O03005</t>
  </si>
  <si>
    <t>O03006</t>
  </si>
  <si>
    <t>O03007</t>
  </si>
  <si>
    <t>O03008</t>
  </si>
  <si>
    <t>O03009</t>
  </si>
  <si>
    <t>O03010</t>
  </si>
  <si>
    <t>O03011</t>
  </si>
  <si>
    <t>O03012</t>
  </si>
  <si>
    <t>O03013</t>
  </si>
  <si>
    <t>O03014</t>
  </si>
  <si>
    <t>O03015</t>
  </si>
  <si>
    <t>O03016</t>
  </si>
  <si>
    <t>O03017</t>
  </si>
  <si>
    <t>O03018</t>
  </si>
  <si>
    <t>O03019</t>
  </si>
  <si>
    <t>O03020</t>
  </si>
  <si>
    <t>O03021</t>
  </si>
  <si>
    <t>O03022</t>
  </si>
  <si>
    <t>O03023</t>
  </si>
  <si>
    <t>O03024</t>
  </si>
  <si>
    <t>O03025</t>
  </si>
  <si>
    <t>O03026</t>
  </si>
  <si>
    <t>O03027</t>
  </si>
  <si>
    <t>O03028</t>
  </si>
  <si>
    <t>O03029</t>
  </si>
  <si>
    <t>O03030</t>
  </si>
  <si>
    <t>O03031</t>
  </si>
  <si>
    <t>O03032</t>
  </si>
  <si>
    <t>O03033</t>
  </si>
  <si>
    <t>O03034</t>
  </si>
  <si>
    <t>O03035</t>
  </si>
  <si>
    <t>O03036</t>
  </si>
  <si>
    <t>O03037</t>
  </si>
  <si>
    <t>O03038</t>
  </si>
  <si>
    <t>O03039</t>
  </si>
  <si>
    <t>O03040</t>
  </si>
  <si>
    <t>O03041</t>
  </si>
  <si>
    <t>O03042</t>
  </si>
  <si>
    <t>O03043</t>
  </si>
  <si>
    <t>O03044</t>
  </si>
  <si>
    <t>O03045</t>
  </si>
  <si>
    <t>O03046</t>
  </si>
  <si>
    <t>O03047</t>
  </si>
  <si>
    <t>O03048</t>
  </si>
  <si>
    <t>O03049</t>
  </si>
  <si>
    <t>O03050</t>
  </si>
  <si>
    <t>O03051</t>
  </si>
  <si>
    <t>C0679</t>
  </si>
  <si>
    <t>O03052</t>
  </si>
  <si>
    <t>O03053</t>
  </si>
  <si>
    <t>C0766</t>
  </si>
  <si>
    <t>O03054</t>
  </si>
  <si>
    <t>O03055</t>
  </si>
  <si>
    <t>O03056</t>
  </si>
  <si>
    <t>O03057</t>
  </si>
  <si>
    <t>O03058</t>
  </si>
  <si>
    <t>C0476</t>
  </si>
  <si>
    <t>O03059</t>
  </si>
  <si>
    <t>O03060</t>
  </si>
  <si>
    <t>O03061</t>
  </si>
  <si>
    <t>O03062</t>
  </si>
  <si>
    <t>O03063</t>
  </si>
  <si>
    <t>O03064</t>
  </si>
  <si>
    <t>O03065</t>
  </si>
  <si>
    <t>O03066</t>
  </si>
  <si>
    <t>O03067</t>
  </si>
  <si>
    <t>2025-06-20</t>
  </si>
  <si>
    <t>O03068</t>
  </si>
  <si>
    <t>O03069</t>
  </si>
  <si>
    <t>O03070</t>
  </si>
  <si>
    <t>O03071</t>
  </si>
  <si>
    <t>O03072</t>
  </si>
  <si>
    <t>O03073</t>
  </si>
  <si>
    <t>O03074</t>
  </si>
  <si>
    <t>O03075</t>
  </si>
  <si>
    <t>O03076</t>
  </si>
  <si>
    <t>O03077</t>
  </si>
  <si>
    <t>C0881</t>
  </si>
  <si>
    <t>O03078</t>
  </si>
  <si>
    <t>O03079</t>
  </si>
  <si>
    <t>O03080</t>
  </si>
  <si>
    <t>C0407</t>
  </si>
  <si>
    <t>O03081</t>
  </si>
  <si>
    <t>O03082</t>
  </si>
  <si>
    <t>O03083</t>
  </si>
  <si>
    <t>O03084</t>
  </si>
  <si>
    <t>O03085</t>
  </si>
  <si>
    <t>O03086</t>
  </si>
  <si>
    <t>O03087</t>
  </si>
  <si>
    <t>O03088</t>
  </si>
  <si>
    <t>O03089</t>
  </si>
  <si>
    <t>O03090</t>
  </si>
  <si>
    <t>O03091</t>
  </si>
  <si>
    <t>O03092</t>
  </si>
  <si>
    <t>2025-06-10</t>
  </si>
  <si>
    <t>O03093</t>
  </si>
  <si>
    <t>O03094</t>
  </si>
  <si>
    <t>O03095</t>
  </si>
  <si>
    <t>O03096</t>
  </si>
  <si>
    <t>O03097</t>
  </si>
  <si>
    <t>C0686</t>
  </si>
  <si>
    <t>O03098</t>
  </si>
  <si>
    <t>O03099</t>
  </si>
  <si>
    <t>O03100</t>
  </si>
  <si>
    <t>O03101</t>
  </si>
  <si>
    <t>O03102</t>
  </si>
  <si>
    <t>O03103</t>
  </si>
  <si>
    <t>O03104</t>
  </si>
  <si>
    <t>O03105</t>
  </si>
  <si>
    <t>O03106</t>
  </si>
  <si>
    <t>O03107</t>
  </si>
  <si>
    <t>O03108</t>
  </si>
  <si>
    <t>O03109</t>
  </si>
  <si>
    <t>O03110</t>
  </si>
  <si>
    <t>O03111</t>
  </si>
  <si>
    <t>O03112</t>
  </si>
  <si>
    <t>O03113</t>
  </si>
  <si>
    <t>O03114</t>
  </si>
  <si>
    <t>O03115</t>
  </si>
  <si>
    <t>O03116</t>
  </si>
  <si>
    <t>O03117</t>
  </si>
  <si>
    <t>O03118</t>
  </si>
  <si>
    <t>O03119</t>
  </si>
  <si>
    <t>O03120</t>
  </si>
  <si>
    <t>O03121</t>
  </si>
  <si>
    <t>O03122</t>
  </si>
  <si>
    <t>O03123</t>
  </si>
  <si>
    <t>O03124</t>
  </si>
  <si>
    <t>O03125</t>
  </si>
  <si>
    <t>O03126</t>
  </si>
  <si>
    <t>O03127</t>
  </si>
  <si>
    <t>O03128</t>
  </si>
  <si>
    <t>O03129</t>
  </si>
  <si>
    <t>O03130</t>
  </si>
  <si>
    <t>O03131</t>
  </si>
  <si>
    <t>O03132</t>
  </si>
  <si>
    <t>O03133</t>
  </si>
  <si>
    <t>O03134</t>
  </si>
  <si>
    <t>O03135</t>
  </si>
  <si>
    <t>O03136</t>
  </si>
  <si>
    <t>O03137</t>
  </si>
  <si>
    <t>O03138</t>
  </si>
  <si>
    <t>O03139</t>
  </si>
  <si>
    <t>O03140</t>
  </si>
  <si>
    <t>O03141</t>
  </si>
  <si>
    <t>O03142</t>
  </si>
  <si>
    <t>C0587</t>
  </si>
  <si>
    <t>O03143</t>
  </si>
  <si>
    <t>O03144</t>
  </si>
  <si>
    <t>O03145</t>
  </si>
  <si>
    <t>O03146</t>
  </si>
  <si>
    <t>O03147</t>
  </si>
  <si>
    <t>C0234</t>
  </si>
  <si>
    <t>O03148</t>
  </si>
  <si>
    <t>O03149</t>
  </si>
  <si>
    <t>O03150</t>
  </si>
  <si>
    <t>O03151</t>
  </si>
  <si>
    <t>O03152</t>
  </si>
  <si>
    <t>O03153</t>
  </si>
  <si>
    <t>O03154</t>
  </si>
  <si>
    <t>O03155</t>
  </si>
  <si>
    <t>O03156</t>
  </si>
  <si>
    <t>O03157</t>
  </si>
  <si>
    <t>O03158</t>
  </si>
  <si>
    <t>O03159</t>
  </si>
  <si>
    <t>O03160</t>
  </si>
  <si>
    <t>O03161</t>
  </si>
  <si>
    <t>O03162</t>
  </si>
  <si>
    <t>O03163</t>
  </si>
  <si>
    <t>O03164</t>
  </si>
  <si>
    <t>O03165</t>
  </si>
  <si>
    <t>O03166</t>
  </si>
  <si>
    <t>O03167</t>
  </si>
  <si>
    <t>O03168</t>
  </si>
  <si>
    <t>O03169</t>
  </si>
  <si>
    <t>C0537</t>
  </si>
  <si>
    <t>O03170</t>
  </si>
  <si>
    <t>O03171</t>
  </si>
  <si>
    <t>O03172</t>
  </si>
  <si>
    <t>O03173</t>
  </si>
  <si>
    <t>O03174</t>
  </si>
  <si>
    <t>O03175</t>
  </si>
  <si>
    <t>O03176</t>
  </si>
  <si>
    <t>O03177</t>
  </si>
  <si>
    <t>O03178</t>
  </si>
  <si>
    <t>O03179</t>
  </si>
  <si>
    <t>O03180</t>
  </si>
  <si>
    <t>O03181</t>
  </si>
  <si>
    <t>O03182</t>
  </si>
  <si>
    <t>O03183</t>
  </si>
  <si>
    <t>O03184</t>
  </si>
  <si>
    <t>O03185</t>
  </si>
  <si>
    <t>O03186</t>
  </si>
  <si>
    <t>O03187</t>
  </si>
  <si>
    <t>O03188</t>
  </si>
  <si>
    <t>O03189</t>
  </si>
  <si>
    <t>O03190</t>
  </si>
  <si>
    <t>O03191</t>
  </si>
  <si>
    <t>O03192</t>
  </si>
  <si>
    <t>O03193</t>
  </si>
  <si>
    <t>O03194</t>
  </si>
  <si>
    <t>C0067</t>
  </si>
  <si>
    <t>O03195</t>
  </si>
  <si>
    <t>O03196</t>
  </si>
  <si>
    <t>O03197</t>
  </si>
  <si>
    <t>C0723</t>
  </si>
  <si>
    <t>O03198</t>
  </si>
  <si>
    <t>O03199</t>
  </si>
  <si>
    <t>O03200</t>
  </si>
  <si>
    <t>O03201</t>
  </si>
  <si>
    <t>O03202</t>
  </si>
  <si>
    <t>O03203</t>
  </si>
  <si>
    <t>O03204</t>
  </si>
  <si>
    <t>O03205</t>
  </si>
  <si>
    <t>O03206</t>
  </si>
  <si>
    <t>O03207</t>
  </si>
  <si>
    <t>O03208</t>
  </si>
  <si>
    <t>O03209</t>
  </si>
  <si>
    <t>C0805</t>
  </si>
  <si>
    <t>O03210</t>
  </si>
  <si>
    <t>O03211</t>
  </si>
  <si>
    <t>O03212</t>
  </si>
  <si>
    <t>O03213</t>
  </si>
  <si>
    <t>O03214</t>
  </si>
  <si>
    <t>O03215</t>
  </si>
  <si>
    <t>O03216</t>
  </si>
  <si>
    <t>O03217</t>
  </si>
  <si>
    <t>O03218</t>
  </si>
  <si>
    <t>O03219</t>
  </si>
  <si>
    <t>O03220</t>
  </si>
  <si>
    <t>O03221</t>
  </si>
  <si>
    <t>O03222</t>
  </si>
  <si>
    <t>O03223</t>
  </si>
  <si>
    <t>O03224</t>
  </si>
  <si>
    <t>O03225</t>
  </si>
  <si>
    <t>O03226</t>
  </si>
  <si>
    <t>O03227</t>
  </si>
  <si>
    <t>O03228</t>
  </si>
  <si>
    <t>O03229</t>
  </si>
  <si>
    <t>O03230</t>
  </si>
  <si>
    <t>O03231</t>
  </si>
  <si>
    <t>2024-06-17</t>
  </si>
  <si>
    <t>O03232</t>
  </si>
  <si>
    <t>O03233</t>
  </si>
  <si>
    <t>O03234</t>
  </si>
  <si>
    <t>O03235</t>
  </si>
  <si>
    <t>O03236</t>
  </si>
  <si>
    <t>O03237</t>
  </si>
  <si>
    <t>O03238</t>
  </si>
  <si>
    <t>O03239</t>
  </si>
  <si>
    <t>O03240</t>
  </si>
  <si>
    <t>O03241</t>
  </si>
  <si>
    <t>O03242</t>
  </si>
  <si>
    <t>O03243</t>
  </si>
  <si>
    <t>C0989</t>
  </si>
  <si>
    <t>O03244</t>
  </si>
  <si>
    <t>C0820</t>
  </si>
  <si>
    <t>O03245</t>
  </si>
  <si>
    <t>O03246</t>
  </si>
  <si>
    <t>O03247</t>
  </si>
  <si>
    <t>O03248</t>
  </si>
  <si>
    <t>O03249</t>
  </si>
  <si>
    <t>O03250</t>
  </si>
  <si>
    <t>O03251</t>
  </si>
  <si>
    <t>O03252</t>
  </si>
  <si>
    <t>O03253</t>
  </si>
  <si>
    <t>O03254</t>
  </si>
  <si>
    <t>O03255</t>
  </si>
  <si>
    <t>O03256</t>
  </si>
  <si>
    <t>O03257</t>
  </si>
  <si>
    <t>O03258</t>
  </si>
  <si>
    <t>O03259</t>
  </si>
  <si>
    <t>O03260</t>
  </si>
  <si>
    <t>O03261</t>
  </si>
  <si>
    <t>O03262</t>
  </si>
  <si>
    <t>O03263</t>
  </si>
  <si>
    <t>O03264</t>
  </si>
  <si>
    <t>O03265</t>
  </si>
  <si>
    <t>O03266</t>
  </si>
  <si>
    <t>O03267</t>
  </si>
  <si>
    <t>O03268</t>
  </si>
  <si>
    <t>O03269</t>
  </si>
  <si>
    <t>O03270</t>
  </si>
  <si>
    <t>O03271</t>
  </si>
  <si>
    <t>O03272</t>
  </si>
  <si>
    <t>O03273</t>
  </si>
  <si>
    <t>O03274</t>
  </si>
  <si>
    <t>O03275</t>
  </si>
  <si>
    <t>O03276</t>
  </si>
  <si>
    <t>O03277</t>
  </si>
  <si>
    <t>O03278</t>
  </si>
  <si>
    <t>O03279</t>
  </si>
  <si>
    <t>O03280</t>
  </si>
  <si>
    <t>O03281</t>
  </si>
  <si>
    <t>O03282</t>
  </si>
  <si>
    <t>O03283</t>
  </si>
  <si>
    <t>O03284</t>
  </si>
  <si>
    <t>O03285</t>
  </si>
  <si>
    <t>O03286</t>
  </si>
  <si>
    <t>O03287</t>
  </si>
  <si>
    <t>O03288</t>
  </si>
  <si>
    <t>C0637</t>
  </si>
  <si>
    <t>O03289</t>
  </si>
  <si>
    <t>O03290</t>
  </si>
  <si>
    <t>O03291</t>
  </si>
  <si>
    <t>O03292</t>
  </si>
  <si>
    <t>C0314</t>
  </si>
  <si>
    <t>O03293</t>
  </si>
  <si>
    <t>O03294</t>
  </si>
  <si>
    <t>O03295</t>
  </si>
  <si>
    <t>O03296</t>
  </si>
  <si>
    <t>O03297</t>
  </si>
  <si>
    <t>O03298</t>
  </si>
  <si>
    <t>O03299</t>
  </si>
  <si>
    <t>O03300</t>
  </si>
  <si>
    <t>O03301</t>
  </si>
  <si>
    <t>O03302</t>
  </si>
  <si>
    <t>O03303</t>
  </si>
  <si>
    <t>O03304</t>
  </si>
  <si>
    <t>O03305</t>
  </si>
  <si>
    <t>O03306</t>
  </si>
  <si>
    <t>O03307</t>
  </si>
  <si>
    <t>O03308</t>
  </si>
  <si>
    <t>O03309</t>
  </si>
  <si>
    <t>O03310</t>
  </si>
  <si>
    <t>O03311</t>
  </si>
  <si>
    <t>O03312</t>
  </si>
  <si>
    <t>O03313</t>
  </si>
  <si>
    <t>O03314</t>
  </si>
  <si>
    <t>O03315</t>
  </si>
  <si>
    <t>O03316</t>
  </si>
  <si>
    <t>C0519</t>
  </si>
  <si>
    <t>O03317</t>
  </si>
  <si>
    <t>O03318</t>
  </si>
  <si>
    <t>O03319</t>
  </si>
  <si>
    <t>O03320</t>
  </si>
  <si>
    <t>O03321</t>
  </si>
  <si>
    <t>O03322</t>
  </si>
  <si>
    <t>O03323</t>
  </si>
  <si>
    <t>O03324</t>
  </si>
  <si>
    <t>O03325</t>
  </si>
  <si>
    <t>O03326</t>
  </si>
  <si>
    <t>O03327</t>
  </si>
  <si>
    <t>O03328</t>
  </si>
  <si>
    <t>O03329</t>
  </si>
  <si>
    <t>O03330</t>
  </si>
  <si>
    <t>O03331</t>
  </si>
  <si>
    <t>O03332</t>
  </si>
  <si>
    <t>O03333</t>
  </si>
  <si>
    <t>O03334</t>
  </si>
  <si>
    <t>O03335</t>
  </si>
  <si>
    <t>O03336</t>
  </si>
  <si>
    <t>O03337</t>
  </si>
  <si>
    <t>O03338</t>
  </si>
  <si>
    <t>O03339</t>
  </si>
  <si>
    <t>O03340</t>
  </si>
  <si>
    <t>2024-11-25</t>
  </si>
  <si>
    <t>O03341</t>
  </si>
  <si>
    <t>O03342</t>
  </si>
  <si>
    <t>O03343</t>
  </si>
  <si>
    <t>O03344</t>
  </si>
  <si>
    <t>O03345</t>
  </si>
  <si>
    <t>O03346</t>
  </si>
  <si>
    <t>O03347</t>
  </si>
  <si>
    <t>O03348</t>
  </si>
  <si>
    <t>O03349</t>
  </si>
  <si>
    <t>O03350</t>
  </si>
  <si>
    <t>O03351</t>
  </si>
  <si>
    <t>O03352</t>
  </si>
  <si>
    <t>O03353</t>
  </si>
  <si>
    <t>C0570</t>
  </si>
  <si>
    <t>O03354</t>
  </si>
  <si>
    <t>O03355</t>
  </si>
  <si>
    <t>O03356</t>
  </si>
  <si>
    <t>O03357</t>
  </si>
  <si>
    <t>O03358</t>
  </si>
  <si>
    <t>O03359</t>
  </si>
  <si>
    <t>O03360</t>
  </si>
  <si>
    <t>2025-08-09</t>
  </si>
  <si>
    <t>O03361</t>
  </si>
  <si>
    <t>O03362</t>
  </si>
  <si>
    <t>O03363</t>
  </si>
  <si>
    <t>O03364</t>
  </si>
  <si>
    <t>O03365</t>
  </si>
  <si>
    <t>O03366</t>
  </si>
  <si>
    <t>O03367</t>
  </si>
  <si>
    <t>O03368</t>
  </si>
  <si>
    <t>O03369</t>
  </si>
  <si>
    <t>O03370</t>
  </si>
  <si>
    <t>O03371</t>
  </si>
  <si>
    <t>O03372</t>
  </si>
  <si>
    <t>O03373</t>
  </si>
  <si>
    <t>O03374</t>
  </si>
  <si>
    <t>O03375</t>
  </si>
  <si>
    <t>O03376</t>
  </si>
  <si>
    <t>O03377</t>
  </si>
  <si>
    <t>O03378</t>
  </si>
  <si>
    <t>O03379</t>
  </si>
  <si>
    <t>O03380</t>
  </si>
  <si>
    <t>O03381</t>
  </si>
  <si>
    <t>O03382</t>
  </si>
  <si>
    <t>O03383</t>
  </si>
  <si>
    <t>O03384</t>
  </si>
  <si>
    <t>O03385</t>
  </si>
  <si>
    <t>O03386</t>
  </si>
  <si>
    <t>O03387</t>
  </si>
  <si>
    <t>O03388</t>
  </si>
  <si>
    <t>O03389</t>
  </si>
  <si>
    <t>O03390</t>
  </si>
  <si>
    <t>O03391</t>
  </si>
  <si>
    <t>O03392</t>
  </si>
  <si>
    <t>O03393</t>
  </si>
  <si>
    <t>O03394</t>
  </si>
  <si>
    <t>O03395</t>
  </si>
  <si>
    <t>O03396</t>
  </si>
  <si>
    <t>O03397</t>
  </si>
  <si>
    <t>O03398</t>
  </si>
  <si>
    <t>O03399</t>
  </si>
  <si>
    <t>O03400</t>
  </si>
  <si>
    <t>O03401</t>
  </si>
  <si>
    <t>O03402</t>
  </si>
  <si>
    <t>O03403</t>
  </si>
  <si>
    <t>O03404</t>
  </si>
  <si>
    <t>O03405</t>
  </si>
  <si>
    <t>C0286</t>
  </si>
  <si>
    <t>O03406</t>
  </si>
  <si>
    <t>O03407</t>
  </si>
  <si>
    <t>O03408</t>
  </si>
  <si>
    <t>O03409</t>
  </si>
  <si>
    <t>O03410</t>
  </si>
  <si>
    <t>O03411</t>
  </si>
  <si>
    <t>O03412</t>
  </si>
  <si>
    <t>O03413</t>
  </si>
  <si>
    <t>O03414</t>
  </si>
  <si>
    <t>O03415</t>
  </si>
  <si>
    <t>O03416</t>
  </si>
  <si>
    <t>O03417</t>
  </si>
  <si>
    <t>O03418</t>
  </si>
  <si>
    <t>O03419</t>
  </si>
  <si>
    <t>O03420</t>
  </si>
  <si>
    <t>O03421</t>
  </si>
  <si>
    <t>O03422</t>
  </si>
  <si>
    <t>O03423</t>
  </si>
  <si>
    <t>O03424</t>
  </si>
  <si>
    <t>O03425</t>
  </si>
  <si>
    <t>O03426</t>
  </si>
  <si>
    <t>O03427</t>
  </si>
  <si>
    <t>O03428</t>
  </si>
  <si>
    <t>O03429</t>
  </si>
  <si>
    <t>C0355</t>
  </si>
  <si>
    <t>O03430</t>
  </si>
  <si>
    <t>O03431</t>
  </si>
  <si>
    <t>O03432</t>
  </si>
  <si>
    <t>O03433</t>
  </si>
  <si>
    <t>O03434</t>
  </si>
  <si>
    <t>O03435</t>
  </si>
  <si>
    <t>O03436</t>
  </si>
  <si>
    <t>O03437</t>
  </si>
  <si>
    <t>O03438</t>
  </si>
  <si>
    <t>O03439</t>
  </si>
  <si>
    <t>O03440</t>
  </si>
  <si>
    <t>O03441</t>
  </si>
  <si>
    <t>O03442</t>
  </si>
  <si>
    <t>O03443</t>
  </si>
  <si>
    <t>O03444</t>
  </si>
  <si>
    <t>O03445</t>
  </si>
  <si>
    <t>O03446</t>
  </si>
  <si>
    <t>O03447</t>
  </si>
  <si>
    <t>O03448</t>
  </si>
  <si>
    <t>O03449</t>
  </si>
  <si>
    <t>C0368</t>
  </si>
  <si>
    <t>O03450</t>
  </si>
  <si>
    <t>O03451</t>
  </si>
  <si>
    <t>O03452</t>
  </si>
  <si>
    <t>O03453</t>
  </si>
  <si>
    <t>O03454</t>
  </si>
  <si>
    <t>O03455</t>
  </si>
  <si>
    <t>O03456</t>
  </si>
  <si>
    <t>O03457</t>
  </si>
  <si>
    <t>O03458</t>
  </si>
  <si>
    <t>C0670</t>
  </si>
  <si>
    <t>O03459</t>
  </si>
  <si>
    <t>O03460</t>
  </si>
  <si>
    <t>O03461</t>
  </si>
  <si>
    <t>O03462</t>
  </si>
  <si>
    <t>O03463</t>
  </si>
  <si>
    <t>O03464</t>
  </si>
  <si>
    <t>O03465</t>
  </si>
  <si>
    <t>O03466</t>
  </si>
  <si>
    <t>O03467</t>
  </si>
  <si>
    <t>O03468</t>
  </si>
  <si>
    <t>O03469</t>
  </si>
  <si>
    <t>O03470</t>
  </si>
  <si>
    <t>O03471</t>
  </si>
  <si>
    <t>O03472</t>
  </si>
  <si>
    <t>O03473</t>
  </si>
  <si>
    <t>O03474</t>
  </si>
  <si>
    <t>O03475</t>
  </si>
  <si>
    <t>O03476</t>
  </si>
  <si>
    <t>O03477</t>
  </si>
  <si>
    <t>O03478</t>
  </si>
  <si>
    <t>O03479</t>
  </si>
  <si>
    <t>O03480</t>
  </si>
  <si>
    <t>O03481</t>
  </si>
  <si>
    <t>O03482</t>
  </si>
  <si>
    <t>O03483</t>
  </si>
  <si>
    <t>O03484</t>
  </si>
  <si>
    <t>O03485</t>
  </si>
  <si>
    <t>O03486</t>
  </si>
  <si>
    <t>O03487</t>
  </si>
  <si>
    <t>O03488</t>
  </si>
  <si>
    <t>O03489</t>
  </si>
  <si>
    <t>O03490</t>
  </si>
  <si>
    <t>O03491</t>
  </si>
  <si>
    <t>O03492</t>
  </si>
  <si>
    <t>O03493</t>
  </si>
  <si>
    <t>O03494</t>
  </si>
  <si>
    <t>O03495</t>
  </si>
  <si>
    <t>O03496</t>
  </si>
  <si>
    <t>O03497</t>
  </si>
  <si>
    <t>O03498</t>
  </si>
  <si>
    <t>O03499</t>
  </si>
  <si>
    <t>O03500</t>
  </si>
  <si>
    <t>O03501</t>
  </si>
  <si>
    <t>O03502</t>
  </si>
  <si>
    <t>C0784</t>
  </si>
  <si>
    <t>O03503</t>
  </si>
  <si>
    <t>O03504</t>
  </si>
  <si>
    <t>O03505</t>
  </si>
  <si>
    <t>O03506</t>
  </si>
  <si>
    <t>O03507</t>
  </si>
  <si>
    <t>O03508</t>
  </si>
  <si>
    <t>O03509</t>
  </si>
  <si>
    <t>O03510</t>
  </si>
  <si>
    <t>O03511</t>
  </si>
  <si>
    <t>O03512</t>
  </si>
  <si>
    <t>O03513</t>
  </si>
  <si>
    <t>O03514</t>
  </si>
  <si>
    <t>O03515</t>
  </si>
  <si>
    <t>O03516</t>
  </si>
  <si>
    <t>O03517</t>
  </si>
  <si>
    <t>O03518</t>
  </si>
  <si>
    <t>O03519</t>
  </si>
  <si>
    <t>O03520</t>
  </si>
  <si>
    <t>O03521</t>
  </si>
  <si>
    <t>O03522</t>
  </si>
  <si>
    <t>O03523</t>
  </si>
  <si>
    <t>O03524</t>
  </si>
  <si>
    <t>C0595</t>
  </si>
  <si>
    <t>O03525</t>
  </si>
  <si>
    <t>O03526</t>
  </si>
  <si>
    <t>O03527</t>
  </si>
  <si>
    <t>O03528</t>
  </si>
  <si>
    <t>O03529</t>
  </si>
  <si>
    <t>O03530</t>
  </si>
  <si>
    <t>O03531</t>
  </si>
  <si>
    <t>O03532</t>
  </si>
  <si>
    <t>O03533</t>
  </si>
  <si>
    <t>O03534</t>
  </si>
  <si>
    <t>O03535</t>
  </si>
  <si>
    <t>O03536</t>
  </si>
  <si>
    <t>O03537</t>
  </si>
  <si>
    <t>O03538</t>
  </si>
  <si>
    <t>O03539</t>
  </si>
  <si>
    <t>O03540</t>
  </si>
  <si>
    <t>O03541</t>
  </si>
  <si>
    <t>O03542</t>
  </si>
  <si>
    <t>C0815</t>
  </si>
  <si>
    <t>O03543</t>
  </si>
  <si>
    <t>O03544</t>
  </si>
  <si>
    <t>O03545</t>
  </si>
  <si>
    <t>C0159</t>
  </si>
  <si>
    <t>O03546</t>
  </si>
  <si>
    <t>O03547</t>
  </si>
  <si>
    <t>O03548</t>
  </si>
  <si>
    <t>O03549</t>
  </si>
  <si>
    <t>O03550</t>
  </si>
  <si>
    <t>O03551</t>
  </si>
  <si>
    <t>O03552</t>
  </si>
  <si>
    <t>O03553</t>
  </si>
  <si>
    <t>O03554</t>
  </si>
  <si>
    <t>O03555</t>
  </si>
  <si>
    <t>O03556</t>
  </si>
  <si>
    <t>O03557</t>
  </si>
  <si>
    <t>O03558</t>
  </si>
  <si>
    <t>O03559</t>
  </si>
  <si>
    <t>O03560</t>
  </si>
  <si>
    <t>O03561</t>
  </si>
  <si>
    <t>O03562</t>
  </si>
  <si>
    <t>O03563</t>
  </si>
  <si>
    <t>O03564</t>
  </si>
  <si>
    <t>O03565</t>
  </si>
  <si>
    <t>O03566</t>
  </si>
  <si>
    <t>O03567</t>
  </si>
  <si>
    <t>O03568</t>
  </si>
  <si>
    <t>O03569</t>
  </si>
  <si>
    <t>O03570</t>
  </si>
  <si>
    <t>O03571</t>
  </si>
  <si>
    <t>O03572</t>
  </si>
  <si>
    <t>O03573</t>
  </si>
  <si>
    <t>O03574</t>
  </si>
  <si>
    <t>O03575</t>
  </si>
  <si>
    <t>O03576</t>
  </si>
  <si>
    <t>O03577</t>
  </si>
  <si>
    <t>O03578</t>
  </si>
  <si>
    <t>O03579</t>
  </si>
  <si>
    <t>O03580</t>
  </si>
  <si>
    <t>O03581</t>
  </si>
  <si>
    <t>O03582</t>
  </si>
  <si>
    <t>O03583</t>
  </si>
  <si>
    <t>O03584</t>
  </si>
  <si>
    <t>O03585</t>
  </si>
  <si>
    <t>O03586</t>
  </si>
  <si>
    <t>O03587</t>
  </si>
  <si>
    <t>O03588</t>
  </si>
  <si>
    <t>O03589</t>
  </si>
  <si>
    <t>O03590</t>
  </si>
  <si>
    <t>O03591</t>
  </si>
  <si>
    <t>O03592</t>
  </si>
  <si>
    <t>O03593</t>
  </si>
  <si>
    <t>O03594</t>
  </si>
  <si>
    <t>O03595</t>
  </si>
  <si>
    <t>O03596</t>
  </si>
  <si>
    <t>O03597</t>
  </si>
  <si>
    <t>O03598</t>
  </si>
  <si>
    <t>O03599</t>
  </si>
  <si>
    <t>O03600</t>
  </si>
  <si>
    <t>O03601</t>
  </si>
  <si>
    <t>O03602</t>
  </si>
  <si>
    <t>O03603</t>
  </si>
  <si>
    <t>O03604</t>
  </si>
  <si>
    <t>O03605</t>
  </si>
  <si>
    <t>O03606</t>
  </si>
  <si>
    <t>O03607</t>
  </si>
  <si>
    <t>O03608</t>
  </si>
  <si>
    <t>O03609</t>
  </si>
  <si>
    <t>O03610</t>
  </si>
  <si>
    <t>O03611</t>
  </si>
  <si>
    <t>O03612</t>
  </si>
  <si>
    <t>O03613</t>
  </si>
  <si>
    <t>O03614</t>
  </si>
  <si>
    <t>O03615</t>
  </si>
  <si>
    <t>O03616</t>
  </si>
  <si>
    <t>O03617</t>
  </si>
  <si>
    <t>O03618</t>
  </si>
  <si>
    <t>O03619</t>
  </si>
  <si>
    <t>O03620</t>
  </si>
  <si>
    <t>O03621</t>
  </si>
  <si>
    <t>O03622</t>
  </si>
  <si>
    <t>O03623</t>
  </si>
  <si>
    <t>O03624</t>
  </si>
  <si>
    <t>O03625</t>
  </si>
  <si>
    <t>O03626</t>
  </si>
  <si>
    <t>O03627</t>
  </si>
  <si>
    <t>2024-08-17</t>
  </si>
  <si>
    <t>O03628</t>
  </si>
  <si>
    <t>O03629</t>
  </si>
  <si>
    <t>O03630</t>
  </si>
  <si>
    <t>O03631</t>
  </si>
  <si>
    <t>O03632</t>
  </si>
  <si>
    <t>O03633</t>
  </si>
  <si>
    <t>O03634</t>
  </si>
  <si>
    <t>C0463</t>
  </si>
  <si>
    <t>O03635</t>
  </si>
  <si>
    <t>O03636</t>
  </si>
  <si>
    <t>O03637</t>
  </si>
  <si>
    <t>O03638</t>
  </si>
  <si>
    <t>O03639</t>
  </si>
  <si>
    <t>O03640</t>
  </si>
  <si>
    <t>O03641</t>
  </si>
  <si>
    <t>O03642</t>
  </si>
  <si>
    <t>O03643</t>
  </si>
  <si>
    <t>O03644</t>
  </si>
  <si>
    <t>O03645</t>
  </si>
  <si>
    <t>C0230</t>
  </si>
  <si>
    <t>O03646</t>
  </si>
  <si>
    <t>O03647</t>
  </si>
  <si>
    <t>O03648</t>
  </si>
  <si>
    <t>O03649</t>
  </si>
  <si>
    <t>O03650</t>
  </si>
  <si>
    <t>O03651</t>
  </si>
  <si>
    <t>O03652</t>
  </si>
  <si>
    <t>O03653</t>
  </si>
  <si>
    <t>O03654</t>
  </si>
  <si>
    <t>O03655</t>
  </si>
  <si>
    <t>O03656</t>
  </si>
  <si>
    <t>O03657</t>
  </si>
  <si>
    <t>O03658</t>
  </si>
  <si>
    <t>O03659</t>
  </si>
  <si>
    <t>O03660</t>
  </si>
  <si>
    <t>O03661</t>
  </si>
  <si>
    <t>O03662</t>
  </si>
  <si>
    <t>O03663</t>
  </si>
  <si>
    <t>O03664</t>
  </si>
  <si>
    <t>O03665</t>
  </si>
  <si>
    <t>O03666</t>
  </si>
  <si>
    <t>O03667</t>
  </si>
  <si>
    <t>O03668</t>
  </si>
  <si>
    <t>O03669</t>
  </si>
  <si>
    <t>O03670</t>
  </si>
  <si>
    <t>O03671</t>
  </si>
  <si>
    <t>O03672</t>
  </si>
  <si>
    <t>O03673</t>
  </si>
  <si>
    <t>O03674</t>
  </si>
  <si>
    <t>C0884</t>
  </si>
  <si>
    <t>O03675</t>
  </si>
  <si>
    <t>O03676</t>
  </si>
  <si>
    <t>O03677</t>
  </si>
  <si>
    <t>O03678</t>
  </si>
  <si>
    <t>O03679</t>
  </si>
  <si>
    <t>C0369</t>
  </si>
  <si>
    <t>O03680</t>
  </si>
  <si>
    <t>O03681</t>
  </si>
  <si>
    <t>O03682</t>
  </si>
  <si>
    <t>O03683</t>
  </si>
  <si>
    <t>O03684</t>
  </si>
  <si>
    <t>O03685</t>
  </si>
  <si>
    <t>O03686</t>
  </si>
  <si>
    <t>O03687</t>
  </si>
  <si>
    <t>O03688</t>
  </si>
  <si>
    <t>O03689</t>
  </si>
  <si>
    <t>O03690</t>
  </si>
  <si>
    <t>O03691</t>
  </si>
  <si>
    <t>O03692</t>
  </si>
  <si>
    <t>O03693</t>
  </si>
  <si>
    <t>O03694</t>
  </si>
  <si>
    <t>O03695</t>
  </si>
  <si>
    <t>O03696</t>
  </si>
  <si>
    <t>O03697</t>
  </si>
  <si>
    <t>O03698</t>
  </si>
  <si>
    <t>O03699</t>
  </si>
  <si>
    <t>O03700</t>
  </si>
  <si>
    <t>O03701</t>
  </si>
  <si>
    <t>O03702</t>
  </si>
  <si>
    <t>O03703</t>
  </si>
  <si>
    <t>O03704</t>
  </si>
  <si>
    <t>O03705</t>
  </si>
  <si>
    <t>O03706</t>
  </si>
  <si>
    <t>O03707</t>
  </si>
  <si>
    <t>O03708</t>
  </si>
  <si>
    <t>O03709</t>
  </si>
  <si>
    <t>O03710</t>
  </si>
  <si>
    <t>O03711</t>
  </si>
  <si>
    <t>O03712</t>
  </si>
  <si>
    <t>O03713</t>
  </si>
  <si>
    <t>O03714</t>
  </si>
  <si>
    <t>O03715</t>
  </si>
  <si>
    <t>O03716</t>
  </si>
  <si>
    <t>O03717</t>
  </si>
  <si>
    <t>O03718</t>
  </si>
  <si>
    <t>O03719</t>
  </si>
  <si>
    <t>O03720</t>
  </si>
  <si>
    <t>O03721</t>
  </si>
  <si>
    <t>O03722</t>
  </si>
  <si>
    <t>O03723</t>
  </si>
  <si>
    <t>O03724</t>
  </si>
  <si>
    <t>O03725</t>
  </si>
  <si>
    <t>O03726</t>
  </si>
  <si>
    <t>O03727</t>
  </si>
  <si>
    <t>O03728</t>
  </si>
  <si>
    <t>O03729</t>
  </si>
  <si>
    <t>O03730</t>
  </si>
  <si>
    <t>O03731</t>
  </si>
  <si>
    <t>O03732</t>
  </si>
  <si>
    <t>O03733</t>
  </si>
  <si>
    <t>O03734</t>
  </si>
  <si>
    <t>O03735</t>
  </si>
  <si>
    <t>O03736</t>
  </si>
  <si>
    <t>O03737</t>
  </si>
  <si>
    <t>O03738</t>
  </si>
  <si>
    <t>O03739</t>
  </si>
  <si>
    <t>O03740</t>
  </si>
  <si>
    <t>O03741</t>
  </si>
  <si>
    <t>O03742</t>
  </si>
  <si>
    <t>O03743</t>
  </si>
  <si>
    <t>O03744</t>
  </si>
  <si>
    <t>O03745</t>
  </si>
  <si>
    <t>O03746</t>
  </si>
  <si>
    <t>O03747</t>
  </si>
  <si>
    <t>O03748</t>
  </si>
  <si>
    <t>O03749</t>
  </si>
  <si>
    <t>O03750</t>
  </si>
  <si>
    <t>O03751</t>
  </si>
  <si>
    <t>O03752</t>
  </si>
  <si>
    <t>O03753</t>
  </si>
  <si>
    <t>O03754</t>
  </si>
  <si>
    <t>O03755</t>
  </si>
  <si>
    <t>O03756</t>
  </si>
  <si>
    <t>O03757</t>
  </si>
  <si>
    <t>O03758</t>
  </si>
  <si>
    <t>O03759</t>
  </si>
  <si>
    <t>O03760</t>
  </si>
  <si>
    <t>O03761</t>
  </si>
  <si>
    <t>O03762</t>
  </si>
  <si>
    <t>O03763</t>
  </si>
  <si>
    <t>O03764</t>
  </si>
  <si>
    <t>O03765</t>
  </si>
  <si>
    <t>O03766</t>
  </si>
  <si>
    <t>O03767</t>
  </si>
  <si>
    <t>O03768</t>
  </si>
  <si>
    <t>C0771</t>
  </si>
  <si>
    <t>O03769</t>
  </si>
  <si>
    <t>O03770</t>
  </si>
  <si>
    <t>O03771</t>
  </si>
  <si>
    <t>O03772</t>
  </si>
  <si>
    <t>O03773</t>
  </si>
  <si>
    <t>O03774</t>
  </si>
  <si>
    <t>O03775</t>
  </si>
  <si>
    <t>O03776</t>
  </si>
  <si>
    <t>O03777</t>
  </si>
  <si>
    <t>O03778</t>
  </si>
  <si>
    <t>O03779</t>
  </si>
  <si>
    <t>O03780</t>
  </si>
  <si>
    <t>O03781</t>
  </si>
  <si>
    <t>O03782</t>
  </si>
  <si>
    <t>O03783</t>
  </si>
  <si>
    <t>O03784</t>
  </si>
  <si>
    <t>O03785</t>
  </si>
  <si>
    <t>O03786</t>
  </si>
  <si>
    <t>O03787</t>
  </si>
  <si>
    <t>O03788</t>
  </si>
  <si>
    <t>O03789</t>
  </si>
  <si>
    <t>O03790</t>
  </si>
  <si>
    <t>O03791</t>
  </si>
  <si>
    <t>O03792</t>
  </si>
  <si>
    <t>O03793</t>
  </si>
  <si>
    <t>O03794</t>
  </si>
  <si>
    <t>O03795</t>
  </si>
  <si>
    <t>O03796</t>
  </si>
  <si>
    <t>O03797</t>
  </si>
  <si>
    <t>O03798</t>
  </si>
  <si>
    <t>O03799</t>
  </si>
  <si>
    <t>O03800</t>
  </si>
  <si>
    <t>O03801</t>
  </si>
  <si>
    <t>O03802</t>
  </si>
  <si>
    <t>O03803</t>
  </si>
  <si>
    <t>O03804</t>
  </si>
  <si>
    <t>O03805</t>
  </si>
  <si>
    <t>O03806</t>
  </si>
  <si>
    <t>O03807</t>
  </si>
  <si>
    <t>O03808</t>
  </si>
  <si>
    <t>O03809</t>
  </si>
  <si>
    <t>O03810</t>
  </si>
  <si>
    <t>O03811</t>
  </si>
  <si>
    <t>O03812</t>
  </si>
  <si>
    <t>O03813</t>
  </si>
  <si>
    <t>C0233</t>
  </si>
  <si>
    <t>O03814</t>
  </si>
  <si>
    <t>O03815</t>
  </si>
  <si>
    <t>O03816</t>
  </si>
  <si>
    <t>O03817</t>
  </si>
  <si>
    <t>O03818</t>
  </si>
  <si>
    <t>O03819</t>
  </si>
  <si>
    <t>O03820</t>
  </si>
  <si>
    <t>O03821</t>
  </si>
  <si>
    <t>O03822</t>
  </si>
  <si>
    <t>O03823</t>
  </si>
  <si>
    <t>C0721</t>
  </si>
  <si>
    <t>O03824</t>
  </si>
  <si>
    <t>O03825</t>
  </si>
  <si>
    <t>O03826</t>
  </si>
  <si>
    <t>O03827</t>
  </si>
  <si>
    <t>O03828</t>
  </si>
  <si>
    <t>O03829</t>
  </si>
  <si>
    <t>O03830</t>
  </si>
  <si>
    <t>O03831</t>
  </si>
  <si>
    <t>O03832</t>
  </si>
  <si>
    <t>O03833</t>
  </si>
  <si>
    <t>O03834</t>
  </si>
  <si>
    <t>O03835</t>
  </si>
  <si>
    <t>O03836</t>
  </si>
  <si>
    <t>O03837</t>
  </si>
  <si>
    <t>O03838</t>
  </si>
  <si>
    <t>O03839</t>
  </si>
  <si>
    <t>O03840</t>
  </si>
  <si>
    <t>O03841</t>
  </si>
  <si>
    <t>O03842</t>
  </si>
  <si>
    <t>O03843</t>
  </si>
  <si>
    <t>O03844</t>
  </si>
  <si>
    <t>O03845</t>
  </si>
  <si>
    <t>O03846</t>
  </si>
  <si>
    <t>O03847</t>
  </si>
  <si>
    <t>O03848</t>
  </si>
  <si>
    <t>O03849</t>
  </si>
  <si>
    <t>O03850</t>
  </si>
  <si>
    <t>O03851</t>
  </si>
  <si>
    <t>O03852</t>
  </si>
  <si>
    <t>O03853</t>
  </si>
  <si>
    <t>O03854</t>
  </si>
  <si>
    <t>O03855</t>
  </si>
  <si>
    <t>O03856</t>
  </si>
  <si>
    <t>O03857</t>
  </si>
  <si>
    <t>O03858</t>
  </si>
  <si>
    <t>O03859</t>
  </si>
  <si>
    <t>O03860</t>
  </si>
  <si>
    <t>O03861</t>
  </si>
  <si>
    <t>O03862</t>
  </si>
  <si>
    <t>O03863</t>
  </si>
  <si>
    <t>O03864</t>
  </si>
  <si>
    <t>O03865</t>
  </si>
  <si>
    <t>O03866</t>
  </si>
  <si>
    <t>O03867</t>
  </si>
  <si>
    <t>O03868</t>
  </si>
  <si>
    <t>O03869</t>
  </si>
  <si>
    <t>O03870</t>
  </si>
  <si>
    <t>O03871</t>
  </si>
  <si>
    <t>O03872</t>
  </si>
  <si>
    <t>O03873</t>
  </si>
  <si>
    <t>O03874</t>
  </si>
  <si>
    <t>O03875</t>
  </si>
  <si>
    <t>O03876</t>
  </si>
  <si>
    <t>O03877</t>
  </si>
  <si>
    <t>O03878</t>
  </si>
  <si>
    <t>O03879</t>
  </si>
  <si>
    <t>O03880</t>
  </si>
  <si>
    <t>O03881</t>
  </si>
  <si>
    <t>O03882</t>
  </si>
  <si>
    <t>O03883</t>
  </si>
  <si>
    <t>O03884</t>
  </si>
  <si>
    <t>O03885</t>
  </si>
  <si>
    <t>O03886</t>
  </si>
  <si>
    <t>O03887</t>
  </si>
  <si>
    <t>O03888</t>
  </si>
  <si>
    <t>O03889</t>
  </si>
  <si>
    <t>O03890</t>
  </si>
  <si>
    <t>O03891</t>
  </si>
  <si>
    <t>O03892</t>
  </si>
  <si>
    <t>O03893</t>
  </si>
  <si>
    <t>O03894</t>
  </si>
  <si>
    <t>O03895</t>
  </si>
  <si>
    <t>O03896</t>
  </si>
  <si>
    <t>O03897</t>
  </si>
  <si>
    <t>O03898</t>
  </si>
  <si>
    <t>C0084</t>
  </si>
  <si>
    <t>O03899</t>
  </si>
  <si>
    <t>O03900</t>
  </si>
  <si>
    <t>O03901</t>
  </si>
  <si>
    <t>O03902</t>
  </si>
  <si>
    <t>O03903</t>
  </si>
  <si>
    <t>O03904</t>
  </si>
  <si>
    <t>O03905</t>
  </si>
  <si>
    <t>O03906</t>
  </si>
  <si>
    <t>O03907</t>
  </si>
  <si>
    <t>O03908</t>
  </si>
  <si>
    <t>O03909</t>
  </si>
  <si>
    <t>O03910</t>
  </si>
  <si>
    <t>O03911</t>
  </si>
  <si>
    <t>O03912</t>
  </si>
  <si>
    <t>O03913</t>
  </si>
  <si>
    <t>O03914</t>
  </si>
  <si>
    <t>O03915</t>
  </si>
  <si>
    <t>C0653</t>
  </si>
  <si>
    <t>O03916</t>
  </si>
  <si>
    <t>C0750</t>
  </si>
  <si>
    <t>O03917</t>
  </si>
  <si>
    <t>O03918</t>
  </si>
  <si>
    <t>O03919</t>
  </si>
  <si>
    <t>O03920</t>
  </si>
  <si>
    <t>O03921</t>
  </si>
  <si>
    <t>O03922</t>
  </si>
  <si>
    <t>O03923</t>
  </si>
  <si>
    <t>O03924</t>
  </si>
  <si>
    <t>O03925</t>
  </si>
  <si>
    <t>O03926</t>
  </si>
  <si>
    <t>O03927</t>
  </si>
  <si>
    <t>O03928</t>
  </si>
  <si>
    <t>O03929</t>
  </si>
  <si>
    <t>O03930</t>
  </si>
  <si>
    <t>O03931</t>
  </si>
  <si>
    <t>O03932</t>
  </si>
  <si>
    <t>O03933</t>
  </si>
  <si>
    <t>O03934</t>
  </si>
  <si>
    <t>O03935</t>
  </si>
  <si>
    <t>O03936</t>
  </si>
  <si>
    <t>O03937</t>
  </si>
  <si>
    <t>O03938</t>
  </si>
  <si>
    <t>O03939</t>
  </si>
  <si>
    <t>O03940</t>
  </si>
  <si>
    <t>O03941</t>
  </si>
  <si>
    <t>O03942</t>
  </si>
  <si>
    <t>O03943</t>
  </si>
  <si>
    <t>O03944</t>
  </si>
  <si>
    <t>O03945</t>
  </si>
  <si>
    <t>O03946</t>
  </si>
  <si>
    <t>O03947</t>
  </si>
  <si>
    <t>C0175</t>
  </si>
  <si>
    <t>O03948</t>
  </si>
  <si>
    <t>2025-01-25</t>
  </si>
  <si>
    <t>O03949</t>
  </si>
  <si>
    <t>O03950</t>
  </si>
  <si>
    <t>O03951</t>
  </si>
  <si>
    <t>O03952</t>
  </si>
  <si>
    <t>O03953</t>
  </si>
  <si>
    <t>O03954</t>
  </si>
  <si>
    <t>O03955</t>
  </si>
  <si>
    <t>O03956</t>
  </si>
  <si>
    <t>O03957</t>
  </si>
  <si>
    <t>O03958</t>
  </si>
  <si>
    <t>O03959</t>
  </si>
  <si>
    <t>O03960</t>
  </si>
  <si>
    <t>O03961</t>
  </si>
  <si>
    <t>O03962</t>
  </si>
  <si>
    <t>O03963</t>
  </si>
  <si>
    <t>O03964</t>
  </si>
  <si>
    <t>O03965</t>
  </si>
  <si>
    <t>O03966</t>
  </si>
  <si>
    <t>O03967</t>
  </si>
  <si>
    <t>O03968</t>
  </si>
  <si>
    <t>O03969</t>
  </si>
  <si>
    <t>O03970</t>
  </si>
  <si>
    <t>2025-05-21</t>
  </si>
  <si>
    <t>O03971</t>
  </si>
  <si>
    <t>O03972</t>
  </si>
  <si>
    <t>O03973</t>
  </si>
  <si>
    <t>O03974</t>
  </si>
  <si>
    <t>C0585</t>
  </si>
  <si>
    <t>O03975</t>
  </si>
  <si>
    <t>O03976</t>
  </si>
  <si>
    <t>O03977</t>
  </si>
  <si>
    <t>O03978</t>
  </si>
  <si>
    <t>O03979</t>
  </si>
  <si>
    <t>O03980</t>
  </si>
  <si>
    <t>O03981</t>
  </si>
  <si>
    <t>O03982</t>
  </si>
  <si>
    <t>O03983</t>
  </si>
  <si>
    <t>O03984</t>
  </si>
  <si>
    <t>O03985</t>
  </si>
  <si>
    <t>O03986</t>
  </si>
  <si>
    <t>O03987</t>
  </si>
  <si>
    <t>O03988</t>
  </si>
  <si>
    <t>O03989</t>
  </si>
  <si>
    <t>O03990</t>
  </si>
  <si>
    <t>O03991</t>
  </si>
  <si>
    <t>O03992</t>
  </si>
  <si>
    <t>O03993</t>
  </si>
  <si>
    <t>2025-03-27</t>
  </si>
  <si>
    <t>O03994</t>
  </si>
  <si>
    <t>O03995</t>
  </si>
  <si>
    <t>O03996</t>
  </si>
  <si>
    <t>O03997</t>
  </si>
  <si>
    <t>O03998</t>
  </si>
  <si>
    <t>O03999</t>
  </si>
  <si>
    <t>O04000</t>
  </si>
  <si>
    <t>O04001</t>
  </si>
  <si>
    <t>O04002</t>
  </si>
  <si>
    <t>O04003</t>
  </si>
  <si>
    <t>O04004</t>
  </si>
  <si>
    <t>O04005</t>
  </si>
  <si>
    <t>O04006</t>
  </si>
  <si>
    <t>O04007</t>
  </si>
  <si>
    <t>O04008</t>
  </si>
  <si>
    <t>O04009</t>
  </si>
  <si>
    <t>O04010</t>
  </si>
  <si>
    <t>O04011</t>
  </si>
  <si>
    <t>O04012</t>
  </si>
  <si>
    <t>O04013</t>
  </si>
  <si>
    <t>O04014</t>
  </si>
  <si>
    <t>O04015</t>
  </si>
  <si>
    <t>O04016</t>
  </si>
  <si>
    <t>O04017</t>
  </si>
  <si>
    <t>O04018</t>
  </si>
  <si>
    <t>O04019</t>
  </si>
  <si>
    <t>O04020</t>
  </si>
  <si>
    <t>O04021</t>
  </si>
  <si>
    <t>O04022</t>
  </si>
  <si>
    <t>O04023</t>
  </si>
  <si>
    <t>O04024</t>
  </si>
  <si>
    <t>O04025</t>
  </si>
  <si>
    <t>O04026</t>
  </si>
  <si>
    <t>O04027</t>
  </si>
  <si>
    <t>O04028</t>
  </si>
  <si>
    <t>O04029</t>
  </si>
  <si>
    <t>O04030</t>
  </si>
  <si>
    <t>O04031</t>
  </si>
  <si>
    <t>O04032</t>
  </si>
  <si>
    <t>O04033</t>
  </si>
  <si>
    <t>O04034</t>
  </si>
  <si>
    <t>O04035</t>
  </si>
  <si>
    <t>O04036</t>
  </si>
  <si>
    <t>O04037</t>
  </si>
  <si>
    <t>O04038</t>
  </si>
  <si>
    <t>O04039</t>
  </si>
  <si>
    <t>O04040</t>
  </si>
  <si>
    <t>O04041</t>
  </si>
  <si>
    <t>O04042</t>
  </si>
  <si>
    <t>O04043</t>
  </si>
  <si>
    <t>O04044</t>
  </si>
  <si>
    <t>O04045</t>
  </si>
  <si>
    <t>O04046</t>
  </si>
  <si>
    <t>O04047</t>
  </si>
  <si>
    <t>O04048</t>
  </si>
  <si>
    <t>O04049</t>
  </si>
  <si>
    <t>O04050</t>
  </si>
  <si>
    <t>O04051</t>
  </si>
  <si>
    <t>O04052</t>
  </si>
  <si>
    <t>O04053</t>
  </si>
  <si>
    <t>O04054</t>
  </si>
  <si>
    <t>O04055</t>
  </si>
  <si>
    <t>O04056</t>
  </si>
  <si>
    <t>O04057</t>
  </si>
  <si>
    <t>O04058</t>
  </si>
  <si>
    <t>O04059</t>
  </si>
  <si>
    <t>O04060</t>
  </si>
  <si>
    <t>O04061</t>
  </si>
  <si>
    <t>O04062</t>
  </si>
  <si>
    <t>O04063</t>
  </si>
  <si>
    <t>O04064</t>
  </si>
  <si>
    <t>O04065</t>
  </si>
  <si>
    <t>O04066</t>
  </si>
  <si>
    <t>O04067</t>
  </si>
  <si>
    <t>O04068</t>
  </si>
  <si>
    <t>O04069</t>
  </si>
  <si>
    <t>O04070</t>
  </si>
  <si>
    <t>C0816</t>
  </si>
  <si>
    <t>O04071</t>
  </si>
  <si>
    <t>O04072</t>
  </si>
  <si>
    <t>O04073</t>
  </si>
  <si>
    <t>O04074</t>
  </si>
  <si>
    <t>O04075</t>
  </si>
  <si>
    <t>O04076</t>
  </si>
  <si>
    <t>O04077</t>
  </si>
  <si>
    <t>O04078</t>
  </si>
  <si>
    <t>O04079</t>
  </si>
  <si>
    <t>O04080</t>
  </si>
  <si>
    <t>O04081</t>
  </si>
  <si>
    <t>O04082</t>
  </si>
  <si>
    <t>O04083</t>
  </si>
  <si>
    <t>O04084</t>
  </si>
  <si>
    <t>O04085</t>
  </si>
  <si>
    <t>O04086</t>
  </si>
  <si>
    <t>O04087</t>
  </si>
  <si>
    <t>O04088</t>
  </si>
  <si>
    <t>O04089</t>
  </si>
  <si>
    <t>O04090</t>
  </si>
  <si>
    <t>O04091</t>
  </si>
  <si>
    <t>O04092</t>
  </si>
  <si>
    <t>O04093</t>
  </si>
  <si>
    <t>O04094</t>
  </si>
  <si>
    <t>O04095</t>
  </si>
  <si>
    <t>O04096</t>
  </si>
  <si>
    <t>O04097</t>
  </si>
  <si>
    <t>O04098</t>
  </si>
  <si>
    <t>O04099</t>
  </si>
  <si>
    <t>O04100</t>
  </si>
  <si>
    <t>O04101</t>
  </si>
  <si>
    <t>O04102</t>
  </si>
  <si>
    <t>O04103</t>
  </si>
  <si>
    <t>O04104</t>
  </si>
  <si>
    <t>O04105</t>
  </si>
  <si>
    <t>O04106</t>
  </si>
  <si>
    <t>O04107</t>
  </si>
  <si>
    <t>O04108</t>
  </si>
  <si>
    <t>O04109</t>
  </si>
  <si>
    <t>O04110</t>
  </si>
  <si>
    <t>O04111</t>
  </si>
  <si>
    <t>O04112</t>
  </si>
  <si>
    <t>O04113</t>
  </si>
  <si>
    <t>O04114</t>
  </si>
  <si>
    <t>O04115</t>
  </si>
  <si>
    <t>O04116</t>
  </si>
  <si>
    <t>O04117</t>
  </si>
  <si>
    <t>O04118</t>
  </si>
  <si>
    <t>O04119</t>
  </si>
  <si>
    <t>O04120</t>
  </si>
  <si>
    <t>O04121</t>
  </si>
  <si>
    <t>O04122</t>
  </si>
  <si>
    <t>O04123</t>
  </si>
  <si>
    <t>O04124</t>
  </si>
  <si>
    <t>O04125</t>
  </si>
  <si>
    <t>O04126</t>
  </si>
  <si>
    <t>O04127</t>
  </si>
  <si>
    <t>O04128</t>
  </si>
  <si>
    <t>O04129</t>
  </si>
  <si>
    <t>O04130</t>
  </si>
  <si>
    <t>O04131</t>
  </si>
  <si>
    <t>O04132</t>
  </si>
  <si>
    <t>O04133</t>
  </si>
  <si>
    <t>O04134</t>
  </si>
  <si>
    <t>O04135</t>
  </si>
  <si>
    <t>O04136</t>
  </si>
  <si>
    <t>C0398</t>
  </si>
  <si>
    <t>O04137</t>
  </si>
  <si>
    <t>O04138</t>
  </si>
  <si>
    <t>C0492</t>
  </si>
  <si>
    <t>O04139</t>
  </si>
  <si>
    <t>O04140</t>
  </si>
  <si>
    <t>O04141</t>
  </si>
  <si>
    <t>O04142</t>
  </si>
  <si>
    <t>O04143</t>
  </si>
  <si>
    <t>O04144</t>
  </si>
  <si>
    <t>O04145</t>
  </si>
  <si>
    <t>O04146</t>
  </si>
  <si>
    <t>O04147</t>
  </si>
  <si>
    <t>O04148</t>
  </si>
  <si>
    <t>O04149</t>
  </si>
  <si>
    <t>O04150</t>
  </si>
  <si>
    <t>O04151</t>
  </si>
  <si>
    <t>O04152</t>
  </si>
  <si>
    <t>O04153</t>
  </si>
  <si>
    <t>O04154</t>
  </si>
  <si>
    <t>O04155</t>
  </si>
  <si>
    <t>O04156</t>
  </si>
  <si>
    <t>C0997</t>
  </si>
  <si>
    <t>O04157</t>
  </si>
  <si>
    <t>O04158</t>
  </si>
  <si>
    <t>O04159</t>
  </si>
  <si>
    <t>O04160</t>
  </si>
  <si>
    <t>O04161</t>
  </si>
  <si>
    <t>O04162</t>
  </si>
  <si>
    <t>O04163</t>
  </si>
  <si>
    <t>O04164</t>
  </si>
  <si>
    <t>O04165</t>
  </si>
  <si>
    <t>O04166</t>
  </si>
  <si>
    <t>O04167</t>
  </si>
  <si>
    <t>O04168</t>
  </si>
  <si>
    <t>O04169</t>
  </si>
  <si>
    <t>O04170</t>
  </si>
  <si>
    <t>O04171</t>
  </si>
  <si>
    <t>O04172</t>
  </si>
  <si>
    <t>O04173</t>
  </si>
  <si>
    <t>O04174</t>
  </si>
  <si>
    <t>O04175</t>
  </si>
  <si>
    <t>O04176</t>
  </si>
  <si>
    <t>O04177</t>
  </si>
  <si>
    <t>O04178</t>
  </si>
  <si>
    <t>O04179</t>
  </si>
  <si>
    <t>O04180</t>
  </si>
  <si>
    <t>O04181</t>
  </si>
  <si>
    <t>O04182</t>
  </si>
  <si>
    <t>O04183</t>
  </si>
  <si>
    <t>O04184</t>
  </si>
  <si>
    <t>O04185</t>
  </si>
  <si>
    <t>O04186</t>
  </si>
  <si>
    <t>O04187</t>
  </si>
  <si>
    <t>O04188</t>
  </si>
  <si>
    <t>O04189</t>
  </si>
  <si>
    <t>O04190</t>
  </si>
  <si>
    <t>O04191</t>
  </si>
  <si>
    <t>O04192</t>
  </si>
  <si>
    <t>O04193</t>
  </si>
  <si>
    <t>O04194</t>
  </si>
  <si>
    <t>O04195</t>
  </si>
  <si>
    <t>O04196</t>
  </si>
  <si>
    <t>O04197</t>
  </si>
  <si>
    <t>O04198</t>
  </si>
  <si>
    <t>O04199</t>
  </si>
  <si>
    <t>O04200</t>
  </si>
  <si>
    <t>O04201</t>
  </si>
  <si>
    <t>O04202</t>
  </si>
  <si>
    <t>O04203</t>
  </si>
  <si>
    <t>O04204</t>
  </si>
  <si>
    <t>O04205</t>
  </si>
  <si>
    <t>O04206</t>
  </si>
  <si>
    <t>O04207</t>
  </si>
  <si>
    <t>C0330</t>
  </si>
  <si>
    <t>O04208</t>
  </si>
  <si>
    <t>O04209</t>
  </si>
  <si>
    <t>O04210</t>
  </si>
  <si>
    <t>O04211</t>
  </si>
  <si>
    <t>O04212</t>
  </si>
  <si>
    <t>O04213</t>
  </si>
  <si>
    <t>O04214</t>
  </si>
  <si>
    <t>O04215</t>
  </si>
  <si>
    <t>O04216</t>
  </si>
  <si>
    <t>O04217</t>
  </si>
  <si>
    <t>O04218</t>
  </si>
  <si>
    <t>O04219</t>
  </si>
  <si>
    <t>O04220</t>
  </si>
  <si>
    <t>O04221</t>
  </si>
  <si>
    <t>O04222</t>
  </si>
  <si>
    <t>O04223</t>
  </si>
  <si>
    <t>O04224</t>
  </si>
  <si>
    <t>O04225</t>
  </si>
  <si>
    <t>O04226</t>
  </si>
  <si>
    <t>O04227</t>
  </si>
  <si>
    <t>O04228</t>
  </si>
  <si>
    <t>O04229</t>
  </si>
  <si>
    <t>O04230</t>
  </si>
  <si>
    <t>O04231</t>
  </si>
  <si>
    <t>O04232</t>
  </si>
  <si>
    <t>O04233</t>
  </si>
  <si>
    <t>O04234</t>
  </si>
  <si>
    <t>O04235</t>
  </si>
  <si>
    <t>O04236</t>
  </si>
  <si>
    <t>O04237</t>
  </si>
  <si>
    <t>O04238</t>
  </si>
  <si>
    <t>O04239</t>
  </si>
  <si>
    <t>O04240</t>
  </si>
  <si>
    <t>O04241</t>
  </si>
  <si>
    <t>O04242</t>
  </si>
  <si>
    <t>O04243</t>
  </si>
  <si>
    <t>O04244</t>
  </si>
  <si>
    <t>O04245</t>
  </si>
  <si>
    <t>O04246</t>
  </si>
  <si>
    <t>O04247</t>
  </si>
  <si>
    <t>O04248</t>
  </si>
  <si>
    <t>O04249</t>
  </si>
  <si>
    <t>O04250</t>
  </si>
  <si>
    <t>O04251</t>
  </si>
  <si>
    <t>O04252</t>
  </si>
  <si>
    <t>O04253</t>
  </si>
  <si>
    <t>O04254</t>
  </si>
  <si>
    <t>O04255</t>
  </si>
  <si>
    <t>O04256</t>
  </si>
  <si>
    <t>O04257</t>
  </si>
  <si>
    <t>O04258</t>
  </si>
  <si>
    <t>O04259</t>
  </si>
  <si>
    <t>O04260</t>
  </si>
  <si>
    <t>O04261</t>
  </si>
  <si>
    <t>O04262</t>
  </si>
  <si>
    <t>O04263</t>
  </si>
  <si>
    <t>O04264</t>
  </si>
  <si>
    <t>O04265</t>
  </si>
  <si>
    <t>O04266</t>
  </si>
  <si>
    <t>O04267</t>
  </si>
  <si>
    <t>O04268</t>
  </si>
  <si>
    <t>O04269</t>
  </si>
  <si>
    <t>O04270</t>
  </si>
  <si>
    <t>O04271</t>
  </si>
  <si>
    <t>O04272</t>
  </si>
  <si>
    <t>O04273</t>
  </si>
  <si>
    <t>O04274</t>
  </si>
  <si>
    <t>O04275</t>
  </si>
  <si>
    <t>O04276</t>
  </si>
  <si>
    <t>O04277</t>
  </si>
  <si>
    <t>O04278</t>
  </si>
  <si>
    <t>O04279</t>
  </si>
  <si>
    <t>O04280</t>
  </si>
  <si>
    <t>O04281</t>
  </si>
  <si>
    <t>O04282</t>
  </si>
  <si>
    <t>O04283</t>
  </si>
  <si>
    <t>O04284</t>
  </si>
  <si>
    <t>O04285</t>
  </si>
  <si>
    <t>O04286</t>
  </si>
  <si>
    <t>O04287</t>
  </si>
  <si>
    <t>O04288</t>
  </si>
  <si>
    <t>O04289</t>
  </si>
  <si>
    <t>O04290</t>
  </si>
  <si>
    <t>O04291</t>
  </si>
  <si>
    <t>O04292</t>
  </si>
  <si>
    <t>O04293</t>
  </si>
  <si>
    <t>O04294</t>
  </si>
  <si>
    <t>O04295</t>
  </si>
  <si>
    <t>O04296</t>
  </si>
  <si>
    <t>O04297</t>
  </si>
  <si>
    <t>O04298</t>
  </si>
  <si>
    <t>O04299</t>
  </si>
  <si>
    <t>O04300</t>
  </si>
  <si>
    <t>O04301</t>
  </si>
  <si>
    <t>O04302</t>
  </si>
  <si>
    <t>O04303</t>
  </si>
  <si>
    <t>O04304</t>
  </si>
  <si>
    <t>O04305</t>
  </si>
  <si>
    <t>O04306</t>
  </si>
  <si>
    <t>O04307</t>
  </si>
  <si>
    <t>O04308</t>
  </si>
  <si>
    <t>O04309</t>
  </si>
  <si>
    <t>O04310</t>
  </si>
  <si>
    <t>O04311</t>
  </si>
  <si>
    <t>O04312</t>
  </si>
  <si>
    <t>O04313</t>
  </si>
  <si>
    <t>O04314</t>
  </si>
  <si>
    <t>O04315</t>
  </si>
  <si>
    <t>O04316</t>
  </si>
  <si>
    <t>O04317</t>
  </si>
  <si>
    <t>O04318</t>
  </si>
  <si>
    <t>O04319</t>
  </si>
  <si>
    <t>O04320</t>
  </si>
  <si>
    <t>O04321</t>
  </si>
  <si>
    <t>O04322</t>
  </si>
  <si>
    <t>O04323</t>
  </si>
  <si>
    <t>O04324</t>
  </si>
  <si>
    <t>O04325</t>
  </si>
  <si>
    <t>O04326</t>
  </si>
  <si>
    <t>O04327</t>
  </si>
  <si>
    <t>O04328</t>
  </si>
  <si>
    <t>O04329</t>
  </si>
  <si>
    <t>O04330</t>
  </si>
  <si>
    <t>O04331</t>
  </si>
  <si>
    <t>O04332</t>
  </si>
  <si>
    <t>O04333</t>
  </si>
  <si>
    <t>O04334</t>
  </si>
  <si>
    <t>O04335</t>
  </si>
  <si>
    <t>O04336</t>
  </si>
  <si>
    <t>O04337</t>
  </si>
  <si>
    <t>O04338</t>
  </si>
  <si>
    <t>O04339</t>
  </si>
  <si>
    <t>O04340</t>
  </si>
  <si>
    <t>O04341</t>
  </si>
  <si>
    <t>O04342</t>
  </si>
  <si>
    <t>O04343</t>
  </si>
  <si>
    <t>O04344</t>
  </si>
  <si>
    <t>O04345</t>
  </si>
  <si>
    <t>O04346</t>
  </si>
  <si>
    <t>O04347</t>
  </si>
  <si>
    <t>O04348</t>
  </si>
  <si>
    <t>O04349</t>
  </si>
  <si>
    <t>O04350</t>
  </si>
  <si>
    <t>O04351</t>
  </si>
  <si>
    <t>O04352</t>
  </si>
  <si>
    <t>O04353</t>
  </si>
  <si>
    <t>O04354</t>
  </si>
  <si>
    <t>O04355</t>
  </si>
  <si>
    <t>O04356</t>
  </si>
  <si>
    <t>O04357</t>
  </si>
  <si>
    <t>O04358</t>
  </si>
  <si>
    <t>O04359</t>
  </si>
  <si>
    <t>O04360</t>
  </si>
  <si>
    <t>O04361</t>
  </si>
  <si>
    <t>O04362</t>
  </si>
  <si>
    <t>O04363</t>
  </si>
  <si>
    <t>O04364</t>
  </si>
  <si>
    <t>O04365</t>
  </si>
  <si>
    <t>O04366</t>
  </si>
  <si>
    <t>O04367</t>
  </si>
  <si>
    <t>O04368</t>
  </si>
  <si>
    <t>O04369</t>
  </si>
  <si>
    <t>O04370</t>
  </si>
  <si>
    <t>O04371</t>
  </si>
  <si>
    <t>O04372</t>
  </si>
  <si>
    <t>O04373</t>
  </si>
  <si>
    <t>O04374</t>
  </si>
  <si>
    <t>O04375</t>
  </si>
  <si>
    <t>O04376</t>
  </si>
  <si>
    <t>O04377</t>
  </si>
  <si>
    <t>O04378</t>
  </si>
  <si>
    <t>O04379</t>
  </si>
  <si>
    <t>O04380</t>
  </si>
  <si>
    <t>O04381</t>
  </si>
  <si>
    <t>O04382</t>
  </si>
  <si>
    <t>O04383</t>
  </si>
  <si>
    <t>O04384</t>
  </si>
  <si>
    <t>O04385</t>
  </si>
  <si>
    <t>O04386</t>
  </si>
  <si>
    <t>O04387</t>
  </si>
  <si>
    <t>O04388</t>
  </si>
  <si>
    <t>O04389</t>
  </si>
  <si>
    <t>O04390</t>
  </si>
  <si>
    <t>O04391</t>
  </si>
  <si>
    <t>O04392</t>
  </si>
  <si>
    <t>O04393</t>
  </si>
  <si>
    <t>O04394</t>
  </si>
  <si>
    <t>O04395</t>
  </si>
  <si>
    <t>O04396</t>
  </si>
  <si>
    <t>O04397</t>
  </si>
  <si>
    <t>O04398</t>
  </si>
  <si>
    <t>O04399</t>
  </si>
  <si>
    <t>O04400</t>
  </si>
  <si>
    <t>O04401</t>
  </si>
  <si>
    <t>O04402</t>
  </si>
  <si>
    <t>O04403</t>
  </si>
  <si>
    <t>O04404</t>
  </si>
  <si>
    <t>O04405</t>
  </si>
  <si>
    <t>O04406</t>
  </si>
  <si>
    <t>O04407</t>
  </si>
  <si>
    <t>O04408</t>
  </si>
  <si>
    <t>O04409</t>
  </si>
  <si>
    <t>O04410</t>
  </si>
  <si>
    <t>O04411</t>
  </si>
  <si>
    <t>O04412</t>
  </si>
  <si>
    <t>C0401</t>
  </si>
  <si>
    <t>O04413</t>
  </si>
  <si>
    <t>O04414</t>
  </si>
  <si>
    <t>O04415</t>
  </si>
  <si>
    <t>O04416</t>
  </si>
  <si>
    <t>O04417</t>
  </si>
  <si>
    <t>O04418</t>
  </si>
  <si>
    <t>O04419</t>
  </si>
  <si>
    <t>O04420</t>
  </si>
  <si>
    <t>O04421</t>
  </si>
  <si>
    <t>O04422</t>
  </si>
  <si>
    <t>O04423</t>
  </si>
  <si>
    <t>O04424</t>
  </si>
  <si>
    <t>O04425</t>
  </si>
  <si>
    <t>O04426</t>
  </si>
  <si>
    <t>O04427</t>
  </si>
  <si>
    <t>O04428</t>
  </si>
  <si>
    <t>O04429</t>
  </si>
  <si>
    <t>O04430</t>
  </si>
  <si>
    <t>O04431</t>
  </si>
  <si>
    <t>O04432</t>
  </si>
  <si>
    <t>O04433</t>
  </si>
  <si>
    <t>O04434</t>
  </si>
  <si>
    <t>O04435</t>
  </si>
  <si>
    <t>O04436</t>
  </si>
  <si>
    <t>O04437</t>
  </si>
  <si>
    <t>O04438</t>
  </si>
  <si>
    <t>O04439</t>
  </si>
  <si>
    <t>O04440</t>
  </si>
  <si>
    <t>O04441</t>
  </si>
  <si>
    <t>O04442</t>
  </si>
  <si>
    <t>O04443</t>
  </si>
  <si>
    <t>O04444</t>
  </si>
  <si>
    <t>O04445</t>
  </si>
  <si>
    <t>O04446</t>
  </si>
  <si>
    <t>O04447</t>
  </si>
  <si>
    <t>O04448</t>
  </si>
  <si>
    <t>O04449</t>
  </si>
  <si>
    <t>O04450</t>
  </si>
  <si>
    <t>O04451</t>
  </si>
  <si>
    <t>O04452</t>
  </si>
  <si>
    <t>O04453</t>
  </si>
  <si>
    <t>O04454</t>
  </si>
  <si>
    <t>O04455</t>
  </si>
  <si>
    <t>O04456</t>
  </si>
  <si>
    <t>O04457</t>
  </si>
  <si>
    <t>O04458</t>
  </si>
  <si>
    <t>O04459</t>
  </si>
  <si>
    <t>O04460</t>
  </si>
  <si>
    <t>O04461</t>
  </si>
  <si>
    <t>O04462</t>
  </si>
  <si>
    <t>O04463</t>
  </si>
  <si>
    <t>O04464</t>
  </si>
  <si>
    <t>O04465</t>
  </si>
  <si>
    <t>O04466</t>
  </si>
  <si>
    <t>O04467</t>
  </si>
  <si>
    <t>O04468</t>
  </si>
  <si>
    <t>O04469</t>
  </si>
  <si>
    <t>O04470</t>
  </si>
  <si>
    <t>O04471</t>
  </si>
  <si>
    <t>O04472</t>
  </si>
  <si>
    <t>O04473</t>
  </si>
  <si>
    <t>O04474</t>
  </si>
  <si>
    <t>O04475</t>
  </si>
  <si>
    <t>O04476</t>
  </si>
  <si>
    <t>O04477</t>
  </si>
  <si>
    <t>O04478</t>
  </si>
  <si>
    <t>O04479</t>
  </si>
  <si>
    <t>O04480</t>
  </si>
  <si>
    <t>O04481</t>
  </si>
  <si>
    <t>O04482</t>
  </si>
  <si>
    <t>O04483</t>
  </si>
  <si>
    <t>O04484</t>
  </si>
  <si>
    <t>O04485</t>
  </si>
  <si>
    <t>O04486</t>
  </si>
  <si>
    <t>O04487</t>
  </si>
  <si>
    <t>O04488</t>
  </si>
  <si>
    <t>O04489</t>
  </si>
  <si>
    <t>O04490</t>
  </si>
  <si>
    <t>O04491</t>
  </si>
  <si>
    <t>O04492</t>
  </si>
  <si>
    <t>O04493</t>
  </si>
  <si>
    <t>O04494</t>
  </si>
  <si>
    <t>O04495</t>
  </si>
  <si>
    <t>O04496</t>
  </si>
  <si>
    <t>O04497</t>
  </si>
  <si>
    <t>O04498</t>
  </si>
  <si>
    <t>O04499</t>
  </si>
  <si>
    <t>O04500</t>
  </si>
  <si>
    <t>O04501</t>
  </si>
  <si>
    <t>O04502</t>
  </si>
  <si>
    <t>O04503</t>
  </si>
  <si>
    <t>O04504</t>
  </si>
  <si>
    <t>O04505</t>
  </si>
  <si>
    <t>O04506</t>
  </si>
  <si>
    <t>O04507</t>
  </si>
  <si>
    <t>O04508</t>
  </si>
  <si>
    <t>O04509</t>
  </si>
  <si>
    <t>O04510</t>
  </si>
  <si>
    <t>O04511</t>
  </si>
  <si>
    <t>O04512</t>
  </si>
  <si>
    <t>O04513</t>
  </si>
  <si>
    <t>O04514</t>
  </si>
  <si>
    <t>O04515</t>
  </si>
  <si>
    <t>O04516</t>
  </si>
  <si>
    <t>O04517</t>
  </si>
  <si>
    <t>O04518</t>
  </si>
  <si>
    <t>O04519</t>
  </si>
  <si>
    <t>C0441</t>
  </si>
  <si>
    <t>O04520</t>
  </si>
  <si>
    <t>O04521</t>
  </si>
  <si>
    <t>O04522</t>
  </si>
  <si>
    <t>O04523</t>
  </si>
  <si>
    <t>O04524</t>
  </si>
  <si>
    <t>O04525</t>
  </si>
  <si>
    <t>O04526</t>
  </si>
  <si>
    <t>O04527</t>
  </si>
  <si>
    <t>O04528</t>
  </si>
  <si>
    <t>O04529</t>
  </si>
  <si>
    <t>O04530</t>
  </si>
  <si>
    <t>O04531</t>
  </si>
  <si>
    <t>O04532</t>
  </si>
  <si>
    <t>O04533</t>
  </si>
  <si>
    <t>O04534</t>
  </si>
  <si>
    <t>O04535</t>
  </si>
  <si>
    <t>O04536</t>
  </si>
  <si>
    <t>O04537</t>
  </si>
  <si>
    <t>O04538</t>
  </si>
  <si>
    <t>O04539</t>
  </si>
  <si>
    <t>O04540</t>
  </si>
  <si>
    <t>O04541</t>
  </si>
  <si>
    <t>O04542</t>
  </si>
  <si>
    <t>O04543</t>
  </si>
  <si>
    <t>O04544</t>
  </si>
  <si>
    <t>O04545</t>
  </si>
  <si>
    <t>O04546</t>
  </si>
  <si>
    <t>O04547</t>
  </si>
  <si>
    <t>O04548</t>
  </si>
  <si>
    <t>O04549</t>
  </si>
  <si>
    <t>O04550</t>
  </si>
  <si>
    <t>O04551</t>
  </si>
  <si>
    <t>O04552</t>
  </si>
  <si>
    <t>O04553</t>
  </si>
  <si>
    <t>O04554</t>
  </si>
  <si>
    <t>O04555</t>
  </si>
  <si>
    <t>O04556</t>
  </si>
  <si>
    <t>O04557</t>
  </si>
  <si>
    <t>O04558</t>
  </si>
  <si>
    <t>O04559</t>
  </si>
  <si>
    <t>O04560</t>
  </si>
  <si>
    <t>O04561</t>
  </si>
  <si>
    <t>O04562</t>
  </si>
  <si>
    <t>O04563</t>
  </si>
  <si>
    <t>O04564</t>
  </si>
  <si>
    <t>O04565</t>
  </si>
  <si>
    <t>O04566</t>
  </si>
  <si>
    <t>O04567</t>
  </si>
  <si>
    <t>O04568</t>
  </si>
  <si>
    <t>O04569</t>
  </si>
  <si>
    <t>O04570</t>
  </si>
  <si>
    <t>O04571</t>
  </si>
  <si>
    <t>O04572</t>
  </si>
  <si>
    <t>O04573</t>
  </si>
  <si>
    <t>O04574</t>
  </si>
  <si>
    <t>O04575</t>
  </si>
  <si>
    <t>O04576</t>
  </si>
  <si>
    <t>O04577</t>
  </si>
  <si>
    <t>O04578</t>
  </si>
  <si>
    <t>O04579</t>
  </si>
  <si>
    <t>O04580</t>
  </si>
  <si>
    <t>O04581</t>
  </si>
  <si>
    <t>O04582</t>
  </si>
  <si>
    <t>O04583</t>
  </si>
  <si>
    <t>O04584</t>
  </si>
  <si>
    <t>O04585</t>
  </si>
  <si>
    <t>O04586</t>
  </si>
  <si>
    <t>O04587</t>
  </si>
  <si>
    <t>O04588</t>
  </si>
  <si>
    <t>O04589</t>
  </si>
  <si>
    <t>O04590</t>
  </si>
  <si>
    <t>O04591</t>
  </si>
  <si>
    <t>O04592</t>
  </si>
  <si>
    <t>O04593</t>
  </si>
  <si>
    <t>O04594</t>
  </si>
  <si>
    <t>O04595</t>
  </si>
  <si>
    <t>O04596</t>
  </si>
  <si>
    <t>O04597</t>
  </si>
  <si>
    <t>O04598</t>
  </si>
  <si>
    <t>O04599</t>
  </si>
  <si>
    <t>O04600</t>
  </si>
  <si>
    <t>O04601</t>
  </si>
  <si>
    <t>O04602</t>
  </si>
  <si>
    <t>O04603</t>
  </si>
  <si>
    <t>O04604</t>
  </si>
  <si>
    <t>O04605</t>
  </si>
  <si>
    <t>O04606</t>
  </si>
  <si>
    <t>O04607</t>
  </si>
  <si>
    <t>O04608</t>
  </si>
  <si>
    <t>O04609</t>
  </si>
  <si>
    <t>O04610</t>
  </si>
  <si>
    <t>O04611</t>
  </si>
  <si>
    <t>O04612</t>
  </si>
  <si>
    <t>O04613</t>
  </si>
  <si>
    <t>O04614</t>
  </si>
  <si>
    <t>O04615</t>
  </si>
  <si>
    <t>O04616</t>
  </si>
  <si>
    <t>O04617</t>
  </si>
  <si>
    <t>O04618</t>
  </si>
  <si>
    <t>O04619</t>
  </si>
  <si>
    <t>O04620</t>
  </si>
  <si>
    <t>O04621</t>
  </si>
  <si>
    <t>O04622</t>
  </si>
  <si>
    <t>O04623</t>
  </si>
  <si>
    <t>O04624</t>
  </si>
  <si>
    <t>O04625</t>
  </si>
  <si>
    <t>O04626</t>
  </si>
  <si>
    <t>O04627</t>
  </si>
  <si>
    <t>O04628</t>
  </si>
  <si>
    <t>O04629</t>
  </si>
  <si>
    <t>O04630</t>
  </si>
  <si>
    <t>O04631</t>
  </si>
  <si>
    <t>O04632</t>
  </si>
  <si>
    <t>O04633</t>
  </si>
  <si>
    <t>O04634</t>
  </si>
  <si>
    <t>O04635</t>
  </si>
  <si>
    <t>O04636</t>
  </si>
  <si>
    <t>O04637</t>
  </si>
  <si>
    <t>O04638</t>
  </si>
  <si>
    <t>O04639</t>
  </si>
  <si>
    <t>O04640</t>
  </si>
  <si>
    <t>O04641</t>
  </si>
  <si>
    <t>O04642</t>
  </si>
  <si>
    <t>O04643</t>
  </si>
  <si>
    <t>O04644</t>
  </si>
  <si>
    <t>O04645</t>
  </si>
  <si>
    <t>O04646</t>
  </si>
  <si>
    <t>O04647</t>
  </si>
  <si>
    <t>O04648</t>
  </si>
  <si>
    <t>O04649</t>
  </si>
  <si>
    <t>O04650</t>
  </si>
  <si>
    <t>O04651</t>
  </si>
  <si>
    <t>O04652</t>
  </si>
  <si>
    <t>O04653</t>
  </si>
  <si>
    <t>O04654</t>
  </si>
  <si>
    <t>O04655</t>
  </si>
  <si>
    <t>O04656</t>
  </si>
  <si>
    <t>O04657</t>
  </si>
  <si>
    <t>O04658</t>
  </si>
  <si>
    <t>O04659</t>
  </si>
  <si>
    <t>O04660</t>
  </si>
  <si>
    <t>O04661</t>
  </si>
  <si>
    <t>O04662</t>
  </si>
  <si>
    <t>O04663</t>
  </si>
  <si>
    <t>O04664</t>
  </si>
  <si>
    <t>O04665</t>
  </si>
  <si>
    <t>O04666</t>
  </si>
  <si>
    <t>O04667</t>
  </si>
  <si>
    <t>O04668</t>
  </si>
  <si>
    <t>O04669</t>
  </si>
  <si>
    <t>O04670</t>
  </si>
  <si>
    <t>O04671</t>
  </si>
  <si>
    <t>O04672</t>
  </si>
  <si>
    <t>O04673</t>
  </si>
  <si>
    <t>O04674</t>
  </si>
  <si>
    <t>O04675</t>
  </si>
  <si>
    <t>O04676</t>
  </si>
  <si>
    <t>O04677</t>
  </si>
  <si>
    <t>O04678</t>
  </si>
  <si>
    <t>O04679</t>
  </si>
  <si>
    <t>O04680</t>
  </si>
  <si>
    <t>O04681</t>
  </si>
  <si>
    <t>O04682</t>
  </si>
  <si>
    <t>O04683</t>
  </si>
  <si>
    <t>O04684</t>
  </si>
  <si>
    <t>O04685</t>
  </si>
  <si>
    <t>O04686</t>
  </si>
  <si>
    <t>O04687</t>
  </si>
  <si>
    <t>O04688</t>
  </si>
  <si>
    <t>O04689</t>
  </si>
  <si>
    <t>O04690</t>
  </si>
  <si>
    <t>O04691</t>
  </si>
  <si>
    <t>O04692</t>
  </si>
  <si>
    <t>O04693</t>
  </si>
  <si>
    <t>O04694</t>
  </si>
  <si>
    <t>O04695</t>
  </si>
  <si>
    <t>O04696</t>
  </si>
  <si>
    <t>O04697</t>
  </si>
  <si>
    <t>O04698</t>
  </si>
  <si>
    <t>O04699</t>
  </si>
  <si>
    <t>O04700</t>
  </si>
  <si>
    <t>O04701</t>
  </si>
  <si>
    <t>O04702</t>
  </si>
  <si>
    <t>O04703</t>
  </si>
  <si>
    <t>O04704</t>
  </si>
  <si>
    <t>O04705</t>
  </si>
  <si>
    <t>O04706</t>
  </si>
  <si>
    <t>O04707</t>
  </si>
  <si>
    <t>C0971</t>
  </si>
  <si>
    <t>O04708</t>
  </si>
  <si>
    <t>O04709</t>
  </si>
  <si>
    <t>O04710</t>
  </si>
  <si>
    <t>O04711</t>
  </si>
  <si>
    <t>O04712</t>
  </si>
  <si>
    <t>O04713</t>
  </si>
  <si>
    <t>O04714</t>
  </si>
  <si>
    <t>O04715</t>
  </si>
  <si>
    <t>O04716</t>
  </si>
  <si>
    <t>O04717</t>
  </si>
  <si>
    <t>C0096</t>
  </si>
  <si>
    <t>O04718</t>
  </si>
  <si>
    <t>O04719</t>
  </si>
  <si>
    <t>O04720</t>
  </si>
  <si>
    <t>O04721</t>
  </si>
  <si>
    <t>O04722</t>
  </si>
  <si>
    <t>O04723</t>
  </si>
  <si>
    <t>O04724</t>
  </si>
  <si>
    <t>O04725</t>
  </si>
  <si>
    <t>O04726</t>
  </si>
  <si>
    <t>O04727</t>
  </si>
  <si>
    <t>O04728</t>
  </si>
  <si>
    <t>O04729</t>
  </si>
  <si>
    <t>O04730</t>
  </si>
  <si>
    <t>O04731</t>
  </si>
  <si>
    <t>O04732</t>
  </si>
  <si>
    <t>O04733</t>
  </si>
  <si>
    <t>O04734</t>
  </si>
  <si>
    <t>O04735</t>
  </si>
  <si>
    <t>O04736</t>
  </si>
  <si>
    <t>O04737</t>
  </si>
  <si>
    <t>O04738</t>
  </si>
  <si>
    <t>O04739</t>
  </si>
  <si>
    <t>O04740</t>
  </si>
  <si>
    <t>O04741</t>
  </si>
  <si>
    <t>O04742</t>
  </si>
  <si>
    <t>O04743</t>
  </si>
  <si>
    <t>O04744</t>
  </si>
  <si>
    <t>O04745</t>
  </si>
  <si>
    <t>O04746</t>
  </si>
  <si>
    <t>O04747</t>
  </si>
  <si>
    <t>O04748</t>
  </si>
  <si>
    <t>O04749</t>
  </si>
  <si>
    <t>O04750</t>
  </si>
  <si>
    <t>O04751</t>
  </si>
  <si>
    <t>O04752</t>
  </si>
  <si>
    <t>O04753</t>
  </si>
  <si>
    <t>O04754</t>
  </si>
  <si>
    <t>O04755</t>
  </si>
  <si>
    <t>O04756</t>
  </si>
  <si>
    <t>O04757</t>
  </si>
  <si>
    <t>O04758</t>
  </si>
  <si>
    <t>O04759</t>
  </si>
  <si>
    <t>O04760</t>
  </si>
  <si>
    <t>O04761</t>
  </si>
  <si>
    <t>O04762</t>
  </si>
  <si>
    <t>O04763</t>
  </si>
  <si>
    <t>O04764</t>
  </si>
  <si>
    <t>O04765</t>
  </si>
  <si>
    <t>O04766</t>
  </si>
  <si>
    <t>O04767</t>
  </si>
  <si>
    <t>O04768</t>
  </si>
  <si>
    <t>O04769</t>
  </si>
  <si>
    <t>O04770</t>
  </si>
  <si>
    <t>O04771</t>
  </si>
  <si>
    <t>O04772</t>
  </si>
  <si>
    <t>C0095</t>
  </si>
  <si>
    <t>O04773</t>
  </si>
  <si>
    <t>O04774</t>
  </si>
  <si>
    <t>O04775</t>
  </si>
  <si>
    <t>O04776</t>
  </si>
  <si>
    <t>O04777</t>
  </si>
  <si>
    <t>O04778</t>
  </si>
  <si>
    <t>O04779</t>
  </si>
  <si>
    <t>O04780</t>
  </si>
  <si>
    <t>O04781</t>
  </si>
  <si>
    <t>O04782</t>
  </si>
  <si>
    <t>O04783</t>
  </si>
  <si>
    <t>O04784</t>
  </si>
  <si>
    <t>O04785</t>
  </si>
  <si>
    <t>O04786</t>
  </si>
  <si>
    <t>O04787</t>
  </si>
  <si>
    <t>O04788</t>
  </si>
  <si>
    <t>O04789</t>
  </si>
  <si>
    <t>O04790</t>
  </si>
  <si>
    <t>O04791</t>
  </si>
  <si>
    <t>O04792</t>
  </si>
  <si>
    <t>C0372</t>
  </si>
  <si>
    <t>O04793</t>
  </si>
  <si>
    <t>O04794</t>
  </si>
  <si>
    <t>O04795</t>
  </si>
  <si>
    <t>O04796</t>
  </si>
  <si>
    <t>O04797</t>
  </si>
  <si>
    <t>O04798</t>
  </si>
  <si>
    <t>O04799</t>
  </si>
  <si>
    <t>O04800</t>
  </si>
  <si>
    <t>O04801</t>
  </si>
  <si>
    <t>O04802</t>
  </si>
  <si>
    <t>O04803</t>
  </si>
  <si>
    <t>O04804</t>
  </si>
  <si>
    <t>O04805</t>
  </si>
  <si>
    <t>O04806</t>
  </si>
  <si>
    <t>O04807</t>
  </si>
  <si>
    <t>O04808</t>
  </si>
  <si>
    <t>O04809</t>
  </si>
  <si>
    <t>O04810</t>
  </si>
  <si>
    <t>O04811</t>
  </si>
  <si>
    <t>O04812</t>
  </si>
  <si>
    <t>O04813</t>
  </si>
  <si>
    <t>O04814</t>
  </si>
  <si>
    <t>O04815</t>
  </si>
  <si>
    <t>O04816</t>
  </si>
  <si>
    <t>O04817</t>
  </si>
  <si>
    <t>O04818</t>
  </si>
  <si>
    <t>O04819</t>
  </si>
  <si>
    <t>O04820</t>
  </si>
  <si>
    <t>O04821</t>
  </si>
  <si>
    <t>O04822</t>
  </si>
  <si>
    <t>O04823</t>
  </si>
  <si>
    <t>O04824</t>
  </si>
  <si>
    <t>O04825</t>
  </si>
  <si>
    <t>O04826</t>
  </si>
  <si>
    <t>O04827</t>
  </si>
  <si>
    <t>O04828</t>
  </si>
  <si>
    <t>O04829</t>
  </si>
  <si>
    <t>O04830</t>
  </si>
  <si>
    <t>O04831</t>
  </si>
  <si>
    <t>O04832</t>
  </si>
  <si>
    <t>O04833</t>
  </si>
  <si>
    <t>O04834</t>
  </si>
  <si>
    <t>O04835</t>
  </si>
  <si>
    <t>O04836</t>
  </si>
  <si>
    <t>O04837</t>
  </si>
  <si>
    <t>O04838</t>
  </si>
  <si>
    <t>O04839</t>
  </si>
  <si>
    <t>O04840</t>
  </si>
  <si>
    <t>O04841</t>
  </si>
  <si>
    <t>O04842</t>
  </si>
  <si>
    <t>O04843</t>
  </si>
  <si>
    <t>O04844</t>
  </si>
  <si>
    <t>O04845</t>
  </si>
  <si>
    <t>O04846</t>
  </si>
  <si>
    <t>O04847</t>
  </si>
  <si>
    <t>O04848</t>
  </si>
  <si>
    <t>O04849</t>
  </si>
  <si>
    <t>O04850</t>
  </si>
  <si>
    <t>O04851</t>
  </si>
  <si>
    <t>O04852</t>
  </si>
  <si>
    <t>O04853</t>
  </si>
  <si>
    <t>O04854</t>
  </si>
  <si>
    <t>O04855</t>
  </si>
  <si>
    <t>O04856</t>
  </si>
  <si>
    <t>O04857</t>
  </si>
  <si>
    <t>O04858</t>
  </si>
  <si>
    <t>O04859</t>
  </si>
  <si>
    <t>O04860</t>
  </si>
  <si>
    <t>O04861</t>
  </si>
  <si>
    <t>O04862</t>
  </si>
  <si>
    <t>O04863</t>
  </si>
  <si>
    <t>O04864</t>
  </si>
  <si>
    <t>O04865</t>
  </si>
  <si>
    <t>O04866</t>
  </si>
  <si>
    <t>O04867</t>
  </si>
  <si>
    <t>O04868</t>
  </si>
  <si>
    <t>O04869</t>
  </si>
  <si>
    <t>O04870</t>
  </si>
  <si>
    <t>O04871</t>
  </si>
  <si>
    <t>O04872</t>
  </si>
  <si>
    <t>O04873</t>
  </si>
  <si>
    <t>O04874</t>
  </si>
  <si>
    <t>O04875</t>
  </si>
  <si>
    <t>O04876</t>
  </si>
  <si>
    <t>O04877</t>
  </si>
  <si>
    <t>O04878</t>
  </si>
  <si>
    <t>O04879</t>
  </si>
  <si>
    <t>O04880</t>
  </si>
  <si>
    <t>O04881</t>
  </si>
  <si>
    <t>O04882</t>
  </si>
  <si>
    <t>O04883</t>
  </si>
  <si>
    <t>O04884</t>
  </si>
  <si>
    <t>O04885</t>
  </si>
  <si>
    <t>O04886</t>
  </si>
  <si>
    <t>O04887</t>
  </si>
  <si>
    <t>O04888</t>
  </si>
  <si>
    <t>O04889</t>
  </si>
  <si>
    <t>O04890</t>
  </si>
  <si>
    <t>O04891</t>
  </si>
  <si>
    <t>O04892</t>
  </si>
  <si>
    <t>O04893</t>
  </si>
  <si>
    <t>O04894</t>
  </si>
  <si>
    <t>O04895</t>
  </si>
  <si>
    <t>O04896</t>
  </si>
  <si>
    <t>O04897</t>
  </si>
  <si>
    <t>O04898</t>
  </si>
  <si>
    <t>C0389</t>
  </si>
  <si>
    <t>O04899</t>
  </si>
  <si>
    <t>O04900</t>
  </si>
  <si>
    <t>O04901</t>
  </si>
  <si>
    <t>O04902</t>
  </si>
  <si>
    <t>O04903</t>
  </si>
  <si>
    <t>O04904</t>
  </si>
  <si>
    <t>O04905</t>
  </si>
  <si>
    <t>O04906</t>
  </si>
  <si>
    <t>O04907</t>
  </si>
  <si>
    <t>O04908</t>
  </si>
  <si>
    <t>O04909</t>
  </si>
  <si>
    <t>O04910</t>
  </si>
  <si>
    <t>O04911</t>
  </si>
  <si>
    <t>O04912</t>
  </si>
  <si>
    <t>O04913</t>
  </si>
  <si>
    <t>O04914</t>
  </si>
  <si>
    <t>O04915</t>
  </si>
  <si>
    <t>O04916</t>
  </si>
  <si>
    <t>O04917</t>
  </si>
  <si>
    <t>O04918</t>
  </si>
  <si>
    <t>O04919</t>
  </si>
  <si>
    <t>O04920</t>
  </si>
  <si>
    <t>O04921</t>
  </si>
  <si>
    <t>O04922</t>
  </si>
  <si>
    <t>O04923</t>
  </si>
  <si>
    <t>O04924</t>
  </si>
  <si>
    <t>O04925</t>
  </si>
  <si>
    <t>O04926</t>
  </si>
  <si>
    <t>O04927</t>
  </si>
  <si>
    <t>O04928</t>
  </si>
  <si>
    <t>O04929</t>
  </si>
  <si>
    <t>O04930</t>
  </si>
  <si>
    <t>O04931</t>
  </si>
  <si>
    <t>O04932</t>
  </si>
  <si>
    <t>O04933</t>
  </si>
  <si>
    <t>O04934</t>
  </si>
  <si>
    <t>O04935</t>
  </si>
  <si>
    <t>O04936</t>
  </si>
  <si>
    <t>O04937</t>
  </si>
  <si>
    <t>O04938</t>
  </si>
  <si>
    <t>O04939</t>
  </si>
  <si>
    <t>O04940</t>
  </si>
  <si>
    <t>O04941</t>
  </si>
  <si>
    <t>O04942</t>
  </si>
  <si>
    <t>O04943</t>
  </si>
  <si>
    <t>O04944</t>
  </si>
  <si>
    <t>O04945</t>
  </si>
  <si>
    <t>O04946</t>
  </si>
  <si>
    <t>O04947</t>
  </si>
  <si>
    <t>O04948</t>
  </si>
  <si>
    <t>O04949</t>
  </si>
  <si>
    <t>O04950</t>
  </si>
  <si>
    <t>O04951</t>
  </si>
  <si>
    <t>O04952</t>
  </si>
  <si>
    <t>O04953</t>
  </si>
  <si>
    <t>O04954</t>
  </si>
  <si>
    <t>O04955</t>
  </si>
  <si>
    <t>O04956</t>
  </si>
  <si>
    <t>O04957</t>
  </si>
  <si>
    <t>O04958</t>
  </si>
  <si>
    <t>O04959</t>
  </si>
  <si>
    <t>O04960</t>
  </si>
  <si>
    <t>O04961</t>
  </si>
  <si>
    <t>O04962</t>
  </si>
  <si>
    <t>O04963</t>
  </si>
  <si>
    <t>O04964</t>
  </si>
  <si>
    <t>O04965</t>
  </si>
  <si>
    <t>O04966</t>
  </si>
  <si>
    <t>O04967</t>
  </si>
  <si>
    <t>O04968</t>
  </si>
  <si>
    <t>O04969</t>
  </si>
  <si>
    <t>O04970</t>
  </si>
  <si>
    <t>O04971</t>
  </si>
  <si>
    <t>O04972</t>
  </si>
  <si>
    <t>O04973</t>
  </si>
  <si>
    <t>O04974</t>
  </si>
  <si>
    <t>O04975</t>
  </si>
  <si>
    <t>O04976</t>
  </si>
  <si>
    <t>O04977</t>
  </si>
  <si>
    <t>O04978</t>
  </si>
  <si>
    <t>O04979</t>
  </si>
  <si>
    <t>O04980</t>
  </si>
  <si>
    <t>O04981</t>
  </si>
  <si>
    <t>O04982</t>
  </si>
  <si>
    <t>O04983</t>
  </si>
  <si>
    <t>O04984</t>
  </si>
  <si>
    <t>O04985</t>
  </si>
  <si>
    <t>O04986</t>
  </si>
  <si>
    <t>O04987</t>
  </si>
  <si>
    <t>O04988</t>
  </si>
  <si>
    <t>O04989</t>
  </si>
  <si>
    <t>O04990</t>
  </si>
  <si>
    <t>O04991</t>
  </si>
  <si>
    <t>O04992</t>
  </si>
  <si>
    <t>O04993</t>
  </si>
  <si>
    <t>O04994</t>
  </si>
  <si>
    <t>O04995</t>
  </si>
  <si>
    <t>O04996</t>
  </si>
  <si>
    <t>O04997</t>
  </si>
  <si>
    <t>O04998</t>
  </si>
  <si>
    <t>O04999</t>
  </si>
  <si>
    <t>O05000</t>
  </si>
  <si>
    <t>Product_Name</t>
  </si>
  <si>
    <t>Category</t>
  </si>
  <si>
    <t>Unit_Price</t>
  </si>
  <si>
    <t>Cost</t>
  </si>
  <si>
    <t>Sales</t>
  </si>
  <si>
    <t>Total_Cost</t>
  </si>
  <si>
    <t>Profit</t>
  </si>
  <si>
    <t>Profit_Margin_%</t>
  </si>
  <si>
    <t>Month</t>
  </si>
  <si>
    <t>Year</t>
  </si>
  <si>
    <t>Quarter</t>
  </si>
  <si>
    <t>Sum of Sales</t>
  </si>
  <si>
    <t>Sum of Profit</t>
  </si>
  <si>
    <t>Count of Order_ID</t>
  </si>
  <si>
    <t>Average Order Value</t>
  </si>
  <si>
    <t>Row Labels</t>
  </si>
  <si>
    <t>Beauty</t>
  </si>
  <si>
    <t>Clothing</t>
  </si>
  <si>
    <t>Electronics</t>
  </si>
  <si>
    <t>Home &amp; Kitchen</t>
  </si>
  <si>
    <t>Sports</t>
  </si>
  <si>
    <t>Grand Total</t>
  </si>
  <si>
    <t>January</t>
  </si>
  <si>
    <t>February</t>
  </si>
  <si>
    <t>March</t>
  </si>
  <si>
    <t>April</t>
  </si>
  <si>
    <t>May</t>
  </si>
  <si>
    <t>June</t>
  </si>
  <si>
    <t>July</t>
  </si>
  <si>
    <t>August</t>
  </si>
  <si>
    <t>September</t>
  </si>
  <si>
    <t>October</t>
  </si>
  <si>
    <t>November</t>
  </si>
  <si>
    <t>December</t>
  </si>
  <si>
    <t>Electronics Product 22</t>
  </si>
  <si>
    <t>Electronics Product 31</t>
  </si>
  <si>
    <t>Electronics Product 45</t>
  </si>
  <si>
    <t>Electronics Product 57</t>
  </si>
  <si>
    <t>Electronics Product 59</t>
  </si>
  <si>
    <t>Electronics Product 72</t>
  </si>
  <si>
    <t>Electronics Product 77</t>
  </si>
  <si>
    <t>Electronics Product 8</t>
  </si>
  <si>
    <t>Electronics Product 91</t>
  </si>
  <si>
    <t>Electronics Product 99</t>
  </si>
  <si>
    <t>Sales Analytics Dashboard</t>
  </si>
  <si>
    <t>Total Sales</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</si>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</sst>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9">
    <xf numFmtId="0" fontId="0" fillId="0" borderId="0" xfId="0"/>
    <xf numFmtId="9" fontId="0" fillId="0" borderId="0" xfId="1" applyFont="1"/>
    <xf numFmtId="0" fontId="0" fillId="0" borderId="0" xfId="0" applyNumberFormat="1"/>
    <xf numFmtId="0" fontId="0" fillId="0" borderId="0" xfId="0" pivotButton="1"/>
    <xf numFmtId="0" fontId="0" fillId="0" borderId="0" xfId="0" applyAlignment="1">
      <alignment horizontal="left"/>
    </xf>
    <xf numFmtId="43" fontId="0" fillId="0" borderId="0" xfId="2" applyFont="1"/>
    <xf numFmtId="0" fontId="3" fillId="2" borderId="0" xfId="0" applyFont="1" applyFill="1"/>
    <xf numFmtId="0" fontId="0" fillId="2" borderId="0" xfId="0" applyFill="1"/>
    <xf numFmtId="0" fontId="2" fillId="2" borderId="0" xfId="0" applyFont="1" applyFill="1"/>
  </cellXfs>
  <cellStyles count="3">
    <cellStyle name="Comma" xfId="2" builtinId="3"/>
    <cellStyle name="Normal" xfId="0" builtinId="0"/>
    <cellStyle name="Percent" xfId="1" builtinId="5"/>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[Orders.xlsx]PT_Category_Sales!PivotTable3</c:name>
    <c:fmtId val="4"/>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5870516185476"/>
          <c:y val="0.27254410906969961"/>
          <c:w val="0.7104560367454068"/>
          <c:h val="0.48688721201516477"/>
        </c:manualLayout>
      </c:layout>
      <c:barChart>
        <c:barDir val="col"/>
        <c:grouping val="clustered"/>
        <c:varyColors val="0"/>
        <c:ser>
          <c:idx val="0"/>
          <c:order val="0"/>
          <c:tx>
            <c:strRef>
              <c:f>PT_Category_Sales!$B$3</c:f>
              <c:strCache>
                <c:ptCount val="1"/>
                <c:pt idx="0">
                  <c:v>Total</c:v>
                </c:pt>
              </c:strCache>
            </c:strRef>
          </c:tx>
          <c:spPr>
            <a:solidFill>
              <a:schemeClr val="accent1"/>
            </a:solidFill>
            <a:ln>
              <a:noFill/>
            </a:ln>
            <a:effectLst/>
          </c:spPr>
          <c:invertIfNegative val="0"/>
          <c:cat>
            <c:strRef>
              <c:f>PT_Category_Sales!$A$4:$A$9</c:f>
              <c:strCache>
                <c:ptCount val="5"/>
                <c:pt idx="0">
                  <c:v>Beauty</c:v>
                </c:pt>
                <c:pt idx="1">
                  <c:v>Clothing</c:v>
                </c:pt>
                <c:pt idx="2">
                  <c:v>Home &amp; Kitchen</c:v>
                </c:pt>
                <c:pt idx="3">
                  <c:v>Sports</c:v>
                </c:pt>
                <c:pt idx="4">
                  <c:v>Electronics</c:v>
                </c:pt>
              </c:strCache>
            </c:strRef>
          </c:cat>
          <c:val>
            <c:numRef>
              <c:f>PT_Category_Sales!$B$4:$B$9</c:f>
              <c:numCache>
                <c:formatCode>General</c:formatCode>
                <c:ptCount val="5"/>
                <c:pt idx="0">
                  <c:v>5746526</c:v>
                </c:pt>
                <c:pt idx="1">
                  <c:v>6622639</c:v>
                </c:pt>
                <c:pt idx="2">
                  <c:v>15626085</c:v>
                </c:pt>
                <c:pt idx="3">
                  <c:v>23507624</c:v>
                </c:pt>
                <c:pt idx="4">
                  <c:v>83082375</c:v>
                </c:pt>
              </c:numCache>
            </c:numRef>
          </c:val>
          <c:extLst>
            <c:ext xmlns:c16="http://schemas.microsoft.com/office/drawing/2014/chart" uri="{C3380CC4-5D6E-409C-BE32-E72D297353CC}">
              <c16:uniqueId val="{00000000-4F2F-47FA-AEB3-CBE4691F9691}"/>
            </c:ext>
          </c:extLst>
        </c:ser>
        <c:dLbls>
          <c:showLegendKey val="0"/>
          <c:showVal val="0"/>
          <c:showCatName val="0"/>
          <c:showSerName val="0"/>
          <c:showPercent val="0"/>
          <c:showBubbleSize val="0"/>
        </c:dLbls>
        <c:gapWidth val="219"/>
        <c:overlap val="-27"/>
        <c:axId val="417324287"/>
        <c:axId val="572309167"/>
      </c:barChart>
      <c:catAx>
        <c:axId val="4173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72309167"/>
        <c:crosses val="autoZero"/>
        <c:auto val="1"/>
        <c:lblAlgn val="ctr"/>
        <c:lblOffset val="100"/>
        <c:noMultiLvlLbl val="0"/>
      </c:catAx>
      <c:valAx>
        <c:axId val="57230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173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[Orders.xlsx]PT_Monthly_Sales!PivotTable4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PT_Monthly_Sales!$B$3</c:f>
              <c:strCache>
                <c:ptCount val="1"/>
                <c:pt idx="0">
                  <c:v>Total</c:v>
                </c:pt>
              </c:strCache>
            </c:strRef>
          </c:tx>
          <c:spPr>
            <a:ln w="28575" cap="rnd">
              <a:solidFill>
                <a:schemeClr val="accent1"/>
              </a:solidFill>
              <a:round/>
            </a:ln>
            <a:effectLst/>
          </c:spPr>
          <c:marker>
            <c:symbol val="none"/>
          </c:marker>
          <c:cat>
            <c:strRef>
              <c:f>PT_Monthly_Sales!$A$4:$A$16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PT_Monthly_Sales!$B$4:$B$16</c:f>
              <c:numCache>
                <c:formatCode>General</c:formatCode>
                <c:ptCount val="12"/>
                <c:pt idx="0">
                  <c:v>11838108</c:v>
                </c:pt>
                <c:pt idx="1">
                  <c:v>10230742</c:v>
                </c:pt>
                <c:pt idx="2">
                  <c:v>10872730</c:v>
                </c:pt>
                <c:pt idx="3">
                  <c:v>11267151</c:v>
                </c:pt>
                <c:pt idx="4">
                  <c:v>10199710</c:v>
                </c:pt>
                <c:pt idx="5">
                  <c:v>11089229</c:v>
                </c:pt>
                <c:pt idx="6">
                  <c:v>12398152</c:v>
                </c:pt>
                <c:pt idx="7">
                  <c:v>11374110</c:v>
                </c:pt>
                <c:pt idx="8">
                  <c:v>9765403</c:v>
                </c:pt>
                <c:pt idx="9">
                  <c:v>13554817</c:v>
                </c:pt>
                <c:pt idx="10">
                  <c:v>10181481</c:v>
                </c:pt>
                <c:pt idx="11">
                  <c:v>11813616</c:v>
                </c:pt>
              </c:numCache>
            </c:numRef>
          </c:val>
          <c:smooth val="0"/>
          <c:extLst>
            <c:ext xmlns:c16="http://schemas.microsoft.com/office/drawing/2014/chart" uri="{C3380CC4-5D6E-409C-BE32-E72D297353CC}">
              <c16:uniqueId val="{00000000-F32E-406D-8647-3859FE81FA88}"/>
            </c:ext>
          </c:extLst>
        </c:ser>
        <c:dLbls>
          <c:showLegendKey val="0"/>
          <c:showVal val="0"/>
          <c:showCatName val="0"/>
          <c:showSerName val="0"/>
          <c:showPercent val="0"/>
          <c:showBubbleSize val="0"/>
        </c:dLbls>
        <c:smooth val="0"/>
        <c:axId val="689935823"/>
        <c:axId val="572355727"/>
      </c:lineChart>
      <c:catAx>
        <c:axId val="6899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5727"/>
        <c:crosses val="autoZero"/>
        <c:auto val="1"/>
        <c:lblAlgn val="ctr"/>
        <c:lblOffset val="100"/>
        <c:noMultiLvlLbl val="0"/>
      </c:catAx>
      <c:valAx>
        <c:axId val="57235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[Orders.xlsx]PT_Top_Products!PivotTable5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a:t>
            </a:r>
          </a:p>
        </c:rich>
      </c:tx>
      <c:layout>
        <c:manualLayout>
          <c:xMode val="edge"/>
          <c:yMode val="edge"/>
          <c:x val="0.36943509261059643"/>
          <c:y val="3.2864858150614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PT_Top_Products!$B$3</c:f>
              <c:strCache>
                <c:ptCount val="1"/>
                <c:pt idx="0">
                  <c:v>Total</c:v>
                </c:pt>
              </c:strCache>
            </c:strRef>
          </c:tx>
          <c:spPr>
            <a:solidFill>
              <a:schemeClr val="accent1"/>
            </a:solidFill>
            <a:ln>
              <a:noFill/>
            </a:ln>
            <a:effectLst/>
          </c:spPr>
          <c:invertIfNegative val="0"/>
          <c:cat>
            <c:strRef>
              <c:f>PT_Top_Products!$A$4:$A$14</c:f>
              <c:strCache>
                <c:ptCount val="10"/>
                <c:pt idx="0">
                  <c:v>Electronics Product 22</c:v>
                </c:pt>
                <c:pt idx="1">
                  <c:v>Electronics Product 99</c:v>
                </c:pt>
                <c:pt idx="2">
                  <c:v>Electronics Product 77</c:v>
                </c:pt>
                <c:pt idx="3">
                  <c:v>Electronics Product 91</c:v>
                </c:pt>
                <c:pt idx="4">
                  <c:v>Electronics Product 8</c:v>
                </c:pt>
                <c:pt idx="5">
                  <c:v>Electronics Product 59</c:v>
                </c:pt>
                <c:pt idx="6">
                  <c:v>Electronics Product 31</c:v>
                </c:pt>
                <c:pt idx="7">
                  <c:v>Electronics Product 72</c:v>
                </c:pt>
                <c:pt idx="8">
                  <c:v>Electronics Product 57</c:v>
                </c:pt>
                <c:pt idx="9">
                  <c:v>Electronics Product 45</c:v>
                </c:pt>
              </c:strCache>
            </c:strRef>
          </c:cat>
          <c:val>
            <c:numRef>
              <c:f>PT_Top_Products!$B$4:$B$14</c:f>
              <c:numCache>
                <c:formatCode>General</c:formatCode>
                <c:ptCount val="10"/>
                <c:pt idx="0">
                  <c:v>7800800</c:v>
                </c:pt>
                <c:pt idx="1">
                  <c:v>7729932</c:v>
                </c:pt>
                <c:pt idx="2">
                  <c:v>7658873</c:v>
                </c:pt>
                <c:pt idx="3">
                  <c:v>6756852</c:v>
                </c:pt>
                <c:pt idx="4">
                  <c:v>6589447</c:v>
                </c:pt>
                <c:pt idx="5">
                  <c:v>5949421</c:v>
                </c:pt>
                <c:pt idx="6">
                  <c:v>5088648</c:v>
                </c:pt>
                <c:pt idx="7">
                  <c:v>4711905</c:v>
                </c:pt>
                <c:pt idx="8">
                  <c:v>4322206</c:v>
                </c:pt>
                <c:pt idx="9">
                  <c:v>3912500</c:v>
                </c:pt>
              </c:numCache>
            </c:numRef>
          </c:val>
          <c:extLst>
            <c:ext xmlns:c16="http://schemas.microsoft.com/office/drawing/2014/chart" uri="{C3380CC4-5D6E-409C-BE32-E72D297353CC}">
              <c16:uniqueId val="{00000000-32C4-45A6-BADB-007356964857}"/>
            </c:ext>
          </c:extLst>
        </c:ser>
        <c:dLbls>
          <c:showLegendKey val="0"/>
          <c:showVal val="0"/>
          <c:showCatName val="0"/>
          <c:showSerName val="0"/>
          <c:showPercent val="0"/>
          <c:showBubbleSize val="0"/>
        </c:dLbls>
        <c:gapWidth val="182"/>
        <c:axId val="685447791"/>
        <c:axId val="572350927"/>
      </c:barChart>
      <c:catAx>
        <c:axId val="68544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0927"/>
        <c:crosses val="autoZero"/>
        <c:auto val="1"/>
        <c:lblAlgn val="ctr"/>
        <c:lblOffset val="100"/>
        <c:noMultiLvlLbl val="0"/>
      </c:catAx>
      <c:valAx>
        <c:axId val="57235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[Orders.xlsx]Sheet12!PivotTable19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Customers</a:t>
            </a:r>
          </a:p>
        </c:rich>
      </c:tx>
      <c:layout>
        <c:manualLayout>
          <c:xMode val="edge"/>
          <c:yMode val="edge"/>
          <c:x val="0.26353589037185515"/>
          <c:y val="4.7319259757847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Sheet12!$A$4:$A$14</c:f>
              <c:strCache>
                <c:ptCount val="10"/>
                <c:pt idx="0">
                  <c:v>C0187</c:v>
                </c:pt>
                <c:pt idx="1">
                  <c:v>C0914</c:v>
                </c:pt>
                <c:pt idx="2">
                  <c:v>C0536</c:v>
                </c:pt>
                <c:pt idx="3">
                  <c:v>C0648</c:v>
                </c:pt>
                <c:pt idx="4">
                  <c:v>C0364</c:v>
                </c:pt>
                <c:pt idx="5">
                  <c:v>C0965</c:v>
                </c:pt>
                <c:pt idx="6">
                  <c:v>C0552</c:v>
                </c:pt>
                <c:pt idx="7">
                  <c:v>C0266</c:v>
                </c:pt>
                <c:pt idx="8">
                  <c:v>C0250</c:v>
                </c:pt>
                <c:pt idx="9">
                  <c:v>C0136</c:v>
                </c:pt>
              </c:strCache>
            </c:strRef>
          </c:cat>
          <c:val>
            <c:numRef>
              <c:f>Sheet12!$B$4:$B$14</c:f>
              <c:numCache>
                <c:formatCode>General</c:formatCode>
                <c:ptCount val="10"/>
                <c:pt idx="0">
                  <c:v>654238</c:v>
                </c:pt>
                <c:pt idx="1">
                  <c:v>600376</c:v>
                </c:pt>
                <c:pt idx="2">
                  <c:v>594386</c:v>
                </c:pt>
                <c:pt idx="3">
                  <c:v>589005</c:v>
                </c:pt>
                <c:pt idx="4">
                  <c:v>584033</c:v>
                </c:pt>
                <c:pt idx="5">
                  <c:v>582469</c:v>
                </c:pt>
                <c:pt idx="6">
                  <c:v>550681</c:v>
                </c:pt>
                <c:pt idx="7">
                  <c:v>544174</c:v>
                </c:pt>
                <c:pt idx="8">
                  <c:v>517738</c:v>
                </c:pt>
                <c:pt idx="9">
                  <c:v>514523</c:v>
                </c:pt>
              </c:numCache>
            </c:numRef>
          </c:val>
          <c:extLst>
            <c:ext xmlns:c16="http://schemas.microsoft.com/office/drawing/2014/chart" uri="{C3380CC4-5D6E-409C-BE32-E72D297353CC}">
              <c16:uniqueId val="{00000000-E69C-44C2-8962-E7851B7BC7C7}"/>
            </c:ext>
          </c:extLst>
        </c:ser>
        <c:dLbls>
          <c:showLegendKey val="0"/>
          <c:showVal val="0"/>
          <c:showCatName val="0"/>
          <c:showSerName val="0"/>
          <c:showPercent val="0"/>
          <c:showBubbleSize val="0"/>
        </c:dLbls>
        <c:gapWidth val="182"/>
        <c:axId val="748770831"/>
        <c:axId val="870709647"/>
      </c:barChart>
      <c:catAx>
        <c:axId val="74877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09647"/>
        <c:crosses val="autoZero"/>
        <c:auto val="1"/>
        <c:lblAlgn val="ctr"/>
        <c:lblOffset val="100"/>
        <c:noMultiLvlLbl val="0"/>
      </c:catAx>
      <c:valAx>
        <c:axId val="87070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7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[Orders.xlsx]PT_Category_Sales!PivotTable3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5870516185476"/>
          <c:y val="0.27254410906969961"/>
          <c:w val="0.7104560367454068"/>
          <c:h val="0.48688721201516477"/>
        </c:manualLayout>
      </c:layout>
      <c:barChart>
        <c:barDir val="col"/>
        <c:grouping val="clustered"/>
        <c:varyColors val="0"/>
        <c:ser>
          <c:idx val="0"/>
          <c:order val="0"/>
          <c:tx>
            <c:strRef>
              <c:f>PT_Category_Sales!$B$3</c:f>
              <c:strCache>
                <c:ptCount val="1"/>
                <c:pt idx="0">
                  <c:v>Total</c:v>
                </c:pt>
              </c:strCache>
            </c:strRef>
          </c:tx>
          <c:spPr>
            <a:solidFill>
              <a:schemeClr val="accent1"/>
            </a:solidFill>
            <a:ln>
              <a:noFill/>
            </a:ln>
            <a:effectLst/>
          </c:spPr>
          <c:invertIfNegative val="0"/>
          <c:cat>
            <c:strRef>
              <c:f>PT_Category_Sales!$A$4:$A$9</c:f>
              <c:strCache>
                <c:ptCount val="5"/>
                <c:pt idx="0">
                  <c:v>Beauty</c:v>
                </c:pt>
                <c:pt idx="1">
                  <c:v>Clothing</c:v>
                </c:pt>
                <c:pt idx="2">
                  <c:v>Home &amp; Kitchen</c:v>
                </c:pt>
                <c:pt idx="3">
                  <c:v>Sports</c:v>
                </c:pt>
                <c:pt idx="4">
                  <c:v>Electronics</c:v>
                </c:pt>
              </c:strCache>
            </c:strRef>
          </c:cat>
          <c:val>
            <c:numRef>
              <c:f>PT_Category_Sales!$B$4:$B$9</c:f>
              <c:numCache>
                <c:formatCode>General</c:formatCode>
                <c:ptCount val="5"/>
                <c:pt idx="0">
                  <c:v>5746526</c:v>
                </c:pt>
                <c:pt idx="1">
                  <c:v>6622639</c:v>
                </c:pt>
                <c:pt idx="2">
                  <c:v>15626085</c:v>
                </c:pt>
                <c:pt idx="3">
                  <c:v>23507624</c:v>
                </c:pt>
                <c:pt idx="4">
                  <c:v>83082375</c:v>
                </c:pt>
              </c:numCache>
            </c:numRef>
          </c:val>
          <c:extLst>
            <c:ext xmlns:c16="http://schemas.microsoft.com/office/drawing/2014/chart" uri="{C3380CC4-5D6E-409C-BE32-E72D297353CC}">
              <c16:uniqueId val="{00000000-AA7E-40B3-9333-D93303E65C5F}"/>
            </c:ext>
          </c:extLst>
        </c:ser>
        <c:dLbls>
          <c:showLegendKey val="0"/>
          <c:showVal val="0"/>
          <c:showCatName val="0"/>
          <c:showSerName val="0"/>
          <c:showPercent val="0"/>
          <c:showBubbleSize val="0"/>
        </c:dLbls>
        <c:gapWidth val="219"/>
        <c:overlap val="-27"/>
        <c:axId val="417324287"/>
        <c:axId val="572309167"/>
      </c:barChart>
      <c:catAx>
        <c:axId val="4173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09167"/>
        <c:crosses val="autoZero"/>
        <c:auto val="1"/>
        <c:lblAlgn val="ctr"/>
        <c:lblOffset val="100"/>
        <c:noMultiLvlLbl val="0"/>
      </c:catAx>
      <c:valAx>
        <c:axId val="57230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[Orders.xlsx]PT_Monthly_Sales!PivotTable4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PT_Monthly_Sales!$B$3</c:f>
              <c:strCache>
                <c:ptCount val="1"/>
                <c:pt idx="0">
                  <c:v>Total</c:v>
                </c:pt>
              </c:strCache>
            </c:strRef>
          </c:tx>
          <c:spPr>
            <a:ln w="28575" cap="rnd">
              <a:solidFill>
                <a:schemeClr val="accent1"/>
              </a:solidFill>
              <a:round/>
            </a:ln>
            <a:effectLst/>
          </c:spPr>
          <c:marker>
            <c:symbol val="none"/>
          </c:marker>
          <c:cat>
            <c:strRef>
              <c:f>PT_Monthly_Sales!$A$4:$A$16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PT_Monthly_Sales!$B$4:$B$16</c:f>
              <c:numCache>
                <c:formatCode>General</c:formatCode>
                <c:ptCount val="12"/>
                <c:pt idx="0">
                  <c:v>11838108</c:v>
                </c:pt>
                <c:pt idx="1">
                  <c:v>10230742</c:v>
                </c:pt>
                <c:pt idx="2">
                  <c:v>10872730</c:v>
                </c:pt>
                <c:pt idx="3">
                  <c:v>11267151</c:v>
                </c:pt>
                <c:pt idx="4">
                  <c:v>10199710</c:v>
                </c:pt>
                <c:pt idx="5">
                  <c:v>11089229</c:v>
                </c:pt>
                <c:pt idx="6">
                  <c:v>12398152</c:v>
                </c:pt>
                <c:pt idx="7">
                  <c:v>11374110</c:v>
                </c:pt>
                <c:pt idx="8">
                  <c:v>9765403</c:v>
                </c:pt>
                <c:pt idx="9">
                  <c:v>13554817</c:v>
                </c:pt>
                <c:pt idx="10">
                  <c:v>10181481</c:v>
                </c:pt>
                <c:pt idx="11">
                  <c:v>11813616</c:v>
                </c:pt>
              </c:numCache>
            </c:numRef>
          </c:val>
          <c:smooth val="0"/>
          <c:extLst>
            <c:ext xmlns:c16="http://schemas.microsoft.com/office/drawing/2014/chart" uri="{C3380CC4-5D6E-409C-BE32-E72D297353CC}">
              <c16:uniqueId val="{00000000-FBBF-4E04-925D-547BEFB44376}"/>
            </c:ext>
          </c:extLst>
        </c:ser>
        <c:dLbls>
          <c:showLegendKey val="0"/>
          <c:showVal val="0"/>
          <c:showCatName val="0"/>
          <c:showSerName val="0"/>
          <c:showPercent val="0"/>
          <c:showBubbleSize val="0"/>
        </c:dLbls>
        <c:smooth val="0"/>
        <c:axId val="689935823"/>
        <c:axId val="572355727"/>
      </c:lineChart>
      <c:catAx>
        <c:axId val="6899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5727"/>
        <c:crosses val="autoZero"/>
        <c:auto val="1"/>
        <c:lblAlgn val="ctr"/>
        <c:lblOffset val="100"/>
        <c:noMultiLvlLbl val="0"/>
      </c:catAx>
      <c:valAx>
        <c:axId val="57235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[Orders.xlsx]PT_Top_Products!PivotTable5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PT_Top_Products!$B$3</c:f>
              <c:strCache>
                <c:ptCount val="1"/>
                <c:pt idx="0">
                  <c:v>Total</c:v>
                </c:pt>
              </c:strCache>
            </c:strRef>
          </c:tx>
          <c:spPr>
            <a:solidFill>
              <a:schemeClr val="accent1"/>
            </a:solidFill>
            <a:ln>
              <a:noFill/>
            </a:ln>
            <a:effectLst/>
          </c:spPr>
          <c:invertIfNegative val="0"/>
          <c:cat>
            <c:strRef>
              <c:f>PT_Top_Products!$A$4:$A$14</c:f>
              <c:strCache>
                <c:ptCount val="10"/>
                <c:pt idx="0">
                  <c:v>Electronics Product 22</c:v>
                </c:pt>
                <c:pt idx="1">
                  <c:v>Electronics Product 99</c:v>
                </c:pt>
                <c:pt idx="2">
                  <c:v>Electronics Product 77</c:v>
                </c:pt>
                <c:pt idx="3">
                  <c:v>Electronics Product 91</c:v>
                </c:pt>
                <c:pt idx="4">
                  <c:v>Electronics Product 8</c:v>
                </c:pt>
                <c:pt idx="5">
                  <c:v>Electronics Product 59</c:v>
                </c:pt>
                <c:pt idx="6">
                  <c:v>Electronics Product 31</c:v>
                </c:pt>
                <c:pt idx="7">
                  <c:v>Electronics Product 72</c:v>
                </c:pt>
                <c:pt idx="8">
                  <c:v>Electronics Product 57</c:v>
                </c:pt>
                <c:pt idx="9">
                  <c:v>Electronics Product 45</c:v>
                </c:pt>
              </c:strCache>
            </c:strRef>
          </c:cat>
          <c:val>
            <c:numRef>
              <c:f>PT_Top_Products!$B$4:$B$14</c:f>
              <c:numCache>
                <c:formatCode>General</c:formatCode>
                <c:ptCount val="10"/>
                <c:pt idx="0">
                  <c:v>7800800</c:v>
                </c:pt>
                <c:pt idx="1">
                  <c:v>7729932</c:v>
                </c:pt>
                <c:pt idx="2">
                  <c:v>7658873</c:v>
                </c:pt>
                <c:pt idx="3">
                  <c:v>6756852</c:v>
                </c:pt>
                <c:pt idx="4">
                  <c:v>6589447</c:v>
                </c:pt>
                <c:pt idx="5">
                  <c:v>5949421</c:v>
                </c:pt>
                <c:pt idx="6">
                  <c:v>5088648</c:v>
                </c:pt>
                <c:pt idx="7">
                  <c:v>4711905</c:v>
                </c:pt>
                <c:pt idx="8">
                  <c:v>4322206</c:v>
                </c:pt>
                <c:pt idx="9">
                  <c:v>3912500</c:v>
                </c:pt>
              </c:numCache>
            </c:numRef>
          </c:val>
          <c:extLst>
            <c:ext xmlns:c16="http://schemas.microsoft.com/office/drawing/2014/chart" uri="{C3380CC4-5D6E-409C-BE32-E72D297353CC}">
              <c16:uniqueId val="{00000000-7738-49C8-A630-839D3109AE2A}"/>
            </c:ext>
          </c:extLst>
        </c:ser>
        <c:dLbls>
          <c:showLegendKey val="0"/>
          <c:showVal val="0"/>
          <c:showCatName val="0"/>
          <c:showSerName val="0"/>
          <c:showPercent val="0"/>
          <c:showBubbleSize val="0"/>
        </c:dLbls>
        <c:gapWidth val="182"/>
        <c:axId val="685447791"/>
        <c:axId val="572350927"/>
      </c:barChart>
      <c:catAx>
        <c:axId val="68544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0927"/>
        <c:crosses val="autoZero"/>
        <c:auto val="1"/>
        <c:lblAlgn val="ctr"/>
        <c:lblOffset val="100"/>
        <c:noMultiLvlLbl val="0"/>
      </c:catAx>
      <c:valAx>
        <c:axId val="57235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[Orders.xlsx]PT_Category_Profit!PivotTable6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PT_Category_Profit!$B$3</c:f>
              <c:strCache>
                <c:ptCount val="1"/>
                <c:pt idx="0">
                  <c:v>Total</c:v>
                </c:pt>
              </c:strCache>
            </c:strRef>
          </c:tx>
          <c:spPr>
            <a:solidFill>
              <a:schemeClr val="accent1"/>
            </a:solidFill>
            <a:ln>
              <a:noFill/>
            </a:ln>
            <a:effectLst/>
          </c:spPr>
          <c:invertIfNegative val="0"/>
          <c:cat>
            <c:strRef>
              <c:f>PT_Category_Profit!$A$4:$A$9</c:f>
              <c:strCache>
                <c:ptCount val="5"/>
                <c:pt idx="0">
                  <c:v>Electronics</c:v>
                </c:pt>
                <c:pt idx="1">
                  <c:v>Sports</c:v>
                </c:pt>
                <c:pt idx="2">
                  <c:v>Home &amp; Kitchen</c:v>
                </c:pt>
                <c:pt idx="3">
                  <c:v>Clothing</c:v>
                </c:pt>
                <c:pt idx="4">
                  <c:v>Beauty</c:v>
                </c:pt>
              </c:strCache>
            </c:strRef>
          </c:cat>
          <c:val>
            <c:numRef>
              <c:f>PT_Category_Profit!$B$4:$B$9</c:f>
              <c:numCache>
                <c:formatCode>General</c:formatCode>
                <c:ptCount val="5"/>
                <c:pt idx="0">
                  <c:v>31940617.300000008</c:v>
                </c:pt>
                <c:pt idx="1">
                  <c:v>9000410.8999999929</c:v>
                </c:pt>
                <c:pt idx="2">
                  <c:v>6812055.9000000004</c:v>
                </c:pt>
                <c:pt idx="3">
                  <c:v>2716804.699999996</c:v>
                </c:pt>
                <c:pt idx="4">
                  <c:v>2225535.100000001</c:v>
                </c:pt>
              </c:numCache>
            </c:numRef>
          </c:val>
          <c:extLst>
            <c:ext xmlns:c16="http://schemas.microsoft.com/office/drawing/2014/chart" uri="{C3380CC4-5D6E-409C-BE32-E72D297353CC}">
              <c16:uniqueId val="{00000000-1AD1-4EB6-84D3-B7721BD954E7}"/>
            </c:ext>
          </c:extLst>
        </c:ser>
        <c:dLbls>
          <c:showLegendKey val="0"/>
          <c:showVal val="0"/>
          <c:showCatName val="0"/>
          <c:showSerName val="0"/>
          <c:showPercent val="0"/>
          <c:showBubbleSize val="0"/>
        </c:dLbls>
        <c:gapWidth val="219"/>
        <c:overlap val="-27"/>
        <c:axId val="694553103"/>
        <c:axId val="572386927"/>
      </c:barChart>
      <c:catAx>
        <c:axId val="69455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86927"/>
        <c:crosses val="autoZero"/>
        <c:auto val="1"/>
        <c:lblAlgn val="ctr"/>
        <c:lblOffset val="100"/>
        <c:noMultiLvlLbl val="0"/>
      </c:catAx>
      <c:valAx>
        <c:axId val="57238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55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[Orders.xlsx]PT_Top_Customers!PivotTable7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PT_Top_Customers!$B$3</c:f>
              <c:strCache>
                <c:ptCount val="1"/>
                <c:pt idx="0">
                  <c:v>Total</c:v>
                </c:pt>
              </c:strCache>
            </c:strRef>
          </c:tx>
          <c:spPr>
            <a:solidFill>
              <a:schemeClr val="accent1"/>
            </a:solidFill>
            <a:ln>
              <a:noFill/>
            </a:ln>
            <a:effectLst/>
          </c:spPr>
          <c:invertIfNegative val="0"/>
          <c:cat>
            <c:strRef>
              <c:f>PT_Top_Customers!$A$4:$A$14</c:f>
              <c:strCache>
                <c:ptCount val="10"/>
                <c:pt idx="0">
                  <c:v>C0187</c:v>
                </c:pt>
                <c:pt idx="1">
                  <c:v>C0914</c:v>
                </c:pt>
                <c:pt idx="2">
                  <c:v>C0536</c:v>
                </c:pt>
                <c:pt idx="3">
                  <c:v>C0648</c:v>
                </c:pt>
                <c:pt idx="4">
                  <c:v>C0364</c:v>
                </c:pt>
                <c:pt idx="5">
                  <c:v>C0965</c:v>
                </c:pt>
                <c:pt idx="6">
                  <c:v>C0552</c:v>
                </c:pt>
                <c:pt idx="7">
                  <c:v>C0266</c:v>
                </c:pt>
                <c:pt idx="8">
                  <c:v>C0250</c:v>
                </c:pt>
                <c:pt idx="9">
                  <c:v>C0136</c:v>
                </c:pt>
              </c:strCache>
            </c:strRef>
          </c:cat>
          <c:val>
            <c:numRef>
              <c:f>PT_Top_Customers!$B$4:$B$14</c:f>
              <c:numCache>
                <c:formatCode>General</c:formatCode>
                <c:ptCount val="10"/>
                <c:pt idx="0">
                  <c:v>654238</c:v>
                </c:pt>
                <c:pt idx="1">
                  <c:v>600376</c:v>
                </c:pt>
                <c:pt idx="2">
                  <c:v>594386</c:v>
                </c:pt>
                <c:pt idx="3">
                  <c:v>589005</c:v>
                </c:pt>
                <c:pt idx="4">
                  <c:v>584033</c:v>
                </c:pt>
                <c:pt idx="5">
                  <c:v>582469</c:v>
                </c:pt>
                <c:pt idx="6">
                  <c:v>550681</c:v>
                </c:pt>
                <c:pt idx="7">
                  <c:v>544174</c:v>
                </c:pt>
                <c:pt idx="8">
                  <c:v>517738</c:v>
                </c:pt>
                <c:pt idx="9">
                  <c:v>514523</c:v>
                </c:pt>
              </c:numCache>
            </c:numRef>
          </c:val>
          <c:extLst>
            <c:ext xmlns:c16="http://schemas.microsoft.com/office/drawing/2014/chart" uri="{C3380CC4-5D6E-409C-BE32-E72D297353CC}">
              <c16:uniqueId val="{00000000-A8F9-47FB-B900-BD4FD03399D1}"/>
            </c:ext>
          </c:extLst>
        </c:ser>
        <c:dLbls>
          <c:showLegendKey val="0"/>
          <c:showVal val="0"/>
          <c:showCatName val="0"/>
          <c:showSerName val="0"/>
          <c:showPercent val="0"/>
          <c:showBubbleSize val="0"/>
        </c:dLbls>
        <c:gapWidth val="182"/>
        <c:axId val="673174607"/>
        <c:axId val="572318767"/>
      </c:barChart>
      <c:catAx>
        <c:axId val="67317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18767"/>
        <c:crosses val="autoZero"/>
        <c:auto val="1"/>
        <c:lblAlgn val="ctr"/>
        <c:lblOffset val="100"/>
        <c:noMultiLvlLbl val="0"/>
      </c:catAx>
      <c:valAx>
        <c:axId val="57231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17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[Orders.xlsx]Sheet12!PivotTable19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Customers by Sales</a:t>
            </a:r>
          </a:p>
        </c:rich>
      </c:tx>
      <c:layout>
        <c:manualLayout>
          <c:xMode val="edge"/>
          <c:yMode val="edge"/>
          <c:x val="0.2535763342082239"/>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Sheet12!$A$4:$A$14</c:f>
              <c:strCache>
                <c:ptCount val="10"/>
                <c:pt idx="0">
                  <c:v>C0187</c:v>
                </c:pt>
                <c:pt idx="1">
                  <c:v>C0914</c:v>
                </c:pt>
                <c:pt idx="2">
                  <c:v>C0536</c:v>
                </c:pt>
                <c:pt idx="3">
                  <c:v>C0648</c:v>
                </c:pt>
                <c:pt idx="4">
                  <c:v>C0364</c:v>
                </c:pt>
                <c:pt idx="5">
                  <c:v>C0965</c:v>
                </c:pt>
                <c:pt idx="6">
                  <c:v>C0552</c:v>
                </c:pt>
                <c:pt idx="7">
                  <c:v>C0266</c:v>
                </c:pt>
                <c:pt idx="8">
                  <c:v>C0250</c:v>
                </c:pt>
                <c:pt idx="9">
                  <c:v>C0136</c:v>
                </c:pt>
              </c:strCache>
            </c:strRef>
          </c:cat>
          <c:val>
            <c:numRef>
              <c:f>Sheet12!$B$4:$B$14</c:f>
              <c:numCache>
                <c:formatCode>General</c:formatCode>
                <c:ptCount val="10"/>
                <c:pt idx="0">
                  <c:v>654238</c:v>
                </c:pt>
                <c:pt idx="1">
                  <c:v>600376</c:v>
                </c:pt>
                <c:pt idx="2">
                  <c:v>594386</c:v>
                </c:pt>
                <c:pt idx="3">
                  <c:v>589005</c:v>
                </c:pt>
                <c:pt idx="4">
                  <c:v>584033</c:v>
                </c:pt>
                <c:pt idx="5">
                  <c:v>582469</c:v>
                </c:pt>
                <c:pt idx="6">
                  <c:v>550681</c:v>
                </c:pt>
                <c:pt idx="7">
                  <c:v>544174</c:v>
                </c:pt>
                <c:pt idx="8">
                  <c:v>517738</c:v>
                </c:pt>
                <c:pt idx="9">
                  <c:v>514523</c:v>
                </c:pt>
              </c:numCache>
            </c:numRef>
          </c:val>
          <c:extLst>
            <c:ext xmlns:c16="http://schemas.microsoft.com/office/drawing/2014/chart" uri="{C3380CC4-5D6E-409C-BE32-E72D297353CC}">
              <c16:uniqueId val="{00000002-A8F7-4F93-B693-7018DCFC5CA8}"/>
            </c:ext>
          </c:extLst>
        </c:ser>
        <c:dLbls>
          <c:showLegendKey val="0"/>
          <c:showVal val="0"/>
          <c:showCatName val="0"/>
          <c:showSerName val="0"/>
          <c:showPercent val="0"/>
          <c:showBubbleSize val="0"/>
        </c:dLbls>
        <c:gapWidth val="182"/>
        <c:axId val="748770831"/>
        <c:axId val="870709647"/>
      </c:barChart>
      <c:catAx>
        <c:axId val="74877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09647"/>
        <c:crosses val="autoZero"/>
        <c:auto val="1"/>
        <c:lblAlgn val="ctr"/>
        <c:lblOffset val="100"/>
        <c:noMultiLvlLbl val="0"/>
      </c:catAx>
      <c:valAx>
        <c:axId val="87070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7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409575</xdr:colOff>
      <xdr:row>1</xdr:row>
      <xdr:rowOff>180975</xdr:rowOff>
    </xdr:from>
    <xdr:to>
      <xdr:col>4</xdr:col>
      <xdr:colOff>400050</xdr:colOff>
      <xdr:row>7</xdr:row>
      <xdr:rowOff>9525</xdr:rowOff>
    </xdr:to>
    <xdr:sp macro="" textlink="">
      <xdr:nvSpPr>
        <xdr:cNvPr id="3" name="Rectangle 2">
          <a:extLst>
            <a:ext uri="{FF2B5EF4-FFF2-40B4-BE49-F238E27FC236}">
              <a16:creationId xmlns:a16="http://schemas.microsoft.com/office/drawing/2014/main" id="{F91FCBB0-1966-7A08-BF38-CE7C48700973}"/>
            </a:ext>
          </a:extLst>
        </xdr:cNvPr>
        <xdr:cNvSpPr/>
      </xdr:nvSpPr>
      <xdr:spPr>
        <a:xfrm>
          <a:off x="409575" y="381000"/>
          <a:ext cx="2428875" cy="9715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 Sales</a:t>
          </a:r>
        </a:p>
        <a:p>
          <a:pPr algn="l"/>
          <a:r>
            <a:rPr lang="en-IN" sz="1100" b="1" i="0" u="none" strike="noStrike">
              <a:solidFill>
                <a:schemeClr val="tx2"/>
              </a:solidFill>
              <a:effectLst/>
              <a:latin typeface="+mn-lt"/>
              <a:ea typeface="+mn-ea"/>
              <a:cs typeface="+mn-cs"/>
            </a:rPr>
            <a:t>13,45,85,249</a:t>
          </a:r>
        </a:p>
        <a:p>
          <a:pPr algn="l"/>
          <a:r>
            <a:rPr lang="en-IN" sz="1100" b="0" i="0" u="none" strike="noStrike">
              <a:solidFill>
                <a:schemeClr val="tx1"/>
              </a:solidFill>
              <a:effectLst/>
              <a:latin typeface="+mn-lt"/>
              <a:ea typeface="+mn-ea"/>
              <a:cs typeface="+mn-cs"/>
            </a:rPr>
            <a:t> </a:t>
          </a:r>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xdr:txBody>
    </xdr:sp>
    <xdr:clientData/>
  </xdr:twoCellAnchor>
  <xdr:twoCellAnchor>
    <xdr:from>
      <xdr:col>5</xdr:col>
      <xdr:colOff>0</xdr:colOff>
      <xdr:row>2</xdr:row>
      <xdr:rowOff>0</xdr:rowOff>
    </xdr:from>
    <xdr:to>
      <xdr:col>8</xdr:col>
      <xdr:colOff>600075</xdr:colOff>
      <xdr:row>7</xdr:row>
      <xdr:rowOff>19050</xdr:rowOff>
    </xdr:to>
    <xdr:sp macro="" textlink="">
      <xdr:nvSpPr>
        <xdr:cNvPr id="5" name="Rectangle 4">
          <a:extLst>
            <a:ext uri="{FF2B5EF4-FFF2-40B4-BE49-F238E27FC236}">
              <a16:creationId xmlns:a16="http://schemas.microsoft.com/office/drawing/2014/main" id="{1F6137F5-717E-4A38-9C90-12AE2D6E4DA4}"/>
            </a:ext>
          </a:extLst>
        </xdr:cNvPr>
        <xdr:cNvSpPr/>
      </xdr:nvSpPr>
      <xdr:spPr>
        <a:xfrm>
          <a:off x="3048000" y="390525"/>
          <a:ext cx="2428875" cy="9715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 Profit</a:t>
          </a:r>
        </a:p>
        <a:p>
          <a:pPr algn="l"/>
          <a:r>
            <a:rPr lang="en-IN" sz="1100" b="1" i="0" u="none" strike="noStrike">
              <a:solidFill>
                <a:schemeClr val="tx2"/>
              </a:solidFill>
              <a:effectLst/>
              <a:latin typeface="+mn-lt"/>
              <a:ea typeface="+mn-ea"/>
              <a:cs typeface="+mn-cs"/>
            </a:rPr>
            <a:t>5,26,95,423 </a:t>
          </a:r>
        </a:p>
        <a:p>
          <a:pPr algn="l"/>
          <a:r>
            <a:rPr lang="en-IN" sz="1100" b="0" i="0" u="none" strike="noStrike">
              <a:solidFill>
                <a:schemeClr val="tx1"/>
              </a:solidFill>
              <a:effectLst/>
              <a:latin typeface="+mn-lt"/>
              <a:ea typeface="+mn-ea"/>
              <a:cs typeface="+mn-cs"/>
            </a:rPr>
            <a:t> </a:t>
          </a:r>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xdr:txBody>
    </xdr:sp>
    <xdr:clientData/>
  </xdr:twoCellAnchor>
  <xdr:twoCellAnchor>
    <xdr:from>
      <xdr:col>9</xdr:col>
      <xdr:colOff>234616</xdr:colOff>
      <xdr:row>2</xdr:row>
      <xdr:rowOff>12533</xdr:rowOff>
    </xdr:from>
    <xdr:to>
      <xdr:col>13</xdr:col>
      <xdr:colOff>225091</xdr:colOff>
      <xdr:row>7</xdr:row>
      <xdr:rowOff>31583</xdr:rowOff>
    </xdr:to>
    <xdr:sp macro="" textlink="">
      <xdr:nvSpPr>
        <xdr:cNvPr id="6" name="Rectangle 5">
          <a:extLst>
            <a:ext uri="{FF2B5EF4-FFF2-40B4-BE49-F238E27FC236}">
              <a16:creationId xmlns:a16="http://schemas.microsoft.com/office/drawing/2014/main" id="{6E737A72-6D49-43E3-A4F8-929EE6719B13}"/>
            </a:ext>
          </a:extLst>
        </xdr:cNvPr>
        <xdr:cNvSpPr/>
      </xdr:nvSpPr>
      <xdr:spPr>
        <a:xfrm>
          <a:off x="5761623" y="401053"/>
          <a:ext cx="2446922" cy="95901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tx1"/>
              </a:solidFill>
              <a:effectLst/>
              <a:latin typeface="+mn-lt"/>
              <a:ea typeface="+mn-ea"/>
              <a:cs typeface="+mn-cs"/>
            </a:rPr>
            <a:t>Total Orders</a:t>
          </a:r>
        </a:p>
        <a:p>
          <a:pPr algn="l"/>
          <a:r>
            <a:rPr lang="en-IN" sz="1100" b="1" i="0" u="none" strike="noStrike">
              <a:solidFill>
                <a:schemeClr val="tx2"/>
              </a:solidFill>
              <a:effectLst/>
              <a:latin typeface="+mn-lt"/>
              <a:ea typeface="+mn-ea"/>
              <a:cs typeface="+mn-cs"/>
            </a:rPr>
            <a:t>5,000  </a:t>
          </a:r>
          <a:endParaRPr lang="en-IN" sz="1100" b="1">
            <a:solidFill>
              <a:schemeClr val="tx2"/>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xdr:txBody>
    </xdr:sp>
    <xdr:clientData/>
  </xdr:twoCellAnchor>
  <xdr:twoCellAnchor>
    <xdr:from>
      <xdr:col>13</xdr:col>
      <xdr:colOff>514350</xdr:colOff>
      <xdr:row>2</xdr:row>
      <xdr:rowOff>0</xdr:rowOff>
    </xdr:from>
    <xdr:to>
      <xdr:col>17</xdr:col>
      <xdr:colOff>504825</xdr:colOff>
      <xdr:row>7</xdr:row>
      <xdr:rowOff>19050</xdr:rowOff>
    </xdr:to>
    <xdr:sp macro="" textlink="">
      <xdr:nvSpPr>
        <xdr:cNvPr id="7" name="Rectangle 6">
          <a:extLst>
            <a:ext uri="{FF2B5EF4-FFF2-40B4-BE49-F238E27FC236}">
              <a16:creationId xmlns:a16="http://schemas.microsoft.com/office/drawing/2014/main" id="{249A2EBA-4A9B-42FB-9F89-F8F95B30B948}"/>
            </a:ext>
          </a:extLst>
        </xdr:cNvPr>
        <xdr:cNvSpPr/>
      </xdr:nvSpPr>
      <xdr:spPr>
        <a:xfrm>
          <a:off x="8439150" y="390525"/>
          <a:ext cx="2428875" cy="9715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tx1"/>
              </a:solidFill>
              <a:effectLst/>
              <a:latin typeface="+mn-lt"/>
              <a:ea typeface="+mn-ea"/>
              <a:cs typeface="+mn-cs"/>
            </a:rPr>
            <a:t>Average Order Value</a:t>
          </a:r>
        </a:p>
        <a:p>
          <a:pPr algn="l"/>
          <a:r>
            <a:rPr lang="en-IN" sz="1100" b="1" i="0" u="none" strike="noStrike">
              <a:solidFill>
                <a:schemeClr val="tx2"/>
              </a:solidFill>
              <a:effectLst/>
              <a:latin typeface="+mn-lt"/>
              <a:ea typeface="+mn-ea"/>
              <a:cs typeface="+mn-cs"/>
            </a:rPr>
            <a:t>26,917</a:t>
          </a:r>
          <a:endParaRPr lang="en-IN" sz="1100" b="1">
            <a:solidFill>
              <a:schemeClr val="tx2"/>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xdr:txBody>
    </xdr:sp>
    <xdr:clientData/>
  </xdr:twoCellAnchor>
  <xdr:twoCellAnchor>
    <xdr:from>
      <xdr:col>0</xdr:col>
      <xdr:colOff>412582</xdr:colOff>
      <xdr:row>18</xdr:row>
      <xdr:rowOff>87731</xdr:rowOff>
    </xdr:from>
    <xdr:to>
      <xdr:col>8</xdr:col>
      <xdr:colOff>596322</xdr:colOff>
      <xdr:row>33</xdr:row>
      <xdr:rowOff>25066</xdr:rowOff>
    </xdr:to>
    <xdr:graphicFrame macro="">
      <xdr:nvGraphicFramePr>
        <xdr:cNvPr id="8" name="Chart 7">
          <a:extLst>
            <a:ext uri="{FF2B5EF4-FFF2-40B4-BE49-F238E27FC236}">
              <a16:creationId xmlns:a16="http://schemas.microsoft.com/office/drawing/2014/main" id="{6E516E28-5E59-43D7-9099-8849B623F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284619</xdr:colOff>
      <xdr:row>18</xdr:row>
      <xdr:rowOff>112797</xdr:rowOff>
    </xdr:from>
    <xdr:to>
      <xdr:col>18</xdr:col>
      <xdr:colOff>3165</xdr:colOff>
      <xdr:row>33</xdr:row>
      <xdr:rowOff>12532</xdr:rowOff>
    </xdr:to>
    <xdr:graphicFrame macro="">
      <xdr:nvGraphicFramePr>
        <xdr:cNvPr id="9" name="Chart 8">
          <a:extLst>
            <a:ext uri="{FF2B5EF4-FFF2-40B4-BE49-F238E27FC236}">
              <a16:creationId xmlns:a16="http://schemas.microsoft.com/office/drawing/2014/main" id="{370FE659-7747-4BBE-A871-469557EC8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397184</xdr:colOff>
      <xdr:row>34</xdr:row>
      <xdr:rowOff>12532</xdr:rowOff>
    </xdr:from>
    <xdr:to>
      <xdr:col>8</xdr:col>
      <xdr:colOff>586081</xdr:colOff>
      <xdr:row>48</xdr:row>
      <xdr:rowOff>50131</xdr:rowOff>
    </xdr:to>
    <xdr:graphicFrame macro="">
      <xdr:nvGraphicFramePr>
        <xdr:cNvPr id="11" name="Chart 10">
          <a:extLst>
            <a:ext uri="{FF2B5EF4-FFF2-40B4-BE49-F238E27FC236}">
              <a16:creationId xmlns:a16="http://schemas.microsoft.com/office/drawing/2014/main" id="{052619F2-0681-4ADC-9176-916AD7F7D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300531</xdr:colOff>
      <xdr:row>34</xdr:row>
      <xdr:rowOff>50132</xdr:rowOff>
    </xdr:from>
    <xdr:to>
      <xdr:col>17</xdr:col>
      <xdr:colOff>610070</xdr:colOff>
      <xdr:row>48</xdr:row>
      <xdr:rowOff>25066</xdr:rowOff>
    </xdr:to>
    <xdr:graphicFrame macro="">
      <xdr:nvGraphicFramePr>
        <xdr:cNvPr id="12" name="Chart 11">
          <a:extLst>
            <a:ext uri="{FF2B5EF4-FFF2-40B4-BE49-F238E27FC236}">
              <a16:creationId xmlns:a16="http://schemas.microsoft.com/office/drawing/2014/main" id="{DAE534BC-81BD-4E26-A4C3-5F948A53F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612609</xdr:colOff>
      <xdr:row>8</xdr:row>
      <xdr:rowOff>26570</xdr:rowOff>
    </xdr:from>
    <xdr:to>
      <xdr:col>8</xdr:col>
      <xdr:colOff>599073</xdr:colOff>
      <xdr:row>16</xdr:row>
      <xdr:rowOff>175460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DD114D25-8A5B-7EC4-9020-D8B3EF6EC1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85190" y="1593586"/>
              <a:ext cx="1830012" cy="1705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274219</xdr:colOff>
      <xdr:row>8</xdr:row>
      <xdr:rowOff>14038</xdr:rowOff>
    </xdr:from>
    <xdr:to>
      <xdr:col>12</xdr:col>
      <xdr:colOff>260684</xdr:colOff>
      <xdr:row>16</xdr:row>
      <xdr:rowOff>175462</xdr:rowOff>
    </xdr:to>
    <mc:AlternateContent xmlns:mc="http://schemas.openxmlformats.org/markup-compatibility/2006">
      <mc:Choice xmlns:a14="http://schemas.microsoft.com/office/drawing/2010/main" Requires="a14">
        <xdr:graphicFrame macro="">
          <xdr:nvGraphicFramePr>
            <xdr:cNvPr id="14" name="Quarter">
              <a:extLst>
                <a:ext uri="{FF2B5EF4-FFF2-40B4-BE49-F238E27FC236}">
                  <a16:creationId xmlns:a16="http://schemas.microsoft.com/office/drawing/2014/main" id="{CF657886-FF55-E0A7-8DE5-DECDB14F48B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5804864" y="1581054"/>
              <a:ext cx="1830014" cy="1718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219075</xdr:colOff>
      <xdr:row>2</xdr:row>
      <xdr:rowOff>152400</xdr:rowOff>
    </xdr:from>
    <xdr:to>
      <xdr:col>11</xdr:col>
      <xdr:colOff>523875</xdr:colOff>
      <xdr:row>17</xdr:row>
      <xdr:rowOff>38100</xdr:rowOff>
    </xdr:to>
    <xdr:graphicFrame macro="">
      <xdr:nvGraphicFramePr>
        <xdr:cNvPr id="2" name="Chart 1">
          <a:extLst>
            <a:ext uri="{FF2B5EF4-FFF2-40B4-BE49-F238E27FC236}">
              <a16:creationId xmlns:a16="http://schemas.microsoft.com/office/drawing/2014/main" id="{5D41F5D6-B0F2-529A-B7EF-93FD70C3B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4</xdr:row>
      <xdr:rowOff>123825</xdr:rowOff>
    </xdr:from>
    <xdr:to>
      <xdr:col>10</xdr:col>
      <xdr:colOff>361950</xdr:colOff>
      <xdr:row>19</xdr:row>
      <xdr:rowOff>9525</xdr:rowOff>
    </xdr:to>
    <xdr:graphicFrame macro="">
      <xdr:nvGraphicFramePr>
        <xdr:cNvPr id="2" name="Chart 1">
          <a:extLst>
            <a:ext uri="{FF2B5EF4-FFF2-40B4-BE49-F238E27FC236}">
              <a16:creationId xmlns:a16="http://schemas.microsoft.com/office/drawing/2014/main" id="{2A7805F1-216B-1525-4559-C381418AB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276225</xdr:colOff>
      <xdr:row>4</xdr:row>
      <xdr:rowOff>95250</xdr:rowOff>
    </xdr:from>
    <xdr:to>
      <xdr:col>10</xdr:col>
      <xdr:colOff>581025</xdr:colOff>
      <xdr:row>18</xdr:row>
      <xdr:rowOff>171450</xdr:rowOff>
    </xdr:to>
    <xdr:graphicFrame macro="">
      <xdr:nvGraphicFramePr>
        <xdr:cNvPr id="2" name="Chart 1">
          <a:extLst>
            <a:ext uri="{FF2B5EF4-FFF2-40B4-BE49-F238E27FC236}">
              <a16:creationId xmlns:a16="http://schemas.microsoft.com/office/drawing/2014/main" id="{FC3085FD-12FB-59F5-8F92-DA386B675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428625</xdr:colOff>
      <xdr:row>4</xdr:row>
      <xdr:rowOff>133350</xdr:rowOff>
    </xdr:from>
    <xdr:to>
      <xdr:col>11</xdr:col>
      <xdr:colOff>123825</xdr:colOff>
      <xdr:row>19</xdr:row>
      <xdr:rowOff>19050</xdr:rowOff>
    </xdr:to>
    <xdr:graphicFrame macro="">
      <xdr:nvGraphicFramePr>
        <xdr:cNvPr id="2" name="Chart 1">
          <a:extLst>
            <a:ext uri="{FF2B5EF4-FFF2-40B4-BE49-F238E27FC236}">
              <a16:creationId xmlns:a16="http://schemas.microsoft.com/office/drawing/2014/main" id="{6DEFFE5F-8ED0-8146-CE48-EAA36C85F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180975</xdr:rowOff>
    </xdr:from>
    <xdr:to>
      <xdr:col>11</xdr:col>
      <xdr:colOff>304800</xdr:colOff>
      <xdr:row>18</xdr:row>
      <xdr:rowOff>66675</xdr:rowOff>
    </xdr:to>
    <xdr:graphicFrame macro="">
      <xdr:nvGraphicFramePr>
        <xdr:cNvPr id="2" name="Chart 1">
          <a:extLst>
            <a:ext uri="{FF2B5EF4-FFF2-40B4-BE49-F238E27FC236}">
              <a16:creationId xmlns:a16="http://schemas.microsoft.com/office/drawing/2014/main" id="{27A0A9B3-FA69-EA6F-DC97-E7B479F9B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390525</xdr:colOff>
      <xdr:row>3</xdr:row>
      <xdr:rowOff>19050</xdr:rowOff>
    </xdr:from>
    <xdr:to>
      <xdr:col>11</xdr:col>
      <xdr:colOff>85725</xdr:colOff>
      <xdr:row>17</xdr:row>
      <xdr:rowOff>95250</xdr:rowOff>
    </xdr:to>
    <xdr:graphicFrame macro="">
      <xdr:nvGraphicFramePr>
        <xdr:cNvPr id="2" name="Chart 1">
          <a:extLst>
            <a:ext uri="{FF2B5EF4-FFF2-40B4-BE49-F238E27FC236}">
              <a16:creationId xmlns:a16="http://schemas.microsoft.com/office/drawing/2014/main" id="{6D7E16BA-6983-DDA0-9959-27432756D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oject%20sales\Products.xlsx" TargetMode="External"/><Relationship Id="rId1" Type="http://schemas.openxmlformats.org/officeDocument/2006/relationships/externalLinkPath" Target="Produc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09.684552662038" createdVersion="8" refreshedVersion="8" minRefreshableVersion="3" recordCount="5000" xr:uid="{6173A6FA-B15F-416C-9195-E984C4AEDD05}">
  <cacheSource type="worksheet">
    <worksheetSource name="Table1"/>
  </cacheSource>
  <cacheFields count="17">
    <cacheField name="Order_ID" numFmtId="0">
      <sharedItems/>
    </cacheField>
    <cacheField name="Order_Date" numFmtId="0">
      <sharedItems/>
    </cacheField>
    <cacheField name="Customer_ID" numFmtId="0">
      <sharedItems count="993">
        <s v="C0116"/>
        <s v="C0502"/>
        <s v="C0534"/>
        <s v="C0373"/>
        <s v="C0606"/>
        <s v="C0743"/>
        <s v="C0094"/>
        <s v="C0214"/>
        <s v="C0683"/>
        <s v="C0856"/>
        <s v="C0782"/>
        <s v="C0985"/>
        <s v="C0475"/>
        <s v="C0627"/>
        <s v="C0065"/>
        <s v="C0443"/>
        <s v="C0050"/>
        <s v="C0973"/>
        <s v="C0614"/>
        <s v="C0056"/>
        <s v="C0850"/>
        <s v="C0938"/>
        <s v="C0999"/>
        <s v="C0364"/>
        <s v="C0512"/>
        <s v="C0918"/>
        <s v="C0660"/>
        <s v="C0228"/>
        <s v="C0639"/>
        <s v="C0270"/>
        <s v="C0629"/>
        <s v="C0674"/>
        <s v="C0528"/>
        <s v="C0047"/>
        <s v="C0016"/>
        <s v="C0641"/>
        <s v="C0553"/>
        <s v="C0846"/>
        <s v="C0273"/>
        <s v="C0644"/>
        <s v="C0591"/>
        <s v="C0592"/>
        <s v="C0733"/>
        <s v="C0004"/>
        <s v="C0732"/>
        <s v="C0442"/>
        <s v="C0468"/>
        <s v="C0172"/>
        <s v="C0156"/>
        <s v="C0630"/>
        <s v="C0345"/>
        <s v="C0142"/>
        <s v="C0163"/>
        <s v="C0337"/>
        <s v="C0788"/>
        <s v="C0555"/>
        <s v="C0583"/>
        <s v="C0243"/>
        <s v="C0400"/>
        <s v="C0328"/>
        <s v="C0956"/>
        <s v="C0859"/>
        <s v="C0198"/>
        <s v="C0263"/>
        <s v="C0907"/>
        <s v="C0129"/>
        <s v="C0366"/>
        <s v="C0950"/>
        <s v="C0493"/>
        <s v="C0239"/>
        <s v="C0107"/>
        <s v="C0469"/>
        <s v="C0654"/>
        <s v="C0204"/>
        <s v="C0127"/>
        <s v="C0988"/>
        <s v="C0799"/>
        <s v="C0920"/>
        <s v="C0744"/>
        <s v="C0254"/>
        <s v="C0310"/>
        <s v="C0711"/>
        <s v="C0963"/>
        <s v="C0042"/>
        <s v="C0295"/>
        <s v="C0280"/>
        <s v="C0909"/>
        <s v="C0774"/>
        <s v="C0037"/>
        <s v="C0866"/>
        <s v="C0225"/>
        <s v="C0979"/>
        <s v="C0151"/>
        <s v="C0524"/>
        <s v="C0708"/>
        <s v="C0772"/>
        <s v="C0242"/>
        <s v="C0489"/>
        <s v="C0329"/>
        <s v="C0425"/>
        <s v="C0529"/>
        <s v="C0867"/>
        <s v="C0885"/>
        <s v="C0964"/>
        <s v="C0690"/>
        <s v="C0041"/>
        <s v="C0144"/>
        <s v="C0477"/>
        <s v="C0965"/>
        <s v="C0581"/>
        <s v="C0540"/>
        <s v="C0403"/>
        <s v="C0223"/>
        <s v="C0958"/>
        <s v="C0577"/>
        <s v="C0608"/>
        <s v="C0695"/>
        <s v="C0216"/>
        <s v="C0283"/>
        <s v="C0762"/>
        <s v="C0143"/>
        <s v="C0756"/>
        <s v="C0487"/>
        <s v="C0408"/>
        <s v="C0878"/>
        <s v="C0213"/>
        <s v="C0982"/>
        <s v="C0666"/>
        <s v="C0423"/>
        <s v="C0990"/>
        <s v="C0383"/>
        <s v="C0332"/>
        <s v="C0057"/>
        <s v="C0501"/>
        <s v="C0550"/>
        <s v="C0421"/>
        <s v="C0241"/>
        <s v="C0192"/>
        <s v="C0773"/>
        <s v="C0498"/>
        <s v="C0673"/>
        <s v="C0761"/>
        <s v="C0377"/>
        <s v="C0945"/>
        <s v="C0800"/>
        <s v="C0688"/>
        <s v="C0311"/>
        <s v="C0253"/>
        <s v="C0580"/>
        <s v="C0781"/>
        <s v="C0930"/>
        <s v="C0154"/>
        <s v="C0059"/>
        <s v="C0663"/>
        <s v="C0984"/>
        <s v="C0574"/>
        <s v="C0325"/>
        <s v="C0029"/>
        <s v="C0560"/>
        <s v="C0258"/>
        <s v="C0864"/>
        <s v="C0703"/>
        <s v="C0725"/>
        <s v="C0365"/>
        <s v="C0015"/>
        <s v="C0444"/>
        <s v="C0287"/>
        <s v="C0496"/>
        <s v="C0386"/>
        <s v="C0593"/>
        <s v="C0845"/>
        <s v="C0724"/>
        <s v="C0196"/>
        <s v="C0249"/>
        <s v="C0942"/>
        <s v="C0333"/>
        <s v="C0983"/>
        <s v="C0857"/>
        <s v="C0260"/>
        <s v="C0514"/>
        <s v="C0763"/>
        <s v="C0420"/>
        <s v="C0830"/>
        <s v="C0274"/>
        <s v="C0966"/>
        <s v="C0611"/>
        <s v="C0211"/>
        <s v="C0851"/>
        <s v="C0829"/>
        <s v="C0817"/>
        <s v="C0981"/>
        <s v="C0445"/>
        <s v="C0854"/>
        <s v="C0699"/>
        <s v="C0634"/>
        <s v="C0957"/>
        <s v="C0873"/>
        <s v="C0284"/>
        <s v="C0092"/>
        <s v="C0962"/>
        <s v="C0158"/>
        <s v="C0610"/>
        <s v="C0691"/>
        <s v="C0843"/>
        <s v="C0700"/>
        <s v="C0947"/>
        <s v="C0745"/>
        <s v="C0924"/>
        <s v="C0925"/>
        <s v="C0571"/>
        <s v="C0754"/>
        <s v="C0071"/>
        <s v="C0923"/>
        <s v="C0282"/>
        <s v="C0012"/>
        <s v="C0970"/>
        <s v="C0808"/>
        <s v="C0596"/>
        <s v="C0320"/>
        <s v="C0010"/>
        <s v="C0028"/>
        <s v="C0602"/>
        <s v="C0794"/>
        <s v="C0026"/>
        <s v="C0586"/>
        <s v="C0139"/>
        <s v="C0619"/>
        <s v="C0451"/>
        <s v="C0090"/>
        <s v="C0894"/>
        <s v="C0940"/>
        <s v="C0717"/>
        <s v="C0539"/>
        <s v="C0658"/>
        <s v="C0467"/>
        <s v="C0434"/>
        <s v="C0395"/>
        <s v="C0955"/>
        <s v="C0456"/>
        <s v="C0993"/>
        <s v="C0716"/>
        <s v="C0484"/>
        <s v="C0485"/>
        <s v="C0312"/>
        <s v="C0266"/>
        <s v="C0810"/>
        <s v="C0354"/>
        <s v="C0525"/>
        <s v="C0410"/>
        <s v="C0943"/>
        <s v="C0605"/>
        <s v="C0153"/>
        <s v="C0399"/>
        <s v="C0998"/>
        <s v="C0045"/>
        <s v="C0536"/>
        <s v="C0391"/>
        <s v="C0348"/>
        <s v="C0887"/>
        <s v="C0433"/>
        <s v="C0237"/>
        <s v="C0542"/>
        <s v="C0969"/>
        <s v="C0131"/>
        <s v="C0730"/>
        <s v="C0023"/>
        <s v="C0926"/>
        <s v="C0053"/>
        <s v="C0753"/>
        <s v="C0793"/>
        <s v="C0115"/>
        <s v="C0340"/>
        <s v="C0713"/>
        <s v="C0819"/>
        <s v="C0922"/>
        <s v="C0615"/>
        <s v="C0036"/>
        <s v="C0792"/>
        <s v="C0944"/>
        <s v="C0961"/>
        <s v="C0474"/>
        <s v="C0083"/>
        <s v="C0379"/>
        <s v="C0085"/>
        <s v="C0362"/>
        <s v="C0684"/>
        <s v="C0335"/>
        <s v="C0709"/>
        <s v="C0992"/>
        <s v="C0889"/>
        <s v="C0136"/>
        <s v="C0557"/>
        <s v="C0838"/>
        <s v="C0271"/>
        <s v="C0137"/>
        <s v="C0812"/>
        <s v="C0419"/>
        <s v="C0872"/>
        <s v="C0858"/>
        <s v="C0299"/>
        <s v="C0656"/>
        <s v="C0868"/>
        <s v="C0269"/>
        <s v="C0649"/>
        <s v="C0123"/>
        <s v="C0714"/>
        <s v="C0374"/>
        <s v="C0313"/>
        <s v="C0262"/>
        <s v="C0091"/>
        <s v="C0405"/>
        <s v="C0486"/>
        <s v="C0164"/>
        <s v="C0731"/>
        <s v="C0651"/>
        <s v="C0062"/>
        <s v="C0681"/>
        <s v="C0309"/>
        <s v="C0429"/>
        <s v="C0755"/>
        <s v="C0510"/>
        <s v="C0742"/>
        <s v="C0552"/>
        <s v="C0194"/>
        <s v="C0209"/>
        <s v="C0212"/>
        <s v="C0490"/>
        <s v="C0191"/>
        <s v="C0030"/>
        <s v="C0765"/>
        <s v="C0975"/>
        <s v="C0533"/>
        <s v="C0182"/>
        <s v="C0353"/>
        <s v="C0636"/>
        <s v="C0317"/>
        <s v="C0396"/>
        <s v="C0341"/>
        <s v="C0499"/>
        <s v="C0752"/>
        <s v="C0217"/>
        <s v="C0264"/>
        <s v="C0121"/>
        <s v="C0141"/>
        <s v="C0833"/>
        <s v="C0145"/>
        <s v="C0392"/>
        <s v="C0064"/>
        <s v="C0737"/>
        <s v="C0321"/>
        <s v="C0832"/>
        <s v="C0178"/>
        <s v="C1000"/>
        <s v="C0892"/>
        <s v="C0840"/>
        <s v="C0413"/>
        <s v="C0987"/>
        <s v="C0138"/>
        <s v="C0020"/>
        <s v="C0543"/>
        <s v="C0776"/>
        <s v="C0120"/>
        <s v="C0631"/>
        <s v="C0562"/>
        <s v="C0579"/>
        <s v="C0959"/>
        <s v="C0081"/>
        <s v="C0019"/>
        <s v="C0352"/>
        <s v="C0437"/>
        <s v="C0836"/>
        <s v="C0202"/>
        <s v="C0197"/>
        <s v="C0488"/>
        <s v="C0462"/>
        <s v="C0936"/>
        <s v="C0086"/>
        <s v="C0738"/>
        <s v="C0218"/>
        <s v="C0186"/>
        <s v="C0088"/>
        <s v="C0903"/>
        <s v="C0005"/>
        <s v="C0802"/>
        <s v="C0195"/>
        <s v="C0825"/>
        <s v="C0431"/>
        <s v="C0994"/>
        <s v="C0167"/>
        <s v="C0002"/>
        <s v="C0900"/>
        <s v="C0598"/>
        <s v="C0277"/>
        <s v="C0937"/>
        <s v="C0612"/>
        <s v="C0250"/>
        <s v="C0967"/>
        <s v="C0914"/>
        <s v="C0497"/>
        <s v="C0862"/>
        <s v="C0052"/>
        <s v="C0904"/>
        <s v="C0594"/>
        <s v="C0432"/>
        <s v="C0130"/>
        <s v="C0319"/>
        <s v="C0518"/>
        <s v="C0208"/>
        <s v="C0842"/>
        <s v="C0220"/>
        <s v="C0547"/>
        <s v="C0232"/>
        <s v="C0685"/>
        <s v="C0954"/>
        <s v="C0307"/>
        <s v="C0387"/>
        <s v="C0289"/>
        <s v="C0101"/>
        <s v="C0576"/>
        <s v="C0597"/>
        <s v="C0768"/>
        <s v="C0061"/>
        <s v="C0079"/>
        <s v="C0996"/>
        <s v="C0267"/>
        <s v="C0953"/>
        <s v="C0361"/>
        <s v="C0509"/>
        <s v="C0522"/>
        <s v="C0111"/>
        <s v="C0565"/>
        <s v="C0128"/>
        <s v="C0326"/>
        <s v="C0227"/>
        <s v="C0952"/>
        <s v="C0778"/>
        <s v="C0097"/>
        <s v="C0256"/>
        <s v="C0009"/>
        <s v="C0402"/>
        <s v="C0974"/>
        <s v="C0601"/>
        <s v="C0652"/>
        <s v="C0604"/>
        <s v="C0378"/>
        <s v="C0921"/>
        <s v="C0844"/>
        <s v="C0697"/>
        <s v="C0910"/>
        <s v="C0465"/>
        <s v="C0367"/>
        <s v="C0409"/>
        <s v="C0046"/>
        <s v="C0827"/>
        <s v="C0290"/>
        <s v="C0180"/>
        <s v="C0657"/>
        <s v="C0185"/>
        <s v="C0298"/>
        <s v="C0414"/>
        <s v="C0968"/>
        <s v="C0899"/>
        <s v="C0572"/>
        <s v="C0035"/>
        <s v="C0876"/>
        <s v="C0813"/>
        <s v="C0324"/>
        <s v="C0170"/>
        <s v="C0726"/>
        <s v="C0479"/>
        <s v="C0179"/>
        <s v="C0207"/>
        <s v="C0459"/>
        <s v="C0033"/>
        <s v="C0865"/>
        <s v="C0350"/>
        <s v="C0157"/>
        <s v="C0831"/>
        <s v="C0288"/>
        <s v="C0265"/>
        <s v="C0915"/>
        <s v="C0481"/>
        <s v="C0523"/>
        <s v="C0458"/>
        <s v="C0068"/>
        <s v="C0515"/>
        <s v="C0118"/>
        <s v="C0564"/>
        <s v="C0718"/>
        <s v="C0452"/>
        <s v="C0440"/>
        <s v="C0205"/>
        <s v="C0470"/>
        <s v="C0665"/>
        <s v="C0568"/>
        <s v="C0855"/>
        <s v="C0689"/>
        <s v="C0786"/>
        <s v="C0472"/>
        <s v="C0454"/>
        <s v="C0040"/>
        <s v="C0521"/>
        <s v="C0187"/>
        <s v="C0034"/>
        <s v="C0032"/>
        <s v="C0719"/>
        <s v="C0222"/>
        <s v="C0600"/>
        <s v="C0060"/>
        <s v="C0438"/>
        <s v="C0048"/>
        <s v="C0318"/>
        <s v="C0275"/>
        <s v="C0303"/>
        <s v="C0334"/>
        <s v="C0043"/>
        <s v="C0633"/>
        <s v="C0316"/>
        <s v="C0375"/>
        <s v="C0146"/>
        <s v="C0122"/>
        <s v="C0625"/>
        <s v="C0803"/>
        <s v="C0798"/>
        <s v="C0735"/>
        <s v="C0516"/>
        <s v="C0895"/>
        <s v="C0394"/>
        <s v="C0544"/>
        <s v="C0435"/>
        <s v="C0007"/>
        <s v="C0049"/>
        <s v="C0650"/>
        <s v="C0759"/>
        <s v="C0236"/>
        <s v="C0672"/>
        <s v="C0268"/>
        <s v="C0098"/>
        <s v="C0189"/>
        <s v="C0740"/>
        <s v="C0075"/>
        <s v="C0455"/>
        <s v="C0777"/>
        <s v="C0749"/>
        <s v="C0276"/>
        <s v="C0346"/>
        <s v="C0069"/>
        <s v="C0279"/>
        <s v="C0201"/>
        <s v="C0418"/>
        <s v="C0093"/>
        <s v="C0124"/>
        <s v="C0888"/>
        <s v="C0424"/>
        <s v="C0063"/>
        <s v="C0687"/>
        <s v="C0152"/>
        <s v="C0357"/>
        <s v="C0775"/>
        <s v="C0780"/>
        <s v="C0077"/>
        <s v="C0517"/>
        <s v="C0869"/>
        <s v="C0715"/>
        <s v="C0078"/>
        <s v="C0875"/>
        <s v="C0701"/>
        <s v="C0567"/>
        <s v="C0741"/>
        <s v="C0315"/>
        <s v="C0883"/>
        <s v="C0949"/>
        <s v="C0384"/>
        <s v="C0757"/>
        <s v="C0447"/>
        <s v="C0511"/>
        <s v="C0905"/>
        <s v="C0814"/>
        <s v="C0183"/>
        <s v="C0791"/>
        <s v="C0449"/>
        <s v="C0439"/>
        <s v="C0729"/>
        <s v="C0304"/>
        <s v="C0008"/>
        <s v="C0177"/>
        <s v="C0980"/>
        <s v="C0464"/>
        <s v="C0532"/>
        <s v="C0412"/>
        <s v="C0770"/>
        <s v="C0931"/>
        <s v="C0297"/>
        <s v="C0917"/>
        <s v="C0339"/>
        <s v="C0861"/>
        <s v="C0466"/>
        <s v="C0751"/>
        <s v="C0760"/>
        <s v="C0039"/>
        <s v="C0720"/>
        <s v="C0148"/>
        <s v="C0531"/>
        <s v="C0640"/>
        <s v="C0912"/>
        <s v="C0165"/>
        <s v="C0416"/>
        <s v="C0972"/>
        <s v="C0117"/>
        <s v="C0495"/>
        <s v="C0991"/>
        <s v="C0824"/>
        <s v="C0281"/>
        <s v="C0119"/>
        <s v="C0588"/>
        <s v="C0411"/>
        <s v="C0874"/>
        <s v="C0734"/>
        <s v="C0694"/>
        <s v="C0693"/>
        <s v="C0323"/>
        <s v="C0011"/>
        <s v="C0251"/>
        <s v="C0739"/>
        <s v="C0108"/>
        <s v="C0351"/>
        <s v="C0642"/>
        <s v="C0072"/>
        <s v="C0863"/>
        <s v="C0422"/>
        <s v="C0638"/>
        <s v="C0951"/>
        <s v="C0849"/>
        <s v="C0870"/>
        <s v="C0545"/>
        <s v="C0087"/>
        <s v="C0393"/>
        <s v="C0664"/>
        <s v="C0074"/>
        <s v="C0939"/>
        <s v="C0541"/>
        <s v="C0430"/>
        <s v="C0246"/>
        <s v="C0161"/>
        <s v="C0001"/>
        <s v="C0417"/>
        <s v="C0659"/>
        <s v="C0661"/>
        <s v="C0835"/>
        <s v="C0110"/>
        <s v="C0911"/>
        <s v="C0385"/>
        <s v="C0624"/>
        <s v="C0149"/>
        <s v="C0935"/>
        <s v="C0013"/>
        <s v="C0504"/>
        <s v="C0882"/>
        <s v="C0807"/>
        <s v="C0561"/>
        <s v="C0206"/>
        <s v="C0879"/>
        <s v="C0114"/>
        <s v="C0200"/>
        <s v="C0176"/>
        <s v="C0018"/>
        <s v="C0169"/>
        <s v="C0929"/>
        <s v="C0112"/>
        <s v="C0828"/>
        <s v="C0563"/>
        <s v="C0193"/>
        <s v="C0006"/>
        <s v="C0294"/>
        <s v="C0977"/>
        <s v="C0880"/>
        <s v="C0471"/>
        <s v="C0503"/>
        <s v="C0508"/>
        <s v="C0147"/>
        <s v="C0871"/>
        <s v="C0382"/>
        <s v="C0896"/>
        <s v="C0376"/>
        <s v="C0104"/>
        <s v="C0566"/>
        <s v="C0801"/>
        <s v="C0500"/>
        <s v="C0618"/>
        <s v="C0797"/>
        <s v="C0707"/>
        <s v="C0174"/>
        <s v="C0946"/>
        <s v="C0995"/>
        <s v="C0890"/>
        <s v="C0272"/>
        <s v="C0676"/>
        <s v="C0621"/>
        <s v="C0847"/>
        <s v="C0219"/>
        <s v="C0397"/>
        <s v="C0852"/>
        <s v="C0453"/>
        <s v="C0343"/>
        <s v="C0031"/>
        <s v="C0278"/>
        <s v="C0248"/>
        <s v="C0349"/>
        <s v="C0359"/>
        <s v="C0933"/>
        <s v="C0617"/>
        <s v="C0678"/>
        <s v="C0682"/>
        <s v="C0371"/>
        <s v="C0448"/>
        <s v="C0301"/>
        <s v="C0133"/>
        <s v="C0360"/>
        <s v="C0823"/>
        <s v="C0804"/>
        <s v="C0135"/>
        <s v="C0643"/>
        <s v="C0526"/>
        <s v="C0767"/>
        <s v="C0623"/>
        <s v="C0215"/>
        <s v="C0491"/>
        <s v="C0238"/>
        <s v="C0105"/>
        <s v="C0607"/>
        <s v="C0244"/>
        <s v="C0404"/>
        <s v="C0841"/>
        <s v="C0291"/>
        <s v="C0370"/>
        <s v="C0150"/>
        <s v="C0460"/>
        <s v="C0704"/>
        <s v="C0647"/>
        <s v="C0702"/>
        <s v="C0821"/>
        <s v="C0675"/>
        <s v="C0948"/>
        <s v="C0978"/>
        <s v="C0203"/>
        <s v="C0025"/>
        <s v="C0886"/>
        <s v="C0381"/>
        <s v="C0261"/>
        <s v="C0908"/>
        <s v="C0327"/>
        <s v="C0599"/>
        <s v="C0746"/>
        <s v="C0356"/>
        <s v="C0603"/>
        <s v="C0358"/>
        <s v="C0388"/>
        <s v="C0099"/>
        <s v="C0140"/>
        <s v="C0548"/>
        <s v="C0758"/>
        <s v="C0231"/>
        <s v="C0662"/>
        <s v="C0837"/>
        <s v="C0779"/>
        <s v="C0530"/>
        <s v="C0632"/>
        <s v="C0188"/>
        <s v="C0054"/>
        <s v="C0834"/>
        <s v="C0913"/>
        <s v="C0336"/>
        <s v="C0646"/>
        <s v="C0306"/>
        <s v="C0706"/>
        <s v="C0712"/>
        <s v="C0860"/>
        <s v="C0221"/>
        <s v="C0022"/>
        <s v="C0473"/>
        <s v="C0347"/>
        <s v="C0305"/>
        <s v="C0589"/>
        <s v="C0103"/>
        <s v="C0446"/>
        <s v="C0296"/>
        <s v="C0787"/>
        <s v="C0736"/>
        <s v="C0620"/>
        <s v="C0257"/>
        <s v="C0426"/>
        <s v="C0789"/>
        <s v="C0247"/>
        <s v="C0082"/>
        <s v="C0478"/>
        <s v="C0483"/>
        <s v="C0556"/>
        <s v="C0162"/>
        <s v="C0893"/>
        <s v="C0584"/>
        <s v="C0113"/>
        <s v="C0748"/>
        <s v="C0428"/>
        <s v="C0252"/>
        <s v="C0538"/>
        <s v="C0927"/>
        <s v="C0727"/>
        <s v="C0190"/>
        <s v="C0344"/>
        <s v="C0173"/>
        <s v="C0527"/>
        <s v="C0073"/>
        <s v="C0839"/>
        <s v="C0494"/>
        <s v="C0919"/>
        <s v="C0044"/>
        <s v="C0696"/>
        <s v="C0622"/>
        <s v="C0722"/>
        <s v="C0482"/>
        <s v="C0960"/>
        <s v="C0199"/>
        <s v="C0902"/>
        <s v="C0134"/>
        <s v="C0302"/>
        <s v="C0535"/>
        <s v="C0764"/>
        <s v="C0848"/>
        <s v="C0677"/>
        <s v="C0626"/>
        <s v="C0003"/>
        <s v="C0853"/>
        <s v="C0058"/>
        <s v="C0559"/>
        <s v="C0877"/>
        <s v="C0616"/>
        <s v="C0229"/>
        <s v="C0728"/>
        <s v="C0308"/>
        <s v="C0292"/>
        <s v="C0578"/>
        <s v="C0171"/>
        <s v="C0406"/>
        <s v="C0450"/>
        <s v="C0168"/>
        <s v="C0916"/>
        <s v="C0628"/>
        <s v="C0125"/>
        <s v="C0934"/>
        <s v="C0342"/>
        <s v="C0338"/>
        <s v="C0609"/>
        <s v="C0806"/>
        <s v="C0245"/>
        <s v="C0155"/>
        <s v="C0822"/>
        <s v="C0891"/>
        <s v="C0818"/>
        <s v="C0210"/>
        <s v="C0613"/>
        <s v="C0224"/>
        <s v="C0109"/>
        <s v="C0769"/>
        <s v="C0986"/>
        <s v="C0089"/>
        <s v="C0507"/>
        <s v="C0520"/>
        <s v="C0166"/>
        <s v="C0976"/>
        <s v="C0645"/>
        <s v="C0928"/>
        <s v="C0582"/>
        <s v="C0785"/>
        <s v="C0648"/>
        <s v="C0181"/>
        <s v="C0021"/>
        <s v="C0705"/>
        <s v="C0160"/>
        <s v="C0655"/>
        <s v="C0551"/>
        <s v="C0826"/>
        <s v="C0461"/>
        <s v="C0076"/>
        <s v="C0322"/>
        <s v="C0457"/>
        <s v="C0259"/>
        <s v="C0680"/>
        <s v="C0240"/>
        <s v="C0126"/>
        <s v="C0590"/>
        <s v="C0051"/>
        <s v="C0027"/>
        <s v="C0055"/>
        <s v="C0811"/>
        <s v="C0480"/>
        <s v="C0390"/>
        <s v="C0941"/>
        <s v="C0809"/>
        <s v="C0024"/>
        <s v="C0506"/>
        <s v="C0698"/>
        <s v="C0300"/>
        <s v="C0505"/>
        <s v="C0575"/>
        <s v="C0080"/>
        <s v="C0796"/>
        <s v="C0070"/>
        <s v="C0014"/>
        <s v="C0671"/>
        <s v="C0790"/>
        <s v="C0235"/>
        <s v="C0906"/>
        <s v="C0668"/>
        <s v="C0380"/>
        <s v="C0415"/>
        <s v="C0226"/>
        <s v="C0573"/>
        <s v="C0897"/>
        <s v="C0331"/>
        <s v="C0293"/>
        <s v="C0106"/>
        <s v="C0901"/>
        <s v="C0546"/>
        <s v="C0100"/>
        <s v="C0132"/>
        <s v="C0667"/>
        <s v="C0038"/>
        <s v="C0184"/>
        <s v="C0783"/>
        <s v="C0747"/>
        <s v="C0558"/>
        <s v="C0427"/>
        <s v="C0692"/>
        <s v="C0066"/>
        <s v="C0554"/>
        <s v="C0795"/>
        <s v="C0436"/>
        <s v="C0669"/>
        <s v="C0363"/>
        <s v="C0635"/>
        <s v="C0255"/>
        <s v="C0898"/>
        <s v="C0285"/>
        <s v="C0679"/>
        <s v="C0766"/>
        <s v="C0476"/>
        <s v="C0881"/>
        <s v="C0407"/>
        <s v="C0686"/>
        <s v="C0587"/>
        <s v="C0234"/>
        <s v="C0537"/>
        <s v="C0067"/>
        <s v="C0723"/>
        <s v="C0805"/>
        <s v="C0989"/>
        <s v="C0820"/>
        <s v="C0637"/>
        <s v="C0314"/>
        <s v="C0519"/>
        <s v="C0570"/>
        <s v="C0286"/>
        <s v="C0355"/>
        <s v="C0368"/>
        <s v="C0670"/>
        <s v="C0784"/>
        <s v="C0595"/>
        <s v="C0815"/>
        <s v="C0159"/>
        <s v="C0463"/>
        <s v="C0230"/>
        <s v="C0884"/>
        <s v="C0369"/>
        <s v="C0771"/>
        <s v="C0233"/>
        <s v="C0721"/>
        <s v="C0084"/>
        <s v="C0653"/>
        <s v="C0750"/>
        <s v="C0175"/>
        <s v="C0585"/>
        <s v="C0816"/>
        <s v="C0398"/>
        <s v="C0492"/>
        <s v="C0997"/>
        <s v="C0330"/>
        <s v="C0401"/>
        <s v="C0441"/>
        <s v="C0971"/>
        <s v="C0096"/>
        <s v="C0095"/>
        <s v="C0372"/>
        <s v="C0389"/>
      </sharedItems>
    </cacheField>
    <cacheField name="Product_ID" numFmtId="0">
      <sharedItems/>
    </cacheField>
    <cacheField name="Product_Name" numFmtId="0">
      <sharedItems count="100">
        <s v="Home &amp; Kitchen Product 10"/>
        <s v="Beauty Product 1"/>
        <s v="Clothing Product 38"/>
        <s v="Electronics Product 77"/>
        <s v="Sports Product 7"/>
        <s v="Beauty Product 18"/>
        <s v="Sports Product 88"/>
        <s v="Home &amp; Kitchen Product 46"/>
        <s v="Clothing Product 86"/>
        <s v="Clothing Product 32"/>
        <s v="Sports Product 65"/>
        <s v="Sports Product 23"/>
        <s v="Clothing Product 17"/>
        <s v="Home &amp; Kitchen Product 12"/>
        <s v="Sports Product 83"/>
        <s v="Beauty Product 4"/>
        <s v="Clothing Product 63"/>
        <s v="Beauty Product 76"/>
        <s v="Electronics Product 91"/>
        <s v="Electronics Product 74"/>
        <s v="Electronics Product 72"/>
        <s v="Sports Product 20"/>
        <s v="Beauty Product 85"/>
        <s v="Electronics Product 56"/>
        <s v="Electronics Product 99"/>
        <s v="Sports Product 75"/>
        <s v="Sports Product 50"/>
        <s v="Electronics Product 28"/>
        <s v="Clothing Product 53"/>
        <s v="Electronics Product 8"/>
        <s v="Beauty Product 98"/>
        <s v="Sports Product 89"/>
        <s v="Home &amp; Kitchen Product 11"/>
        <s v="Clothing Product 27"/>
        <s v="Clothing Product 49"/>
        <s v="Beauty Product 58"/>
        <s v="Home &amp; Kitchen Product 79"/>
        <s v="Electronics Product 37"/>
        <s v="Electronics Product 57"/>
        <s v="Sports Product 19"/>
        <s v="Electronics Product 30"/>
        <s v="Beauty Product 69"/>
        <s v="Clothing Product 48"/>
        <s v="Beauty Product 16"/>
        <s v="Sports Product 61"/>
        <s v="Beauty Product 100"/>
        <s v="Beauty Product 3"/>
        <s v="Clothing Product 96"/>
        <s v="Clothing Product 47"/>
        <s v="Sports Product 9"/>
        <s v="Clothing Product 81"/>
        <s v="Home &amp; Kitchen Product 64"/>
        <s v="Sports Product 67"/>
        <s v="Sports Product 44"/>
        <s v="Beauty Product 90"/>
        <s v="Clothing Product 15"/>
        <s v="Electronics Product 55"/>
        <s v="Electronics Product 24"/>
        <s v="Clothing Product 25"/>
        <s v="Home &amp; Kitchen Product 93"/>
        <s v="Sports Product 26"/>
        <s v="Sports Product 2"/>
        <s v="Electronics Product 59"/>
        <s v="Sports Product 54"/>
        <s v="Electronics Product 45"/>
        <s v="Home &amp; Kitchen Product 68"/>
        <s v="Clothing Product 95"/>
        <s v="Sports Product 14"/>
        <s v="Electronics Product 82"/>
        <s v="Home &amp; Kitchen Product 94"/>
        <s v="Beauty Product 13"/>
        <s v="Beauty Product 71"/>
        <s v="Sports Product 66"/>
        <s v="Electronics Product 22"/>
        <s v="Beauty Product 42"/>
        <s v="Home &amp; Kitchen Product 78"/>
        <s v="Beauty Product 60"/>
        <s v="Beauty Product 52"/>
        <s v="Electronics Product 87"/>
        <s v="Sports Product 80"/>
        <s v="Clothing Product 84"/>
        <s v="Home &amp; Kitchen Product 39"/>
        <s v="Clothing Product 21"/>
        <s v="Home &amp; Kitchen Product 92"/>
        <s v="Sports Product 97"/>
        <s v="Sports Product 70"/>
        <s v="Sports Product 40"/>
        <s v="Beauty Product 43"/>
        <s v="Electronics Product 34"/>
        <s v="Beauty Product 73"/>
        <s v="Beauty Product 5"/>
        <s v="Electronics Product 31"/>
        <s v="Sports Product 35"/>
        <s v="Sports Product 62"/>
        <s v="Sports Product 29"/>
        <s v="Beauty Product 41"/>
        <s v="Beauty Product 51"/>
        <s v="Electronics Product 36"/>
        <s v="Electronics Product 33"/>
        <s v="Electronics Product 6"/>
      </sharedItems>
    </cacheField>
    <cacheField name="Category" numFmtId="0">
      <sharedItems count="5">
        <s v="Home &amp; Kitchen"/>
        <s v="Beauty"/>
        <s v="Clothing"/>
        <s v="Electronics"/>
        <s v="Sports"/>
      </sharedItems>
    </cacheField>
    <cacheField name="Unit_Price" numFmtId="0">
      <sharedItems containsSemiMixedTypes="0" containsString="0" containsNumber="1" containsInteger="1" minValue="192" maxValue="48755"/>
    </cacheField>
    <cacheField name="Cost" numFmtId="0">
      <sharedItems containsSemiMixedTypes="0" containsString="0" containsNumber="1" minValue="96" maxValue="29950.9"/>
    </cacheField>
    <cacheField name="Quantity" numFmtId="0">
      <sharedItems containsSemiMixedTypes="0" containsString="0" containsNumber="1" containsInteger="1" minValue="1" maxValue="5"/>
    </cacheField>
    <cacheField name="Discount_Pct" numFmtId="0">
      <sharedItems containsSemiMixedTypes="0" containsString="0" containsNumber="1" containsInteger="1" minValue="0" maxValue="20"/>
    </cacheField>
    <cacheField name="Sales" numFmtId="0">
      <sharedItems containsSemiMixedTypes="0" containsString="0" containsNumber="1" containsInteger="1" minValue="192" maxValue="243775"/>
    </cacheField>
    <cacheField name="Total_Cost" numFmtId="0">
      <sharedItems containsSemiMixedTypes="0" containsString="0" containsNumber="1" minValue="96" maxValue="149754.5"/>
    </cacheField>
    <cacheField name="Profit" numFmtId="0">
      <sharedItems containsSemiMixedTypes="0" containsString="0" containsNumber="1" minValue="96" maxValue="120030"/>
    </cacheField>
    <cacheField name="Profit_Margin_%" numFmtId="9">
      <sharedItems containsSemiMixedTypes="0" containsString="0" containsNumber="1" minValue="0.29999999999999988" maxValue="0.5"/>
    </cacheField>
    <cacheField name="Month" numFmtId="0">
      <sharedItems count="12">
        <s v="May"/>
        <s v="August"/>
        <s v="January"/>
        <s v="July"/>
        <s v="September"/>
        <s v="December"/>
        <s v="November"/>
        <s v="October"/>
        <s v="April"/>
        <s v="June"/>
        <s v="February"/>
        <s v="March"/>
      </sharedItems>
    </cacheField>
    <cacheField name="Year" numFmtId="0">
      <sharedItems containsSemiMixedTypes="0" containsString="0" containsNumber="1" containsInteger="1" minValue="2024" maxValue="2025"/>
    </cacheField>
    <cacheField name="Quarter" numFmtId="0">
      <sharedItems count="4">
        <s v="Q2"/>
        <s v="Q3"/>
        <s v="Q1"/>
        <s v="Q4"/>
      </sharedItems>
    </cacheField>
  </cacheFields>
  <extLst>
    <ext xmlns:x14="http://schemas.microsoft.com/office/spreadsheetml/2009/9/main" uri="{725AE2AE-9491-48be-B2B4-4EB974FC3084}">
      <x14:pivotCacheDefinition pivotCacheId="1665780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00001"/>
    <s v="2024-05-08"/>
    <x v="0"/>
    <s v="P010"/>
    <x v="0"/>
    <x v="0"/>
    <n v="10936"/>
    <n v="6561.6"/>
    <n v="2"/>
    <n v="0"/>
    <n v="21872"/>
    <n v="13123.2"/>
    <n v="8748.7999999999993"/>
    <n v="0.39999999999999997"/>
    <x v="0"/>
    <n v="2024"/>
    <x v="0"/>
  </r>
  <r>
    <s v="O00002"/>
    <s v="2024-08-25"/>
    <x v="1"/>
    <s v="P001"/>
    <x v="1"/>
    <x v="1"/>
    <n v="1891"/>
    <n v="945.5"/>
    <n v="1"/>
    <n v="15"/>
    <n v="1891"/>
    <n v="945.5"/>
    <n v="945.5"/>
    <n v="0.5"/>
    <x v="1"/>
    <n v="2024"/>
    <x v="1"/>
  </r>
  <r>
    <s v="O00003"/>
    <s v="2024-05-16"/>
    <x v="2"/>
    <s v="P038"/>
    <x v="2"/>
    <x v="2"/>
    <n v="413"/>
    <n v="247.8"/>
    <n v="2"/>
    <n v="10"/>
    <n v="826"/>
    <n v="495.6"/>
    <n v="330.4"/>
    <n v="0.39999999999999997"/>
    <x v="0"/>
    <n v="2024"/>
    <x v="0"/>
  </r>
  <r>
    <s v="O00004"/>
    <s v="2024-08-28"/>
    <x v="3"/>
    <s v="P077"/>
    <x v="3"/>
    <x v="3"/>
    <n v="42787"/>
    <n v="29950.9"/>
    <n v="4"/>
    <n v="5"/>
    <n v="171148"/>
    <n v="119803.6"/>
    <n v="51344.399999999994"/>
    <n v="0.3"/>
    <x v="1"/>
    <n v="2024"/>
    <x v="1"/>
  </r>
  <r>
    <s v="O00005"/>
    <s v="2024-01-01"/>
    <x v="4"/>
    <s v="P007"/>
    <x v="4"/>
    <x v="4"/>
    <n v="5469"/>
    <n v="3281.4"/>
    <n v="2"/>
    <n v="15"/>
    <n v="10938"/>
    <n v="6562.8"/>
    <n v="4375.2"/>
    <n v="0.39999999999999997"/>
    <x v="2"/>
    <n v="2024"/>
    <x v="2"/>
  </r>
  <r>
    <s v="O00006"/>
    <s v="2024-07-29"/>
    <x v="5"/>
    <s v="P018"/>
    <x v="5"/>
    <x v="1"/>
    <n v="3985"/>
    <n v="2789.5"/>
    <n v="2"/>
    <n v="15"/>
    <n v="7970"/>
    <n v="5579"/>
    <n v="2391"/>
    <n v="0.3"/>
    <x v="3"/>
    <n v="2024"/>
    <x v="1"/>
  </r>
  <r>
    <s v="O00007"/>
    <s v="2024-09-25"/>
    <x v="6"/>
    <s v="P088"/>
    <x v="6"/>
    <x v="4"/>
    <n v="11542"/>
    <n v="6925.2"/>
    <n v="5"/>
    <n v="0"/>
    <n v="57710"/>
    <n v="34626"/>
    <n v="23084"/>
    <n v="0.4"/>
    <x v="4"/>
    <n v="2024"/>
    <x v="1"/>
  </r>
  <r>
    <s v="O00008"/>
    <s v="2025-12-24"/>
    <x v="7"/>
    <s v="P046"/>
    <x v="7"/>
    <x v="0"/>
    <n v="10604"/>
    <n v="5302"/>
    <n v="5"/>
    <n v="20"/>
    <n v="53020"/>
    <n v="26510"/>
    <n v="26510"/>
    <n v="0.5"/>
    <x v="5"/>
    <n v="2025"/>
    <x v="3"/>
  </r>
  <r>
    <s v="O00009"/>
    <s v="2024-11-05"/>
    <x v="8"/>
    <s v="P086"/>
    <x v="8"/>
    <x v="2"/>
    <n v="3333"/>
    <n v="2333.1"/>
    <n v="1"/>
    <n v="10"/>
    <n v="3333"/>
    <n v="2333.1"/>
    <n v="999.90000000000009"/>
    <n v="0.30000000000000004"/>
    <x v="6"/>
    <n v="2024"/>
    <x v="3"/>
  </r>
  <r>
    <s v="O00010"/>
    <s v="2024-12-03"/>
    <x v="9"/>
    <s v="P032"/>
    <x v="9"/>
    <x v="2"/>
    <n v="3034"/>
    <n v="1820.4"/>
    <n v="3"/>
    <n v="20"/>
    <n v="9102"/>
    <n v="5461.2000000000007"/>
    <n v="3640.7999999999993"/>
    <n v="0.39999999999999991"/>
    <x v="5"/>
    <n v="2024"/>
    <x v="3"/>
  </r>
  <r>
    <s v="O00011"/>
    <s v="2025-09-05"/>
    <x v="10"/>
    <s v="P065"/>
    <x v="10"/>
    <x v="4"/>
    <n v="4421"/>
    <n v="3094.7"/>
    <n v="3"/>
    <n v="10"/>
    <n v="13263"/>
    <n v="9284.0999999999985"/>
    <n v="3978.9000000000015"/>
    <n v="0.3000000000000001"/>
    <x v="4"/>
    <n v="2025"/>
    <x v="1"/>
  </r>
  <r>
    <s v="O00012"/>
    <s v="2025-11-13"/>
    <x v="11"/>
    <s v="P007"/>
    <x v="4"/>
    <x v="4"/>
    <n v="5469"/>
    <n v="3281.4"/>
    <n v="5"/>
    <n v="5"/>
    <n v="27345"/>
    <n v="16407"/>
    <n v="10938"/>
    <n v="0.4"/>
    <x v="6"/>
    <n v="2025"/>
    <x v="3"/>
  </r>
  <r>
    <s v="O00013"/>
    <s v="2024-10-20"/>
    <x v="12"/>
    <s v="P086"/>
    <x v="8"/>
    <x v="2"/>
    <n v="3333"/>
    <n v="2333.1"/>
    <n v="4"/>
    <n v="0"/>
    <n v="13332"/>
    <n v="9332.4"/>
    <n v="3999.6000000000004"/>
    <n v="0.30000000000000004"/>
    <x v="7"/>
    <n v="2024"/>
    <x v="3"/>
  </r>
  <r>
    <s v="O00014"/>
    <s v="2024-12-22"/>
    <x v="13"/>
    <s v="P023"/>
    <x v="11"/>
    <x v="4"/>
    <n v="4437"/>
    <n v="2662.2"/>
    <n v="5"/>
    <n v="15"/>
    <n v="22185"/>
    <n v="13311"/>
    <n v="8874"/>
    <n v="0.4"/>
    <x v="5"/>
    <n v="2024"/>
    <x v="3"/>
  </r>
  <r>
    <s v="O00015"/>
    <s v="2024-10-07"/>
    <x v="14"/>
    <s v="P017"/>
    <x v="12"/>
    <x v="2"/>
    <n v="978"/>
    <n v="684.6"/>
    <n v="4"/>
    <n v="5"/>
    <n v="3912"/>
    <n v="2738.4"/>
    <n v="1173.5999999999999"/>
    <n v="0.3"/>
    <x v="7"/>
    <n v="2024"/>
    <x v="3"/>
  </r>
  <r>
    <s v="O00016"/>
    <s v="2024-11-30"/>
    <x v="15"/>
    <s v="P012"/>
    <x v="13"/>
    <x v="0"/>
    <n v="1513"/>
    <n v="907.8"/>
    <n v="4"/>
    <n v="10"/>
    <n v="6052"/>
    <n v="3631.2"/>
    <n v="2420.8000000000002"/>
    <n v="0.4"/>
    <x v="6"/>
    <n v="2024"/>
    <x v="3"/>
  </r>
  <r>
    <s v="O00017"/>
    <s v="2024-12-17"/>
    <x v="16"/>
    <s v="P001"/>
    <x v="1"/>
    <x v="1"/>
    <n v="1891"/>
    <n v="945.5"/>
    <n v="5"/>
    <n v="20"/>
    <n v="9455"/>
    <n v="4727.5"/>
    <n v="4727.5"/>
    <n v="0.5"/>
    <x v="5"/>
    <n v="2024"/>
    <x v="3"/>
  </r>
  <r>
    <s v="O00018"/>
    <s v="2025-04-06"/>
    <x v="17"/>
    <s v="P032"/>
    <x v="9"/>
    <x v="2"/>
    <n v="3034"/>
    <n v="1820.4"/>
    <n v="3"/>
    <n v="5"/>
    <n v="9102"/>
    <n v="5461.2000000000007"/>
    <n v="3640.7999999999993"/>
    <n v="0.39999999999999991"/>
    <x v="8"/>
    <n v="2025"/>
    <x v="0"/>
  </r>
  <r>
    <s v="O00019"/>
    <s v="2025-08-11"/>
    <x v="18"/>
    <s v="P083"/>
    <x v="14"/>
    <x v="4"/>
    <n v="5842"/>
    <n v="3505.2"/>
    <n v="5"/>
    <n v="20"/>
    <n v="29210"/>
    <n v="17526"/>
    <n v="11684"/>
    <n v="0.4"/>
    <x v="1"/>
    <n v="2025"/>
    <x v="1"/>
  </r>
  <r>
    <s v="O00020"/>
    <s v="2024-06-19"/>
    <x v="19"/>
    <s v="P004"/>
    <x v="15"/>
    <x v="1"/>
    <n v="591"/>
    <n v="354.6"/>
    <n v="4"/>
    <n v="5"/>
    <n v="2364"/>
    <n v="1418.4"/>
    <n v="945.59999999999991"/>
    <n v="0.39999999999999997"/>
    <x v="9"/>
    <n v="2024"/>
    <x v="0"/>
  </r>
  <r>
    <s v="O00021"/>
    <s v="2024-07-15"/>
    <x v="20"/>
    <s v="P063"/>
    <x v="16"/>
    <x v="2"/>
    <n v="3643"/>
    <n v="2185.8000000000002"/>
    <n v="3"/>
    <n v="10"/>
    <n v="10929"/>
    <n v="6557.4000000000005"/>
    <n v="4371.5999999999995"/>
    <n v="0.39999999999999997"/>
    <x v="3"/>
    <n v="2024"/>
    <x v="1"/>
  </r>
  <r>
    <s v="O00022"/>
    <s v="2025-02-22"/>
    <x v="21"/>
    <s v="P076"/>
    <x v="17"/>
    <x v="1"/>
    <n v="3690"/>
    <n v="2583"/>
    <n v="5"/>
    <n v="0"/>
    <n v="18450"/>
    <n v="12915"/>
    <n v="5535"/>
    <n v="0.3"/>
    <x v="10"/>
    <n v="2025"/>
    <x v="2"/>
  </r>
  <r>
    <s v="O00023"/>
    <s v="2025-12-03"/>
    <x v="22"/>
    <s v="P088"/>
    <x v="6"/>
    <x v="4"/>
    <n v="11542"/>
    <n v="6925.2"/>
    <n v="4"/>
    <n v="5"/>
    <n v="46168"/>
    <n v="27700.799999999999"/>
    <n v="18467.2"/>
    <n v="0.4"/>
    <x v="5"/>
    <n v="2025"/>
    <x v="3"/>
  </r>
  <r>
    <s v="O00024"/>
    <s v="2024-09-22"/>
    <x v="23"/>
    <s v="P091"/>
    <x v="18"/>
    <x v="3"/>
    <n v="45348"/>
    <n v="27208.799999999999"/>
    <n v="2"/>
    <n v="5"/>
    <n v="90696"/>
    <n v="54417.599999999999"/>
    <n v="36278.400000000001"/>
    <n v="0.4"/>
    <x v="4"/>
    <n v="2024"/>
    <x v="1"/>
  </r>
  <r>
    <s v="O00025"/>
    <s v="2024-08-16"/>
    <x v="24"/>
    <s v="P074"/>
    <x v="19"/>
    <x v="3"/>
    <n v="20835"/>
    <n v="12501"/>
    <n v="5"/>
    <n v="10"/>
    <n v="104175"/>
    <n v="62505"/>
    <n v="41670"/>
    <n v="0.4"/>
    <x v="1"/>
    <n v="2024"/>
    <x v="1"/>
  </r>
  <r>
    <s v="O00026"/>
    <s v="2024-08-03"/>
    <x v="25"/>
    <s v="P072"/>
    <x v="20"/>
    <x v="3"/>
    <n v="27555"/>
    <n v="19288.5"/>
    <n v="3"/>
    <n v="10"/>
    <n v="82665"/>
    <n v="57865.5"/>
    <n v="24799.5"/>
    <n v="0.3"/>
    <x v="1"/>
    <n v="2024"/>
    <x v="1"/>
  </r>
  <r>
    <s v="O00027"/>
    <s v="2025-01-27"/>
    <x v="26"/>
    <s v="P072"/>
    <x v="20"/>
    <x v="3"/>
    <n v="27555"/>
    <n v="19288.5"/>
    <n v="4"/>
    <n v="5"/>
    <n v="110220"/>
    <n v="77154"/>
    <n v="33066"/>
    <n v="0.3"/>
    <x v="2"/>
    <n v="2025"/>
    <x v="2"/>
  </r>
  <r>
    <s v="O00028"/>
    <s v="2025-05-16"/>
    <x v="27"/>
    <s v="P020"/>
    <x v="21"/>
    <x v="4"/>
    <n v="11647"/>
    <n v="8152.9"/>
    <n v="5"/>
    <n v="10"/>
    <n v="58235"/>
    <n v="40764.5"/>
    <n v="17470.5"/>
    <n v="0.3"/>
    <x v="0"/>
    <n v="2025"/>
    <x v="0"/>
  </r>
  <r>
    <s v="O00029"/>
    <s v="2025-07-15"/>
    <x v="28"/>
    <s v="P085"/>
    <x v="22"/>
    <x v="1"/>
    <n v="1436"/>
    <n v="1005.2"/>
    <n v="5"/>
    <n v="15"/>
    <n v="7180"/>
    <n v="5026"/>
    <n v="2154"/>
    <n v="0.3"/>
    <x v="3"/>
    <n v="2025"/>
    <x v="1"/>
  </r>
  <r>
    <s v="O00030"/>
    <s v="2025-07-07"/>
    <x v="29"/>
    <s v="P056"/>
    <x v="23"/>
    <x v="3"/>
    <n v="18900"/>
    <n v="9450"/>
    <n v="4"/>
    <n v="20"/>
    <n v="75600"/>
    <n v="37800"/>
    <n v="37800"/>
    <n v="0.5"/>
    <x v="3"/>
    <n v="2025"/>
    <x v="1"/>
  </r>
  <r>
    <s v="O00031"/>
    <s v="2024-12-05"/>
    <x v="30"/>
    <s v="P099"/>
    <x v="24"/>
    <x v="3"/>
    <n v="48012"/>
    <n v="24006"/>
    <n v="4"/>
    <n v="0"/>
    <n v="192048"/>
    <n v="96024"/>
    <n v="96024"/>
    <n v="0.5"/>
    <x v="5"/>
    <n v="2024"/>
    <x v="3"/>
  </r>
  <r>
    <s v="O00032"/>
    <s v="2024-02-28"/>
    <x v="31"/>
    <s v="P075"/>
    <x v="25"/>
    <x v="4"/>
    <n v="5435"/>
    <n v="3804.5"/>
    <n v="5"/>
    <n v="20"/>
    <n v="27175"/>
    <n v="19022.5"/>
    <n v="8152.5"/>
    <n v="0.3"/>
    <x v="10"/>
    <n v="2024"/>
    <x v="2"/>
  </r>
  <r>
    <s v="O00033"/>
    <s v="2025-11-28"/>
    <x v="32"/>
    <s v="P050"/>
    <x v="26"/>
    <x v="4"/>
    <n v="10475"/>
    <n v="7332.5"/>
    <n v="5"/>
    <n v="20"/>
    <n v="52375"/>
    <n v="36662.5"/>
    <n v="15712.5"/>
    <n v="0.3"/>
    <x v="6"/>
    <n v="2025"/>
    <x v="3"/>
  </r>
  <r>
    <s v="O00034"/>
    <s v="2025-05-03"/>
    <x v="33"/>
    <s v="P028"/>
    <x v="27"/>
    <x v="3"/>
    <n v="9664"/>
    <n v="4832"/>
    <n v="4"/>
    <n v="15"/>
    <n v="38656"/>
    <n v="19328"/>
    <n v="19328"/>
    <n v="0.5"/>
    <x v="0"/>
    <n v="2025"/>
    <x v="0"/>
  </r>
  <r>
    <s v="O00035"/>
    <s v="2024-09-27"/>
    <x v="34"/>
    <s v="P053"/>
    <x v="28"/>
    <x v="2"/>
    <n v="641"/>
    <n v="384.6"/>
    <n v="3"/>
    <n v="15"/>
    <n v="1923"/>
    <n v="1153.8000000000002"/>
    <n v="769.19999999999982"/>
    <n v="0.39999999999999991"/>
    <x v="4"/>
    <n v="2024"/>
    <x v="1"/>
  </r>
  <r>
    <s v="O00036"/>
    <s v="2025-06-13"/>
    <x v="35"/>
    <s v="P085"/>
    <x v="22"/>
    <x v="1"/>
    <n v="1436"/>
    <n v="1005.2"/>
    <n v="1"/>
    <n v="5"/>
    <n v="1436"/>
    <n v="1005.2"/>
    <n v="430.79999999999995"/>
    <n v="0.3"/>
    <x v="9"/>
    <n v="2025"/>
    <x v="0"/>
  </r>
  <r>
    <s v="O00037"/>
    <s v="2025-02-16"/>
    <x v="36"/>
    <s v="P008"/>
    <x v="29"/>
    <x v="3"/>
    <n v="41971"/>
    <n v="29379.7"/>
    <n v="4"/>
    <n v="15"/>
    <n v="167884"/>
    <n v="117518.8"/>
    <n v="50365.2"/>
    <n v="0.3"/>
    <x v="10"/>
    <n v="2025"/>
    <x v="2"/>
  </r>
  <r>
    <s v="O00038"/>
    <s v="2024-11-21"/>
    <x v="37"/>
    <s v="P020"/>
    <x v="21"/>
    <x v="4"/>
    <n v="11647"/>
    <n v="8152.9"/>
    <n v="3"/>
    <n v="10"/>
    <n v="34941"/>
    <n v="24458.699999999997"/>
    <n v="10482.300000000003"/>
    <n v="0.3000000000000001"/>
    <x v="6"/>
    <n v="2024"/>
    <x v="3"/>
  </r>
  <r>
    <s v="O00039"/>
    <s v="2025-01-08"/>
    <x v="38"/>
    <s v="P098"/>
    <x v="30"/>
    <x v="1"/>
    <n v="1661"/>
    <n v="830.5"/>
    <n v="3"/>
    <n v="15"/>
    <n v="4983"/>
    <n v="2491.5"/>
    <n v="2491.5"/>
    <n v="0.5"/>
    <x v="2"/>
    <n v="2025"/>
    <x v="2"/>
  </r>
  <r>
    <s v="O00040"/>
    <s v="2024-10-28"/>
    <x v="39"/>
    <s v="P089"/>
    <x v="31"/>
    <x v="4"/>
    <n v="2956"/>
    <n v="1478"/>
    <n v="1"/>
    <n v="15"/>
    <n v="2956"/>
    <n v="1478"/>
    <n v="1478"/>
    <n v="0.5"/>
    <x v="7"/>
    <n v="2024"/>
    <x v="3"/>
  </r>
  <r>
    <s v="O00041"/>
    <s v="2024-05-31"/>
    <x v="40"/>
    <s v="P004"/>
    <x v="15"/>
    <x v="1"/>
    <n v="591"/>
    <n v="354.6"/>
    <n v="2"/>
    <n v="0"/>
    <n v="1182"/>
    <n v="709.2"/>
    <n v="472.79999999999995"/>
    <n v="0.39999999999999997"/>
    <x v="0"/>
    <n v="2024"/>
    <x v="0"/>
  </r>
  <r>
    <s v="O00042"/>
    <s v="2024-04-08"/>
    <x v="41"/>
    <s v="P011"/>
    <x v="32"/>
    <x v="0"/>
    <n v="4339"/>
    <n v="2169.5"/>
    <n v="3"/>
    <n v="10"/>
    <n v="13017"/>
    <n v="6508.5"/>
    <n v="6508.5"/>
    <n v="0.5"/>
    <x v="8"/>
    <n v="2024"/>
    <x v="0"/>
  </r>
  <r>
    <s v="O00043"/>
    <s v="2025-06-22"/>
    <x v="42"/>
    <s v="P020"/>
    <x v="21"/>
    <x v="4"/>
    <n v="11647"/>
    <n v="8152.9"/>
    <n v="5"/>
    <n v="15"/>
    <n v="58235"/>
    <n v="40764.5"/>
    <n v="17470.5"/>
    <n v="0.3"/>
    <x v="9"/>
    <n v="2025"/>
    <x v="0"/>
  </r>
  <r>
    <s v="O00044"/>
    <s v="2024-02-23"/>
    <x v="43"/>
    <s v="P027"/>
    <x v="33"/>
    <x v="2"/>
    <n v="4969"/>
    <n v="2484.5"/>
    <n v="2"/>
    <n v="0"/>
    <n v="9938"/>
    <n v="4969"/>
    <n v="4969"/>
    <n v="0.5"/>
    <x v="10"/>
    <n v="2024"/>
    <x v="2"/>
  </r>
  <r>
    <s v="O00045"/>
    <s v="2024-10-21"/>
    <x v="44"/>
    <s v="P049"/>
    <x v="34"/>
    <x v="2"/>
    <n v="4071"/>
    <n v="2442.6"/>
    <n v="2"/>
    <n v="0"/>
    <n v="8142"/>
    <n v="4885.2"/>
    <n v="3256.8"/>
    <n v="0.4"/>
    <x v="7"/>
    <n v="2024"/>
    <x v="3"/>
  </r>
  <r>
    <s v="O00046"/>
    <s v="2025-08-14"/>
    <x v="45"/>
    <s v="P058"/>
    <x v="35"/>
    <x v="1"/>
    <n v="3598"/>
    <n v="2158.8000000000002"/>
    <n v="4"/>
    <n v="20"/>
    <n v="14392"/>
    <n v="8635.2000000000007"/>
    <n v="5756.7999999999993"/>
    <n v="0.39999999999999997"/>
    <x v="1"/>
    <n v="2025"/>
    <x v="1"/>
  </r>
  <r>
    <s v="O00047"/>
    <s v="2025-10-26"/>
    <x v="46"/>
    <s v="P098"/>
    <x v="30"/>
    <x v="1"/>
    <n v="1661"/>
    <n v="830.5"/>
    <n v="5"/>
    <n v="5"/>
    <n v="8305"/>
    <n v="4152.5"/>
    <n v="4152.5"/>
    <n v="0.5"/>
    <x v="7"/>
    <n v="2025"/>
    <x v="3"/>
  </r>
  <r>
    <s v="O00048"/>
    <s v="2024-11-17"/>
    <x v="47"/>
    <s v="P028"/>
    <x v="27"/>
    <x v="3"/>
    <n v="9664"/>
    <n v="4832"/>
    <n v="4"/>
    <n v="0"/>
    <n v="38656"/>
    <n v="19328"/>
    <n v="19328"/>
    <n v="0.5"/>
    <x v="6"/>
    <n v="2024"/>
    <x v="3"/>
  </r>
  <r>
    <s v="O00049"/>
    <s v="2025-03-28"/>
    <x v="48"/>
    <s v="P079"/>
    <x v="36"/>
    <x v="0"/>
    <n v="10900"/>
    <n v="5450"/>
    <n v="3"/>
    <n v="5"/>
    <n v="32700"/>
    <n v="16350"/>
    <n v="16350"/>
    <n v="0.5"/>
    <x v="11"/>
    <n v="2025"/>
    <x v="2"/>
  </r>
  <r>
    <s v="O00050"/>
    <s v="2025-10-25"/>
    <x v="41"/>
    <s v="P037"/>
    <x v="37"/>
    <x v="3"/>
    <n v="29046"/>
    <n v="20332.2"/>
    <n v="4"/>
    <n v="5"/>
    <n v="116184"/>
    <n v="81328.800000000003"/>
    <n v="34855.199999999997"/>
    <n v="0.3"/>
    <x v="7"/>
    <n v="2025"/>
    <x v="3"/>
  </r>
  <r>
    <s v="O00051"/>
    <s v="2024-09-25"/>
    <x v="49"/>
    <s v="P057"/>
    <x v="38"/>
    <x v="3"/>
    <n v="26846"/>
    <n v="16107.6"/>
    <n v="3"/>
    <n v="15"/>
    <n v="80538"/>
    <n v="48322.8"/>
    <n v="32215.199999999997"/>
    <n v="0.39999999999999997"/>
    <x v="4"/>
    <n v="2024"/>
    <x v="1"/>
  </r>
  <r>
    <s v="O00052"/>
    <s v="2025-03-10"/>
    <x v="50"/>
    <s v="P019"/>
    <x v="39"/>
    <x v="4"/>
    <n v="11395"/>
    <n v="5697.5"/>
    <n v="1"/>
    <n v="15"/>
    <n v="11395"/>
    <n v="5697.5"/>
    <n v="5697.5"/>
    <n v="0.5"/>
    <x v="11"/>
    <n v="2025"/>
    <x v="2"/>
  </r>
  <r>
    <s v="O00053"/>
    <s v="2024-04-15"/>
    <x v="51"/>
    <s v="P020"/>
    <x v="21"/>
    <x v="4"/>
    <n v="11647"/>
    <n v="8152.9"/>
    <n v="3"/>
    <n v="15"/>
    <n v="34941"/>
    <n v="24458.699999999997"/>
    <n v="10482.300000000003"/>
    <n v="0.3000000000000001"/>
    <x v="8"/>
    <n v="2024"/>
    <x v="0"/>
  </r>
  <r>
    <s v="O00054"/>
    <s v="2024-03-06"/>
    <x v="52"/>
    <s v="P030"/>
    <x v="40"/>
    <x v="3"/>
    <n v="16441"/>
    <n v="8220.5"/>
    <n v="2"/>
    <n v="0"/>
    <n v="32882"/>
    <n v="16441"/>
    <n v="16441"/>
    <n v="0.5"/>
    <x v="11"/>
    <n v="2024"/>
    <x v="2"/>
  </r>
  <r>
    <s v="O00055"/>
    <s v="2025-12-23"/>
    <x v="53"/>
    <s v="P017"/>
    <x v="12"/>
    <x v="2"/>
    <n v="978"/>
    <n v="684.6"/>
    <n v="4"/>
    <n v="0"/>
    <n v="3912"/>
    <n v="2738.4"/>
    <n v="1173.5999999999999"/>
    <n v="0.3"/>
    <x v="5"/>
    <n v="2025"/>
    <x v="3"/>
  </r>
  <r>
    <s v="O00056"/>
    <s v="2025-01-11"/>
    <x v="54"/>
    <s v="P019"/>
    <x v="39"/>
    <x v="4"/>
    <n v="11395"/>
    <n v="5697.5"/>
    <n v="1"/>
    <n v="10"/>
    <n v="11395"/>
    <n v="5697.5"/>
    <n v="5697.5"/>
    <n v="0.5"/>
    <x v="2"/>
    <n v="2025"/>
    <x v="2"/>
  </r>
  <r>
    <s v="O00057"/>
    <s v="2025-09-15"/>
    <x v="55"/>
    <s v="P069"/>
    <x v="41"/>
    <x v="1"/>
    <n v="384"/>
    <n v="192"/>
    <n v="4"/>
    <n v="5"/>
    <n v="1536"/>
    <n v="768"/>
    <n v="768"/>
    <n v="0.5"/>
    <x v="4"/>
    <n v="2025"/>
    <x v="1"/>
  </r>
  <r>
    <s v="O00058"/>
    <s v="2024-11-07"/>
    <x v="56"/>
    <s v="P072"/>
    <x v="20"/>
    <x v="3"/>
    <n v="27555"/>
    <n v="19288.5"/>
    <n v="3"/>
    <n v="20"/>
    <n v="82665"/>
    <n v="57865.5"/>
    <n v="24799.5"/>
    <n v="0.3"/>
    <x v="6"/>
    <n v="2024"/>
    <x v="3"/>
  </r>
  <r>
    <s v="O00059"/>
    <s v="2025-11-10"/>
    <x v="57"/>
    <s v="P048"/>
    <x v="42"/>
    <x v="2"/>
    <n v="2190"/>
    <n v="1095"/>
    <n v="4"/>
    <n v="10"/>
    <n v="8760"/>
    <n v="4380"/>
    <n v="4380"/>
    <n v="0.5"/>
    <x v="6"/>
    <n v="2025"/>
    <x v="3"/>
  </r>
  <r>
    <s v="O00060"/>
    <s v="2024-06-13"/>
    <x v="58"/>
    <s v="P010"/>
    <x v="0"/>
    <x v="0"/>
    <n v="10936"/>
    <n v="6561.6"/>
    <n v="2"/>
    <n v="5"/>
    <n v="21872"/>
    <n v="13123.2"/>
    <n v="8748.7999999999993"/>
    <n v="0.39999999999999997"/>
    <x v="9"/>
    <n v="2024"/>
    <x v="0"/>
  </r>
  <r>
    <s v="O00061"/>
    <s v="2024-08-11"/>
    <x v="59"/>
    <s v="P016"/>
    <x v="43"/>
    <x v="1"/>
    <n v="1591"/>
    <n v="1113.7"/>
    <n v="5"/>
    <n v="10"/>
    <n v="7955"/>
    <n v="5568.5"/>
    <n v="2386.5"/>
    <n v="0.3"/>
    <x v="1"/>
    <n v="2024"/>
    <x v="1"/>
  </r>
  <r>
    <s v="O00062"/>
    <s v="2025-04-22"/>
    <x v="60"/>
    <s v="P074"/>
    <x v="19"/>
    <x v="3"/>
    <n v="20835"/>
    <n v="12501"/>
    <n v="2"/>
    <n v="0"/>
    <n v="41670"/>
    <n v="25002"/>
    <n v="16668"/>
    <n v="0.4"/>
    <x v="8"/>
    <n v="2025"/>
    <x v="0"/>
  </r>
  <r>
    <s v="O00063"/>
    <s v="2024-12-12"/>
    <x v="61"/>
    <s v="P061"/>
    <x v="44"/>
    <x v="4"/>
    <n v="7170"/>
    <n v="3585"/>
    <n v="2"/>
    <n v="5"/>
    <n v="14340"/>
    <n v="7170"/>
    <n v="7170"/>
    <n v="0.5"/>
    <x v="5"/>
    <n v="2024"/>
    <x v="3"/>
  </r>
  <r>
    <s v="O00064"/>
    <s v="2024-04-24"/>
    <x v="62"/>
    <s v="P058"/>
    <x v="35"/>
    <x v="1"/>
    <n v="3598"/>
    <n v="2158.8000000000002"/>
    <n v="3"/>
    <n v="10"/>
    <n v="10794"/>
    <n v="6476.4000000000005"/>
    <n v="4317.5999999999995"/>
    <n v="0.39999999999999997"/>
    <x v="8"/>
    <n v="2024"/>
    <x v="0"/>
  </r>
  <r>
    <s v="O00065"/>
    <s v="2025-07-25"/>
    <x v="63"/>
    <s v="P100"/>
    <x v="45"/>
    <x v="1"/>
    <n v="2523"/>
    <n v="1766.1"/>
    <n v="1"/>
    <n v="15"/>
    <n v="2523"/>
    <n v="1766.1"/>
    <n v="756.90000000000009"/>
    <n v="0.30000000000000004"/>
    <x v="3"/>
    <n v="2025"/>
    <x v="1"/>
  </r>
  <r>
    <s v="O00066"/>
    <s v="2025-01-29"/>
    <x v="64"/>
    <s v="P063"/>
    <x v="16"/>
    <x v="2"/>
    <n v="3643"/>
    <n v="2185.8000000000002"/>
    <n v="3"/>
    <n v="5"/>
    <n v="10929"/>
    <n v="6557.4000000000005"/>
    <n v="4371.5999999999995"/>
    <n v="0.39999999999999997"/>
    <x v="2"/>
    <n v="2025"/>
    <x v="2"/>
  </r>
  <r>
    <s v="O00067"/>
    <s v="2024-02-01"/>
    <x v="65"/>
    <s v="P049"/>
    <x v="34"/>
    <x v="2"/>
    <n v="4071"/>
    <n v="2442.6"/>
    <n v="3"/>
    <n v="0"/>
    <n v="12213"/>
    <n v="7327.7999999999993"/>
    <n v="4885.2000000000007"/>
    <n v="0.40000000000000008"/>
    <x v="10"/>
    <n v="2024"/>
    <x v="2"/>
  </r>
  <r>
    <s v="O00068"/>
    <s v="2025-10-13"/>
    <x v="66"/>
    <s v="P038"/>
    <x v="2"/>
    <x v="2"/>
    <n v="413"/>
    <n v="247.8"/>
    <n v="3"/>
    <n v="5"/>
    <n v="1239"/>
    <n v="743.40000000000009"/>
    <n v="495.59999999999991"/>
    <n v="0.39999999999999991"/>
    <x v="7"/>
    <n v="2025"/>
    <x v="3"/>
  </r>
  <r>
    <s v="O00069"/>
    <s v="2024-12-23"/>
    <x v="67"/>
    <s v="P003"/>
    <x v="46"/>
    <x v="1"/>
    <n v="569"/>
    <n v="341.4"/>
    <n v="4"/>
    <n v="15"/>
    <n v="2276"/>
    <n v="1365.6"/>
    <n v="910.40000000000009"/>
    <n v="0.4"/>
    <x v="5"/>
    <n v="2024"/>
    <x v="3"/>
  </r>
  <r>
    <s v="O00070"/>
    <s v="2025-03-26"/>
    <x v="68"/>
    <s v="P076"/>
    <x v="17"/>
    <x v="1"/>
    <n v="3690"/>
    <n v="2583"/>
    <n v="4"/>
    <n v="10"/>
    <n v="14760"/>
    <n v="10332"/>
    <n v="4428"/>
    <n v="0.3"/>
    <x v="11"/>
    <n v="2025"/>
    <x v="2"/>
  </r>
  <r>
    <s v="O00071"/>
    <s v="2025-04-15"/>
    <x v="69"/>
    <s v="P096"/>
    <x v="47"/>
    <x v="2"/>
    <n v="483"/>
    <n v="289.8"/>
    <n v="4"/>
    <n v="15"/>
    <n v="1932"/>
    <n v="1159.2"/>
    <n v="772.8"/>
    <n v="0.39999999999999997"/>
    <x v="8"/>
    <n v="2025"/>
    <x v="0"/>
  </r>
  <r>
    <s v="O00072"/>
    <s v="2025-11-13"/>
    <x v="70"/>
    <s v="P074"/>
    <x v="19"/>
    <x v="3"/>
    <n v="20835"/>
    <n v="12501"/>
    <n v="1"/>
    <n v="10"/>
    <n v="20835"/>
    <n v="12501"/>
    <n v="8334"/>
    <n v="0.4"/>
    <x v="6"/>
    <n v="2025"/>
    <x v="3"/>
  </r>
  <r>
    <s v="O00073"/>
    <s v="2024-04-13"/>
    <x v="71"/>
    <s v="P047"/>
    <x v="48"/>
    <x v="2"/>
    <n v="3146"/>
    <n v="1573"/>
    <n v="4"/>
    <n v="5"/>
    <n v="12584"/>
    <n v="6292"/>
    <n v="6292"/>
    <n v="0.5"/>
    <x v="8"/>
    <n v="2024"/>
    <x v="0"/>
  </r>
  <r>
    <s v="O00074"/>
    <s v="2024-10-07"/>
    <x v="72"/>
    <s v="P047"/>
    <x v="48"/>
    <x v="2"/>
    <n v="3146"/>
    <n v="1573"/>
    <n v="3"/>
    <n v="0"/>
    <n v="9438"/>
    <n v="4719"/>
    <n v="4719"/>
    <n v="0.5"/>
    <x v="7"/>
    <n v="2024"/>
    <x v="3"/>
  </r>
  <r>
    <s v="O00075"/>
    <s v="2024-05-28"/>
    <x v="73"/>
    <s v="P020"/>
    <x v="21"/>
    <x v="4"/>
    <n v="11647"/>
    <n v="8152.9"/>
    <n v="4"/>
    <n v="10"/>
    <n v="46588"/>
    <n v="32611.599999999999"/>
    <n v="13976.400000000001"/>
    <n v="0.30000000000000004"/>
    <x v="0"/>
    <n v="2024"/>
    <x v="0"/>
  </r>
  <r>
    <s v="O00076"/>
    <s v="2024-03-07"/>
    <x v="69"/>
    <s v="P019"/>
    <x v="39"/>
    <x v="4"/>
    <n v="11395"/>
    <n v="5697.5"/>
    <n v="3"/>
    <n v="20"/>
    <n v="34185"/>
    <n v="17092.5"/>
    <n v="17092.5"/>
    <n v="0.5"/>
    <x v="11"/>
    <n v="2024"/>
    <x v="2"/>
  </r>
  <r>
    <s v="O00077"/>
    <s v="2024-02-08"/>
    <x v="74"/>
    <s v="P009"/>
    <x v="49"/>
    <x v="4"/>
    <n v="10891"/>
    <n v="5445.5"/>
    <n v="3"/>
    <n v="0"/>
    <n v="32673"/>
    <n v="16336.5"/>
    <n v="16336.5"/>
    <n v="0.5"/>
    <x v="10"/>
    <n v="2024"/>
    <x v="2"/>
  </r>
  <r>
    <s v="O00078"/>
    <s v="2024-09-04"/>
    <x v="75"/>
    <s v="P046"/>
    <x v="7"/>
    <x v="0"/>
    <n v="10604"/>
    <n v="5302"/>
    <n v="2"/>
    <n v="10"/>
    <n v="21208"/>
    <n v="10604"/>
    <n v="10604"/>
    <n v="0.5"/>
    <x v="4"/>
    <n v="2024"/>
    <x v="1"/>
  </r>
  <r>
    <s v="O00079"/>
    <s v="2024-12-31"/>
    <x v="76"/>
    <s v="P081"/>
    <x v="50"/>
    <x v="2"/>
    <n v="4046"/>
    <n v="2427.6"/>
    <n v="1"/>
    <n v="15"/>
    <n v="4046"/>
    <n v="2427.6"/>
    <n v="1618.4"/>
    <n v="0.4"/>
    <x v="5"/>
    <n v="2024"/>
    <x v="3"/>
  </r>
  <r>
    <s v="O00080"/>
    <s v="2025-09-01"/>
    <x v="77"/>
    <s v="P081"/>
    <x v="50"/>
    <x v="2"/>
    <n v="4046"/>
    <n v="2427.6"/>
    <n v="4"/>
    <n v="20"/>
    <n v="16184"/>
    <n v="9710.4"/>
    <n v="6473.6"/>
    <n v="0.4"/>
    <x v="4"/>
    <n v="2025"/>
    <x v="1"/>
  </r>
  <r>
    <s v="O00081"/>
    <s v="2024-01-10"/>
    <x v="78"/>
    <s v="P091"/>
    <x v="18"/>
    <x v="3"/>
    <n v="45348"/>
    <n v="27208.799999999999"/>
    <n v="2"/>
    <n v="15"/>
    <n v="90696"/>
    <n v="54417.599999999999"/>
    <n v="36278.400000000001"/>
    <n v="0.4"/>
    <x v="2"/>
    <n v="2024"/>
    <x v="2"/>
  </r>
  <r>
    <s v="O00082"/>
    <s v="2025-11-13"/>
    <x v="79"/>
    <s v="P064"/>
    <x v="51"/>
    <x v="0"/>
    <n v="8274"/>
    <n v="5791.8"/>
    <n v="5"/>
    <n v="20"/>
    <n v="41370"/>
    <n v="28959"/>
    <n v="12411"/>
    <n v="0.3"/>
    <x v="6"/>
    <n v="2025"/>
    <x v="3"/>
  </r>
  <r>
    <s v="O00083"/>
    <s v="2025-01-24"/>
    <x v="80"/>
    <s v="P098"/>
    <x v="30"/>
    <x v="1"/>
    <n v="1661"/>
    <n v="830.5"/>
    <n v="5"/>
    <n v="15"/>
    <n v="8305"/>
    <n v="4152.5"/>
    <n v="4152.5"/>
    <n v="0.5"/>
    <x v="2"/>
    <n v="2025"/>
    <x v="2"/>
  </r>
  <r>
    <s v="O00084"/>
    <s v="2025-12-27"/>
    <x v="81"/>
    <s v="P067"/>
    <x v="52"/>
    <x v="4"/>
    <n v="1463"/>
    <n v="731.5"/>
    <n v="2"/>
    <n v="10"/>
    <n v="2926"/>
    <n v="1463"/>
    <n v="1463"/>
    <n v="0.5"/>
    <x v="5"/>
    <n v="2025"/>
    <x v="3"/>
  </r>
  <r>
    <s v="O00085"/>
    <s v="2024-01-09"/>
    <x v="82"/>
    <s v="P050"/>
    <x v="26"/>
    <x v="4"/>
    <n v="10475"/>
    <n v="7332.5"/>
    <n v="5"/>
    <n v="15"/>
    <n v="52375"/>
    <n v="36662.5"/>
    <n v="15712.5"/>
    <n v="0.3"/>
    <x v="2"/>
    <n v="2024"/>
    <x v="2"/>
  </r>
  <r>
    <s v="O00086"/>
    <s v="2024-08-02"/>
    <x v="83"/>
    <s v="P086"/>
    <x v="8"/>
    <x v="2"/>
    <n v="3333"/>
    <n v="2333.1"/>
    <n v="4"/>
    <n v="5"/>
    <n v="13332"/>
    <n v="9332.4"/>
    <n v="3999.6000000000004"/>
    <n v="0.30000000000000004"/>
    <x v="1"/>
    <n v="2024"/>
    <x v="1"/>
  </r>
  <r>
    <s v="O00087"/>
    <s v="2024-05-22"/>
    <x v="22"/>
    <s v="P044"/>
    <x v="53"/>
    <x v="4"/>
    <n v="5008"/>
    <n v="3505.6"/>
    <n v="3"/>
    <n v="0"/>
    <n v="15024"/>
    <n v="10516.8"/>
    <n v="4507.2000000000007"/>
    <n v="0.30000000000000004"/>
    <x v="0"/>
    <n v="2024"/>
    <x v="0"/>
  </r>
  <r>
    <s v="O00088"/>
    <s v="2025-05-01"/>
    <x v="84"/>
    <s v="P090"/>
    <x v="54"/>
    <x v="1"/>
    <n v="1510"/>
    <n v="755"/>
    <n v="1"/>
    <n v="5"/>
    <n v="1510"/>
    <n v="755"/>
    <n v="755"/>
    <n v="0.5"/>
    <x v="0"/>
    <n v="2025"/>
    <x v="0"/>
  </r>
  <r>
    <s v="O00089"/>
    <s v="2024-06-25"/>
    <x v="23"/>
    <s v="P015"/>
    <x v="55"/>
    <x v="2"/>
    <n v="2943"/>
    <n v="1471.5"/>
    <n v="2"/>
    <n v="15"/>
    <n v="5886"/>
    <n v="2943"/>
    <n v="2943"/>
    <n v="0.5"/>
    <x v="9"/>
    <n v="2024"/>
    <x v="0"/>
  </r>
  <r>
    <s v="O00090"/>
    <s v="2025-06-27"/>
    <x v="85"/>
    <s v="P077"/>
    <x v="3"/>
    <x v="3"/>
    <n v="42787"/>
    <n v="29950.9"/>
    <n v="3"/>
    <n v="0"/>
    <n v="128361"/>
    <n v="89852.700000000012"/>
    <n v="38508.299999999988"/>
    <n v="0.29999999999999993"/>
    <x v="9"/>
    <n v="2025"/>
    <x v="0"/>
  </r>
  <r>
    <s v="O00091"/>
    <s v="2024-05-11"/>
    <x v="86"/>
    <s v="P055"/>
    <x v="56"/>
    <x v="3"/>
    <n v="6621"/>
    <n v="3972.6"/>
    <n v="1"/>
    <n v="5"/>
    <n v="6621"/>
    <n v="3972.6"/>
    <n v="2648.4"/>
    <n v="0.4"/>
    <x v="0"/>
    <n v="2024"/>
    <x v="0"/>
  </r>
  <r>
    <s v="O00092"/>
    <s v="2024-03-25"/>
    <x v="87"/>
    <s v="P024"/>
    <x v="57"/>
    <x v="3"/>
    <n v="9702"/>
    <n v="4851"/>
    <n v="3"/>
    <n v="10"/>
    <n v="29106"/>
    <n v="14553"/>
    <n v="14553"/>
    <n v="0.5"/>
    <x v="11"/>
    <n v="2024"/>
    <x v="2"/>
  </r>
  <r>
    <s v="O00093"/>
    <s v="2024-05-15"/>
    <x v="88"/>
    <s v="P053"/>
    <x v="28"/>
    <x v="2"/>
    <n v="641"/>
    <n v="384.6"/>
    <n v="5"/>
    <n v="0"/>
    <n v="3205"/>
    <n v="1923"/>
    <n v="1282"/>
    <n v="0.4"/>
    <x v="0"/>
    <n v="2024"/>
    <x v="0"/>
  </r>
  <r>
    <s v="O00094"/>
    <s v="2024-02-06"/>
    <x v="9"/>
    <s v="P085"/>
    <x v="22"/>
    <x v="1"/>
    <n v="1436"/>
    <n v="1005.2"/>
    <n v="3"/>
    <n v="15"/>
    <n v="4308"/>
    <n v="3015.6000000000004"/>
    <n v="1292.3999999999996"/>
    <n v="0.29999999999999993"/>
    <x v="10"/>
    <n v="2024"/>
    <x v="2"/>
  </r>
  <r>
    <s v="O00095"/>
    <s v="2024-08-11"/>
    <x v="89"/>
    <s v="P064"/>
    <x v="51"/>
    <x v="0"/>
    <n v="8274"/>
    <n v="5791.8"/>
    <n v="1"/>
    <n v="0"/>
    <n v="8274"/>
    <n v="5791.8"/>
    <n v="2482.1999999999998"/>
    <n v="0.3"/>
    <x v="1"/>
    <n v="2024"/>
    <x v="1"/>
  </r>
  <r>
    <s v="O00096"/>
    <s v="2025-05-11"/>
    <x v="52"/>
    <s v="P081"/>
    <x v="50"/>
    <x v="2"/>
    <n v="4046"/>
    <n v="2427.6"/>
    <n v="2"/>
    <n v="20"/>
    <n v="8092"/>
    <n v="4855.2"/>
    <n v="3236.8"/>
    <n v="0.4"/>
    <x v="0"/>
    <n v="2025"/>
    <x v="0"/>
  </r>
  <r>
    <s v="O00097"/>
    <s v="2025-02-06"/>
    <x v="90"/>
    <s v="P007"/>
    <x v="4"/>
    <x v="4"/>
    <n v="5469"/>
    <n v="3281.4"/>
    <n v="5"/>
    <n v="10"/>
    <n v="27345"/>
    <n v="16407"/>
    <n v="10938"/>
    <n v="0.4"/>
    <x v="10"/>
    <n v="2025"/>
    <x v="2"/>
  </r>
  <r>
    <s v="O00098"/>
    <s v="2025-03-03"/>
    <x v="91"/>
    <s v="P017"/>
    <x v="12"/>
    <x v="2"/>
    <n v="978"/>
    <n v="684.6"/>
    <n v="1"/>
    <n v="15"/>
    <n v="978"/>
    <n v="684.6"/>
    <n v="293.39999999999998"/>
    <n v="0.3"/>
    <x v="11"/>
    <n v="2025"/>
    <x v="2"/>
  </r>
  <r>
    <s v="O00099"/>
    <s v="2025-03-23"/>
    <x v="92"/>
    <s v="P027"/>
    <x v="33"/>
    <x v="2"/>
    <n v="4969"/>
    <n v="2484.5"/>
    <n v="2"/>
    <n v="10"/>
    <n v="9938"/>
    <n v="4969"/>
    <n v="4969"/>
    <n v="0.5"/>
    <x v="11"/>
    <n v="2025"/>
    <x v="2"/>
  </r>
  <r>
    <s v="O00100"/>
    <s v="2025-07-25"/>
    <x v="93"/>
    <s v="P009"/>
    <x v="49"/>
    <x v="4"/>
    <n v="10891"/>
    <n v="5445.5"/>
    <n v="3"/>
    <n v="10"/>
    <n v="32673"/>
    <n v="16336.5"/>
    <n v="16336.5"/>
    <n v="0.5"/>
    <x v="3"/>
    <n v="2025"/>
    <x v="1"/>
  </r>
  <r>
    <s v="O00101"/>
    <s v="2025-06-08"/>
    <x v="94"/>
    <s v="P057"/>
    <x v="38"/>
    <x v="3"/>
    <n v="26846"/>
    <n v="16107.6"/>
    <n v="2"/>
    <n v="5"/>
    <n v="53692"/>
    <n v="32215.200000000001"/>
    <n v="21476.799999999999"/>
    <n v="0.39999999999999997"/>
    <x v="9"/>
    <n v="2025"/>
    <x v="0"/>
  </r>
  <r>
    <s v="O00102"/>
    <s v="2024-04-22"/>
    <x v="37"/>
    <s v="P028"/>
    <x v="27"/>
    <x v="3"/>
    <n v="9664"/>
    <n v="4832"/>
    <n v="5"/>
    <n v="5"/>
    <n v="48320"/>
    <n v="24160"/>
    <n v="24160"/>
    <n v="0.5"/>
    <x v="8"/>
    <n v="2024"/>
    <x v="0"/>
  </r>
  <r>
    <s v="O00103"/>
    <s v="2024-12-12"/>
    <x v="95"/>
    <s v="P049"/>
    <x v="34"/>
    <x v="2"/>
    <n v="4071"/>
    <n v="2442.6"/>
    <n v="2"/>
    <n v="0"/>
    <n v="8142"/>
    <n v="4885.2"/>
    <n v="3256.8"/>
    <n v="0.4"/>
    <x v="5"/>
    <n v="2024"/>
    <x v="3"/>
  </r>
  <r>
    <s v="O00104"/>
    <s v="2024-05-02"/>
    <x v="96"/>
    <s v="P025"/>
    <x v="58"/>
    <x v="2"/>
    <n v="696"/>
    <n v="348"/>
    <n v="3"/>
    <n v="5"/>
    <n v="2088"/>
    <n v="1044"/>
    <n v="1044"/>
    <n v="0.5"/>
    <x v="0"/>
    <n v="2024"/>
    <x v="0"/>
  </r>
  <r>
    <s v="O00105"/>
    <s v="2025-07-23"/>
    <x v="97"/>
    <s v="P093"/>
    <x v="59"/>
    <x v="0"/>
    <n v="10597"/>
    <n v="5298.5"/>
    <n v="2"/>
    <n v="20"/>
    <n v="21194"/>
    <n v="10597"/>
    <n v="10597"/>
    <n v="0.5"/>
    <x v="3"/>
    <n v="2025"/>
    <x v="1"/>
  </r>
  <r>
    <s v="O00106"/>
    <s v="2025-12-04"/>
    <x v="98"/>
    <s v="P017"/>
    <x v="12"/>
    <x v="2"/>
    <n v="978"/>
    <n v="684.6"/>
    <n v="4"/>
    <n v="20"/>
    <n v="3912"/>
    <n v="2738.4"/>
    <n v="1173.5999999999999"/>
    <n v="0.3"/>
    <x v="5"/>
    <n v="2025"/>
    <x v="3"/>
  </r>
  <r>
    <s v="O00107"/>
    <s v="2025-10-18"/>
    <x v="99"/>
    <s v="P026"/>
    <x v="60"/>
    <x v="4"/>
    <n v="4882"/>
    <n v="2929.2"/>
    <n v="5"/>
    <n v="0"/>
    <n v="24410"/>
    <n v="14646"/>
    <n v="9764"/>
    <n v="0.4"/>
    <x v="7"/>
    <n v="2025"/>
    <x v="3"/>
  </r>
  <r>
    <s v="O00108"/>
    <s v="2025-05-07"/>
    <x v="100"/>
    <s v="P002"/>
    <x v="61"/>
    <x v="4"/>
    <n v="4241"/>
    <n v="2120.5"/>
    <n v="5"/>
    <n v="10"/>
    <n v="21205"/>
    <n v="10602.5"/>
    <n v="10602.5"/>
    <n v="0.5"/>
    <x v="0"/>
    <n v="2025"/>
    <x v="0"/>
  </r>
  <r>
    <s v="O00109"/>
    <s v="2025-09-21"/>
    <x v="101"/>
    <s v="P059"/>
    <x v="62"/>
    <x v="3"/>
    <n v="39929"/>
    <n v="23957.4"/>
    <n v="2"/>
    <n v="10"/>
    <n v="79858"/>
    <n v="47914.8"/>
    <n v="31943.199999999997"/>
    <n v="0.39999999999999997"/>
    <x v="4"/>
    <n v="2025"/>
    <x v="1"/>
  </r>
  <r>
    <s v="O00110"/>
    <s v="2025-08-29"/>
    <x v="102"/>
    <s v="P054"/>
    <x v="63"/>
    <x v="4"/>
    <n v="611"/>
    <n v="427.7"/>
    <n v="1"/>
    <n v="10"/>
    <n v="611"/>
    <n v="427.7"/>
    <n v="183.3"/>
    <n v="0.30000000000000004"/>
    <x v="1"/>
    <n v="2025"/>
    <x v="1"/>
  </r>
  <r>
    <s v="O00111"/>
    <s v="2025-11-13"/>
    <x v="103"/>
    <s v="P049"/>
    <x v="34"/>
    <x v="2"/>
    <n v="4071"/>
    <n v="2442.6"/>
    <n v="5"/>
    <n v="20"/>
    <n v="20355"/>
    <n v="12213"/>
    <n v="8142"/>
    <n v="0.4"/>
    <x v="6"/>
    <n v="2025"/>
    <x v="3"/>
  </r>
  <r>
    <s v="O00112"/>
    <s v="2024-08-18"/>
    <x v="104"/>
    <s v="P058"/>
    <x v="35"/>
    <x v="1"/>
    <n v="3598"/>
    <n v="2158.8000000000002"/>
    <n v="2"/>
    <n v="20"/>
    <n v="7196"/>
    <n v="4317.6000000000004"/>
    <n v="2878.3999999999996"/>
    <n v="0.39999999999999997"/>
    <x v="1"/>
    <n v="2024"/>
    <x v="1"/>
  </r>
  <r>
    <s v="O00113"/>
    <s v="2024-12-11"/>
    <x v="105"/>
    <s v="P045"/>
    <x v="64"/>
    <x v="3"/>
    <n v="31300"/>
    <n v="18780"/>
    <n v="3"/>
    <n v="20"/>
    <n v="93900"/>
    <n v="56340"/>
    <n v="37560"/>
    <n v="0.4"/>
    <x v="5"/>
    <n v="2024"/>
    <x v="3"/>
  </r>
  <r>
    <s v="O00114"/>
    <s v="2024-08-21"/>
    <x v="106"/>
    <s v="P027"/>
    <x v="33"/>
    <x v="2"/>
    <n v="4969"/>
    <n v="2484.5"/>
    <n v="2"/>
    <n v="15"/>
    <n v="9938"/>
    <n v="4969"/>
    <n v="4969"/>
    <n v="0.5"/>
    <x v="1"/>
    <n v="2024"/>
    <x v="1"/>
  </r>
  <r>
    <s v="O00115"/>
    <s v="2024-01-04"/>
    <x v="107"/>
    <s v="P074"/>
    <x v="19"/>
    <x v="3"/>
    <n v="20835"/>
    <n v="12501"/>
    <n v="2"/>
    <n v="20"/>
    <n v="41670"/>
    <n v="25002"/>
    <n v="16668"/>
    <n v="0.4"/>
    <x v="2"/>
    <n v="2024"/>
    <x v="2"/>
  </r>
  <r>
    <s v="O00116"/>
    <s v="2025-05-24"/>
    <x v="108"/>
    <s v="P072"/>
    <x v="20"/>
    <x v="3"/>
    <n v="27555"/>
    <n v="19288.5"/>
    <n v="3"/>
    <n v="0"/>
    <n v="82665"/>
    <n v="57865.5"/>
    <n v="24799.5"/>
    <n v="0.3"/>
    <x v="0"/>
    <n v="2025"/>
    <x v="0"/>
  </r>
  <r>
    <s v="O00117"/>
    <s v="2024-03-25"/>
    <x v="109"/>
    <s v="P053"/>
    <x v="28"/>
    <x v="2"/>
    <n v="641"/>
    <n v="384.6"/>
    <n v="2"/>
    <n v="20"/>
    <n v="1282"/>
    <n v="769.2"/>
    <n v="512.79999999999995"/>
    <n v="0.39999999999999997"/>
    <x v="11"/>
    <n v="2024"/>
    <x v="2"/>
  </r>
  <r>
    <s v="O00118"/>
    <s v="2025-08-25"/>
    <x v="110"/>
    <s v="P068"/>
    <x v="65"/>
    <x v="0"/>
    <n v="7252"/>
    <n v="3626"/>
    <n v="3"/>
    <n v="10"/>
    <n v="21756"/>
    <n v="10878"/>
    <n v="10878"/>
    <n v="0.5"/>
    <x v="1"/>
    <n v="2025"/>
    <x v="1"/>
  </r>
  <r>
    <s v="O00119"/>
    <s v="2025-11-10"/>
    <x v="111"/>
    <s v="P065"/>
    <x v="10"/>
    <x v="4"/>
    <n v="4421"/>
    <n v="3094.7"/>
    <n v="2"/>
    <n v="5"/>
    <n v="8842"/>
    <n v="6189.4"/>
    <n v="2652.6000000000004"/>
    <n v="0.30000000000000004"/>
    <x v="6"/>
    <n v="2025"/>
    <x v="3"/>
  </r>
  <r>
    <s v="O00120"/>
    <s v="2024-09-23"/>
    <x v="112"/>
    <s v="P085"/>
    <x v="22"/>
    <x v="1"/>
    <n v="1436"/>
    <n v="1005.2"/>
    <n v="1"/>
    <n v="15"/>
    <n v="1436"/>
    <n v="1005.2"/>
    <n v="430.79999999999995"/>
    <n v="0.3"/>
    <x v="4"/>
    <n v="2024"/>
    <x v="1"/>
  </r>
  <r>
    <s v="O00121"/>
    <s v="2025-09-13"/>
    <x v="113"/>
    <s v="P093"/>
    <x v="59"/>
    <x v="0"/>
    <n v="10597"/>
    <n v="5298.5"/>
    <n v="1"/>
    <n v="10"/>
    <n v="10597"/>
    <n v="5298.5"/>
    <n v="5298.5"/>
    <n v="0.5"/>
    <x v="4"/>
    <n v="2025"/>
    <x v="1"/>
  </r>
  <r>
    <s v="O00122"/>
    <s v="2025-04-08"/>
    <x v="114"/>
    <s v="P047"/>
    <x v="48"/>
    <x v="2"/>
    <n v="3146"/>
    <n v="1573"/>
    <n v="1"/>
    <n v="5"/>
    <n v="3146"/>
    <n v="1573"/>
    <n v="1573"/>
    <n v="0.5"/>
    <x v="8"/>
    <n v="2025"/>
    <x v="0"/>
  </r>
  <r>
    <s v="O00123"/>
    <s v="2024-02-14"/>
    <x v="115"/>
    <s v="P011"/>
    <x v="32"/>
    <x v="0"/>
    <n v="4339"/>
    <n v="2169.5"/>
    <n v="5"/>
    <n v="5"/>
    <n v="21695"/>
    <n v="10847.5"/>
    <n v="10847.5"/>
    <n v="0.5"/>
    <x v="10"/>
    <n v="2024"/>
    <x v="2"/>
  </r>
  <r>
    <s v="O00124"/>
    <s v="2025-03-03"/>
    <x v="116"/>
    <s v="P095"/>
    <x v="66"/>
    <x v="2"/>
    <n v="4520"/>
    <n v="3164"/>
    <n v="2"/>
    <n v="5"/>
    <n v="9040"/>
    <n v="6328"/>
    <n v="2712"/>
    <n v="0.3"/>
    <x v="11"/>
    <n v="2025"/>
    <x v="2"/>
  </r>
  <r>
    <s v="O00125"/>
    <s v="2024-08-19"/>
    <x v="117"/>
    <s v="P067"/>
    <x v="52"/>
    <x v="4"/>
    <n v="1463"/>
    <n v="731.5"/>
    <n v="5"/>
    <n v="0"/>
    <n v="7315"/>
    <n v="3657.5"/>
    <n v="3657.5"/>
    <n v="0.5"/>
    <x v="1"/>
    <n v="2024"/>
    <x v="1"/>
  </r>
  <r>
    <s v="O00126"/>
    <s v="2024-04-13"/>
    <x v="47"/>
    <s v="P098"/>
    <x v="30"/>
    <x v="1"/>
    <n v="1661"/>
    <n v="830.5"/>
    <n v="3"/>
    <n v="0"/>
    <n v="4983"/>
    <n v="2491.5"/>
    <n v="2491.5"/>
    <n v="0.5"/>
    <x v="8"/>
    <n v="2024"/>
    <x v="0"/>
  </r>
  <r>
    <s v="O00127"/>
    <s v="2025-08-22"/>
    <x v="118"/>
    <s v="P067"/>
    <x v="52"/>
    <x v="4"/>
    <n v="1463"/>
    <n v="731.5"/>
    <n v="1"/>
    <n v="15"/>
    <n v="1463"/>
    <n v="731.5"/>
    <n v="731.5"/>
    <n v="0.5"/>
    <x v="1"/>
    <n v="2025"/>
    <x v="1"/>
  </r>
  <r>
    <s v="O00128"/>
    <s v="2025-06-21"/>
    <x v="119"/>
    <s v="P069"/>
    <x v="41"/>
    <x v="1"/>
    <n v="384"/>
    <n v="192"/>
    <n v="5"/>
    <n v="0"/>
    <n v="1920"/>
    <n v="960"/>
    <n v="960"/>
    <n v="0.5"/>
    <x v="9"/>
    <n v="2025"/>
    <x v="0"/>
  </r>
  <r>
    <s v="O00129"/>
    <s v="2024-10-15"/>
    <x v="120"/>
    <s v="P047"/>
    <x v="48"/>
    <x v="2"/>
    <n v="3146"/>
    <n v="1573"/>
    <n v="3"/>
    <n v="15"/>
    <n v="9438"/>
    <n v="4719"/>
    <n v="4719"/>
    <n v="0.5"/>
    <x v="7"/>
    <n v="2024"/>
    <x v="3"/>
  </r>
  <r>
    <s v="O00130"/>
    <s v="2024-11-05"/>
    <x v="121"/>
    <s v="P002"/>
    <x v="61"/>
    <x v="4"/>
    <n v="4241"/>
    <n v="2120.5"/>
    <n v="5"/>
    <n v="15"/>
    <n v="21205"/>
    <n v="10602.5"/>
    <n v="10602.5"/>
    <n v="0.5"/>
    <x v="6"/>
    <n v="2024"/>
    <x v="3"/>
  </r>
  <r>
    <s v="O00131"/>
    <s v="2025-03-23"/>
    <x v="122"/>
    <s v="P014"/>
    <x v="67"/>
    <x v="4"/>
    <n v="9565"/>
    <n v="6695.5"/>
    <n v="4"/>
    <n v="10"/>
    <n v="38260"/>
    <n v="26782"/>
    <n v="11478"/>
    <n v="0.3"/>
    <x v="11"/>
    <n v="2025"/>
    <x v="2"/>
  </r>
  <r>
    <s v="O00132"/>
    <s v="2025-12-01"/>
    <x v="123"/>
    <s v="P010"/>
    <x v="0"/>
    <x v="0"/>
    <n v="10936"/>
    <n v="6561.6"/>
    <n v="2"/>
    <n v="15"/>
    <n v="21872"/>
    <n v="13123.2"/>
    <n v="8748.7999999999993"/>
    <n v="0.39999999999999997"/>
    <x v="5"/>
    <n v="2025"/>
    <x v="3"/>
  </r>
  <r>
    <s v="O00133"/>
    <s v="2025-12-22"/>
    <x v="44"/>
    <s v="P082"/>
    <x v="68"/>
    <x v="3"/>
    <n v="354"/>
    <n v="247.8"/>
    <n v="2"/>
    <n v="5"/>
    <n v="708"/>
    <n v="495.6"/>
    <n v="212.39999999999998"/>
    <n v="0.3"/>
    <x v="5"/>
    <n v="2025"/>
    <x v="3"/>
  </r>
  <r>
    <s v="O00134"/>
    <s v="2024-07-27"/>
    <x v="124"/>
    <s v="P094"/>
    <x v="69"/>
    <x v="0"/>
    <n v="13434"/>
    <n v="9403.7999999999993"/>
    <n v="2"/>
    <n v="0"/>
    <n v="26868"/>
    <n v="18807.599999999999"/>
    <n v="8060.4000000000015"/>
    <n v="0.30000000000000004"/>
    <x v="3"/>
    <n v="2024"/>
    <x v="1"/>
  </r>
  <r>
    <s v="O00135"/>
    <s v="2025-07-01"/>
    <x v="125"/>
    <s v="P083"/>
    <x v="14"/>
    <x v="4"/>
    <n v="5842"/>
    <n v="3505.2"/>
    <n v="4"/>
    <n v="20"/>
    <n v="23368"/>
    <n v="14020.8"/>
    <n v="9347.2000000000007"/>
    <n v="0.4"/>
    <x v="3"/>
    <n v="2025"/>
    <x v="1"/>
  </r>
  <r>
    <s v="O00136"/>
    <s v="2025-06-29"/>
    <x v="126"/>
    <s v="P013"/>
    <x v="70"/>
    <x v="1"/>
    <n v="639"/>
    <n v="319.5"/>
    <n v="3"/>
    <n v="15"/>
    <n v="1917"/>
    <n v="958.5"/>
    <n v="958.5"/>
    <n v="0.5"/>
    <x v="9"/>
    <n v="2025"/>
    <x v="0"/>
  </r>
  <r>
    <s v="O00137"/>
    <s v="2025-11-30"/>
    <x v="127"/>
    <s v="P071"/>
    <x v="71"/>
    <x v="1"/>
    <n v="487"/>
    <n v="243.5"/>
    <n v="4"/>
    <n v="0"/>
    <n v="1948"/>
    <n v="974"/>
    <n v="974"/>
    <n v="0.5"/>
    <x v="6"/>
    <n v="2025"/>
    <x v="3"/>
  </r>
  <r>
    <s v="O00138"/>
    <s v="2025-06-24"/>
    <x v="1"/>
    <s v="P016"/>
    <x v="43"/>
    <x v="1"/>
    <n v="1591"/>
    <n v="1113.7"/>
    <n v="5"/>
    <n v="10"/>
    <n v="7955"/>
    <n v="5568.5"/>
    <n v="2386.5"/>
    <n v="0.3"/>
    <x v="9"/>
    <n v="2025"/>
    <x v="0"/>
  </r>
  <r>
    <s v="O00139"/>
    <s v="2024-06-28"/>
    <x v="128"/>
    <s v="P066"/>
    <x v="72"/>
    <x v="4"/>
    <n v="4711"/>
    <n v="2826.6"/>
    <n v="1"/>
    <n v="5"/>
    <n v="4711"/>
    <n v="2826.6"/>
    <n v="1884.4"/>
    <n v="0.4"/>
    <x v="9"/>
    <n v="2024"/>
    <x v="0"/>
  </r>
  <r>
    <s v="O00140"/>
    <s v="2025-01-08"/>
    <x v="129"/>
    <s v="P100"/>
    <x v="45"/>
    <x v="1"/>
    <n v="2523"/>
    <n v="1766.1"/>
    <n v="3"/>
    <n v="5"/>
    <n v="7569"/>
    <n v="5298.2999999999993"/>
    <n v="2270.7000000000007"/>
    <n v="0.3000000000000001"/>
    <x v="2"/>
    <n v="2025"/>
    <x v="2"/>
  </r>
  <r>
    <s v="O00141"/>
    <s v="2024-08-21"/>
    <x v="130"/>
    <s v="P022"/>
    <x v="73"/>
    <x v="3"/>
    <n v="48755"/>
    <n v="29253"/>
    <n v="1"/>
    <n v="10"/>
    <n v="48755"/>
    <n v="29253"/>
    <n v="19502"/>
    <n v="0.4"/>
    <x v="1"/>
    <n v="2024"/>
    <x v="1"/>
  </r>
  <r>
    <s v="O00142"/>
    <s v="2024-08-14"/>
    <x v="131"/>
    <s v="P038"/>
    <x v="2"/>
    <x v="2"/>
    <n v="413"/>
    <n v="247.8"/>
    <n v="5"/>
    <n v="5"/>
    <n v="2065"/>
    <n v="1239"/>
    <n v="826"/>
    <n v="0.4"/>
    <x v="1"/>
    <n v="2024"/>
    <x v="1"/>
  </r>
  <r>
    <s v="O00143"/>
    <s v="2024-07-08"/>
    <x v="93"/>
    <s v="P059"/>
    <x v="62"/>
    <x v="3"/>
    <n v="39929"/>
    <n v="23957.4"/>
    <n v="5"/>
    <n v="15"/>
    <n v="199645"/>
    <n v="119787"/>
    <n v="79858"/>
    <n v="0.4"/>
    <x v="3"/>
    <n v="2024"/>
    <x v="1"/>
  </r>
  <r>
    <s v="O00144"/>
    <s v="2025-07-21"/>
    <x v="132"/>
    <s v="P037"/>
    <x v="37"/>
    <x v="3"/>
    <n v="29046"/>
    <n v="20332.2"/>
    <n v="5"/>
    <n v="20"/>
    <n v="145230"/>
    <n v="101661"/>
    <n v="43569"/>
    <n v="0.3"/>
    <x v="3"/>
    <n v="2025"/>
    <x v="1"/>
  </r>
  <r>
    <s v="O00145"/>
    <s v="2024-09-08"/>
    <x v="133"/>
    <s v="P001"/>
    <x v="1"/>
    <x v="1"/>
    <n v="1891"/>
    <n v="945.5"/>
    <n v="1"/>
    <n v="5"/>
    <n v="1891"/>
    <n v="945.5"/>
    <n v="945.5"/>
    <n v="0.5"/>
    <x v="4"/>
    <n v="2024"/>
    <x v="1"/>
  </r>
  <r>
    <s v="O00146"/>
    <s v="2024-04-05"/>
    <x v="134"/>
    <s v="P068"/>
    <x v="65"/>
    <x v="0"/>
    <n v="7252"/>
    <n v="3626"/>
    <n v="5"/>
    <n v="0"/>
    <n v="36260"/>
    <n v="18130"/>
    <n v="18130"/>
    <n v="0.5"/>
    <x v="8"/>
    <n v="2024"/>
    <x v="0"/>
  </r>
  <r>
    <s v="O00147"/>
    <s v="2025-06-02"/>
    <x v="131"/>
    <s v="P077"/>
    <x v="3"/>
    <x v="3"/>
    <n v="42787"/>
    <n v="29950.9"/>
    <n v="4"/>
    <n v="15"/>
    <n v="171148"/>
    <n v="119803.6"/>
    <n v="51344.399999999994"/>
    <n v="0.3"/>
    <x v="9"/>
    <n v="2025"/>
    <x v="0"/>
  </r>
  <r>
    <s v="O00148"/>
    <s v="2025-06-03"/>
    <x v="135"/>
    <s v="P086"/>
    <x v="8"/>
    <x v="2"/>
    <n v="3333"/>
    <n v="2333.1"/>
    <n v="4"/>
    <n v="5"/>
    <n v="13332"/>
    <n v="9332.4"/>
    <n v="3999.6000000000004"/>
    <n v="0.30000000000000004"/>
    <x v="9"/>
    <n v="2025"/>
    <x v="0"/>
  </r>
  <r>
    <s v="O00149"/>
    <s v="2025-11-26"/>
    <x v="136"/>
    <s v="P099"/>
    <x v="24"/>
    <x v="3"/>
    <n v="48012"/>
    <n v="24006"/>
    <n v="5"/>
    <n v="5"/>
    <n v="240060"/>
    <n v="120030"/>
    <n v="120030"/>
    <n v="0.5"/>
    <x v="6"/>
    <n v="2025"/>
    <x v="3"/>
  </r>
  <r>
    <s v="O00150"/>
    <s v="2024-06-14"/>
    <x v="137"/>
    <s v="P042"/>
    <x v="74"/>
    <x v="1"/>
    <n v="2758"/>
    <n v="1379"/>
    <n v="5"/>
    <n v="20"/>
    <n v="13790"/>
    <n v="6895"/>
    <n v="6895"/>
    <n v="0.5"/>
    <x v="9"/>
    <n v="2024"/>
    <x v="0"/>
  </r>
  <r>
    <s v="O00151"/>
    <s v="2024-07-20"/>
    <x v="138"/>
    <s v="P011"/>
    <x v="32"/>
    <x v="0"/>
    <n v="4339"/>
    <n v="2169.5"/>
    <n v="5"/>
    <n v="5"/>
    <n v="21695"/>
    <n v="10847.5"/>
    <n v="10847.5"/>
    <n v="0.5"/>
    <x v="3"/>
    <n v="2024"/>
    <x v="1"/>
  </r>
  <r>
    <s v="O00152"/>
    <s v="2024-08-30"/>
    <x v="139"/>
    <s v="P100"/>
    <x v="45"/>
    <x v="1"/>
    <n v="2523"/>
    <n v="1766.1"/>
    <n v="5"/>
    <n v="0"/>
    <n v="12615"/>
    <n v="8830.5"/>
    <n v="3784.5"/>
    <n v="0.3"/>
    <x v="1"/>
    <n v="2024"/>
    <x v="1"/>
  </r>
  <r>
    <s v="O00153"/>
    <s v="2024-09-17"/>
    <x v="140"/>
    <s v="P077"/>
    <x v="3"/>
    <x v="3"/>
    <n v="42787"/>
    <n v="29950.9"/>
    <n v="5"/>
    <n v="10"/>
    <n v="213935"/>
    <n v="149754.5"/>
    <n v="64180.5"/>
    <n v="0.3"/>
    <x v="4"/>
    <n v="2024"/>
    <x v="1"/>
  </r>
  <r>
    <s v="O00154"/>
    <s v="2024-05-22"/>
    <x v="141"/>
    <s v="P018"/>
    <x v="5"/>
    <x v="1"/>
    <n v="3985"/>
    <n v="2789.5"/>
    <n v="2"/>
    <n v="5"/>
    <n v="7970"/>
    <n v="5579"/>
    <n v="2391"/>
    <n v="0.3"/>
    <x v="0"/>
    <n v="2024"/>
    <x v="0"/>
  </r>
  <r>
    <s v="O00155"/>
    <s v="2025-05-28"/>
    <x v="142"/>
    <s v="P042"/>
    <x v="74"/>
    <x v="1"/>
    <n v="2758"/>
    <n v="1379"/>
    <n v="5"/>
    <n v="0"/>
    <n v="13790"/>
    <n v="6895"/>
    <n v="6895"/>
    <n v="0.5"/>
    <x v="0"/>
    <n v="2025"/>
    <x v="0"/>
  </r>
  <r>
    <s v="O00156"/>
    <s v="2024-11-09"/>
    <x v="143"/>
    <s v="P065"/>
    <x v="10"/>
    <x v="4"/>
    <n v="4421"/>
    <n v="3094.7"/>
    <n v="3"/>
    <n v="5"/>
    <n v="13263"/>
    <n v="9284.0999999999985"/>
    <n v="3978.9000000000015"/>
    <n v="0.3000000000000001"/>
    <x v="6"/>
    <n v="2024"/>
    <x v="3"/>
  </r>
  <r>
    <s v="O00157"/>
    <s v="2025-11-28"/>
    <x v="144"/>
    <s v="P077"/>
    <x v="3"/>
    <x v="3"/>
    <n v="42787"/>
    <n v="29950.9"/>
    <n v="4"/>
    <n v="10"/>
    <n v="171148"/>
    <n v="119803.6"/>
    <n v="51344.399999999994"/>
    <n v="0.3"/>
    <x v="6"/>
    <n v="2025"/>
    <x v="3"/>
  </r>
  <r>
    <s v="O00158"/>
    <s v="2024-12-30"/>
    <x v="145"/>
    <s v="P061"/>
    <x v="44"/>
    <x v="4"/>
    <n v="7170"/>
    <n v="3585"/>
    <n v="2"/>
    <n v="20"/>
    <n v="14340"/>
    <n v="7170"/>
    <n v="7170"/>
    <n v="0.5"/>
    <x v="5"/>
    <n v="2024"/>
    <x v="3"/>
  </r>
  <r>
    <s v="O00159"/>
    <s v="2025-01-06"/>
    <x v="146"/>
    <s v="P003"/>
    <x v="46"/>
    <x v="1"/>
    <n v="569"/>
    <n v="341.4"/>
    <n v="3"/>
    <n v="20"/>
    <n v="1707"/>
    <n v="1024.1999999999998"/>
    <n v="682.80000000000018"/>
    <n v="0.40000000000000013"/>
    <x v="2"/>
    <n v="2025"/>
    <x v="2"/>
  </r>
  <r>
    <s v="O00160"/>
    <s v="2025-08-02"/>
    <x v="147"/>
    <s v="P065"/>
    <x v="10"/>
    <x v="4"/>
    <n v="4421"/>
    <n v="3094.7"/>
    <n v="5"/>
    <n v="15"/>
    <n v="22105"/>
    <n v="15473.5"/>
    <n v="6631.5"/>
    <n v="0.3"/>
    <x v="1"/>
    <n v="2025"/>
    <x v="1"/>
  </r>
  <r>
    <s v="O00161"/>
    <s v="2025-11-14"/>
    <x v="74"/>
    <s v="P018"/>
    <x v="5"/>
    <x v="1"/>
    <n v="3985"/>
    <n v="2789.5"/>
    <n v="3"/>
    <n v="10"/>
    <n v="11955"/>
    <n v="8368.5"/>
    <n v="3586.5"/>
    <n v="0.3"/>
    <x v="6"/>
    <n v="2025"/>
    <x v="3"/>
  </r>
  <r>
    <s v="O00162"/>
    <s v="2025-09-06"/>
    <x v="148"/>
    <s v="P069"/>
    <x v="41"/>
    <x v="1"/>
    <n v="384"/>
    <n v="192"/>
    <n v="2"/>
    <n v="5"/>
    <n v="768"/>
    <n v="384"/>
    <n v="384"/>
    <n v="0.5"/>
    <x v="4"/>
    <n v="2025"/>
    <x v="1"/>
  </r>
  <r>
    <s v="O00163"/>
    <s v="2024-03-16"/>
    <x v="149"/>
    <s v="P046"/>
    <x v="7"/>
    <x v="0"/>
    <n v="10604"/>
    <n v="5302"/>
    <n v="2"/>
    <n v="10"/>
    <n v="21208"/>
    <n v="10604"/>
    <n v="10604"/>
    <n v="0.5"/>
    <x v="11"/>
    <n v="2024"/>
    <x v="2"/>
  </r>
  <r>
    <s v="O00164"/>
    <s v="2025-05-31"/>
    <x v="150"/>
    <s v="P078"/>
    <x v="75"/>
    <x v="0"/>
    <n v="700"/>
    <n v="420"/>
    <n v="2"/>
    <n v="10"/>
    <n v="1400"/>
    <n v="840"/>
    <n v="560"/>
    <n v="0.4"/>
    <x v="0"/>
    <n v="2025"/>
    <x v="0"/>
  </r>
  <r>
    <s v="O00165"/>
    <s v="2024-03-04"/>
    <x v="151"/>
    <s v="P061"/>
    <x v="44"/>
    <x v="4"/>
    <n v="7170"/>
    <n v="3585"/>
    <n v="5"/>
    <n v="20"/>
    <n v="35850"/>
    <n v="17925"/>
    <n v="17925"/>
    <n v="0.5"/>
    <x v="11"/>
    <n v="2024"/>
    <x v="2"/>
  </r>
  <r>
    <s v="O00166"/>
    <s v="2025-02-27"/>
    <x v="152"/>
    <s v="P089"/>
    <x v="31"/>
    <x v="4"/>
    <n v="2956"/>
    <n v="1478"/>
    <n v="4"/>
    <n v="20"/>
    <n v="11824"/>
    <n v="5912"/>
    <n v="5912"/>
    <n v="0.5"/>
    <x v="10"/>
    <n v="2025"/>
    <x v="2"/>
  </r>
  <r>
    <s v="O00167"/>
    <s v="2024-03-24"/>
    <x v="153"/>
    <s v="P003"/>
    <x v="46"/>
    <x v="1"/>
    <n v="569"/>
    <n v="341.4"/>
    <n v="4"/>
    <n v="5"/>
    <n v="2276"/>
    <n v="1365.6"/>
    <n v="910.40000000000009"/>
    <n v="0.4"/>
    <x v="11"/>
    <n v="2024"/>
    <x v="2"/>
  </r>
  <r>
    <s v="O00168"/>
    <s v="2025-11-20"/>
    <x v="154"/>
    <s v="P074"/>
    <x v="19"/>
    <x v="3"/>
    <n v="20835"/>
    <n v="12501"/>
    <n v="1"/>
    <n v="20"/>
    <n v="20835"/>
    <n v="12501"/>
    <n v="8334"/>
    <n v="0.4"/>
    <x v="6"/>
    <n v="2025"/>
    <x v="3"/>
  </r>
  <r>
    <s v="O00169"/>
    <s v="2024-01-14"/>
    <x v="155"/>
    <s v="P004"/>
    <x v="15"/>
    <x v="1"/>
    <n v="591"/>
    <n v="354.6"/>
    <n v="4"/>
    <n v="15"/>
    <n v="2364"/>
    <n v="1418.4"/>
    <n v="945.59999999999991"/>
    <n v="0.39999999999999997"/>
    <x v="2"/>
    <n v="2024"/>
    <x v="2"/>
  </r>
  <r>
    <s v="O00170"/>
    <s v="2025-05-07"/>
    <x v="156"/>
    <s v="P088"/>
    <x v="6"/>
    <x v="4"/>
    <n v="11542"/>
    <n v="6925.2"/>
    <n v="4"/>
    <n v="20"/>
    <n v="46168"/>
    <n v="27700.799999999999"/>
    <n v="18467.2"/>
    <n v="0.4"/>
    <x v="0"/>
    <n v="2025"/>
    <x v="0"/>
  </r>
  <r>
    <s v="O00171"/>
    <s v="2025-11-14"/>
    <x v="157"/>
    <s v="P072"/>
    <x v="20"/>
    <x v="3"/>
    <n v="27555"/>
    <n v="19288.5"/>
    <n v="1"/>
    <n v="5"/>
    <n v="27555"/>
    <n v="19288.5"/>
    <n v="8266.5"/>
    <n v="0.3"/>
    <x v="6"/>
    <n v="2025"/>
    <x v="3"/>
  </r>
  <r>
    <s v="O00172"/>
    <s v="2024-08-25"/>
    <x v="29"/>
    <s v="P060"/>
    <x v="76"/>
    <x v="1"/>
    <n v="758"/>
    <n v="530.6"/>
    <n v="3"/>
    <n v="15"/>
    <n v="2274"/>
    <n v="1591.8000000000002"/>
    <n v="682.19999999999982"/>
    <n v="0.29999999999999993"/>
    <x v="1"/>
    <n v="2024"/>
    <x v="1"/>
  </r>
  <r>
    <s v="O00173"/>
    <s v="2025-09-29"/>
    <x v="158"/>
    <s v="P052"/>
    <x v="77"/>
    <x v="1"/>
    <n v="192"/>
    <n v="96"/>
    <n v="5"/>
    <n v="20"/>
    <n v="960"/>
    <n v="480"/>
    <n v="480"/>
    <n v="0.5"/>
    <x v="4"/>
    <n v="2025"/>
    <x v="1"/>
  </r>
  <r>
    <s v="O00174"/>
    <s v="2024-12-20"/>
    <x v="155"/>
    <s v="P087"/>
    <x v="78"/>
    <x v="3"/>
    <n v="25216"/>
    <n v="17651.2"/>
    <n v="4"/>
    <n v="10"/>
    <n v="100864"/>
    <n v="70604.800000000003"/>
    <n v="30259.199999999997"/>
    <n v="0.3"/>
    <x v="5"/>
    <n v="2024"/>
    <x v="3"/>
  </r>
  <r>
    <s v="O00175"/>
    <s v="2025-06-07"/>
    <x v="159"/>
    <s v="P085"/>
    <x v="22"/>
    <x v="1"/>
    <n v="1436"/>
    <n v="1005.2"/>
    <n v="3"/>
    <n v="10"/>
    <n v="4308"/>
    <n v="3015.6000000000004"/>
    <n v="1292.3999999999996"/>
    <n v="0.29999999999999993"/>
    <x v="9"/>
    <n v="2025"/>
    <x v="0"/>
  </r>
  <r>
    <s v="O00176"/>
    <s v="2024-07-24"/>
    <x v="98"/>
    <s v="P064"/>
    <x v="51"/>
    <x v="0"/>
    <n v="8274"/>
    <n v="5791.8"/>
    <n v="3"/>
    <n v="5"/>
    <n v="24822"/>
    <n v="17375.400000000001"/>
    <n v="7446.5999999999985"/>
    <n v="0.29999999999999993"/>
    <x v="3"/>
    <n v="2024"/>
    <x v="1"/>
  </r>
  <r>
    <s v="O00177"/>
    <s v="2024-04-30"/>
    <x v="160"/>
    <s v="P096"/>
    <x v="47"/>
    <x v="2"/>
    <n v="483"/>
    <n v="289.8"/>
    <n v="4"/>
    <n v="10"/>
    <n v="1932"/>
    <n v="1159.2"/>
    <n v="772.8"/>
    <n v="0.39999999999999997"/>
    <x v="8"/>
    <n v="2024"/>
    <x v="0"/>
  </r>
  <r>
    <s v="O00178"/>
    <s v="2025-06-11"/>
    <x v="161"/>
    <s v="P013"/>
    <x v="70"/>
    <x v="1"/>
    <n v="639"/>
    <n v="319.5"/>
    <n v="4"/>
    <n v="10"/>
    <n v="2556"/>
    <n v="1278"/>
    <n v="1278"/>
    <n v="0.5"/>
    <x v="9"/>
    <n v="2025"/>
    <x v="0"/>
  </r>
  <r>
    <s v="O00179"/>
    <s v="2025-07-03"/>
    <x v="162"/>
    <s v="P080"/>
    <x v="79"/>
    <x v="4"/>
    <n v="4816"/>
    <n v="3371.2"/>
    <n v="2"/>
    <n v="5"/>
    <n v="9632"/>
    <n v="6742.4"/>
    <n v="2889.6000000000004"/>
    <n v="0.30000000000000004"/>
    <x v="3"/>
    <n v="2025"/>
    <x v="1"/>
  </r>
  <r>
    <s v="O00180"/>
    <s v="2025-09-19"/>
    <x v="163"/>
    <s v="P037"/>
    <x v="37"/>
    <x v="3"/>
    <n v="29046"/>
    <n v="20332.2"/>
    <n v="1"/>
    <n v="10"/>
    <n v="29046"/>
    <n v="20332.2"/>
    <n v="8713.7999999999993"/>
    <n v="0.3"/>
    <x v="4"/>
    <n v="2025"/>
    <x v="1"/>
  </r>
  <r>
    <s v="O00181"/>
    <s v="2025-11-15"/>
    <x v="164"/>
    <s v="P048"/>
    <x v="42"/>
    <x v="2"/>
    <n v="2190"/>
    <n v="1095"/>
    <n v="3"/>
    <n v="20"/>
    <n v="6570"/>
    <n v="3285"/>
    <n v="3285"/>
    <n v="0.5"/>
    <x v="6"/>
    <n v="2025"/>
    <x v="3"/>
  </r>
  <r>
    <s v="O00182"/>
    <s v="2025-05-25"/>
    <x v="165"/>
    <s v="P096"/>
    <x v="47"/>
    <x v="2"/>
    <n v="483"/>
    <n v="289.8"/>
    <n v="3"/>
    <n v="15"/>
    <n v="1449"/>
    <n v="869.40000000000009"/>
    <n v="579.59999999999991"/>
    <n v="0.39999999999999991"/>
    <x v="0"/>
    <n v="2025"/>
    <x v="0"/>
  </r>
  <r>
    <s v="O00183"/>
    <s v="2024-07-26"/>
    <x v="166"/>
    <s v="P084"/>
    <x v="80"/>
    <x v="2"/>
    <n v="3921"/>
    <n v="2352.6"/>
    <n v="2"/>
    <n v="0"/>
    <n v="7842"/>
    <n v="4705.2"/>
    <n v="3136.8"/>
    <n v="0.4"/>
    <x v="3"/>
    <n v="2024"/>
    <x v="1"/>
  </r>
  <r>
    <s v="O00184"/>
    <s v="2025-12-06"/>
    <x v="167"/>
    <s v="P071"/>
    <x v="71"/>
    <x v="1"/>
    <n v="487"/>
    <n v="243.5"/>
    <n v="5"/>
    <n v="10"/>
    <n v="2435"/>
    <n v="1217.5"/>
    <n v="1217.5"/>
    <n v="0.5"/>
    <x v="5"/>
    <n v="2025"/>
    <x v="3"/>
  </r>
  <r>
    <s v="O00185"/>
    <s v="2024-06-08"/>
    <x v="158"/>
    <s v="P039"/>
    <x v="81"/>
    <x v="0"/>
    <n v="9543"/>
    <n v="4771.5"/>
    <n v="2"/>
    <n v="0"/>
    <n v="19086"/>
    <n v="9543"/>
    <n v="9543"/>
    <n v="0.5"/>
    <x v="9"/>
    <n v="2024"/>
    <x v="0"/>
  </r>
  <r>
    <s v="O00186"/>
    <s v="2025-04-09"/>
    <x v="168"/>
    <s v="P026"/>
    <x v="60"/>
    <x v="4"/>
    <n v="4882"/>
    <n v="2929.2"/>
    <n v="4"/>
    <n v="5"/>
    <n v="19528"/>
    <n v="11716.8"/>
    <n v="7811.2000000000007"/>
    <n v="0.4"/>
    <x v="8"/>
    <n v="2025"/>
    <x v="0"/>
  </r>
  <r>
    <s v="O00187"/>
    <s v="2024-09-03"/>
    <x v="169"/>
    <s v="P021"/>
    <x v="82"/>
    <x v="2"/>
    <n v="1236"/>
    <n v="865.2"/>
    <n v="2"/>
    <n v="15"/>
    <n v="2472"/>
    <n v="1730.4"/>
    <n v="741.59999999999991"/>
    <n v="0.3"/>
    <x v="4"/>
    <n v="2024"/>
    <x v="1"/>
  </r>
  <r>
    <s v="O00188"/>
    <s v="2025-05-14"/>
    <x v="170"/>
    <s v="P092"/>
    <x v="83"/>
    <x v="0"/>
    <n v="7315"/>
    <n v="4389"/>
    <n v="1"/>
    <n v="0"/>
    <n v="7315"/>
    <n v="4389"/>
    <n v="2926"/>
    <n v="0.4"/>
    <x v="0"/>
    <n v="2025"/>
    <x v="0"/>
  </r>
  <r>
    <s v="O00189"/>
    <s v="2025-10-07"/>
    <x v="171"/>
    <s v="P012"/>
    <x v="13"/>
    <x v="0"/>
    <n v="1513"/>
    <n v="907.8"/>
    <n v="1"/>
    <n v="10"/>
    <n v="1513"/>
    <n v="907.8"/>
    <n v="605.20000000000005"/>
    <n v="0.4"/>
    <x v="7"/>
    <n v="2025"/>
    <x v="3"/>
  </r>
  <r>
    <s v="O00190"/>
    <s v="2024-04-16"/>
    <x v="172"/>
    <s v="P086"/>
    <x v="8"/>
    <x v="2"/>
    <n v="3333"/>
    <n v="2333.1"/>
    <n v="1"/>
    <n v="5"/>
    <n v="3333"/>
    <n v="2333.1"/>
    <n v="999.90000000000009"/>
    <n v="0.30000000000000004"/>
    <x v="8"/>
    <n v="2024"/>
    <x v="0"/>
  </r>
  <r>
    <s v="O00191"/>
    <s v="2025-08-05"/>
    <x v="173"/>
    <s v="P069"/>
    <x v="41"/>
    <x v="1"/>
    <n v="384"/>
    <n v="192"/>
    <n v="3"/>
    <n v="20"/>
    <n v="1152"/>
    <n v="576"/>
    <n v="576"/>
    <n v="0.5"/>
    <x v="1"/>
    <n v="2025"/>
    <x v="1"/>
  </r>
  <r>
    <s v="O00192"/>
    <s v="2025-03-25"/>
    <x v="174"/>
    <s v="P097"/>
    <x v="84"/>
    <x v="4"/>
    <n v="9084"/>
    <n v="6358.8"/>
    <n v="5"/>
    <n v="15"/>
    <n v="45420"/>
    <n v="31794"/>
    <n v="13626"/>
    <n v="0.3"/>
    <x v="11"/>
    <n v="2025"/>
    <x v="2"/>
  </r>
  <r>
    <s v="O00193"/>
    <s v="2025-04-04"/>
    <x v="175"/>
    <s v="P077"/>
    <x v="3"/>
    <x v="3"/>
    <n v="42787"/>
    <n v="29950.9"/>
    <n v="1"/>
    <n v="5"/>
    <n v="42787"/>
    <n v="29950.9"/>
    <n v="12836.099999999999"/>
    <n v="0.3"/>
    <x v="8"/>
    <n v="2025"/>
    <x v="0"/>
  </r>
  <r>
    <s v="O00194"/>
    <s v="2024-11-20"/>
    <x v="176"/>
    <s v="P071"/>
    <x v="71"/>
    <x v="1"/>
    <n v="487"/>
    <n v="243.5"/>
    <n v="2"/>
    <n v="20"/>
    <n v="974"/>
    <n v="487"/>
    <n v="487"/>
    <n v="0.5"/>
    <x v="6"/>
    <n v="2024"/>
    <x v="3"/>
  </r>
  <r>
    <s v="O00195"/>
    <s v="2025-11-06"/>
    <x v="177"/>
    <s v="P070"/>
    <x v="85"/>
    <x v="4"/>
    <n v="583"/>
    <n v="349.8"/>
    <n v="5"/>
    <n v="20"/>
    <n v="2915"/>
    <n v="1749"/>
    <n v="1166"/>
    <n v="0.4"/>
    <x v="6"/>
    <n v="2025"/>
    <x v="3"/>
  </r>
  <r>
    <s v="O00196"/>
    <s v="2025-03-08"/>
    <x v="178"/>
    <s v="P046"/>
    <x v="7"/>
    <x v="0"/>
    <n v="10604"/>
    <n v="5302"/>
    <n v="5"/>
    <n v="5"/>
    <n v="53020"/>
    <n v="26510"/>
    <n v="26510"/>
    <n v="0.5"/>
    <x v="11"/>
    <n v="2025"/>
    <x v="2"/>
  </r>
  <r>
    <s v="O00197"/>
    <s v="2024-10-04"/>
    <x v="141"/>
    <s v="P094"/>
    <x v="69"/>
    <x v="0"/>
    <n v="13434"/>
    <n v="9403.7999999999993"/>
    <n v="1"/>
    <n v="0"/>
    <n v="13434"/>
    <n v="9403.7999999999993"/>
    <n v="4030.2000000000007"/>
    <n v="0.30000000000000004"/>
    <x v="7"/>
    <n v="2024"/>
    <x v="3"/>
  </r>
  <r>
    <s v="O00198"/>
    <s v="2025-06-21"/>
    <x v="179"/>
    <s v="P009"/>
    <x v="49"/>
    <x v="4"/>
    <n v="10891"/>
    <n v="5445.5"/>
    <n v="4"/>
    <n v="0"/>
    <n v="43564"/>
    <n v="21782"/>
    <n v="21782"/>
    <n v="0.5"/>
    <x v="9"/>
    <n v="2025"/>
    <x v="0"/>
  </r>
  <r>
    <s v="O00199"/>
    <s v="2024-05-17"/>
    <x v="180"/>
    <s v="P025"/>
    <x v="58"/>
    <x v="2"/>
    <n v="696"/>
    <n v="348"/>
    <n v="4"/>
    <n v="15"/>
    <n v="2784"/>
    <n v="1392"/>
    <n v="1392"/>
    <n v="0.5"/>
    <x v="0"/>
    <n v="2024"/>
    <x v="0"/>
  </r>
  <r>
    <s v="O00200"/>
    <s v="2025-02-18"/>
    <x v="181"/>
    <s v="P025"/>
    <x v="58"/>
    <x v="2"/>
    <n v="696"/>
    <n v="348"/>
    <n v="4"/>
    <n v="10"/>
    <n v="2784"/>
    <n v="1392"/>
    <n v="1392"/>
    <n v="0.5"/>
    <x v="10"/>
    <n v="2025"/>
    <x v="2"/>
  </r>
  <r>
    <s v="O00201"/>
    <s v="2025-03-15"/>
    <x v="177"/>
    <s v="P040"/>
    <x v="86"/>
    <x v="4"/>
    <n v="6724"/>
    <n v="4034.4"/>
    <n v="1"/>
    <n v="10"/>
    <n v="6724"/>
    <n v="4034.4"/>
    <n v="2689.6"/>
    <n v="0.39999999999999997"/>
    <x v="11"/>
    <n v="2025"/>
    <x v="2"/>
  </r>
  <r>
    <s v="O00202"/>
    <s v="2025-10-06"/>
    <x v="154"/>
    <s v="P017"/>
    <x v="12"/>
    <x v="2"/>
    <n v="978"/>
    <n v="684.6"/>
    <n v="3"/>
    <n v="20"/>
    <n v="2934"/>
    <n v="2053.8000000000002"/>
    <n v="880.19999999999982"/>
    <n v="0.29999999999999993"/>
    <x v="7"/>
    <n v="2025"/>
    <x v="3"/>
  </r>
  <r>
    <s v="O00203"/>
    <s v="2025-10-06"/>
    <x v="182"/>
    <s v="P043"/>
    <x v="87"/>
    <x v="1"/>
    <n v="1637"/>
    <n v="818.5"/>
    <n v="1"/>
    <n v="0"/>
    <n v="1637"/>
    <n v="818.5"/>
    <n v="818.5"/>
    <n v="0.5"/>
    <x v="7"/>
    <n v="2025"/>
    <x v="3"/>
  </r>
  <r>
    <s v="O00204"/>
    <s v="2024-01-23"/>
    <x v="183"/>
    <s v="P034"/>
    <x v="88"/>
    <x v="3"/>
    <n v="4860"/>
    <n v="2430"/>
    <n v="4"/>
    <n v="0"/>
    <n v="19440"/>
    <n v="9720"/>
    <n v="9720"/>
    <n v="0.5"/>
    <x v="2"/>
    <n v="2024"/>
    <x v="2"/>
  </r>
  <r>
    <s v="O00205"/>
    <s v="2024-03-13"/>
    <x v="184"/>
    <s v="P074"/>
    <x v="19"/>
    <x v="3"/>
    <n v="20835"/>
    <n v="12501"/>
    <n v="4"/>
    <n v="10"/>
    <n v="83340"/>
    <n v="50004"/>
    <n v="33336"/>
    <n v="0.4"/>
    <x v="11"/>
    <n v="2024"/>
    <x v="2"/>
  </r>
  <r>
    <s v="O00206"/>
    <s v="2024-12-21"/>
    <x v="185"/>
    <s v="P019"/>
    <x v="39"/>
    <x v="4"/>
    <n v="11395"/>
    <n v="5697.5"/>
    <n v="1"/>
    <n v="0"/>
    <n v="11395"/>
    <n v="5697.5"/>
    <n v="5697.5"/>
    <n v="0.5"/>
    <x v="5"/>
    <n v="2024"/>
    <x v="3"/>
  </r>
  <r>
    <s v="O00207"/>
    <s v="2025-12-01"/>
    <x v="186"/>
    <s v="P093"/>
    <x v="59"/>
    <x v="0"/>
    <n v="10597"/>
    <n v="5298.5"/>
    <n v="1"/>
    <n v="10"/>
    <n v="10597"/>
    <n v="5298.5"/>
    <n v="5298.5"/>
    <n v="0.5"/>
    <x v="5"/>
    <n v="2025"/>
    <x v="3"/>
  </r>
  <r>
    <s v="O00208"/>
    <s v="2024-01-04"/>
    <x v="187"/>
    <s v="P030"/>
    <x v="40"/>
    <x v="3"/>
    <n v="16441"/>
    <n v="8220.5"/>
    <n v="3"/>
    <n v="15"/>
    <n v="49323"/>
    <n v="24661.5"/>
    <n v="24661.5"/>
    <n v="0.5"/>
    <x v="2"/>
    <n v="2024"/>
    <x v="2"/>
  </r>
  <r>
    <s v="O00209"/>
    <s v="2024-09-11"/>
    <x v="188"/>
    <s v="P077"/>
    <x v="3"/>
    <x v="3"/>
    <n v="42787"/>
    <n v="29950.9"/>
    <n v="2"/>
    <n v="20"/>
    <n v="85574"/>
    <n v="59901.8"/>
    <n v="25672.199999999997"/>
    <n v="0.3"/>
    <x v="4"/>
    <n v="2024"/>
    <x v="1"/>
  </r>
  <r>
    <s v="O00210"/>
    <s v="2025-11-07"/>
    <x v="32"/>
    <s v="P054"/>
    <x v="63"/>
    <x v="4"/>
    <n v="611"/>
    <n v="427.7"/>
    <n v="5"/>
    <n v="10"/>
    <n v="3055"/>
    <n v="2138.5"/>
    <n v="916.5"/>
    <n v="0.3"/>
    <x v="6"/>
    <n v="2025"/>
    <x v="3"/>
  </r>
  <r>
    <s v="O00211"/>
    <s v="2025-06-22"/>
    <x v="189"/>
    <s v="P052"/>
    <x v="77"/>
    <x v="1"/>
    <n v="192"/>
    <n v="96"/>
    <n v="1"/>
    <n v="10"/>
    <n v="192"/>
    <n v="96"/>
    <n v="96"/>
    <n v="0.5"/>
    <x v="9"/>
    <n v="2025"/>
    <x v="0"/>
  </r>
  <r>
    <s v="O00212"/>
    <s v="2025-10-18"/>
    <x v="190"/>
    <s v="P008"/>
    <x v="29"/>
    <x v="3"/>
    <n v="41971"/>
    <n v="29379.7"/>
    <n v="3"/>
    <n v="10"/>
    <n v="125913"/>
    <n v="88139.1"/>
    <n v="37773.899999999994"/>
    <n v="0.29999999999999993"/>
    <x v="7"/>
    <n v="2025"/>
    <x v="3"/>
  </r>
  <r>
    <s v="O00213"/>
    <s v="2025-08-29"/>
    <x v="191"/>
    <s v="P013"/>
    <x v="70"/>
    <x v="1"/>
    <n v="639"/>
    <n v="319.5"/>
    <n v="1"/>
    <n v="20"/>
    <n v="639"/>
    <n v="319.5"/>
    <n v="319.5"/>
    <n v="0.5"/>
    <x v="1"/>
    <n v="2025"/>
    <x v="1"/>
  </r>
  <r>
    <s v="O00214"/>
    <s v="2025-05-16"/>
    <x v="192"/>
    <s v="P060"/>
    <x v="76"/>
    <x v="1"/>
    <n v="758"/>
    <n v="530.6"/>
    <n v="4"/>
    <n v="10"/>
    <n v="3032"/>
    <n v="2122.4"/>
    <n v="909.59999999999991"/>
    <n v="0.3"/>
    <x v="0"/>
    <n v="2025"/>
    <x v="0"/>
  </r>
  <r>
    <s v="O00215"/>
    <s v="2024-10-26"/>
    <x v="193"/>
    <s v="P046"/>
    <x v="7"/>
    <x v="0"/>
    <n v="10604"/>
    <n v="5302"/>
    <n v="4"/>
    <n v="10"/>
    <n v="42416"/>
    <n v="21208"/>
    <n v="21208"/>
    <n v="0.5"/>
    <x v="7"/>
    <n v="2024"/>
    <x v="3"/>
  </r>
  <r>
    <s v="O00216"/>
    <s v="2024-07-14"/>
    <x v="194"/>
    <s v="P030"/>
    <x v="40"/>
    <x v="3"/>
    <n v="16441"/>
    <n v="8220.5"/>
    <n v="1"/>
    <n v="10"/>
    <n v="16441"/>
    <n v="8220.5"/>
    <n v="8220.5"/>
    <n v="0.5"/>
    <x v="3"/>
    <n v="2024"/>
    <x v="1"/>
  </r>
  <r>
    <s v="O00217"/>
    <s v="2025-01-28"/>
    <x v="195"/>
    <s v="P099"/>
    <x v="24"/>
    <x v="3"/>
    <n v="48012"/>
    <n v="24006"/>
    <n v="4"/>
    <n v="20"/>
    <n v="192048"/>
    <n v="96024"/>
    <n v="96024"/>
    <n v="0.5"/>
    <x v="2"/>
    <n v="2025"/>
    <x v="2"/>
  </r>
  <r>
    <s v="O00218"/>
    <s v="2025-01-21"/>
    <x v="196"/>
    <s v="P042"/>
    <x v="74"/>
    <x v="1"/>
    <n v="2758"/>
    <n v="1379"/>
    <n v="2"/>
    <n v="5"/>
    <n v="5516"/>
    <n v="2758"/>
    <n v="2758"/>
    <n v="0.5"/>
    <x v="2"/>
    <n v="2025"/>
    <x v="2"/>
  </r>
  <r>
    <s v="O00219"/>
    <s v="2024-11-30"/>
    <x v="197"/>
    <s v="P028"/>
    <x v="27"/>
    <x v="3"/>
    <n v="9664"/>
    <n v="4832"/>
    <n v="1"/>
    <n v="15"/>
    <n v="9664"/>
    <n v="4832"/>
    <n v="4832"/>
    <n v="0.5"/>
    <x v="6"/>
    <n v="2024"/>
    <x v="3"/>
  </r>
  <r>
    <s v="O00220"/>
    <s v="2024-12-26"/>
    <x v="198"/>
    <s v="P024"/>
    <x v="57"/>
    <x v="3"/>
    <n v="9702"/>
    <n v="4851"/>
    <n v="1"/>
    <n v="0"/>
    <n v="9702"/>
    <n v="4851"/>
    <n v="4851"/>
    <n v="0.5"/>
    <x v="5"/>
    <n v="2024"/>
    <x v="3"/>
  </r>
  <r>
    <s v="O00221"/>
    <s v="2025-06-15"/>
    <x v="199"/>
    <s v="P013"/>
    <x v="70"/>
    <x v="1"/>
    <n v="639"/>
    <n v="319.5"/>
    <n v="2"/>
    <n v="15"/>
    <n v="1278"/>
    <n v="639"/>
    <n v="639"/>
    <n v="0.5"/>
    <x v="9"/>
    <n v="2025"/>
    <x v="0"/>
  </r>
  <r>
    <s v="O00222"/>
    <s v="2025-01-24"/>
    <x v="200"/>
    <s v="P070"/>
    <x v="85"/>
    <x v="4"/>
    <n v="583"/>
    <n v="349.8"/>
    <n v="4"/>
    <n v="0"/>
    <n v="2332"/>
    <n v="1399.2"/>
    <n v="932.8"/>
    <n v="0.39999999999999997"/>
    <x v="2"/>
    <n v="2025"/>
    <x v="2"/>
  </r>
  <r>
    <s v="O00223"/>
    <s v="2024-03-11"/>
    <x v="201"/>
    <s v="P084"/>
    <x v="80"/>
    <x v="2"/>
    <n v="3921"/>
    <n v="2352.6"/>
    <n v="5"/>
    <n v="20"/>
    <n v="19605"/>
    <n v="11763"/>
    <n v="7842"/>
    <n v="0.4"/>
    <x v="11"/>
    <n v="2024"/>
    <x v="2"/>
  </r>
  <r>
    <s v="O00224"/>
    <s v="2025-04-29"/>
    <x v="105"/>
    <s v="P059"/>
    <x v="62"/>
    <x v="3"/>
    <n v="39929"/>
    <n v="23957.4"/>
    <n v="2"/>
    <n v="10"/>
    <n v="79858"/>
    <n v="47914.8"/>
    <n v="31943.199999999997"/>
    <n v="0.39999999999999997"/>
    <x v="8"/>
    <n v="2025"/>
    <x v="0"/>
  </r>
  <r>
    <s v="O00225"/>
    <s v="2025-09-09"/>
    <x v="202"/>
    <s v="P048"/>
    <x v="42"/>
    <x v="2"/>
    <n v="2190"/>
    <n v="1095"/>
    <n v="2"/>
    <n v="5"/>
    <n v="4380"/>
    <n v="2190"/>
    <n v="2190"/>
    <n v="0.5"/>
    <x v="4"/>
    <n v="2025"/>
    <x v="1"/>
  </r>
  <r>
    <s v="O00226"/>
    <s v="2025-08-01"/>
    <x v="203"/>
    <s v="P088"/>
    <x v="6"/>
    <x v="4"/>
    <n v="11542"/>
    <n v="6925.2"/>
    <n v="3"/>
    <n v="10"/>
    <n v="34626"/>
    <n v="20775.599999999999"/>
    <n v="13850.400000000001"/>
    <n v="0.4"/>
    <x v="1"/>
    <n v="2025"/>
    <x v="1"/>
  </r>
  <r>
    <s v="O00227"/>
    <s v="2024-10-19"/>
    <x v="204"/>
    <s v="P055"/>
    <x v="56"/>
    <x v="3"/>
    <n v="6621"/>
    <n v="3972.6"/>
    <n v="1"/>
    <n v="15"/>
    <n v="6621"/>
    <n v="3972.6"/>
    <n v="2648.4"/>
    <n v="0.4"/>
    <x v="7"/>
    <n v="2024"/>
    <x v="3"/>
  </r>
  <r>
    <s v="O00228"/>
    <s v="2024-10-18"/>
    <x v="205"/>
    <s v="P070"/>
    <x v="85"/>
    <x v="4"/>
    <n v="583"/>
    <n v="349.8"/>
    <n v="1"/>
    <n v="0"/>
    <n v="583"/>
    <n v="349.8"/>
    <n v="233.2"/>
    <n v="0.39999999999999997"/>
    <x v="7"/>
    <n v="2024"/>
    <x v="3"/>
  </r>
  <r>
    <s v="O00229"/>
    <s v="2024-04-02"/>
    <x v="206"/>
    <s v="P040"/>
    <x v="86"/>
    <x v="4"/>
    <n v="6724"/>
    <n v="4034.4"/>
    <n v="4"/>
    <n v="10"/>
    <n v="26896"/>
    <n v="16137.6"/>
    <n v="10758.4"/>
    <n v="0.39999999999999997"/>
    <x v="8"/>
    <n v="2024"/>
    <x v="0"/>
  </r>
  <r>
    <s v="O00230"/>
    <s v="2024-03-10"/>
    <x v="207"/>
    <s v="P046"/>
    <x v="7"/>
    <x v="0"/>
    <n v="10604"/>
    <n v="5302"/>
    <n v="4"/>
    <n v="0"/>
    <n v="42416"/>
    <n v="21208"/>
    <n v="21208"/>
    <n v="0.5"/>
    <x v="11"/>
    <n v="2024"/>
    <x v="2"/>
  </r>
  <r>
    <s v="O00231"/>
    <s v="2025-07-31"/>
    <x v="202"/>
    <s v="P086"/>
    <x v="8"/>
    <x v="2"/>
    <n v="3333"/>
    <n v="2333.1"/>
    <n v="5"/>
    <n v="20"/>
    <n v="16665"/>
    <n v="11665.5"/>
    <n v="4999.5"/>
    <n v="0.3"/>
    <x v="3"/>
    <n v="2025"/>
    <x v="1"/>
  </r>
  <r>
    <s v="O00232"/>
    <s v="2025-11-26"/>
    <x v="22"/>
    <s v="P060"/>
    <x v="76"/>
    <x v="1"/>
    <n v="758"/>
    <n v="530.6"/>
    <n v="3"/>
    <n v="20"/>
    <n v="2274"/>
    <n v="1591.8000000000002"/>
    <n v="682.19999999999982"/>
    <n v="0.29999999999999993"/>
    <x v="6"/>
    <n v="2025"/>
    <x v="3"/>
  </r>
  <r>
    <s v="O00233"/>
    <s v="2024-08-16"/>
    <x v="208"/>
    <s v="P040"/>
    <x v="86"/>
    <x v="4"/>
    <n v="6724"/>
    <n v="4034.4"/>
    <n v="3"/>
    <n v="10"/>
    <n v="20172"/>
    <n v="12103.2"/>
    <n v="8068.7999999999993"/>
    <n v="0.39999999999999997"/>
    <x v="1"/>
    <n v="2024"/>
    <x v="1"/>
  </r>
  <r>
    <s v="O00234"/>
    <s v="2024-11-23"/>
    <x v="209"/>
    <s v="P066"/>
    <x v="72"/>
    <x v="4"/>
    <n v="4711"/>
    <n v="2826.6"/>
    <n v="3"/>
    <n v="15"/>
    <n v="14133"/>
    <n v="8479.7999999999993"/>
    <n v="5653.2000000000007"/>
    <n v="0.40000000000000008"/>
    <x v="6"/>
    <n v="2024"/>
    <x v="3"/>
  </r>
  <r>
    <s v="O00235"/>
    <s v="2025-09-26"/>
    <x v="210"/>
    <s v="P019"/>
    <x v="39"/>
    <x v="4"/>
    <n v="11395"/>
    <n v="5697.5"/>
    <n v="5"/>
    <n v="20"/>
    <n v="56975"/>
    <n v="28487.5"/>
    <n v="28487.5"/>
    <n v="0.5"/>
    <x v="4"/>
    <n v="2025"/>
    <x v="1"/>
  </r>
  <r>
    <s v="O00236"/>
    <s v="2025-03-19"/>
    <x v="211"/>
    <s v="P052"/>
    <x v="77"/>
    <x v="1"/>
    <n v="192"/>
    <n v="96"/>
    <n v="1"/>
    <n v="10"/>
    <n v="192"/>
    <n v="96"/>
    <n v="96"/>
    <n v="0.5"/>
    <x v="11"/>
    <n v="2025"/>
    <x v="2"/>
  </r>
  <r>
    <s v="O00237"/>
    <s v="2025-07-22"/>
    <x v="212"/>
    <s v="P018"/>
    <x v="5"/>
    <x v="1"/>
    <n v="3985"/>
    <n v="2789.5"/>
    <n v="1"/>
    <n v="0"/>
    <n v="3985"/>
    <n v="2789.5"/>
    <n v="1195.5"/>
    <n v="0.3"/>
    <x v="3"/>
    <n v="2025"/>
    <x v="1"/>
  </r>
  <r>
    <s v="O00238"/>
    <s v="2024-09-04"/>
    <x v="213"/>
    <s v="P079"/>
    <x v="36"/>
    <x v="0"/>
    <n v="10900"/>
    <n v="5450"/>
    <n v="4"/>
    <n v="5"/>
    <n v="43600"/>
    <n v="21800"/>
    <n v="21800"/>
    <n v="0.5"/>
    <x v="4"/>
    <n v="2024"/>
    <x v="1"/>
  </r>
  <r>
    <s v="O00239"/>
    <s v="2025-06-03"/>
    <x v="214"/>
    <s v="P073"/>
    <x v="89"/>
    <x v="1"/>
    <n v="626"/>
    <n v="438.2"/>
    <n v="4"/>
    <n v="10"/>
    <n v="2504"/>
    <n v="1752.8"/>
    <n v="751.2"/>
    <n v="0.30000000000000004"/>
    <x v="9"/>
    <n v="2025"/>
    <x v="0"/>
  </r>
  <r>
    <s v="O00240"/>
    <s v="2025-10-08"/>
    <x v="215"/>
    <s v="P080"/>
    <x v="79"/>
    <x v="4"/>
    <n v="4816"/>
    <n v="3371.2"/>
    <n v="3"/>
    <n v="10"/>
    <n v="14448"/>
    <n v="10113.599999999999"/>
    <n v="4334.4000000000015"/>
    <n v="0.3000000000000001"/>
    <x v="7"/>
    <n v="2025"/>
    <x v="3"/>
  </r>
  <r>
    <s v="O00241"/>
    <s v="2025-01-30"/>
    <x v="185"/>
    <s v="P099"/>
    <x v="24"/>
    <x v="3"/>
    <n v="48012"/>
    <n v="24006"/>
    <n v="5"/>
    <n v="20"/>
    <n v="240060"/>
    <n v="120030"/>
    <n v="120030"/>
    <n v="0.5"/>
    <x v="2"/>
    <n v="2025"/>
    <x v="2"/>
  </r>
  <r>
    <s v="O00242"/>
    <s v="2025-11-28"/>
    <x v="216"/>
    <s v="P016"/>
    <x v="43"/>
    <x v="1"/>
    <n v="1591"/>
    <n v="1113.7"/>
    <n v="1"/>
    <n v="15"/>
    <n v="1591"/>
    <n v="1113.7"/>
    <n v="477.29999999999995"/>
    <n v="0.3"/>
    <x v="6"/>
    <n v="2025"/>
    <x v="3"/>
  </r>
  <r>
    <s v="O00243"/>
    <s v="2024-11-16"/>
    <x v="158"/>
    <s v="P012"/>
    <x v="13"/>
    <x v="0"/>
    <n v="1513"/>
    <n v="907.8"/>
    <n v="5"/>
    <n v="5"/>
    <n v="7565"/>
    <n v="4539"/>
    <n v="3026"/>
    <n v="0.4"/>
    <x v="6"/>
    <n v="2024"/>
    <x v="3"/>
  </r>
  <r>
    <s v="O00244"/>
    <s v="2025-01-03"/>
    <x v="217"/>
    <s v="P034"/>
    <x v="88"/>
    <x v="3"/>
    <n v="4860"/>
    <n v="2430"/>
    <n v="4"/>
    <n v="10"/>
    <n v="19440"/>
    <n v="9720"/>
    <n v="9720"/>
    <n v="0.5"/>
    <x v="2"/>
    <n v="2025"/>
    <x v="2"/>
  </r>
  <r>
    <s v="O00245"/>
    <s v="2024-11-16"/>
    <x v="218"/>
    <s v="P084"/>
    <x v="80"/>
    <x v="2"/>
    <n v="3921"/>
    <n v="2352.6"/>
    <n v="1"/>
    <n v="20"/>
    <n v="3921"/>
    <n v="2352.6"/>
    <n v="1568.4"/>
    <n v="0.4"/>
    <x v="6"/>
    <n v="2024"/>
    <x v="3"/>
  </r>
  <r>
    <s v="O00246"/>
    <s v="2024-11-02"/>
    <x v="219"/>
    <s v="P092"/>
    <x v="83"/>
    <x v="0"/>
    <n v="7315"/>
    <n v="4389"/>
    <n v="2"/>
    <n v="0"/>
    <n v="14630"/>
    <n v="8778"/>
    <n v="5852"/>
    <n v="0.4"/>
    <x v="6"/>
    <n v="2024"/>
    <x v="3"/>
  </r>
  <r>
    <s v="O00247"/>
    <s v="2025-06-07"/>
    <x v="220"/>
    <s v="P086"/>
    <x v="8"/>
    <x v="2"/>
    <n v="3333"/>
    <n v="2333.1"/>
    <n v="3"/>
    <n v="0"/>
    <n v="9999"/>
    <n v="6999.2999999999993"/>
    <n v="2999.7000000000007"/>
    <n v="0.3000000000000001"/>
    <x v="9"/>
    <n v="2025"/>
    <x v="0"/>
  </r>
  <r>
    <s v="O00248"/>
    <s v="2025-02-21"/>
    <x v="221"/>
    <s v="P075"/>
    <x v="25"/>
    <x v="4"/>
    <n v="5435"/>
    <n v="3804.5"/>
    <n v="5"/>
    <n v="15"/>
    <n v="27175"/>
    <n v="19022.5"/>
    <n v="8152.5"/>
    <n v="0.3"/>
    <x v="10"/>
    <n v="2025"/>
    <x v="2"/>
  </r>
  <r>
    <s v="O00249"/>
    <s v="2024-11-30"/>
    <x v="222"/>
    <s v="P071"/>
    <x v="71"/>
    <x v="1"/>
    <n v="487"/>
    <n v="243.5"/>
    <n v="3"/>
    <n v="0"/>
    <n v="1461"/>
    <n v="730.5"/>
    <n v="730.5"/>
    <n v="0.5"/>
    <x v="6"/>
    <n v="2024"/>
    <x v="3"/>
  </r>
  <r>
    <s v="O00250"/>
    <s v="2025-06-30"/>
    <x v="223"/>
    <s v="P057"/>
    <x v="38"/>
    <x v="3"/>
    <n v="26846"/>
    <n v="16107.6"/>
    <n v="4"/>
    <n v="0"/>
    <n v="107384"/>
    <n v="64430.400000000001"/>
    <n v="42953.599999999999"/>
    <n v="0.39999999999999997"/>
    <x v="9"/>
    <n v="2025"/>
    <x v="0"/>
  </r>
  <r>
    <s v="O00251"/>
    <s v="2025-02-09"/>
    <x v="224"/>
    <s v="P018"/>
    <x v="5"/>
    <x v="1"/>
    <n v="3985"/>
    <n v="2789.5"/>
    <n v="4"/>
    <n v="20"/>
    <n v="15940"/>
    <n v="11158"/>
    <n v="4782"/>
    <n v="0.3"/>
    <x v="10"/>
    <n v="2025"/>
    <x v="2"/>
  </r>
  <r>
    <s v="O00252"/>
    <s v="2025-07-12"/>
    <x v="225"/>
    <s v="P065"/>
    <x v="10"/>
    <x v="4"/>
    <n v="4421"/>
    <n v="3094.7"/>
    <n v="4"/>
    <n v="5"/>
    <n v="17684"/>
    <n v="12378.8"/>
    <n v="5305.2000000000007"/>
    <n v="0.30000000000000004"/>
    <x v="3"/>
    <n v="2025"/>
    <x v="1"/>
  </r>
  <r>
    <s v="O00253"/>
    <s v="2025-01-12"/>
    <x v="226"/>
    <s v="P077"/>
    <x v="3"/>
    <x v="3"/>
    <n v="42787"/>
    <n v="29950.9"/>
    <n v="1"/>
    <n v="15"/>
    <n v="42787"/>
    <n v="29950.9"/>
    <n v="12836.099999999999"/>
    <n v="0.3"/>
    <x v="2"/>
    <n v="2025"/>
    <x v="2"/>
  </r>
  <r>
    <s v="O00254"/>
    <s v="2025-02-13"/>
    <x v="72"/>
    <s v="P009"/>
    <x v="49"/>
    <x v="4"/>
    <n v="10891"/>
    <n v="5445.5"/>
    <n v="2"/>
    <n v="20"/>
    <n v="21782"/>
    <n v="10891"/>
    <n v="10891"/>
    <n v="0.5"/>
    <x v="10"/>
    <n v="2025"/>
    <x v="2"/>
  </r>
  <r>
    <s v="O00255"/>
    <s v="2025-01-01"/>
    <x v="227"/>
    <s v="P096"/>
    <x v="47"/>
    <x v="2"/>
    <n v="483"/>
    <n v="289.8"/>
    <n v="3"/>
    <n v="10"/>
    <n v="1449"/>
    <n v="869.40000000000009"/>
    <n v="579.59999999999991"/>
    <n v="0.39999999999999991"/>
    <x v="2"/>
    <n v="2025"/>
    <x v="2"/>
  </r>
  <r>
    <s v="O00256"/>
    <s v="2024-05-04"/>
    <x v="228"/>
    <s v="P073"/>
    <x v="89"/>
    <x v="1"/>
    <n v="626"/>
    <n v="438.2"/>
    <n v="1"/>
    <n v="20"/>
    <n v="626"/>
    <n v="438.2"/>
    <n v="187.8"/>
    <n v="0.30000000000000004"/>
    <x v="0"/>
    <n v="2024"/>
    <x v="0"/>
  </r>
  <r>
    <s v="O00257"/>
    <s v="2025-10-25"/>
    <x v="229"/>
    <s v="P057"/>
    <x v="38"/>
    <x v="3"/>
    <n v="26846"/>
    <n v="16107.6"/>
    <n v="4"/>
    <n v="15"/>
    <n v="107384"/>
    <n v="64430.400000000001"/>
    <n v="42953.599999999999"/>
    <n v="0.39999999999999997"/>
    <x v="7"/>
    <n v="2025"/>
    <x v="3"/>
  </r>
  <r>
    <s v="O00258"/>
    <s v="2025-10-26"/>
    <x v="230"/>
    <s v="P088"/>
    <x v="6"/>
    <x v="4"/>
    <n v="11542"/>
    <n v="6925.2"/>
    <n v="2"/>
    <n v="20"/>
    <n v="23084"/>
    <n v="13850.4"/>
    <n v="9233.6"/>
    <n v="0.4"/>
    <x v="7"/>
    <n v="2025"/>
    <x v="3"/>
  </r>
  <r>
    <s v="O00259"/>
    <s v="2024-06-16"/>
    <x v="231"/>
    <s v="P077"/>
    <x v="3"/>
    <x v="3"/>
    <n v="42787"/>
    <n v="29950.9"/>
    <n v="2"/>
    <n v="15"/>
    <n v="85574"/>
    <n v="59901.8"/>
    <n v="25672.199999999997"/>
    <n v="0.3"/>
    <x v="9"/>
    <n v="2024"/>
    <x v="0"/>
  </r>
  <r>
    <s v="O00260"/>
    <s v="2024-04-24"/>
    <x v="232"/>
    <s v="P076"/>
    <x v="17"/>
    <x v="1"/>
    <n v="3690"/>
    <n v="2583"/>
    <n v="4"/>
    <n v="0"/>
    <n v="14760"/>
    <n v="10332"/>
    <n v="4428"/>
    <n v="0.3"/>
    <x v="8"/>
    <n v="2024"/>
    <x v="0"/>
  </r>
  <r>
    <s v="O00261"/>
    <s v="2024-08-20"/>
    <x v="49"/>
    <s v="P077"/>
    <x v="3"/>
    <x v="3"/>
    <n v="42787"/>
    <n v="29950.9"/>
    <n v="1"/>
    <n v="10"/>
    <n v="42787"/>
    <n v="29950.9"/>
    <n v="12836.099999999999"/>
    <n v="0.3"/>
    <x v="1"/>
    <n v="2024"/>
    <x v="1"/>
  </r>
  <r>
    <s v="O00262"/>
    <s v="2025-07-24"/>
    <x v="233"/>
    <s v="P005"/>
    <x v="90"/>
    <x v="1"/>
    <n v="3939"/>
    <n v="2757.3"/>
    <n v="5"/>
    <n v="5"/>
    <n v="19695"/>
    <n v="13786.5"/>
    <n v="5908.5"/>
    <n v="0.3"/>
    <x v="3"/>
    <n v="2025"/>
    <x v="1"/>
  </r>
  <r>
    <s v="O00263"/>
    <s v="2025-06-08"/>
    <x v="234"/>
    <s v="P059"/>
    <x v="62"/>
    <x v="3"/>
    <n v="39929"/>
    <n v="23957.4"/>
    <n v="5"/>
    <n v="10"/>
    <n v="199645"/>
    <n v="119787"/>
    <n v="79858"/>
    <n v="0.4"/>
    <x v="9"/>
    <n v="2025"/>
    <x v="0"/>
  </r>
  <r>
    <s v="O00264"/>
    <s v="2024-08-16"/>
    <x v="235"/>
    <s v="P038"/>
    <x v="2"/>
    <x v="2"/>
    <n v="413"/>
    <n v="247.8"/>
    <n v="3"/>
    <n v="15"/>
    <n v="1239"/>
    <n v="743.40000000000009"/>
    <n v="495.59999999999991"/>
    <n v="0.39999999999999991"/>
    <x v="1"/>
    <n v="2024"/>
    <x v="1"/>
  </r>
  <r>
    <s v="O00265"/>
    <s v="2024-03-20"/>
    <x v="26"/>
    <s v="P003"/>
    <x v="46"/>
    <x v="1"/>
    <n v="569"/>
    <n v="341.4"/>
    <n v="1"/>
    <n v="20"/>
    <n v="569"/>
    <n v="341.4"/>
    <n v="227.60000000000002"/>
    <n v="0.4"/>
    <x v="11"/>
    <n v="2024"/>
    <x v="2"/>
  </r>
  <r>
    <s v="O00266"/>
    <s v="2025-10-30"/>
    <x v="236"/>
    <s v="P031"/>
    <x v="91"/>
    <x v="3"/>
    <n v="34152"/>
    <n v="23906.400000000001"/>
    <n v="1"/>
    <n v="10"/>
    <n v="34152"/>
    <n v="23906.400000000001"/>
    <n v="10245.599999999999"/>
    <n v="0.29999999999999993"/>
    <x v="7"/>
    <n v="2025"/>
    <x v="3"/>
  </r>
  <r>
    <s v="O00267"/>
    <s v="2024-02-18"/>
    <x v="199"/>
    <s v="P085"/>
    <x v="22"/>
    <x v="1"/>
    <n v="1436"/>
    <n v="1005.2"/>
    <n v="5"/>
    <n v="10"/>
    <n v="7180"/>
    <n v="5026"/>
    <n v="2154"/>
    <n v="0.3"/>
    <x v="10"/>
    <n v="2024"/>
    <x v="2"/>
  </r>
  <r>
    <s v="O00268"/>
    <s v="2024-01-08"/>
    <x v="237"/>
    <s v="P064"/>
    <x v="51"/>
    <x v="0"/>
    <n v="8274"/>
    <n v="5791.8"/>
    <n v="3"/>
    <n v="10"/>
    <n v="24822"/>
    <n v="17375.400000000001"/>
    <n v="7446.5999999999985"/>
    <n v="0.29999999999999993"/>
    <x v="2"/>
    <n v="2024"/>
    <x v="2"/>
  </r>
  <r>
    <s v="O00269"/>
    <s v="2025-04-26"/>
    <x v="238"/>
    <s v="P009"/>
    <x v="49"/>
    <x v="4"/>
    <n v="10891"/>
    <n v="5445.5"/>
    <n v="3"/>
    <n v="20"/>
    <n v="32673"/>
    <n v="16336.5"/>
    <n v="16336.5"/>
    <n v="0.5"/>
    <x v="8"/>
    <n v="2025"/>
    <x v="0"/>
  </r>
  <r>
    <s v="O00270"/>
    <s v="2025-01-31"/>
    <x v="108"/>
    <s v="P002"/>
    <x v="61"/>
    <x v="4"/>
    <n v="4241"/>
    <n v="2120.5"/>
    <n v="4"/>
    <n v="20"/>
    <n v="16964"/>
    <n v="8482"/>
    <n v="8482"/>
    <n v="0.5"/>
    <x v="2"/>
    <n v="2025"/>
    <x v="2"/>
  </r>
  <r>
    <s v="O00271"/>
    <s v="2024-07-04"/>
    <x v="239"/>
    <s v="P011"/>
    <x v="32"/>
    <x v="0"/>
    <n v="4339"/>
    <n v="2169.5"/>
    <n v="4"/>
    <n v="15"/>
    <n v="17356"/>
    <n v="8678"/>
    <n v="8678"/>
    <n v="0.5"/>
    <x v="3"/>
    <n v="2024"/>
    <x v="1"/>
  </r>
  <r>
    <s v="O00272"/>
    <s v="2024-07-08"/>
    <x v="240"/>
    <s v="P093"/>
    <x v="59"/>
    <x v="0"/>
    <n v="10597"/>
    <n v="5298.5"/>
    <n v="2"/>
    <n v="20"/>
    <n v="21194"/>
    <n v="10597"/>
    <n v="10597"/>
    <n v="0.5"/>
    <x v="3"/>
    <n v="2024"/>
    <x v="1"/>
  </r>
  <r>
    <s v="O00273"/>
    <s v="2025-05-25"/>
    <x v="215"/>
    <s v="P059"/>
    <x v="62"/>
    <x v="3"/>
    <n v="39929"/>
    <n v="23957.4"/>
    <n v="4"/>
    <n v="10"/>
    <n v="159716"/>
    <n v="95829.6"/>
    <n v="63886.399999999994"/>
    <n v="0.39999999999999997"/>
    <x v="0"/>
    <n v="2025"/>
    <x v="0"/>
  </r>
  <r>
    <s v="O00274"/>
    <s v="2024-12-28"/>
    <x v="241"/>
    <s v="P035"/>
    <x v="92"/>
    <x v="4"/>
    <n v="3185"/>
    <n v="1592.5"/>
    <n v="5"/>
    <n v="5"/>
    <n v="15925"/>
    <n v="7962.5"/>
    <n v="7962.5"/>
    <n v="0.5"/>
    <x v="5"/>
    <n v="2024"/>
    <x v="3"/>
  </r>
  <r>
    <s v="O00275"/>
    <s v="2024-03-10"/>
    <x v="120"/>
    <s v="P005"/>
    <x v="90"/>
    <x v="1"/>
    <n v="3939"/>
    <n v="2757.3"/>
    <n v="3"/>
    <n v="20"/>
    <n v="11817"/>
    <n v="8271.9000000000015"/>
    <n v="3545.0999999999985"/>
    <n v="0.29999999999999988"/>
    <x v="11"/>
    <n v="2024"/>
    <x v="2"/>
  </r>
  <r>
    <s v="O00276"/>
    <s v="2024-09-30"/>
    <x v="242"/>
    <s v="P018"/>
    <x v="5"/>
    <x v="1"/>
    <n v="3985"/>
    <n v="2789.5"/>
    <n v="1"/>
    <n v="0"/>
    <n v="3985"/>
    <n v="2789.5"/>
    <n v="1195.5"/>
    <n v="0.3"/>
    <x v="4"/>
    <n v="2024"/>
    <x v="1"/>
  </r>
  <r>
    <s v="O00277"/>
    <s v="2024-08-19"/>
    <x v="176"/>
    <s v="P043"/>
    <x v="87"/>
    <x v="1"/>
    <n v="1637"/>
    <n v="818.5"/>
    <n v="1"/>
    <n v="20"/>
    <n v="1637"/>
    <n v="818.5"/>
    <n v="818.5"/>
    <n v="0.5"/>
    <x v="1"/>
    <n v="2024"/>
    <x v="1"/>
  </r>
  <r>
    <s v="O00278"/>
    <s v="2025-06-19"/>
    <x v="243"/>
    <s v="P070"/>
    <x v="85"/>
    <x v="4"/>
    <n v="583"/>
    <n v="349.8"/>
    <n v="3"/>
    <n v="5"/>
    <n v="1749"/>
    <n v="1049.4000000000001"/>
    <n v="699.59999999999991"/>
    <n v="0.39999999999999997"/>
    <x v="9"/>
    <n v="2025"/>
    <x v="0"/>
  </r>
  <r>
    <s v="O00279"/>
    <s v="2024-11-21"/>
    <x v="107"/>
    <s v="P046"/>
    <x v="7"/>
    <x v="0"/>
    <n v="10604"/>
    <n v="5302"/>
    <n v="1"/>
    <n v="10"/>
    <n v="10604"/>
    <n v="5302"/>
    <n v="5302"/>
    <n v="0.5"/>
    <x v="6"/>
    <n v="2024"/>
    <x v="3"/>
  </r>
  <r>
    <s v="O00280"/>
    <s v="2025-09-11"/>
    <x v="244"/>
    <s v="P062"/>
    <x v="93"/>
    <x v="4"/>
    <n v="2777"/>
    <n v="1943.9"/>
    <n v="1"/>
    <n v="20"/>
    <n v="2777"/>
    <n v="1943.9"/>
    <n v="833.09999999999991"/>
    <n v="0.3"/>
    <x v="4"/>
    <n v="2025"/>
    <x v="1"/>
  </r>
  <r>
    <s v="O00281"/>
    <s v="2024-01-04"/>
    <x v="245"/>
    <s v="P062"/>
    <x v="93"/>
    <x v="4"/>
    <n v="2777"/>
    <n v="1943.9"/>
    <n v="4"/>
    <n v="10"/>
    <n v="11108"/>
    <n v="7775.6"/>
    <n v="3332.3999999999996"/>
    <n v="0.3"/>
    <x v="2"/>
    <n v="2024"/>
    <x v="2"/>
  </r>
  <r>
    <s v="O00282"/>
    <s v="2024-02-23"/>
    <x v="246"/>
    <s v="P093"/>
    <x v="59"/>
    <x v="0"/>
    <n v="10597"/>
    <n v="5298.5"/>
    <n v="1"/>
    <n v="20"/>
    <n v="10597"/>
    <n v="5298.5"/>
    <n v="5298.5"/>
    <n v="0.5"/>
    <x v="10"/>
    <n v="2024"/>
    <x v="2"/>
  </r>
  <r>
    <s v="O00283"/>
    <s v="2024-01-26"/>
    <x v="247"/>
    <s v="P060"/>
    <x v="76"/>
    <x v="1"/>
    <n v="758"/>
    <n v="530.6"/>
    <n v="1"/>
    <n v="10"/>
    <n v="758"/>
    <n v="530.6"/>
    <n v="227.39999999999998"/>
    <n v="0.3"/>
    <x v="2"/>
    <n v="2024"/>
    <x v="2"/>
  </r>
  <r>
    <s v="O00284"/>
    <s v="2024-12-07"/>
    <x v="94"/>
    <s v="P021"/>
    <x v="82"/>
    <x v="2"/>
    <n v="1236"/>
    <n v="865.2"/>
    <n v="5"/>
    <n v="20"/>
    <n v="6180"/>
    <n v="4326"/>
    <n v="1854"/>
    <n v="0.3"/>
    <x v="5"/>
    <n v="2024"/>
    <x v="3"/>
  </r>
  <r>
    <s v="O00285"/>
    <s v="2024-06-03"/>
    <x v="248"/>
    <s v="P080"/>
    <x v="79"/>
    <x v="4"/>
    <n v="4816"/>
    <n v="3371.2"/>
    <n v="1"/>
    <n v="5"/>
    <n v="4816"/>
    <n v="3371.2"/>
    <n v="1444.8000000000002"/>
    <n v="0.30000000000000004"/>
    <x v="9"/>
    <n v="2024"/>
    <x v="0"/>
  </r>
  <r>
    <s v="O00286"/>
    <s v="2024-01-23"/>
    <x v="157"/>
    <s v="P007"/>
    <x v="4"/>
    <x v="4"/>
    <n v="5469"/>
    <n v="3281.4"/>
    <n v="3"/>
    <n v="20"/>
    <n v="16407"/>
    <n v="9844.2000000000007"/>
    <n v="6562.7999999999993"/>
    <n v="0.39999999999999997"/>
    <x v="2"/>
    <n v="2024"/>
    <x v="2"/>
  </r>
  <r>
    <s v="O00287"/>
    <s v="2024-11-06"/>
    <x v="249"/>
    <s v="P018"/>
    <x v="5"/>
    <x v="1"/>
    <n v="3985"/>
    <n v="2789.5"/>
    <n v="5"/>
    <n v="20"/>
    <n v="19925"/>
    <n v="13947.5"/>
    <n v="5977.5"/>
    <n v="0.3"/>
    <x v="6"/>
    <n v="2024"/>
    <x v="3"/>
  </r>
  <r>
    <s v="O00288"/>
    <s v="2025-07-02"/>
    <x v="250"/>
    <s v="P044"/>
    <x v="53"/>
    <x v="4"/>
    <n v="5008"/>
    <n v="3505.6"/>
    <n v="4"/>
    <n v="0"/>
    <n v="20032"/>
    <n v="14022.4"/>
    <n v="6009.6"/>
    <n v="0.30000000000000004"/>
    <x v="3"/>
    <n v="2025"/>
    <x v="1"/>
  </r>
  <r>
    <s v="O00289"/>
    <s v="2024-01-02"/>
    <x v="251"/>
    <s v="P039"/>
    <x v="81"/>
    <x v="0"/>
    <n v="9543"/>
    <n v="4771.5"/>
    <n v="2"/>
    <n v="0"/>
    <n v="19086"/>
    <n v="9543"/>
    <n v="9543"/>
    <n v="0.5"/>
    <x v="2"/>
    <n v="2024"/>
    <x v="2"/>
  </r>
  <r>
    <s v="O00290"/>
    <s v="2024-03-27"/>
    <x v="252"/>
    <s v="P002"/>
    <x v="61"/>
    <x v="4"/>
    <n v="4241"/>
    <n v="2120.5"/>
    <n v="2"/>
    <n v="0"/>
    <n v="8482"/>
    <n v="4241"/>
    <n v="4241"/>
    <n v="0.5"/>
    <x v="11"/>
    <n v="2024"/>
    <x v="2"/>
  </r>
  <r>
    <s v="O00291"/>
    <s v="2024-05-13"/>
    <x v="253"/>
    <s v="P050"/>
    <x v="26"/>
    <x v="4"/>
    <n v="10475"/>
    <n v="7332.5"/>
    <n v="4"/>
    <n v="5"/>
    <n v="41900"/>
    <n v="29330"/>
    <n v="12570"/>
    <n v="0.3"/>
    <x v="0"/>
    <n v="2024"/>
    <x v="0"/>
  </r>
  <r>
    <s v="O00292"/>
    <s v="2025-11-06"/>
    <x v="65"/>
    <s v="P067"/>
    <x v="52"/>
    <x v="4"/>
    <n v="1463"/>
    <n v="731.5"/>
    <n v="5"/>
    <n v="15"/>
    <n v="7315"/>
    <n v="3657.5"/>
    <n v="3657.5"/>
    <n v="0.5"/>
    <x v="6"/>
    <n v="2025"/>
    <x v="3"/>
  </r>
  <r>
    <s v="O00293"/>
    <s v="2025-11-20"/>
    <x v="230"/>
    <s v="P001"/>
    <x v="1"/>
    <x v="1"/>
    <n v="1891"/>
    <n v="945.5"/>
    <n v="1"/>
    <n v="15"/>
    <n v="1891"/>
    <n v="945.5"/>
    <n v="945.5"/>
    <n v="0.5"/>
    <x v="6"/>
    <n v="2025"/>
    <x v="3"/>
  </r>
  <r>
    <s v="O00294"/>
    <s v="2024-05-19"/>
    <x v="254"/>
    <s v="P069"/>
    <x v="41"/>
    <x v="1"/>
    <n v="384"/>
    <n v="192"/>
    <n v="5"/>
    <n v="5"/>
    <n v="1920"/>
    <n v="960"/>
    <n v="960"/>
    <n v="0.5"/>
    <x v="0"/>
    <n v="2024"/>
    <x v="0"/>
  </r>
  <r>
    <s v="O00295"/>
    <s v="2024-07-31"/>
    <x v="255"/>
    <s v="P082"/>
    <x v="68"/>
    <x v="3"/>
    <n v="354"/>
    <n v="247.8"/>
    <n v="3"/>
    <n v="5"/>
    <n v="1062"/>
    <n v="743.40000000000009"/>
    <n v="318.59999999999991"/>
    <n v="0.29999999999999993"/>
    <x v="3"/>
    <n v="2024"/>
    <x v="1"/>
  </r>
  <r>
    <s v="O00296"/>
    <s v="2025-12-29"/>
    <x v="63"/>
    <s v="P032"/>
    <x v="9"/>
    <x v="2"/>
    <n v="3034"/>
    <n v="1820.4"/>
    <n v="1"/>
    <n v="0"/>
    <n v="3034"/>
    <n v="1820.4"/>
    <n v="1213.5999999999999"/>
    <n v="0.39999999999999997"/>
    <x v="5"/>
    <n v="2025"/>
    <x v="3"/>
  </r>
  <r>
    <s v="O00297"/>
    <s v="2025-10-26"/>
    <x v="256"/>
    <s v="P058"/>
    <x v="35"/>
    <x v="1"/>
    <n v="3598"/>
    <n v="2158.8000000000002"/>
    <n v="1"/>
    <n v="10"/>
    <n v="3598"/>
    <n v="2158.8000000000002"/>
    <n v="1439.1999999999998"/>
    <n v="0.39999999999999997"/>
    <x v="7"/>
    <n v="2025"/>
    <x v="3"/>
  </r>
  <r>
    <s v="O00298"/>
    <s v="2024-06-19"/>
    <x v="257"/>
    <s v="P029"/>
    <x v="94"/>
    <x v="4"/>
    <n v="2105"/>
    <n v="1263"/>
    <n v="5"/>
    <n v="10"/>
    <n v="10525"/>
    <n v="6315"/>
    <n v="4210"/>
    <n v="0.4"/>
    <x v="9"/>
    <n v="2024"/>
    <x v="0"/>
  </r>
  <r>
    <s v="O00299"/>
    <s v="2025-01-26"/>
    <x v="51"/>
    <s v="P007"/>
    <x v="4"/>
    <x v="4"/>
    <n v="5469"/>
    <n v="3281.4"/>
    <n v="1"/>
    <n v="5"/>
    <n v="5469"/>
    <n v="3281.4"/>
    <n v="2187.6"/>
    <n v="0.39999999999999997"/>
    <x v="2"/>
    <n v="2025"/>
    <x v="2"/>
  </r>
  <r>
    <s v="O00300"/>
    <s v="2024-08-25"/>
    <x v="258"/>
    <s v="P055"/>
    <x v="56"/>
    <x v="3"/>
    <n v="6621"/>
    <n v="3972.6"/>
    <n v="3"/>
    <n v="15"/>
    <n v="19863"/>
    <n v="11917.8"/>
    <n v="7945.2000000000007"/>
    <n v="0.4"/>
    <x v="1"/>
    <n v="2024"/>
    <x v="1"/>
  </r>
  <r>
    <s v="O00301"/>
    <s v="2024-12-05"/>
    <x v="259"/>
    <s v="P059"/>
    <x v="62"/>
    <x v="3"/>
    <n v="39929"/>
    <n v="23957.4"/>
    <n v="2"/>
    <n v="10"/>
    <n v="79858"/>
    <n v="47914.8"/>
    <n v="31943.199999999997"/>
    <n v="0.39999999999999997"/>
    <x v="5"/>
    <n v="2024"/>
    <x v="3"/>
  </r>
  <r>
    <s v="O00302"/>
    <s v="2025-10-24"/>
    <x v="260"/>
    <s v="P041"/>
    <x v="95"/>
    <x v="1"/>
    <n v="2433"/>
    <n v="1216.5"/>
    <n v="3"/>
    <n v="20"/>
    <n v="7299"/>
    <n v="3649.5"/>
    <n v="3649.5"/>
    <n v="0.5"/>
    <x v="7"/>
    <n v="2025"/>
    <x v="3"/>
  </r>
  <r>
    <s v="O00303"/>
    <s v="2025-06-24"/>
    <x v="261"/>
    <s v="P035"/>
    <x v="92"/>
    <x v="4"/>
    <n v="3185"/>
    <n v="1592.5"/>
    <n v="3"/>
    <n v="0"/>
    <n v="9555"/>
    <n v="4777.5"/>
    <n v="4777.5"/>
    <n v="0.5"/>
    <x v="9"/>
    <n v="2025"/>
    <x v="0"/>
  </r>
  <r>
    <s v="O00304"/>
    <s v="2025-01-05"/>
    <x v="262"/>
    <s v="P092"/>
    <x v="83"/>
    <x v="0"/>
    <n v="7315"/>
    <n v="4389"/>
    <n v="4"/>
    <n v="0"/>
    <n v="29260"/>
    <n v="17556"/>
    <n v="11704"/>
    <n v="0.4"/>
    <x v="2"/>
    <n v="2025"/>
    <x v="2"/>
  </r>
  <r>
    <s v="O00305"/>
    <s v="2024-05-23"/>
    <x v="263"/>
    <s v="P100"/>
    <x v="45"/>
    <x v="1"/>
    <n v="2523"/>
    <n v="1766.1"/>
    <n v="1"/>
    <n v="10"/>
    <n v="2523"/>
    <n v="1766.1"/>
    <n v="756.90000000000009"/>
    <n v="0.30000000000000004"/>
    <x v="0"/>
    <n v="2024"/>
    <x v="0"/>
  </r>
  <r>
    <s v="O00306"/>
    <s v="2024-02-27"/>
    <x v="264"/>
    <s v="P013"/>
    <x v="70"/>
    <x v="1"/>
    <n v="639"/>
    <n v="319.5"/>
    <n v="3"/>
    <n v="15"/>
    <n v="1917"/>
    <n v="958.5"/>
    <n v="958.5"/>
    <n v="0.5"/>
    <x v="10"/>
    <n v="2024"/>
    <x v="2"/>
  </r>
  <r>
    <s v="O00307"/>
    <s v="2024-02-04"/>
    <x v="265"/>
    <s v="P021"/>
    <x v="82"/>
    <x v="2"/>
    <n v="1236"/>
    <n v="865.2"/>
    <n v="3"/>
    <n v="5"/>
    <n v="3708"/>
    <n v="2595.6000000000004"/>
    <n v="1112.3999999999996"/>
    <n v="0.29999999999999988"/>
    <x v="10"/>
    <n v="2024"/>
    <x v="2"/>
  </r>
  <r>
    <s v="O00308"/>
    <s v="2025-12-11"/>
    <x v="172"/>
    <s v="P084"/>
    <x v="80"/>
    <x v="2"/>
    <n v="3921"/>
    <n v="2352.6"/>
    <n v="4"/>
    <n v="20"/>
    <n v="15684"/>
    <n v="9410.4"/>
    <n v="6273.6"/>
    <n v="0.4"/>
    <x v="5"/>
    <n v="2025"/>
    <x v="3"/>
  </r>
  <r>
    <s v="O00309"/>
    <s v="2025-08-14"/>
    <x v="266"/>
    <s v="P004"/>
    <x v="15"/>
    <x v="1"/>
    <n v="591"/>
    <n v="354.6"/>
    <n v="2"/>
    <n v="5"/>
    <n v="1182"/>
    <n v="709.2"/>
    <n v="472.79999999999995"/>
    <n v="0.39999999999999997"/>
    <x v="1"/>
    <n v="2025"/>
    <x v="1"/>
  </r>
  <r>
    <s v="O00310"/>
    <s v="2025-10-06"/>
    <x v="267"/>
    <s v="P100"/>
    <x v="45"/>
    <x v="1"/>
    <n v="2523"/>
    <n v="1766.1"/>
    <n v="2"/>
    <n v="0"/>
    <n v="5046"/>
    <n v="3532.2"/>
    <n v="1513.8000000000002"/>
    <n v="0.30000000000000004"/>
    <x v="7"/>
    <n v="2025"/>
    <x v="3"/>
  </r>
  <r>
    <s v="O00311"/>
    <s v="2025-10-20"/>
    <x v="268"/>
    <s v="P007"/>
    <x v="4"/>
    <x v="4"/>
    <n v="5469"/>
    <n v="3281.4"/>
    <n v="3"/>
    <n v="5"/>
    <n v="16407"/>
    <n v="9844.2000000000007"/>
    <n v="6562.7999999999993"/>
    <n v="0.39999999999999997"/>
    <x v="7"/>
    <n v="2025"/>
    <x v="3"/>
  </r>
  <r>
    <s v="O00312"/>
    <s v="2025-08-07"/>
    <x v="269"/>
    <s v="P090"/>
    <x v="54"/>
    <x v="1"/>
    <n v="1510"/>
    <n v="755"/>
    <n v="1"/>
    <n v="10"/>
    <n v="1510"/>
    <n v="755"/>
    <n v="755"/>
    <n v="0.5"/>
    <x v="1"/>
    <n v="2025"/>
    <x v="1"/>
  </r>
  <r>
    <s v="O00313"/>
    <s v="2024-08-26"/>
    <x v="270"/>
    <s v="P093"/>
    <x v="59"/>
    <x v="0"/>
    <n v="10597"/>
    <n v="5298.5"/>
    <n v="4"/>
    <n v="10"/>
    <n v="42388"/>
    <n v="21194"/>
    <n v="21194"/>
    <n v="0.5"/>
    <x v="1"/>
    <n v="2024"/>
    <x v="1"/>
  </r>
  <r>
    <s v="O00314"/>
    <s v="2024-01-02"/>
    <x v="271"/>
    <s v="P028"/>
    <x v="27"/>
    <x v="3"/>
    <n v="9664"/>
    <n v="4832"/>
    <n v="5"/>
    <n v="0"/>
    <n v="48320"/>
    <n v="24160"/>
    <n v="24160"/>
    <n v="0.5"/>
    <x v="2"/>
    <n v="2024"/>
    <x v="2"/>
  </r>
  <r>
    <s v="O00315"/>
    <s v="2024-07-30"/>
    <x v="68"/>
    <s v="P084"/>
    <x v="80"/>
    <x v="2"/>
    <n v="3921"/>
    <n v="2352.6"/>
    <n v="5"/>
    <n v="15"/>
    <n v="19605"/>
    <n v="11763"/>
    <n v="7842"/>
    <n v="0.4"/>
    <x v="3"/>
    <n v="2024"/>
    <x v="1"/>
  </r>
  <r>
    <s v="O00316"/>
    <s v="2025-06-12"/>
    <x v="272"/>
    <s v="P004"/>
    <x v="15"/>
    <x v="1"/>
    <n v="591"/>
    <n v="354.6"/>
    <n v="4"/>
    <n v="0"/>
    <n v="2364"/>
    <n v="1418.4"/>
    <n v="945.59999999999991"/>
    <n v="0.39999999999999997"/>
    <x v="9"/>
    <n v="2025"/>
    <x v="0"/>
  </r>
  <r>
    <s v="O00317"/>
    <s v="2025-10-17"/>
    <x v="133"/>
    <s v="P094"/>
    <x v="69"/>
    <x v="0"/>
    <n v="13434"/>
    <n v="9403.7999999999993"/>
    <n v="4"/>
    <n v="20"/>
    <n v="53736"/>
    <n v="37615.199999999997"/>
    <n v="16120.800000000003"/>
    <n v="0.30000000000000004"/>
    <x v="7"/>
    <n v="2025"/>
    <x v="3"/>
  </r>
  <r>
    <s v="O00318"/>
    <s v="2025-12-14"/>
    <x v="164"/>
    <s v="P092"/>
    <x v="83"/>
    <x v="0"/>
    <n v="7315"/>
    <n v="4389"/>
    <n v="3"/>
    <n v="20"/>
    <n v="21945"/>
    <n v="13167"/>
    <n v="8778"/>
    <n v="0.4"/>
    <x v="5"/>
    <n v="2025"/>
    <x v="3"/>
  </r>
  <r>
    <s v="O00319"/>
    <s v="2024-01-06"/>
    <x v="273"/>
    <s v="P096"/>
    <x v="47"/>
    <x v="2"/>
    <n v="483"/>
    <n v="289.8"/>
    <n v="3"/>
    <n v="15"/>
    <n v="1449"/>
    <n v="869.40000000000009"/>
    <n v="579.59999999999991"/>
    <n v="0.39999999999999991"/>
    <x v="2"/>
    <n v="2024"/>
    <x v="2"/>
  </r>
  <r>
    <s v="O00320"/>
    <s v="2025-11-21"/>
    <x v="274"/>
    <s v="P004"/>
    <x v="15"/>
    <x v="1"/>
    <n v="591"/>
    <n v="354.6"/>
    <n v="3"/>
    <n v="10"/>
    <n v="1773"/>
    <n v="1063.8000000000002"/>
    <n v="709.19999999999982"/>
    <n v="0.39999999999999991"/>
    <x v="6"/>
    <n v="2025"/>
    <x v="3"/>
  </r>
  <r>
    <s v="O00321"/>
    <s v="2024-12-12"/>
    <x v="275"/>
    <s v="P093"/>
    <x v="59"/>
    <x v="0"/>
    <n v="10597"/>
    <n v="5298.5"/>
    <n v="2"/>
    <n v="10"/>
    <n v="21194"/>
    <n v="10597"/>
    <n v="10597"/>
    <n v="0.5"/>
    <x v="5"/>
    <n v="2024"/>
    <x v="3"/>
  </r>
  <r>
    <s v="O00322"/>
    <s v="2025-11-11"/>
    <x v="276"/>
    <s v="P071"/>
    <x v="71"/>
    <x v="1"/>
    <n v="487"/>
    <n v="243.5"/>
    <n v="2"/>
    <n v="0"/>
    <n v="974"/>
    <n v="487"/>
    <n v="487"/>
    <n v="0.5"/>
    <x v="6"/>
    <n v="2025"/>
    <x v="3"/>
  </r>
  <r>
    <s v="O00323"/>
    <s v="2025-03-14"/>
    <x v="277"/>
    <s v="P015"/>
    <x v="55"/>
    <x v="2"/>
    <n v="2943"/>
    <n v="1471.5"/>
    <n v="4"/>
    <n v="15"/>
    <n v="11772"/>
    <n v="5886"/>
    <n v="5886"/>
    <n v="0.5"/>
    <x v="11"/>
    <n v="2025"/>
    <x v="2"/>
  </r>
  <r>
    <s v="O00324"/>
    <s v="2025-11-11"/>
    <x v="232"/>
    <s v="P082"/>
    <x v="68"/>
    <x v="3"/>
    <n v="354"/>
    <n v="247.8"/>
    <n v="4"/>
    <n v="20"/>
    <n v="1416"/>
    <n v="991.2"/>
    <n v="424.79999999999995"/>
    <n v="0.3"/>
    <x v="6"/>
    <n v="2025"/>
    <x v="3"/>
  </r>
  <r>
    <s v="O00325"/>
    <s v="2025-05-13"/>
    <x v="40"/>
    <s v="P073"/>
    <x v="89"/>
    <x v="1"/>
    <n v="626"/>
    <n v="438.2"/>
    <n v="1"/>
    <n v="15"/>
    <n v="626"/>
    <n v="438.2"/>
    <n v="187.8"/>
    <n v="0.30000000000000004"/>
    <x v="0"/>
    <n v="2025"/>
    <x v="0"/>
  </r>
  <r>
    <s v="O00326"/>
    <s v="2024-09-18"/>
    <x v="278"/>
    <s v="P043"/>
    <x v="87"/>
    <x v="1"/>
    <n v="1637"/>
    <n v="818.5"/>
    <n v="5"/>
    <n v="15"/>
    <n v="8185"/>
    <n v="4092.5"/>
    <n v="4092.5"/>
    <n v="0.5"/>
    <x v="4"/>
    <n v="2024"/>
    <x v="1"/>
  </r>
  <r>
    <s v="O00327"/>
    <s v="2024-05-21"/>
    <x v="279"/>
    <s v="P035"/>
    <x v="92"/>
    <x v="4"/>
    <n v="3185"/>
    <n v="1592.5"/>
    <n v="1"/>
    <n v="5"/>
    <n v="3185"/>
    <n v="1592.5"/>
    <n v="1592.5"/>
    <n v="0.5"/>
    <x v="0"/>
    <n v="2024"/>
    <x v="0"/>
  </r>
  <r>
    <s v="O00328"/>
    <s v="2024-02-28"/>
    <x v="280"/>
    <s v="P070"/>
    <x v="85"/>
    <x v="4"/>
    <n v="583"/>
    <n v="349.8"/>
    <n v="5"/>
    <n v="5"/>
    <n v="2915"/>
    <n v="1749"/>
    <n v="1166"/>
    <n v="0.4"/>
    <x v="10"/>
    <n v="2024"/>
    <x v="2"/>
  </r>
  <r>
    <s v="O00329"/>
    <s v="2025-01-27"/>
    <x v="281"/>
    <s v="P061"/>
    <x v="44"/>
    <x v="4"/>
    <n v="7170"/>
    <n v="3585"/>
    <n v="2"/>
    <n v="0"/>
    <n v="14340"/>
    <n v="7170"/>
    <n v="7170"/>
    <n v="0.5"/>
    <x v="2"/>
    <n v="2025"/>
    <x v="2"/>
  </r>
  <r>
    <s v="O00330"/>
    <s v="2025-06-21"/>
    <x v="282"/>
    <s v="P058"/>
    <x v="35"/>
    <x v="1"/>
    <n v="3598"/>
    <n v="2158.8000000000002"/>
    <n v="3"/>
    <n v="15"/>
    <n v="10794"/>
    <n v="6476.4000000000005"/>
    <n v="4317.5999999999995"/>
    <n v="0.39999999999999997"/>
    <x v="9"/>
    <n v="2025"/>
    <x v="0"/>
  </r>
  <r>
    <s v="O00331"/>
    <s v="2025-05-26"/>
    <x v="143"/>
    <s v="P065"/>
    <x v="10"/>
    <x v="4"/>
    <n v="4421"/>
    <n v="3094.7"/>
    <n v="2"/>
    <n v="15"/>
    <n v="8842"/>
    <n v="6189.4"/>
    <n v="2652.6000000000004"/>
    <n v="0.30000000000000004"/>
    <x v="0"/>
    <n v="2025"/>
    <x v="0"/>
  </r>
  <r>
    <s v="O00332"/>
    <s v="2024-05-19"/>
    <x v="283"/>
    <s v="P044"/>
    <x v="53"/>
    <x v="4"/>
    <n v="5008"/>
    <n v="3505.6"/>
    <n v="4"/>
    <n v="5"/>
    <n v="20032"/>
    <n v="14022.4"/>
    <n v="6009.6"/>
    <n v="0.30000000000000004"/>
    <x v="0"/>
    <n v="2024"/>
    <x v="0"/>
  </r>
  <r>
    <s v="O00333"/>
    <s v="2024-04-02"/>
    <x v="232"/>
    <s v="P065"/>
    <x v="10"/>
    <x v="4"/>
    <n v="4421"/>
    <n v="3094.7"/>
    <n v="2"/>
    <n v="10"/>
    <n v="8842"/>
    <n v="6189.4"/>
    <n v="2652.6000000000004"/>
    <n v="0.30000000000000004"/>
    <x v="8"/>
    <n v="2024"/>
    <x v="0"/>
  </r>
  <r>
    <s v="O00334"/>
    <s v="2024-01-18"/>
    <x v="284"/>
    <s v="P007"/>
    <x v="4"/>
    <x v="4"/>
    <n v="5469"/>
    <n v="3281.4"/>
    <n v="3"/>
    <n v="20"/>
    <n v="16407"/>
    <n v="9844.2000000000007"/>
    <n v="6562.7999999999993"/>
    <n v="0.39999999999999997"/>
    <x v="2"/>
    <n v="2024"/>
    <x v="2"/>
  </r>
  <r>
    <s v="O00335"/>
    <s v="2025-08-27"/>
    <x v="285"/>
    <s v="P015"/>
    <x v="55"/>
    <x v="2"/>
    <n v="2943"/>
    <n v="1471.5"/>
    <n v="5"/>
    <n v="20"/>
    <n v="14715"/>
    <n v="7357.5"/>
    <n v="7357.5"/>
    <n v="0.5"/>
    <x v="1"/>
    <n v="2025"/>
    <x v="1"/>
  </r>
  <r>
    <s v="O00336"/>
    <s v="2024-04-28"/>
    <x v="286"/>
    <s v="P002"/>
    <x v="61"/>
    <x v="4"/>
    <n v="4241"/>
    <n v="2120.5"/>
    <n v="1"/>
    <n v="10"/>
    <n v="4241"/>
    <n v="2120.5"/>
    <n v="2120.5"/>
    <n v="0.5"/>
    <x v="8"/>
    <n v="2024"/>
    <x v="0"/>
  </r>
  <r>
    <s v="O00337"/>
    <s v="2024-05-12"/>
    <x v="287"/>
    <s v="P089"/>
    <x v="31"/>
    <x v="4"/>
    <n v="2956"/>
    <n v="1478"/>
    <n v="4"/>
    <n v="5"/>
    <n v="11824"/>
    <n v="5912"/>
    <n v="5912"/>
    <n v="0.5"/>
    <x v="0"/>
    <n v="2024"/>
    <x v="0"/>
  </r>
  <r>
    <s v="O00338"/>
    <s v="2024-06-15"/>
    <x v="195"/>
    <s v="P039"/>
    <x v="81"/>
    <x v="0"/>
    <n v="9543"/>
    <n v="4771.5"/>
    <n v="4"/>
    <n v="5"/>
    <n v="38172"/>
    <n v="19086"/>
    <n v="19086"/>
    <n v="0.5"/>
    <x v="9"/>
    <n v="2024"/>
    <x v="0"/>
  </r>
  <r>
    <s v="O00339"/>
    <s v="2024-12-07"/>
    <x v="288"/>
    <s v="P051"/>
    <x v="96"/>
    <x v="1"/>
    <n v="1507"/>
    <n v="753.5"/>
    <n v="1"/>
    <n v="5"/>
    <n v="1507"/>
    <n v="753.5"/>
    <n v="753.5"/>
    <n v="0.5"/>
    <x v="5"/>
    <n v="2024"/>
    <x v="3"/>
  </r>
  <r>
    <s v="O00340"/>
    <s v="2024-05-10"/>
    <x v="289"/>
    <s v="P050"/>
    <x v="26"/>
    <x v="4"/>
    <n v="10475"/>
    <n v="7332.5"/>
    <n v="4"/>
    <n v="5"/>
    <n v="41900"/>
    <n v="29330"/>
    <n v="12570"/>
    <n v="0.3"/>
    <x v="0"/>
    <n v="2024"/>
    <x v="0"/>
  </r>
  <r>
    <s v="O00341"/>
    <s v="2024-02-19"/>
    <x v="221"/>
    <s v="P001"/>
    <x v="1"/>
    <x v="1"/>
    <n v="1891"/>
    <n v="945.5"/>
    <n v="3"/>
    <n v="15"/>
    <n v="5673"/>
    <n v="2836.5"/>
    <n v="2836.5"/>
    <n v="0.5"/>
    <x v="10"/>
    <n v="2024"/>
    <x v="2"/>
  </r>
  <r>
    <s v="O00342"/>
    <s v="2024-12-16"/>
    <x v="121"/>
    <s v="P059"/>
    <x v="62"/>
    <x v="3"/>
    <n v="39929"/>
    <n v="23957.4"/>
    <n v="2"/>
    <n v="15"/>
    <n v="79858"/>
    <n v="47914.8"/>
    <n v="31943.199999999997"/>
    <n v="0.39999999999999997"/>
    <x v="5"/>
    <n v="2024"/>
    <x v="3"/>
  </r>
  <r>
    <s v="O00343"/>
    <s v="2025-05-23"/>
    <x v="290"/>
    <s v="P094"/>
    <x v="69"/>
    <x v="0"/>
    <n v="13434"/>
    <n v="9403.7999999999993"/>
    <n v="4"/>
    <n v="5"/>
    <n v="53736"/>
    <n v="37615.199999999997"/>
    <n v="16120.800000000003"/>
    <n v="0.30000000000000004"/>
    <x v="0"/>
    <n v="2025"/>
    <x v="0"/>
  </r>
  <r>
    <s v="O00344"/>
    <s v="2024-03-31"/>
    <x v="291"/>
    <s v="P098"/>
    <x v="30"/>
    <x v="1"/>
    <n v="1661"/>
    <n v="830.5"/>
    <n v="5"/>
    <n v="0"/>
    <n v="8305"/>
    <n v="4152.5"/>
    <n v="4152.5"/>
    <n v="0.5"/>
    <x v="11"/>
    <n v="2024"/>
    <x v="2"/>
  </r>
  <r>
    <s v="O00345"/>
    <s v="2025-03-20"/>
    <x v="292"/>
    <s v="P062"/>
    <x v="93"/>
    <x v="4"/>
    <n v="2777"/>
    <n v="1943.9"/>
    <n v="1"/>
    <n v="15"/>
    <n v="2777"/>
    <n v="1943.9"/>
    <n v="833.09999999999991"/>
    <n v="0.3"/>
    <x v="11"/>
    <n v="2025"/>
    <x v="2"/>
  </r>
  <r>
    <s v="O00346"/>
    <s v="2024-05-28"/>
    <x v="42"/>
    <s v="P038"/>
    <x v="2"/>
    <x v="2"/>
    <n v="413"/>
    <n v="247.8"/>
    <n v="3"/>
    <n v="20"/>
    <n v="1239"/>
    <n v="743.40000000000009"/>
    <n v="495.59999999999991"/>
    <n v="0.39999999999999991"/>
    <x v="0"/>
    <n v="2024"/>
    <x v="0"/>
  </r>
  <r>
    <s v="O00347"/>
    <s v="2025-07-07"/>
    <x v="293"/>
    <s v="P024"/>
    <x v="57"/>
    <x v="3"/>
    <n v="9702"/>
    <n v="4851"/>
    <n v="1"/>
    <n v="5"/>
    <n v="9702"/>
    <n v="4851"/>
    <n v="4851"/>
    <n v="0.5"/>
    <x v="3"/>
    <n v="2025"/>
    <x v="1"/>
  </r>
  <r>
    <s v="O00348"/>
    <s v="2025-11-02"/>
    <x v="72"/>
    <s v="P069"/>
    <x v="41"/>
    <x v="1"/>
    <n v="384"/>
    <n v="192"/>
    <n v="5"/>
    <n v="10"/>
    <n v="1920"/>
    <n v="960"/>
    <n v="960"/>
    <n v="0.5"/>
    <x v="6"/>
    <n v="2025"/>
    <x v="3"/>
  </r>
  <r>
    <s v="O00349"/>
    <s v="2025-07-25"/>
    <x v="21"/>
    <s v="P072"/>
    <x v="20"/>
    <x v="3"/>
    <n v="27555"/>
    <n v="19288.5"/>
    <n v="4"/>
    <n v="10"/>
    <n v="110220"/>
    <n v="77154"/>
    <n v="33066"/>
    <n v="0.3"/>
    <x v="3"/>
    <n v="2025"/>
    <x v="1"/>
  </r>
  <r>
    <s v="O00350"/>
    <s v="2025-06-03"/>
    <x v="294"/>
    <s v="P079"/>
    <x v="36"/>
    <x v="0"/>
    <n v="10900"/>
    <n v="5450"/>
    <n v="1"/>
    <n v="15"/>
    <n v="10900"/>
    <n v="5450"/>
    <n v="5450"/>
    <n v="0.5"/>
    <x v="9"/>
    <n v="2025"/>
    <x v="0"/>
  </r>
  <r>
    <s v="O00351"/>
    <s v="2025-07-11"/>
    <x v="295"/>
    <s v="P082"/>
    <x v="68"/>
    <x v="3"/>
    <n v="354"/>
    <n v="247.8"/>
    <n v="3"/>
    <n v="15"/>
    <n v="1062"/>
    <n v="743.40000000000009"/>
    <n v="318.59999999999991"/>
    <n v="0.29999999999999993"/>
    <x v="3"/>
    <n v="2025"/>
    <x v="1"/>
  </r>
  <r>
    <s v="O00352"/>
    <s v="2024-12-10"/>
    <x v="178"/>
    <s v="P098"/>
    <x v="30"/>
    <x v="1"/>
    <n v="1661"/>
    <n v="830.5"/>
    <n v="1"/>
    <n v="15"/>
    <n v="1661"/>
    <n v="830.5"/>
    <n v="830.5"/>
    <n v="0.5"/>
    <x v="5"/>
    <n v="2024"/>
    <x v="3"/>
  </r>
  <r>
    <s v="O00353"/>
    <s v="2024-12-15"/>
    <x v="296"/>
    <s v="P087"/>
    <x v="78"/>
    <x v="3"/>
    <n v="25216"/>
    <n v="17651.2"/>
    <n v="5"/>
    <n v="15"/>
    <n v="126080"/>
    <n v="88256"/>
    <n v="37824"/>
    <n v="0.3"/>
    <x v="5"/>
    <n v="2024"/>
    <x v="3"/>
  </r>
  <r>
    <s v="O00354"/>
    <s v="2024-06-26"/>
    <x v="33"/>
    <s v="P036"/>
    <x v="97"/>
    <x v="3"/>
    <n v="3046"/>
    <n v="1827.6"/>
    <n v="4"/>
    <n v="10"/>
    <n v="12184"/>
    <n v="7310.4"/>
    <n v="4873.6000000000004"/>
    <n v="0.4"/>
    <x v="9"/>
    <n v="2024"/>
    <x v="0"/>
  </r>
  <r>
    <s v="O00355"/>
    <s v="2025-02-20"/>
    <x v="297"/>
    <s v="P048"/>
    <x v="42"/>
    <x v="2"/>
    <n v="2190"/>
    <n v="1095"/>
    <n v="3"/>
    <n v="5"/>
    <n v="6570"/>
    <n v="3285"/>
    <n v="3285"/>
    <n v="0.5"/>
    <x v="10"/>
    <n v="2025"/>
    <x v="2"/>
  </r>
  <r>
    <s v="O00356"/>
    <s v="2025-01-02"/>
    <x v="298"/>
    <s v="P043"/>
    <x v="87"/>
    <x v="1"/>
    <n v="1637"/>
    <n v="818.5"/>
    <n v="1"/>
    <n v="0"/>
    <n v="1637"/>
    <n v="818.5"/>
    <n v="818.5"/>
    <n v="0.5"/>
    <x v="2"/>
    <n v="2025"/>
    <x v="2"/>
  </r>
  <r>
    <s v="O00357"/>
    <s v="2025-03-08"/>
    <x v="299"/>
    <s v="P011"/>
    <x v="32"/>
    <x v="0"/>
    <n v="4339"/>
    <n v="2169.5"/>
    <n v="2"/>
    <n v="5"/>
    <n v="8678"/>
    <n v="4339"/>
    <n v="4339"/>
    <n v="0.5"/>
    <x v="11"/>
    <n v="2025"/>
    <x v="2"/>
  </r>
  <r>
    <s v="O00358"/>
    <s v="2025-09-17"/>
    <x v="300"/>
    <s v="P041"/>
    <x v="95"/>
    <x v="1"/>
    <n v="2433"/>
    <n v="1216.5"/>
    <n v="3"/>
    <n v="5"/>
    <n v="7299"/>
    <n v="3649.5"/>
    <n v="3649.5"/>
    <n v="0.5"/>
    <x v="4"/>
    <n v="2025"/>
    <x v="1"/>
  </r>
  <r>
    <s v="O00359"/>
    <s v="2025-12-16"/>
    <x v="301"/>
    <s v="P047"/>
    <x v="48"/>
    <x v="2"/>
    <n v="3146"/>
    <n v="1573"/>
    <n v="2"/>
    <n v="0"/>
    <n v="6292"/>
    <n v="3146"/>
    <n v="3146"/>
    <n v="0.5"/>
    <x v="5"/>
    <n v="2025"/>
    <x v="3"/>
  </r>
  <r>
    <s v="O00360"/>
    <s v="2025-02-26"/>
    <x v="2"/>
    <s v="P089"/>
    <x v="31"/>
    <x v="4"/>
    <n v="2956"/>
    <n v="1478"/>
    <n v="3"/>
    <n v="0"/>
    <n v="8868"/>
    <n v="4434"/>
    <n v="4434"/>
    <n v="0.5"/>
    <x v="10"/>
    <n v="2025"/>
    <x v="2"/>
  </r>
  <r>
    <s v="O00361"/>
    <s v="2024-04-01"/>
    <x v="27"/>
    <s v="P014"/>
    <x v="67"/>
    <x v="4"/>
    <n v="9565"/>
    <n v="6695.5"/>
    <n v="5"/>
    <n v="15"/>
    <n v="47825"/>
    <n v="33477.5"/>
    <n v="14347.5"/>
    <n v="0.3"/>
    <x v="8"/>
    <n v="2024"/>
    <x v="0"/>
  </r>
  <r>
    <s v="O00362"/>
    <s v="2025-01-27"/>
    <x v="195"/>
    <s v="P015"/>
    <x v="55"/>
    <x v="2"/>
    <n v="2943"/>
    <n v="1471.5"/>
    <n v="3"/>
    <n v="5"/>
    <n v="8829"/>
    <n v="4414.5"/>
    <n v="4414.5"/>
    <n v="0.5"/>
    <x v="2"/>
    <n v="2025"/>
    <x v="2"/>
  </r>
  <r>
    <s v="O00363"/>
    <s v="2025-11-21"/>
    <x v="302"/>
    <s v="P055"/>
    <x v="56"/>
    <x v="3"/>
    <n v="6621"/>
    <n v="3972.6"/>
    <n v="2"/>
    <n v="10"/>
    <n v="13242"/>
    <n v="7945.2"/>
    <n v="5296.8"/>
    <n v="0.4"/>
    <x v="6"/>
    <n v="2025"/>
    <x v="3"/>
  </r>
  <r>
    <s v="O00364"/>
    <s v="2024-03-09"/>
    <x v="110"/>
    <s v="P058"/>
    <x v="35"/>
    <x v="1"/>
    <n v="3598"/>
    <n v="2158.8000000000002"/>
    <n v="5"/>
    <n v="10"/>
    <n v="17990"/>
    <n v="10794"/>
    <n v="7196"/>
    <n v="0.4"/>
    <x v="11"/>
    <n v="2024"/>
    <x v="2"/>
  </r>
  <r>
    <s v="O00365"/>
    <s v="2024-12-29"/>
    <x v="303"/>
    <s v="P068"/>
    <x v="65"/>
    <x v="0"/>
    <n v="7252"/>
    <n v="3626"/>
    <n v="1"/>
    <n v="15"/>
    <n v="7252"/>
    <n v="3626"/>
    <n v="3626"/>
    <n v="0.5"/>
    <x v="5"/>
    <n v="2024"/>
    <x v="3"/>
  </r>
  <r>
    <s v="O00366"/>
    <s v="2024-10-13"/>
    <x v="304"/>
    <s v="P039"/>
    <x v="81"/>
    <x v="0"/>
    <n v="9543"/>
    <n v="4771.5"/>
    <n v="4"/>
    <n v="10"/>
    <n v="38172"/>
    <n v="19086"/>
    <n v="19086"/>
    <n v="0.5"/>
    <x v="7"/>
    <n v="2024"/>
    <x v="3"/>
  </r>
  <r>
    <s v="O00367"/>
    <s v="2024-09-03"/>
    <x v="305"/>
    <s v="P023"/>
    <x v="11"/>
    <x v="4"/>
    <n v="4437"/>
    <n v="2662.2"/>
    <n v="4"/>
    <n v="0"/>
    <n v="17748"/>
    <n v="10648.8"/>
    <n v="7099.2000000000007"/>
    <n v="0.4"/>
    <x v="4"/>
    <n v="2024"/>
    <x v="1"/>
  </r>
  <r>
    <s v="O00368"/>
    <s v="2024-04-28"/>
    <x v="306"/>
    <s v="P024"/>
    <x v="57"/>
    <x v="3"/>
    <n v="9702"/>
    <n v="4851"/>
    <n v="1"/>
    <n v="15"/>
    <n v="9702"/>
    <n v="4851"/>
    <n v="4851"/>
    <n v="0.5"/>
    <x v="8"/>
    <n v="2024"/>
    <x v="0"/>
  </r>
  <r>
    <s v="O00369"/>
    <s v="2024-03-31"/>
    <x v="307"/>
    <s v="P078"/>
    <x v="75"/>
    <x v="0"/>
    <n v="700"/>
    <n v="420"/>
    <n v="4"/>
    <n v="10"/>
    <n v="2800"/>
    <n v="1680"/>
    <n v="1120"/>
    <n v="0.4"/>
    <x v="11"/>
    <n v="2024"/>
    <x v="2"/>
  </r>
  <r>
    <s v="O00370"/>
    <s v="2024-11-11"/>
    <x v="308"/>
    <s v="P074"/>
    <x v="19"/>
    <x v="3"/>
    <n v="20835"/>
    <n v="12501"/>
    <n v="2"/>
    <n v="15"/>
    <n v="41670"/>
    <n v="25002"/>
    <n v="16668"/>
    <n v="0.4"/>
    <x v="6"/>
    <n v="2024"/>
    <x v="3"/>
  </r>
  <r>
    <s v="O00371"/>
    <s v="2024-05-03"/>
    <x v="309"/>
    <s v="P087"/>
    <x v="78"/>
    <x v="3"/>
    <n v="25216"/>
    <n v="17651.2"/>
    <n v="1"/>
    <n v="15"/>
    <n v="25216"/>
    <n v="17651.2"/>
    <n v="7564.7999999999993"/>
    <n v="0.3"/>
    <x v="0"/>
    <n v="2024"/>
    <x v="0"/>
  </r>
  <r>
    <s v="O00372"/>
    <s v="2025-08-23"/>
    <x v="310"/>
    <s v="P080"/>
    <x v="79"/>
    <x v="4"/>
    <n v="4816"/>
    <n v="3371.2"/>
    <n v="4"/>
    <n v="15"/>
    <n v="19264"/>
    <n v="13484.8"/>
    <n v="5779.2000000000007"/>
    <n v="0.30000000000000004"/>
    <x v="1"/>
    <n v="2025"/>
    <x v="1"/>
  </r>
  <r>
    <s v="O00373"/>
    <s v="2025-06-25"/>
    <x v="311"/>
    <s v="P076"/>
    <x v="17"/>
    <x v="1"/>
    <n v="3690"/>
    <n v="2583"/>
    <n v="4"/>
    <n v="5"/>
    <n v="14760"/>
    <n v="10332"/>
    <n v="4428"/>
    <n v="0.3"/>
    <x v="9"/>
    <n v="2025"/>
    <x v="0"/>
  </r>
  <r>
    <s v="O00374"/>
    <s v="2025-11-08"/>
    <x v="312"/>
    <s v="P047"/>
    <x v="48"/>
    <x v="2"/>
    <n v="3146"/>
    <n v="1573"/>
    <n v="1"/>
    <n v="0"/>
    <n v="3146"/>
    <n v="1573"/>
    <n v="1573"/>
    <n v="0.5"/>
    <x v="6"/>
    <n v="2025"/>
    <x v="3"/>
  </r>
  <r>
    <s v="O00375"/>
    <s v="2025-09-29"/>
    <x v="313"/>
    <s v="P023"/>
    <x v="11"/>
    <x v="4"/>
    <n v="4437"/>
    <n v="2662.2"/>
    <n v="4"/>
    <n v="0"/>
    <n v="17748"/>
    <n v="10648.8"/>
    <n v="7099.2000000000007"/>
    <n v="0.4"/>
    <x v="4"/>
    <n v="2025"/>
    <x v="1"/>
  </r>
  <r>
    <s v="O00376"/>
    <s v="2024-08-30"/>
    <x v="193"/>
    <s v="P018"/>
    <x v="5"/>
    <x v="1"/>
    <n v="3985"/>
    <n v="2789.5"/>
    <n v="3"/>
    <n v="0"/>
    <n v="11955"/>
    <n v="8368.5"/>
    <n v="3586.5"/>
    <n v="0.3"/>
    <x v="1"/>
    <n v="2024"/>
    <x v="1"/>
  </r>
  <r>
    <s v="O00377"/>
    <s v="2024-07-08"/>
    <x v="314"/>
    <s v="P026"/>
    <x v="60"/>
    <x v="4"/>
    <n v="4882"/>
    <n v="2929.2"/>
    <n v="2"/>
    <n v="20"/>
    <n v="9764"/>
    <n v="5858.4"/>
    <n v="3905.6000000000004"/>
    <n v="0.4"/>
    <x v="3"/>
    <n v="2024"/>
    <x v="1"/>
  </r>
  <r>
    <s v="O00378"/>
    <s v="2024-08-25"/>
    <x v="315"/>
    <s v="P071"/>
    <x v="71"/>
    <x v="1"/>
    <n v="487"/>
    <n v="243.5"/>
    <n v="2"/>
    <n v="15"/>
    <n v="974"/>
    <n v="487"/>
    <n v="487"/>
    <n v="0.5"/>
    <x v="1"/>
    <n v="2024"/>
    <x v="1"/>
  </r>
  <r>
    <s v="O00379"/>
    <s v="2024-09-20"/>
    <x v="316"/>
    <s v="P022"/>
    <x v="73"/>
    <x v="3"/>
    <n v="48755"/>
    <n v="29253"/>
    <n v="3"/>
    <n v="10"/>
    <n v="146265"/>
    <n v="87759"/>
    <n v="58506"/>
    <n v="0.4"/>
    <x v="4"/>
    <n v="2024"/>
    <x v="1"/>
  </r>
  <r>
    <s v="O00380"/>
    <s v="2024-12-26"/>
    <x v="317"/>
    <s v="P055"/>
    <x v="56"/>
    <x v="3"/>
    <n v="6621"/>
    <n v="3972.6"/>
    <n v="3"/>
    <n v="15"/>
    <n v="19863"/>
    <n v="11917.8"/>
    <n v="7945.2000000000007"/>
    <n v="0.4"/>
    <x v="5"/>
    <n v="2024"/>
    <x v="3"/>
  </r>
  <r>
    <s v="O00381"/>
    <s v="2025-12-18"/>
    <x v="318"/>
    <s v="P073"/>
    <x v="89"/>
    <x v="1"/>
    <n v="626"/>
    <n v="438.2"/>
    <n v="5"/>
    <n v="10"/>
    <n v="3130"/>
    <n v="2191"/>
    <n v="939"/>
    <n v="0.3"/>
    <x v="5"/>
    <n v="2025"/>
    <x v="3"/>
  </r>
  <r>
    <s v="O00382"/>
    <s v="2025-03-13"/>
    <x v="319"/>
    <s v="P009"/>
    <x v="49"/>
    <x v="4"/>
    <n v="10891"/>
    <n v="5445.5"/>
    <n v="4"/>
    <n v="10"/>
    <n v="43564"/>
    <n v="21782"/>
    <n v="21782"/>
    <n v="0.5"/>
    <x v="11"/>
    <n v="2025"/>
    <x v="2"/>
  </r>
  <r>
    <s v="O00383"/>
    <s v="2024-03-08"/>
    <x v="320"/>
    <s v="P092"/>
    <x v="83"/>
    <x v="0"/>
    <n v="7315"/>
    <n v="4389"/>
    <n v="3"/>
    <n v="20"/>
    <n v="21945"/>
    <n v="13167"/>
    <n v="8778"/>
    <n v="0.4"/>
    <x v="11"/>
    <n v="2024"/>
    <x v="2"/>
  </r>
  <r>
    <s v="O00384"/>
    <s v="2024-12-27"/>
    <x v="321"/>
    <s v="P032"/>
    <x v="9"/>
    <x v="2"/>
    <n v="3034"/>
    <n v="1820.4"/>
    <n v="5"/>
    <n v="0"/>
    <n v="15170"/>
    <n v="9102"/>
    <n v="6068"/>
    <n v="0.4"/>
    <x v="5"/>
    <n v="2024"/>
    <x v="3"/>
  </r>
  <r>
    <s v="O00385"/>
    <s v="2025-03-08"/>
    <x v="296"/>
    <s v="P035"/>
    <x v="92"/>
    <x v="4"/>
    <n v="3185"/>
    <n v="1592.5"/>
    <n v="5"/>
    <n v="20"/>
    <n v="15925"/>
    <n v="7962.5"/>
    <n v="7962.5"/>
    <n v="0.5"/>
    <x v="11"/>
    <n v="2025"/>
    <x v="2"/>
  </r>
  <r>
    <s v="O00386"/>
    <s v="2025-07-04"/>
    <x v="271"/>
    <s v="P090"/>
    <x v="54"/>
    <x v="1"/>
    <n v="1510"/>
    <n v="755"/>
    <n v="1"/>
    <n v="15"/>
    <n v="1510"/>
    <n v="755"/>
    <n v="755"/>
    <n v="0.5"/>
    <x v="3"/>
    <n v="2025"/>
    <x v="1"/>
  </r>
  <r>
    <s v="O00387"/>
    <s v="2024-01-08"/>
    <x v="313"/>
    <s v="P072"/>
    <x v="20"/>
    <x v="3"/>
    <n v="27555"/>
    <n v="19288.5"/>
    <n v="4"/>
    <n v="15"/>
    <n v="110220"/>
    <n v="77154"/>
    <n v="33066"/>
    <n v="0.3"/>
    <x v="2"/>
    <n v="2024"/>
    <x v="2"/>
  </r>
  <r>
    <s v="O00388"/>
    <s v="2025-09-11"/>
    <x v="322"/>
    <s v="P008"/>
    <x v="29"/>
    <x v="3"/>
    <n v="41971"/>
    <n v="29379.7"/>
    <n v="5"/>
    <n v="10"/>
    <n v="209855"/>
    <n v="146898.5"/>
    <n v="62956.5"/>
    <n v="0.3"/>
    <x v="4"/>
    <n v="2025"/>
    <x v="1"/>
  </r>
  <r>
    <s v="O00389"/>
    <s v="2024-05-28"/>
    <x v="323"/>
    <s v="P047"/>
    <x v="48"/>
    <x v="2"/>
    <n v="3146"/>
    <n v="1573"/>
    <n v="2"/>
    <n v="10"/>
    <n v="6292"/>
    <n v="3146"/>
    <n v="3146"/>
    <n v="0.5"/>
    <x v="0"/>
    <n v="2024"/>
    <x v="0"/>
  </r>
  <r>
    <s v="O00390"/>
    <s v="2024-07-24"/>
    <x v="324"/>
    <s v="P071"/>
    <x v="71"/>
    <x v="1"/>
    <n v="487"/>
    <n v="243.5"/>
    <n v="3"/>
    <n v="5"/>
    <n v="1461"/>
    <n v="730.5"/>
    <n v="730.5"/>
    <n v="0.5"/>
    <x v="3"/>
    <n v="2024"/>
    <x v="1"/>
  </r>
  <r>
    <s v="O00391"/>
    <s v="2024-03-28"/>
    <x v="325"/>
    <s v="P039"/>
    <x v="81"/>
    <x v="0"/>
    <n v="9543"/>
    <n v="4771.5"/>
    <n v="2"/>
    <n v="0"/>
    <n v="19086"/>
    <n v="9543"/>
    <n v="9543"/>
    <n v="0.5"/>
    <x v="11"/>
    <n v="2024"/>
    <x v="2"/>
  </r>
  <r>
    <s v="O00392"/>
    <s v="2025-08-06"/>
    <x v="119"/>
    <s v="P073"/>
    <x v="89"/>
    <x v="1"/>
    <n v="626"/>
    <n v="438.2"/>
    <n v="5"/>
    <n v="5"/>
    <n v="3130"/>
    <n v="2191"/>
    <n v="939"/>
    <n v="0.3"/>
    <x v="1"/>
    <n v="2025"/>
    <x v="1"/>
  </r>
  <r>
    <s v="O00393"/>
    <s v="2024-04-02"/>
    <x v="326"/>
    <s v="P016"/>
    <x v="43"/>
    <x v="1"/>
    <n v="1591"/>
    <n v="1113.7"/>
    <n v="4"/>
    <n v="10"/>
    <n v="6364"/>
    <n v="4454.8"/>
    <n v="1909.1999999999998"/>
    <n v="0.3"/>
    <x v="8"/>
    <n v="2024"/>
    <x v="0"/>
  </r>
  <r>
    <s v="O00394"/>
    <s v="2025-06-17"/>
    <x v="327"/>
    <s v="P009"/>
    <x v="49"/>
    <x v="4"/>
    <n v="10891"/>
    <n v="5445.5"/>
    <n v="3"/>
    <n v="10"/>
    <n v="32673"/>
    <n v="16336.5"/>
    <n v="16336.5"/>
    <n v="0.5"/>
    <x v="9"/>
    <n v="2025"/>
    <x v="0"/>
  </r>
  <r>
    <s v="O00395"/>
    <s v="2024-09-16"/>
    <x v="260"/>
    <s v="P087"/>
    <x v="78"/>
    <x v="3"/>
    <n v="25216"/>
    <n v="17651.2"/>
    <n v="5"/>
    <n v="5"/>
    <n v="126080"/>
    <n v="88256"/>
    <n v="37824"/>
    <n v="0.3"/>
    <x v="4"/>
    <n v="2024"/>
    <x v="1"/>
  </r>
  <r>
    <s v="O00396"/>
    <s v="2024-05-30"/>
    <x v="328"/>
    <s v="P040"/>
    <x v="86"/>
    <x v="4"/>
    <n v="6724"/>
    <n v="4034.4"/>
    <n v="2"/>
    <n v="5"/>
    <n v="13448"/>
    <n v="8068.8"/>
    <n v="5379.2"/>
    <n v="0.39999999999999997"/>
    <x v="0"/>
    <n v="2024"/>
    <x v="0"/>
  </r>
  <r>
    <s v="O00397"/>
    <s v="2025-07-17"/>
    <x v="329"/>
    <s v="P060"/>
    <x v="76"/>
    <x v="1"/>
    <n v="758"/>
    <n v="530.6"/>
    <n v="5"/>
    <n v="10"/>
    <n v="3790"/>
    <n v="2653"/>
    <n v="1137"/>
    <n v="0.3"/>
    <x v="3"/>
    <n v="2025"/>
    <x v="1"/>
  </r>
  <r>
    <s v="O00398"/>
    <s v="2024-11-02"/>
    <x v="330"/>
    <s v="P041"/>
    <x v="95"/>
    <x v="1"/>
    <n v="2433"/>
    <n v="1216.5"/>
    <n v="2"/>
    <n v="15"/>
    <n v="4866"/>
    <n v="2433"/>
    <n v="2433"/>
    <n v="0.5"/>
    <x v="6"/>
    <n v="2024"/>
    <x v="3"/>
  </r>
  <r>
    <s v="O00399"/>
    <s v="2025-10-16"/>
    <x v="142"/>
    <s v="P078"/>
    <x v="75"/>
    <x v="0"/>
    <n v="700"/>
    <n v="420"/>
    <n v="1"/>
    <n v="20"/>
    <n v="700"/>
    <n v="420"/>
    <n v="280"/>
    <n v="0.4"/>
    <x v="7"/>
    <n v="2025"/>
    <x v="3"/>
  </r>
  <r>
    <s v="O00400"/>
    <s v="2024-10-28"/>
    <x v="204"/>
    <s v="P015"/>
    <x v="55"/>
    <x v="2"/>
    <n v="2943"/>
    <n v="1471.5"/>
    <n v="1"/>
    <n v="20"/>
    <n v="2943"/>
    <n v="1471.5"/>
    <n v="1471.5"/>
    <n v="0.5"/>
    <x v="7"/>
    <n v="2024"/>
    <x v="3"/>
  </r>
  <r>
    <s v="O00401"/>
    <s v="2025-06-17"/>
    <x v="331"/>
    <s v="P052"/>
    <x v="77"/>
    <x v="1"/>
    <n v="192"/>
    <n v="96"/>
    <n v="4"/>
    <n v="15"/>
    <n v="768"/>
    <n v="384"/>
    <n v="384"/>
    <n v="0.5"/>
    <x v="9"/>
    <n v="2025"/>
    <x v="0"/>
  </r>
  <r>
    <s v="O00402"/>
    <s v="2024-08-18"/>
    <x v="46"/>
    <s v="P071"/>
    <x v="71"/>
    <x v="1"/>
    <n v="487"/>
    <n v="243.5"/>
    <n v="2"/>
    <n v="10"/>
    <n v="974"/>
    <n v="487"/>
    <n v="487"/>
    <n v="0.5"/>
    <x v="1"/>
    <n v="2024"/>
    <x v="1"/>
  </r>
  <r>
    <s v="O00403"/>
    <s v="2025-05-24"/>
    <x v="0"/>
    <s v="P066"/>
    <x v="72"/>
    <x v="4"/>
    <n v="4711"/>
    <n v="2826.6"/>
    <n v="4"/>
    <n v="10"/>
    <n v="18844"/>
    <n v="11306.4"/>
    <n v="7537.6"/>
    <n v="0.4"/>
    <x v="0"/>
    <n v="2025"/>
    <x v="0"/>
  </r>
  <r>
    <s v="O00404"/>
    <s v="2024-10-22"/>
    <x v="332"/>
    <s v="P014"/>
    <x v="67"/>
    <x v="4"/>
    <n v="9565"/>
    <n v="6695.5"/>
    <n v="3"/>
    <n v="10"/>
    <n v="28695"/>
    <n v="20086.5"/>
    <n v="8608.5"/>
    <n v="0.3"/>
    <x v="7"/>
    <n v="2024"/>
    <x v="3"/>
  </r>
  <r>
    <s v="O00405"/>
    <s v="2025-05-04"/>
    <x v="333"/>
    <s v="P074"/>
    <x v="19"/>
    <x v="3"/>
    <n v="20835"/>
    <n v="12501"/>
    <n v="4"/>
    <n v="5"/>
    <n v="83340"/>
    <n v="50004"/>
    <n v="33336"/>
    <n v="0.4"/>
    <x v="0"/>
    <n v="2025"/>
    <x v="0"/>
  </r>
  <r>
    <s v="O00406"/>
    <s v="2025-10-12"/>
    <x v="167"/>
    <s v="P005"/>
    <x v="90"/>
    <x v="1"/>
    <n v="3939"/>
    <n v="2757.3"/>
    <n v="1"/>
    <n v="15"/>
    <n v="3939"/>
    <n v="2757.3"/>
    <n v="1181.6999999999998"/>
    <n v="0.29999999999999993"/>
    <x v="7"/>
    <n v="2025"/>
    <x v="3"/>
  </r>
  <r>
    <s v="O00407"/>
    <s v="2025-05-11"/>
    <x v="334"/>
    <s v="P013"/>
    <x v="70"/>
    <x v="1"/>
    <n v="639"/>
    <n v="319.5"/>
    <n v="1"/>
    <n v="15"/>
    <n v="639"/>
    <n v="319.5"/>
    <n v="319.5"/>
    <n v="0.5"/>
    <x v="0"/>
    <n v="2025"/>
    <x v="0"/>
  </r>
  <r>
    <s v="O00408"/>
    <s v="2025-06-23"/>
    <x v="131"/>
    <s v="P033"/>
    <x v="98"/>
    <x v="3"/>
    <n v="11428"/>
    <n v="6856.8"/>
    <n v="2"/>
    <n v="20"/>
    <n v="22856"/>
    <n v="13713.6"/>
    <n v="9142.4"/>
    <n v="0.39999999999999997"/>
    <x v="9"/>
    <n v="2025"/>
    <x v="0"/>
  </r>
  <r>
    <s v="O00409"/>
    <s v="2024-11-21"/>
    <x v="335"/>
    <s v="P100"/>
    <x v="45"/>
    <x v="1"/>
    <n v="2523"/>
    <n v="1766.1"/>
    <n v="1"/>
    <n v="15"/>
    <n v="2523"/>
    <n v="1766.1"/>
    <n v="756.90000000000009"/>
    <n v="0.30000000000000004"/>
    <x v="6"/>
    <n v="2024"/>
    <x v="3"/>
  </r>
  <r>
    <s v="O00410"/>
    <s v="2025-10-26"/>
    <x v="336"/>
    <s v="P100"/>
    <x v="45"/>
    <x v="1"/>
    <n v="2523"/>
    <n v="1766.1"/>
    <n v="5"/>
    <n v="0"/>
    <n v="12615"/>
    <n v="8830.5"/>
    <n v="3784.5"/>
    <n v="0.3"/>
    <x v="7"/>
    <n v="2025"/>
    <x v="3"/>
  </r>
  <r>
    <s v="O00411"/>
    <s v="2025-09-14"/>
    <x v="337"/>
    <s v="P042"/>
    <x v="74"/>
    <x v="1"/>
    <n v="2758"/>
    <n v="1379"/>
    <n v="5"/>
    <n v="20"/>
    <n v="13790"/>
    <n v="6895"/>
    <n v="6895"/>
    <n v="0.5"/>
    <x v="4"/>
    <n v="2025"/>
    <x v="1"/>
  </r>
  <r>
    <s v="O00412"/>
    <s v="2024-06-13"/>
    <x v="338"/>
    <s v="P014"/>
    <x v="67"/>
    <x v="4"/>
    <n v="9565"/>
    <n v="6695.5"/>
    <n v="4"/>
    <n v="5"/>
    <n v="38260"/>
    <n v="26782"/>
    <n v="11478"/>
    <n v="0.3"/>
    <x v="9"/>
    <n v="2024"/>
    <x v="0"/>
  </r>
  <r>
    <s v="O00413"/>
    <s v="2024-01-21"/>
    <x v="339"/>
    <s v="P027"/>
    <x v="33"/>
    <x v="2"/>
    <n v="4969"/>
    <n v="2484.5"/>
    <n v="4"/>
    <n v="20"/>
    <n v="19876"/>
    <n v="9938"/>
    <n v="9938"/>
    <n v="0.5"/>
    <x v="2"/>
    <n v="2024"/>
    <x v="2"/>
  </r>
  <r>
    <s v="O00414"/>
    <s v="2025-05-16"/>
    <x v="279"/>
    <s v="P020"/>
    <x v="21"/>
    <x v="4"/>
    <n v="11647"/>
    <n v="8152.9"/>
    <n v="1"/>
    <n v="5"/>
    <n v="11647"/>
    <n v="8152.9"/>
    <n v="3494.1000000000004"/>
    <n v="0.30000000000000004"/>
    <x v="0"/>
    <n v="2025"/>
    <x v="0"/>
  </r>
  <r>
    <s v="O00415"/>
    <s v="2025-03-30"/>
    <x v="324"/>
    <s v="P046"/>
    <x v="7"/>
    <x v="0"/>
    <n v="10604"/>
    <n v="5302"/>
    <n v="3"/>
    <n v="15"/>
    <n v="31812"/>
    <n v="15906"/>
    <n v="15906"/>
    <n v="0.5"/>
    <x v="11"/>
    <n v="2025"/>
    <x v="2"/>
  </r>
  <r>
    <s v="O00416"/>
    <s v="2024-07-25"/>
    <x v="326"/>
    <s v="P095"/>
    <x v="66"/>
    <x v="2"/>
    <n v="4520"/>
    <n v="3164"/>
    <n v="4"/>
    <n v="10"/>
    <n v="18080"/>
    <n v="12656"/>
    <n v="5424"/>
    <n v="0.3"/>
    <x v="3"/>
    <n v="2024"/>
    <x v="1"/>
  </r>
  <r>
    <s v="O00417"/>
    <s v="2024-06-10"/>
    <x v="340"/>
    <s v="P036"/>
    <x v="97"/>
    <x v="3"/>
    <n v="3046"/>
    <n v="1827.6"/>
    <n v="2"/>
    <n v="20"/>
    <n v="6092"/>
    <n v="3655.2"/>
    <n v="2436.8000000000002"/>
    <n v="0.4"/>
    <x v="9"/>
    <n v="2024"/>
    <x v="0"/>
  </r>
  <r>
    <s v="O00418"/>
    <s v="2025-03-05"/>
    <x v="328"/>
    <s v="P077"/>
    <x v="3"/>
    <x v="3"/>
    <n v="42787"/>
    <n v="29950.9"/>
    <n v="1"/>
    <n v="15"/>
    <n v="42787"/>
    <n v="29950.9"/>
    <n v="12836.099999999999"/>
    <n v="0.3"/>
    <x v="11"/>
    <n v="2025"/>
    <x v="2"/>
  </r>
  <r>
    <s v="O00419"/>
    <s v="2024-01-27"/>
    <x v="341"/>
    <s v="P068"/>
    <x v="65"/>
    <x v="0"/>
    <n v="7252"/>
    <n v="3626"/>
    <n v="5"/>
    <n v="5"/>
    <n v="36260"/>
    <n v="18130"/>
    <n v="18130"/>
    <n v="0.5"/>
    <x v="2"/>
    <n v="2024"/>
    <x v="2"/>
  </r>
  <r>
    <s v="O00420"/>
    <s v="2024-09-09"/>
    <x v="147"/>
    <s v="P084"/>
    <x v="80"/>
    <x v="2"/>
    <n v="3921"/>
    <n v="2352.6"/>
    <n v="4"/>
    <n v="10"/>
    <n v="15684"/>
    <n v="9410.4"/>
    <n v="6273.6"/>
    <n v="0.4"/>
    <x v="4"/>
    <n v="2024"/>
    <x v="1"/>
  </r>
  <r>
    <s v="O00421"/>
    <s v="2025-04-22"/>
    <x v="28"/>
    <s v="P047"/>
    <x v="48"/>
    <x v="2"/>
    <n v="3146"/>
    <n v="1573"/>
    <n v="2"/>
    <n v="15"/>
    <n v="6292"/>
    <n v="3146"/>
    <n v="3146"/>
    <n v="0.5"/>
    <x v="8"/>
    <n v="2025"/>
    <x v="0"/>
  </r>
  <r>
    <s v="O00422"/>
    <s v="2025-07-01"/>
    <x v="223"/>
    <s v="P033"/>
    <x v="98"/>
    <x v="3"/>
    <n v="11428"/>
    <n v="6856.8"/>
    <n v="3"/>
    <n v="5"/>
    <n v="34284"/>
    <n v="20570.400000000001"/>
    <n v="13713.599999999999"/>
    <n v="0.39999999999999997"/>
    <x v="3"/>
    <n v="2025"/>
    <x v="1"/>
  </r>
  <r>
    <s v="O00423"/>
    <s v="2024-09-16"/>
    <x v="121"/>
    <s v="P017"/>
    <x v="12"/>
    <x v="2"/>
    <n v="978"/>
    <n v="684.6"/>
    <n v="3"/>
    <n v="20"/>
    <n v="2934"/>
    <n v="2053.8000000000002"/>
    <n v="880.19999999999982"/>
    <n v="0.29999999999999993"/>
    <x v="4"/>
    <n v="2024"/>
    <x v="1"/>
  </r>
  <r>
    <s v="O00424"/>
    <s v="2025-04-28"/>
    <x v="163"/>
    <s v="P011"/>
    <x v="32"/>
    <x v="0"/>
    <n v="4339"/>
    <n v="2169.5"/>
    <n v="2"/>
    <n v="15"/>
    <n v="8678"/>
    <n v="4339"/>
    <n v="4339"/>
    <n v="0.5"/>
    <x v="8"/>
    <n v="2025"/>
    <x v="0"/>
  </r>
  <r>
    <s v="O00425"/>
    <s v="2024-07-24"/>
    <x v="342"/>
    <s v="P065"/>
    <x v="10"/>
    <x v="4"/>
    <n v="4421"/>
    <n v="3094.7"/>
    <n v="1"/>
    <n v="5"/>
    <n v="4421"/>
    <n v="3094.7"/>
    <n v="1326.3000000000002"/>
    <n v="0.30000000000000004"/>
    <x v="3"/>
    <n v="2024"/>
    <x v="1"/>
  </r>
  <r>
    <s v="O00426"/>
    <s v="2025-06-24"/>
    <x v="343"/>
    <s v="P060"/>
    <x v="76"/>
    <x v="1"/>
    <n v="758"/>
    <n v="530.6"/>
    <n v="5"/>
    <n v="5"/>
    <n v="3790"/>
    <n v="2653"/>
    <n v="1137"/>
    <n v="0.3"/>
    <x v="9"/>
    <n v="2025"/>
    <x v="0"/>
  </r>
  <r>
    <s v="O00427"/>
    <s v="2024-08-11"/>
    <x v="344"/>
    <s v="P020"/>
    <x v="21"/>
    <x v="4"/>
    <n v="11647"/>
    <n v="8152.9"/>
    <n v="1"/>
    <n v="20"/>
    <n v="11647"/>
    <n v="8152.9"/>
    <n v="3494.1000000000004"/>
    <n v="0.30000000000000004"/>
    <x v="1"/>
    <n v="2024"/>
    <x v="1"/>
  </r>
  <r>
    <s v="O00428"/>
    <s v="2024-12-14"/>
    <x v="272"/>
    <s v="P044"/>
    <x v="53"/>
    <x v="4"/>
    <n v="5008"/>
    <n v="3505.6"/>
    <n v="4"/>
    <n v="15"/>
    <n v="20032"/>
    <n v="14022.4"/>
    <n v="6009.6"/>
    <n v="0.30000000000000004"/>
    <x v="5"/>
    <n v="2024"/>
    <x v="3"/>
  </r>
  <r>
    <s v="O00429"/>
    <s v="2025-02-16"/>
    <x v="345"/>
    <s v="P032"/>
    <x v="9"/>
    <x v="2"/>
    <n v="3034"/>
    <n v="1820.4"/>
    <n v="5"/>
    <n v="20"/>
    <n v="15170"/>
    <n v="9102"/>
    <n v="6068"/>
    <n v="0.4"/>
    <x v="10"/>
    <n v="2025"/>
    <x v="2"/>
  </r>
  <r>
    <s v="O00430"/>
    <s v="2025-03-25"/>
    <x v="346"/>
    <s v="P094"/>
    <x v="69"/>
    <x v="0"/>
    <n v="13434"/>
    <n v="9403.7999999999993"/>
    <n v="1"/>
    <n v="10"/>
    <n v="13434"/>
    <n v="9403.7999999999993"/>
    <n v="4030.2000000000007"/>
    <n v="0.30000000000000004"/>
    <x v="11"/>
    <n v="2025"/>
    <x v="2"/>
  </r>
  <r>
    <s v="O00431"/>
    <s v="2024-10-16"/>
    <x v="347"/>
    <s v="P057"/>
    <x v="38"/>
    <x v="3"/>
    <n v="26846"/>
    <n v="16107.6"/>
    <n v="5"/>
    <n v="20"/>
    <n v="134230"/>
    <n v="80538"/>
    <n v="53692"/>
    <n v="0.4"/>
    <x v="7"/>
    <n v="2024"/>
    <x v="3"/>
  </r>
  <r>
    <s v="O00432"/>
    <s v="2025-08-20"/>
    <x v="348"/>
    <s v="P085"/>
    <x v="22"/>
    <x v="1"/>
    <n v="1436"/>
    <n v="1005.2"/>
    <n v="1"/>
    <n v="0"/>
    <n v="1436"/>
    <n v="1005.2"/>
    <n v="430.79999999999995"/>
    <n v="0.3"/>
    <x v="1"/>
    <n v="2025"/>
    <x v="1"/>
  </r>
  <r>
    <s v="O00433"/>
    <s v="2024-12-30"/>
    <x v="349"/>
    <s v="P024"/>
    <x v="57"/>
    <x v="3"/>
    <n v="9702"/>
    <n v="4851"/>
    <n v="2"/>
    <n v="10"/>
    <n v="19404"/>
    <n v="9702"/>
    <n v="9702"/>
    <n v="0.5"/>
    <x v="5"/>
    <n v="2024"/>
    <x v="3"/>
  </r>
  <r>
    <s v="O00434"/>
    <s v="2025-04-28"/>
    <x v="350"/>
    <s v="P036"/>
    <x v="97"/>
    <x v="3"/>
    <n v="3046"/>
    <n v="1827.6"/>
    <n v="5"/>
    <n v="20"/>
    <n v="15230"/>
    <n v="9138"/>
    <n v="6092"/>
    <n v="0.4"/>
    <x v="8"/>
    <n v="2025"/>
    <x v="0"/>
  </r>
  <r>
    <s v="O00435"/>
    <s v="2024-08-04"/>
    <x v="168"/>
    <s v="P053"/>
    <x v="28"/>
    <x v="2"/>
    <n v="641"/>
    <n v="384.6"/>
    <n v="5"/>
    <n v="15"/>
    <n v="3205"/>
    <n v="1923"/>
    <n v="1282"/>
    <n v="0.4"/>
    <x v="1"/>
    <n v="2024"/>
    <x v="1"/>
  </r>
  <r>
    <s v="O00436"/>
    <s v="2024-10-04"/>
    <x v="351"/>
    <s v="P056"/>
    <x v="23"/>
    <x v="3"/>
    <n v="18900"/>
    <n v="9450"/>
    <n v="3"/>
    <n v="10"/>
    <n v="56700"/>
    <n v="28350"/>
    <n v="28350"/>
    <n v="0.5"/>
    <x v="7"/>
    <n v="2024"/>
    <x v="3"/>
  </r>
  <r>
    <s v="O00437"/>
    <s v="2024-12-05"/>
    <x v="132"/>
    <s v="P082"/>
    <x v="68"/>
    <x v="3"/>
    <n v="354"/>
    <n v="247.8"/>
    <n v="2"/>
    <n v="20"/>
    <n v="708"/>
    <n v="495.6"/>
    <n v="212.39999999999998"/>
    <n v="0.3"/>
    <x v="5"/>
    <n v="2024"/>
    <x v="3"/>
  </r>
  <r>
    <s v="O00438"/>
    <s v="2024-12-03"/>
    <x v="45"/>
    <s v="P005"/>
    <x v="90"/>
    <x v="1"/>
    <n v="3939"/>
    <n v="2757.3"/>
    <n v="4"/>
    <n v="0"/>
    <n v="15756"/>
    <n v="11029.2"/>
    <n v="4726.7999999999993"/>
    <n v="0.29999999999999993"/>
    <x v="5"/>
    <n v="2024"/>
    <x v="3"/>
  </r>
  <r>
    <s v="O00439"/>
    <s v="2024-01-30"/>
    <x v="352"/>
    <s v="P044"/>
    <x v="53"/>
    <x v="4"/>
    <n v="5008"/>
    <n v="3505.6"/>
    <n v="1"/>
    <n v="0"/>
    <n v="5008"/>
    <n v="3505.6"/>
    <n v="1502.4"/>
    <n v="0.30000000000000004"/>
    <x v="2"/>
    <n v="2024"/>
    <x v="2"/>
  </r>
  <r>
    <s v="O00440"/>
    <s v="2024-02-27"/>
    <x v="353"/>
    <s v="P079"/>
    <x v="36"/>
    <x v="0"/>
    <n v="10900"/>
    <n v="5450"/>
    <n v="1"/>
    <n v="20"/>
    <n v="10900"/>
    <n v="5450"/>
    <n v="5450"/>
    <n v="0.5"/>
    <x v="10"/>
    <n v="2024"/>
    <x v="2"/>
  </r>
  <r>
    <s v="O00441"/>
    <s v="2025-07-25"/>
    <x v="172"/>
    <s v="P023"/>
    <x v="11"/>
    <x v="4"/>
    <n v="4437"/>
    <n v="2662.2"/>
    <n v="4"/>
    <n v="15"/>
    <n v="17748"/>
    <n v="10648.8"/>
    <n v="7099.2000000000007"/>
    <n v="0.4"/>
    <x v="3"/>
    <n v="2025"/>
    <x v="1"/>
  </r>
  <r>
    <s v="O00442"/>
    <s v="2024-01-29"/>
    <x v="72"/>
    <s v="P050"/>
    <x v="26"/>
    <x v="4"/>
    <n v="10475"/>
    <n v="7332.5"/>
    <n v="1"/>
    <n v="0"/>
    <n v="10475"/>
    <n v="7332.5"/>
    <n v="3142.5"/>
    <n v="0.3"/>
    <x v="2"/>
    <n v="2024"/>
    <x v="2"/>
  </r>
  <r>
    <s v="O00443"/>
    <s v="2024-01-21"/>
    <x v="354"/>
    <s v="P034"/>
    <x v="88"/>
    <x v="3"/>
    <n v="4860"/>
    <n v="2430"/>
    <n v="5"/>
    <n v="15"/>
    <n v="24300"/>
    <n v="12150"/>
    <n v="12150"/>
    <n v="0.5"/>
    <x v="2"/>
    <n v="2024"/>
    <x v="2"/>
  </r>
  <r>
    <s v="O00444"/>
    <s v="2024-11-07"/>
    <x v="355"/>
    <s v="P025"/>
    <x v="58"/>
    <x v="2"/>
    <n v="696"/>
    <n v="348"/>
    <n v="3"/>
    <n v="0"/>
    <n v="2088"/>
    <n v="1044"/>
    <n v="1044"/>
    <n v="0.5"/>
    <x v="6"/>
    <n v="2024"/>
    <x v="3"/>
  </r>
  <r>
    <s v="O00445"/>
    <s v="2024-07-23"/>
    <x v="197"/>
    <s v="P030"/>
    <x v="40"/>
    <x v="3"/>
    <n v="16441"/>
    <n v="8220.5"/>
    <n v="1"/>
    <n v="5"/>
    <n v="16441"/>
    <n v="8220.5"/>
    <n v="8220.5"/>
    <n v="0.5"/>
    <x v="3"/>
    <n v="2024"/>
    <x v="1"/>
  </r>
  <r>
    <s v="O00446"/>
    <s v="2024-06-27"/>
    <x v="356"/>
    <s v="P078"/>
    <x v="75"/>
    <x v="0"/>
    <n v="700"/>
    <n v="420"/>
    <n v="5"/>
    <n v="15"/>
    <n v="3500"/>
    <n v="2100"/>
    <n v="1400"/>
    <n v="0.4"/>
    <x v="9"/>
    <n v="2024"/>
    <x v="0"/>
  </r>
  <r>
    <s v="O00447"/>
    <s v="2024-12-12"/>
    <x v="357"/>
    <s v="P035"/>
    <x v="92"/>
    <x v="4"/>
    <n v="3185"/>
    <n v="1592.5"/>
    <n v="4"/>
    <n v="15"/>
    <n v="12740"/>
    <n v="6370"/>
    <n v="6370"/>
    <n v="0.5"/>
    <x v="5"/>
    <n v="2024"/>
    <x v="3"/>
  </r>
  <r>
    <s v="O00448"/>
    <s v="2024-04-28"/>
    <x v="358"/>
    <s v="P046"/>
    <x v="7"/>
    <x v="0"/>
    <n v="10604"/>
    <n v="5302"/>
    <n v="2"/>
    <n v="10"/>
    <n v="21208"/>
    <n v="10604"/>
    <n v="10604"/>
    <n v="0.5"/>
    <x v="8"/>
    <n v="2024"/>
    <x v="0"/>
  </r>
  <r>
    <s v="O00449"/>
    <s v="2024-09-13"/>
    <x v="208"/>
    <s v="P018"/>
    <x v="5"/>
    <x v="1"/>
    <n v="3985"/>
    <n v="2789.5"/>
    <n v="5"/>
    <n v="10"/>
    <n v="19925"/>
    <n v="13947.5"/>
    <n v="5977.5"/>
    <n v="0.3"/>
    <x v="4"/>
    <n v="2024"/>
    <x v="1"/>
  </r>
  <r>
    <s v="O00450"/>
    <s v="2024-01-13"/>
    <x v="167"/>
    <s v="P079"/>
    <x v="36"/>
    <x v="0"/>
    <n v="10900"/>
    <n v="5450"/>
    <n v="3"/>
    <n v="10"/>
    <n v="32700"/>
    <n v="16350"/>
    <n v="16350"/>
    <n v="0.5"/>
    <x v="2"/>
    <n v="2024"/>
    <x v="2"/>
  </r>
  <r>
    <s v="O00451"/>
    <s v="2025-08-22"/>
    <x v="359"/>
    <s v="P022"/>
    <x v="73"/>
    <x v="3"/>
    <n v="48755"/>
    <n v="29253"/>
    <n v="4"/>
    <n v="10"/>
    <n v="195020"/>
    <n v="117012"/>
    <n v="78008"/>
    <n v="0.4"/>
    <x v="1"/>
    <n v="2025"/>
    <x v="1"/>
  </r>
  <r>
    <s v="O00452"/>
    <s v="2024-07-09"/>
    <x v="139"/>
    <s v="P015"/>
    <x v="55"/>
    <x v="2"/>
    <n v="2943"/>
    <n v="1471.5"/>
    <n v="2"/>
    <n v="20"/>
    <n v="5886"/>
    <n v="2943"/>
    <n v="2943"/>
    <n v="0.5"/>
    <x v="3"/>
    <n v="2024"/>
    <x v="1"/>
  </r>
  <r>
    <s v="O00453"/>
    <s v="2024-05-02"/>
    <x v="360"/>
    <s v="P047"/>
    <x v="48"/>
    <x v="2"/>
    <n v="3146"/>
    <n v="1573"/>
    <n v="5"/>
    <n v="15"/>
    <n v="15730"/>
    <n v="7865"/>
    <n v="7865"/>
    <n v="0.5"/>
    <x v="0"/>
    <n v="2024"/>
    <x v="0"/>
  </r>
  <r>
    <s v="O00454"/>
    <s v="2025-07-17"/>
    <x v="127"/>
    <s v="P070"/>
    <x v="85"/>
    <x v="4"/>
    <n v="583"/>
    <n v="349.8"/>
    <n v="4"/>
    <n v="15"/>
    <n v="2332"/>
    <n v="1399.2"/>
    <n v="932.8"/>
    <n v="0.39999999999999997"/>
    <x v="3"/>
    <n v="2025"/>
    <x v="1"/>
  </r>
  <r>
    <s v="O00455"/>
    <s v="2025-12-09"/>
    <x v="361"/>
    <s v="P097"/>
    <x v="84"/>
    <x v="4"/>
    <n v="9084"/>
    <n v="6358.8"/>
    <n v="4"/>
    <n v="5"/>
    <n v="36336"/>
    <n v="25435.200000000001"/>
    <n v="10900.8"/>
    <n v="0.3"/>
    <x v="5"/>
    <n v="2025"/>
    <x v="3"/>
  </r>
  <r>
    <s v="O00456"/>
    <s v="2024-11-05"/>
    <x v="362"/>
    <s v="P012"/>
    <x v="13"/>
    <x v="0"/>
    <n v="1513"/>
    <n v="907.8"/>
    <n v="1"/>
    <n v="5"/>
    <n v="1513"/>
    <n v="907.8"/>
    <n v="605.20000000000005"/>
    <n v="0.4"/>
    <x v="6"/>
    <n v="2024"/>
    <x v="3"/>
  </r>
  <r>
    <s v="O00457"/>
    <s v="2025-11-04"/>
    <x v="363"/>
    <s v="P078"/>
    <x v="75"/>
    <x v="0"/>
    <n v="700"/>
    <n v="420"/>
    <n v="1"/>
    <n v="0"/>
    <n v="700"/>
    <n v="420"/>
    <n v="280"/>
    <n v="0.4"/>
    <x v="6"/>
    <n v="2025"/>
    <x v="3"/>
  </r>
  <r>
    <s v="O00458"/>
    <s v="2024-07-26"/>
    <x v="364"/>
    <s v="P064"/>
    <x v="51"/>
    <x v="0"/>
    <n v="8274"/>
    <n v="5791.8"/>
    <n v="3"/>
    <n v="10"/>
    <n v="24822"/>
    <n v="17375.400000000001"/>
    <n v="7446.5999999999985"/>
    <n v="0.29999999999999993"/>
    <x v="3"/>
    <n v="2024"/>
    <x v="1"/>
  </r>
  <r>
    <s v="O00459"/>
    <s v="2025-07-17"/>
    <x v="365"/>
    <s v="P026"/>
    <x v="60"/>
    <x v="4"/>
    <n v="4882"/>
    <n v="2929.2"/>
    <n v="5"/>
    <n v="15"/>
    <n v="24410"/>
    <n v="14646"/>
    <n v="9764"/>
    <n v="0.4"/>
    <x v="3"/>
    <n v="2025"/>
    <x v="1"/>
  </r>
  <r>
    <s v="O00460"/>
    <s v="2024-08-31"/>
    <x v="12"/>
    <s v="P038"/>
    <x v="2"/>
    <x v="2"/>
    <n v="413"/>
    <n v="247.8"/>
    <n v="1"/>
    <n v="0"/>
    <n v="413"/>
    <n v="247.8"/>
    <n v="165.2"/>
    <n v="0.39999999999999997"/>
    <x v="1"/>
    <n v="2024"/>
    <x v="1"/>
  </r>
  <r>
    <s v="O00461"/>
    <s v="2025-12-26"/>
    <x v="366"/>
    <s v="P042"/>
    <x v="74"/>
    <x v="1"/>
    <n v="2758"/>
    <n v="1379"/>
    <n v="2"/>
    <n v="20"/>
    <n v="5516"/>
    <n v="2758"/>
    <n v="2758"/>
    <n v="0.5"/>
    <x v="5"/>
    <n v="2025"/>
    <x v="3"/>
  </r>
  <r>
    <s v="O00462"/>
    <s v="2024-12-23"/>
    <x v="367"/>
    <s v="P034"/>
    <x v="88"/>
    <x v="3"/>
    <n v="4860"/>
    <n v="2430"/>
    <n v="4"/>
    <n v="10"/>
    <n v="19440"/>
    <n v="9720"/>
    <n v="9720"/>
    <n v="0.5"/>
    <x v="5"/>
    <n v="2024"/>
    <x v="3"/>
  </r>
  <r>
    <s v="O00463"/>
    <s v="2025-07-25"/>
    <x v="276"/>
    <s v="P008"/>
    <x v="29"/>
    <x v="3"/>
    <n v="41971"/>
    <n v="29379.7"/>
    <n v="4"/>
    <n v="0"/>
    <n v="167884"/>
    <n v="117518.8"/>
    <n v="50365.2"/>
    <n v="0.3"/>
    <x v="3"/>
    <n v="2025"/>
    <x v="1"/>
  </r>
  <r>
    <s v="O00464"/>
    <s v="2025-04-15"/>
    <x v="368"/>
    <s v="P019"/>
    <x v="39"/>
    <x v="4"/>
    <n v="11395"/>
    <n v="5697.5"/>
    <n v="5"/>
    <n v="20"/>
    <n v="56975"/>
    <n v="28487.5"/>
    <n v="28487.5"/>
    <n v="0.5"/>
    <x v="8"/>
    <n v="2025"/>
    <x v="0"/>
  </r>
  <r>
    <s v="O00465"/>
    <s v="2024-05-31"/>
    <x v="74"/>
    <s v="P059"/>
    <x v="62"/>
    <x v="3"/>
    <n v="39929"/>
    <n v="23957.4"/>
    <n v="2"/>
    <n v="10"/>
    <n v="79858"/>
    <n v="47914.8"/>
    <n v="31943.199999999997"/>
    <n v="0.39999999999999997"/>
    <x v="0"/>
    <n v="2024"/>
    <x v="0"/>
  </r>
  <r>
    <s v="O00466"/>
    <s v="2025-05-24"/>
    <x v="369"/>
    <s v="P055"/>
    <x v="56"/>
    <x v="3"/>
    <n v="6621"/>
    <n v="3972.6"/>
    <n v="5"/>
    <n v="0"/>
    <n v="33105"/>
    <n v="19863"/>
    <n v="13242"/>
    <n v="0.4"/>
    <x v="0"/>
    <n v="2025"/>
    <x v="0"/>
  </r>
  <r>
    <s v="O00467"/>
    <s v="2024-11-08"/>
    <x v="370"/>
    <s v="P011"/>
    <x v="32"/>
    <x v="0"/>
    <n v="4339"/>
    <n v="2169.5"/>
    <n v="1"/>
    <n v="10"/>
    <n v="4339"/>
    <n v="2169.5"/>
    <n v="2169.5"/>
    <n v="0.5"/>
    <x v="6"/>
    <n v="2024"/>
    <x v="3"/>
  </r>
  <r>
    <s v="O00468"/>
    <s v="2024-05-27"/>
    <x v="371"/>
    <s v="P093"/>
    <x v="59"/>
    <x v="0"/>
    <n v="10597"/>
    <n v="5298.5"/>
    <n v="2"/>
    <n v="20"/>
    <n v="21194"/>
    <n v="10597"/>
    <n v="10597"/>
    <n v="0.5"/>
    <x v="0"/>
    <n v="2024"/>
    <x v="0"/>
  </r>
  <r>
    <s v="O00469"/>
    <s v="2025-10-25"/>
    <x v="372"/>
    <s v="P059"/>
    <x v="62"/>
    <x v="3"/>
    <n v="39929"/>
    <n v="23957.4"/>
    <n v="3"/>
    <n v="5"/>
    <n v="119787"/>
    <n v="71872.200000000012"/>
    <n v="47914.799999999988"/>
    <n v="0.39999999999999991"/>
    <x v="7"/>
    <n v="2025"/>
    <x v="3"/>
  </r>
  <r>
    <s v="O00470"/>
    <s v="2025-08-08"/>
    <x v="128"/>
    <s v="P081"/>
    <x v="50"/>
    <x v="2"/>
    <n v="4046"/>
    <n v="2427.6"/>
    <n v="3"/>
    <n v="5"/>
    <n v="12138"/>
    <n v="7282.7999999999993"/>
    <n v="4855.2000000000007"/>
    <n v="0.40000000000000008"/>
    <x v="1"/>
    <n v="2025"/>
    <x v="1"/>
  </r>
  <r>
    <s v="O00471"/>
    <s v="2024-08-05"/>
    <x v="319"/>
    <s v="P031"/>
    <x v="91"/>
    <x v="3"/>
    <n v="34152"/>
    <n v="23906.400000000001"/>
    <n v="2"/>
    <n v="10"/>
    <n v="68304"/>
    <n v="47812.800000000003"/>
    <n v="20491.199999999997"/>
    <n v="0.29999999999999993"/>
    <x v="1"/>
    <n v="2024"/>
    <x v="1"/>
  </r>
  <r>
    <s v="O00472"/>
    <s v="2025-06-01"/>
    <x v="209"/>
    <s v="P023"/>
    <x v="11"/>
    <x v="4"/>
    <n v="4437"/>
    <n v="2662.2"/>
    <n v="4"/>
    <n v="5"/>
    <n v="17748"/>
    <n v="10648.8"/>
    <n v="7099.2000000000007"/>
    <n v="0.4"/>
    <x v="9"/>
    <n v="2025"/>
    <x v="0"/>
  </r>
  <r>
    <s v="O00473"/>
    <s v="2024-03-13"/>
    <x v="307"/>
    <s v="P068"/>
    <x v="65"/>
    <x v="0"/>
    <n v="7252"/>
    <n v="3626"/>
    <n v="1"/>
    <n v="20"/>
    <n v="7252"/>
    <n v="3626"/>
    <n v="3626"/>
    <n v="0.5"/>
    <x v="11"/>
    <n v="2024"/>
    <x v="2"/>
  </r>
  <r>
    <s v="O00474"/>
    <s v="2024-07-10"/>
    <x v="373"/>
    <s v="P058"/>
    <x v="35"/>
    <x v="1"/>
    <n v="3598"/>
    <n v="2158.8000000000002"/>
    <n v="3"/>
    <n v="20"/>
    <n v="10794"/>
    <n v="6476.4000000000005"/>
    <n v="4317.5999999999995"/>
    <n v="0.39999999999999997"/>
    <x v="3"/>
    <n v="2024"/>
    <x v="1"/>
  </r>
  <r>
    <s v="O00475"/>
    <s v="2024-08-01"/>
    <x v="83"/>
    <s v="P076"/>
    <x v="17"/>
    <x v="1"/>
    <n v="3690"/>
    <n v="2583"/>
    <n v="3"/>
    <n v="10"/>
    <n v="11070"/>
    <n v="7749"/>
    <n v="3321"/>
    <n v="0.3"/>
    <x v="1"/>
    <n v="2024"/>
    <x v="1"/>
  </r>
  <r>
    <s v="O00476"/>
    <s v="2024-04-06"/>
    <x v="374"/>
    <s v="P075"/>
    <x v="25"/>
    <x v="4"/>
    <n v="5435"/>
    <n v="3804.5"/>
    <n v="4"/>
    <n v="5"/>
    <n v="21740"/>
    <n v="15218"/>
    <n v="6522"/>
    <n v="0.3"/>
    <x v="8"/>
    <n v="2024"/>
    <x v="0"/>
  </r>
  <r>
    <s v="O00477"/>
    <s v="2025-06-25"/>
    <x v="375"/>
    <s v="P086"/>
    <x v="8"/>
    <x v="2"/>
    <n v="3333"/>
    <n v="2333.1"/>
    <n v="5"/>
    <n v="15"/>
    <n v="16665"/>
    <n v="11665.5"/>
    <n v="4999.5"/>
    <n v="0.3"/>
    <x v="9"/>
    <n v="2025"/>
    <x v="0"/>
  </r>
  <r>
    <s v="O00478"/>
    <s v="2024-08-08"/>
    <x v="376"/>
    <s v="P076"/>
    <x v="17"/>
    <x v="1"/>
    <n v="3690"/>
    <n v="2583"/>
    <n v="1"/>
    <n v="20"/>
    <n v="3690"/>
    <n v="2583"/>
    <n v="1107"/>
    <n v="0.3"/>
    <x v="1"/>
    <n v="2024"/>
    <x v="1"/>
  </r>
  <r>
    <s v="O00479"/>
    <s v="2024-08-13"/>
    <x v="377"/>
    <s v="P021"/>
    <x v="82"/>
    <x v="2"/>
    <n v="1236"/>
    <n v="865.2"/>
    <n v="3"/>
    <n v="0"/>
    <n v="3708"/>
    <n v="2595.6000000000004"/>
    <n v="1112.3999999999996"/>
    <n v="0.29999999999999988"/>
    <x v="1"/>
    <n v="2024"/>
    <x v="1"/>
  </r>
  <r>
    <s v="O00480"/>
    <s v="2024-01-19"/>
    <x v="73"/>
    <s v="P091"/>
    <x v="18"/>
    <x v="3"/>
    <n v="45348"/>
    <n v="27208.799999999999"/>
    <n v="4"/>
    <n v="0"/>
    <n v="181392"/>
    <n v="108835.2"/>
    <n v="72556.800000000003"/>
    <n v="0.4"/>
    <x v="2"/>
    <n v="2024"/>
    <x v="2"/>
  </r>
  <r>
    <s v="O00481"/>
    <s v="2025-05-22"/>
    <x v="378"/>
    <s v="P071"/>
    <x v="71"/>
    <x v="1"/>
    <n v="487"/>
    <n v="243.5"/>
    <n v="3"/>
    <n v="15"/>
    <n v="1461"/>
    <n v="730.5"/>
    <n v="730.5"/>
    <n v="0.5"/>
    <x v="0"/>
    <n v="2025"/>
    <x v="0"/>
  </r>
  <r>
    <s v="O00482"/>
    <s v="2025-07-09"/>
    <x v="13"/>
    <s v="P071"/>
    <x v="71"/>
    <x v="1"/>
    <n v="487"/>
    <n v="243.5"/>
    <n v="5"/>
    <n v="0"/>
    <n v="2435"/>
    <n v="1217.5"/>
    <n v="1217.5"/>
    <n v="0.5"/>
    <x v="3"/>
    <n v="2025"/>
    <x v="1"/>
  </r>
  <r>
    <s v="O00483"/>
    <s v="2025-03-31"/>
    <x v="379"/>
    <s v="P032"/>
    <x v="9"/>
    <x v="2"/>
    <n v="3034"/>
    <n v="1820.4"/>
    <n v="4"/>
    <n v="0"/>
    <n v="12136"/>
    <n v="7281.6"/>
    <n v="4854.3999999999996"/>
    <n v="0.39999999999999997"/>
    <x v="11"/>
    <n v="2025"/>
    <x v="2"/>
  </r>
  <r>
    <s v="O00484"/>
    <s v="2025-05-11"/>
    <x v="380"/>
    <s v="P001"/>
    <x v="1"/>
    <x v="1"/>
    <n v="1891"/>
    <n v="945.5"/>
    <n v="1"/>
    <n v="5"/>
    <n v="1891"/>
    <n v="945.5"/>
    <n v="945.5"/>
    <n v="0.5"/>
    <x v="0"/>
    <n v="2025"/>
    <x v="0"/>
  </r>
  <r>
    <s v="O00485"/>
    <s v="2024-10-09"/>
    <x v="249"/>
    <s v="P069"/>
    <x v="41"/>
    <x v="1"/>
    <n v="384"/>
    <n v="192"/>
    <n v="3"/>
    <n v="0"/>
    <n v="1152"/>
    <n v="576"/>
    <n v="576"/>
    <n v="0.5"/>
    <x v="7"/>
    <n v="2024"/>
    <x v="3"/>
  </r>
  <r>
    <s v="O00486"/>
    <s v="2024-07-01"/>
    <x v="381"/>
    <s v="P099"/>
    <x v="24"/>
    <x v="3"/>
    <n v="48012"/>
    <n v="24006"/>
    <n v="1"/>
    <n v="5"/>
    <n v="48012"/>
    <n v="24006"/>
    <n v="24006"/>
    <n v="0.5"/>
    <x v="3"/>
    <n v="2024"/>
    <x v="1"/>
  </r>
  <r>
    <s v="O00487"/>
    <s v="2024-12-27"/>
    <x v="165"/>
    <s v="P044"/>
    <x v="53"/>
    <x v="4"/>
    <n v="5008"/>
    <n v="3505.6"/>
    <n v="3"/>
    <n v="15"/>
    <n v="15024"/>
    <n v="10516.8"/>
    <n v="4507.2000000000007"/>
    <n v="0.30000000000000004"/>
    <x v="5"/>
    <n v="2024"/>
    <x v="3"/>
  </r>
  <r>
    <s v="O00488"/>
    <s v="2024-05-29"/>
    <x v="272"/>
    <s v="P093"/>
    <x v="59"/>
    <x v="0"/>
    <n v="10597"/>
    <n v="5298.5"/>
    <n v="1"/>
    <n v="5"/>
    <n v="10597"/>
    <n v="5298.5"/>
    <n v="5298.5"/>
    <n v="0.5"/>
    <x v="0"/>
    <n v="2024"/>
    <x v="0"/>
  </r>
  <r>
    <s v="O00489"/>
    <s v="2025-08-14"/>
    <x v="382"/>
    <s v="P018"/>
    <x v="5"/>
    <x v="1"/>
    <n v="3985"/>
    <n v="2789.5"/>
    <n v="2"/>
    <n v="10"/>
    <n v="7970"/>
    <n v="5579"/>
    <n v="2391"/>
    <n v="0.3"/>
    <x v="1"/>
    <n v="2025"/>
    <x v="1"/>
  </r>
  <r>
    <s v="O00490"/>
    <s v="2025-10-18"/>
    <x v="41"/>
    <s v="P093"/>
    <x v="59"/>
    <x v="0"/>
    <n v="10597"/>
    <n v="5298.5"/>
    <n v="5"/>
    <n v="20"/>
    <n v="52985"/>
    <n v="26492.5"/>
    <n v="26492.5"/>
    <n v="0.5"/>
    <x v="7"/>
    <n v="2025"/>
    <x v="3"/>
  </r>
  <r>
    <s v="O00491"/>
    <s v="2025-12-20"/>
    <x v="383"/>
    <s v="P094"/>
    <x v="69"/>
    <x v="0"/>
    <n v="13434"/>
    <n v="9403.7999999999993"/>
    <n v="3"/>
    <n v="15"/>
    <n v="40302"/>
    <n v="28211.399999999998"/>
    <n v="12090.600000000002"/>
    <n v="0.30000000000000004"/>
    <x v="5"/>
    <n v="2025"/>
    <x v="3"/>
  </r>
  <r>
    <s v="O00492"/>
    <s v="2024-02-09"/>
    <x v="384"/>
    <s v="P017"/>
    <x v="12"/>
    <x v="2"/>
    <n v="978"/>
    <n v="684.6"/>
    <n v="5"/>
    <n v="15"/>
    <n v="4890"/>
    <n v="3423"/>
    <n v="1467"/>
    <n v="0.3"/>
    <x v="10"/>
    <n v="2024"/>
    <x v="2"/>
  </r>
  <r>
    <s v="O00493"/>
    <s v="2025-01-11"/>
    <x v="385"/>
    <s v="P027"/>
    <x v="33"/>
    <x v="2"/>
    <n v="4969"/>
    <n v="2484.5"/>
    <n v="4"/>
    <n v="15"/>
    <n v="19876"/>
    <n v="9938"/>
    <n v="9938"/>
    <n v="0.5"/>
    <x v="2"/>
    <n v="2025"/>
    <x v="2"/>
  </r>
  <r>
    <s v="O00494"/>
    <s v="2025-11-12"/>
    <x v="386"/>
    <s v="P092"/>
    <x v="83"/>
    <x v="0"/>
    <n v="7315"/>
    <n v="4389"/>
    <n v="2"/>
    <n v="20"/>
    <n v="14630"/>
    <n v="8778"/>
    <n v="5852"/>
    <n v="0.4"/>
    <x v="6"/>
    <n v="2025"/>
    <x v="3"/>
  </r>
  <r>
    <s v="O00495"/>
    <s v="2024-11-24"/>
    <x v="387"/>
    <s v="P021"/>
    <x v="82"/>
    <x v="2"/>
    <n v="1236"/>
    <n v="865.2"/>
    <n v="2"/>
    <n v="15"/>
    <n v="2472"/>
    <n v="1730.4"/>
    <n v="741.59999999999991"/>
    <n v="0.3"/>
    <x v="6"/>
    <n v="2024"/>
    <x v="3"/>
  </r>
  <r>
    <s v="O00496"/>
    <s v="2025-10-01"/>
    <x v="388"/>
    <s v="P055"/>
    <x v="56"/>
    <x v="3"/>
    <n v="6621"/>
    <n v="3972.6"/>
    <n v="2"/>
    <n v="10"/>
    <n v="13242"/>
    <n v="7945.2"/>
    <n v="5296.8"/>
    <n v="0.4"/>
    <x v="7"/>
    <n v="2025"/>
    <x v="3"/>
  </r>
  <r>
    <s v="O00497"/>
    <s v="2024-05-13"/>
    <x v="389"/>
    <s v="P029"/>
    <x v="94"/>
    <x v="4"/>
    <n v="2105"/>
    <n v="1263"/>
    <n v="4"/>
    <n v="10"/>
    <n v="8420"/>
    <n v="5052"/>
    <n v="3368"/>
    <n v="0.4"/>
    <x v="0"/>
    <n v="2024"/>
    <x v="0"/>
  </r>
  <r>
    <s v="O00498"/>
    <s v="2025-02-12"/>
    <x v="390"/>
    <s v="P072"/>
    <x v="20"/>
    <x v="3"/>
    <n v="27555"/>
    <n v="19288.5"/>
    <n v="5"/>
    <n v="15"/>
    <n v="137775"/>
    <n v="96442.5"/>
    <n v="41332.5"/>
    <n v="0.3"/>
    <x v="10"/>
    <n v="2025"/>
    <x v="2"/>
  </r>
  <r>
    <s v="O00499"/>
    <s v="2025-02-22"/>
    <x v="75"/>
    <s v="P022"/>
    <x v="73"/>
    <x v="3"/>
    <n v="48755"/>
    <n v="29253"/>
    <n v="4"/>
    <n v="15"/>
    <n v="195020"/>
    <n v="117012"/>
    <n v="78008"/>
    <n v="0.4"/>
    <x v="10"/>
    <n v="2025"/>
    <x v="2"/>
  </r>
  <r>
    <s v="O00500"/>
    <s v="2024-01-03"/>
    <x v="79"/>
    <s v="P005"/>
    <x v="90"/>
    <x v="1"/>
    <n v="3939"/>
    <n v="2757.3"/>
    <n v="2"/>
    <n v="20"/>
    <n v="7878"/>
    <n v="5514.6"/>
    <n v="2363.3999999999996"/>
    <n v="0.29999999999999993"/>
    <x v="2"/>
    <n v="2024"/>
    <x v="2"/>
  </r>
  <r>
    <s v="O00501"/>
    <s v="2025-08-31"/>
    <x v="391"/>
    <s v="P054"/>
    <x v="63"/>
    <x v="4"/>
    <n v="611"/>
    <n v="427.7"/>
    <n v="5"/>
    <n v="5"/>
    <n v="3055"/>
    <n v="2138.5"/>
    <n v="916.5"/>
    <n v="0.3"/>
    <x v="1"/>
    <n v="2025"/>
    <x v="1"/>
  </r>
  <r>
    <s v="O00502"/>
    <s v="2025-02-02"/>
    <x v="299"/>
    <s v="P048"/>
    <x v="42"/>
    <x v="2"/>
    <n v="2190"/>
    <n v="1095"/>
    <n v="1"/>
    <n v="5"/>
    <n v="2190"/>
    <n v="1095"/>
    <n v="1095"/>
    <n v="0.5"/>
    <x v="10"/>
    <n v="2025"/>
    <x v="2"/>
  </r>
  <r>
    <s v="O00503"/>
    <s v="2024-11-28"/>
    <x v="392"/>
    <s v="P002"/>
    <x v="61"/>
    <x v="4"/>
    <n v="4241"/>
    <n v="2120.5"/>
    <n v="2"/>
    <n v="20"/>
    <n v="8482"/>
    <n v="4241"/>
    <n v="4241"/>
    <n v="0.5"/>
    <x v="6"/>
    <n v="2024"/>
    <x v="3"/>
  </r>
  <r>
    <s v="O00504"/>
    <s v="2025-09-08"/>
    <x v="393"/>
    <s v="P059"/>
    <x v="62"/>
    <x v="3"/>
    <n v="39929"/>
    <n v="23957.4"/>
    <n v="5"/>
    <n v="15"/>
    <n v="199645"/>
    <n v="119787"/>
    <n v="79858"/>
    <n v="0.4"/>
    <x v="4"/>
    <n v="2025"/>
    <x v="1"/>
  </r>
  <r>
    <s v="O00505"/>
    <s v="2024-11-21"/>
    <x v="394"/>
    <s v="P048"/>
    <x v="42"/>
    <x v="2"/>
    <n v="2190"/>
    <n v="1095"/>
    <n v="5"/>
    <n v="5"/>
    <n v="10950"/>
    <n v="5475"/>
    <n v="5475"/>
    <n v="0.5"/>
    <x v="6"/>
    <n v="2024"/>
    <x v="3"/>
  </r>
  <r>
    <s v="O00506"/>
    <s v="2024-07-29"/>
    <x v="395"/>
    <s v="P059"/>
    <x v="62"/>
    <x v="3"/>
    <n v="39929"/>
    <n v="23957.4"/>
    <n v="5"/>
    <n v="20"/>
    <n v="199645"/>
    <n v="119787"/>
    <n v="79858"/>
    <n v="0.4"/>
    <x v="3"/>
    <n v="2024"/>
    <x v="1"/>
  </r>
  <r>
    <s v="O00507"/>
    <s v="2025-04-05"/>
    <x v="117"/>
    <s v="P045"/>
    <x v="64"/>
    <x v="3"/>
    <n v="31300"/>
    <n v="18780"/>
    <n v="3"/>
    <n v="0"/>
    <n v="93900"/>
    <n v="56340"/>
    <n v="37560"/>
    <n v="0.4"/>
    <x v="8"/>
    <n v="2025"/>
    <x v="0"/>
  </r>
  <r>
    <s v="O00508"/>
    <s v="2024-11-21"/>
    <x v="396"/>
    <s v="P065"/>
    <x v="10"/>
    <x v="4"/>
    <n v="4421"/>
    <n v="3094.7"/>
    <n v="1"/>
    <n v="20"/>
    <n v="4421"/>
    <n v="3094.7"/>
    <n v="1326.3000000000002"/>
    <n v="0.30000000000000004"/>
    <x v="6"/>
    <n v="2024"/>
    <x v="3"/>
  </r>
  <r>
    <s v="O00509"/>
    <s v="2025-07-25"/>
    <x v="397"/>
    <s v="P072"/>
    <x v="20"/>
    <x v="3"/>
    <n v="27555"/>
    <n v="19288.5"/>
    <n v="4"/>
    <n v="5"/>
    <n v="110220"/>
    <n v="77154"/>
    <n v="33066"/>
    <n v="0.3"/>
    <x v="3"/>
    <n v="2025"/>
    <x v="1"/>
  </r>
  <r>
    <s v="O00510"/>
    <s v="2024-12-04"/>
    <x v="339"/>
    <s v="P001"/>
    <x v="1"/>
    <x v="1"/>
    <n v="1891"/>
    <n v="945.5"/>
    <n v="2"/>
    <n v="20"/>
    <n v="3782"/>
    <n v="1891"/>
    <n v="1891"/>
    <n v="0.5"/>
    <x v="5"/>
    <n v="2024"/>
    <x v="3"/>
  </r>
  <r>
    <s v="O00511"/>
    <s v="2024-12-12"/>
    <x v="160"/>
    <s v="P042"/>
    <x v="74"/>
    <x v="1"/>
    <n v="2758"/>
    <n v="1379"/>
    <n v="5"/>
    <n v="5"/>
    <n v="13790"/>
    <n v="6895"/>
    <n v="6895"/>
    <n v="0.5"/>
    <x v="5"/>
    <n v="2024"/>
    <x v="3"/>
  </r>
  <r>
    <s v="O00512"/>
    <s v="2024-01-31"/>
    <x v="181"/>
    <s v="P099"/>
    <x v="24"/>
    <x v="3"/>
    <n v="48012"/>
    <n v="24006"/>
    <n v="1"/>
    <n v="5"/>
    <n v="48012"/>
    <n v="24006"/>
    <n v="24006"/>
    <n v="0.5"/>
    <x v="2"/>
    <n v="2024"/>
    <x v="2"/>
  </r>
  <r>
    <s v="O00513"/>
    <s v="2025-01-06"/>
    <x v="398"/>
    <s v="P082"/>
    <x v="68"/>
    <x v="3"/>
    <n v="354"/>
    <n v="247.8"/>
    <n v="3"/>
    <n v="20"/>
    <n v="1062"/>
    <n v="743.40000000000009"/>
    <n v="318.59999999999991"/>
    <n v="0.29999999999999993"/>
    <x v="2"/>
    <n v="2025"/>
    <x v="2"/>
  </r>
  <r>
    <s v="O00514"/>
    <s v="2024-10-23"/>
    <x v="273"/>
    <s v="P090"/>
    <x v="54"/>
    <x v="1"/>
    <n v="1510"/>
    <n v="755"/>
    <n v="5"/>
    <n v="20"/>
    <n v="7550"/>
    <n v="3775"/>
    <n v="3775"/>
    <n v="0.5"/>
    <x v="7"/>
    <n v="2024"/>
    <x v="3"/>
  </r>
  <r>
    <s v="O00515"/>
    <s v="2025-06-21"/>
    <x v="399"/>
    <s v="P074"/>
    <x v="19"/>
    <x v="3"/>
    <n v="20835"/>
    <n v="12501"/>
    <n v="5"/>
    <n v="0"/>
    <n v="104175"/>
    <n v="62505"/>
    <n v="41670"/>
    <n v="0.4"/>
    <x v="9"/>
    <n v="2025"/>
    <x v="0"/>
  </r>
  <r>
    <s v="O00516"/>
    <s v="2025-02-28"/>
    <x v="400"/>
    <s v="P011"/>
    <x v="32"/>
    <x v="0"/>
    <n v="4339"/>
    <n v="2169.5"/>
    <n v="3"/>
    <n v="15"/>
    <n v="13017"/>
    <n v="6508.5"/>
    <n v="6508.5"/>
    <n v="0.5"/>
    <x v="10"/>
    <n v="2025"/>
    <x v="2"/>
  </r>
  <r>
    <s v="O00517"/>
    <s v="2024-07-14"/>
    <x v="401"/>
    <s v="P010"/>
    <x v="0"/>
    <x v="0"/>
    <n v="10936"/>
    <n v="6561.6"/>
    <n v="1"/>
    <n v="0"/>
    <n v="10936"/>
    <n v="6561.6"/>
    <n v="4374.3999999999996"/>
    <n v="0.39999999999999997"/>
    <x v="3"/>
    <n v="2024"/>
    <x v="1"/>
  </r>
  <r>
    <s v="O00518"/>
    <s v="2025-02-05"/>
    <x v="402"/>
    <s v="P039"/>
    <x v="81"/>
    <x v="0"/>
    <n v="9543"/>
    <n v="4771.5"/>
    <n v="3"/>
    <n v="10"/>
    <n v="28629"/>
    <n v="14314.5"/>
    <n v="14314.5"/>
    <n v="0.5"/>
    <x v="10"/>
    <n v="2025"/>
    <x v="2"/>
  </r>
  <r>
    <s v="O00519"/>
    <s v="2025-03-07"/>
    <x v="403"/>
    <s v="P083"/>
    <x v="14"/>
    <x v="4"/>
    <n v="5842"/>
    <n v="3505.2"/>
    <n v="2"/>
    <n v="5"/>
    <n v="11684"/>
    <n v="7010.4"/>
    <n v="4673.6000000000004"/>
    <n v="0.4"/>
    <x v="11"/>
    <n v="2025"/>
    <x v="2"/>
  </r>
  <r>
    <s v="O00520"/>
    <s v="2024-04-15"/>
    <x v="404"/>
    <s v="P068"/>
    <x v="65"/>
    <x v="0"/>
    <n v="7252"/>
    <n v="3626"/>
    <n v="1"/>
    <n v="10"/>
    <n v="7252"/>
    <n v="3626"/>
    <n v="3626"/>
    <n v="0.5"/>
    <x v="8"/>
    <n v="2024"/>
    <x v="0"/>
  </r>
  <r>
    <s v="O00521"/>
    <s v="2024-12-25"/>
    <x v="405"/>
    <s v="P059"/>
    <x v="62"/>
    <x v="3"/>
    <n v="39929"/>
    <n v="23957.4"/>
    <n v="2"/>
    <n v="15"/>
    <n v="79858"/>
    <n v="47914.8"/>
    <n v="31943.199999999997"/>
    <n v="0.39999999999999997"/>
    <x v="5"/>
    <n v="2024"/>
    <x v="3"/>
  </r>
  <r>
    <s v="O00522"/>
    <s v="2024-10-02"/>
    <x v="274"/>
    <s v="P095"/>
    <x v="66"/>
    <x v="2"/>
    <n v="4520"/>
    <n v="3164"/>
    <n v="3"/>
    <n v="0"/>
    <n v="13560"/>
    <n v="9492"/>
    <n v="4068"/>
    <n v="0.3"/>
    <x v="7"/>
    <n v="2024"/>
    <x v="3"/>
  </r>
  <r>
    <s v="O00523"/>
    <s v="2024-10-28"/>
    <x v="406"/>
    <s v="P022"/>
    <x v="73"/>
    <x v="3"/>
    <n v="48755"/>
    <n v="29253"/>
    <n v="5"/>
    <n v="0"/>
    <n v="243775"/>
    <n v="146265"/>
    <n v="97510"/>
    <n v="0.4"/>
    <x v="7"/>
    <n v="2024"/>
    <x v="3"/>
  </r>
  <r>
    <s v="O00524"/>
    <s v="2025-09-30"/>
    <x v="407"/>
    <s v="P021"/>
    <x v="82"/>
    <x v="2"/>
    <n v="1236"/>
    <n v="865.2"/>
    <n v="5"/>
    <n v="15"/>
    <n v="6180"/>
    <n v="4326"/>
    <n v="1854"/>
    <n v="0.3"/>
    <x v="4"/>
    <n v="2025"/>
    <x v="1"/>
  </r>
  <r>
    <s v="O00525"/>
    <s v="2024-04-08"/>
    <x v="408"/>
    <s v="P027"/>
    <x v="33"/>
    <x v="2"/>
    <n v="4969"/>
    <n v="2484.5"/>
    <n v="5"/>
    <n v="0"/>
    <n v="24845"/>
    <n v="12422.5"/>
    <n v="12422.5"/>
    <n v="0.5"/>
    <x v="8"/>
    <n v="2024"/>
    <x v="0"/>
  </r>
  <r>
    <s v="O00526"/>
    <s v="2025-10-15"/>
    <x v="194"/>
    <s v="P083"/>
    <x v="14"/>
    <x v="4"/>
    <n v="5842"/>
    <n v="3505.2"/>
    <n v="4"/>
    <n v="5"/>
    <n v="23368"/>
    <n v="14020.8"/>
    <n v="9347.2000000000007"/>
    <n v="0.4"/>
    <x v="7"/>
    <n v="2025"/>
    <x v="3"/>
  </r>
  <r>
    <s v="O00527"/>
    <s v="2025-06-26"/>
    <x v="409"/>
    <s v="P060"/>
    <x v="76"/>
    <x v="1"/>
    <n v="758"/>
    <n v="530.6"/>
    <n v="5"/>
    <n v="15"/>
    <n v="3790"/>
    <n v="2653"/>
    <n v="1137"/>
    <n v="0.3"/>
    <x v="9"/>
    <n v="2025"/>
    <x v="0"/>
  </r>
  <r>
    <s v="O00528"/>
    <s v="2024-02-21"/>
    <x v="410"/>
    <s v="P089"/>
    <x v="31"/>
    <x v="4"/>
    <n v="2956"/>
    <n v="1478"/>
    <n v="5"/>
    <n v="10"/>
    <n v="14780"/>
    <n v="7390"/>
    <n v="7390"/>
    <n v="0.5"/>
    <x v="10"/>
    <n v="2024"/>
    <x v="2"/>
  </r>
  <r>
    <s v="O00529"/>
    <s v="2025-03-03"/>
    <x v="147"/>
    <s v="P026"/>
    <x v="60"/>
    <x v="4"/>
    <n v="4882"/>
    <n v="2929.2"/>
    <n v="2"/>
    <n v="10"/>
    <n v="9764"/>
    <n v="5858.4"/>
    <n v="3905.6000000000004"/>
    <n v="0.4"/>
    <x v="11"/>
    <n v="2025"/>
    <x v="2"/>
  </r>
  <r>
    <s v="O00530"/>
    <s v="2025-05-02"/>
    <x v="294"/>
    <s v="P047"/>
    <x v="48"/>
    <x v="2"/>
    <n v="3146"/>
    <n v="1573"/>
    <n v="2"/>
    <n v="15"/>
    <n v="6292"/>
    <n v="3146"/>
    <n v="3146"/>
    <n v="0.5"/>
    <x v="0"/>
    <n v="2025"/>
    <x v="0"/>
  </r>
  <r>
    <s v="O00531"/>
    <s v="2025-04-29"/>
    <x v="255"/>
    <s v="P037"/>
    <x v="37"/>
    <x v="3"/>
    <n v="29046"/>
    <n v="20332.2"/>
    <n v="5"/>
    <n v="20"/>
    <n v="145230"/>
    <n v="101661"/>
    <n v="43569"/>
    <n v="0.3"/>
    <x v="8"/>
    <n v="2025"/>
    <x v="0"/>
  </r>
  <r>
    <s v="O00532"/>
    <s v="2024-09-06"/>
    <x v="164"/>
    <s v="P032"/>
    <x v="9"/>
    <x v="2"/>
    <n v="3034"/>
    <n v="1820.4"/>
    <n v="3"/>
    <n v="10"/>
    <n v="9102"/>
    <n v="5461.2000000000007"/>
    <n v="3640.7999999999993"/>
    <n v="0.39999999999999991"/>
    <x v="4"/>
    <n v="2024"/>
    <x v="1"/>
  </r>
  <r>
    <s v="O00533"/>
    <s v="2025-04-07"/>
    <x v="411"/>
    <s v="P082"/>
    <x v="68"/>
    <x v="3"/>
    <n v="354"/>
    <n v="247.8"/>
    <n v="4"/>
    <n v="15"/>
    <n v="1416"/>
    <n v="991.2"/>
    <n v="424.79999999999995"/>
    <n v="0.3"/>
    <x v="8"/>
    <n v="2025"/>
    <x v="0"/>
  </r>
  <r>
    <s v="O00534"/>
    <s v="2025-12-02"/>
    <x v="154"/>
    <s v="P066"/>
    <x v="72"/>
    <x v="4"/>
    <n v="4711"/>
    <n v="2826.6"/>
    <n v="1"/>
    <n v="0"/>
    <n v="4711"/>
    <n v="2826.6"/>
    <n v="1884.4"/>
    <n v="0.4"/>
    <x v="5"/>
    <n v="2025"/>
    <x v="3"/>
  </r>
  <r>
    <s v="O00535"/>
    <s v="2025-05-23"/>
    <x v="412"/>
    <s v="P026"/>
    <x v="60"/>
    <x v="4"/>
    <n v="4882"/>
    <n v="2929.2"/>
    <n v="2"/>
    <n v="20"/>
    <n v="9764"/>
    <n v="5858.4"/>
    <n v="3905.6000000000004"/>
    <n v="0.4"/>
    <x v="0"/>
    <n v="2025"/>
    <x v="0"/>
  </r>
  <r>
    <s v="O00536"/>
    <s v="2024-05-28"/>
    <x v="413"/>
    <s v="P090"/>
    <x v="54"/>
    <x v="1"/>
    <n v="1510"/>
    <n v="755"/>
    <n v="2"/>
    <n v="20"/>
    <n v="3020"/>
    <n v="1510"/>
    <n v="1510"/>
    <n v="0.5"/>
    <x v="0"/>
    <n v="2024"/>
    <x v="0"/>
  </r>
  <r>
    <s v="O00537"/>
    <s v="2025-07-30"/>
    <x v="414"/>
    <s v="P091"/>
    <x v="18"/>
    <x v="3"/>
    <n v="45348"/>
    <n v="27208.799999999999"/>
    <n v="4"/>
    <n v="5"/>
    <n v="181392"/>
    <n v="108835.2"/>
    <n v="72556.800000000003"/>
    <n v="0.4"/>
    <x v="3"/>
    <n v="2025"/>
    <x v="1"/>
  </r>
  <r>
    <s v="O00538"/>
    <s v="2025-10-09"/>
    <x v="415"/>
    <s v="P010"/>
    <x v="0"/>
    <x v="0"/>
    <n v="10936"/>
    <n v="6561.6"/>
    <n v="4"/>
    <n v="15"/>
    <n v="43744"/>
    <n v="26246.400000000001"/>
    <n v="17497.599999999999"/>
    <n v="0.39999999999999997"/>
    <x v="7"/>
    <n v="2025"/>
    <x v="3"/>
  </r>
  <r>
    <s v="O00539"/>
    <s v="2024-02-17"/>
    <x v="416"/>
    <s v="P077"/>
    <x v="3"/>
    <x v="3"/>
    <n v="42787"/>
    <n v="29950.9"/>
    <n v="3"/>
    <n v="15"/>
    <n v="128361"/>
    <n v="89852.700000000012"/>
    <n v="38508.299999999988"/>
    <n v="0.29999999999999993"/>
    <x v="10"/>
    <n v="2024"/>
    <x v="2"/>
  </r>
  <r>
    <s v="O00540"/>
    <s v="2024-02-02"/>
    <x v="417"/>
    <s v="P100"/>
    <x v="45"/>
    <x v="1"/>
    <n v="2523"/>
    <n v="1766.1"/>
    <n v="1"/>
    <n v="20"/>
    <n v="2523"/>
    <n v="1766.1"/>
    <n v="756.90000000000009"/>
    <n v="0.30000000000000004"/>
    <x v="10"/>
    <n v="2024"/>
    <x v="2"/>
  </r>
  <r>
    <s v="O00541"/>
    <s v="2024-07-25"/>
    <x v="418"/>
    <s v="P013"/>
    <x v="70"/>
    <x v="1"/>
    <n v="639"/>
    <n v="319.5"/>
    <n v="3"/>
    <n v="15"/>
    <n v="1917"/>
    <n v="958.5"/>
    <n v="958.5"/>
    <n v="0.5"/>
    <x v="3"/>
    <n v="2024"/>
    <x v="1"/>
  </r>
  <r>
    <s v="O00542"/>
    <s v="2025-03-15"/>
    <x v="419"/>
    <s v="P089"/>
    <x v="31"/>
    <x v="4"/>
    <n v="2956"/>
    <n v="1478"/>
    <n v="2"/>
    <n v="15"/>
    <n v="5912"/>
    <n v="2956"/>
    <n v="2956"/>
    <n v="0.5"/>
    <x v="11"/>
    <n v="2025"/>
    <x v="2"/>
  </r>
  <r>
    <s v="O00543"/>
    <s v="2024-05-23"/>
    <x v="288"/>
    <s v="P023"/>
    <x v="11"/>
    <x v="4"/>
    <n v="4437"/>
    <n v="2662.2"/>
    <n v="5"/>
    <n v="20"/>
    <n v="22185"/>
    <n v="13311"/>
    <n v="8874"/>
    <n v="0.4"/>
    <x v="0"/>
    <n v="2024"/>
    <x v="0"/>
  </r>
  <r>
    <s v="O00544"/>
    <s v="2024-05-30"/>
    <x v="420"/>
    <s v="P098"/>
    <x v="30"/>
    <x v="1"/>
    <n v="1661"/>
    <n v="830.5"/>
    <n v="1"/>
    <n v="20"/>
    <n v="1661"/>
    <n v="830.5"/>
    <n v="830.5"/>
    <n v="0.5"/>
    <x v="0"/>
    <n v="2024"/>
    <x v="0"/>
  </r>
  <r>
    <s v="O00545"/>
    <s v="2024-11-16"/>
    <x v="101"/>
    <s v="P059"/>
    <x v="62"/>
    <x v="3"/>
    <n v="39929"/>
    <n v="23957.4"/>
    <n v="5"/>
    <n v="15"/>
    <n v="199645"/>
    <n v="119787"/>
    <n v="79858"/>
    <n v="0.4"/>
    <x v="6"/>
    <n v="2024"/>
    <x v="3"/>
  </r>
  <r>
    <s v="O00546"/>
    <s v="2024-08-02"/>
    <x v="165"/>
    <s v="P018"/>
    <x v="5"/>
    <x v="1"/>
    <n v="3985"/>
    <n v="2789.5"/>
    <n v="1"/>
    <n v="0"/>
    <n v="3985"/>
    <n v="2789.5"/>
    <n v="1195.5"/>
    <n v="0.3"/>
    <x v="1"/>
    <n v="2024"/>
    <x v="1"/>
  </r>
  <r>
    <s v="O00547"/>
    <s v="2025-08-30"/>
    <x v="421"/>
    <s v="P097"/>
    <x v="84"/>
    <x v="4"/>
    <n v="9084"/>
    <n v="6358.8"/>
    <n v="4"/>
    <n v="15"/>
    <n v="36336"/>
    <n v="25435.200000000001"/>
    <n v="10900.8"/>
    <n v="0.3"/>
    <x v="1"/>
    <n v="2025"/>
    <x v="1"/>
  </r>
  <r>
    <s v="O00548"/>
    <s v="2024-06-29"/>
    <x v="422"/>
    <s v="P061"/>
    <x v="44"/>
    <x v="4"/>
    <n v="7170"/>
    <n v="3585"/>
    <n v="4"/>
    <n v="0"/>
    <n v="28680"/>
    <n v="14340"/>
    <n v="14340"/>
    <n v="0.5"/>
    <x v="9"/>
    <n v="2024"/>
    <x v="0"/>
  </r>
  <r>
    <s v="O00549"/>
    <s v="2025-08-12"/>
    <x v="423"/>
    <s v="P005"/>
    <x v="90"/>
    <x v="1"/>
    <n v="3939"/>
    <n v="2757.3"/>
    <n v="4"/>
    <n v="10"/>
    <n v="15756"/>
    <n v="11029.2"/>
    <n v="4726.7999999999993"/>
    <n v="0.29999999999999993"/>
    <x v="1"/>
    <n v="2025"/>
    <x v="1"/>
  </r>
  <r>
    <s v="O00550"/>
    <s v="2025-09-07"/>
    <x v="424"/>
    <s v="P035"/>
    <x v="92"/>
    <x v="4"/>
    <n v="3185"/>
    <n v="1592.5"/>
    <n v="1"/>
    <n v="10"/>
    <n v="3185"/>
    <n v="1592.5"/>
    <n v="1592.5"/>
    <n v="0.5"/>
    <x v="4"/>
    <n v="2025"/>
    <x v="1"/>
  </r>
  <r>
    <s v="O00551"/>
    <s v="2025-12-12"/>
    <x v="425"/>
    <s v="P032"/>
    <x v="9"/>
    <x v="2"/>
    <n v="3034"/>
    <n v="1820.4"/>
    <n v="4"/>
    <n v="10"/>
    <n v="12136"/>
    <n v="7281.6"/>
    <n v="4854.3999999999996"/>
    <n v="0.39999999999999997"/>
    <x v="5"/>
    <n v="2025"/>
    <x v="3"/>
  </r>
  <r>
    <s v="O00552"/>
    <s v="2024-05-31"/>
    <x v="426"/>
    <s v="P058"/>
    <x v="35"/>
    <x v="1"/>
    <n v="3598"/>
    <n v="2158.8000000000002"/>
    <n v="5"/>
    <n v="10"/>
    <n v="17990"/>
    <n v="10794"/>
    <n v="7196"/>
    <n v="0.4"/>
    <x v="0"/>
    <n v="2024"/>
    <x v="0"/>
  </r>
  <r>
    <s v="O00553"/>
    <s v="2024-12-10"/>
    <x v="360"/>
    <s v="P005"/>
    <x v="90"/>
    <x v="1"/>
    <n v="3939"/>
    <n v="2757.3"/>
    <n v="1"/>
    <n v="20"/>
    <n v="3939"/>
    <n v="2757.3"/>
    <n v="1181.6999999999998"/>
    <n v="0.29999999999999993"/>
    <x v="5"/>
    <n v="2024"/>
    <x v="3"/>
  </r>
  <r>
    <s v="O00554"/>
    <s v="2025-11-02"/>
    <x v="174"/>
    <s v="P079"/>
    <x v="36"/>
    <x v="0"/>
    <n v="10900"/>
    <n v="5450"/>
    <n v="4"/>
    <n v="20"/>
    <n v="43600"/>
    <n v="21800"/>
    <n v="21800"/>
    <n v="0.5"/>
    <x v="6"/>
    <n v="2025"/>
    <x v="3"/>
  </r>
  <r>
    <s v="O00555"/>
    <s v="2024-01-20"/>
    <x v="427"/>
    <s v="P057"/>
    <x v="38"/>
    <x v="3"/>
    <n v="26846"/>
    <n v="16107.6"/>
    <n v="1"/>
    <n v="5"/>
    <n v="26846"/>
    <n v="16107.6"/>
    <n v="10738.4"/>
    <n v="0.39999999999999997"/>
    <x v="2"/>
    <n v="2024"/>
    <x v="2"/>
  </r>
  <r>
    <s v="O00556"/>
    <s v="2024-10-09"/>
    <x v="428"/>
    <s v="P085"/>
    <x v="22"/>
    <x v="1"/>
    <n v="1436"/>
    <n v="1005.2"/>
    <n v="4"/>
    <n v="10"/>
    <n v="5744"/>
    <n v="4020.8"/>
    <n v="1723.1999999999998"/>
    <n v="0.3"/>
    <x v="7"/>
    <n v="2024"/>
    <x v="3"/>
  </r>
  <r>
    <s v="O00557"/>
    <s v="2025-12-10"/>
    <x v="392"/>
    <s v="P005"/>
    <x v="90"/>
    <x v="1"/>
    <n v="3939"/>
    <n v="2757.3"/>
    <n v="4"/>
    <n v="10"/>
    <n v="15756"/>
    <n v="11029.2"/>
    <n v="4726.7999999999993"/>
    <n v="0.29999999999999993"/>
    <x v="5"/>
    <n v="2025"/>
    <x v="3"/>
  </r>
  <r>
    <s v="O00558"/>
    <s v="2024-12-13"/>
    <x v="429"/>
    <s v="P096"/>
    <x v="47"/>
    <x v="2"/>
    <n v="483"/>
    <n v="289.8"/>
    <n v="4"/>
    <n v="15"/>
    <n v="1932"/>
    <n v="1159.2"/>
    <n v="772.8"/>
    <n v="0.39999999999999997"/>
    <x v="5"/>
    <n v="2024"/>
    <x v="3"/>
  </r>
  <r>
    <s v="O00559"/>
    <s v="2024-03-11"/>
    <x v="430"/>
    <s v="P096"/>
    <x v="47"/>
    <x v="2"/>
    <n v="483"/>
    <n v="289.8"/>
    <n v="2"/>
    <n v="15"/>
    <n v="966"/>
    <n v="579.6"/>
    <n v="386.4"/>
    <n v="0.39999999999999997"/>
    <x v="11"/>
    <n v="2024"/>
    <x v="2"/>
  </r>
  <r>
    <s v="O00560"/>
    <s v="2025-08-20"/>
    <x v="29"/>
    <s v="P077"/>
    <x v="3"/>
    <x v="3"/>
    <n v="42787"/>
    <n v="29950.9"/>
    <n v="1"/>
    <n v="20"/>
    <n v="42787"/>
    <n v="29950.9"/>
    <n v="12836.099999999999"/>
    <n v="0.3"/>
    <x v="1"/>
    <n v="2025"/>
    <x v="1"/>
  </r>
  <r>
    <s v="O00561"/>
    <s v="2024-11-19"/>
    <x v="431"/>
    <s v="P071"/>
    <x v="71"/>
    <x v="1"/>
    <n v="487"/>
    <n v="243.5"/>
    <n v="4"/>
    <n v="0"/>
    <n v="1948"/>
    <n v="974"/>
    <n v="974"/>
    <n v="0.5"/>
    <x v="6"/>
    <n v="2024"/>
    <x v="3"/>
  </r>
  <r>
    <s v="O00562"/>
    <s v="2024-07-05"/>
    <x v="306"/>
    <s v="P092"/>
    <x v="83"/>
    <x v="0"/>
    <n v="7315"/>
    <n v="4389"/>
    <n v="3"/>
    <n v="10"/>
    <n v="21945"/>
    <n v="13167"/>
    <n v="8778"/>
    <n v="0.4"/>
    <x v="3"/>
    <n v="2024"/>
    <x v="1"/>
  </r>
  <r>
    <s v="O00563"/>
    <s v="2025-03-31"/>
    <x v="195"/>
    <s v="P039"/>
    <x v="81"/>
    <x v="0"/>
    <n v="9543"/>
    <n v="4771.5"/>
    <n v="2"/>
    <n v="10"/>
    <n v="19086"/>
    <n v="9543"/>
    <n v="9543"/>
    <n v="0.5"/>
    <x v="11"/>
    <n v="2025"/>
    <x v="2"/>
  </r>
  <r>
    <s v="O00564"/>
    <s v="2025-05-17"/>
    <x v="432"/>
    <s v="P097"/>
    <x v="84"/>
    <x v="4"/>
    <n v="9084"/>
    <n v="6358.8"/>
    <n v="2"/>
    <n v="20"/>
    <n v="18168"/>
    <n v="12717.6"/>
    <n v="5450.4"/>
    <n v="0.3"/>
    <x v="0"/>
    <n v="2025"/>
    <x v="0"/>
  </r>
  <r>
    <s v="O00565"/>
    <s v="2024-05-08"/>
    <x v="433"/>
    <s v="P015"/>
    <x v="55"/>
    <x v="2"/>
    <n v="2943"/>
    <n v="1471.5"/>
    <n v="3"/>
    <n v="10"/>
    <n v="8829"/>
    <n v="4414.5"/>
    <n v="4414.5"/>
    <n v="0.5"/>
    <x v="0"/>
    <n v="2024"/>
    <x v="0"/>
  </r>
  <r>
    <s v="O00566"/>
    <s v="2024-06-22"/>
    <x v="333"/>
    <s v="P057"/>
    <x v="38"/>
    <x v="3"/>
    <n v="26846"/>
    <n v="16107.6"/>
    <n v="4"/>
    <n v="15"/>
    <n v="107384"/>
    <n v="64430.400000000001"/>
    <n v="42953.599999999999"/>
    <n v="0.39999999999999997"/>
    <x v="9"/>
    <n v="2024"/>
    <x v="0"/>
  </r>
  <r>
    <s v="O00567"/>
    <s v="2025-02-23"/>
    <x v="29"/>
    <s v="P085"/>
    <x v="22"/>
    <x v="1"/>
    <n v="1436"/>
    <n v="1005.2"/>
    <n v="4"/>
    <n v="5"/>
    <n v="5744"/>
    <n v="4020.8"/>
    <n v="1723.1999999999998"/>
    <n v="0.3"/>
    <x v="10"/>
    <n v="2025"/>
    <x v="2"/>
  </r>
  <r>
    <s v="O00568"/>
    <s v="2024-03-18"/>
    <x v="434"/>
    <s v="P072"/>
    <x v="20"/>
    <x v="3"/>
    <n v="27555"/>
    <n v="19288.5"/>
    <n v="4"/>
    <n v="0"/>
    <n v="110220"/>
    <n v="77154"/>
    <n v="33066"/>
    <n v="0.3"/>
    <x v="11"/>
    <n v="2024"/>
    <x v="2"/>
  </r>
  <r>
    <s v="O00569"/>
    <s v="2025-04-20"/>
    <x v="256"/>
    <s v="P087"/>
    <x v="78"/>
    <x v="3"/>
    <n v="25216"/>
    <n v="17651.2"/>
    <n v="1"/>
    <n v="20"/>
    <n v="25216"/>
    <n v="17651.2"/>
    <n v="7564.7999999999993"/>
    <n v="0.3"/>
    <x v="8"/>
    <n v="2025"/>
    <x v="0"/>
  </r>
  <r>
    <s v="O00570"/>
    <s v="2024-09-22"/>
    <x v="271"/>
    <s v="P046"/>
    <x v="7"/>
    <x v="0"/>
    <n v="10604"/>
    <n v="5302"/>
    <n v="1"/>
    <n v="20"/>
    <n v="10604"/>
    <n v="5302"/>
    <n v="5302"/>
    <n v="0.5"/>
    <x v="4"/>
    <n v="2024"/>
    <x v="1"/>
  </r>
  <r>
    <s v="O00571"/>
    <s v="2024-09-11"/>
    <x v="373"/>
    <s v="P073"/>
    <x v="89"/>
    <x v="1"/>
    <n v="626"/>
    <n v="438.2"/>
    <n v="3"/>
    <n v="15"/>
    <n v="1878"/>
    <n v="1314.6"/>
    <n v="563.40000000000009"/>
    <n v="0.30000000000000004"/>
    <x v="4"/>
    <n v="2024"/>
    <x v="1"/>
  </r>
  <r>
    <s v="O00572"/>
    <s v="2024-07-19"/>
    <x v="435"/>
    <s v="P024"/>
    <x v="57"/>
    <x v="3"/>
    <n v="9702"/>
    <n v="4851"/>
    <n v="5"/>
    <n v="20"/>
    <n v="48510"/>
    <n v="24255"/>
    <n v="24255"/>
    <n v="0.5"/>
    <x v="3"/>
    <n v="2024"/>
    <x v="1"/>
  </r>
  <r>
    <s v="O00573"/>
    <s v="2025-07-17"/>
    <x v="436"/>
    <s v="P071"/>
    <x v="71"/>
    <x v="1"/>
    <n v="487"/>
    <n v="243.5"/>
    <n v="3"/>
    <n v="0"/>
    <n v="1461"/>
    <n v="730.5"/>
    <n v="730.5"/>
    <n v="0.5"/>
    <x v="3"/>
    <n v="2025"/>
    <x v="1"/>
  </r>
  <r>
    <s v="O00574"/>
    <s v="2024-11-12"/>
    <x v="108"/>
    <s v="P026"/>
    <x v="60"/>
    <x v="4"/>
    <n v="4882"/>
    <n v="2929.2"/>
    <n v="4"/>
    <n v="0"/>
    <n v="19528"/>
    <n v="11716.8"/>
    <n v="7811.2000000000007"/>
    <n v="0.4"/>
    <x v="6"/>
    <n v="2024"/>
    <x v="3"/>
  </r>
  <r>
    <s v="O00575"/>
    <s v="2025-04-21"/>
    <x v="103"/>
    <s v="P088"/>
    <x v="6"/>
    <x v="4"/>
    <n v="11542"/>
    <n v="6925.2"/>
    <n v="4"/>
    <n v="20"/>
    <n v="46168"/>
    <n v="27700.799999999999"/>
    <n v="18467.2"/>
    <n v="0.4"/>
    <x v="8"/>
    <n v="2025"/>
    <x v="0"/>
  </r>
  <r>
    <s v="O00576"/>
    <s v="2025-01-29"/>
    <x v="437"/>
    <s v="P097"/>
    <x v="84"/>
    <x v="4"/>
    <n v="9084"/>
    <n v="6358.8"/>
    <n v="2"/>
    <n v="15"/>
    <n v="18168"/>
    <n v="12717.6"/>
    <n v="5450.4"/>
    <n v="0.3"/>
    <x v="2"/>
    <n v="2025"/>
    <x v="2"/>
  </r>
  <r>
    <s v="O00577"/>
    <s v="2025-10-12"/>
    <x v="163"/>
    <s v="P068"/>
    <x v="65"/>
    <x v="0"/>
    <n v="7252"/>
    <n v="3626"/>
    <n v="4"/>
    <n v="5"/>
    <n v="29008"/>
    <n v="14504"/>
    <n v="14504"/>
    <n v="0.5"/>
    <x v="7"/>
    <n v="2025"/>
    <x v="3"/>
  </r>
  <r>
    <s v="O00578"/>
    <s v="2024-05-12"/>
    <x v="438"/>
    <s v="P093"/>
    <x v="59"/>
    <x v="0"/>
    <n v="10597"/>
    <n v="5298.5"/>
    <n v="3"/>
    <n v="0"/>
    <n v="31791"/>
    <n v="15895.5"/>
    <n v="15895.5"/>
    <n v="0.5"/>
    <x v="0"/>
    <n v="2024"/>
    <x v="0"/>
  </r>
  <r>
    <s v="O00579"/>
    <s v="2024-07-23"/>
    <x v="439"/>
    <s v="P006"/>
    <x v="99"/>
    <x v="3"/>
    <n v="18855"/>
    <n v="9427.5"/>
    <n v="2"/>
    <n v="5"/>
    <n v="37710"/>
    <n v="18855"/>
    <n v="18855"/>
    <n v="0.5"/>
    <x v="3"/>
    <n v="2024"/>
    <x v="1"/>
  </r>
  <r>
    <s v="O00580"/>
    <s v="2025-08-22"/>
    <x v="58"/>
    <s v="P077"/>
    <x v="3"/>
    <x v="3"/>
    <n v="42787"/>
    <n v="29950.9"/>
    <n v="1"/>
    <n v="5"/>
    <n v="42787"/>
    <n v="29950.9"/>
    <n v="12836.099999999999"/>
    <n v="0.3"/>
    <x v="1"/>
    <n v="2025"/>
    <x v="1"/>
  </r>
  <r>
    <s v="O00581"/>
    <s v="2024-05-13"/>
    <x v="419"/>
    <s v="P013"/>
    <x v="70"/>
    <x v="1"/>
    <n v="639"/>
    <n v="319.5"/>
    <n v="5"/>
    <n v="15"/>
    <n v="3195"/>
    <n v="1597.5"/>
    <n v="1597.5"/>
    <n v="0.5"/>
    <x v="0"/>
    <n v="2024"/>
    <x v="0"/>
  </r>
  <r>
    <s v="O00582"/>
    <s v="2025-10-21"/>
    <x v="440"/>
    <s v="P062"/>
    <x v="93"/>
    <x v="4"/>
    <n v="2777"/>
    <n v="1943.9"/>
    <n v="2"/>
    <n v="0"/>
    <n v="5554"/>
    <n v="3887.8"/>
    <n v="1666.1999999999998"/>
    <n v="0.3"/>
    <x v="7"/>
    <n v="2025"/>
    <x v="3"/>
  </r>
  <r>
    <s v="O00583"/>
    <s v="2024-07-20"/>
    <x v="297"/>
    <s v="P055"/>
    <x v="56"/>
    <x v="3"/>
    <n v="6621"/>
    <n v="3972.6"/>
    <n v="5"/>
    <n v="20"/>
    <n v="33105"/>
    <n v="19863"/>
    <n v="13242"/>
    <n v="0.4"/>
    <x v="3"/>
    <n v="2024"/>
    <x v="1"/>
  </r>
  <r>
    <s v="O00584"/>
    <s v="2024-07-30"/>
    <x v="85"/>
    <s v="P088"/>
    <x v="6"/>
    <x v="4"/>
    <n v="11542"/>
    <n v="6925.2"/>
    <n v="3"/>
    <n v="15"/>
    <n v="34626"/>
    <n v="20775.599999999999"/>
    <n v="13850.400000000001"/>
    <n v="0.4"/>
    <x v="3"/>
    <n v="2024"/>
    <x v="1"/>
  </r>
  <r>
    <s v="O00585"/>
    <s v="2024-08-20"/>
    <x v="387"/>
    <s v="P089"/>
    <x v="31"/>
    <x v="4"/>
    <n v="2956"/>
    <n v="1478"/>
    <n v="5"/>
    <n v="10"/>
    <n v="14780"/>
    <n v="7390"/>
    <n v="7390"/>
    <n v="0.5"/>
    <x v="1"/>
    <n v="2024"/>
    <x v="1"/>
  </r>
  <r>
    <s v="O00586"/>
    <s v="2024-08-05"/>
    <x v="441"/>
    <s v="P012"/>
    <x v="13"/>
    <x v="0"/>
    <n v="1513"/>
    <n v="907.8"/>
    <n v="2"/>
    <n v="15"/>
    <n v="3026"/>
    <n v="1815.6"/>
    <n v="1210.4000000000001"/>
    <n v="0.4"/>
    <x v="1"/>
    <n v="2024"/>
    <x v="1"/>
  </r>
  <r>
    <s v="O00587"/>
    <s v="2024-06-27"/>
    <x v="77"/>
    <s v="P041"/>
    <x v="95"/>
    <x v="1"/>
    <n v="2433"/>
    <n v="1216.5"/>
    <n v="2"/>
    <n v="20"/>
    <n v="4866"/>
    <n v="2433"/>
    <n v="2433"/>
    <n v="0.5"/>
    <x v="9"/>
    <n v="2024"/>
    <x v="0"/>
  </r>
  <r>
    <s v="O00588"/>
    <s v="2025-11-16"/>
    <x v="442"/>
    <s v="P023"/>
    <x v="11"/>
    <x v="4"/>
    <n v="4437"/>
    <n v="2662.2"/>
    <n v="3"/>
    <n v="15"/>
    <n v="13311"/>
    <n v="7986.5999999999995"/>
    <n v="5324.4000000000005"/>
    <n v="0.4"/>
    <x v="6"/>
    <n v="2025"/>
    <x v="3"/>
  </r>
  <r>
    <s v="O00589"/>
    <s v="2025-12-12"/>
    <x v="231"/>
    <s v="P069"/>
    <x v="41"/>
    <x v="1"/>
    <n v="384"/>
    <n v="192"/>
    <n v="4"/>
    <n v="5"/>
    <n v="1536"/>
    <n v="768"/>
    <n v="768"/>
    <n v="0.5"/>
    <x v="5"/>
    <n v="2025"/>
    <x v="3"/>
  </r>
  <r>
    <s v="O00590"/>
    <s v="2024-06-07"/>
    <x v="308"/>
    <s v="P041"/>
    <x v="95"/>
    <x v="1"/>
    <n v="2433"/>
    <n v="1216.5"/>
    <n v="3"/>
    <n v="20"/>
    <n v="7299"/>
    <n v="3649.5"/>
    <n v="3649.5"/>
    <n v="0.5"/>
    <x v="9"/>
    <n v="2024"/>
    <x v="0"/>
  </r>
  <r>
    <s v="O00591"/>
    <s v="2025-11-30"/>
    <x v="148"/>
    <s v="P044"/>
    <x v="53"/>
    <x v="4"/>
    <n v="5008"/>
    <n v="3505.6"/>
    <n v="4"/>
    <n v="10"/>
    <n v="20032"/>
    <n v="14022.4"/>
    <n v="6009.6"/>
    <n v="0.30000000000000004"/>
    <x v="6"/>
    <n v="2025"/>
    <x v="3"/>
  </r>
  <r>
    <s v="O00592"/>
    <s v="2025-03-03"/>
    <x v="443"/>
    <s v="P010"/>
    <x v="0"/>
    <x v="0"/>
    <n v="10936"/>
    <n v="6561.6"/>
    <n v="3"/>
    <n v="5"/>
    <n v="32808"/>
    <n v="19684.800000000003"/>
    <n v="13123.199999999997"/>
    <n v="0.39999999999999991"/>
    <x v="11"/>
    <n v="2025"/>
    <x v="2"/>
  </r>
  <r>
    <s v="O00593"/>
    <s v="2025-06-08"/>
    <x v="415"/>
    <s v="P072"/>
    <x v="20"/>
    <x v="3"/>
    <n v="27555"/>
    <n v="19288.5"/>
    <n v="2"/>
    <n v="20"/>
    <n v="55110"/>
    <n v="38577"/>
    <n v="16533"/>
    <n v="0.3"/>
    <x v="9"/>
    <n v="2025"/>
    <x v="0"/>
  </r>
  <r>
    <s v="O00594"/>
    <s v="2025-06-03"/>
    <x v="444"/>
    <s v="P009"/>
    <x v="49"/>
    <x v="4"/>
    <n v="10891"/>
    <n v="5445.5"/>
    <n v="4"/>
    <n v="10"/>
    <n v="43564"/>
    <n v="21782"/>
    <n v="21782"/>
    <n v="0.5"/>
    <x v="9"/>
    <n v="2025"/>
    <x v="0"/>
  </r>
  <r>
    <s v="O00595"/>
    <s v="2024-08-11"/>
    <x v="251"/>
    <s v="P071"/>
    <x v="71"/>
    <x v="1"/>
    <n v="487"/>
    <n v="243.5"/>
    <n v="2"/>
    <n v="15"/>
    <n v="974"/>
    <n v="487"/>
    <n v="487"/>
    <n v="0.5"/>
    <x v="1"/>
    <n v="2024"/>
    <x v="1"/>
  </r>
  <r>
    <s v="O00596"/>
    <s v="2024-11-14"/>
    <x v="277"/>
    <s v="P008"/>
    <x v="29"/>
    <x v="3"/>
    <n v="41971"/>
    <n v="29379.7"/>
    <n v="3"/>
    <n v="10"/>
    <n v="125913"/>
    <n v="88139.1"/>
    <n v="37773.899999999994"/>
    <n v="0.29999999999999993"/>
    <x v="6"/>
    <n v="2024"/>
    <x v="3"/>
  </r>
  <r>
    <s v="O00597"/>
    <s v="2024-01-29"/>
    <x v="402"/>
    <s v="P023"/>
    <x v="11"/>
    <x v="4"/>
    <n v="4437"/>
    <n v="2662.2"/>
    <n v="1"/>
    <n v="0"/>
    <n v="4437"/>
    <n v="2662.2"/>
    <n v="1774.8000000000002"/>
    <n v="0.4"/>
    <x v="2"/>
    <n v="2024"/>
    <x v="2"/>
  </r>
  <r>
    <s v="O00598"/>
    <s v="2024-03-06"/>
    <x v="445"/>
    <s v="P001"/>
    <x v="1"/>
    <x v="1"/>
    <n v="1891"/>
    <n v="945.5"/>
    <n v="2"/>
    <n v="20"/>
    <n v="3782"/>
    <n v="1891"/>
    <n v="1891"/>
    <n v="0.5"/>
    <x v="11"/>
    <n v="2024"/>
    <x v="2"/>
  </r>
  <r>
    <s v="O00599"/>
    <s v="2024-06-26"/>
    <x v="446"/>
    <s v="P060"/>
    <x v="76"/>
    <x v="1"/>
    <n v="758"/>
    <n v="530.6"/>
    <n v="2"/>
    <n v="10"/>
    <n v="1516"/>
    <n v="1061.2"/>
    <n v="454.79999999999995"/>
    <n v="0.3"/>
    <x v="9"/>
    <n v="2024"/>
    <x v="0"/>
  </r>
  <r>
    <s v="O00600"/>
    <s v="2024-02-01"/>
    <x v="447"/>
    <s v="P018"/>
    <x v="5"/>
    <x v="1"/>
    <n v="3985"/>
    <n v="2789.5"/>
    <n v="3"/>
    <n v="0"/>
    <n v="11955"/>
    <n v="8368.5"/>
    <n v="3586.5"/>
    <n v="0.3"/>
    <x v="10"/>
    <n v="2024"/>
    <x v="2"/>
  </r>
  <r>
    <s v="O00601"/>
    <s v="2024-06-03"/>
    <x v="448"/>
    <s v="P070"/>
    <x v="85"/>
    <x v="4"/>
    <n v="583"/>
    <n v="349.8"/>
    <n v="5"/>
    <n v="10"/>
    <n v="2915"/>
    <n v="1749"/>
    <n v="1166"/>
    <n v="0.4"/>
    <x v="9"/>
    <n v="2024"/>
    <x v="0"/>
  </r>
  <r>
    <s v="O00602"/>
    <s v="2024-09-29"/>
    <x v="449"/>
    <s v="P020"/>
    <x v="21"/>
    <x v="4"/>
    <n v="11647"/>
    <n v="8152.9"/>
    <n v="4"/>
    <n v="0"/>
    <n v="46588"/>
    <n v="32611.599999999999"/>
    <n v="13976.400000000001"/>
    <n v="0.30000000000000004"/>
    <x v="4"/>
    <n v="2024"/>
    <x v="1"/>
  </r>
  <r>
    <s v="O00603"/>
    <s v="2025-08-15"/>
    <x v="268"/>
    <s v="P018"/>
    <x v="5"/>
    <x v="1"/>
    <n v="3985"/>
    <n v="2789.5"/>
    <n v="5"/>
    <n v="0"/>
    <n v="19925"/>
    <n v="13947.5"/>
    <n v="5977.5"/>
    <n v="0.3"/>
    <x v="1"/>
    <n v="2025"/>
    <x v="1"/>
  </r>
  <r>
    <s v="O00604"/>
    <s v="2025-09-30"/>
    <x v="450"/>
    <s v="P077"/>
    <x v="3"/>
    <x v="3"/>
    <n v="42787"/>
    <n v="29950.9"/>
    <n v="1"/>
    <n v="5"/>
    <n v="42787"/>
    <n v="29950.9"/>
    <n v="12836.099999999999"/>
    <n v="0.3"/>
    <x v="4"/>
    <n v="2025"/>
    <x v="1"/>
  </r>
  <r>
    <s v="O00605"/>
    <s v="2025-01-29"/>
    <x v="189"/>
    <s v="P092"/>
    <x v="83"/>
    <x v="0"/>
    <n v="7315"/>
    <n v="4389"/>
    <n v="1"/>
    <n v="10"/>
    <n v="7315"/>
    <n v="4389"/>
    <n v="2926"/>
    <n v="0.4"/>
    <x v="2"/>
    <n v="2025"/>
    <x v="2"/>
  </r>
  <r>
    <s v="O00606"/>
    <s v="2024-03-17"/>
    <x v="441"/>
    <s v="P015"/>
    <x v="55"/>
    <x v="2"/>
    <n v="2943"/>
    <n v="1471.5"/>
    <n v="3"/>
    <n v="15"/>
    <n v="8829"/>
    <n v="4414.5"/>
    <n v="4414.5"/>
    <n v="0.5"/>
    <x v="11"/>
    <n v="2024"/>
    <x v="2"/>
  </r>
  <r>
    <s v="O00607"/>
    <s v="2025-06-07"/>
    <x v="257"/>
    <s v="P082"/>
    <x v="68"/>
    <x v="3"/>
    <n v="354"/>
    <n v="247.8"/>
    <n v="5"/>
    <n v="0"/>
    <n v="1770"/>
    <n v="1239"/>
    <n v="531"/>
    <n v="0.3"/>
    <x v="9"/>
    <n v="2025"/>
    <x v="0"/>
  </r>
  <r>
    <s v="O00608"/>
    <s v="2024-12-12"/>
    <x v="181"/>
    <s v="P031"/>
    <x v="91"/>
    <x v="3"/>
    <n v="34152"/>
    <n v="23906.400000000001"/>
    <n v="5"/>
    <n v="0"/>
    <n v="170760"/>
    <n v="119532"/>
    <n v="51228"/>
    <n v="0.3"/>
    <x v="5"/>
    <n v="2024"/>
    <x v="3"/>
  </r>
  <r>
    <s v="O00609"/>
    <s v="2024-01-19"/>
    <x v="209"/>
    <s v="P060"/>
    <x v="76"/>
    <x v="1"/>
    <n v="758"/>
    <n v="530.6"/>
    <n v="1"/>
    <n v="0"/>
    <n v="758"/>
    <n v="530.6"/>
    <n v="227.39999999999998"/>
    <n v="0.3"/>
    <x v="2"/>
    <n v="2024"/>
    <x v="2"/>
  </r>
  <r>
    <s v="O00610"/>
    <s v="2025-03-18"/>
    <x v="451"/>
    <s v="P064"/>
    <x v="51"/>
    <x v="0"/>
    <n v="8274"/>
    <n v="5791.8"/>
    <n v="5"/>
    <n v="0"/>
    <n v="41370"/>
    <n v="28959"/>
    <n v="12411"/>
    <n v="0.3"/>
    <x v="11"/>
    <n v="2025"/>
    <x v="2"/>
  </r>
  <r>
    <s v="O00611"/>
    <s v="2024-01-01"/>
    <x v="42"/>
    <s v="P081"/>
    <x v="50"/>
    <x v="2"/>
    <n v="4046"/>
    <n v="2427.6"/>
    <n v="5"/>
    <n v="20"/>
    <n v="20230"/>
    <n v="12138"/>
    <n v="8092"/>
    <n v="0.4"/>
    <x v="2"/>
    <n v="2024"/>
    <x v="2"/>
  </r>
  <r>
    <s v="O00612"/>
    <s v="2025-11-25"/>
    <x v="452"/>
    <s v="P052"/>
    <x v="77"/>
    <x v="1"/>
    <n v="192"/>
    <n v="96"/>
    <n v="2"/>
    <n v="10"/>
    <n v="384"/>
    <n v="192"/>
    <n v="192"/>
    <n v="0.5"/>
    <x v="6"/>
    <n v="2025"/>
    <x v="3"/>
  </r>
  <r>
    <s v="O00613"/>
    <s v="2025-05-13"/>
    <x v="453"/>
    <s v="P033"/>
    <x v="98"/>
    <x v="3"/>
    <n v="11428"/>
    <n v="6856.8"/>
    <n v="3"/>
    <n v="15"/>
    <n v="34284"/>
    <n v="20570.400000000001"/>
    <n v="13713.599999999999"/>
    <n v="0.39999999999999997"/>
    <x v="0"/>
    <n v="2025"/>
    <x v="0"/>
  </r>
  <r>
    <s v="O00614"/>
    <s v="2025-02-20"/>
    <x v="454"/>
    <s v="P014"/>
    <x v="67"/>
    <x v="4"/>
    <n v="9565"/>
    <n v="6695.5"/>
    <n v="4"/>
    <n v="10"/>
    <n v="38260"/>
    <n v="26782"/>
    <n v="11478"/>
    <n v="0.3"/>
    <x v="10"/>
    <n v="2025"/>
    <x v="2"/>
  </r>
  <r>
    <s v="O00615"/>
    <s v="2025-07-06"/>
    <x v="455"/>
    <s v="P008"/>
    <x v="29"/>
    <x v="3"/>
    <n v="41971"/>
    <n v="29379.7"/>
    <n v="3"/>
    <n v="10"/>
    <n v="125913"/>
    <n v="88139.1"/>
    <n v="37773.899999999994"/>
    <n v="0.29999999999999993"/>
    <x v="3"/>
    <n v="2025"/>
    <x v="1"/>
  </r>
  <r>
    <s v="O00616"/>
    <s v="2025-08-25"/>
    <x v="116"/>
    <s v="P030"/>
    <x v="40"/>
    <x v="3"/>
    <n v="16441"/>
    <n v="8220.5"/>
    <n v="1"/>
    <n v="10"/>
    <n v="16441"/>
    <n v="8220.5"/>
    <n v="8220.5"/>
    <n v="0.5"/>
    <x v="1"/>
    <n v="2025"/>
    <x v="1"/>
  </r>
  <r>
    <s v="O00617"/>
    <s v="2025-04-07"/>
    <x v="456"/>
    <s v="P089"/>
    <x v="31"/>
    <x v="4"/>
    <n v="2956"/>
    <n v="1478"/>
    <n v="5"/>
    <n v="0"/>
    <n v="14780"/>
    <n v="7390"/>
    <n v="7390"/>
    <n v="0.5"/>
    <x v="8"/>
    <n v="2025"/>
    <x v="0"/>
  </r>
  <r>
    <s v="O00618"/>
    <s v="2025-12-10"/>
    <x v="457"/>
    <s v="P086"/>
    <x v="8"/>
    <x v="2"/>
    <n v="3333"/>
    <n v="2333.1"/>
    <n v="1"/>
    <n v="10"/>
    <n v="3333"/>
    <n v="2333.1"/>
    <n v="999.90000000000009"/>
    <n v="0.30000000000000004"/>
    <x v="5"/>
    <n v="2025"/>
    <x v="3"/>
  </r>
  <r>
    <s v="O00619"/>
    <s v="2024-02-04"/>
    <x v="458"/>
    <s v="P046"/>
    <x v="7"/>
    <x v="0"/>
    <n v="10604"/>
    <n v="5302"/>
    <n v="2"/>
    <n v="10"/>
    <n v="21208"/>
    <n v="10604"/>
    <n v="10604"/>
    <n v="0.5"/>
    <x v="10"/>
    <n v="2024"/>
    <x v="2"/>
  </r>
  <r>
    <s v="O00620"/>
    <s v="2025-01-16"/>
    <x v="326"/>
    <s v="P086"/>
    <x v="8"/>
    <x v="2"/>
    <n v="3333"/>
    <n v="2333.1"/>
    <n v="5"/>
    <n v="5"/>
    <n v="16665"/>
    <n v="11665.5"/>
    <n v="4999.5"/>
    <n v="0.3"/>
    <x v="2"/>
    <n v="2025"/>
    <x v="2"/>
  </r>
  <r>
    <s v="O00621"/>
    <s v="2024-08-13"/>
    <x v="459"/>
    <s v="P027"/>
    <x v="33"/>
    <x v="2"/>
    <n v="4969"/>
    <n v="2484.5"/>
    <n v="2"/>
    <n v="0"/>
    <n v="9938"/>
    <n v="4969"/>
    <n v="4969"/>
    <n v="0.5"/>
    <x v="1"/>
    <n v="2024"/>
    <x v="1"/>
  </r>
  <r>
    <s v="O00622"/>
    <s v="2025-09-07"/>
    <x v="460"/>
    <s v="P035"/>
    <x v="92"/>
    <x v="4"/>
    <n v="3185"/>
    <n v="1592.5"/>
    <n v="4"/>
    <n v="15"/>
    <n v="12740"/>
    <n v="6370"/>
    <n v="6370"/>
    <n v="0.5"/>
    <x v="4"/>
    <n v="2025"/>
    <x v="1"/>
  </r>
  <r>
    <s v="O00623"/>
    <s v="2024-08-05"/>
    <x v="306"/>
    <s v="P049"/>
    <x v="34"/>
    <x v="2"/>
    <n v="4071"/>
    <n v="2442.6"/>
    <n v="1"/>
    <n v="15"/>
    <n v="4071"/>
    <n v="2442.6"/>
    <n v="1628.4"/>
    <n v="0.4"/>
    <x v="1"/>
    <n v="2024"/>
    <x v="1"/>
  </r>
  <r>
    <s v="O00624"/>
    <s v="2024-06-16"/>
    <x v="461"/>
    <s v="P013"/>
    <x v="70"/>
    <x v="1"/>
    <n v="639"/>
    <n v="319.5"/>
    <n v="3"/>
    <n v="10"/>
    <n v="1917"/>
    <n v="958.5"/>
    <n v="958.5"/>
    <n v="0.5"/>
    <x v="9"/>
    <n v="2024"/>
    <x v="0"/>
  </r>
  <r>
    <s v="O00625"/>
    <s v="2024-05-11"/>
    <x v="462"/>
    <s v="P095"/>
    <x v="66"/>
    <x v="2"/>
    <n v="4520"/>
    <n v="3164"/>
    <n v="4"/>
    <n v="10"/>
    <n v="18080"/>
    <n v="12656"/>
    <n v="5424"/>
    <n v="0.3"/>
    <x v="0"/>
    <n v="2024"/>
    <x v="0"/>
  </r>
  <r>
    <s v="O00626"/>
    <s v="2024-03-23"/>
    <x v="463"/>
    <s v="P075"/>
    <x v="25"/>
    <x v="4"/>
    <n v="5435"/>
    <n v="3804.5"/>
    <n v="3"/>
    <n v="20"/>
    <n v="16305"/>
    <n v="11413.5"/>
    <n v="4891.5"/>
    <n v="0.3"/>
    <x v="11"/>
    <n v="2024"/>
    <x v="2"/>
  </r>
  <r>
    <s v="O00627"/>
    <s v="2024-08-20"/>
    <x v="406"/>
    <s v="P099"/>
    <x v="24"/>
    <x v="3"/>
    <n v="48012"/>
    <n v="24006"/>
    <n v="3"/>
    <n v="20"/>
    <n v="144036"/>
    <n v="72018"/>
    <n v="72018"/>
    <n v="0.5"/>
    <x v="1"/>
    <n v="2024"/>
    <x v="1"/>
  </r>
  <r>
    <s v="O00628"/>
    <s v="2025-02-09"/>
    <x v="464"/>
    <s v="P027"/>
    <x v="33"/>
    <x v="2"/>
    <n v="4969"/>
    <n v="2484.5"/>
    <n v="2"/>
    <n v="0"/>
    <n v="9938"/>
    <n v="4969"/>
    <n v="4969"/>
    <n v="0.5"/>
    <x v="10"/>
    <n v="2025"/>
    <x v="2"/>
  </r>
  <r>
    <s v="O00629"/>
    <s v="2025-07-11"/>
    <x v="331"/>
    <s v="P020"/>
    <x v="21"/>
    <x v="4"/>
    <n v="11647"/>
    <n v="8152.9"/>
    <n v="4"/>
    <n v="5"/>
    <n v="46588"/>
    <n v="32611.599999999999"/>
    <n v="13976.400000000001"/>
    <n v="0.30000000000000004"/>
    <x v="3"/>
    <n v="2025"/>
    <x v="1"/>
  </r>
  <r>
    <s v="O00630"/>
    <s v="2025-10-04"/>
    <x v="447"/>
    <s v="P006"/>
    <x v="99"/>
    <x v="3"/>
    <n v="18855"/>
    <n v="9427.5"/>
    <n v="1"/>
    <n v="10"/>
    <n v="18855"/>
    <n v="9427.5"/>
    <n v="9427.5"/>
    <n v="0.5"/>
    <x v="7"/>
    <n v="2025"/>
    <x v="3"/>
  </r>
  <r>
    <s v="O00631"/>
    <s v="2025-09-20"/>
    <x v="24"/>
    <s v="P071"/>
    <x v="71"/>
    <x v="1"/>
    <n v="487"/>
    <n v="243.5"/>
    <n v="1"/>
    <n v="15"/>
    <n v="487"/>
    <n v="243.5"/>
    <n v="243.5"/>
    <n v="0.5"/>
    <x v="4"/>
    <n v="2025"/>
    <x v="1"/>
  </r>
  <r>
    <s v="O00632"/>
    <s v="2025-04-04"/>
    <x v="404"/>
    <s v="P031"/>
    <x v="91"/>
    <x v="3"/>
    <n v="34152"/>
    <n v="23906.400000000001"/>
    <n v="5"/>
    <n v="15"/>
    <n v="170760"/>
    <n v="119532"/>
    <n v="51228"/>
    <n v="0.3"/>
    <x v="8"/>
    <n v="2025"/>
    <x v="0"/>
  </r>
  <r>
    <s v="O00633"/>
    <s v="2024-06-30"/>
    <x v="465"/>
    <s v="P099"/>
    <x v="24"/>
    <x v="3"/>
    <n v="48012"/>
    <n v="24006"/>
    <n v="4"/>
    <n v="15"/>
    <n v="192048"/>
    <n v="96024"/>
    <n v="96024"/>
    <n v="0.5"/>
    <x v="9"/>
    <n v="2024"/>
    <x v="0"/>
  </r>
  <r>
    <s v="O00634"/>
    <s v="2024-01-01"/>
    <x v="466"/>
    <s v="P060"/>
    <x v="76"/>
    <x v="1"/>
    <n v="758"/>
    <n v="530.6"/>
    <n v="1"/>
    <n v="0"/>
    <n v="758"/>
    <n v="530.6"/>
    <n v="227.39999999999998"/>
    <n v="0.3"/>
    <x v="2"/>
    <n v="2024"/>
    <x v="2"/>
  </r>
  <r>
    <s v="O00635"/>
    <s v="2024-11-16"/>
    <x v="416"/>
    <s v="P068"/>
    <x v="65"/>
    <x v="0"/>
    <n v="7252"/>
    <n v="3626"/>
    <n v="1"/>
    <n v="5"/>
    <n v="7252"/>
    <n v="3626"/>
    <n v="3626"/>
    <n v="0.5"/>
    <x v="6"/>
    <n v="2024"/>
    <x v="3"/>
  </r>
  <r>
    <s v="O00636"/>
    <s v="2025-03-11"/>
    <x v="467"/>
    <s v="P089"/>
    <x v="31"/>
    <x v="4"/>
    <n v="2956"/>
    <n v="1478"/>
    <n v="4"/>
    <n v="15"/>
    <n v="11824"/>
    <n v="5912"/>
    <n v="5912"/>
    <n v="0.5"/>
    <x v="11"/>
    <n v="2025"/>
    <x v="2"/>
  </r>
  <r>
    <s v="O00637"/>
    <s v="2025-12-17"/>
    <x v="468"/>
    <s v="P013"/>
    <x v="70"/>
    <x v="1"/>
    <n v="639"/>
    <n v="319.5"/>
    <n v="1"/>
    <n v="10"/>
    <n v="639"/>
    <n v="319.5"/>
    <n v="319.5"/>
    <n v="0.5"/>
    <x v="5"/>
    <n v="2025"/>
    <x v="3"/>
  </r>
  <r>
    <s v="O00638"/>
    <s v="2025-01-22"/>
    <x v="469"/>
    <s v="P073"/>
    <x v="89"/>
    <x v="1"/>
    <n v="626"/>
    <n v="438.2"/>
    <n v="4"/>
    <n v="10"/>
    <n v="2504"/>
    <n v="1752.8"/>
    <n v="751.2"/>
    <n v="0.30000000000000004"/>
    <x v="2"/>
    <n v="2025"/>
    <x v="2"/>
  </r>
  <r>
    <s v="O00639"/>
    <s v="2024-05-05"/>
    <x v="95"/>
    <s v="P014"/>
    <x v="67"/>
    <x v="4"/>
    <n v="9565"/>
    <n v="6695.5"/>
    <n v="1"/>
    <n v="0"/>
    <n v="9565"/>
    <n v="6695.5"/>
    <n v="2869.5"/>
    <n v="0.3"/>
    <x v="0"/>
    <n v="2024"/>
    <x v="0"/>
  </r>
  <r>
    <s v="O00640"/>
    <s v="2024-07-27"/>
    <x v="470"/>
    <s v="P030"/>
    <x v="40"/>
    <x v="3"/>
    <n v="16441"/>
    <n v="8220.5"/>
    <n v="3"/>
    <n v="10"/>
    <n v="49323"/>
    <n v="24661.5"/>
    <n v="24661.5"/>
    <n v="0.5"/>
    <x v="3"/>
    <n v="2024"/>
    <x v="1"/>
  </r>
  <r>
    <s v="O00641"/>
    <s v="2025-09-07"/>
    <x v="18"/>
    <s v="P084"/>
    <x v="80"/>
    <x v="2"/>
    <n v="3921"/>
    <n v="2352.6"/>
    <n v="3"/>
    <n v="5"/>
    <n v="11763"/>
    <n v="7057.7999999999993"/>
    <n v="4705.2000000000007"/>
    <n v="0.40000000000000008"/>
    <x v="4"/>
    <n v="2025"/>
    <x v="1"/>
  </r>
  <r>
    <s v="O00642"/>
    <s v="2024-02-25"/>
    <x v="471"/>
    <s v="P071"/>
    <x v="71"/>
    <x v="1"/>
    <n v="487"/>
    <n v="243.5"/>
    <n v="2"/>
    <n v="15"/>
    <n v="974"/>
    <n v="487"/>
    <n v="487"/>
    <n v="0.5"/>
    <x v="10"/>
    <n v="2024"/>
    <x v="2"/>
  </r>
  <r>
    <s v="O00643"/>
    <s v="2025-05-20"/>
    <x v="472"/>
    <s v="P021"/>
    <x v="82"/>
    <x v="2"/>
    <n v="1236"/>
    <n v="865.2"/>
    <n v="5"/>
    <n v="15"/>
    <n v="6180"/>
    <n v="4326"/>
    <n v="1854"/>
    <n v="0.3"/>
    <x v="0"/>
    <n v="2025"/>
    <x v="0"/>
  </r>
  <r>
    <s v="O00644"/>
    <s v="2025-05-10"/>
    <x v="309"/>
    <s v="P087"/>
    <x v="78"/>
    <x v="3"/>
    <n v="25216"/>
    <n v="17651.2"/>
    <n v="1"/>
    <n v="5"/>
    <n v="25216"/>
    <n v="17651.2"/>
    <n v="7564.7999999999993"/>
    <n v="0.3"/>
    <x v="0"/>
    <n v="2025"/>
    <x v="0"/>
  </r>
  <r>
    <s v="O00645"/>
    <s v="2024-02-27"/>
    <x v="473"/>
    <s v="P061"/>
    <x v="44"/>
    <x v="4"/>
    <n v="7170"/>
    <n v="3585"/>
    <n v="2"/>
    <n v="20"/>
    <n v="14340"/>
    <n v="7170"/>
    <n v="7170"/>
    <n v="0.5"/>
    <x v="10"/>
    <n v="2024"/>
    <x v="2"/>
  </r>
  <r>
    <s v="O00646"/>
    <s v="2024-02-28"/>
    <x v="474"/>
    <s v="P097"/>
    <x v="84"/>
    <x v="4"/>
    <n v="9084"/>
    <n v="6358.8"/>
    <n v="2"/>
    <n v="15"/>
    <n v="18168"/>
    <n v="12717.6"/>
    <n v="5450.4"/>
    <n v="0.3"/>
    <x v="10"/>
    <n v="2024"/>
    <x v="2"/>
  </r>
  <r>
    <s v="O00647"/>
    <s v="2025-06-21"/>
    <x v="208"/>
    <s v="P100"/>
    <x v="45"/>
    <x v="1"/>
    <n v="2523"/>
    <n v="1766.1"/>
    <n v="1"/>
    <n v="0"/>
    <n v="2523"/>
    <n v="1766.1"/>
    <n v="756.90000000000009"/>
    <n v="0.30000000000000004"/>
    <x v="9"/>
    <n v="2025"/>
    <x v="0"/>
  </r>
  <r>
    <s v="O00648"/>
    <s v="2025-07-04"/>
    <x v="475"/>
    <s v="P061"/>
    <x v="44"/>
    <x v="4"/>
    <n v="7170"/>
    <n v="3585"/>
    <n v="3"/>
    <n v="0"/>
    <n v="21510"/>
    <n v="10755"/>
    <n v="10755"/>
    <n v="0.5"/>
    <x v="3"/>
    <n v="2025"/>
    <x v="1"/>
  </r>
  <r>
    <s v="O00649"/>
    <s v="2025-08-22"/>
    <x v="373"/>
    <s v="P075"/>
    <x v="25"/>
    <x v="4"/>
    <n v="5435"/>
    <n v="3804.5"/>
    <n v="3"/>
    <n v="20"/>
    <n v="16305"/>
    <n v="11413.5"/>
    <n v="4891.5"/>
    <n v="0.3"/>
    <x v="1"/>
    <n v="2025"/>
    <x v="1"/>
  </r>
  <r>
    <s v="O00650"/>
    <s v="2024-05-02"/>
    <x v="16"/>
    <s v="P096"/>
    <x v="47"/>
    <x v="2"/>
    <n v="483"/>
    <n v="289.8"/>
    <n v="3"/>
    <n v="10"/>
    <n v="1449"/>
    <n v="869.40000000000009"/>
    <n v="579.59999999999991"/>
    <n v="0.39999999999999991"/>
    <x v="0"/>
    <n v="2024"/>
    <x v="0"/>
  </r>
  <r>
    <s v="O00651"/>
    <s v="2025-12-18"/>
    <x v="476"/>
    <s v="P094"/>
    <x v="69"/>
    <x v="0"/>
    <n v="13434"/>
    <n v="9403.7999999999993"/>
    <n v="5"/>
    <n v="20"/>
    <n v="67170"/>
    <n v="47019"/>
    <n v="20151"/>
    <n v="0.3"/>
    <x v="5"/>
    <n v="2025"/>
    <x v="3"/>
  </r>
  <r>
    <s v="O00652"/>
    <s v="2025-12-26"/>
    <x v="189"/>
    <s v="P031"/>
    <x v="91"/>
    <x v="3"/>
    <n v="34152"/>
    <n v="23906.400000000001"/>
    <n v="2"/>
    <n v="5"/>
    <n v="68304"/>
    <n v="47812.800000000003"/>
    <n v="20491.199999999997"/>
    <n v="0.29999999999999993"/>
    <x v="5"/>
    <n v="2025"/>
    <x v="3"/>
  </r>
  <r>
    <s v="O00653"/>
    <s v="2024-02-26"/>
    <x v="6"/>
    <s v="P012"/>
    <x v="13"/>
    <x v="0"/>
    <n v="1513"/>
    <n v="907.8"/>
    <n v="3"/>
    <n v="15"/>
    <n v="4539"/>
    <n v="2723.3999999999996"/>
    <n v="1815.6000000000004"/>
    <n v="0.40000000000000008"/>
    <x v="10"/>
    <n v="2024"/>
    <x v="2"/>
  </r>
  <r>
    <s v="O00654"/>
    <s v="2025-01-30"/>
    <x v="477"/>
    <s v="P006"/>
    <x v="99"/>
    <x v="3"/>
    <n v="18855"/>
    <n v="9427.5"/>
    <n v="2"/>
    <n v="10"/>
    <n v="37710"/>
    <n v="18855"/>
    <n v="18855"/>
    <n v="0.5"/>
    <x v="2"/>
    <n v="2025"/>
    <x v="2"/>
  </r>
  <r>
    <s v="O00655"/>
    <s v="2024-04-14"/>
    <x v="381"/>
    <s v="P006"/>
    <x v="99"/>
    <x v="3"/>
    <n v="18855"/>
    <n v="9427.5"/>
    <n v="5"/>
    <n v="5"/>
    <n v="94275"/>
    <n v="47137.5"/>
    <n v="47137.5"/>
    <n v="0.5"/>
    <x v="8"/>
    <n v="2024"/>
    <x v="0"/>
  </r>
  <r>
    <s v="O00656"/>
    <s v="2024-04-13"/>
    <x v="478"/>
    <s v="P058"/>
    <x v="35"/>
    <x v="1"/>
    <n v="3598"/>
    <n v="2158.8000000000002"/>
    <n v="3"/>
    <n v="0"/>
    <n v="10794"/>
    <n v="6476.4000000000005"/>
    <n v="4317.5999999999995"/>
    <n v="0.39999999999999997"/>
    <x v="8"/>
    <n v="2024"/>
    <x v="0"/>
  </r>
  <r>
    <s v="O00657"/>
    <s v="2025-09-14"/>
    <x v="479"/>
    <s v="P069"/>
    <x v="41"/>
    <x v="1"/>
    <n v="384"/>
    <n v="192"/>
    <n v="1"/>
    <n v="0"/>
    <n v="384"/>
    <n v="192"/>
    <n v="192"/>
    <n v="0.5"/>
    <x v="4"/>
    <n v="2025"/>
    <x v="1"/>
  </r>
  <r>
    <s v="O00658"/>
    <s v="2025-01-20"/>
    <x v="290"/>
    <s v="P009"/>
    <x v="49"/>
    <x v="4"/>
    <n v="10891"/>
    <n v="5445.5"/>
    <n v="3"/>
    <n v="20"/>
    <n v="32673"/>
    <n v="16336.5"/>
    <n v="16336.5"/>
    <n v="0.5"/>
    <x v="2"/>
    <n v="2025"/>
    <x v="2"/>
  </r>
  <r>
    <s v="O00659"/>
    <s v="2025-07-22"/>
    <x v="35"/>
    <s v="P097"/>
    <x v="84"/>
    <x v="4"/>
    <n v="9084"/>
    <n v="6358.8"/>
    <n v="3"/>
    <n v="15"/>
    <n v="27252"/>
    <n v="19076.400000000001"/>
    <n v="8175.5999999999985"/>
    <n v="0.29999999999999993"/>
    <x v="3"/>
    <n v="2025"/>
    <x v="1"/>
  </r>
  <r>
    <s v="O00660"/>
    <s v="2024-12-17"/>
    <x v="471"/>
    <s v="P043"/>
    <x v="87"/>
    <x v="1"/>
    <n v="1637"/>
    <n v="818.5"/>
    <n v="3"/>
    <n v="10"/>
    <n v="4911"/>
    <n v="2455.5"/>
    <n v="2455.5"/>
    <n v="0.5"/>
    <x v="5"/>
    <n v="2024"/>
    <x v="3"/>
  </r>
  <r>
    <s v="O00661"/>
    <s v="2024-01-21"/>
    <x v="480"/>
    <s v="P007"/>
    <x v="4"/>
    <x v="4"/>
    <n v="5469"/>
    <n v="3281.4"/>
    <n v="5"/>
    <n v="10"/>
    <n v="27345"/>
    <n v="16407"/>
    <n v="10938"/>
    <n v="0.4"/>
    <x v="2"/>
    <n v="2024"/>
    <x v="2"/>
  </r>
  <r>
    <s v="O00662"/>
    <s v="2024-09-30"/>
    <x v="481"/>
    <s v="P045"/>
    <x v="64"/>
    <x v="3"/>
    <n v="31300"/>
    <n v="18780"/>
    <n v="1"/>
    <n v="5"/>
    <n v="31300"/>
    <n v="18780"/>
    <n v="12520"/>
    <n v="0.4"/>
    <x v="4"/>
    <n v="2024"/>
    <x v="1"/>
  </r>
  <r>
    <s v="O00663"/>
    <s v="2024-08-04"/>
    <x v="482"/>
    <s v="P073"/>
    <x v="89"/>
    <x v="1"/>
    <n v="626"/>
    <n v="438.2"/>
    <n v="3"/>
    <n v="0"/>
    <n v="1878"/>
    <n v="1314.6"/>
    <n v="563.40000000000009"/>
    <n v="0.30000000000000004"/>
    <x v="1"/>
    <n v="2024"/>
    <x v="1"/>
  </r>
  <r>
    <s v="O00664"/>
    <s v="2024-12-24"/>
    <x v="113"/>
    <s v="P084"/>
    <x v="80"/>
    <x v="2"/>
    <n v="3921"/>
    <n v="2352.6"/>
    <n v="3"/>
    <n v="15"/>
    <n v="11763"/>
    <n v="7057.7999999999993"/>
    <n v="4705.2000000000007"/>
    <n v="0.40000000000000008"/>
    <x v="5"/>
    <n v="2024"/>
    <x v="3"/>
  </r>
  <r>
    <s v="O00665"/>
    <s v="2025-05-29"/>
    <x v="340"/>
    <s v="P094"/>
    <x v="69"/>
    <x v="0"/>
    <n v="13434"/>
    <n v="9403.7999999999993"/>
    <n v="5"/>
    <n v="10"/>
    <n v="67170"/>
    <n v="47019"/>
    <n v="20151"/>
    <n v="0.3"/>
    <x v="0"/>
    <n v="2025"/>
    <x v="0"/>
  </r>
  <r>
    <s v="O00666"/>
    <s v="2025-12-09"/>
    <x v="438"/>
    <s v="P067"/>
    <x v="52"/>
    <x v="4"/>
    <n v="1463"/>
    <n v="731.5"/>
    <n v="4"/>
    <n v="10"/>
    <n v="5852"/>
    <n v="2926"/>
    <n v="2926"/>
    <n v="0.5"/>
    <x v="5"/>
    <n v="2025"/>
    <x v="3"/>
  </r>
  <r>
    <s v="O00667"/>
    <s v="2025-08-29"/>
    <x v="483"/>
    <s v="P072"/>
    <x v="20"/>
    <x v="3"/>
    <n v="27555"/>
    <n v="19288.5"/>
    <n v="3"/>
    <n v="5"/>
    <n v="82665"/>
    <n v="57865.5"/>
    <n v="24799.5"/>
    <n v="0.3"/>
    <x v="1"/>
    <n v="2025"/>
    <x v="1"/>
  </r>
  <r>
    <s v="O00668"/>
    <s v="2024-02-22"/>
    <x v="44"/>
    <s v="P026"/>
    <x v="60"/>
    <x v="4"/>
    <n v="4882"/>
    <n v="2929.2"/>
    <n v="1"/>
    <n v="20"/>
    <n v="4882"/>
    <n v="2929.2"/>
    <n v="1952.8000000000002"/>
    <n v="0.4"/>
    <x v="10"/>
    <n v="2024"/>
    <x v="2"/>
  </r>
  <r>
    <s v="O00669"/>
    <s v="2024-12-02"/>
    <x v="484"/>
    <s v="P087"/>
    <x v="78"/>
    <x v="3"/>
    <n v="25216"/>
    <n v="17651.2"/>
    <n v="2"/>
    <n v="5"/>
    <n v="50432"/>
    <n v="35302.400000000001"/>
    <n v="15129.599999999999"/>
    <n v="0.3"/>
    <x v="5"/>
    <n v="2024"/>
    <x v="3"/>
  </r>
  <r>
    <s v="O00670"/>
    <s v="2024-12-01"/>
    <x v="485"/>
    <s v="P030"/>
    <x v="40"/>
    <x v="3"/>
    <n v="16441"/>
    <n v="8220.5"/>
    <n v="1"/>
    <n v="0"/>
    <n v="16441"/>
    <n v="8220.5"/>
    <n v="8220.5"/>
    <n v="0.5"/>
    <x v="5"/>
    <n v="2024"/>
    <x v="3"/>
  </r>
  <r>
    <s v="O00671"/>
    <s v="2024-04-18"/>
    <x v="351"/>
    <s v="P063"/>
    <x v="16"/>
    <x v="2"/>
    <n v="3643"/>
    <n v="2185.8000000000002"/>
    <n v="2"/>
    <n v="10"/>
    <n v="7286"/>
    <n v="4371.6000000000004"/>
    <n v="2914.3999999999996"/>
    <n v="0.39999999999999997"/>
    <x v="8"/>
    <n v="2024"/>
    <x v="0"/>
  </r>
  <r>
    <s v="O00672"/>
    <s v="2024-11-16"/>
    <x v="203"/>
    <s v="P078"/>
    <x v="75"/>
    <x v="0"/>
    <n v="700"/>
    <n v="420"/>
    <n v="1"/>
    <n v="15"/>
    <n v="700"/>
    <n v="420"/>
    <n v="280"/>
    <n v="0.4"/>
    <x v="6"/>
    <n v="2024"/>
    <x v="3"/>
  </r>
  <r>
    <s v="O00673"/>
    <s v="2025-11-25"/>
    <x v="382"/>
    <s v="P009"/>
    <x v="49"/>
    <x v="4"/>
    <n v="10891"/>
    <n v="5445.5"/>
    <n v="1"/>
    <n v="0"/>
    <n v="10891"/>
    <n v="5445.5"/>
    <n v="5445.5"/>
    <n v="0.5"/>
    <x v="6"/>
    <n v="2025"/>
    <x v="3"/>
  </r>
  <r>
    <s v="O00674"/>
    <s v="2024-04-02"/>
    <x v="486"/>
    <s v="P075"/>
    <x v="25"/>
    <x v="4"/>
    <n v="5435"/>
    <n v="3804.5"/>
    <n v="3"/>
    <n v="5"/>
    <n v="16305"/>
    <n v="11413.5"/>
    <n v="4891.5"/>
    <n v="0.3"/>
    <x v="8"/>
    <n v="2024"/>
    <x v="0"/>
  </r>
  <r>
    <s v="O00675"/>
    <s v="2025-09-03"/>
    <x v="487"/>
    <s v="P031"/>
    <x v="91"/>
    <x v="3"/>
    <n v="34152"/>
    <n v="23906.400000000001"/>
    <n v="2"/>
    <n v="20"/>
    <n v="68304"/>
    <n v="47812.800000000003"/>
    <n v="20491.199999999997"/>
    <n v="0.29999999999999993"/>
    <x v="4"/>
    <n v="2025"/>
    <x v="1"/>
  </r>
  <r>
    <s v="O00676"/>
    <s v="2024-07-12"/>
    <x v="347"/>
    <s v="P060"/>
    <x v="76"/>
    <x v="1"/>
    <n v="758"/>
    <n v="530.6"/>
    <n v="3"/>
    <n v="20"/>
    <n v="2274"/>
    <n v="1591.8000000000002"/>
    <n v="682.19999999999982"/>
    <n v="0.29999999999999993"/>
    <x v="3"/>
    <n v="2024"/>
    <x v="1"/>
  </r>
  <r>
    <s v="O00677"/>
    <s v="2024-11-17"/>
    <x v="488"/>
    <s v="P064"/>
    <x v="51"/>
    <x v="0"/>
    <n v="8274"/>
    <n v="5791.8"/>
    <n v="2"/>
    <n v="10"/>
    <n v="16548"/>
    <n v="11583.6"/>
    <n v="4964.3999999999996"/>
    <n v="0.3"/>
    <x v="6"/>
    <n v="2024"/>
    <x v="3"/>
  </r>
  <r>
    <s v="O00678"/>
    <s v="2025-03-01"/>
    <x v="183"/>
    <s v="P061"/>
    <x v="44"/>
    <x v="4"/>
    <n v="7170"/>
    <n v="3585"/>
    <n v="5"/>
    <n v="20"/>
    <n v="35850"/>
    <n v="17925"/>
    <n v="17925"/>
    <n v="0.5"/>
    <x v="11"/>
    <n v="2025"/>
    <x v="2"/>
  </r>
  <r>
    <s v="O00679"/>
    <s v="2024-09-20"/>
    <x v="473"/>
    <s v="P071"/>
    <x v="71"/>
    <x v="1"/>
    <n v="487"/>
    <n v="243.5"/>
    <n v="4"/>
    <n v="10"/>
    <n v="1948"/>
    <n v="974"/>
    <n v="974"/>
    <n v="0.5"/>
    <x v="4"/>
    <n v="2024"/>
    <x v="1"/>
  </r>
  <r>
    <s v="O00680"/>
    <s v="2024-05-17"/>
    <x v="489"/>
    <s v="P091"/>
    <x v="18"/>
    <x v="3"/>
    <n v="45348"/>
    <n v="27208.799999999999"/>
    <n v="3"/>
    <n v="20"/>
    <n v="136044"/>
    <n v="81626.399999999994"/>
    <n v="54417.600000000006"/>
    <n v="0.4"/>
    <x v="0"/>
    <n v="2024"/>
    <x v="0"/>
  </r>
  <r>
    <s v="O00681"/>
    <s v="2025-10-07"/>
    <x v="364"/>
    <s v="P077"/>
    <x v="3"/>
    <x v="3"/>
    <n v="42787"/>
    <n v="29950.9"/>
    <n v="4"/>
    <n v="20"/>
    <n v="171148"/>
    <n v="119803.6"/>
    <n v="51344.399999999994"/>
    <n v="0.3"/>
    <x v="7"/>
    <n v="2025"/>
    <x v="3"/>
  </r>
  <r>
    <s v="O00682"/>
    <s v="2025-05-11"/>
    <x v="36"/>
    <s v="P001"/>
    <x v="1"/>
    <x v="1"/>
    <n v="1891"/>
    <n v="945.5"/>
    <n v="5"/>
    <n v="20"/>
    <n v="9455"/>
    <n v="4727.5"/>
    <n v="4727.5"/>
    <n v="0.5"/>
    <x v="0"/>
    <n v="2025"/>
    <x v="0"/>
  </r>
  <r>
    <s v="O00683"/>
    <s v="2025-07-14"/>
    <x v="490"/>
    <s v="P022"/>
    <x v="73"/>
    <x v="3"/>
    <n v="48755"/>
    <n v="29253"/>
    <n v="3"/>
    <n v="5"/>
    <n v="146265"/>
    <n v="87759"/>
    <n v="58506"/>
    <n v="0.4"/>
    <x v="3"/>
    <n v="2025"/>
    <x v="1"/>
  </r>
  <r>
    <s v="O00684"/>
    <s v="2024-05-27"/>
    <x v="491"/>
    <s v="P057"/>
    <x v="38"/>
    <x v="3"/>
    <n v="26846"/>
    <n v="16107.6"/>
    <n v="5"/>
    <n v="5"/>
    <n v="134230"/>
    <n v="80538"/>
    <n v="53692"/>
    <n v="0.4"/>
    <x v="0"/>
    <n v="2024"/>
    <x v="0"/>
  </r>
  <r>
    <s v="O00685"/>
    <s v="2024-11-18"/>
    <x v="492"/>
    <s v="P022"/>
    <x v="73"/>
    <x v="3"/>
    <n v="48755"/>
    <n v="29253"/>
    <n v="1"/>
    <n v="15"/>
    <n v="48755"/>
    <n v="29253"/>
    <n v="19502"/>
    <n v="0.4"/>
    <x v="6"/>
    <n v="2024"/>
    <x v="3"/>
  </r>
  <r>
    <s v="O00686"/>
    <s v="2025-08-01"/>
    <x v="433"/>
    <s v="P006"/>
    <x v="99"/>
    <x v="3"/>
    <n v="18855"/>
    <n v="9427.5"/>
    <n v="3"/>
    <n v="20"/>
    <n v="56565"/>
    <n v="28282.5"/>
    <n v="28282.5"/>
    <n v="0.5"/>
    <x v="1"/>
    <n v="2025"/>
    <x v="1"/>
  </r>
  <r>
    <s v="O00687"/>
    <s v="2024-12-22"/>
    <x v="493"/>
    <s v="P080"/>
    <x v="79"/>
    <x v="4"/>
    <n v="4816"/>
    <n v="3371.2"/>
    <n v="5"/>
    <n v="5"/>
    <n v="24080"/>
    <n v="16856"/>
    <n v="7224"/>
    <n v="0.3"/>
    <x v="5"/>
    <n v="2024"/>
    <x v="3"/>
  </r>
  <r>
    <s v="O00688"/>
    <s v="2025-11-02"/>
    <x v="422"/>
    <s v="P073"/>
    <x v="89"/>
    <x v="1"/>
    <n v="626"/>
    <n v="438.2"/>
    <n v="5"/>
    <n v="15"/>
    <n v="3130"/>
    <n v="2191"/>
    <n v="939"/>
    <n v="0.3"/>
    <x v="6"/>
    <n v="2025"/>
    <x v="3"/>
  </r>
  <r>
    <s v="O00689"/>
    <s v="2025-03-22"/>
    <x v="494"/>
    <s v="P091"/>
    <x v="18"/>
    <x v="3"/>
    <n v="45348"/>
    <n v="27208.799999999999"/>
    <n v="1"/>
    <n v="0"/>
    <n v="45348"/>
    <n v="27208.799999999999"/>
    <n v="18139.2"/>
    <n v="0.4"/>
    <x v="11"/>
    <n v="2025"/>
    <x v="2"/>
  </r>
  <r>
    <s v="O00690"/>
    <s v="2025-04-02"/>
    <x v="495"/>
    <s v="P044"/>
    <x v="53"/>
    <x v="4"/>
    <n v="5008"/>
    <n v="3505.6"/>
    <n v="3"/>
    <n v="0"/>
    <n v="15024"/>
    <n v="10516.8"/>
    <n v="4507.2000000000007"/>
    <n v="0.30000000000000004"/>
    <x v="8"/>
    <n v="2025"/>
    <x v="0"/>
  </r>
  <r>
    <s v="O00691"/>
    <s v="2025-12-18"/>
    <x v="411"/>
    <s v="P091"/>
    <x v="18"/>
    <x v="3"/>
    <n v="45348"/>
    <n v="27208.799999999999"/>
    <n v="2"/>
    <n v="20"/>
    <n v="90696"/>
    <n v="54417.599999999999"/>
    <n v="36278.400000000001"/>
    <n v="0.4"/>
    <x v="5"/>
    <n v="2025"/>
    <x v="3"/>
  </r>
  <r>
    <s v="O00692"/>
    <s v="2025-07-01"/>
    <x v="496"/>
    <s v="P056"/>
    <x v="23"/>
    <x v="3"/>
    <n v="18900"/>
    <n v="9450"/>
    <n v="2"/>
    <n v="20"/>
    <n v="37800"/>
    <n v="18900"/>
    <n v="18900"/>
    <n v="0.5"/>
    <x v="3"/>
    <n v="2025"/>
    <x v="1"/>
  </r>
  <r>
    <s v="O00693"/>
    <s v="2025-09-06"/>
    <x v="497"/>
    <s v="P068"/>
    <x v="65"/>
    <x v="0"/>
    <n v="7252"/>
    <n v="3626"/>
    <n v="3"/>
    <n v="10"/>
    <n v="21756"/>
    <n v="10878"/>
    <n v="10878"/>
    <n v="0.5"/>
    <x v="4"/>
    <n v="2025"/>
    <x v="1"/>
  </r>
  <r>
    <s v="O00694"/>
    <s v="2025-01-17"/>
    <x v="161"/>
    <s v="P037"/>
    <x v="37"/>
    <x v="3"/>
    <n v="29046"/>
    <n v="20332.2"/>
    <n v="3"/>
    <n v="20"/>
    <n v="87138"/>
    <n v="60996.600000000006"/>
    <n v="26141.399999999994"/>
    <n v="0.29999999999999993"/>
    <x v="2"/>
    <n v="2025"/>
    <x v="2"/>
  </r>
  <r>
    <s v="O00695"/>
    <s v="2024-05-25"/>
    <x v="498"/>
    <s v="P019"/>
    <x v="39"/>
    <x v="4"/>
    <n v="11395"/>
    <n v="5697.5"/>
    <n v="1"/>
    <n v="10"/>
    <n v="11395"/>
    <n v="5697.5"/>
    <n v="5697.5"/>
    <n v="0.5"/>
    <x v="0"/>
    <n v="2024"/>
    <x v="0"/>
  </r>
  <r>
    <s v="O00696"/>
    <s v="2024-03-16"/>
    <x v="499"/>
    <s v="P085"/>
    <x v="22"/>
    <x v="1"/>
    <n v="1436"/>
    <n v="1005.2"/>
    <n v="5"/>
    <n v="15"/>
    <n v="7180"/>
    <n v="5026"/>
    <n v="2154"/>
    <n v="0.3"/>
    <x v="11"/>
    <n v="2024"/>
    <x v="2"/>
  </r>
  <r>
    <s v="O00697"/>
    <s v="2025-09-17"/>
    <x v="500"/>
    <s v="P064"/>
    <x v="51"/>
    <x v="0"/>
    <n v="8274"/>
    <n v="5791.8"/>
    <n v="1"/>
    <n v="5"/>
    <n v="8274"/>
    <n v="5791.8"/>
    <n v="2482.1999999999998"/>
    <n v="0.3"/>
    <x v="4"/>
    <n v="2025"/>
    <x v="1"/>
  </r>
  <r>
    <s v="O00698"/>
    <s v="2025-11-23"/>
    <x v="302"/>
    <s v="P085"/>
    <x v="22"/>
    <x v="1"/>
    <n v="1436"/>
    <n v="1005.2"/>
    <n v="2"/>
    <n v="15"/>
    <n v="2872"/>
    <n v="2010.4"/>
    <n v="861.59999999999991"/>
    <n v="0.3"/>
    <x v="6"/>
    <n v="2025"/>
    <x v="3"/>
  </r>
  <r>
    <s v="O00699"/>
    <s v="2024-02-26"/>
    <x v="501"/>
    <s v="P046"/>
    <x v="7"/>
    <x v="0"/>
    <n v="10604"/>
    <n v="5302"/>
    <n v="1"/>
    <n v="5"/>
    <n v="10604"/>
    <n v="5302"/>
    <n v="5302"/>
    <n v="0.5"/>
    <x v="10"/>
    <n v="2024"/>
    <x v="2"/>
  </r>
  <r>
    <s v="O00700"/>
    <s v="2025-07-20"/>
    <x v="208"/>
    <s v="P030"/>
    <x v="40"/>
    <x v="3"/>
    <n v="16441"/>
    <n v="8220.5"/>
    <n v="3"/>
    <n v="5"/>
    <n v="49323"/>
    <n v="24661.5"/>
    <n v="24661.5"/>
    <n v="0.5"/>
    <x v="3"/>
    <n v="2025"/>
    <x v="1"/>
  </r>
  <r>
    <s v="O00701"/>
    <s v="2025-02-23"/>
    <x v="338"/>
    <s v="P025"/>
    <x v="58"/>
    <x v="2"/>
    <n v="696"/>
    <n v="348"/>
    <n v="1"/>
    <n v="10"/>
    <n v="696"/>
    <n v="348"/>
    <n v="348"/>
    <n v="0.5"/>
    <x v="10"/>
    <n v="2025"/>
    <x v="2"/>
  </r>
  <r>
    <s v="O00702"/>
    <s v="2024-05-07"/>
    <x v="128"/>
    <s v="P086"/>
    <x v="8"/>
    <x v="2"/>
    <n v="3333"/>
    <n v="2333.1"/>
    <n v="4"/>
    <n v="0"/>
    <n v="13332"/>
    <n v="9332.4"/>
    <n v="3999.6000000000004"/>
    <n v="0.30000000000000004"/>
    <x v="0"/>
    <n v="2024"/>
    <x v="0"/>
  </r>
  <r>
    <s v="O00703"/>
    <s v="2024-07-27"/>
    <x v="442"/>
    <s v="P003"/>
    <x v="46"/>
    <x v="1"/>
    <n v="569"/>
    <n v="341.4"/>
    <n v="2"/>
    <n v="5"/>
    <n v="1138"/>
    <n v="682.8"/>
    <n v="455.20000000000005"/>
    <n v="0.4"/>
    <x v="3"/>
    <n v="2024"/>
    <x v="1"/>
  </r>
  <r>
    <s v="O00704"/>
    <s v="2024-10-26"/>
    <x v="502"/>
    <s v="P014"/>
    <x v="67"/>
    <x v="4"/>
    <n v="9565"/>
    <n v="6695.5"/>
    <n v="2"/>
    <n v="10"/>
    <n v="19130"/>
    <n v="13391"/>
    <n v="5739"/>
    <n v="0.3"/>
    <x v="7"/>
    <n v="2024"/>
    <x v="3"/>
  </r>
  <r>
    <s v="O00705"/>
    <s v="2025-06-18"/>
    <x v="503"/>
    <s v="P029"/>
    <x v="94"/>
    <x v="4"/>
    <n v="2105"/>
    <n v="1263"/>
    <n v="1"/>
    <n v="0"/>
    <n v="2105"/>
    <n v="1263"/>
    <n v="842"/>
    <n v="0.4"/>
    <x v="9"/>
    <n v="2025"/>
    <x v="0"/>
  </r>
  <r>
    <s v="O00706"/>
    <s v="2024-01-14"/>
    <x v="67"/>
    <s v="P081"/>
    <x v="50"/>
    <x v="2"/>
    <n v="4046"/>
    <n v="2427.6"/>
    <n v="2"/>
    <n v="0"/>
    <n v="8092"/>
    <n v="4855.2"/>
    <n v="3236.8"/>
    <n v="0.4"/>
    <x v="2"/>
    <n v="2024"/>
    <x v="2"/>
  </r>
  <r>
    <s v="O00707"/>
    <s v="2025-10-29"/>
    <x v="462"/>
    <s v="P015"/>
    <x v="55"/>
    <x v="2"/>
    <n v="2943"/>
    <n v="1471.5"/>
    <n v="1"/>
    <n v="0"/>
    <n v="2943"/>
    <n v="1471.5"/>
    <n v="1471.5"/>
    <n v="0.5"/>
    <x v="7"/>
    <n v="2025"/>
    <x v="3"/>
  </r>
  <r>
    <s v="O00708"/>
    <s v="2024-03-02"/>
    <x v="7"/>
    <s v="P059"/>
    <x v="62"/>
    <x v="3"/>
    <n v="39929"/>
    <n v="23957.4"/>
    <n v="2"/>
    <n v="15"/>
    <n v="79858"/>
    <n v="47914.8"/>
    <n v="31943.199999999997"/>
    <n v="0.39999999999999997"/>
    <x v="11"/>
    <n v="2024"/>
    <x v="2"/>
  </r>
  <r>
    <s v="O00709"/>
    <s v="2024-11-05"/>
    <x v="504"/>
    <s v="P047"/>
    <x v="48"/>
    <x v="2"/>
    <n v="3146"/>
    <n v="1573"/>
    <n v="1"/>
    <n v="10"/>
    <n v="3146"/>
    <n v="1573"/>
    <n v="1573"/>
    <n v="0.5"/>
    <x v="6"/>
    <n v="2024"/>
    <x v="3"/>
  </r>
  <r>
    <s v="O00710"/>
    <s v="2024-03-21"/>
    <x v="154"/>
    <s v="P004"/>
    <x v="15"/>
    <x v="1"/>
    <n v="591"/>
    <n v="354.6"/>
    <n v="4"/>
    <n v="0"/>
    <n v="2364"/>
    <n v="1418.4"/>
    <n v="945.59999999999991"/>
    <n v="0.39999999999999997"/>
    <x v="11"/>
    <n v="2024"/>
    <x v="2"/>
  </r>
  <r>
    <s v="O00711"/>
    <s v="2024-01-31"/>
    <x v="279"/>
    <s v="P081"/>
    <x v="50"/>
    <x v="2"/>
    <n v="4046"/>
    <n v="2427.6"/>
    <n v="4"/>
    <n v="10"/>
    <n v="16184"/>
    <n v="9710.4"/>
    <n v="6473.6"/>
    <n v="0.4"/>
    <x v="2"/>
    <n v="2024"/>
    <x v="2"/>
  </r>
  <r>
    <s v="O00712"/>
    <s v="2024-09-01"/>
    <x v="505"/>
    <s v="P076"/>
    <x v="17"/>
    <x v="1"/>
    <n v="3690"/>
    <n v="2583"/>
    <n v="2"/>
    <n v="10"/>
    <n v="7380"/>
    <n v="5166"/>
    <n v="2214"/>
    <n v="0.3"/>
    <x v="4"/>
    <n v="2024"/>
    <x v="1"/>
  </r>
  <r>
    <s v="O00713"/>
    <s v="2024-10-11"/>
    <x v="472"/>
    <s v="P082"/>
    <x v="68"/>
    <x v="3"/>
    <n v="354"/>
    <n v="247.8"/>
    <n v="2"/>
    <n v="20"/>
    <n v="708"/>
    <n v="495.6"/>
    <n v="212.39999999999998"/>
    <n v="0.3"/>
    <x v="7"/>
    <n v="2024"/>
    <x v="3"/>
  </r>
  <r>
    <s v="O00714"/>
    <s v="2024-07-08"/>
    <x v="506"/>
    <s v="P054"/>
    <x v="63"/>
    <x v="4"/>
    <n v="611"/>
    <n v="427.7"/>
    <n v="3"/>
    <n v="10"/>
    <n v="1833"/>
    <n v="1283.0999999999999"/>
    <n v="549.90000000000009"/>
    <n v="0.30000000000000004"/>
    <x v="3"/>
    <n v="2024"/>
    <x v="1"/>
  </r>
  <r>
    <s v="O00715"/>
    <s v="2025-01-16"/>
    <x v="507"/>
    <s v="P073"/>
    <x v="89"/>
    <x v="1"/>
    <n v="626"/>
    <n v="438.2"/>
    <n v="4"/>
    <n v="5"/>
    <n v="2504"/>
    <n v="1752.8"/>
    <n v="751.2"/>
    <n v="0.30000000000000004"/>
    <x v="2"/>
    <n v="2025"/>
    <x v="2"/>
  </r>
  <r>
    <s v="O00716"/>
    <s v="2025-03-20"/>
    <x v="508"/>
    <s v="P025"/>
    <x v="58"/>
    <x v="2"/>
    <n v="696"/>
    <n v="348"/>
    <n v="2"/>
    <n v="5"/>
    <n v="1392"/>
    <n v="696"/>
    <n v="696"/>
    <n v="0.5"/>
    <x v="11"/>
    <n v="2025"/>
    <x v="2"/>
  </r>
  <r>
    <s v="O00717"/>
    <s v="2024-03-18"/>
    <x v="95"/>
    <s v="P058"/>
    <x v="35"/>
    <x v="1"/>
    <n v="3598"/>
    <n v="2158.8000000000002"/>
    <n v="5"/>
    <n v="15"/>
    <n v="17990"/>
    <n v="10794"/>
    <n v="7196"/>
    <n v="0.4"/>
    <x v="11"/>
    <n v="2024"/>
    <x v="2"/>
  </r>
  <r>
    <s v="O00718"/>
    <s v="2024-01-05"/>
    <x v="55"/>
    <s v="P095"/>
    <x v="66"/>
    <x v="2"/>
    <n v="4520"/>
    <n v="3164"/>
    <n v="1"/>
    <n v="0"/>
    <n v="4520"/>
    <n v="3164"/>
    <n v="1356"/>
    <n v="0.3"/>
    <x v="2"/>
    <n v="2024"/>
    <x v="2"/>
  </r>
  <r>
    <s v="O00719"/>
    <s v="2024-08-01"/>
    <x v="325"/>
    <s v="P002"/>
    <x v="61"/>
    <x v="4"/>
    <n v="4241"/>
    <n v="2120.5"/>
    <n v="4"/>
    <n v="15"/>
    <n v="16964"/>
    <n v="8482"/>
    <n v="8482"/>
    <n v="0.5"/>
    <x v="1"/>
    <n v="2024"/>
    <x v="1"/>
  </r>
  <r>
    <s v="O00720"/>
    <s v="2024-10-07"/>
    <x v="442"/>
    <s v="P073"/>
    <x v="89"/>
    <x v="1"/>
    <n v="626"/>
    <n v="438.2"/>
    <n v="2"/>
    <n v="10"/>
    <n v="1252"/>
    <n v="876.4"/>
    <n v="375.6"/>
    <n v="0.30000000000000004"/>
    <x v="7"/>
    <n v="2024"/>
    <x v="3"/>
  </r>
  <r>
    <s v="O00721"/>
    <s v="2025-03-25"/>
    <x v="224"/>
    <s v="P093"/>
    <x v="59"/>
    <x v="0"/>
    <n v="10597"/>
    <n v="5298.5"/>
    <n v="5"/>
    <n v="15"/>
    <n v="52985"/>
    <n v="26492.5"/>
    <n v="26492.5"/>
    <n v="0.5"/>
    <x v="11"/>
    <n v="2025"/>
    <x v="2"/>
  </r>
  <r>
    <s v="O00722"/>
    <s v="2025-02-13"/>
    <x v="166"/>
    <s v="P027"/>
    <x v="33"/>
    <x v="2"/>
    <n v="4969"/>
    <n v="2484.5"/>
    <n v="2"/>
    <n v="20"/>
    <n v="9938"/>
    <n v="4969"/>
    <n v="4969"/>
    <n v="0.5"/>
    <x v="10"/>
    <n v="2025"/>
    <x v="2"/>
  </r>
  <r>
    <s v="O00723"/>
    <s v="2025-09-07"/>
    <x v="417"/>
    <s v="P074"/>
    <x v="19"/>
    <x v="3"/>
    <n v="20835"/>
    <n v="12501"/>
    <n v="3"/>
    <n v="15"/>
    <n v="62505"/>
    <n v="37503"/>
    <n v="25002"/>
    <n v="0.4"/>
    <x v="4"/>
    <n v="2025"/>
    <x v="1"/>
  </r>
  <r>
    <s v="O00724"/>
    <s v="2024-06-22"/>
    <x v="410"/>
    <s v="P026"/>
    <x v="60"/>
    <x v="4"/>
    <n v="4882"/>
    <n v="2929.2"/>
    <n v="3"/>
    <n v="15"/>
    <n v="14646"/>
    <n v="8787.5999999999985"/>
    <n v="5858.4000000000015"/>
    <n v="0.40000000000000008"/>
    <x v="9"/>
    <n v="2024"/>
    <x v="0"/>
  </r>
  <r>
    <s v="O00725"/>
    <s v="2024-12-17"/>
    <x v="345"/>
    <s v="P022"/>
    <x v="73"/>
    <x v="3"/>
    <n v="48755"/>
    <n v="29253"/>
    <n v="5"/>
    <n v="5"/>
    <n v="243775"/>
    <n v="146265"/>
    <n v="97510"/>
    <n v="0.4"/>
    <x v="5"/>
    <n v="2024"/>
    <x v="3"/>
  </r>
  <r>
    <s v="O00726"/>
    <s v="2024-02-23"/>
    <x v="509"/>
    <s v="P015"/>
    <x v="55"/>
    <x v="2"/>
    <n v="2943"/>
    <n v="1471.5"/>
    <n v="4"/>
    <n v="0"/>
    <n v="11772"/>
    <n v="5886"/>
    <n v="5886"/>
    <n v="0.5"/>
    <x v="10"/>
    <n v="2024"/>
    <x v="2"/>
  </r>
  <r>
    <s v="O00727"/>
    <s v="2025-04-14"/>
    <x v="510"/>
    <s v="P048"/>
    <x v="42"/>
    <x v="2"/>
    <n v="2190"/>
    <n v="1095"/>
    <n v="5"/>
    <n v="15"/>
    <n v="10950"/>
    <n v="5475"/>
    <n v="5475"/>
    <n v="0.5"/>
    <x v="8"/>
    <n v="2025"/>
    <x v="0"/>
  </r>
  <r>
    <s v="O00728"/>
    <s v="2024-09-18"/>
    <x v="456"/>
    <s v="P002"/>
    <x v="61"/>
    <x v="4"/>
    <n v="4241"/>
    <n v="2120.5"/>
    <n v="3"/>
    <n v="10"/>
    <n v="12723"/>
    <n v="6361.5"/>
    <n v="6361.5"/>
    <n v="0.5"/>
    <x v="4"/>
    <n v="2024"/>
    <x v="1"/>
  </r>
  <r>
    <s v="O00729"/>
    <s v="2024-04-27"/>
    <x v="511"/>
    <s v="P050"/>
    <x v="26"/>
    <x v="4"/>
    <n v="10475"/>
    <n v="7332.5"/>
    <n v="2"/>
    <n v="10"/>
    <n v="20950"/>
    <n v="14665"/>
    <n v="6285"/>
    <n v="0.3"/>
    <x v="8"/>
    <n v="2024"/>
    <x v="0"/>
  </r>
  <r>
    <s v="O00730"/>
    <s v="2025-02-25"/>
    <x v="512"/>
    <s v="P076"/>
    <x v="17"/>
    <x v="1"/>
    <n v="3690"/>
    <n v="2583"/>
    <n v="3"/>
    <n v="5"/>
    <n v="11070"/>
    <n v="7749"/>
    <n v="3321"/>
    <n v="0.3"/>
    <x v="10"/>
    <n v="2025"/>
    <x v="2"/>
  </r>
  <r>
    <s v="O00731"/>
    <s v="2025-02-22"/>
    <x v="304"/>
    <s v="P042"/>
    <x v="74"/>
    <x v="1"/>
    <n v="2758"/>
    <n v="1379"/>
    <n v="5"/>
    <n v="15"/>
    <n v="13790"/>
    <n v="6895"/>
    <n v="6895"/>
    <n v="0.5"/>
    <x v="10"/>
    <n v="2025"/>
    <x v="2"/>
  </r>
  <r>
    <s v="O00732"/>
    <s v="2025-05-17"/>
    <x v="513"/>
    <s v="P073"/>
    <x v="89"/>
    <x v="1"/>
    <n v="626"/>
    <n v="438.2"/>
    <n v="4"/>
    <n v="20"/>
    <n v="2504"/>
    <n v="1752.8"/>
    <n v="751.2"/>
    <n v="0.30000000000000004"/>
    <x v="0"/>
    <n v="2025"/>
    <x v="0"/>
  </r>
  <r>
    <s v="O00733"/>
    <s v="2025-06-13"/>
    <x v="514"/>
    <s v="P002"/>
    <x v="61"/>
    <x v="4"/>
    <n v="4241"/>
    <n v="2120.5"/>
    <n v="4"/>
    <n v="5"/>
    <n v="16964"/>
    <n v="8482"/>
    <n v="8482"/>
    <n v="0.5"/>
    <x v="9"/>
    <n v="2025"/>
    <x v="0"/>
  </r>
  <r>
    <s v="O00734"/>
    <s v="2025-08-04"/>
    <x v="515"/>
    <s v="P066"/>
    <x v="72"/>
    <x v="4"/>
    <n v="4711"/>
    <n v="2826.6"/>
    <n v="3"/>
    <n v="20"/>
    <n v="14133"/>
    <n v="8479.7999999999993"/>
    <n v="5653.2000000000007"/>
    <n v="0.40000000000000008"/>
    <x v="1"/>
    <n v="2025"/>
    <x v="1"/>
  </r>
  <r>
    <s v="O00735"/>
    <s v="2024-05-22"/>
    <x v="207"/>
    <s v="P077"/>
    <x v="3"/>
    <x v="3"/>
    <n v="42787"/>
    <n v="29950.9"/>
    <n v="1"/>
    <n v="0"/>
    <n v="42787"/>
    <n v="29950.9"/>
    <n v="12836.099999999999"/>
    <n v="0.3"/>
    <x v="0"/>
    <n v="2024"/>
    <x v="0"/>
  </r>
  <r>
    <s v="O00736"/>
    <s v="2025-03-10"/>
    <x v="516"/>
    <s v="P047"/>
    <x v="48"/>
    <x v="2"/>
    <n v="3146"/>
    <n v="1573"/>
    <n v="1"/>
    <n v="0"/>
    <n v="3146"/>
    <n v="1573"/>
    <n v="1573"/>
    <n v="0.5"/>
    <x v="11"/>
    <n v="2025"/>
    <x v="2"/>
  </r>
  <r>
    <s v="O00737"/>
    <s v="2025-04-13"/>
    <x v="157"/>
    <s v="P082"/>
    <x v="68"/>
    <x v="3"/>
    <n v="354"/>
    <n v="247.8"/>
    <n v="5"/>
    <n v="5"/>
    <n v="1770"/>
    <n v="1239"/>
    <n v="531"/>
    <n v="0.3"/>
    <x v="8"/>
    <n v="2025"/>
    <x v="0"/>
  </r>
  <r>
    <s v="O00738"/>
    <s v="2025-10-27"/>
    <x v="298"/>
    <s v="P029"/>
    <x v="94"/>
    <x v="4"/>
    <n v="2105"/>
    <n v="1263"/>
    <n v="4"/>
    <n v="20"/>
    <n v="8420"/>
    <n v="5052"/>
    <n v="3368"/>
    <n v="0.4"/>
    <x v="7"/>
    <n v="2025"/>
    <x v="3"/>
  </r>
  <r>
    <s v="O00739"/>
    <s v="2025-02-27"/>
    <x v="487"/>
    <s v="P027"/>
    <x v="33"/>
    <x v="2"/>
    <n v="4969"/>
    <n v="2484.5"/>
    <n v="2"/>
    <n v="20"/>
    <n v="9938"/>
    <n v="4969"/>
    <n v="4969"/>
    <n v="0.5"/>
    <x v="10"/>
    <n v="2025"/>
    <x v="2"/>
  </r>
  <r>
    <s v="O00740"/>
    <s v="2024-09-15"/>
    <x v="45"/>
    <s v="P074"/>
    <x v="19"/>
    <x v="3"/>
    <n v="20835"/>
    <n v="12501"/>
    <n v="2"/>
    <n v="10"/>
    <n v="41670"/>
    <n v="25002"/>
    <n v="16668"/>
    <n v="0.4"/>
    <x v="4"/>
    <n v="2024"/>
    <x v="1"/>
  </r>
  <r>
    <s v="O00741"/>
    <s v="2024-05-18"/>
    <x v="352"/>
    <s v="P042"/>
    <x v="74"/>
    <x v="1"/>
    <n v="2758"/>
    <n v="1379"/>
    <n v="4"/>
    <n v="0"/>
    <n v="11032"/>
    <n v="5516"/>
    <n v="5516"/>
    <n v="0.5"/>
    <x v="0"/>
    <n v="2024"/>
    <x v="0"/>
  </r>
  <r>
    <s v="O00742"/>
    <s v="2024-11-03"/>
    <x v="517"/>
    <s v="P078"/>
    <x v="75"/>
    <x v="0"/>
    <n v="700"/>
    <n v="420"/>
    <n v="4"/>
    <n v="15"/>
    <n v="2800"/>
    <n v="1680"/>
    <n v="1120"/>
    <n v="0.4"/>
    <x v="6"/>
    <n v="2024"/>
    <x v="3"/>
  </r>
  <r>
    <s v="O00743"/>
    <s v="2025-10-25"/>
    <x v="518"/>
    <s v="P034"/>
    <x v="88"/>
    <x v="3"/>
    <n v="4860"/>
    <n v="2430"/>
    <n v="1"/>
    <n v="10"/>
    <n v="4860"/>
    <n v="2430"/>
    <n v="2430"/>
    <n v="0.5"/>
    <x v="7"/>
    <n v="2025"/>
    <x v="3"/>
  </r>
  <r>
    <s v="O00744"/>
    <s v="2024-03-07"/>
    <x v="494"/>
    <s v="P091"/>
    <x v="18"/>
    <x v="3"/>
    <n v="45348"/>
    <n v="27208.799999999999"/>
    <n v="2"/>
    <n v="0"/>
    <n v="90696"/>
    <n v="54417.599999999999"/>
    <n v="36278.400000000001"/>
    <n v="0.4"/>
    <x v="11"/>
    <n v="2024"/>
    <x v="2"/>
  </r>
  <r>
    <s v="O00745"/>
    <s v="2025-06-18"/>
    <x v="270"/>
    <s v="P081"/>
    <x v="50"/>
    <x v="2"/>
    <n v="4046"/>
    <n v="2427.6"/>
    <n v="2"/>
    <n v="0"/>
    <n v="8092"/>
    <n v="4855.2"/>
    <n v="3236.8"/>
    <n v="0.4"/>
    <x v="9"/>
    <n v="2025"/>
    <x v="0"/>
  </r>
  <r>
    <s v="O00746"/>
    <s v="2024-09-11"/>
    <x v="519"/>
    <s v="P050"/>
    <x v="26"/>
    <x v="4"/>
    <n v="10475"/>
    <n v="7332.5"/>
    <n v="4"/>
    <n v="5"/>
    <n v="41900"/>
    <n v="29330"/>
    <n v="12570"/>
    <n v="0.3"/>
    <x v="4"/>
    <n v="2024"/>
    <x v="1"/>
  </r>
  <r>
    <s v="O00747"/>
    <s v="2025-07-03"/>
    <x v="133"/>
    <s v="P046"/>
    <x v="7"/>
    <x v="0"/>
    <n v="10604"/>
    <n v="5302"/>
    <n v="4"/>
    <n v="10"/>
    <n v="42416"/>
    <n v="21208"/>
    <n v="21208"/>
    <n v="0.5"/>
    <x v="3"/>
    <n v="2025"/>
    <x v="1"/>
  </r>
  <r>
    <s v="O00748"/>
    <s v="2024-01-18"/>
    <x v="343"/>
    <s v="P069"/>
    <x v="41"/>
    <x v="1"/>
    <n v="384"/>
    <n v="192"/>
    <n v="3"/>
    <n v="10"/>
    <n v="1152"/>
    <n v="576"/>
    <n v="576"/>
    <n v="0.5"/>
    <x v="2"/>
    <n v="2024"/>
    <x v="2"/>
  </r>
  <r>
    <s v="O00749"/>
    <s v="2025-12-14"/>
    <x v="119"/>
    <s v="P067"/>
    <x v="52"/>
    <x v="4"/>
    <n v="1463"/>
    <n v="731.5"/>
    <n v="5"/>
    <n v="20"/>
    <n v="7315"/>
    <n v="3657.5"/>
    <n v="3657.5"/>
    <n v="0.5"/>
    <x v="5"/>
    <n v="2025"/>
    <x v="3"/>
  </r>
  <r>
    <s v="O00750"/>
    <s v="2025-12-16"/>
    <x v="520"/>
    <s v="P085"/>
    <x v="22"/>
    <x v="1"/>
    <n v="1436"/>
    <n v="1005.2"/>
    <n v="3"/>
    <n v="10"/>
    <n v="4308"/>
    <n v="3015.6000000000004"/>
    <n v="1292.3999999999996"/>
    <n v="0.29999999999999993"/>
    <x v="5"/>
    <n v="2025"/>
    <x v="3"/>
  </r>
  <r>
    <s v="O00751"/>
    <s v="2024-10-29"/>
    <x v="521"/>
    <s v="P027"/>
    <x v="33"/>
    <x v="2"/>
    <n v="4969"/>
    <n v="2484.5"/>
    <n v="3"/>
    <n v="10"/>
    <n v="14907"/>
    <n v="7453.5"/>
    <n v="7453.5"/>
    <n v="0.5"/>
    <x v="7"/>
    <n v="2024"/>
    <x v="3"/>
  </r>
  <r>
    <s v="O00752"/>
    <s v="2024-12-04"/>
    <x v="522"/>
    <s v="P086"/>
    <x v="8"/>
    <x v="2"/>
    <n v="3333"/>
    <n v="2333.1"/>
    <n v="2"/>
    <n v="5"/>
    <n v="6666"/>
    <n v="4666.2"/>
    <n v="1999.8000000000002"/>
    <n v="0.30000000000000004"/>
    <x v="5"/>
    <n v="2024"/>
    <x v="3"/>
  </r>
  <r>
    <s v="O00753"/>
    <s v="2025-12-09"/>
    <x v="155"/>
    <s v="P049"/>
    <x v="34"/>
    <x v="2"/>
    <n v="4071"/>
    <n v="2442.6"/>
    <n v="2"/>
    <n v="15"/>
    <n v="8142"/>
    <n v="4885.2"/>
    <n v="3256.8"/>
    <n v="0.4"/>
    <x v="5"/>
    <n v="2025"/>
    <x v="3"/>
  </r>
  <r>
    <s v="O00754"/>
    <s v="2025-12-08"/>
    <x v="523"/>
    <s v="P004"/>
    <x v="15"/>
    <x v="1"/>
    <n v="591"/>
    <n v="354.6"/>
    <n v="2"/>
    <n v="20"/>
    <n v="1182"/>
    <n v="709.2"/>
    <n v="472.79999999999995"/>
    <n v="0.39999999999999997"/>
    <x v="5"/>
    <n v="2025"/>
    <x v="3"/>
  </r>
  <r>
    <s v="O00755"/>
    <s v="2025-04-14"/>
    <x v="524"/>
    <s v="P050"/>
    <x v="26"/>
    <x v="4"/>
    <n v="10475"/>
    <n v="7332.5"/>
    <n v="5"/>
    <n v="15"/>
    <n v="52375"/>
    <n v="36662.5"/>
    <n v="15712.5"/>
    <n v="0.3"/>
    <x v="8"/>
    <n v="2025"/>
    <x v="0"/>
  </r>
  <r>
    <s v="O00756"/>
    <s v="2024-10-23"/>
    <x v="43"/>
    <s v="P009"/>
    <x v="49"/>
    <x v="4"/>
    <n v="10891"/>
    <n v="5445.5"/>
    <n v="1"/>
    <n v="20"/>
    <n v="10891"/>
    <n v="5445.5"/>
    <n v="5445.5"/>
    <n v="0.5"/>
    <x v="7"/>
    <n v="2024"/>
    <x v="3"/>
  </r>
  <r>
    <s v="O00757"/>
    <s v="2024-06-14"/>
    <x v="525"/>
    <s v="P088"/>
    <x v="6"/>
    <x v="4"/>
    <n v="11542"/>
    <n v="6925.2"/>
    <n v="1"/>
    <n v="0"/>
    <n v="11542"/>
    <n v="6925.2"/>
    <n v="4616.8"/>
    <n v="0.4"/>
    <x v="9"/>
    <n v="2024"/>
    <x v="0"/>
  </r>
  <r>
    <s v="O00758"/>
    <s v="2024-12-09"/>
    <x v="526"/>
    <s v="P014"/>
    <x v="67"/>
    <x v="4"/>
    <n v="9565"/>
    <n v="6695.5"/>
    <n v="4"/>
    <n v="15"/>
    <n v="38260"/>
    <n v="26782"/>
    <n v="11478"/>
    <n v="0.3"/>
    <x v="5"/>
    <n v="2024"/>
    <x v="3"/>
  </r>
  <r>
    <s v="O00759"/>
    <s v="2025-08-12"/>
    <x v="527"/>
    <s v="P015"/>
    <x v="55"/>
    <x v="2"/>
    <n v="2943"/>
    <n v="1471.5"/>
    <n v="5"/>
    <n v="0"/>
    <n v="14715"/>
    <n v="7357.5"/>
    <n v="7357.5"/>
    <n v="0.5"/>
    <x v="1"/>
    <n v="2025"/>
    <x v="1"/>
  </r>
  <r>
    <s v="O00760"/>
    <s v="2024-12-12"/>
    <x v="318"/>
    <s v="P026"/>
    <x v="60"/>
    <x v="4"/>
    <n v="4882"/>
    <n v="2929.2"/>
    <n v="2"/>
    <n v="5"/>
    <n v="9764"/>
    <n v="5858.4"/>
    <n v="3905.6000000000004"/>
    <n v="0.4"/>
    <x v="5"/>
    <n v="2024"/>
    <x v="3"/>
  </r>
  <r>
    <s v="O00761"/>
    <s v="2024-08-13"/>
    <x v="265"/>
    <s v="P073"/>
    <x v="89"/>
    <x v="1"/>
    <n v="626"/>
    <n v="438.2"/>
    <n v="2"/>
    <n v="15"/>
    <n v="1252"/>
    <n v="876.4"/>
    <n v="375.6"/>
    <n v="0.30000000000000004"/>
    <x v="1"/>
    <n v="2024"/>
    <x v="1"/>
  </r>
  <r>
    <s v="O00762"/>
    <s v="2025-02-24"/>
    <x v="528"/>
    <s v="P028"/>
    <x v="27"/>
    <x v="3"/>
    <n v="9664"/>
    <n v="4832"/>
    <n v="5"/>
    <n v="0"/>
    <n v="48320"/>
    <n v="24160"/>
    <n v="24160"/>
    <n v="0.5"/>
    <x v="10"/>
    <n v="2025"/>
    <x v="2"/>
  </r>
  <r>
    <s v="O00763"/>
    <s v="2024-08-23"/>
    <x v="207"/>
    <s v="P013"/>
    <x v="70"/>
    <x v="1"/>
    <n v="639"/>
    <n v="319.5"/>
    <n v="2"/>
    <n v="0"/>
    <n v="1278"/>
    <n v="639"/>
    <n v="639"/>
    <n v="0.5"/>
    <x v="1"/>
    <n v="2024"/>
    <x v="1"/>
  </r>
  <r>
    <s v="O00764"/>
    <s v="2025-09-07"/>
    <x v="529"/>
    <s v="P097"/>
    <x v="84"/>
    <x v="4"/>
    <n v="9084"/>
    <n v="6358.8"/>
    <n v="2"/>
    <n v="0"/>
    <n v="18168"/>
    <n v="12717.6"/>
    <n v="5450.4"/>
    <n v="0.3"/>
    <x v="4"/>
    <n v="2025"/>
    <x v="1"/>
  </r>
  <r>
    <s v="O00765"/>
    <s v="2024-02-22"/>
    <x v="530"/>
    <s v="P061"/>
    <x v="44"/>
    <x v="4"/>
    <n v="7170"/>
    <n v="3585"/>
    <n v="4"/>
    <n v="15"/>
    <n v="28680"/>
    <n v="14340"/>
    <n v="14340"/>
    <n v="0.5"/>
    <x v="10"/>
    <n v="2024"/>
    <x v="2"/>
  </r>
  <r>
    <s v="O00766"/>
    <s v="2024-08-24"/>
    <x v="531"/>
    <s v="P065"/>
    <x v="10"/>
    <x v="4"/>
    <n v="4421"/>
    <n v="3094.7"/>
    <n v="3"/>
    <n v="10"/>
    <n v="13263"/>
    <n v="9284.0999999999985"/>
    <n v="3978.9000000000015"/>
    <n v="0.3000000000000001"/>
    <x v="1"/>
    <n v="2024"/>
    <x v="1"/>
  </r>
  <r>
    <s v="O00767"/>
    <s v="2025-07-12"/>
    <x v="258"/>
    <s v="P002"/>
    <x v="61"/>
    <x v="4"/>
    <n v="4241"/>
    <n v="2120.5"/>
    <n v="3"/>
    <n v="20"/>
    <n v="12723"/>
    <n v="6361.5"/>
    <n v="6361.5"/>
    <n v="0.5"/>
    <x v="3"/>
    <n v="2025"/>
    <x v="1"/>
  </r>
  <r>
    <s v="O00768"/>
    <s v="2025-03-22"/>
    <x v="532"/>
    <s v="P039"/>
    <x v="81"/>
    <x v="0"/>
    <n v="9543"/>
    <n v="4771.5"/>
    <n v="2"/>
    <n v="10"/>
    <n v="19086"/>
    <n v="9543"/>
    <n v="9543"/>
    <n v="0.5"/>
    <x v="11"/>
    <n v="2025"/>
    <x v="2"/>
  </r>
  <r>
    <s v="O00769"/>
    <s v="2024-05-07"/>
    <x v="262"/>
    <s v="P061"/>
    <x v="44"/>
    <x v="4"/>
    <n v="7170"/>
    <n v="3585"/>
    <n v="2"/>
    <n v="20"/>
    <n v="14340"/>
    <n v="7170"/>
    <n v="7170"/>
    <n v="0.5"/>
    <x v="0"/>
    <n v="2024"/>
    <x v="0"/>
  </r>
  <r>
    <s v="O00770"/>
    <s v="2025-06-16"/>
    <x v="138"/>
    <s v="P081"/>
    <x v="50"/>
    <x v="2"/>
    <n v="4046"/>
    <n v="2427.6"/>
    <n v="3"/>
    <n v="20"/>
    <n v="12138"/>
    <n v="7282.7999999999993"/>
    <n v="4855.2000000000007"/>
    <n v="0.40000000000000008"/>
    <x v="9"/>
    <n v="2025"/>
    <x v="0"/>
  </r>
  <r>
    <s v="O00771"/>
    <s v="2024-01-24"/>
    <x v="513"/>
    <s v="P002"/>
    <x v="61"/>
    <x v="4"/>
    <n v="4241"/>
    <n v="2120.5"/>
    <n v="2"/>
    <n v="5"/>
    <n v="8482"/>
    <n v="4241"/>
    <n v="4241"/>
    <n v="0.5"/>
    <x v="2"/>
    <n v="2024"/>
    <x v="2"/>
  </r>
  <r>
    <s v="O00772"/>
    <s v="2024-11-17"/>
    <x v="323"/>
    <s v="P068"/>
    <x v="65"/>
    <x v="0"/>
    <n v="7252"/>
    <n v="3626"/>
    <n v="5"/>
    <n v="0"/>
    <n v="36260"/>
    <n v="18130"/>
    <n v="18130"/>
    <n v="0.5"/>
    <x v="6"/>
    <n v="2024"/>
    <x v="3"/>
  </r>
  <r>
    <s v="O00773"/>
    <s v="2025-11-23"/>
    <x v="341"/>
    <s v="P095"/>
    <x v="66"/>
    <x v="2"/>
    <n v="4520"/>
    <n v="3164"/>
    <n v="2"/>
    <n v="5"/>
    <n v="9040"/>
    <n v="6328"/>
    <n v="2712"/>
    <n v="0.3"/>
    <x v="6"/>
    <n v="2025"/>
    <x v="3"/>
  </r>
  <r>
    <s v="O00774"/>
    <s v="2025-02-18"/>
    <x v="355"/>
    <s v="P009"/>
    <x v="49"/>
    <x v="4"/>
    <n v="10891"/>
    <n v="5445.5"/>
    <n v="1"/>
    <n v="5"/>
    <n v="10891"/>
    <n v="5445.5"/>
    <n v="5445.5"/>
    <n v="0.5"/>
    <x v="10"/>
    <n v="2025"/>
    <x v="2"/>
  </r>
  <r>
    <s v="O00775"/>
    <s v="2025-08-21"/>
    <x v="533"/>
    <s v="P080"/>
    <x v="79"/>
    <x v="4"/>
    <n v="4816"/>
    <n v="3371.2"/>
    <n v="3"/>
    <n v="20"/>
    <n v="14448"/>
    <n v="10113.599999999999"/>
    <n v="4334.4000000000015"/>
    <n v="0.3000000000000001"/>
    <x v="1"/>
    <n v="2025"/>
    <x v="1"/>
  </r>
  <r>
    <s v="O00776"/>
    <s v="2025-10-29"/>
    <x v="534"/>
    <s v="P033"/>
    <x v="98"/>
    <x v="3"/>
    <n v="11428"/>
    <n v="6856.8"/>
    <n v="5"/>
    <n v="5"/>
    <n v="57140"/>
    <n v="34284"/>
    <n v="22856"/>
    <n v="0.4"/>
    <x v="7"/>
    <n v="2025"/>
    <x v="3"/>
  </r>
  <r>
    <s v="O00777"/>
    <s v="2025-11-08"/>
    <x v="141"/>
    <s v="P029"/>
    <x v="94"/>
    <x v="4"/>
    <n v="2105"/>
    <n v="1263"/>
    <n v="1"/>
    <n v="15"/>
    <n v="2105"/>
    <n v="1263"/>
    <n v="842"/>
    <n v="0.4"/>
    <x v="6"/>
    <n v="2025"/>
    <x v="3"/>
  </r>
  <r>
    <s v="O00778"/>
    <s v="2025-07-25"/>
    <x v="271"/>
    <s v="P019"/>
    <x v="39"/>
    <x v="4"/>
    <n v="11395"/>
    <n v="5697.5"/>
    <n v="4"/>
    <n v="0"/>
    <n v="45580"/>
    <n v="22790"/>
    <n v="22790"/>
    <n v="0.5"/>
    <x v="3"/>
    <n v="2025"/>
    <x v="1"/>
  </r>
  <r>
    <s v="O00779"/>
    <s v="2025-07-05"/>
    <x v="168"/>
    <s v="P076"/>
    <x v="17"/>
    <x v="1"/>
    <n v="3690"/>
    <n v="2583"/>
    <n v="3"/>
    <n v="15"/>
    <n v="11070"/>
    <n v="7749"/>
    <n v="3321"/>
    <n v="0.3"/>
    <x v="3"/>
    <n v="2025"/>
    <x v="1"/>
  </r>
  <r>
    <s v="O00780"/>
    <s v="2024-12-13"/>
    <x v="535"/>
    <s v="P058"/>
    <x v="35"/>
    <x v="1"/>
    <n v="3598"/>
    <n v="2158.8000000000002"/>
    <n v="2"/>
    <n v="15"/>
    <n v="7196"/>
    <n v="4317.6000000000004"/>
    <n v="2878.3999999999996"/>
    <n v="0.39999999999999997"/>
    <x v="5"/>
    <n v="2024"/>
    <x v="3"/>
  </r>
  <r>
    <s v="O00781"/>
    <s v="2025-06-11"/>
    <x v="536"/>
    <s v="P098"/>
    <x v="30"/>
    <x v="1"/>
    <n v="1661"/>
    <n v="830.5"/>
    <n v="1"/>
    <n v="10"/>
    <n v="1661"/>
    <n v="830.5"/>
    <n v="830.5"/>
    <n v="0.5"/>
    <x v="9"/>
    <n v="2025"/>
    <x v="0"/>
  </r>
  <r>
    <s v="O00782"/>
    <s v="2024-12-28"/>
    <x v="537"/>
    <s v="P090"/>
    <x v="54"/>
    <x v="1"/>
    <n v="1510"/>
    <n v="755"/>
    <n v="5"/>
    <n v="10"/>
    <n v="7550"/>
    <n v="3775"/>
    <n v="3775"/>
    <n v="0.5"/>
    <x v="5"/>
    <n v="2024"/>
    <x v="3"/>
  </r>
  <r>
    <s v="O00783"/>
    <s v="2025-02-07"/>
    <x v="538"/>
    <s v="P037"/>
    <x v="37"/>
    <x v="3"/>
    <n v="29046"/>
    <n v="20332.2"/>
    <n v="2"/>
    <n v="0"/>
    <n v="58092"/>
    <n v="40664.400000000001"/>
    <n v="17427.599999999999"/>
    <n v="0.3"/>
    <x v="10"/>
    <n v="2025"/>
    <x v="2"/>
  </r>
  <r>
    <s v="O00784"/>
    <s v="2025-12-28"/>
    <x v="464"/>
    <s v="P025"/>
    <x v="58"/>
    <x v="2"/>
    <n v="696"/>
    <n v="348"/>
    <n v="4"/>
    <n v="0"/>
    <n v="2784"/>
    <n v="1392"/>
    <n v="1392"/>
    <n v="0.5"/>
    <x v="5"/>
    <n v="2025"/>
    <x v="3"/>
  </r>
  <r>
    <s v="O00785"/>
    <s v="2024-06-23"/>
    <x v="135"/>
    <s v="P019"/>
    <x v="39"/>
    <x v="4"/>
    <n v="11395"/>
    <n v="5697.5"/>
    <n v="5"/>
    <n v="0"/>
    <n v="56975"/>
    <n v="28487.5"/>
    <n v="28487.5"/>
    <n v="0.5"/>
    <x v="9"/>
    <n v="2024"/>
    <x v="0"/>
  </r>
  <r>
    <s v="O00786"/>
    <s v="2024-06-20"/>
    <x v="539"/>
    <s v="P030"/>
    <x v="40"/>
    <x v="3"/>
    <n v="16441"/>
    <n v="8220.5"/>
    <n v="5"/>
    <n v="10"/>
    <n v="82205"/>
    <n v="41102.5"/>
    <n v="41102.5"/>
    <n v="0.5"/>
    <x v="9"/>
    <n v="2024"/>
    <x v="0"/>
  </r>
  <r>
    <s v="O00787"/>
    <s v="2024-02-18"/>
    <x v="540"/>
    <s v="P068"/>
    <x v="65"/>
    <x v="0"/>
    <n v="7252"/>
    <n v="3626"/>
    <n v="4"/>
    <n v="0"/>
    <n v="29008"/>
    <n v="14504"/>
    <n v="14504"/>
    <n v="0.5"/>
    <x v="10"/>
    <n v="2024"/>
    <x v="2"/>
  </r>
  <r>
    <s v="O00788"/>
    <s v="2024-04-04"/>
    <x v="464"/>
    <s v="P032"/>
    <x v="9"/>
    <x v="2"/>
    <n v="3034"/>
    <n v="1820.4"/>
    <n v="5"/>
    <n v="15"/>
    <n v="15170"/>
    <n v="9102"/>
    <n v="6068"/>
    <n v="0.4"/>
    <x v="8"/>
    <n v="2024"/>
    <x v="0"/>
  </r>
  <r>
    <s v="O00789"/>
    <s v="2025-06-16"/>
    <x v="541"/>
    <s v="P024"/>
    <x v="57"/>
    <x v="3"/>
    <n v="9702"/>
    <n v="4851"/>
    <n v="2"/>
    <n v="0"/>
    <n v="19404"/>
    <n v="9702"/>
    <n v="9702"/>
    <n v="0.5"/>
    <x v="9"/>
    <n v="2025"/>
    <x v="0"/>
  </r>
  <r>
    <s v="O00790"/>
    <s v="2025-01-12"/>
    <x v="542"/>
    <s v="P001"/>
    <x v="1"/>
    <x v="1"/>
    <n v="1891"/>
    <n v="945.5"/>
    <n v="3"/>
    <n v="10"/>
    <n v="5673"/>
    <n v="2836.5"/>
    <n v="2836.5"/>
    <n v="0.5"/>
    <x v="2"/>
    <n v="2025"/>
    <x v="2"/>
  </r>
  <r>
    <s v="O00791"/>
    <s v="2024-10-27"/>
    <x v="230"/>
    <s v="P019"/>
    <x v="39"/>
    <x v="4"/>
    <n v="11395"/>
    <n v="5697.5"/>
    <n v="1"/>
    <n v="10"/>
    <n v="11395"/>
    <n v="5697.5"/>
    <n v="5697.5"/>
    <n v="0.5"/>
    <x v="7"/>
    <n v="2024"/>
    <x v="3"/>
  </r>
  <r>
    <s v="O00792"/>
    <s v="2025-11-29"/>
    <x v="543"/>
    <s v="P098"/>
    <x v="30"/>
    <x v="1"/>
    <n v="1661"/>
    <n v="830.5"/>
    <n v="1"/>
    <n v="20"/>
    <n v="1661"/>
    <n v="830.5"/>
    <n v="830.5"/>
    <n v="0.5"/>
    <x v="6"/>
    <n v="2025"/>
    <x v="3"/>
  </r>
  <r>
    <s v="O00793"/>
    <s v="2024-09-18"/>
    <x v="544"/>
    <s v="P003"/>
    <x v="46"/>
    <x v="1"/>
    <n v="569"/>
    <n v="341.4"/>
    <n v="5"/>
    <n v="0"/>
    <n v="2845"/>
    <n v="1707"/>
    <n v="1138"/>
    <n v="0.4"/>
    <x v="4"/>
    <n v="2024"/>
    <x v="1"/>
  </r>
  <r>
    <s v="O00794"/>
    <s v="2025-12-02"/>
    <x v="151"/>
    <s v="P021"/>
    <x v="82"/>
    <x v="2"/>
    <n v="1236"/>
    <n v="865.2"/>
    <n v="3"/>
    <n v="5"/>
    <n v="3708"/>
    <n v="2595.6000000000004"/>
    <n v="1112.3999999999996"/>
    <n v="0.29999999999999988"/>
    <x v="5"/>
    <n v="2025"/>
    <x v="3"/>
  </r>
  <r>
    <s v="O00795"/>
    <s v="2024-07-29"/>
    <x v="545"/>
    <s v="P035"/>
    <x v="92"/>
    <x v="4"/>
    <n v="3185"/>
    <n v="1592.5"/>
    <n v="2"/>
    <n v="10"/>
    <n v="6370"/>
    <n v="3185"/>
    <n v="3185"/>
    <n v="0.5"/>
    <x v="3"/>
    <n v="2024"/>
    <x v="1"/>
  </r>
  <r>
    <s v="O00796"/>
    <s v="2025-11-15"/>
    <x v="546"/>
    <s v="P089"/>
    <x v="31"/>
    <x v="4"/>
    <n v="2956"/>
    <n v="1478"/>
    <n v="5"/>
    <n v="10"/>
    <n v="14780"/>
    <n v="7390"/>
    <n v="7390"/>
    <n v="0.5"/>
    <x v="6"/>
    <n v="2025"/>
    <x v="3"/>
  </r>
  <r>
    <s v="O00797"/>
    <s v="2024-08-11"/>
    <x v="229"/>
    <s v="P030"/>
    <x v="40"/>
    <x v="3"/>
    <n v="16441"/>
    <n v="8220.5"/>
    <n v="4"/>
    <n v="20"/>
    <n v="65764"/>
    <n v="32882"/>
    <n v="32882"/>
    <n v="0.5"/>
    <x v="1"/>
    <n v="2024"/>
    <x v="1"/>
  </r>
  <r>
    <s v="O00798"/>
    <s v="2025-01-11"/>
    <x v="326"/>
    <s v="P026"/>
    <x v="60"/>
    <x v="4"/>
    <n v="4882"/>
    <n v="2929.2"/>
    <n v="5"/>
    <n v="0"/>
    <n v="24410"/>
    <n v="14646"/>
    <n v="9764"/>
    <n v="0.4"/>
    <x v="2"/>
    <n v="2025"/>
    <x v="2"/>
  </r>
  <r>
    <s v="O00799"/>
    <s v="2025-12-21"/>
    <x v="55"/>
    <s v="P034"/>
    <x v="88"/>
    <x v="3"/>
    <n v="4860"/>
    <n v="2430"/>
    <n v="4"/>
    <n v="20"/>
    <n v="19440"/>
    <n v="9720"/>
    <n v="9720"/>
    <n v="0.5"/>
    <x v="5"/>
    <n v="2025"/>
    <x v="3"/>
  </r>
  <r>
    <s v="O00800"/>
    <s v="2024-10-18"/>
    <x v="375"/>
    <s v="P061"/>
    <x v="44"/>
    <x v="4"/>
    <n v="7170"/>
    <n v="3585"/>
    <n v="1"/>
    <n v="0"/>
    <n v="7170"/>
    <n v="3585"/>
    <n v="3585"/>
    <n v="0.5"/>
    <x v="7"/>
    <n v="2024"/>
    <x v="3"/>
  </r>
  <r>
    <s v="O00801"/>
    <s v="2024-11-22"/>
    <x v="547"/>
    <s v="P013"/>
    <x v="70"/>
    <x v="1"/>
    <n v="639"/>
    <n v="319.5"/>
    <n v="1"/>
    <n v="15"/>
    <n v="639"/>
    <n v="319.5"/>
    <n v="319.5"/>
    <n v="0.5"/>
    <x v="6"/>
    <n v="2024"/>
    <x v="3"/>
  </r>
  <r>
    <s v="O00802"/>
    <s v="2025-09-11"/>
    <x v="429"/>
    <s v="P085"/>
    <x v="22"/>
    <x v="1"/>
    <n v="1436"/>
    <n v="1005.2"/>
    <n v="5"/>
    <n v="10"/>
    <n v="7180"/>
    <n v="5026"/>
    <n v="2154"/>
    <n v="0.3"/>
    <x v="4"/>
    <n v="2025"/>
    <x v="1"/>
  </r>
  <r>
    <s v="O00803"/>
    <s v="2024-05-22"/>
    <x v="363"/>
    <s v="P064"/>
    <x v="51"/>
    <x v="0"/>
    <n v="8274"/>
    <n v="5791.8"/>
    <n v="5"/>
    <n v="0"/>
    <n v="41370"/>
    <n v="28959"/>
    <n v="12411"/>
    <n v="0.3"/>
    <x v="0"/>
    <n v="2024"/>
    <x v="0"/>
  </r>
  <r>
    <s v="O00804"/>
    <s v="2025-03-29"/>
    <x v="548"/>
    <s v="P001"/>
    <x v="1"/>
    <x v="1"/>
    <n v="1891"/>
    <n v="945.5"/>
    <n v="4"/>
    <n v="5"/>
    <n v="7564"/>
    <n v="3782"/>
    <n v="3782"/>
    <n v="0.5"/>
    <x v="11"/>
    <n v="2025"/>
    <x v="2"/>
  </r>
  <r>
    <s v="O00805"/>
    <s v="2024-09-09"/>
    <x v="81"/>
    <s v="P085"/>
    <x v="22"/>
    <x v="1"/>
    <n v="1436"/>
    <n v="1005.2"/>
    <n v="1"/>
    <n v="5"/>
    <n v="1436"/>
    <n v="1005.2"/>
    <n v="430.79999999999995"/>
    <n v="0.3"/>
    <x v="4"/>
    <n v="2024"/>
    <x v="1"/>
  </r>
  <r>
    <s v="O00806"/>
    <s v="2025-02-11"/>
    <x v="549"/>
    <s v="P095"/>
    <x v="66"/>
    <x v="2"/>
    <n v="4520"/>
    <n v="3164"/>
    <n v="2"/>
    <n v="20"/>
    <n v="9040"/>
    <n v="6328"/>
    <n v="2712"/>
    <n v="0.3"/>
    <x v="10"/>
    <n v="2025"/>
    <x v="2"/>
  </r>
  <r>
    <s v="O00807"/>
    <s v="2024-06-25"/>
    <x v="550"/>
    <s v="P043"/>
    <x v="87"/>
    <x v="1"/>
    <n v="1637"/>
    <n v="818.5"/>
    <n v="4"/>
    <n v="0"/>
    <n v="6548"/>
    <n v="3274"/>
    <n v="3274"/>
    <n v="0.5"/>
    <x v="9"/>
    <n v="2024"/>
    <x v="0"/>
  </r>
  <r>
    <s v="O00808"/>
    <s v="2024-04-17"/>
    <x v="468"/>
    <s v="P011"/>
    <x v="32"/>
    <x v="0"/>
    <n v="4339"/>
    <n v="2169.5"/>
    <n v="5"/>
    <n v="10"/>
    <n v="21695"/>
    <n v="10847.5"/>
    <n v="10847.5"/>
    <n v="0.5"/>
    <x v="8"/>
    <n v="2024"/>
    <x v="0"/>
  </r>
  <r>
    <s v="O00809"/>
    <s v="2025-07-11"/>
    <x v="408"/>
    <s v="P020"/>
    <x v="21"/>
    <x v="4"/>
    <n v="11647"/>
    <n v="8152.9"/>
    <n v="4"/>
    <n v="15"/>
    <n v="46588"/>
    <n v="32611.599999999999"/>
    <n v="13976.400000000001"/>
    <n v="0.30000000000000004"/>
    <x v="3"/>
    <n v="2025"/>
    <x v="1"/>
  </r>
  <r>
    <s v="O00810"/>
    <s v="2024-02-18"/>
    <x v="551"/>
    <s v="P060"/>
    <x v="76"/>
    <x v="1"/>
    <n v="758"/>
    <n v="530.6"/>
    <n v="1"/>
    <n v="0"/>
    <n v="758"/>
    <n v="530.6"/>
    <n v="227.39999999999998"/>
    <n v="0.3"/>
    <x v="10"/>
    <n v="2024"/>
    <x v="2"/>
  </r>
  <r>
    <s v="O00811"/>
    <s v="2025-06-13"/>
    <x v="552"/>
    <s v="P037"/>
    <x v="37"/>
    <x v="3"/>
    <n v="29046"/>
    <n v="20332.2"/>
    <n v="1"/>
    <n v="20"/>
    <n v="29046"/>
    <n v="20332.2"/>
    <n v="8713.7999999999993"/>
    <n v="0.3"/>
    <x v="9"/>
    <n v="2025"/>
    <x v="0"/>
  </r>
  <r>
    <s v="O00812"/>
    <s v="2024-02-23"/>
    <x v="125"/>
    <s v="P087"/>
    <x v="78"/>
    <x v="3"/>
    <n v="25216"/>
    <n v="17651.2"/>
    <n v="5"/>
    <n v="10"/>
    <n v="126080"/>
    <n v="88256"/>
    <n v="37824"/>
    <n v="0.3"/>
    <x v="10"/>
    <n v="2024"/>
    <x v="2"/>
  </r>
  <r>
    <s v="O00813"/>
    <s v="2025-07-01"/>
    <x v="553"/>
    <s v="P100"/>
    <x v="45"/>
    <x v="1"/>
    <n v="2523"/>
    <n v="1766.1"/>
    <n v="3"/>
    <n v="20"/>
    <n v="7569"/>
    <n v="5298.2999999999993"/>
    <n v="2270.7000000000007"/>
    <n v="0.3000000000000001"/>
    <x v="3"/>
    <n v="2025"/>
    <x v="1"/>
  </r>
  <r>
    <s v="O00814"/>
    <s v="2025-06-18"/>
    <x v="554"/>
    <s v="P021"/>
    <x v="82"/>
    <x v="2"/>
    <n v="1236"/>
    <n v="865.2"/>
    <n v="5"/>
    <n v="0"/>
    <n v="6180"/>
    <n v="4326"/>
    <n v="1854"/>
    <n v="0.3"/>
    <x v="9"/>
    <n v="2025"/>
    <x v="0"/>
  </r>
  <r>
    <s v="O00815"/>
    <s v="2025-11-12"/>
    <x v="290"/>
    <s v="P038"/>
    <x v="2"/>
    <x v="2"/>
    <n v="413"/>
    <n v="247.8"/>
    <n v="1"/>
    <n v="5"/>
    <n v="413"/>
    <n v="247.8"/>
    <n v="165.2"/>
    <n v="0.39999999999999997"/>
    <x v="6"/>
    <n v="2025"/>
    <x v="3"/>
  </r>
  <r>
    <s v="O00816"/>
    <s v="2025-10-22"/>
    <x v="555"/>
    <s v="P050"/>
    <x v="26"/>
    <x v="4"/>
    <n v="10475"/>
    <n v="7332.5"/>
    <n v="2"/>
    <n v="20"/>
    <n v="20950"/>
    <n v="14665"/>
    <n v="6285"/>
    <n v="0.3"/>
    <x v="7"/>
    <n v="2025"/>
    <x v="3"/>
  </r>
  <r>
    <s v="O00817"/>
    <s v="2024-05-19"/>
    <x v="1"/>
    <s v="P007"/>
    <x v="4"/>
    <x v="4"/>
    <n v="5469"/>
    <n v="3281.4"/>
    <n v="2"/>
    <n v="15"/>
    <n v="10938"/>
    <n v="6562.8"/>
    <n v="4375.2"/>
    <n v="0.39999999999999997"/>
    <x v="0"/>
    <n v="2024"/>
    <x v="0"/>
  </r>
  <r>
    <s v="O00818"/>
    <s v="2024-11-20"/>
    <x v="58"/>
    <s v="P048"/>
    <x v="42"/>
    <x v="2"/>
    <n v="2190"/>
    <n v="1095"/>
    <n v="1"/>
    <n v="10"/>
    <n v="2190"/>
    <n v="1095"/>
    <n v="1095"/>
    <n v="0.5"/>
    <x v="6"/>
    <n v="2024"/>
    <x v="3"/>
  </r>
  <r>
    <s v="O00819"/>
    <s v="2024-02-11"/>
    <x v="556"/>
    <s v="P061"/>
    <x v="44"/>
    <x v="4"/>
    <n v="7170"/>
    <n v="3585"/>
    <n v="4"/>
    <n v="20"/>
    <n v="28680"/>
    <n v="14340"/>
    <n v="14340"/>
    <n v="0.5"/>
    <x v="10"/>
    <n v="2024"/>
    <x v="2"/>
  </r>
  <r>
    <s v="O00820"/>
    <s v="2024-01-13"/>
    <x v="557"/>
    <s v="P015"/>
    <x v="55"/>
    <x v="2"/>
    <n v="2943"/>
    <n v="1471.5"/>
    <n v="5"/>
    <n v="15"/>
    <n v="14715"/>
    <n v="7357.5"/>
    <n v="7357.5"/>
    <n v="0.5"/>
    <x v="2"/>
    <n v="2024"/>
    <x v="2"/>
  </r>
  <r>
    <s v="O00821"/>
    <s v="2025-06-01"/>
    <x v="558"/>
    <s v="P044"/>
    <x v="53"/>
    <x v="4"/>
    <n v="5008"/>
    <n v="3505.6"/>
    <n v="5"/>
    <n v="10"/>
    <n v="25040"/>
    <n v="17528"/>
    <n v="7512"/>
    <n v="0.3"/>
    <x v="9"/>
    <n v="2025"/>
    <x v="0"/>
  </r>
  <r>
    <s v="O00822"/>
    <s v="2025-06-17"/>
    <x v="61"/>
    <s v="P042"/>
    <x v="74"/>
    <x v="1"/>
    <n v="2758"/>
    <n v="1379"/>
    <n v="1"/>
    <n v="15"/>
    <n v="2758"/>
    <n v="1379"/>
    <n v="1379"/>
    <n v="0.5"/>
    <x v="9"/>
    <n v="2025"/>
    <x v="0"/>
  </r>
  <r>
    <s v="O00823"/>
    <s v="2025-11-13"/>
    <x v="559"/>
    <s v="P074"/>
    <x v="19"/>
    <x v="3"/>
    <n v="20835"/>
    <n v="12501"/>
    <n v="1"/>
    <n v="20"/>
    <n v="20835"/>
    <n v="12501"/>
    <n v="8334"/>
    <n v="0.4"/>
    <x v="6"/>
    <n v="2025"/>
    <x v="3"/>
  </r>
  <r>
    <s v="O00824"/>
    <s v="2024-11-07"/>
    <x v="208"/>
    <s v="P048"/>
    <x v="42"/>
    <x v="2"/>
    <n v="2190"/>
    <n v="1095"/>
    <n v="1"/>
    <n v="0"/>
    <n v="2190"/>
    <n v="1095"/>
    <n v="1095"/>
    <n v="0.5"/>
    <x v="6"/>
    <n v="2024"/>
    <x v="3"/>
  </r>
  <r>
    <s v="O00825"/>
    <s v="2024-04-24"/>
    <x v="3"/>
    <s v="P096"/>
    <x v="47"/>
    <x v="2"/>
    <n v="483"/>
    <n v="289.8"/>
    <n v="1"/>
    <n v="15"/>
    <n v="483"/>
    <n v="289.8"/>
    <n v="193.2"/>
    <n v="0.39999999999999997"/>
    <x v="8"/>
    <n v="2024"/>
    <x v="0"/>
  </r>
  <r>
    <s v="O00826"/>
    <s v="2024-12-09"/>
    <x v="458"/>
    <s v="P016"/>
    <x v="43"/>
    <x v="1"/>
    <n v="1591"/>
    <n v="1113.7"/>
    <n v="4"/>
    <n v="10"/>
    <n v="6364"/>
    <n v="4454.8"/>
    <n v="1909.1999999999998"/>
    <n v="0.3"/>
    <x v="5"/>
    <n v="2024"/>
    <x v="3"/>
  </r>
  <r>
    <s v="O00827"/>
    <s v="2024-07-31"/>
    <x v="560"/>
    <s v="P085"/>
    <x v="22"/>
    <x v="1"/>
    <n v="1436"/>
    <n v="1005.2"/>
    <n v="4"/>
    <n v="20"/>
    <n v="5744"/>
    <n v="4020.8"/>
    <n v="1723.1999999999998"/>
    <n v="0.3"/>
    <x v="3"/>
    <n v="2024"/>
    <x v="1"/>
  </r>
  <r>
    <s v="O00828"/>
    <s v="2025-03-06"/>
    <x v="330"/>
    <s v="P077"/>
    <x v="3"/>
    <x v="3"/>
    <n v="42787"/>
    <n v="29950.9"/>
    <n v="3"/>
    <n v="20"/>
    <n v="128361"/>
    <n v="89852.700000000012"/>
    <n v="38508.299999999988"/>
    <n v="0.29999999999999993"/>
    <x v="11"/>
    <n v="2025"/>
    <x v="2"/>
  </r>
  <r>
    <s v="O00829"/>
    <s v="2024-12-28"/>
    <x v="561"/>
    <s v="P016"/>
    <x v="43"/>
    <x v="1"/>
    <n v="1591"/>
    <n v="1113.7"/>
    <n v="4"/>
    <n v="5"/>
    <n v="6364"/>
    <n v="4454.8"/>
    <n v="1909.1999999999998"/>
    <n v="0.3"/>
    <x v="5"/>
    <n v="2024"/>
    <x v="3"/>
  </r>
  <r>
    <s v="O00830"/>
    <s v="2025-08-15"/>
    <x v="562"/>
    <s v="P005"/>
    <x v="90"/>
    <x v="1"/>
    <n v="3939"/>
    <n v="2757.3"/>
    <n v="1"/>
    <n v="15"/>
    <n v="3939"/>
    <n v="2757.3"/>
    <n v="1181.6999999999998"/>
    <n v="0.29999999999999993"/>
    <x v="1"/>
    <n v="2025"/>
    <x v="1"/>
  </r>
  <r>
    <s v="O00831"/>
    <s v="2025-05-18"/>
    <x v="556"/>
    <s v="P085"/>
    <x v="22"/>
    <x v="1"/>
    <n v="1436"/>
    <n v="1005.2"/>
    <n v="5"/>
    <n v="20"/>
    <n v="7180"/>
    <n v="5026"/>
    <n v="2154"/>
    <n v="0.3"/>
    <x v="0"/>
    <n v="2025"/>
    <x v="0"/>
  </r>
  <r>
    <s v="O00832"/>
    <s v="2024-02-06"/>
    <x v="122"/>
    <s v="P047"/>
    <x v="48"/>
    <x v="2"/>
    <n v="3146"/>
    <n v="1573"/>
    <n v="3"/>
    <n v="15"/>
    <n v="9438"/>
    <n v="4719"/>
    <n v="4719"/>
    <n v="0.5"/>
    <x v="10"/>
    <n v="2024"/>
    <x v="2"/>
  </r>
  <r>
    <s v="O00833"/>
    <s v="2025-08-28"/>
    <x v="563"/>
    <s v="P057"/>
    <x v="38"/>
    <x v="3"/>
    <n v="26846"/>
    <n v="16107.6"/>
    <n v="1"/>
    <n v="15"/>
    <n v="26846"/>
    <n v="16107.6"/>
    <n v="10738.4"/>
    <n v="0.39999999999999997"/>
    <x v="1"/>
    <n v="2025"/>
    <x v="1"/>
  </r>
  <r>
    <s v="O00834"/>
    <s v="2025-10-09"/>
    <x v="7"/>
    <s v="P039"/>
    <x v="81"/>
    <x v="0"/>
    <n v="9543"/>
    <n v="4771.5"/>
    <n v="1"/>
    <n v="5"/>
    <n v="9543"/>
    <n v="4771.5"/>
    <n v="4771.5"/>
    <n v="0.5"/>
    <x v="7"/>
    <n v="2025"/>
    <x v="3"/>
  </r>
  <r>
    <s v="O00835"/>
    <s v="2025-05-23"/>
    <x v="564"/>
    <s v="P083"/>
    <x v="14"/>
    <x v="4"/>
    <n v="5842"/>
    <n v="3505.2"/>
    <n v="4"/>
    <n v="5"/>
    <n v="23368"/>
    <n v="14020.8"/>
    <n v="9347.2000000000007"/>
    <n v="0.4"/>
    <x v="0"/>
    <n v="2025"/>
    <x v="0"/>
  </r>
  <r>
    <s v="O00836"/>
    <s v="2024-07-11"/>
    <x v="432"/>
    <s v="P071"/>
    <x v="71"/>
    <x v="1"/>
    <n v="487"/>
    <n v="243.5"/>
    <n v="2"/>
    <n v="0"/>
    <n v="974"/>
    <n v="487"/>
    <n v="487"/>
    <n v="0.5"/>
    <x v="3"/>
    <n v="2024"/>
    <x v="1"/>
  </r>
  <r>
    <s v="O00837"/>
    <s v="2025-04-11"/>
    <x v="243"/>
    <s v="P001"/>
    <x v="1"/>
    <x v="1"/>
    <n v="1891"/>
    <n v="945.5"/>
    <n v="4"/>
    <n v="20"/>
    <n v="7564"/>
    <n v="3782"/>
    <n v="3782"/>
    <n v="0.5"/>
    <x v="8"/>
    <n v="2025"/>
    <x v="0"/>
  </r>
  <r>
    <s v="O00838"/>
    <s v="2024-04-28"/>
    <x v="565"/>
    <s v="P044"/>
    <x v="53"/>
    <x v="4"/>
    <n v="5008"/>
    <n v="3505.6"/>
    <n v="5"/>
    <n v="0"/>
    <n v="25040"/>
    <n v="17528"/>
    <n v="7512"/>
    <n v="0.3"/>
    <x v="8"/>
    <n v="2024"/>
    <x v="0"/>
  </r>
  <r>
    <s v="O00839"/>
    <s v="2025-10-10"/>
    <x v="566"/>
    <s v="P061"/>
    <x v="44"/>
    <x v="4"/>
    <n v="7170"/>
    <n v="3585"/>
    <n v="2"/>
    <n v="15"/>
    <n v="14340"/>
    <n v="7170"/>
    <n v="7170"/>
    <n v="0.5"/>
    <x v="7"/>
    <n v="2025"/>
    <x v="3"/>
  </r>
  <r>
    <s v="O00840"/>
    <s v="2024-01-12"/>
    <x v="471"/>
    <s v="P045"/>
    <x v="64"/>
    <x v="3"/>
    <n v="31300"/>
    <n v="18780"/>
    <n v="4"/>
    <n v="0"/>
    <n v="125200"/>
    <n v="75120"/>
    <n v="50080"/>
    <n v="0.4"/>
    <x v="2"/>
    <n v="2024"/>
    <x v="2"/>
  </r>
  <r>
    <s v="O00841"/>
    <s v="2025-10-31"/>
    <x v="567"/>
    <s v="P089"/>
    <x v="31"/>
    <x v="4"/>
    <n v="2956"/>
    <n v="1478"/>
    <n v="3"/>
    <n v="15"/>
    <n v="8868"/>
    <n v="4434"/>
    <n v="4434"/>
    <n v="0.5"/>
    <x v="7"/>
    <n v="2025"/>
    <x v="3"/>
  </r>
  <r>
    <s v="O00842"/>
    <s v="2024-05-04"/>
    <x v="54"/>
    <s v="P090"/>
    <x v="54"/>
    <x v="1"/>
    <n v="1510"/>
    <n v="755"/>
    <n v="3"/>
    <n v="10"/>
    <n v="4530"/>
    <n v="2265"/>
    <n v="2265"/>
    <n v="0.5"/>
    <x v="0"/>
    <n v="2024"/>
    <x v="0"/>
  </r>
  <r>
    <s v="O00843"/>
    <s v="2025-04-19"/>
    <x v="451"/>
    <s v="P071"/>
    <x v="71"/>
    <x v="1"/>
    <n v="487"/>
    <n v="243.5"/>
    <n v="3"/>
    <n v="15"/>
    <n v="1461"/>
    <n v="730.5"/>
    <n v="730.5"/>
    <n v="0.5"/>
    <x v="8"/>
    <n v="2025"/>
    <x v="0"/>
  </r>
  <r>
    <s v="O00844"/>
    <s v="2025-08-20"/>
    <x v="450"/>
    <s v="P070"/>
    <x v="85"/>
    <x v="4"/>
    <n v="583"/>
    <n v="349.8"/>
    <n v="4"/>
    <n v="0"/>
    <n v="2332"/>
    <n v="1399.2"/>
    <n v="932.8"/>
    <n v="0.39999999999999997"/>
    <x v="1"/>
    <n v="2025"/>
    <x v="1"/>
  </r>
  <r>
    <s v="O00845"/>
    <s v="2024-02-15"/>
    <x v="354"/>
    <s v="P031"/>
    <x v="91"/>
    <x v="3"/>
    <n v="34152"/>
    <n v="23906.400000000001"/>
    <n v="2"/>
    <n v="20"/>
    <n v="68304"/>
    <n v="47812.800000000003"/>
    <n v="20491.199999999997"/>
    <n v="0.29999999999999993"/>
    <x v="10"/>
    <n v="2024"/>
    <x v="2"/>
  </r>
  <r>
    <s v="O00846"/>
    <s v="2024-04-03"/>
    <x v="568"/>
    <s v="P070"/>
    <x v="85"/>
    <x v="4"/>
    <n v="583"/>
    <n v="349.8"/>
    <n v="2"/>
    <n v="0"/>
    <n v="1166"/>
    <n v="699.6"/>
    <n v="466.4"/>
    <n v="0.39999999999999997"/>
    <x v="8"/>
    <n v="2024"/>
    <x v="0"/>
  </r>
  <r>
    <s v="O00847"/>
    <s v="2024-01-16"/>
    <x v="209"/>
    <s v="P001"/>
    <x v="1"/>
    <x v="1"/>
    <n v="1891"/>
    <n v="945.5"/>
    <n v="4"/>
    <n v="5"/>
    <n v="7564"/>
    <n v="3782"/>
    <n v="3782"/>
    <n v="0.5"/>
    <x v="2"/>
    <n v="2024"/>
    <x v="2"/>
  </r>
  <r>
    <s v="O00848"/>
    <s v="2025-09-15"/>
    <x v="569"/>
    <s v="P046"/>
    <x v="7"/>
    <x v="0"/>
    <n v="10604"/>
    <n v="5302"/>
    <n v="3"/>
    <n v="0"/>
    <n v="31812"/>
    <n v="15906"/>
    <n v="15906"/>
    <n v="0.5"/>
    <x v="4"/>
    <n v="2025"/>
    <x v="1"/>
  </r>
  <r>
    <s v="O00849"/>
    <s v="2025-09-09"/>
    <x v="291"/>
    <s v="P007"/>
    <x v="4"/>
    <x v="4"/>
    <n v="5469"/>
    <n v="3281.4"/>
    <n v="3"/>
    <n v="0"/>
    <n v="16407"/>
    <n v="9844.2000000000007"/>
    <n v="6562.7999999999993"/>
    <n v="0.39999999999999997"/>
    <x v="4"/>
    <n v="2025"/>
    <x v="1"/>
  </r>
  <r>
    <s v="O00850"/>
    <s v="2025-04-17"/>
    <x v="283"/>
    <s v="P029"/>
    <x v="94"/>
    <x v="4"/>
    <n v="2105"/>
    <n v="1263"/>
    <n v="3"/>
    <n v="5"/>
    <n v="6315"/>
    <n v="3789"/>
    <n v="2526"/>
    <n v="0.4"/>
    <x v="8"/>
    <n v="2025"/>
    <x v="0"/>
  </r>
  <r>
    <s v="O00851"/>
    <s v="2025-04-01"/>
    <x v="411"/>
    <s v="P029"/>
    <x v="94"/>
    <x v="4"/>
    <n v="2105"/>
    <n v="1263"/>
    <n v="5"/>
    <n v="5"/>
    <n v="10525"/>
    <n v="6315"/>
    <n v="4210"/>
    <n v="0.4"/>
    <x v="8"/>
    <n v="2025"/>
    <x v="0"/>
  </r>
  <r>
    <s v="O00852"/>
    <s v="2025-11-20"/>
    <x v="570"/>
    <s v="P027"/>
    <x v="33"/>
    <x v="2"/>
    <n v="4969"/>
    <n v="2484.5"/>
    <n v="1"/>
    <n v="15"/>
    <n v="4969"/>
    <n v="2484.5"/>
    <n v="2484.5"/>
    <n v="0.5"/>
    <x v="6"/>
    <n v="2025"/>
    <x v="3"/>
  </r>
  <r>
    <s v="O00853"/>
    <s v="2024-08-05"/>
    <x v="571"/>
    <s v="P075"/>
    <x v="25"/>
    <x v="4"/>
    <n v="5435"/>
    <n v="3804.5"/>
    <n v="2"/>
    <n v="0"/>
    <n v="10870"/>
    <n v="7609"/>
    <n v="3261"/>
    <n v="0.3"/>
    <x v="1"/>
    <n v="2024"/>
    <x v="1"/>
  </r>
  <r>
    <s v="O00854"/>
    <s v="2025-11-14"/>
    <x v="368"/>
    <s v="P018"/>
    <x v="5"/>
    <x v="1"/>
    <n v="3985"/>
    <n v="2789.5"/>
    <n v="1"/>
    <n v="15"/>
    <n v="3985"/>
    <n v="2789.5"/>
    <n v="1195.5"/>
    <n v="0.3"/>
    <x v="6"/>
    <n v="2025"/>
    <x v="3"/>
  </r>
  <r>
    <s v="O00855"/>
    <s v="2024-07-10"/>
    <x v="470"/>
    <s v="P068"/>
    <x v="65"/>
    <x v="0"/>
    <n v="7252"/>
    <n v="3626"/>
    <n v="4"/>
    <n v="15"/>
    <n v="29008"/>
    <n v="14504"/>
    <n v="14504"/>
    <n v="0.5"/>
    <x v="3"/>
    <n v="2024"/>
    <x v="1"/>
  </r>
  <r>
    <s v="O00856"/>
    <s v="2024-04-29"/>
    <x v="12"/>
    <s v="P026"/>
    <x v="60"/>
    <x v="4"/>
    <n v="4882"/>
    <n v="2929.2"/>
    <n v="3"/>
    <n v="15"/>
    <n v="14646"/>
    <n v="8787.5999999999985"/>
    <n v="5858.4000000000015"/>
    <n v="0.40000000000000008"/>
    <x v="8"/>
    <n v="2024"/>
    <x v="0"/>
  </r>
  <r>
    <s v="O00857"/>
    <s v="2025-12-13"/>
    <x v="273"/>
    <s v="P096"/>
    <x v="47"/>
    <x v="2"/>
    <n v="483"/>
    <n v="289.8"/>
    <n v="3"/>
    <n v="5"/>
    <n v="1449"/>
    <n v="869.40000000000009"/>
    <n v="579.59999999999991"/>
    <n v="0.39999999999999991"/>
    <x v="5"/>
    <n v="2025"/>
    <x v="3"/>
  </r>
  <r>
    <s v="O00858"/>
    <s v="2024-10-12"/>
    <x v="244"/>
    <s v="P019"/>
    <x v="39"/>
    <x v="4"/>
    <n v="11395"/>
    <n v="5697.5"/>
    <n v="5"/>
    <n v="5"/>
    <n v="56975"/>
    <n v="28487.5"/>
    <n v="28487.5"/>
    <n v="0.5"/>
    <x v="7"/>
    <n v="2024"/>
    <x v="3"/>
  </r>
  <r>
    <s v="O00859"/>
    <s v="2025-04-07"/>
    <x v="419"/>
    <s v="P075"/>
    <x v="25"/>
    <x v="4"/>
    <n v="5435"/>
    <n v="3804.5"/>
    <n v="1"/>
    <n v="20"/>
    <n v="5435"/>
    <n v="3804.5"/>
    <n v="1630.5"/>
    <n v="0.3"/>
    <x v="8"/>
    <n v="2025"/>
    <x v="0"/>
  </r>
  <r>
    <s v="O00860"/>
    <s v="2025-09-09"/>
    <x v="153"/>
    <s v="P019"/>
    <x v="39"/>
    <x v="4"/>
    <n v="11395"/>
    <n v="5697.5"/>
    <n v="4"/>
    <n v="5"/>
    <n v="45580"/>
    <n v="22790"/>
    <n v="22790"/>
    <n v="0.5"/>
    <x v="4"/>
    <n v="2025"/>
    <x v="1"/>
  </r>
  <r>
    <s v="O00861"/>
    <s v="2025-02-19"/>
    <x v="112"/>
    <s v="P071"/>
    <x v="71"/>
    <x v="1"/>
    <n v="487"/>
    <n v="243.5"/>
    <n v="2"/>
    <n v="5"/>
    <n v="974"/>
    <n v="487"/>
    <n v="487"/>
    <n v="0.5"/>
    <x v="10"/>
    <n v="2025"/>
    <x v="2"/>
  </r>
  <r>
    <s v="O00862"/>
    <s v="2025-11-15"/>
    <x v="572"/>
    <s v="P001"/>
    <x v="1"/>
    <x v="1"/>
    <n v="1891"/>
    <n v="945.5"/>
    <n v="4"/>
    <n v="20"/>
    <n v="7564"/>
    <n v="3782"/>
    <n v="3782"/>
    <n v="0.5"/>
    <x v="6"/>
    <n v="2025"/>
    <x v="3"/>
  </r>
  <r>
    <s v="O00863"/>
    <s v="2025-08-13"/>
    <x v="136"/>
    <s v="P082"/>
    <x v="68"/>
    <x v="3"/>
    <n v="354"/>
    <n v="247.8"/>
    <n v="3"/>
    <n v="15"/>
    <n v="1062"/>
    <n v="743.40000000000009"/>
    <n v="318.59999999999991"/>
    <n v="0.29999999999999993"/>
    <x v="1"/>
    <n v="2025"/>
    <x v="1"/>
  </r>
  <r>
    <s v="O00864"/>
    <s v="2024-07-02"/>
    <x v="410"/>
    <s v="P084"/>
    <x v="80"/>
    <x v="2"/>
    <n v="3921"/>
    <n v="2352.6"/>
    <n v="1"/>
    <n v="10"/>
    <n v="3921"/>
    <n v="2352.6"/>
    <n v="1568.4"/>
    <n v="0.4"/>
    <x v="3"/>
    <n v="2024"/>
    <x v="1"/>
  </r>
  <r>
    <s v="O00865"/>
    <s v="2025-08-13"/>
    <x v="133"/>
    <s v="P096"/>
    <x v="47"/>
    <x v="2"/>
    <n v="483"/>
    <n v="289.8"/>
    <n v="2"/>
    <n v="15"/>
    <n v="966"/>
    <n v="579.6"/>
    <n v="386.4"/>
    <n v="0.39999999999999997"/>
    <x v="1"/>
    <n v="2025"/>
    <x v="1"/>
  </r>
  <r>
    <s v="O00866"/>
    <s v="2024-07-14"/>
    <x v="73"/>
    <s v="P055"/>
    <x v="56"/>
    <x v="3"/>
    <n v="6621"/>
    <n v="3972.6"/>
    <n v="4"/>
    <n v="10"/>
    <n v="26484"/>
    <n v="15890.4"/>
    <n v="10593.6"/>
    <n v="0.4"/>
    <x v="3"/>
    <n v="2024"/>
    <x v="1"/>
  </r>
  <r>
    <s v="O00867"/>
    <s v="2025-08-22"/>
    <x v="573"/>
    <s v="P073"/>
    <x v="89"/>
    <x v="1"/>
    <n v="626"/>
    <n v="438.2"/>
    <n v="1"/>
    <n v="20"/>
    <n v="626"/>
    <n v="438.2"/>
    <n v="187.8"/>
    <n v="0.30000000000000004"/>
    <x v="1"/>
    <n v="2025"/>
    <x v="1"/>
  </r>
  <r>
    <s v="O00868"/>
    <s v="2025-08-08"/>
    <x v="512"/>
    <s v="P099"/>
    <x v="24"/>
    <x v="3"/>
    <n v="48012"/>
    <n v="24006"/>
    <n v="1"/>
    <n v="0"/>
    <n v="48012"/>
    <n v="24006"/>
    <n v="24006"/>
    <n v="0.5"/>
    <x v="1"/>
    <n v="2025"/>
    <x v="1"/>
  </r>
  <r>
    <s v="O00869"/>
    <s v="2025-10-10"/>
    <x v="574"/>
    <s v="P084"/>
    <x v="80"/>
    <x v="2"/>
    <n v="3921"/>
    <n v="2352.6"/>
    <n v="1"/>
    <n v="5"/>
    <n v="3921"/>
    <n v="2352.6"/>
    <n v="1568.4"/>
    <n v="0.4"/>
    <x v="7"/>
    <n v="2025"/>
    <x v="3"/>
  </r>
  <r>
    <s v="O00870"/>
    <s v="2024-12-08"/>
    <x v="575"/>
    <s v="P035"/>
    <x v="92"/>
    <x v="4"/>
    <n v="3185"/>
    <n v="1592.5"/>
    <n v="2"/>
    <n v="10"/>
    <n v="6370"/>
    <n v="3185"/>
    <n v="3185"/>
    <n v="0.5"/>
    <x v="5"/>
    <n v="2024"/>
    <x v="3"/>
  </r>
  <r>
    <s v="O00871"/>
    <s v="2024-07-03"/>
    <x v="576"/>
    <s v="P011"/>
    <x v="32"/>
    <x v="0"/>
    <n v="4339"/>
    <n v="2169.5"/>
    <n v="3"/>
    <n v="5"/>
    <n v="13017"/>
    <n v="6508.5"/>
    <n v="6508.5"/>
    <n v="0.5"/>
    <x v="3"/>
    <n v="2024"/>
    <x v="1"/>
  </r>
  <r>
    <s v="O00872"/>
    <s v="2024-10-01"/>
    <x v="577"/>
    <s v="P090"/>
    <x v="54"/>
    <x v="1"/>
    <n v="1510"/>
    <n v="755"/>
    <n v="1"/>
    <n v="5"/>
    <n v="1510"/>
    <n v="755"/>
    <n v="755"/>
    <n v="0.5"/>
    <x v="7"/>
    <n v="2024"/>
    <x v="3"/>
  </r>
  <r>
    <s v="O00873"/>
    <s v="2024-05-22"/>
    <x v="578"/>
    <s v="P023"/>
    <x v="11"/>
    <x v="4"/>
    <n v="4437"/>
    <n v="2662.2"/>
    <n v="1"/>
    <n v="20"/>
    <n v="4437"/>
    <n v="2662.2"/>
    <n v="1774.8000000000002"/>
    <n v="0.4"/>
    <x v="0"/>
    <n v="2024"/>
    <x v="0"/>
  </r>
  <r>
    <s v="O00874"/>
    <s v="2025-07-09"/>
    <x v="72"/>
    <s v="P046"/>
    <x v="7"/>
    <x v="0"/>
    <n v="10604"/>
    <n v="5302"/>
    <n v="2"/>
    <n v="0"/>
    <n v="21208"/>
    <n v="10604"/>
    <n v="10604"/>
    <n v="0.5"/>
    <x v="3"/>
    <n v="2025"/>
    <x v="1"/>
  </r>
  <r>
    <s v="O00875"/>
    <s v="2024-01-18"/>
    <x v="579"/>
    <s v="P003"/>
    <x v="46"/>
    <x v="1"/>
    <n v="569"/>
    <n v="341.4"/>
    <n v="3"/>
    <n v="10"/>
    <n v="1707"/>
    <n v="1024.1999999999998"/>
    <n v="682.80000000000018"/>
    <n v="0.40000000000000013"/>
    <x v="2"/>
    <n v="2024"/>
    <x v="2"/>
  </r>
  <r>
    <s v="O00876"/>
    <s v="2024-12-14"/>
    <x v="255"/>
    <s v="P060"/>
    <x v="76"/>
    <x v="1"/>
    <n v="758"/>
    <n v="530.6"/>
    <n v="4"/>
    <n v="10"/>
    <n v="3032"/>
    <n v="2122.4"/>
    <n v="909.59999999999991"/>
    <n v="0.3"/>
    <x v="5"/>
    <n v="2024"/>
    <x v="3"/>
  </r>
  <r>
    <s v="O00877"/>
    <s v="2025-02-20"/>
    <x v="74"/>
    <s v="P091"/>
    <x v="18"/>
    <x v="3"/>
    <n v="45348"/>
    <n v="27208.799999999999"/>
    <n v="1"/>
    <n v="5"/>
    <n v="45348"/>
    <n v="27208.799999999999"/>
    <n v="18139.2"/>
    <n v="0.4"/>
    <x v="10"/>
    <n v="2025"/>
    <x v="2"/>
  </r>
  <r>
    <s v="O00878"/>
    <s v="2025-08-03"/>
    <x v="398"/>
    <s v="P044"/>
    <x v="53"/>
    <x v="4"/>
    <n v="5008"/>
    <n v="3505.6"/>
    <n v="3"/>
    <n v="5"/>
    <n v="15024"/>
    <n v="10516.8"/>
    <n v="4507.2000000000007"/>
    <n v="0.30000000000000004"/>
    <x v="1"/>
    <n v="2025"/>
    <x v="1"/>
  </r>
  <r>
    <s v="O00879"/>
    <s v="2025-08-02"/>
    <x v="580"/>
    <s v="P003"/>
    <x v="46"/>
    <x v="1"/>
    <n v="569"/>
    <n v="341.4"/>
    <n v="1"/>
    <n v="15"/>
    <n v="569"/>
    <n v="341.4"/>
    <n v="227.60000000000002"/>
    <n v="0.4"/>
    <x v="1"/>
    <n v="2025"/>
    <x v="1"/>
  </r>
  <r>
    <s v="O00880"/>
    <s v="2025-02-16"/>
    <x v="581"/>
    <s v="P100"/>
    <x v="45"/>
    <x v="1"/>
    <n v="2523"/>
    <n v="1766.1"/>
    <n v="1"/>
    <n v="5"/>
    <n v="2523"/>
    <n v="1766.1"/>
    <n v="756.90000000000009"/>
    <n v="0.30000000000000004"/>
    <x v="10"/>
    <n v="2025"/>
    <x v="2"/>
  </r>
  <r>
    <s v="O00881"/>
    <s v="2025-12-08"/>
    <x v="576"/>
    <s v="P075"/>
    <x v="25"/>
    <x v="4"/>
    <n v="5435"/>
    <n v="3804.5"/>
    <n v="4"/>
    <n v="0"/>
    <n v="21740"/>
    <n v="15218"/>
    <n v="6522"/>
    <n v="0.3"/>
    <x v="5"/>
    <n v="2025"/>
    <x v="3"/>
  </r>
  <r>
    <s v="O00882"/>
    <s v="2025-10-02"/>
    <x v="423"/>
    <s v="P015"/>
    <x v="55"/>
    <x v="2"/>
    <n v="2943"/>
    <n v="1471.5"/>
    <n v="2"/>
    <n v="0"/>
    <n v="5886"/>
    <n v="2943"/>
    <n v="2943"/>
    <n v="0.5"/>
    <x v="7"/>
    <n v="2025"/>
    <x v="3"/>
  </r>
  <r>
    <s v="O00883"/>
    <s v="2024-09-15"/>
    <x v="582"/>
    <s v="P030"/>
    <x v="40"/>
    <x v="3"/>
    <n v="16441"/>
    <n v="8220.5"/>
    <n v="2"/>
    <n v="15"/>
    <n v="32882"/>
    <n v="16441"/>
    <n v="16441"/>
    <n v="0.5"/>
    <x v="4"/>
    <n v="2024"/>
    <x v="1"/>
  </r>
  <r>
    <s v="O00884"/>
    <s v="2025-01-19"/>
    <x v="259"/>
    <s v="P007"/>
    <x v="4"/>
    <x v="4"/>
    <n v="5469"/>
    <n v="3281.4"/>
    <n v="3"/>
    <n v="10"/>
    <n v="16407"/>
    <n v="9844.2000000000007"/>
    <n v="6562.7999999999993"/>
    <n v="0.39999999999999997"/>
    <x v="2"/>
    <n v="2025"/>
    <x v="2"/>
  </r>
  <r>
    <s v="O00885"/>
    <s v="2025-01-22"/>
    <x v="412"/>
    <s v="P080"/>
    <x v="79"/>
    <x v="4"/>
    <n v="4816"/>
    <n v="3371.2"/>
    <n v="1"/>
    <n v="0"/>
    <n v="4816"/>
    <n v="3371.2"/>
    <n v="1444.8000000000002"/>
    <n v="0.30000000000000004"/>
    <x v="2"/>
    <n v="2025"/>
    <x v="2"/>
  </r>
  <r>
    <s v="O00886"/>
    <s v="2024-01-24"/>
    <x v="583"/>
    <s v="P029"/>
    <x v="94"/>
    <x v="4"/>
    <n v="2105"/>
    <n v="1263"/>
    <n v="5"/>
    <n v="0"/>
    <n v="10525"/>
    <n v="6315"/>
    <n v="4210"/>
    <n v="0.4"/>
    <x v="2"/>
    <n v="2024"/>
    <x v="2"/>
  </r>
  <r>
    <s v="O00887"/>
    <s v="2024-07-22"/>
    <x v="114"/>
    <s v="P083"/>
    <x v="14"/>
    <x v="4"/>
    <n v="5842"/>
    <n v="3505.2"/>
    <n v="3"/>
    <n v="0"/>
    <n v="17526"/>
    <n v="10515.599999999999"/>
    <n v="7010.4000000000015"/>
    <n v="0.40000000000000008"/>
    <x v="3"/>
    <n v="2024"/>
    <x v="1"/>
  </r>
  <r>
    <s v="O00888"/>
    <s v="2024-02-19"/>
    <x v="584"/>
    <s v="P075"/>
    <x v="25"/>
    <x v="4"/>
    <n v="5435"/>
    <n v="3804.5"/>
    <n v="1"/>
    <n v="20"/>
    <n v="5435"/>
    <n v="3804.5"/>
    <n v="1630.5"/>
    <n v="0.3"/>
    <x v="10"/>
    <n v="2024"/>
    <x v="2"/>
  </r>
  <r>
    <s v="O00889"/>
    <s v="2025-04-22"/>
    <x v="510"/>
    <s v="P044"/>
    <x v="53"/>
    <x v="4"/>
    <n v="5008"/>
    <n v="3505.6"/>
    <n v="5"/>
    <n v="20"/>
    <n v="25040"/>
    <n v="17528"/>
    <n v="7512"/>
    <n v="0.3"/>
    <x v="8"/>
    <n v="2025"/>
    <x v="0"/>
  </r>
  <r>
    <s v="O00890"/>
    <s v="2025-05-31"/>
    <x v="585"/>
    <s v="P068"/>
    <x v="65"/>
    <x v="0"/>
    <n v="7252"/>
    <n v="3626"/>
    <n v="5"/>
    <n v="5"/>
    <n v="36260"/>
    <n v="18130"/>
    <n v="18130"/>
    <n v="0.5"/>
    <x v="0"/>
    <n v="2025"/>
    <x v="0"/>
  </r>
  <r>
    <s v="O00891"/>
    <s v="2025-10-24"/>
    <x v="317"/>
    <s v="P043"/>
    <x v="87"/>
    <x v="1"/>
    <n v="1637"/>
    <n v="818.5"/>
    <n v="3"/>
    <n v="5"/>
    <n v="4911"/>
    <n v="2455.5"/>
    <n v="2455.5"/>
    <n v="0.5"/>
    <x v="7"/>
    <n v="2025"/>
    <x v="3"/>
  </r>
  <r>
    <s v="O00892"/>
    <s v="2025-08-13"/>
    <x v="586"/>
    <s v="P081"/>
    <x v="50"/>
    <x v="2"/>
    <n v="4046"/>
    <n v="2427.6"/>
    <n v="3"/>
    <n v="20"/>
    <n v="12138"/>
    <n v="7282.7999999999993"/>
    <n v="4855.2000000000007"/>
    <n v="0.40000000000000008"/>
    <x v="1"/>
    <n v="2025"/>
    <x v="1"/>
  </r>
  <r>
    <s v="O00893"/>
    <s v="2025-11-10"/>
    <x v="551"/>
    <s v="P007"/>
    <x v="4"/>
    <x v="4"/>
    <n v="5469"/>
    <n v="3281.4"/>
    <n v="4"/>
    <n v="10"/>
    <n v="21876"/>
    <n v="13125.6"/>
    <n v="8750.4"/>
    <n v="0.39999999999999997"/>
    <x v="6"/>
    <n v="2025"/>
    <x v="3"/>
  </r>
  <r>
    <s v="O00894"/>
    <s v="2025-12-23"/>
    <x v="587"/>
    <s v="P067"/>
    <x v="52"/>
    <x v="4"/>
    <n v="1463"/>
    <n v="731.5"/>
    <n v="1"/>
    <n v="15"/>
    <n v="1463"/>
    <n v="731.5"/>
    <n v="731.5"/>
    <n v="0.5"/>
    <x v="5"/>
    <n v="2025"/>
    <x v="3"/>
  </r>
  <r>
    <s v="O00895"/>
    <s v="2024-05-08"/>
    <x v="588"/>
    <s v="P066"/>
    <x v="72"/>
    <x v="4"/>
    <n v="4711"/>
    <n v="2826.6"/>
    <n v="4"/>
    <n v="10"/>
    <n v="18844"/>
    <n v="11306.4"/>
    <n v="7537.6"/>
    <n v="0.4"/>
    <x v="0"/>
    <n v="2024"/>
    <x v="0"/>
  </r>
  <r>
    <s v="O00896"/>
    <s v="2024-05-03"/>
    <x v="1"/>
    <s v="P064"/>
    <x v="51"/>
    <x v="0"/>
    <n v="8274"/>
    <n v="5791.8"/>
    <n v="4"/>
    <n v="20"/>
    <n v="33096"/>
    <n v="23167.200000000001"/>
    <n v="9928.7999999999993"/>
    <n v="0.3"/>
    <x v="0"/>
    <n v="2024"/>
    <x v="0"/>
  </r>
  <r>
    <s v="O00897"/>
    <s v="2025-06-01"/>
    <x v="268"/>
    <s v="P029"/>
    <x v="94"/>
    <x v="4"/>
    <n v="2105"/>
    <n v="1263"/>
    <n v="1"/>
    <n v="5"/>
    <n v="2105"/>
    <n v="1263"/>
    <n v="842"/>
    <n v="0.4"/>
    <x v="9"/>
    <n v="2025"/>
    <x v="0"/>
  </r>
  <r>
    <s v="O00898"/>
    <s v="2025-01-13"/>
    <x v="7"/>
    <s v="P099"/>
    <x v="24"/>
    <x v="3"/>
    <n v="48012"/>
    <n v="24006"/>
    <n v="3"/>
    <n v="15"/>
    <n v="144036"/>
    <n v="72018"/>
    <n v="72018"/>
    <n v="0.5"/>
    <x v="2"/>
    <n v="2025"/>
    <x v="2"/>
  </r>
  <r>
    <s v="O00899"/>
    <s v="2024-06-03"/>
    <x v="589"/>
    <s v="P092"/>
    <x v="83"/>
    <x v="0"/>
    <n v="7315"/>
    <n v="4389"/>
    <n v="3"/>
    <n v="5"/>
    <n v="21945"/>
    <n v="13167"/>
    <n v="8778"/>
    <n v="0.4"/>
    <x v="9"/>
    <n v="2024"/>
    <x v="0"/>
  </r>
  <r>
    <s v="O00900"/>
    <s v="2024-11-27"/>
    <x v="386"/>
    <s v="P088"/>
    <x v="6"/>
    <x v="4"/>
    <n v="11542"/>
    <n v="6925.2"/>
    <n v="5"/>
    <n v="10"/>
    <n v="57710"/>
    <n v="34626"/>
    <n v="23084"/>
    <n v="0.4"/>
    <x v="6"/>
    <n v="2024"/>
    <x v="3"/>
  </r>
  <r>
    <s v="O00901"/>
    <s v="2024-10-16"/>
    <x v="350"/>
    <s v="P099"/>
    <x v="24"/>
    <x v="3"/>
    <n v="48012"/>
    <n v="24006"/>
    <n v="1"/>
    <n v="15"/>
    <n v="48012"/>
    <n v="24006"/>
    <n v="24006"/>
    <n v="0.5"/>
    <x v="7"/>
    <n v="2024"/>
    <x v="3"/>
  </r>
  <r>
    <s v="O00902"/>
    <s v="2025-03-13"/>
    <x v="89"/>
    <s v="P064"/>
    <x v="51"/>
    <x v="0"/>
    <n v="8274"/>
    <n v="5791.8"/>
    <n v="1"/>
    <n v="10"/>
    <n v="8274"/>
    <n v="5791.8"/>
    <n v="2482.1999999999998"/>
    <n v="0.3"/>
    <x v="11"/>
    <n v="2025"/>
    <x v="2"/>
  </r>
  <r>
    <s v="O00903"/>
    <s v="2025-04-09"/>
    <x v="163"/>
    <s v="P088"/>
    <x v="6"/>
    <x v="4"/>
    <n v="11542"/>
    <n v="6925.2"/>
    <n v="4"/>
    <n v="20"/>
    <n v="46168"/>
    <n v="27700.799999999999"/>
    <n v="18467.2"/>
    <n v="0.4"/>
    <x v="8"/>
    <n v="2025"/>
    <x v="0"/>
  </r>
  <r>
    <s v="O00904"/>
    <s v="2024-06-29"/>
    <x v="280"/>
    <s v="P075"/>
    <x v="25"/>
    <x v="4"/>
    <n v="5435"/>
    <n v="3804.5"/>
    <n v="3"/>
    <n v="15"/>
    <n v="16305"/>
    <n v="11413.5"/>
    <n v="4891.5"/>
    <n v="0.3"/>
    <x v="9"/>
    <n v="2024"/>
    <x v="0"/>
  </r>
  <r>
    <s v="O00905"/>
    <s v="2024-11-13"/>
    <x v="590"/>
    <s v="P009"/>
    <x v="49"/>
    <x v="4"/>
    <n v="10891"/>
    <n v="5445.5"/>
    <n v="5"/>
    <n v="5"/>
    <n v="54455"/>
    <n v="27227.5"/>
    <n v="27227.5"/>
    <n v="0.5"/>
    <x v="6"/>
    <n v="2024"/>
    <x v="3"/>
  </r>
  <r>
    <s v="O00906"/>
    <s v="2025-07-03"/>
    <x v="346"/>
    <s v="P013"/>
    <x v="70"/>
    <x v="1"/>
    <n v="639"/>
    <n v="319.5"/>
    <n v="3"/>
    <n v="5"/>
    <n v="1917"/>
    <n v="958.5"/>
    <n v="958.5"/>
    <n v="0.5"/>
    <x v="3"/>
    <n v="2025"/>
    <x v="1"/>
  </r>
  <r>
    <s v="O00907"/>
    <s v="2024-05-09"/>
    <x v="130"/>
    <s v="P017"/>
    <x v="12"/>
    <x v="2"/>
    <n v="978"/>
    <n v="684.6"/>
    <n v="3"/>
    <n v="10"/>
    <n v="2934"/>
    <n v="2053.8000000000002"/>
    <n v="880.19999999999982"/>
    <n v="0.29999999999999993"/>
    <x v="0"/>
    <n v="2024"/>
    <x v="0"/>
  </r>
  <r>
    <s v="O00908"/>
    <s v="2025-02-19"/>
    <x v="591"/>
    <s v="P083"/>
    <x v="14"/>
    <x v="4"/>
    <n v="5842"/>
    <n v="3505.2"/>
    <n v="2"/>
    <n v="0"/>
    <n v="11684"/>
    <n v="7010.4"/>
    <n v="4673.6000000000004"/>
    <n v="0.4"/>
    <x v="10"/>
    <n v="2025"/>
    <x v="2"/>
  </r>
  <r>
    <s v="O00909"/>
    <s v="2024-09-11"/>
    <x v="498"/>
    <s v="P085"/>
    <x v="22"/>
    <x v="1"/>
    <n v="1436"/>
    <n v="1005.2"/>
    <n v="3"/>
    <n v="10"/>
    <n v="4308"/>
    <n v="3015.6000000000004"/>
    <n v="1292.3999999999996"/>
    <n v="0.29999999999999993"/>
    <x v="4"/>
    <n v="2024"/>
    <x v="1"/>
  </r>
  <r>
    <s v="O00910"/>
    <s v="2024-07-06"/>
    <x v="443"/>
    <s v="P069"/>
    <x v="41"/>
    <x v="1"/>
    <n v="384"/>
    <n v="192"/>
    <n v="4"/>
    <n v="10"/>
    <n v="1536"/>
    <n v="768"/>
    <n v="768"/>
    <n v="0.5"/>
    <x v="3"/>
    <n v="2024"/>
    <x v="1"/>
  </r>
  <r>
    <s v="O00911"/>
    <s v="2024-09-14"/>
    <x v="592"/>
    <s v="P085"/>
    <x v="22"/>
    <x v="1"/>
    <n v="1436"/>
    <n v="1005.2"/>
    <n v="3"/>
    <n v="5"/>
    <n v="4308"/>
    <n v="3015.6000000000004"/>
    <n v="1292.3999999999996"/>
    <n v="0.29999999999999993"/>
    <x v="4"/>
    <n v="2024"/>
    <x v="1"/>
  </r>
  <r>
    <s v="O00912"/>
    <s v="2024-10-26"/>
    <x v="243"/>
    <s v="P095"/>
    <x v="66"/>
    <x v="2"/>
    <n v="4520"/>
    <n v="3164"/>
    <n v="2"/>
    <n v="10"/>
    <n v="9040"/>
    <n v="6328"/>
    <n v="2712"/>
    <n v="0.3"/>
    <x v="7"/>
    <n v="2024"/>
    <x v="3"/>
  </r>
  <r>
    <s v="O00913"/>
    <s v="2025-11-12"/>
    <x v="593"/>
    <s v="P073"/>
    <x v="89"/>
    <x v="1"/>
    <n v="626"/>
    <n v="438.2"/>
    <n v="2"/>
    <n v="20"/>
    <n v="1252"/>
    <n v="876.4"/>
    <n v="375.6"/>
    <n v="0.30000000000000004"/>
    <x v="6"/>
    <n v="2025"/>
    <x v="3"/>
  </r>
  <r>
    <s v="O00914"/>
    <s v="2025-11-16"/>
    <x v="594"/>
    <s v="P075"/>
    <x v="25"/>
    <x v="4"/>
    <n v="5435"/>
    <n v="3804.5"/>
    <n v="2"/>
    <n v="10"/>
    <n v="10870"/>
    <n v="7609"/>
    <n v="3261"/>
    <n v="0.3"/>
    <x v="6"/>
    <n v="2025"/>
    <x v="3"/>
  </r>
  <r>
    <s v="O00915"/>
    <s v="2025-12-06"/>
    <x v="362"/>
    <s v="P064"/>
    <x v="51"/>
    <x v="0"/>
    <n v="8274"/>
    <n v="5791.8"/>
    <n v="5"/>
    <n v="0"/>
    <n v="41370"/>
    <n v="28959"/>
    <n v="12411"/>
    <n v="0.3"/>
    <x v="5"/>
    <n v="2025"/>
    <x v="3"/>
  </r>
  <r>
    <s v="O00916"/>
    <s v="2025-11-30"/>
    <x v="595"/>
    <s v="P098"/>
    <x v="30"/>
    <x v="1"/>
    <n v="1661"/>
    <n v="830.5"/>
    <n v="5"/>
    <n v="0"/>
    <n v="8305"/>
    <n v="4152.5"/>
    <n v="4152.5"/>
    <n v="0.5"/>
    <x v="6"/>
    <n v="2025"/>
    <x v="3"/>
  </r>
  <r>
    <s v="O00917"/>
    <s v="2025-12-21"/>
    <x v="513"/>
    <s v="P005"/>
    <x v="90"/>
    <x v="1"/>
    <n v="3939"/>
    <n v="2757.3"/>
    <n v="3"/>
    <n v="20"/>
    <n v="11817"/>
    <n v="8271.9000000000015"/>
    <n v="3545.0999999999985"/>
    <n v="0.29999999999999988"/>
    <x v="5"/>
    <n v="2025"/>
    <x v="3"/>
  </r>
  <r>
    <s v="O00918"/>
    <s v="2025-10-31"/>
    <x v="596"/>
    <s v="P059"/>
    <x v="62"/>
    <x v="3"/>
    <n v="39929"/>
    <n v="23957.4"/>
    <n v="5"/>
    <n v="20"/>
    <n v="199645"/>
    <n v="119787"/>
    <n v="79858"/>
    <n v="0.4"/>
    <x v="7"/>
    <n v="2025"/>
    <x v="3"/>
  </r>
  <r>
    <s v="O00919"/>
    <s v="2025-02-26"/>
    <x v="280"/>
    <s v="P052"/>
    <x v="77"/>
    <x v="1"/>
    <n v="192"/>
    <n v="96"/>
    <n v="5"/>
    <n v="0"/>
    <n v="960"/>
    <n v="480"/>
    <n v="480"/>
    <n v="0.5"/>
    <x v="10"/>
    <n v="2025"/>
    <x v="2"/>
  </r>
  <r>
    <s v="O00920"/>
    <s v="2025-03-05"/>
    <x v="597"/>
    <s v="P036"/>
    <x v="97"/>
    <x v="3"/>
    <n v="3046"/>
    <n v="1827.6"/>
    <n v="5"/>
    <n v="0"/>
    <n v="15230"/>
    <n v="9138"/>
    <n v="6092"/>
    <n v="0.4"/>
    <x v="11"/>
    <n v="2025"/>
    <x v="2"/>
  </r>
  <r>
    <s v="O00921"/>
    <s v="2024-07-17"/>
    <x v="598"/>
    <s v="P008"/>
    <x v="29"/>
    <x v="3"/>
    <n v="41971"/>
    <n v="29379.7"/>
    <n v="5"/>
    <n v="20"/>
    <n v="209855"/>
    <n v="146898.5"/>
    <n v="62956.5"/>
    <n v="0.3"/>
    <x v="3"/>
    <n v="2024"/>
    <x v="1"/>
  </r>
  <r>
    <s v="O00922"/>
    <s v="2025-10-21"/>
    <x v="527"/>
    <s v="P077"/>
    <x v="3"/>
    <x v="3"/>
    <n v="42787"/>
    <n v="29950.9"/>
    <n v="1"/>
    <n v="20"/>
    <n v="42787"/>
    <n v="29950.9"/>
    <n v="12836.099999999999"/>
    <n v="0.3"/>
    <x v="7"/>
    <n v="2025"/>
    <x v="3"/>
  </r>
  <r>
    <s v="O00923"/>
    <s v="2024-06-24"/>
    <x v="599"/>
    <s v="P087"/>
    <x v="78"/>
    <x v="3"/>
    <n v="25216"/>
    <n v="17651.2"/>
    <n v="4"/>
    <n v="0"/>
    <n v="100864"/>
    <n v="70604.800000000003"/>
    <n v="30259.199999999997"/>
    <n v="0.3"/>
    <x v="9"/>
    <n v="2024"/>
    <x v="0"/>
  </r>
  <r>
    <s v="O00924"/>
    <s v="2024-01-10"/>
    <x v="600"/>
    <s v="P089"/>
    <x v="31"/>
    <x v="4"/>
    <n v="2956"/>
    <n v="1478"/>
    <n v="4"/>
    <n v="20"/>
    <n v="11824"/>
    <n v="5912"/>
    <n v="5912"/>
    <n v="0.5"/>
    <x v="2"/>
    <n v="2024"/>
    <x v="2"/>
  </r>
  <r>
    <s v="O00925"/>
    <s v="2025-09-12"/>
    <x v="339"/>
    <s v="P080"/>
    <x v="79"/>
    <x v="4"/>
    <n v="4816"/>
    <n v="3371.2"/>
    <n v="3"/>
    <n v="15"/>
    <n v="14448"/>
    <n v="10113.599999999999"/>
    <n v="4334.4000000000015"/>
    <n v="0.3000000000000001"/>
    <x v="4"/>
    <n v="2025"/>
    <x v="1"/>
  </r>
  <r>
    <s v="O00926"/>
    <s v="2025-08-24"/>
    <x v="101"/>
    <s v="P022"/>
    <x v="73"/>
    <x v="3"/>
    <n v="48755"/>
    <n v="29253"/>
    <n v="1"/>
    <n v="15"/>
    <n v="48755"/>
    <n v="29253"/>
    <n v="19502"/>
    <n v="0.4"/>
    <x v="1"/>
    <n v="2025"/>
    <x v="1"/>
  </r>
  <r>
    <s v="O00927"/>
    <s v="2024-01-29"/>
    <x v="601"/>
    <s v="P100"/>
    <x v="45"/>
    <x v="1"/>
    <n v="2523"/>
    <n v="1766.1"/>
    <n v="2"/>
    <n v="5"/>
    <n v="5046"/>
    <n v="3532.2"/>
    <n v="1513.8000000000002"/>
    <n v="0.30000000000000004"/>
    <x v="2"/>
    <n v="2024"/>
    <x v="2"/>
  </r>
  <r>
    <s v="O00928"/>
    <s v="2024-10-25"/>
    <x v="602"/>
    <s v="P018"/>
    <x v="5"/>
    <x v="1"/>
    <n v="3985"/>
    <n v="2789.5"/>
    <n v="1"/>
    <n v="0"/>
    <n v="3985"/>
    <n v="2789.5"/>
    <n v="1195.5"/>
    <n v="0.3"/>
    <x v="7"/>
    <n v="2024"/>
    <x v="3"/>
  </r>
  <r>
    <s v="O00929"/>
    <s v="2024-03-01"/>
    <x v="150"/>
    <s v="P042"/>
    <x v="74"/>
    <x v="1"/>
    <n v="2758"/>
    <n v="1379"/>
    <n v="2"/>
    <n v="5"/>
    <n v="5516"/>
    <n v="2758"/>
    <n v="2758"/>
    <n v="0.5"/>
    <x v="11"/>
    <n v="2024"/>
    <x v="2"/>
  </r>
  <r>
    <s v="O00930"/>
    <s v="2025-06-19"/>
    <x v="603"/>
    <s v="P075"/>
    <x v="25"/>
    <x v="4"/>
    <n v="5435"/>
    <n v="3804.5"/>
    <n v="1"/>
    <n v="0"/>
    <n v="5435"/>
    <n v="3804.5"/>
    <n v="1630.5"/>
    <n v="0.3"/>
    <x v="9"/>
    <n v="2025"/>
    <x v="0"/>
  </r>
  <r>
    <s v="O00931"/>
    <s v="2024-11-29"/>
    <x v="295"/>
    <s v="P085"/>
    <x v="22"/>
    <x v="1"/>
    <n v="1436"/>
    <n v="1005.2"/>
    <n v="4"/>
    <n v="0"/>
    <n v="5744"/>
    <n v="4020.8"/>
    <n v="1723.1999999999998"/>
    <n v="0.3"/>
    <x v="6"/>
    <n v="2024"/>
    <x v="3"/>
  </r>
  <r>
    <s v="O00932"/>
    <s v="2025-09-10"/>
    <x v="547"/>
    <s v="P004"/>
    <x v="15"/>
    <x v="1"/>
    <n v="591"/>
    <n v="354.6"/>
    <n v="5"/>
    <n v="5"/>
    <n v="2955"/>
    <n v="1773"/>
    <n v="1182"/>
    <n v="0.4"/>
    <x v="4"/>
    <n v="2025"/>
    <x v="1"/>
  </r>
  <r>
    <s v="O00933"/>
    <s v="2024-07-09"/>
    <x v="502"/>
    <s v="P008"/>
    <x v="29"/>
    <x v="3"/>
    <n v="41971"/>
    <n v="29379.7"/>
    <n v="5"/>
    <n v="20"/>
    <n v="209855"/>
    <n v="146898.5"/>
    <n v="62956.5"/>
    <n v="0.3"/>
    <x v="3"/>
    <n v="2024"/>
    <x v="1"/>
  </r>
  <r>
    <s v="O00934"/>
    <s v="2024-04-24"/>
    <x v="604"/>
    <s v="P001"/>
    <x v="1"/>
    <x v="1"/>
    <n v="1891"/>
    <n v="945.5"/>
    <n v="2"/>
    <n v="5"/>
    <n v="3782"/>
    <n v="1891"/>
    <n v="1891"/>
    <n v="0.5"/>
    <x v="8"/>
    <n v="2024"/>
    <x v="0"/>
  </r>
  <r>
    <s v="O00935"/>
    <s v="2024-01-26"/>
    <x v="210"/>
    <s v="P071"/>
    <x v="71"/>
    <x v="1"/>
    <n v="487"/>
    <n v="243.5"/>
    <n v="1"/>
    <n v="15"/>
    <n v="487"/>
    <n v="243.5"/>
    <n v="243.5"/>
    <n v="0.5"/>
    <x v="2"/>
    <n v="2024"/>
    <x v="2"/>
  </r>
  <r>
    <s v="O00936"/>
    <s v="2025-01-13"/>
    <x v="9"/>
    <s v="P030"/>
    <x v="40"/>
    <x v="3"/>
    <n v="16441"/>
    <n v="8220.5"/>
    <n v="1"/>
    <n v="0"/>
    <n v="16441"/>
    <n v="8220.5"/>
    <n v="8220.5"/>
    <n v="0.5"/>
    <x v="2"/>
    <n v="2025"/>
    <x v="2"/>
  </r>
  <r>
    <s v="O00937"/>
    <s v="2024-05-31"/>
    <x v="540"/>
    <s v="P068"/>
    <x v="65"/>
    <x v="0"/>
    <n v="7252"/>
    <n v="3626"/>
    <n v="2"/>
    <n v="0"/>
    <n v="14504"/>
    <n v="7252"/>
    <n v="7252"/>
    <n v="0.5"/>
    <x v="0"/>
    <n v="2024"/>
    <x v="0"/>
  </r>
  <r>
    <s v="O00938"/>
    <s v="2025-06-21"/>
    <x v="118"/>
    <s v="P031"/>
    <x v="91"/>
    <x v="3"/>
    <n v="34152"/>
    <n v="23906.400000000001"/>
    <n v="4"/>
    <n v="5"/>
    <n v="136608"/>
    <n v="95625.600000000006"/>
    <n v="40982.399999999994"/>
    <n v="0.29999999999999993"/>
    <x v="9"/>
    <n v="2025"/>
    <x v="0"/>
  </r>
  <r>
    <s v="O00939"/>
    <s v="2024-07-15"/>
    <x v="267"/>
    <s v="P024"/>
    <x v="57"/>
    <x v="3"/>
    <n v="9702"/>
    <n v="4851"/>
    <n v="4"/>
    <n v="20"/>
    <n v="38808"/>
    <n v="19404"/>
    <n v="19404"/>
    <n v="0.5"/>
    <x v="3"/>
    <n v="2024"/>
    <x v="1"/>
  </r>
  <r>
    <s v="O00940"/>
    <s v="2024-06-05"/>
    <x v="419"/>
    <s v="P047"/>
    <x v="48"/>
    <x v="2"/>
    <n v="3146"/>
    <n v="1573"/>
    <n v="2"/>
    <n v="10"/>
    <n v="6292"/>
    <n v="3146"/>
    <n v="3146"/>
    <n v="0.5"/>
    <x v="9"/>
    <n v="2024"/>
    <x v="0"/>
  </r>
  <r>
    <s v="O00941"/>
    <s v="2024-07-21"/>
    <x v="361"/>
    <s v="P026"/>
    <x v="60"/>
    <x v="4"/>
    <n v="4882"/>
    <n v="2929.2"/>
    <n v="5"/>
    <n v="20"/>
    <n v="24410"/>
    <n v="14646"/>
    <n v="9764"/>
    <n v="0.4"/>
    <x v="3"/>
    <n v="2024"/>
    <x v="1"/>
  </r>
  <r>
    <s v="O00942"/>
    <s v="2024-09-24"/>
    <x v="605"/>
    <s v="P082"/>
    <x v="68"/>
    <x v="3"/>
    <n v="354"/>
    <n v="247.8"/>
    <n v="4"/>
    <n v="20"/>
    <n v="1416"/>
    <n v="991.2"/>
    <n v="424.79999999999995"/>
    <n v="0.3"/>
    <x v="4"/>
    <n v="2024"/>
    <x v="1"/>
  </r>
  <r>
    <s v="O00943"/>
    <s v="2025-06-09"/>
    <x v="219"/>
    <s v="P068"/>
    <x v="65"/>
    <x v="0"/>
    <n v="7252"/>
    <n v="3626"/>
    <n v="4"/>
    <n v="15"/>
    <n v="29008"/>
    <n v="14504"/>
    <n v="14504"/>
    <n v="0.5"/>
    <x v="9"/>
    <n v="2025"/>
    <x v="0"/>
  </r>
  <r>
    <s v="O00944"/>
    <s v="2025-08-26"/>
    <x v="606"/>
    <s v="P044"/>
    <x v="53"/>
    <x v="4"/>
    <n v="5008"/>
    <n v="3505.6"/>
    <n v="5"/>
    <n v="15"/>
    <n v="25040"/>
    <n v="17528"/>
    <n v="7512"/>
    <n v="0.3"/>
    <x v="1"/>
    <n v="2025"/>
    <x v="1"/>
  </r>
  <r>
    <s v="O00945"/>
    <s v="2024-02-15"/>
    <x v="607"/>
    <s v="P028"/>
    <x v="27"/>
    <x v="3"/>
    <n v="9664"/>
    <n v="4832"/>
    <n v="5"/>
    <n v="15"/>
    <n v="48320"/>
    <n v="24160"/>
    <n v="24160"/>
    <n v="0.5"/>
    <x v="10"/>
    <n v="2024"/>
    <x v="2"/>
  </r>
  <r>
    <s v="O00946"/>
    <s v="2024-08-11"/>
    <x v="608"/>
    <s v="P078"/>
    <x v="75"/>
    <x v="0"/>
    <n v="700"/>
    <n v="420"/>
    <n v="5"/>
    <n v="10"/>
    <n v="3500"/>
    <n v="2100"/>
    <n v="1400"/>
    <n v="0.4"/>
    <x v="1"/>
    <n v="2024"/>
    <x v="1"/>
  </r>
  <r>
    <s v="O00947"/>
    <s v="2025-06-14"/>
    <x v="609"/>
    <s v="P047"/>
    <x v="48"/>
    <x v="2"/>
    <n v="3146"/>
    <n v="1573"/>
    <n v="4"/>
    <n v="15"/>
    <n v="12584"/>
    <n v="6292"/>
    <n v="6292"/>
    <n v="0.5"/>
    <x v="9"/>
    <n v="2025"/>
    <x v="0"/>
  </r>
  <r>
    <s v="O00948"/>
    <s v="2024-08-26"/>
    <x v="610"/>
    <s v="P049"/>
    <x v="34"/>
    <x v="2"/>
    <n v="4071"/>
    <n v="2442.6"/>
    <n v="3"/>
    <n v="5"/>
    <n v="12213"/>
    <n v="7327.7999999999993"/>
    <n v="4885.2000000000007"/>
    <n v="0.40000000000000008"/>
    <x v="1"/>
    <n v="2024"/>
    <x v="1"/>
  </r>
  <r>
    <s v="O00949"/>
    <s v="2024-09-13"/>
    <x v="611"/>
    <s v="P022"/>
    <x v="73"/>
    <x v="3"/>
    <n v="48755"/>
    <n v="29253"/>
    <n v="2"/>
    <n v="15"/>
    <n v="97510"/>
    <n v="58506"/>
    <n v="39004"/>
    <n v="0.4"/>
    <x v="4"/>
    <n v="2024"/>
    <x v="1"/>
  </r>
  <r>
    <s v="O00950"/>
    <s v="2025-07-31"/>
    <x v="612"/>
    <s v="P046"/>
    <x v="7"/>
    <x v="0"/>
    <n v="10604"/>
    <n v="5302"/>
    <n v="4"/>
    <n v="15"/>
    <n v="42416"/>
    <n v="21208"/>
    <n v="21208"/>
    <n v="0.5"/>
    <x v="3"/>
    <n v="2025"/>
    <x v="1"/>
  </r>
  <r>
    <s v="O00951"/>
    <s v="2024-03-31"/>
    <x v="213"/>
    <s v="P005"/>
    <x v="90"/>
    <x v="1"/>
    <n v="3939"/>
    <n v="2757.3"/>
    <n v="2"/>
    <n v="15"/>
    <n v="7878"/>
    <n v="5514.6"/>
    <n v="2363.3999999999996"/>
    <n v="0.29999999999999993"/>
    <x v="11"/>
    <n v="2024"/>
    <x v="2"/>
  </r>
  <r>
    <s v="O00952"/>
    <s v="2025-11-12"/>
    <x v="510"/>
    <s v="P035"/>
    <x v="92"/>
    <x v="4"/>
    <n v="3185"/>
    <n v="1592.5"/>
    <n v="2"/>
    <n v="10"/>
    <n v="6370"/>
    <n v="3185"/>
    <n v="3185"/>
    <n v="0.5"/>
    <x v="6"/>
    <n v="2025"/>
    <x v="3"/>
  </r>
  <r>
    <s v="O00953"/>
    <s v="2024-09-21"/>
    <x v="347"/>
    <s v="P043"/>
    <x v="87"/>
    <x v="1"/>
    <n v="1637"/>
    <n v="818.5"/>
    <n v="1"/>
    <n v="10"/>
    <n v="1637"/>
    <n v="818.5"/>
    <n v="818.5"/>
    <n v="0.5"/>
    <x v="4"/>
    <n v="2024"/>
    <x v="1"/>
  </r>
  <r>
    <s v="O00954"/>
    <s v="2025-07-31"/>
    <x v="590"/>
    <s v="P010"/>
    <x v="0"/>
    <x v="0"/>
    <n v="10936"/>
    <n v="6561.6"/>
    <n v="3"/>
    <n v="10"/>
    <n v="32808"/>
    <n v="19684.800000000003"/>
    <n v="13123.199999999997"/>
    <n v="0.39999999999999991"/>
    <x v="3"/>
    <n v="2025"/>
    <x v="1"/>
  </r>
  <r>
    <s v="O00955"/>
    <s v="2025-12-11"/>
    <x v="613"/>
    <s v="P027"/>
    <x v="33"/>
    <x v="2"/>
    <n v="4969"/>
    <n v="2484.5"/>
    <n v="5"/>
    <n v="5"/>
    <n v="24845"/>
    <n v="12422.5"/>
    <n v="12422.5"/>
    <n v="0.5"/>
    <x v="5"/>
    <n v="2025"/>
    <x v="3"/>
  </r>
  <r>
    <s v="O00956"/>
    <s v="2024-05-18"/>
    <x v="301"/>
    <s v="P092"/>
    <x v="83"/>
    <x v="0"/>
    <n v="7315"/>
    <n v="4389"/>
    <n v="2"/>
    <n v="10"/>
    <n v="14630"/>
    <n v="8778"/>
    <n v="5852"/>
    <n v="0.4"/>
    <x v="0"/>
    <n v="2024"/>
    <x v="0"/>
  </r>
  <r>
    <s v="O00957"/>
    <s v="2024-05-28"/>
    <x v="167"/>
    <s v="P043"/>
    <x v="87"/>
    <x v="1"/>
    <n v="1637"/>
    <n v="818.5"/>
    <n v="1"/>
    <n v="10"/>
    <n v="1637"/>
    <n v="818.5"/>
    <n v="818.5"/>
    <n v="0.5"/>
    <x v="0"/>
    <n v="2024"/>
    <x v="0"/>
  </r>
  <r>
    <s v="O00958"/>
    <s v="2024-03-18"/>
    <x v="515"/>
    <s v="P036"/>
    <x v="97"/>
    <x v="3"/>
    <n v="3046"/>
    <n v="1827.6"/>
    <n v="4"/>
    <n v="0"/>
    <n v="12184"/>
    <n v="7310.4"/>
    <n v="4873.6000000000004"/>
    <n v="0.4"/>
    <x v="11"/>
    <n v="2024"/>
    <x v="2"/>
  </r>
  <r>
    <s v="O00959"/>
    <s v="2024-01-05"/>
    <x v="614"/>
    <s v="P068"/>
    <x v="65"/>
    <x v="0"/>
    <n v="7252"/>
    <n v="3626"/>
    <n v="2"/>
    <n v="0"/>
    <n v="14504"/>
    <n v="7252"/>
    <n v="7252"/>
    <n v="0.5"/>
    <x v="2"/>
    <n v="2024"/>
    <x v="2"/>
  </r>
  <r>
    <s v="O00960"/>
    <s v="2024-04-06"/>
    <x v="615"/>
    <s v="P005"/>
    <x v="90"/>
    <x v="1"/>
    <n v="3939"/>
    <n v="2757.3"/>
    <n v="5"/>
    <n v="10"/>
    <n v="19695"/>
    <n v="13786.5"/>
    <n v="5908.5"/>
    <n v="0.3"/>
    <x v="8"/>
    <n v="2024"/>
    <x v="0"/>
  </r>
  <r>
    <s v="O00961"/>
    <s v="2025-12-16"/>
    <x v="616"/>
    <s v="P061"/>
    <x v="44"/>
    <x v="4"/>
    <n v="7170"/>
    <n v="3585"/>
    <n v="3"/>
    <n v="20"/>
    <n v="21510"/>
    <n v="10755"/>
    <n v="10755"/>
    <n v="0.5"/>
    <x v="5"/>
    <n v="2025"/>
    <x v="3"/>
  </r>
  <r>
    <s v="O00962"/>
    <s v="2025-04-29"/>
    <x v="606"/>
    <s v="P007"/>
    <x v="4"/>
    <x v="4"/>
    <n v="5469"/>
    <n v="3281.4"/>
    <n v="1"/>
    <n v="10"/>
    <n v="5469"/>
    <n v="3281.4"/>
    <n v="2187.6"/>
    <n v="0.39999999999999997"/>
    <x v="8"/>
    <n v="2025"/>
    <x v="0"/>
  </r>
  <r>
    <s v="O00963"/>
    <s v="2025-12-16"/>
    <x v="539"/>
    <s v="P013"/>
    <x v="70"/>
    <x v="1"/>
    <n v="639"/>
    <n v="319.5"/>
    <n v="3"/>
    <n v="20"/>
    <n v="1917"/>
    <n v="958.5"/>
    <n v="958.5"/>
    <n v="0.5"/>
    <x v="5"/>
    <n v="2025"/>
    <x v="3"/>
  </r>
  <r>
    <s v="O00964"/>
    <s v="2025-05-23"/>
    <x v="617"/>
    <s v="P040"/>
    <x v="86"/>
    <x v="4"/>
    <n v="6724"/>
    <n v="4034.4"/>
    <n v="5"/>
    <n v="5"/>
    <n v="33620"/>
    <n v="20172"/>
    <n v="13448"/>
    <n v="0.4"/>
    <x v="0"/>
    <n v="2025"/>
    <x v="0"/>
  </r>
  <r>
    <s v="O00965"/>
    <s v="2025-05-03"/>
    <x v="618"/>
    <s v="P096"/>
    <x v="47"/>
    <x v="2"/>
    <n v="483"/>
    <n v="289.8"/>
    <n v="4"/>
    <n v="0"/>
    <n v="1932"/>
    <n v="1159.2"/>
    <n v="772.8"/>
    <n v="0.39999999999999997"/>
    <x v="0"/>
    <n v="2025"/>
    <x v="0"/>
  </r>
  <r>
    <s v="O00966"/>
    <s v="2024-08-15"/>
    <x v="619"/>
    <s v="P053"/>
    <x v="28"/>
    <x v="2"/>
    <n v="641"/>
    <n v="384.6"/>
    <n v="2"/>
    <n v="5"/>
    <n v="1282"/>
    <n v="769.2"/>
    <n v="512.79999999999995"/>
    <n v="0.39999999999999997"/>
    <x v="1"/>
    <n v="2024"/>
    <x v="1"/>
  </r>
  <r>
    <s v="O00967"/>
    <s v="2024-08-19"/>
    <x v="620"/>
    <s v="P030"/>
    <x v="40"/>
    <x v="3"/>
    <n v="16441"/>
    <n v="8220.5"/>
    <n v="4"/>
    <n v="0"/>
    <n v="65764"/>
    <n v="32882"/>
    <n v="32882"/>
    <n v="0.5"/>
    <x v="1"/>
    <n v="2024"/>
    <x v="1"/>
  </r>
  <r>
    <s v="O00968"/>
    <s v="2024-06-11"/>
    <x v="621"/>
    <s v="P098"/>
    <x v="30"/>
    <x v="1"/>
    <n v="1661"/>
    <n v="830.5"/>
    <n v="1"/>
    <n v="20"/>
    <n v="1661"/>
    <n v="830.5"/>
    <n v="830.5"/>
    <n v="0.5"/>
    <x v="9"/>
    <n v="2024"/>
    <x v="0"/>
  </r>
  <r>
    <s v="O00969"/>
    <s v="2024-02-07"/>
    <x v="622"/>
    <s v="P062"/>
    <x v="93"/>
    <x v="4"/>
    <n v="2777"/>
    <n v="1943.9"/>
    <n v="3"/>
    <n v="20"/>
    <n v="8331"/>
    <n v="5831.7000000000007"/>
    <n v="2499.2999999999993"/>
    <n v="0.29999999999999993"/>
    <x v="10"/>
    <n v="2024"/>
    <x v="2"/>
  </r>
  <r>
    <s v="O00970"/>
    <s v="2024-04-01"/>
    <x v="623"/>
    <s v="P079"/>
    <x v="36"/>
    <x v="0"/>
    <n v="10900"/>
    <n v="5450"/>
    <n v="3"/>
    <n v="5"/>
    <n v="32700"/>
    <n v="16350"/>
    <n v="16350"/>
    <n v="0.5"/>
    <x v="8"/>
    <n v="2024"/>
    <x v="0"/>
  </r>
  <r>
    <s v="O00971"/>
    <s v="2025-11-04"/>
    <x v="575"/>
    <s v="P010"/>
    <x v="0"/>
    <x v="0"/>
    <n v="10936"/>
    <n v="6561.6"/>
    <n v="2"/>
    <n v="10"/>
    <n v="21872"/>
    <n v="13123.2"/>
    <n v="8748.7999999999993"/>
    <n v="0.39999999999999997"/>
    <x v="6"/>
    <n v="2025"/>
    <x v="3"/>
  </r>
  <r>
    <s v="O00972"/>
    <s v="2025-06-05"/>
    <x v="398"/>
    <s v="P037"/>
    <x v="37"/>
    <x v="3"/>
    <n v="29046"/>
    <n v="20332.2"/>
    <n v="3"/>
    <n v="20"/>
    <n v="87138"/>
    <n v="60996.600000000006"/>
    <n v="26141.399999999994"/>
    <n v="0.29999999999999993"/>
    <x v="9"/>
    <n v="2025"/>
    <x v="0"/>
  </r>
  <r>
    <s v="O00973"/>
    <s v="2024-05-15"/>
    <x v="111"/>
    <s v="P088"/>
    <x v="6"/>
    <x v="4"/>
    <n v="11542"/>
    <n v="6925.2"/>
    <n v="4"/>
    <n v="20"/>
    <n v="46168"/>
    <n v="27700.799999999999"/>
    <n v="18467.2"/>
    <n v="0.4"/>
    <x v="0"/>
    <n v="2024"/>
    <x v="0"/>
  </r>
  <r>
    <s v="O00974"/>
    <s v="2025-10-27"/>
    <x v="475"/>
    <s v="P037"/>
    <x v="37"/>
    <x v="3"/>
    <n v="29046"/>
    <n v="20332.2"/>
    <n v="5"/>
    <n v="15"/>
    <n v="145230"/>
    <n v="101661"/>
    <n v="43569"/>
    <n v="0.3"/>
    <x v="7"/>
    <n v="2025"/>
    <x v="3"/>
  </r>
  <r>
    <s v="O00975"/>
    <s v="2025-01-12"/>
    <x v="41"/>
    <s v="P031"/>
    <x v="91"/>
    <x v="3"/>
    <n v="34152"/>
    <n v="23906.400000000001"/>
    <n v="2"/>
    <n v="15"/>
    <n v="68304"/>
    <n v="47812.800000000003"/>
    <n v="20491.199999999997"/>
    <n v="0.29999999999999993"/>
    <x v="2"/>
    <n v="2025"/>
    <x v="2"/>
  </r>
  <r>
    <s v="O00976"/>
    <s v="2025-12-28"/>
    <x v="624"/>
    <s v="P073"/>
    <x v="89"/>
    <x v="1"/>
    <n v="626"/>
    <n v="438.2"/>
    <n v="3"/>
    <n v="10"/>
    <n v="1878"/>
    <n v="1314.6"/>
    <n v="563.40000000000009"/>
    <n v="0.30000000000000004"/>
    <x v="5"/>
    <n v="2025"/>
    <x v="3"/>
  </r>
  <r>
    <s v="O00977"/>
    <s v="2025-06-11"/>
    <x v="244"/>
    <s v="P093"/>
    <x v="59"/>
    <x v="0"/>
    <n v="10597"/>
    <n v="5298.5"/>
    <n v="5"/>
    <n v="5"/>
    <n v="52985"/>
    <n v="26492.5"/>
    <n v="26492.5"/>
    <n v="0.5"/>
    <x v="9"/>
    <n v="2025"/>
    <x v="0"/>
  </r>
  <r>
    <s v="O00978"/>
    <s v="2025-08-13"/>
    <x v="374"/>
    <s v="P074"/>
    <x v="19"/>
    <x v="3"/>
    <n v="20835"/>
    <n v="12501"/>
    <n v="5"/>
    <n v="5"/>
    <n v="104175"/>
    <n v="62505"/>
    <n v="41670"/>
    <n v="0.4"/>
    <x v="1"/>
    <n v="2025"/>
    <x v="1"/>
  </r>
  <r>
    <s v="O00979"/>
    <s v="2025-03-18"/>
    <x v="210"/>
    <s v="P009"/>
    <x v="49"/>
    <x v="4"/>
    <n v="10891"/>
    <n v="5445.5"/>
    <n v="2"/>
    <n v="20"/>
    <n v="21782"/>
    <n v="10891"/>
    <n v="10891"/>
    <n v="0.5"/>
    <x v="11"/>
    <n v="2025"/>
    <x v="2"/>
  </r>
  <r>
    <s v="O00980"/>
    <s v="2024-11-02"/>
    <x v="596"/>
    <s v="P093"/>
    <x v="59"/>
    <x v="0"/>
    <n v="10597"/>
    <n v="5298.5"/>
    <n v="4"/>
    <n v="0"/>
    <n v="42388"/>
    <n v="21194"/>
    <n v="21194"/>
    <n v="0.5"/>
    <x v="6"/>
    <n v="2024"/>
    <x v="3"/>
  </r>
  <r>
    <s v="O00981"/>
    <s v="2024-10-20"/>
    <x v="350"/>
    <s v="P084"/>
    <x v="80"/>
    <x v="2"/>
    <n v="3921"/>
    <n v="2352.6"/>
    <n v="3"/>
    <n v="20"/>
    <n v="11763"/>
    <n v="7057.7999999999993"/>
    <n v="4705.2000000000007"/>
    <n v="0.40000000000000008"/>
    <x v="7"/>
    <n v="2024"/>
    <x v="3"/>
  </r>
  <r>
    <s v="O00982"/>
    <s v="2025-12-16"/>
    <x v="625"/>
    <s v="P096"/>
    <x v="47"/>
    <x v="2"/>
    <n v="483"/>
    <n v="289.8"/>
    <n v="4"/>
    <n v="10"/>
    <n v="1932"/>
    <n v="1159.2"/>
    <n v="772.8"/>
    <n v="0.39999999999999997"/>
    <x v="5"/>
    <n v="2025"/>
    <x v="3"/>
  </r>
  <r>
    <s v="O00983"/>
    <s v="2024-06-26"/>
    <x v="626"/>
    <s v="P057"/>
    <x v="38"/>
    <x v="3"/>
    <n v="26846"/>
    <n v="16107.6"/>
    <n v="1"/>
    <n v="10"/>
    <n v="26846"/>
    <n v="16107.6"/>
    <n v="10738.4"/>
    <n v="0.39999999999999997"/>
    <x v="9"/>
    <n v="2024"/>
    <x v="0"/>
  </r>
  <r>
    <s v="O00984"/>
    <s v="2024-10-08"/>
    <x v="356"/>
    <s v="P005"/>
    <x v="90"/>
    <x v="1"/>
    <n v="3939"/>
    <n v="2757.3"/>
    <n v="4"/>
    <n v="5"/>
    <n v="15756"/>
    <n v="11029.2"/>
    <n v="4726.7999999999993"/>
    <n v="0.29999999999999993"/>
    <x v="7"/>
    <n v="2024"/>
    <x v="3"/>
  </r>
  <r>
    <s v="O00985"/>
    <s v="2024-04-09"/>
    <x v="257"/>
    <s v="P079"/>
    <x v="36"/>
    <x v="0"/>
    <n v="10900"/>
    <n v="5450"/>
    <n v="4"/>
    <n v="15"/>
    <n v="43600"/>
    <n v="21800"/>
    <n v="21800"/>
    <n v="0.5"/>
    <x v="8"/>
    <n v="2024"/>
    <x v="0"/>
  </r>
  <r>
    <s v="O00986"/>
    <s v="2025-12-01"/>
    <x v="65"/>
    <s v="P018"/>
    <x v="5"/>
    <x v="1"/>
    <n v="3985"/>
    <n v="2789.5"/>
    <n v="2"/>
    <n v="15"/>
    <n v="7970"/>
    <n v="5579"/>
    <n v="2391"/>
    <n v="0.3"/>
    <x v="5"/>
    <n v="2025"/>
    <x v="3"/>
  </r>
  <r>
    <s v="O00987"/>
    <s v="2025-03-21"/>
    <x v="345"/>
    <s v="P032"/>
    <x v="9"/>
    <x v="2"/>
    <n v="3034"/>
    <n v="1820.4"/>
    <n v="4"/>
    <n v="5"/>
    <n v="12136"/>
    <n v="7281.6"/>
    <n v="4854.3999999999996"/>
    <n v="0.39999999999999997"/>
    <x v="11"/>
    <n v="2025"/>
    <x v="2"/>
  </r>
  <r>
    <s v="O00988"/>
    <s v="2025-07-04"/>
    <x v="627"/>
    <s v="P096"/>
    <x v="47"/>
    <x v="2"/>
    <n v="483"/>
    <n v="289.8"/>
    <n v="1"/>
    <n v="5"/>
    <n v="483"/>
    <n v="289.8"/>
    <n v="193.2"/>
    <n v="0.39999999999999997"/>
    <x v="3"/>
    <n v="2025"/>
    <x v="1"/>
  </r>
  <r>
    <s v="O00989"/>
    <s v="2024-04-11"/>
    <x v="129"/>
    <s v="P096"/>
    <x v="47"/>
    <x v="2"/>
    <n v="483"/>
    <n v="289.8"/>
    <n v="2"/>
    <n v="10"/>
    <n v="966"/>
    <n v="579.6"/>
    <n v="386.4"/>
    <n v="0.39999999999999997"/>
    <x v="8"/>
    <n v="2024"/>
    <x v="0"/>
  </r>
  <r>
    <s v="O00990"/>
    <s v="2025-09-05"/>
    <x v="628"/>
    <s v="P094"/>
    <x v="69"/>
    <x v="0"/>
    <n v="13434"/>
    <n v="9403.7999999999993"/>
    <n v="5"/>
    <n v="15"/>
    <n v="67170"/>
    <n v="47019"/>
    <n v="20151"/>
    <n v="0.3"/>
    <x v="4"/>
    <n v="2025"/>
    <x v="1"/>
  </r>
  <r>
    <s v="O00991"/>
    <s v="2024-05-10"/>
    <x v="48"/>
    <s v="P005"/>
    <x v="90"/>
    <x v="1"/>
    <n v="3939"/>
    <n v="2757.3"/>
    <n v="3"/>
    <n v="15"/>
    <n v="11817"/>
    <n v="8271.9000000000015"/>
    <n v="3545.0999999999985"/>
    <n v="0.29999999999999988"/>
    <x v="0"/>
    <n v="2024"/>
    <x v="0"/>
  </r>
  <r>
    <s v="O00992"/>
    <s v="2025-08-30"/>
    <x v="629"/>
    <s v="P041"/>
    <x v="95"/>
    <x v="1"/>
    <n v="2433"/>
    <n v="1216.5"/>
    <n v="3"/>
    <n v="15"/>
    <n v="7299"/>
    <n v="3649.5"/>
    <n v="3649.5"/>
    <n v="0.5"/>
    <x v="1"/>
    <n v="2025"/>
    <x v="1"/>
  </r>
  <r>
    <s v="O00993"/>
    <s v="2025-06-05"/>
    <x v="630"/>
    <s v="P044"/>
    <x v="53"/>
    <x v="4"/>
    <n v="5008"/>
    <n v="3505.6"/>
    <n v="4"/>
    <n v="20"/>
    <n v="20032"/>
    <n v="14022.4"/>
    <n v="6009.6"/>
    <n v="0.30000000000000004"/>
    <x v="9"/>
    <n v="2025"/>
    <x v="0"/>
  </r>
  <r>
    <s v="O00994"/>
    <s v="2024-09-29"/>
    <x v="316"/>
    <s v="P020"/>
    <x v="21"/>
    <x v="4"/>
    <n v="11647"/>
    <n v="8152.9"/>
    <n v="4"/>
    <n v="20"/>
    <n v="46588"/>
    <n v="32611.599999999999"/>
    <n v="13976.400000000001"/>
    <n v="0.30000000000000004"/>
    <x v="4"/>
    <n v="2024"/>
    <x v="1"/>
  </r>
  <r>
    <s v="O00995"/>
    <s v="2025-02-19"/>
    <x v="21"/>
    <s v="P070"/>
    <x v="85"/>
    <x v="4"/>
    <n v="583"/>
    <n v="349.8"/>
    <n v="5"/>
    <n v="5"/>
    <n v="2915"/>
    <n v="1749"/>
    <n v="1166"/>
    <n v="0.4"/>
    <x v="10"/>
    <n v="2025"/>
    <x v="2"/>
  </r>
  <r>
    <s v="O00996"/>
    <s v="2024-11-19"/>
    <x v="314"/>
    <s v="P076"/>
    <x v="17"/>
    <x v="1"/>
    <n v="3690"/>
    <n v="2583"/>
    <n v="5"/>
    <n v="15"/>
    <n v="18450"/>
    <n v="12915"/>
    <n v="5535"/>
    <n v="0.3"/>
    <x v="6"/>
    <n v="2024"/>
    <x v="3"/>
  </r>
  <r>
    <s v="O00997"/>
    <s v="2024-12-15"/>
    <x v="8"/>
    <s v="P082"/>
    <x v="68"/>
    <x v="3"/>
    <n v="354"/>
    <n v="247.8"/>
    <n v="3"/>
    <n v="15"/>
    <n v="1062"/>
    <n v="743.40000000000009"/>
    <n v="318.59999999999991"/>
    <n v="0.29999999999999993"/>
    <x v="5"/>
    <n v="2024"/>
    <x v="3"/>
  </r>
  <r>
    <s v="O00998"/>
    <s v="2024-05-05"/>
    <x v="631"/>
    <s v="P011"/>
    <x v="32"/>
    <x v="0"/>
    <n v="4339"/>
    <n v="2169.5"/>
    <n v="4"/>
    <n v="5"/>
    <n v="17356"/>
    <n v="8678"/>
    <n v="8678"/>
    <n v="0.5"/>
    <x v="0"/>
    <n v="2024"/>
    <x v="0"/>
  </r>
  <r>
    <s v="O00999"/>
    <s v="2025-02-19"/>
    <x v="379"/>
    <s v="P011"/>
    <x v="32"/>
    <x v="0"/>
    <n v="4339"/>
    <n v="2169.5"/>
    <n v="2"/>
    <n v="20"/>
    <n v="8678"/>
    <n v="4339"/>
    <n v="4339"/>
    <n v="0.5"/>
    <x v="10"/>
    <n v="2025"/>
    <x v="2"/>
  </r>
  <r>
    <s v="O01000"/>
    <s v="2025-07-07"/>
    <x v="487"/>
    <s v="P075"/>
    <x v="25"/>
    <x v="4"/>
    <n v="5435"/>
    <n v="3804.5"/>
    <n v="3"/>
    <n v="15"/>
    <n v="16305"/>
    <n v="11413.5"/>
    <n v="4891.5"/>
    <n v="0.3"/>
    <x v="3"/>
    <n v="2025"/>
    <x v="1"/>
  </r>
  <r>
    <s v="O01001"/>
    <s v="2025-08-04"/>
    <x v="595"/>
    <s v="P007"/>
    <x v="4"/>
    <x v="4"/>
    <n v="5469"/>
    <n v="3281.4"/>
    <n v="5"/>
    <n v="0"/>
    <n v="27345"/>
    <n v="16407"/>
    <n v="10938"/>
    <n v="0.4"/>
    <x v="1"/>
    <n v="2025"/>
    <x v="1"/>
  </r>
  <r>
    <s v="O01002"/>
    <s v="2025-12-25"/>
    <x v="632"/>
    <s v="P100"/>
    <x v="45"/>
    <x v="1"/>
    <n v="2523"/>
    <n v="1766.1"/>
    <n v="4"/>
    <n v="20"/>
    <n v="10092"/>
    <n v="7064.4"/>
    <n v="3027.6000000000004"/>
    <n v="0.30000000000000004"/>
    <x v="5"/>
    <n v="2025"/>
    <x v="3"/>
  </r>
  <r>
    <s v="O01003"/>
    <s v="2024-10-29"/>
    <x v="441"/>
    <s v="P048"/>
    <x v="42"/>
    <x v="2"/>
    <n v="2190"/>
    <n v="1095"/>
    <n v="5"/>
    <n v="20"/>
    <n v="10950"/>
    <n v="5475"/>
    <n v="5475"/>
    <n v="0.5"/>
    <x v="7"/>
    <n v="2024"/>
    <x v="3"/>
  </r>
  <r>
    <s v="O01004"/>
    <s v="2025-08-20"/>
    <x v="633"/>
    <s v="P026"/>
    <x v="60"/>
    <x v="4"/>
    <n v="4882"/>
    <n v="2929.2"/>
    <n v="1"/>
    <n v="20"/>
    <n v="4882"/>
    <n v="2929.2"/>
    <n v="1952.8000000000002"/>
    <n v="0.4"/>
    <x v="1"/>
    <n v="2025"/>
    <x v="1"/>
  </r>
  <r>
    <s v="O01005"/>
    <s v="2025-03-26"/>
    <x v="77"/>
    <s v="P050"/>
    <x v="26"/>
    <x v="4"/>
    <n v="10475"/>
    <n v="7332.5"/>
    <n v="5"/>
    <n v="15"/>
    <n v="52375"/>
    <n v="36662.5"/>
    <n v="15712.5"/>
    <n v="0.3"/>
    <x v="11"/>
    <n v="2025"/>
    <x v="2"/>
  </r>
  <r>
    <s v="O01006"/>
    <s v="2025-08-24"/>
    <x v="634"/>
    <s v="P020"/>
    <x v="21"/>
    <x v="4"/>
    <n v="11647"/>
    <n v="8152.9"/>
    <n v="5"/>
    <n v="0"/>
    <n v="58235"/>
    <n v="40764.5"/>
    <n v="17470.5"/>
    <n v="0.3"/>
    <x v="1"/>
    <n v="2025"/>
    <x v="1"/>
  </r>
  <r>
    <s v="O01007"/>
    <s v="2025-08-18"/>
    <x v="544"/>
    <s v="P068"/>
    <x v="65"/>
    <x v="0"/>
    <n v="7252"/>
    <n v="3626"/>
    <n v="1"/>
    <n v="5"/>
    <n v="7252"/>
    <n v="3626"/>
    <n v="3626"/>
    <n v="0.5"/>
    <x v="1"/>
    <n v="2025"/>
    <x v="1"/>
  </r>
  <r>
    <s v="O01008"/>
    <s v="2024-11-05"/>
    <x v="635"/>
    <s v="P059"/>
    <x v="62"/>
    <x v="3"/>
    <n v="39929"/>
    <n v="23957.4"/>
    <n v="1"/>
    <n v="0"/>
    <n v="39929"/>
    <n v="23957.4"/>
    <n v="15971.599999999999"/>
    <n v="0.39999999999999997"/>
    <x v="6"/>
    <n v="2024"/>
    <x v="3"/>
  </r>
  <r>
    <s v="O01009"/>
    <s v="2025-07-05"/>
    <x v="636"/>
    <s v="P065"/>
    <x v="10"/>
    <x v="4"/>
    <n v="4421"/>
    <n v="3094.7"/>
    <n v="5"/>
    <n v="0"/>
    <n v="22105"/>
    <n v="15473.5"/>
    <n v="6631.5"/>
    <n v="0.3"/>
    <x v="3"/>
    <n v="2025"/>
    <x v="1"/>
  </r>
  <r>
    <s v="O01010"/>
    <s v="2024-09-22"/>
    <x v="637"/>
    <s v="P051"/>
    <x v="96"/>
    <x v="1"/>
    <n v="1507"/>
    <n v="753.5"/>
    <n v="3"/>
    <n v="10"/>
    <n v="4521"/>
    <n v="2260.5"/>
    <n v="2260.5"/>
    <n v="0.5"/>
    <x v="4"/>
    <n v="2024"/>
    <x v="1"/>
  </r>
  <r>
    <s v="O01011"/>
    <s v="2025-01-11"/>
    <x v="638"/>
    <s v="P053"/>
    <x v="28"/>
    <x v="2"/>
    <n v="641"/>
    <n v="384.6"/>
    <n v="4"/>
    <n v="0"/>
    <n v="2564"/>
    <n v="1538.4"/>
    <n v="1025.5999999999999"/>
    <n v="0.39999999999999997"/>
    <x v="2"/>
    <n v="2025"/>
    <x v="2"/>
  </r>
  <r>
    <s v="O01012"/>
    <s v="2025-01-22"/>
    <x v="584"/>
    <s v="P032"/>
    <x v="9"/>
    <x v="2"/>
    <n v="3034"/>
    <n v="1820.4"/>
    <n v="5"/>
    <n v="5"/>
    <n v="15170"/>
    <n v="9102"/>
    <n v="6068"/>
    <n v="0.4"/>
    <x v="2"/>
    <n v="2025"/>
    <x v="2"/>
  </r>
  <r>
    <s v="O01013"/>
    <s v="2025-05-10"/>
    <x v="639"/>
    <s v="P052"/>
    <x v="77"/>
    <x v="1"/>
    <n v="192"/>
    <n v="96"/>
    <n v="3"/>
    <n v="10"/>
    <n v="576"/>
    <n v="288"/>
    <n v="288"/>
    <n v="0.5"/>
    <x v="0"/>
    <n v="2025"/>
    <x v="0"/>
  </r>
  <r>
    <s v="O01014"/>
    <s v="2025-07-02"/>
    <x v="640"/>
    <s v="P038"/>
    <x v="2"/>
    <x v="2"/>
    <n v="413"/>
    <n v="247.8"/>
    <n v="4"/>
    <n v="0"/>
    <n v="1652"/>
    <n v="991.2"/>
    <n v="660.8"/>
    <n v="0.39999999999999997"/>
    <x v="3"/>
    <n v="2025"/>
    <x v="1"/>
  </r>
  <r>
    <s v="O01015"/>
    <s v="2024-04-03"/>
    <x v="374"/>
    <s v="P073"/>
    <x v="89"/>
    <x v="1"/>
    <n v="626"/>
    <n v="438.2"/>
    <n v="3"/>
    <n v="5"/>
    <n v="1878"/>
    <n v="1314.6"/>
    <n v="563.40000000000009"/>
    <n v="0.30000000000000004"/>
    <x v="8"/>
    <n v="2024"/>
    <x v="0"/>
  </r>
  <r>
    <s v="O01016"/>
    <s v="2025-06-27"/>
    <x v="400"/>
    <s v="P069"/>
    <x v="41"/>
    <x v="1"/>
    <n v="384"/>
    <n v="192"/>
    <n v="1"/>
    <n v="5"/>
    <n v="384"/>
    <n v="192"/>
    <n v="192"/>
    <n v="0.5"/>
    <x v="9"/>
    <n v="2025"/>
    <x v="0"/>
  </r>
  <r>
    <s v="O01017"/>
    <s v="2024-09-03"/>
    <x v="641"/>
    <s v="P095"/>
    <x v="66"/>
    <x v="2"/>
    <n v="4520"/>
    <n v="3164"/>
    <n v="2"/>
    <n v="15"/>
    <n v="9040"/>
    <n v="6328"/>
    <n v="2712"/>
    <n v="0.3"/>
    <x v="4"/>
    <n v="2024"/>
    <x v="1"/>
  </r>
  <r>
    <s v="O01018"/>
    <s v="2025-06-13"/>
    <x v="336"/>
    <s v="P079"/>
    <x v="36"/>
    <x v="0"/>
    <n v="10900"/>
    <n v="5450"/>
    <n v="3"/>
    <n v="15"/>
    <n v="32700"/>
    <n v="16350"/>
    <n v="16350"/>
    <n v="0.5"/>
    <x v="9"/>
    <n v="2025"/>
    <x v="0"/>
  </r>
  <r>
    <s v="O01019"/>
    <s v="2024-10-24"/>
    <x v="226"/>
    <s v="P087"/>
    <x v="78"/>
    <x v="3"/>
    <n v="25216"/>
    <n v="17651.2"/>
    <n v="2"/>
    <n v="20"/>
    <n v="50432"/>
    <n v="35302.400000000001"/>
    <n v="15129.599999999999"/>
    <n v="0.3"/>
    <x v="7"/>
    <n v="2024"/>
    <x v="3"/>
  </r>
  <r>
    <s v="O01020"/>
    <s v="2024-08-15"/>
    <x v="642"/>
    <s v="P002"/>
    <x v="61"/>
    <x v="4"/>
    <n v="4241"/>
    <n v="2120.5"/>
    <n v="4"/>
    <n v="15"/>
    <n v="16964"/>
    <n v="8482"/>
    <n v="8482"/>
    <n v="0.5"/>
    <x v="1"/>
    <n v="2024"/>
    <x v="1"/>
  </r>
  <r>
    <s v="O01021"/>
    <s v="2025-02-17"/>
    <x v="341"/>
    <s v="P084"/>
    <x v="80"/>
    <x v="2"/>
    <n v="3921"/>
    <n v="2352.6"/>
    <n v="1"/>
    <n v="15"/>
    <n v="3921"/>
    <n v="2352.6"/>
    <n v="1568.4"/>
    <n v="0.4"/>
    <x v="10"/>
    <n v="2025"/>
    <x v="2"/>
  </r>
  <r>
    <s v="O01022"/>
    <s v="2025-10-02"/>
    <x v="75"/>
    <s v="P038"/>
    <x v="2"/>
    <x v="2"/>
    <n v="413"/>
    <n v="247.8"/>
    <n v="4"/>
    <n v="10"/>
    <n v="1652"/>
    <n v="991.2"/>
    <n v="660.8"/>
    <n v="0.39999999999999997"/>
    <x v="7"/>
    <n v="2025"/>
    <x v="3"/>
  </r>
  <r>
    <s v="O01023"/>
    <s v="2025-10-24"/>
    <x v="643"/>
    <s v="P088"/>
    <x v="6"/>
    <x v="4"/>
    <n v="11542"/>
    <n v="6925.2"/>
    <n v="5"/>
    <n v="15"/>
    <n v="57710"/>
    <n v="34626"/>
    <n v="23084"/>
    <n v="0.4"/>
    <x v="7"/>
    <n v="2025"/>
    <x v="3"/>
  </r>
  <r>
    <s v="O01024"/>
    <s v="2025-03-18"/>
    <x v="142"/>
    <s v="P053"/>
    <x v="28"/>
    <x v="2"/>
    <n v="641"/>
    <n v="384.6"/>
    <n v="3"/>
    <n v="15"/>
    <n v="1923"/>
    <n v="1153.8000000000002"/>
    <n v="769.19999999999982"/>
    <n v="0.39999999999999991"/>
    <x v="11"/>
    <n v="2025"/>
    <x v="2"/>
  </r>
  <r>
    <s v="O01025"/>
    <s v="2025-07-19"/>
    <x v="289"/>
    <s v="P045"/>
    <x v="64"/>
    <x v="3"/>
    <n v="31300"/>
    <n v="18780"/>
    <n v="1"/>
    <n v="0"/>
    <n v="31300"/>
    <n v="18780"/>
    <n v="12520"/>
    <n v="0.4"/>
    <x v="3"/>
    <n v="2025"/>
    <x v="1"/>
  </r>
  <r>
    <s v="O01026"/>
    <s v="2025-06-28"/>
    <x v="375"/>
    <s v="P070"/>
    <x v="85"/>
    <x v="4"/>
    <n v="583"/>
    <n v="349.8"/>
    <n v="5"/>
    <n v="15"/>
    <n v="2915"/>
    <n v="1749"/>
    <n v="1166"/>
    <n v="0.4"/>
    <x v="9"/>
    <n v="2025"/>
    <x v="0"/>
  </r>
  <r>
    <s v="O01027"/>
    <s v="2024-10-05"/>
    <x v="644"/>
    <s v="P097"/>
    <x v="84"/>
    <x v="4"/>
    <n v="9084"/>
    <n v="6358.8"/>
    <n v="1"/>
    <n v="15"/>
    <n v="9084"/>
    <n v="6358.8"/>
    <n v="2725.2"/>
    <n v="0.3"/>
    <x v="7"/>
    <n v="2024"/>
    <x v="3"/>
  </r>
  <r>
    <s v="O01028"/>
    <s v="2025-03-30"/>
    <x v="645"/>
    <s v="P083"/>
    <x v="14"/>
    <x v="4"/>
    <n v="5842"/>
    <n v="3505.2"/>
    <n v="1"/>
    <n v="5"/>
    <n v="5842"/>
    <n v="3505.2"/>
    <n v="2336.8000000000002"/>
    <n v="0.4"/>
    <x v="11"/>
    <n v="2025"/>
    <x v="2"/>
  </r>
  <r>
    <s v="O01029"/>
    <s v="2025-05-07"/>
    <x v="96"/>
    <s v="P062"/>
    <x v="93"/>
    <x v="4"/>
    <n v="2777"/>
    <n v="1943.9"/>
    <n v="1"/>
    <n v="20"/>
    <n v="2777"/>
    <n v="1943.9"/>
    <n v="833.09999999999991"/>
    <n v="0.3"/>
    <x v="0"/>
    <n v="2025"/>
    <x v="0"/>
  </r>
  <r>
    <s v="O01030"/>
    <s v="2024-08-21"/>
    <x v="646"/>
    <s v="P090"/>
    <x v="54"/>
    <x v="1"/>
    <n v="1510"/>
    <n v="755"/>
    <n v="3"/>
    <n v="20"/>
    <n v="4530"/>
    <n v="2265"/>
    <n v="2265"/>
    <n v="0.5"/>
    <x v="1"/>
    <n v="2024"/>
    <x v="1"/>
  </r>
  <r>
    <s v="O01031"/>
    <s v="2024-01-29"/>
    <x v="647"/>
    <s v="P091"/>
    <x v="18"/>
    <x v="3"/>
    <n v="45348"/>
    <n v="27208.799999999999"/>
    <n v="2"/>
    <n v="15"/>
    <n v="90696"/>
    <n v="54417.599999999999"/>
    <n v="36278.400000000001"/>
    <n v="0.4"/>
    <x v="2"/>
    <n v="2024"/>
    <x v="2"/>
  </r>
  <r>
    <s v="O01032"/>
    <s v="2024-07-12"/>
    <x v="522"/>
    <s v="P073"/>
    <x v="89"/>
    <x v="1"/>
    <n v="626"/>
    <n v="438.2"/>
    <n v="3"/>
    <n v="0"/>
    <n v="1878"/>
    <n v="1314.6"/>
    <n v="563.40000000000009"/>
    <n v="0.30000000000000004"/>
    <x v="3"/>
    <n v="2024"/>
    <x v="1"/>
  </r>
  <r>
    <s v="O01033"/>
    <s v="2024-06-04"/>
    <x v="648"/>
    <s v="P083"/>
    <x v="14"/>
    <x v="4"/>
    <n v="5842"/>
    <n v="3505.2"/>
    <n v="1"/>
    <n v="5"/>
    <n v="5842"/>
    <n v="3505.2"/>
    <n v="2336.8000000000002"/>
    <n v="0.4"/>
    <x v="9"/>
    <n v="2024"/>
    <x v="0"/>
  </r>
  <r>
    <s v="O01034"/>
    <s v="2025-11-25"/>
    <x v="104"/>
    <s v="P034"/>
    <x v="88"/>
    <x v="3"/>
    <n v="4860"/>
    <n v="2430"/>
    <n v="1"/>
    <n v="10"/>
    <n v="4860"/>
    <n v="2430"/>
    <n v="2430"/>
    <n v="0.5"/>
    <x v="6"/>
    <n v="2025"/>
    <x v="3"/>
  </r>
  <r>
    <s v="O01035"/>
    <s v="2024-02-14"/>
    <x v="573"/>
    <s v="P070"/>
    <x v="85"/>
    <x v="4"/>
    <n v="583"/>
    <n v="349.8"/>
    <n v="4"/>
    <n v="5"/>
    <n v="2332"/>
    <n v="1399.2"/>
    <n v="932.8"/>
    <n v="0.39999999999999997"/>
    <x v="10"/>
    <n v="2024"/>
    <x v="2"/>
  </r>
  <r>
    <s v="O01036"/>
    <s v="2024-02-15"/>
    <x v="639"/>
    <s v="P045"/>
    <x v="64"/>
    <x v="3"/>
    <n v="31300"/>
    <n v="18780"/>
    <n v="4"/>
    <n v="0"/>
    <n v="125200"/>
    <n v="75120"/>
    <n v="50080"/>
    <n v="0.4"/>
    <x v="10"/>
    <n v="2024"/>
    <x v="2"/>
  </r>
  <r>
    <s v="O01037"/>
    <s v="2024-07-01"/>
    <x v="615"/>
    <s v="P031"/>
    <x v="91"/>
    <x v="3"/>
    <n v="34152"/>
    <n v="23906.400000000001"/>
    <n v="1"/>
    <n v="0"/>
    <n v="34152"/>
    <n v="23906.400000000001"/>
    <n v="10245.599999999999"/>
    <n v="0.29999999999999993"/>
    <x v="3"/>
    <n v="2024"/>
    <x v="1"/>
  </r>
  <r>
    <s v="O01038"/>
    <s v="2025-10-16"/>
    <x v="552"/>
    <s v="P073"/>
    <x v="89"/>
    <x v="1"/>
    <n v="626"/>
    <n v="438.2"/>
    <n v="3"/>
    <n v="5"/>
    <n v="1878"/>
    <n v="1314.6"/>
    <n v="563.40000000000009"/>
    <n v="0.30000000000000004"/>
    <x v="7"/>
    <n v="2025"/>
    <x v="3"/>
  </r>
  <r>
    <s v="O01039"/>
    <s v="2024-04-15"/>
    <x v="636"/>
    <s v="P093"/>
    <x v="59"/>
    <x v="0"/>
    <n v="10597"/>
    <n v="5298.5"/>
    <n v="3"/>
    <n v="0"/>
    <n v="31791"/>
    <n v="15895.5"/>
    <n v="15895.5"/>
    <n v="0.5"/>
    <x v="8"/>
    <n v="2024"/>
    <x v="0"/>
  </r>
  <r>
    <s v="O01040"/>
    <s v="2024-10-29"/>
    <x v="649"/>
    <s v="P016"/>
    <x v="43"/>
    <x v="1"/>
    <n v="1591"/>
    <n v="1113.7"/>
    <n v="3"/>
    <n v="15"/>
    <n v="4773"/>
    <n v="3341.1000000000004"/>
    <n v="1431.8999999999996"/>
    <n v="0.29999999999999993"/>
    <x v="7"/>
    <n v="2024"/>
    <x v="3"/>
  </r>
  <r>
    <s v="O01041"/>
    <s v="2024-04-23"/>
    <x v="307"/>
    <s v="P098"/>
    <x v="30"/>
    <x v="1"/>
    <n v="1661"/>
    <n v="830.5"/>
    <n v="1"/>
    <n v="10"/>
    <n v="1661"/>
    <n v="830.5"/>
    <n v="830.5"/>
    <n v="0.5"/>
    <x v="8"/>
    <n v="2024"/>
    <x v="0"/>
  </r>
  <r>
    <s v="O01042"/>
    <s v="2024-03-23"/>
    <x v="288"/>
    <s v="P095"/>
    <x v="66"/>
    <x v="2"/>
    <n v="4520"/>
    <n v="3164"/>
    <n v="4"/>
    <n v="20"/>
    <n v="18080"/>
    <n v="12656"/>
    <n v="5424"/>
    <n v="0.3"/>
    <x v="11"/>
    <n v="2024"/>
    <x v="2"/>
  </r>
  <r>
    <s v="O01043"/>
    <s v="2024-08-02"/>
    <x v="650"/>
    <s v="P054"/>
    <x v="63"/>
    <x v="4"/>
    <n v="611"/>
    <n v="427.7"/>
    <n v="5"/>
    <n v="10"/>
    <n v="3055"/>
    <n v="2138.5"/>
    <n v="916.5"/>
    <n v="0.3"/>
    <x v="1"/>
    <n v="2024"/>
    <x v="1"/>
  </r>
  <r>
    <s v="O01044"/>
    <s v="2024-09-30"/>
    <x v="516"/>
    <s v="P070"/>
    <x v="85"/>
    <x v="4"/>
    <n v="583"/>
    <n v="349.8"/>
    <n v="3"/>
    <n v="20"/>
    <n v="1749"/>
    <n v="1049.4000000000001"/>
    <n v="699.59999999999991"/>
    <n v="0.39999999999999997"/>
    <x v="4"/>
    <n v="2024"/>
    <x v="1"/>
  </r>
  <r>
    <s v="O01045"/>
    <s v="2025-12-18"/>
    <x v="651"/>
    <s v="P072"/>
    <x v="20"/>
    <x v="3"/>
    <n v="27555"/>
    <n v="19288.5"/>
    <n v="4"/>
    <n v="5"/>
    <n v="110220"/>
    <n v="77154"/>
    <n v="33066"/>
    <n v="0.3"/>
    <x v="5"/>
    <n v="2025"/>
    <x v="3"/>
  </r>
  <r>
    <s v="O01046"/>
    <s v="2024-05-30"/>
    <x v="235"/>
    <s v="P026"/>
    <x v="60"/>
    <x v="4"/>
    <n v="4882"/>
    <n v="2929.2"/>
    <n v="4"/>
    <n v="0"/>
    <n v="19528"/>
    <n v="11716.8"/>
    <n v="7811.2000000000007"/>
    <n v="0.4"/>
    <x v="0"/>
    <n v="2024"/>
    <x v="0"/>
  </r>
  <r>
    <s v="O01047"/>
    <s v="2025-02-13"/>
    <x v="652"/>
    <s v="P051"/>
    <x v="96"/>
    <x v="1"/>
    <n v="1507"/>
    <n v="753.5"/>
    <n v="5"/>
    <n v="15"/>
    <n v="7535"/>
    <n v="3767.5"/>
    <n v="3767.5"/>
    <n v="0.5"/>
    <x v="10"/>
    <n v="2025"/>
    <x v="2"/>
  </r>
  <r>
    <s v="O01048"/>
    <s v="2024-08-09"/>
    <x v="143"/>
    <s v="P039"/>
    <x v="81"/>
    <x v="0"/>
    <n v="9543"/>
    <n v="4771.5"/>
    <n v="1"/>
    <n v="15"/>
    <n v="9543"/>
    <n v="4771.5"/>
    <n v="4771.5"/>
    <n v="0.5"/>
    <x v="1"/>
    <n v="2024"/>
    <x v="1"/>
  </r>
  <r>
    <s v="O01049"/>
    <s v="2024-02-29"/>
    <x v="653"/>
    <s v="P032"/>
    <x v="9"/>
    <x v="2"/>
    <n v="3034"/>
    <n v="1820.4"/>
    <n v="1"/>
    <n v="5"/>
    <n v="3034"/>
    <n v="1820.4"/>
    <n v="1213.5999999999999"/>
    <n v="0.39999999999999997"/>
    <x v="10"/>
    <n v="2024"/>
    <x v="2"/>
  </r>
  <r>
    <s v="O01050"/>
    <s v="2025-08-29"/>
    <x v="654"/>
    <s v="P031"/>
    <x v="91"/>
    <x v="3"/>
    <n v="34152"/>
    <n v="23906.400000000001"/>
    <n v="5"/>
    <n v="20"/>
    <n v="170760"/>
    <n v="119532"/>
    <n v="51228"/>
    <n v="0.3"/>
    <x v="1"/>
    <n v="2025"/>
    <x v="1"/>
  </r>
  <r>
    <s v="O01051"/>
    <s v="2025-05-22"/>
    <x v="113"/>
    <s v="P065"/>
    <x v="10"/>
    <x v="4"/>
    <n v="4421"/>
    <n v="3094.7"/>
    <n v="5"/>
    <n v="20"/>
    <n v="22105"/>
    <n v="15473.5"/>
    <n v="6631.5"/>
    <n v="0.3"/>
    <x v="0"/>
    <n v="2025"/>
    <x v="0"/>
  </r>
  <r>
    <s v="O01052"/>
    <s v="2025-11-02"/>
    <x v="612"/>
    <s v="P094"/>
    <x v="69"/>
    <x v="0"/>
    <n v="13434"/>
    <n v="9403.7999999999993"/>
    <n v="1"/>
    <n v="10"/>
    <n v="13434"/>
    <n v="9403.7999999999993"/>
    <n v="4030.2000000000007"/>
    <n v="0.30000000000000004"/>
    <x v="6"/>
    <n v="2025"/>
    <x v="3"/>
  </r>
  <r>
    <s v="O01053"/>
    <s v="2024-07-27"/>
    <x v="64"/>
    <s v="P007"/>
    <x v="4"/>
    <x v="4"/>
    <n v="5469"/>
    <n v="3281.4"/>
    <n v="4"/>
    <n v="10"/>
    <n v="21876"/>
    <n v="13125.6"/>
    <n v="8750.4"/>
    <n v="0.39999999999999997"/>
    <x v="3"/>
    <n v="2024"/>
    <x v="1"/>
  </r>
  <r>
    <s v="O01054"/>
    <s v="2025-12-20"/>
    <x v="603"/>
    <s v="P075"/>
    <x v="25"/>
    <x v="4"/>
    <n v="5435"/>
    <n v="3804.5"/>
    <n v="3"/>
    <n v="0"/>
    <n v="16305"/>
    <n v="11413.5"/>
    <n v="4891.5"/>
    <n v="0.3"/>
    <x v="5"/>
    <n v="2025"/>
    <x v="3"/>
  </r>
  <r>
    <s v="O01055"/>
    <s v="2025-10-06"/>
    <x v="235"/>
    <s v="P074"/>
    <x v="19"/>
    <x v="3"/>
    <n v="20835"/>
    <n v="12501"/>
    <n v="5"/>
    <n v="10"/>
    <n v="104175"/>
    <n v="62505"/>
    <n v="41670"/>
    <n v="0.4"/>
    <x v="7"/>
    <n v="2025"/>
    <x v="3"/>
  </r>
  <r>
    <s v="O01056"/>
    <s v="2025-10-28"/>
    <x v="397"/>
    <s v="P091"/>
    <x v="18"/>
    <x v="3"/>
    <n v="45348"/>
    <n v="27208.799999999999"/>
    <n v="4"/>
    <n v="0"/>
    <n v="181392"/>
    <n v="108835.2"/>
    <n v="72556.800000000003"/>
    <n v="0.4"/>
    <x v="7"/>
    <n v="2025"/>
    <x v="3"/>
  </r>
  <r>
    <s v="O01057"/>
    <s v="2025-10-10"/>
    <x v="442"/>
    <s v="P060"/>
    <x v="76"/>
    <x v="1"/>
    <n v="758"/>
    <n v="530.6"/>
    <n v="5"/>
    <n v="10"/>
    <n v="3790"/>
    <n v="2653"/>
    <n v="1137"/>
    <n v="0.3"/>
    <x v="7"/>
    <n v="2025"/>
    <x v="3"/>
  </r>
  <r>
    <s v="O01058"/>
    <s v="2025-05-02"/>
    <x v="602"/>
    <s v="P012"/>
    <x v="13"/>
    <x v="0"/>
    <n v="1513"/>
    <n v="907.8"/>
    <n v="3"/>
    <n v="10"/>
    <n v="4539"/>
    <n v="2723.3999999999996"/>
    <n v="1815.6000000000004"/>
    <n v="0.40000000000000008"/>
    <x v="0"/>
    <n v="2025"/>
    <x v="0"/>
  </r>
  <r>
    <s v="O01059"/>
    <s v="2025-07-09"/>
    <x v="655"/>
    <s v="P075"/>
    <x v="25"/>
    <x v="4"/>
    <n v="5435"/>
    <n v="3804.5"/>
    <n v="1"/>
    <n v="10"/>
    <n v="5435"/>
    <n v="3804.5"/>
    <n v="1630.5"/>
    <n v="0.3"/>
    <x v="3"/>
    <n v="2025"/>
    <x v="1"/>
  </r>
  <r>
    <s v="O01060"/>
    <s v="2025-06-30"/>
    <x v="84"/>
    <s v="P016"/>
    <x v="43"/>
    <x v="1"/>
    <n v="1591"/>
    <n v="1113.7"/>
    <n v="5"/>
    <n v="10"/>
    <n v="7955"/>
    <n v="5568.5"/>
    <n v="2386.5"/>
    <n v="0.3"/>
    <x v="9"/>
    <n v="2025"/>
    <x v="0"/>
  </r>
  <r>
    <s v="O01061"/>
    <s v="2025-11-16"/>
    <x v="225"/>
    <s v="P007"/>
    <x v="4"/>
    <x v="4"/>
    <n v="5469"/>
    <n v="3281.4"/>
    <n v="3"/>
    <n v="5"/>
    <n v="16407"/>
    <n v="9844.2000000000007"/>
    <n v="6562.7999999999993"/>
    <n v="0.39999999999999997"/>
    <x v="6"/>
    <n v="2025"/>
    <x v="3"/>
  </r>
  <r>
    <s v="O01062"/>
    <s v="2025-08-12"/>
    <x v="597"/>
    <s v="P053"/>
    <x v="28"/>
    <x v="2"/>
    <n v="641"/>
    <n v="384.6"/>
    <n v="1"/>
    <n v="20"/>
    <n v="641"/>
    <n v="384.6"/>
    <n v="256.39999999999998"/>
    <n v="0.39999999999999997"/>
    <x v="1"/>
    <n v="2025"/>
    <x v="1"/>
  </r>
  <r>
    <s v="O01063"/>
    <s v="2025-03-23"/>
    <x v="656"/>
    <s v="P017"/>
    <x v="12"/>
    <x v="2"/>
    <n v="978"/>
    <n v="684.6"/>
    <n v="3"/>
    <n v="15"/>
    <n v="2934"/>
    <n v="2053.8000000000002"/>
    <n v="880.19999999999982"/>
    <n v="0.29999999999999993"/>
    <x v="11"/>
    <n v="2025"/>
    <x v="2"/>
  </r>
  <r>
    <s v="O01064"/>
    <s v="2025-03-20"/>
    <x v="657"/>
    <s v="P029"/>
    <x v="94"/>
    <x v="4"/>
    <n v="2105"/>
    <n v="1263"/>
    <n v="4"/>
    <n v="5"/>
    <n v="8420"/>
    <n v="5052"/>
    <n v="3368"/>
    <n v="0.4"/>
    <x v="11"/>
    <n v="2025"/>
    <x v="2"/>
  </r>
  <r>
    <s v="O01065"/>
    <s v="2025-09-15"/>
    <x v="205"/>
    <s v="P064"/>
    <x v="51"/>
    <x v="0"/>
    <n v="8274"/>
    <n v="5791.8"/>
    <n v="2"/>
    <n v="20"/>
    <n v="16548"/>
    <n v="11583.6"/>
    <n v="4964.3999999999996"/>
    <n v="0.3"/>
    <x v="4"/>
    <n v="2025"/>
    <x v="1"/>
  </r>
  <r>
    <s v="O01066"/>
    <s v="2025-07-31"/>
    <x v="658"/>
    <s v="P094"/>
    <x v="69"/>
    <x v="0"/>
    <n v="13434"/>
    <n v="9403.7999999999993"/>
    <n v="1"/>
    <n v="5"/>
    <n v="13434"/>
    <n v="9403.7999999999993"/>
    <n v="4030.2000000000007"/>
    <n v="0.30000000000000004"/>
    <x v="3"/>
    <n v="2025"/>
    <x v="1"/>
  </r>
  <r>
    <s v="O01067"/>
    <s v="2024-04-19"/>
    <x v="267"/>
    <s v="P029"/>
    <x v="94"/>
    <x v="4"/>
    <n v="2105"/>
    <n v="1263"/>
    <n v="4"/>
    <n v="5"/>
    <n v="8420"/>
    <n v="5052"/>
    <n v="3368"/>
    <n v="0.4"/>
    <x v="8"/>
    <n v="2024"/>
    <x v="0"/>
  </r>
  <r>
    <s v="O01068"/>
    <s v="2025-02-10"/>
    <x v="546"/>
    <s v="P069"/>
    <x v="41"/>
    <x v="1"/>
    <n v="384"/>
    <n v="192"/>
    <n v="3"/>
    <n v="0"/>
    <n v="1152"/>
    <n v="576"/>
    <n v="576"/>
    <n v="0.5"/>
    <x v="10"/>
    <n v="2025"/>
    <x v="2"/>
  </r>
  <r>
    <s v="O01069"/>
    <s v="2025-08-07"/>
    <x v="577"/>
    <s v="P094"/>
    <x v="69"/>
    <x v="0"/>
    <n v="13434"/>
    <n v="9403.7999999999993"/>
    <n v="5"/>
    <n v="5"/>
    <n v="67170"/>
    <n v="47019"/>
    <n v="20151"/>
    <n v="0.3"/>
    <x v="1"/>
    <n v="2025"/>
    <x v="1"/>
  </r>
  <r>
    <s v="O01070"/>
    <s v="2024-04-03"/>
    <x v="659"/>
    <s v="P045"/>
    <x v="64"/>
    <x v="3"/>
    <n v="31300"/>
    <n v="18780"/>
    <n v="1"/>
    <n v="15"/>
    <n v="31300"/>
    <n v="18780"/>
    <n v="12520"/>
    <n v="0.4"/>
    <x v="8"/>
    <n v="2024"/>
    <x v="0"/>
  </r>
  <r>
    <s v="O01071"/>
    <s v="2025-04-25"/>
    <x v="91"/>
    <s v="P007"/>
    <x v="4"/>
    <x v="4"/>
    <n v="5469"/>
    <n v="3281.4"/>
    <n v="4"/>
    <n v="0"/>
    <n v="21876"/>
    <n v="13125.6"/>
    <n v="8750.4"/>
    <n v="0.39999999999999997"/>
    <x v="8"/>
    <n v="2025"/>
    <x v="0"/>
  </r>
  <r>
    <s v="O01072"/>
    <s v="2025-08-21"/>
    <x v="511"/>
    <s v="P098"/>
    <x v="30"/>
    <x v="1"/>
    <n v="1661"/>
    <n v="830.5"/>
    <n v="5"/>
    <n v="5"/>
    <n v="8305"/>
    <n v="4152.5"/>
    <n v="4152.5"/>
    <n v="0.5"/>
    <x v="1"/>
    <n v="2025"/>
    <x v="1"/>
  </r>
  <r>
    <s v="O01073"/>
    <s v="2024-02-07"/>
    <x v="660"/>
    <s v="P095"/>
    <x v="66"/>
    <x v="2"/>
    <n v="4520"/>
    <n v="3164"/>
    <n v="4"/>
    <n v="10"/>
    <n v="18080"/>
    <n v="12656"/>
    <n v="5424"/>
    <n v="0.3"/>
    <x v="10"/>
    <n v="2024"/>
    <x v="2"/>
  </r>
  <r>
    <s v="O01074"/>
    <s v="2025-03-01"/>
    <x v="541"/>
    <s v="P046"/>
    <x v="7"/>
    <x v="0"/>
    <n v="10604"/>
    <n v="5302"/>
    <n v="5"/>
    <n v="5"/>
    <n v="53020"/>
    <n v="26510"/>
    <n v="26510"/>
    <n v="0.5"/>
    <x v="11"/>
    <n v="2025"/>
    <x v="2"/>
  </r>
  <r>
    <s v="O01075"/>
    <s v="2025-11-17"/>
    <x v="407"/>
    <s v="P064"/>
    <x v="51"/>
    <x v="0"/>
    <n v="8274"/>
    <n v="5791.8"/>
    <n v="1"/>
    <n v="15"/>
    <n v="8274"/>
    <n v="5791.8"/>
    <n v="2482.1999999999998"/>
    <n v="0.3"/>
    <x v="6"/>
    <n v="2025"/>
    <x v="3"/>
  </r>
  <r>
    <s v="O01076"/>
    <s v="2024-01-02"/>
    <x v="219"/>
    <s v="P073"/>
    <x v="89"/>
    <x v="1"/>
    <n v="626"/>
    <n v="438.2"/>
    <n v="3"/>
    <n v="15"/>
    <n v="1878"/>
    <n v="1314.6"/>
    <n v="563.40000000000009"/>
    <n v="0.30000000000000004"/>
    <x v="2"/>
    <n v="2024"/>
    <x v="2"/>
  </r>
  <r>
    <s v="O01077"/>
    <s v="2025-07-13"/>
    <x v="661"/>
    <s v="P008"/>
    <x v="29"/>
    <x v="3"/>
    <n v="41971"/>
    <n v="29379.7"/>
    <n v="1"/>
    <n v="15"/>
    <n v="41971"/>
    <n v="29379.7"/>
    <n v="12591.3"/>
    <n v="0.3"/>
    <x v="3"/>
    <n v="2025"/>
    <x v="1"/>
  </r>
  <r>
    <s v="O01078"/>
    <s v="2024-11-30"/>
    <x v="662"/>
    <s v="P077"/>
    <x v="3"/>
    <x v="3"/>
    <n v="42787"/>
    <n v="29950.9"/>
    <n v="4"/>
    <n v="10"/>
    <n v="171148"/>
    <n v="119803.6"/>
    <n v="51344.399999999994"/>
    <n v="0.3"/>
    <x v="6"/>
    <n v="2024"/>
    <x v="3"/>
  </r>
  <r>
    <s v="O01079"/>
    <s v="2024-06-21"/>
    <x v="663"/>
    <s v="P060"/>
    <x v="76"/>
    <x v="1"/>
    <n v="758"/>
    <n v="530.6"/>
    <n v="3"/>
    <n v="5"/>
    <n v="2274"/>
    <n v="1591.8000000000002"/>
    <n v="682.19999999999982"/>
    <n v="0.29999999999999993"/>
    <x v="9"/>
    <n v="2024"/>
    <x v="0"/>
  </r>
  <r>
    <s v="O01080"/>
    <s v="2024-07-22"/>
    <x v="664"/>
    <s v="P034"/>
    <x v="88"/>
    <x v="3"/>
    <n v="4860"/>
    <n v="2430"/>
    <n v="2"/>
    <n v="5"/>
    <n v="9720"/>
    <n v="4860"/>
    <n v="4860"/>
    <n v="0.5"/>
    <x v="3"/>
    <n v="2024"/>
    <x v="1"/>
  </r>
  <r>
    <s v="O01081"/>
    <s v="2025-10-27"/>
    <x v="459"/>
    <s v="P021"/>
    <x v="82"/>
    <x v="2"/>
    <n v="1236"/>
    <n v="865.2"/>
    <n v="4"/>
    <n v="20"/>
    <n v="4944"/>
    <n v="3460.8"/>
    <n v="1483.1999999999998"/>
    <n v="0.3"/>
    <x v="7"/>
    <n v="2025"/>
    <x v="3"/>
  </r>
  <r>
    <s v="O01082"/>
    <s v="2024-01-19"/>
    <x v="631"/>
    <s v="P041"/>
    <x v="95"/>
    <x v="1"/>
    <n v="2433"/>
    <n v="1216.5"/>
    <n v="2"/>
    <n v="15"/>
    <n v="4866"/>
    <n v="2433"/>
    <n v="2433"/>
    <n v="0.5"/>
    <x v="2"/>
    <n v="2024"/>
    <x v="2"/>
  </r>
  <r>
    <s v="O01083"/>
    <s v="2025-07-26"/>
    <x v="477"/>
    <s v="P043"/>
    <x v="87"/>
    <x v="1"/>
    <n v="1637"/>
    <n v="818.5"/>
    <n v="3"/>
    <n v="5"/>
    <n v="4911"/>
    <n v="2455.5"/>
    <n v="2455.5"/>
    <n v="0.5"/>
    <x v="3"/>
    <n v="2025"/>
    <x v="1"/>
  </r>
  <r>
    <s v="O01084"/>
    <s v="2025-07-28"/>
    <x v="262"/>
    <s v="P079"/>
    <x v="36"/>
    <x v="0"/>
    <n v="10900"/>
    <n v="5450"/>
    <n v="5"/>
    <n v="5"/>
    <n v="54500"/>
    <n v="27250"/>
    <n v="27250"/>
    <n v="0.5"/>
    <x v="3"/>
    <n v="2025"/>
    <x v="1"/>
  </r>
  <r>
    <s v="O01085"/>
    <s v="2025-10-30"/>
    <x v="66"/>
    <s v="P057"/>
    <x v="38"/>
    <x v="3"/>
    <n v="26846"/>
    <n v="16107.6"/>
    <n v="4"/>
    <n v="20"/>
    <n v="107384"/>
    <n v="64430.400000000001"/>
    <n v="42953.599999999999"/>
    <n v="0.39999999999999997"/>
    <x v="7"/>
    <n v="2025"/>
    <x v="3"/>
  </r>
  <r>
    <s v="O01086"/>
    <s v="2024-10-23"/>
    <x v="665"/>
    <s v="P043"/>
    <x v="87"/>
    <x v="1"/>
    <n v="1637"/>
    <n v="818.5"/>
    <n v="5"/>
    <n v="5"/>
    <n v="8185"/>
    <n v="4092.5"/>
    <n v="4092.5"/>
    <n v="0.5"/>
    <x v="7"/>
    <n v="2024"/>
    <x v="3"/>
  </r>
  <r>
    <s v="O01087"/>
    <s v="2024-12-08"/>
    <x v="33"/>
    <s v="P090"/>
    <x v="54"/>
    <x v="1"/>
    <n v="1510"/>
    <n v="755"/>
    <n v="2"/>
    <n v="15"/>
    <n v="3020"/>
    <n v="1510"/>
    <n v="1510"/>
    <n v="0.5"/>
    <x v="5"/>
    <n v="2024"/>
    <x v="3"/>
  </r>
  <r>
    <s v="O01088"/>
    <s v="2025-04-12"/>
    <x v="314"/>
    <s v="P097"/>
    <x v="84"/>
    <x v="4"/>
    <n v="9084"/>
    <n v="6358.8"/>
    <n v="2"/>
    <n v="10"/>
    <n v="18168"/>
    <n v="12717.6"/>
    <n v="5450.4"/>
    <n v="0.3"/>
    <x v="8"/>
    <n v="2025"/>
    <x v="0"/>
  </r>
  <r>
    <s v="O01089"/>
    <s v="2025-03-28"/>
    <x v="666"/>
    <s v="P022"/>
    <x v="73"/>
    <x v="3"/>
    <n v="48755"/>
    <n v="29253"/>
    <n v="5"/>
    <n v="15"/>
    <n v="243775"/>
    <n v="146265"/>
    <n v="97510"/>
    <n v="0.4"/>
    <x v="11"/>
    <n v="2025"/>
    <x v="2"/>
  </r>
  <r>
    <s v="O01090"/>
    <s v="2025-06-04"/>
    <x v="667"/>
    <s v="P038"/>
    <x v="2"/>
    <x v="2"/>
    <n v="413"/>
    <n v="247.8"/>
    <n v="4"/>
    <n v="20"/>
    <n v="1652"/>
    <n v="991.2"/>
    <n v="660.8"/>
    <n v="0.39999999999999997"/>
    <x v="9"/>
    <n v="2025"/>
    <x v="0"/>
  </r>
  <r>
    <s v="O01091"/>
    <s v="2024-11-30"/>
    <x v="23"/>
    <s v="P062"/>
    <x v="93"/>
    <x v="4"/>
    <n v="2777"/>
    <n v="1943.9"/>
    <n v="4"/>
    <n v="0"/>
    <n v="11108"/>
    <n v="7775.6"/>
    <n v="3332.3999999999996"/>
    <n v="0.3"/>
    <x v="6"/>
    <n v="2024"/>
    <x v="3"/>
  </r>
  <r>
    <s v="O01092"/>
    <s v="2025-02-28"/>
    <x v="668"/>
    <s v="P093"/>
    <x v="59"/>
    <x v="0"/>
    <n v="10597"/>
    <n v="5298.5"/>
    <n v="3"/>
    <n v="0"/>
    <n v="31791"/>
    <n v="15895.5"/>
    <n v="15895.5"/>
    <n v="0.5"/>
    <x v="10"/>
    <n v="2025"/>
    <x v="2"/>
  </r>
  <r>
    <s v="O01093"/>
    <s v="2025-03-05"/>
    <x v="409"/>
    <s v="P092"/>
    <x v="83"/>
    <x v="0"/>
    <n v="7315"/>
    <n v="4389"/>
    <n v="4"/>
    <n v="15"/>
    <n v="29260"/>
    <n v="17556"/>
    <n v="11704"/>
    <n v="0.4"/>
    <x v="11"/>
    <n v="2025"/>
    <x v="2"/>
  </r>
  <r>
    <s v="O01094"/>
    <s v="2024-02-14"/>
    <x v="669"/>
    <s v="P018"/>
    <x v="5"/>
    <x v="1"/>
    <n v="3985"/>
    <n v="2789.5"/>
    <n v="3"/>
    <n v="20"/>
    <n v="11955"/>
    <n v="8368.5"/>
    <n v="3586.5"/>
    <n v="0.3"/>
    <x v="10"/>
    <n v="2024"/>
    <x v="2"/>
  </r>
  <r>
    <s v="O01095"/>
    <s v="2025-11-27"/>
    <x v="218"/>
    <s v="P046"/>
    <x v="7"/>
    <x v="0"/>
    <n v="10604"/>
    <n v="5302"/>
    <n v="5"/>
    <n v="20"/>
    <n v="53020"/>
    <n v="26510"/>
    <n v="26510"/>
    <n v="0.5"/>
    <x v="6"/>
    <n v="2025"/>
    <x v="3"/>
  </r>
  <r>
    <s v="O01096"/>
    <s v="2024-08-19"/>
    <x v="670"/>
    <s v="P084"/>
    <x v="80"/>
    <x v="2"/>
    <n v="3921"/>
    <n v="2352.6"/>
    <n v="3"/>
    <n v="20"/>
    <n v="11763"/>
    <n v="7057.7999999999993"/>
    <n v="4705.2000000000007"/>
    <n v="0.40000000000000008"/>
    <x v="1"/>
    <n v="2024"/>
    <x v="1"/>
  </r>
  <r>
    <s v="O01097"/>
    <s v="2024-02-16"/>
    <x v="671"/>
    <s v="P052"/>
    <x v="77"/>
    <x v="1"/>
    <n v="192"/>
    <n v="96"/>
    <n v="3"/>
    <n v="10"/>
    <n v="576"/>
    <n v="288"/>
    <n v="288"/>
    <n v="0.5"/>
    <x v="10"/>
    <n v="2024"/>
    <x v="2"/>
  </r>
  <r>
    <s v="O01098"/>
    <s v="2024-08-12"/>
    <x v="672"/>
    <s v="P066"/>
    <x v="72"/>
    <x v="4"/>
    <n v="4711"/>
    <n v="2826.6"/>
    <n v="4"/>
    <n v="0"/>
    <n v="18844"/>
    <n v="11306.4"/>
    <n v="7537.6"/>
    <n v="0.4"/>
    <x v="1"/>
    <n v="2024"/>
    <x v="1"/>
  </r>
  <r>
    <s v="O01099"/>
    <s v="2025-08-30"/>
    <x v="178"/>
    <s v="P064"/>
    <x v="51"/>
    <x v="0"/>
    <n v="8274"/>
    <n v="5791.8"/>
    <n v="4"/>
    <n v="0"/>
    <n v="33096"/>
    <n v="23167.200000000001"/>
    <n v="9928.7999999999993"/>
    <n v="0.3"/>
    <x v="1"/>
    <n v="2025"/>
    <x v="1"/>
  </r>
  <r>
    <s v="O01100"/>
    <s v="2025-11-03"/>
    <x v="673"/>
    <s v="P024"/>
    <x v="57"/>
    <x v="3"/>
    <n v="9702"/>
    <n v="4851"/>
    <n v="3"/>
    <n v="0"/>
    <n v="29106"/>
    <n v="14553"/>
    <n v="14553"/>
    <n v="0.5"/>
    <x v="6"/>
    <n v="2025"/>
    <x v="3"/>
  </r>
  <r>
    <s v="O01101"/>
    <s v="2025-02-02"/>
    <x v="249"/>
    <s v="P056"/>
    <x v="23"/>
    <x v="3"/>
    <n v="18900"/>
    <n v="9450"/>
    <n v="3"/>
    <n v="10"/>
    <n v="56700"/>
    <n v="28350"/>
    <n v="28350"/>
    <n v="0.5"/>
    <x v="10"/>
    <n v="2025"/>
    <x v="2"/>
  </r>
  <r>
    <s v="O01102"/>
    <s v="2025-09-09"/>
    <x v="407"/>
    <s v="P010"/>
    <x v="0"/>
    <x v="0"/>
    <n v="10936"/>
    <n v="6561.6"/>
    <n v="4"/>
    <n v="5"/>
    <n v="43744"/>
    <n v="26246.400000000001"/>
    <n v="17497.599999999999"/>
    <n v="0.39999999999999997"/>
    <x v="4"/>
    <n v="2025"/>
    <x v="1"/>
  </r>
  <r>
    <s v="O01103"/>
    <s v="2024-08-07"/>
    <x v="604"/>
    <s v="P044"/>
    <x v="53"/>
    <x v="4"/>
    <n v="5008"/>
    <n v="3505.6"/>
    <n v="5"/>
    <n v="5"/>
    <n v="25040"/>
    <n v="17528"/>
    <n v="7512"/>
    <n v="0.3"/>
    <x v="1"/>
    <n v="2024"/>
    <x v="1"/>
  </r>
  <r>
    <s v="O01104"/>
    <s v="2024-10-03"/>
    <x v="212"/>
    <s v="P047"/>
    <x v="48"/>
    <x v="2"/>
    <n v="3146"/>
    <n v="1573"/>
    <n v="5"/>
    <n v="5"/>
    <n v="15730"/>
    <n v="7865"/>
    <n v="7865"/>
    <n v="0.5"/>
    <x v="7"/>
    <n v="2024"/>
    <x v="3"/>
  </r>
  <r>
    <s v="O01105"/>
    <s v="2024-08-16"/>
    <x v="674"/>
    <s v="P067"/>
    <x v="52"/>
    <x v="4"/>
    <n v="1463"/>
    <n v="731.5"/>
    <n v="1"/>
    <n v="15"/>
    <n v="1463"/>
    <n v="731.5"/>
    <n v="731.5"/>
    <n v="0.5"/>
    <x v="1"/>
    <n v="2024"/>
    <x v="1"/>
  </r>
  <r>
    <s v="O01106"/>
    <s v="2025-11-28"/>
    <x v="675"/>
    <s v="P068"/>
    <x v="65"/>
    <x v="0"/>
    <n v="7252"/>
    <n v="3626"/>
    <n v="3"/>
    <n v="20"/>
    <n v="21756"/>
    <n v="10878"/>
    <n v="10878"/>
    <n v="0.5"/>
    <x v="6"/>
    <n v="2025"/>
    <x v="3"/>
  </r>
  <r>
    <s v="O01107"/>
    <s v="2024-12-24"/>
    <x v="41"/>
    <s v="P084"/>
    <x v="80"/>
    <x v="2"/>
    <n v="3921"/>
    <n v="2352.6"/>
    <n v="3"/>
    <n v="5"/>
    <n v="11763"/>
    <n v="7057.7999999999993"/>
    <n v="4705.2000000000007"/>
    <n v="0.40000000000000008"/>
    <x v="5"/>
    <n v="2024"/>
    <x v="3"/>
  </r>
  <r>
    <s v="O01108"/>
    <s v="2024-01-16"/>
    <x v="508"/>
    <s v="P054"/>
    <x v="63"/>
    <x v="4"/>
    <n v="611"/>
    <n v="427.7"/>
    <n v="3"/>
    <n v="20"/>
    <n v="1833"/>
    <n v="1283.0999999999999"/>
    <n v="549.90000000000009"/>
    <n v="0.30000000000000004"/>
    <x v="2"/>
    <n v="2024"/>
    <x v="2"/>
  </r>
  <r>
    <s v="O01109"/>
    <s v="2025-12-04"/>
    <x v="535"/>
    <s v="P067"/>
    <x v="52"/>
    <x v="4"/>
    <n v="1463"/>
    <n v="731.5"/>
    <n v="2"/>
    <n v="5"/>
    <n v="2926"/>
    <n v="1463"/>
    <n v="1463"/>
    <n v="0.5"/>
    <x v="5"/>
    <n v="2025"/>
    <x v="3"/>
  </r>
  <r>
    <s v="O01110"/>
    <s v="2024-06-28"/>
    <x v="566"/>
    <s v="P026"/>
    <x v="60"/>
    <x v="4"/>
    <n v="4882"/>
    <n v="2929.2"/>
    <n v="1"/>
    <n v="10"/>
    <n v="4882"/>
    <n v="2929.2"/>
    <n v="1952.8000000000002"/>
    <n v="0.4"/>
    <x v="9"/>
    <n v="2024"/>
    <x v="0"/>
  </r>
  <r>
    <s v="O01111"/>
    <s v="2025-04-04"/>
    <x v="159"/>
    <s v="P041"/>
    <x v="95"/>
    <x v="1"/>
    <n v="2433"/>
    <n v="1216.5"/>
    <n v="2"/>
    <n v="10"/>
    <n v="4866"/>
    <n v="2433"/>
    <n v="2433"/>
    <n v="0.5"/>
    <x v="8"/>
    <n v="2025"/>
    <x v="0"/>
  </r>
  <r>
    <s v="O01112"/>
    <s v="2025-11-24"/>
    <x v="159"/>
    <s v="P023"/>
    <x v="11"/>
    <x v="4"/>
    <n v="4437"/>
    <n v="2662.2"/>
    <n v="2"/>
    <n v="15"/>
    <n v="8874"/>
    <n v="5324.4"/>
    <n v="3549.6000000000004"/>
    <n v="0.4"/>
    <x v="6"/>
    <n v="2025"/>
    <x v="3"/>
  </r>
  <r>
    <s v="O01113"/>
    <s v="2024-12-20"/>
    <x v="401"/>
    <s v="P071"/>
    <x v="71"/>
    <x v="1"/>
    <n v="487"/>
    <n v="243.5"/>
    <n v="2"/>
    <n v="0"/>
    <n v="974"/>
    <n v="487"/>
    <n v="487"/>
    <n v="0.5"/>
    <x v="5"/>
    <n v="2024"/>
    <x v="3"/>
  </r>
  <r>
    <s v="O01114"/>
    <s v="2025-04-01"/>
    <x v="442"/>
    <s v="P047"/>
    <x v="48"/>
    <x v="2"/>
    <n v="3146"/>
    <n v="1573"/>
    <n v="4"/>
    <n v="15"/>
    <n v="12584"/>
    <n v="6292"/>
    <n v="6292"/>
    <n v="0.5"/>
    <x v="8"/>
    <n v="2025"/>
    <x v="0"/>
  </r>
  <r>
    <s v="O01115"/>
    <s v="2025-02-09"/>
    <x v="676"/>
    <s v="P013"/>
    <x v="70"/>
    <x v="1"/>
    <n v="639"/>
    <n v="319.5"/>
    <n v="4"/>
    <n v="10"/>
    <n v="2556"/>
    <n v="1278"/>
    <n v="1278"/>
    <n v="0.5"/>
    <x v="10"/>
    <n v="2025"/>
    <x v="2"/>
  </r>
  <r>
    <s v="O01116"/>
    <s v="2025-02-03"/>
    <x v="677"/>
    <s v="P028"/>
    <x v="27"/>
    <x v="3"/>
    <n v="9664"/>
    <n v="4832"/>
    <n v="2"/>
    <n v="5"/>
    <n v="19328"/>
    <n v="9664"/>
    <n v="9664"/>
    <n v="0.5"/>
    <x v="10"/>
    <n v="2025"/>
    <x v="2"/>
  </r>
  <r>
    <s v="O01117"/>
    <s v="2024-04-29"/>
    <x v="678"/>
    <s v="P092"/>
    <x v="83"/>
    <x v="0"/>
    <n v="7315"/>
    <n v="4389"/>
    <n v="4"/>
    <n v="15"/>
    <n v="29260"/>
    <n v="17556"/>
    <n v="11704"/>
    <n v="0.4"/>
    <x v="8"/>
    <n v="2024"/>
    <x v="0"/>
  </r>
  <r>
    <s v="O01118"/>
    <s v="2025-02-06"/>
    <x v="679"/>
    <s v="P018"/>
    <x v="5"/>
    <x v="1"/>
    <n v="3985"/>
    <n v="2789.5"/>
    <n v="3"/>
    <n v="15"/>
    <n v="11955"/>
    <n v="8368.5"/>
    <n v="3586.5"/>
    <n v="0.3"/>
    <x v="10"/>
    <n v="2025"/>
    <x v="2"/>
  </r>
  <r>
    <s v="O01119"/>
    <s v="2024-02-27"/>
    <x v="41"/>
    <s v="P025"/>
    <x v="58"/>
    <x v="2"/>
    <n v="696"/>
    <n v="348"/>
    <n v="1"/>
    <n v="15"/>
    <n v="696"/>
    <n v="348"/>
    <n v="348"/>
    <n v="0.5"/>
    <x v="10"/>
    <n v="2024"/>
    <x v="2"/>
  </r>
  <r>
    <s v="O01120"/>
    <s v="2024-12-20"/>
    <x v="25"/>
    <s v="P067"/>
    <x v="52"/>
    <x v="4"/>
    <n v="1463"/>
    <n v="731.5"/>
    <n v="3"/>
    <n v="5"/>
    <n v="4389"/>
    <n v="2194.5"/>
    <n v="2194.5"/>
    <n v="0.5"/>
    <x v="5"/>
    <n v="2024"/>
    <x v="3"/>
  </r>
  <r>
    <s v="O01121"/>
    <s v="2024-09-02"/>
    <x v="335"/>
    <s v="P043"/>
    <x v="87"/>
    <x v="1"/>
    <n v="1637"/>
    <n v="818.5"/>
    <n v="3"/>
    <n v="15"/>
    <n v="4911"/>
    <n v="2455.5"/>
    <n v="2455.5"/>
    <n v="0.5"/>
    <x v="4"/>
    <n v="2024"/>
    <x v="1"/>
  </r>
  <r>
    <s v="O01122"/>
    <s v="2024-10-14"/>
    <x v="680"/>
    <s v="P046"/>
    <x v="7"/>
    <x v="0"/>
    <n v="10604"/>
    <n v="5302"/>
    <n v="2"/>
    <n v="10"/>
    <n v="21208"/>
    <n v="10604"/>
    <n v="10604"/>
    <n v="0.5"/>
    <x v="7"/>
    <n v="2024"/>
    <x v="3"/>
  </r>
  <r>
    <s v="O01123"/>
    <s v="2024-04-16"/>
    <x v="480"/>
    <s v="P090"/>
    <x v="54"/>
    <x v="1"/>
    <n v="1510"/>
    <n v="755"/>
    <n v="2"/>
    <n v="15"/>
    <n v="3020"/>
    <n v="1510"/>
    <n v="1510"/>
    <n v="0.5"/>
    <x v="8"/>
    <n v="2024"/>
    <x v="0"/>
  </r>
  <r>
    <s v="O01124"/>
    <s v="2024-04-24"/>
    <x v="681"/>
    <s v="P080"/>
    <x v="79"/>
    <x v="4"/>
    <n v="4816"/>
    <n v="3371.2"/>
    <n v="2"/>
    <n v="15"/>
    <n v="9632"/>
    <n v="6742.4"/>
    <n v="2889.6000000000004"/>
    <n v="0.30000000000000004"/>
    <x v="8"/>
    <n v="2024"/>
    <x v="0"/>
  </r>
  <r>
    <s v="O01125"/>
    <s v="2024-04-15"/>
    <x v="113"/>
    <s v="P055"/>
    <x v="56"/>
    <x v="3"/>
    <n v="6621"/>
    <n v="3972.6"/>
    <n v="3"/>
    <n v="15"/>
    <n v="19863"/>
    <n v="11917.8"/>
    <n v="7945.2000000000007"/>
    <n v="0.4"/>
    <x v="8"/>
    <n v="2024"/>
    <x v="0"/>
  </r>
  <r>
    <s v="O01126"/>
    <s v="2024-08-16"/>
    <x v="326"/>
    <s v="P061"/>
    <x v="44"/>
    <x v="4"/>
    <n v="7170"/>
    <n v="3585"/>
    <n v="5"/>
    <n v="15"/>
    <n v="35850"/>
    <n v="17925"/>
    <n v="17925"/>
    <n v="0.5"/>
    <x v="1"/>
    <n v="2024"/>
    <x v="1"/>
  </r>
  <r>
    <s v="O01127"/>
    <s v="2025-09-30"/>
    <x v="660"/>
    <s v="P006"/>
    <x v="99"/>
    <x v="3"/>
    <n v="18855"/>
    <n v="9427.5"/>
    <n v="5"/>
    <n v="0"/>
    <n v="94275"/>
    <n v="47137.5"/>
    <n v="47137.5"/>
    <n v="0.5"/>
    <x v="4"/>
    <n v="2025"/>
    <x v="1"/>
  </r>
  <r>
    <s v="O01128"/>
    <s v="2025-01-08"/>
    <x v="682"/>
    <s v="P024"/>
    <x v="57"/>
    <x v="3"/>
    <n v="9702"/>
    <n v="4851"/>
    <n v="3"/>
    <n v="5"/>
    <n v="29106"/>
    <n v="14553"/>
    <n v="14553"/>
    <n v="0.5"/>
    <x v="2"/>
    <n v="2025"/>
    <x v="2"/>
  </r>
  <r>
    <s v="O01129"/>
    <s v="2024-03-29"/>
    <x v="609"/>
    <s v="P075"/>
    <x v="25"/>
    <x v="4"/>
    <n v="5435"/>
    <n v="3804.5"/>
    <n v="3"/>
    <n v="0"/>
    <n v="16305"/>
    <n v="11413.5"/>
    <n v="4891.5"/>
    <n v="0.3"/>
    <x v="11"/>
    <n v="2024"/>
    <x v="2"/>
  </r>
  <r>
    <s v="O01130"/>
    <s v="2025-03-15"/>
    <x v="230"/>
    <s v="P068"/>
    <x v="65"/>
    <x v="0"/>
    <n v="7252"/>
    <n v="3626"/>
    <n v="4"/>
    <n v="20"/>
    <n v="29008"/>
    <n v="14504"/>
    <n v="14504"/>
    <n v="0.5"/>
    <x v="11"/>
    <n v="2025"/>
    <x v="2"/>
  </r>
  <r>
    <s v="O01131"/>
    <s v="2024-02-29"/>
    <x v="683"/>
    <s v="P090"/>
    <x v="54"/>
    <x v="1"/>
    <n v="1510"/>
    <n v="755"/>
    <n v="4"/>
    <n v="15"/>
    <n v="6040"/>
    <n v="3020"/>
    <n v="3020"/>
    <n v="0.5"/>
    <x v="10"/>
    <n v="2024"/>
    <x v="2"/>
  </r>
  <r>
    <s v="O01132"/>
    <s v="2024-05-20"/>
    <x v="122"/>
    <s v="P037"/>
    <x v="37"/>
    <x v="3"/>
    <n v="29046"/>
    <n v="20332.2"/>
    <n v="5"/>
    <n v="20"/>
    <n v="145230"/>
    <n v="101661"/>
    <n v="43569"/>
    <n v="0.3"/>
    <x v="0"/>
    <n v="2024"/>
    <x v="0"/>
  </r>
  <r>
    <s v="O01133"/>
    <s v="2025-11-16"/>
    <x v="346"/>
    <s v="P089"/>
    <x v="31"/>
    <x v="4"/>
    <n v="2956"/>
    <n v="1478"/>
    <n v="3"/>
    <n v="5"/>
    <n v="8868"/>
    <n v="4434"/>
    <n v="4434"/>
    <n v="0.5"/>
    <x v="6"/>
    <n v="2025"/>
    <x v="3"/>
  </r>
  <r>
    <s v="O01134"/>
    <s v="2025-11-08"/>
    <x v="93"/>
    <s v="P052"/>
    <x v="77"/>
    <x v="1"/>
    <n v="192"/>
    <n v="96"/>
    <n v="5"/>
    <n v="15"/>
    <n v="960"/>
    <n v="480"/>
    <n v="480"/>
    <n v="0.5"/>
    <x v="6"/>
    <n v="2025"/>
    <x v="3"/>
  </r>
  <r>
    <s v="O01135"/>
    <s v="2024-03-20"/>
    <x v="684"/>
    <s v="P008"/>
    <x v="29"/>
    <x v="3"/>
    <n v="41971"/>
    <n v="29379.7"/>
    <n v="1"/>
    <n v="20"/>
    <n v="41971"/>
    <n v="29379.7"/>
    <n v="12591.3"/>
    <n v="0.3"/>
    <x v="11"/>
    <n v="2024"/>
    <x v="2"/>
  </r>
  <r>
    <s v="O01136"/>
    <s v="2024-10-03"/>
    <x v="283"/>
    <s v="P014"/>
    <x v="67"/>
    <x v="4"/>
    <n v="9565"/>
    <n v="6695.5"/>
    <n v="5"/>
    <n v="20"/>
    <n v="47825"/>
    <n v="33477.5"/>
    <n v="14347.5"/>
    <n v="0.3"/>
    <x v="7"/>
    <n v="2024"/>
    <x v="3"/>
  </r>
  <r>
    <s v="O01137"/>
    <s v="2024-09-10"/>
    <x v="685"/>
    <s v="P032"/>
    <x v="9"/>
    <x v="2"/>
    <n v="3034"/>
    <n v="1820.4"/>
    <n v="4"/>
    <n v="10"/>
    <n v="12136"/>
    <n v="7281.6"/>
    <n v="4854.3999999999996"/>
    <n v="0.39999999999999997"/>
    <x v="4"/>
    <n v="2024"/>
    <x v="1"/>
  </r>
  <r>
    <s v="O01138"/>
    <s v="2024-12-10"/>
    <x v="78"/>
    <s v="P075"/>
    <x v="25"/>
    <x v="4"/>
    <n v="5435"/>
    <n v="3804.5"/>
    <n v="4"/>
    <n v="20"/>
    <n v="21740"/>
    <n v="15218"/>
    <n v="6522"/>
    <n v="0.3"/>
    <x v="5"/>
    <n v="2024"/>
    <x v="3"/>
  </r>
  <r>
    <s v="O01139"/>
    <s v="2024-06-11"/>
    <x v="555"/>
    <s v="P074"/>
    <x v="19"/>
    <x v="3"/>
    <n v="20835"/>
    <n v="12501"/>
    <n v="2"/>
    <n v="20"/>
    <n v="41670"/>
    <n v="25002"/>
    <n v="16668"/>
    <n v="0.4"/>
    <x v="9"/>
    <n v="2024"/>
    <x v="0"/>
  </r>
  <r>
    <s v="O01140"/>
    <s v="2024-12-03"/>
    <x v="211"/>
    <s v="P021"/>
    <x v="82"/>
    <x v="2"/>
    <n v="1236"/>
    <n v="865.2"/>
    <n v="4"/>
    <n v="20"/>
    <n v="4944"/>
    <n v="3460.8"/>
    <n v="1483.1999999999998"/>
    <n v="0.3"/>
    <x v="5"/>
    <n v="2024"/>
    <x v="3"/>
  </r>
  <r>
    <s v="O01141"/>
    <s v="2024-08-13"/>
    <x v="402"/>
    <s v="P042"/>
    <x v="74"/>
    <x v="1"/>
    <n v="2758"/>
    <n v="1379"/>
    <n v="5"/>
    <n v="20"/>
    <n v="13790"/>
    <n v="6895"/>
    <n v="6895"/>
    <n v="0.5"/>
    <x v="1"/>
    <n v="2024"/>
    <x v="1"/>
  </r>
  <r>
    <s v="O01142"/>
    <s v="2025-03-29"/>
    <x v="537"/>
    <s v="P097"/>
    <x v="84"/>
    <x v="4"/>
    <n v="9084"/>
    <n v="6358.8"/>
    <n v="4"/>
    <n v="20"/>
    <n v="36336"/>
    <n v="25435.200000000001"/>
    <n v="10900.8"/>
    <n v="0.3"/>
    <x v="11"/>
    <n v="2025"/>
    <x v="2"/>
  </r>
  <r>
    <s v="O01143"/>
    <s v="2025-08-15"/>
    <x v="686"/>
    <s v="P029"/>
    <x v="94"/>
    <x v="4"/>
    <n v="2105"/>
    <n v="1263"/>
    <n v="2"/>
    <n v="5"/>
    <n v="4210"/>
    <n v="2526"/>
    <n v="1684"/>
    <n v="0.4"/>
    <x v="1"/>
    <n v="2025"/>
    <x v="1"/>
  </r>
  <r>
    <s v="O01144"/>
    <s v="2024-02-29"/>
    <x v="687"/>
    <s v="P081"/>
    <x v="50"/>
    <x v="2"/>
    <n v="4046"/>
    <n v="2427.6"/>
    <n v="3"/>
    <n v="5"/>
    <n v="12138"/>
    <n v="7282.7999999999993"/>
    <n v="4855.2000000000007"/>
    <n v="0.40000000000000008"/>
    <x v="10"/>
    <n v="2024"/>
    <x v="2"/>
  </r>
  <r>
    <s v="O01145"/>
    <s v="2025-05-03"/>
    <x v="466"/>
    <s v="P012"/>
    <x v="13"/>
    <x v="0"/>
    <n v="1513"/>
    <n v="907.8"/>
    <n v="3"/>
    <n v="20"/>
    <n v="4539"/>
    <n v="2723.3999999999996"/>
    <n v="1815.6000000000004"/>
    <n v="0.40000000000000008"/>
    <x v="0"/>
    <n v="2025"/>
    <x v="0"/>
  </r>
  <r>
    <s v="O01146"/>
    <s v="2025-07-05"/>
    <x v="688"/>
    <s v="P042"/>
    <x v="74"/>
    <x v="1"/>
    <n v="2758"/>
    <n v="1379"/>
    <n v="4"/>
    <n v="10"/>
    <n v="11032"/>
    <n v="5516"/>
    <n v="5516"/>
    <n v="0.5"/>
    <x v="3"/>
    <n v="2025"/>
    <x v="1"/>
  </r>
  <r>
    <s v="O01147"/>
    <s v="2024-07-09"/>
    <x v="446"/>
    <s v="P068"/>
    <x v="65"/>
    <x v="0"/>
    <n v="7252"/>
    <n v="3626"/>
    <n v="3"/>
    <n v="5"/>
    <n v="21756"/>
    <n v="10878"/>
    <n v="10878"/>
    <n v="0.5"/>
    <x v="3"/>
    <n v="2024"/>
    <x v="1"/>
  </r>
  <r>
    <s v="O01148"/>
    <s v="2024-12-02"/>
    <x v="689"/>
    <s v="P057"/>
    <x v="38"/>
    <x v="3"/>
    <n v="26846"/>
    <n v="16107.6"/>
    <n v="5"/>
    <n v="20"/>
    <n v="134230"/>
    <n v="80538"/>
    <n v="53692"/>
    <n v="0.4"/>
    <x v="5"/>
    <n v="2024"/>
    <x v="3"/>
  </r>
  <r>
    <s v="O01149"/>
    <s v="2025-07-06"/>
    <x v="276"/>
    <s v="P018"/>
    <x v="5"/>
    <x v="1"/>
    <n v="3985"/>
    <n v="2789.5"/>
    <n v="5"/>
    <n v="15"/>
    <n v="19925"/>
    <n v="13947.5"/>
    <n v="5977.5"/>
    <n v="0.3"/>
    <x v="3"/>
    <n v="2025"/>
    <x v="1"/>
  </r>
  <r>
    <s v="O01150"/>
    <s v="2025-06-12"/>
    <x v="549"/>
    <s v="P040"/>
    <x v="86"/>
    <x v="4"/>
    <n v="6724"/>
    <n v="4034.4"/>
    <n v="2"/>
    <n v="0"/>
    <n v="13448"/>
    <n v="8068.8"/>
    <n v="5379.2"/>
    <n v="0.39999999999999997"/>
    <x v="9"/>
    <n v="2025"/>
    <x v="0"/>
  </r>
  <r>
    <s v="O01151"/>
    <s v="2024-11-13"/>
    <x v="473"/>
    <s v="P086"/>
    <x v="8"/>
    <x v="2"/>
    <n v="3333"/>
    <n v="2333.1"/>
    <n v="4"/>
    <n v="5"/>
    <n v="13332"/>
    <n v="9332.4"/>
    <n v="3999.6000000000004"/>
    <n v="0.30000000000000004"/>
    <x v="6"/>
    <n v="2024"/>
    <x v="3"/>
  </r>
  <r>
    <s v="O01152"/>
    <s v="2025-05-20"/>
    <x v="639"/>
    <s v="P020"/>
    <x v="21"/>
    <x v="4"/>
    <n v="11647"/>
    <n v="8152.9"/>
    <n v="3"/>
    <n v="10"/>
    <n v="34941"/>
    <n v="24458.699999999997"/>
    <n v="10482.300000000003"/>
    <n v="0.3000000000000001"/>
    <x v="0"/>
    <n v="2025"/>
    <x v="0"/>
  </r>
  <r>
    <s v="O01153"/>
    <s v="2025-12-11"/>
    <x v="23"/>
    <s v="P062"/>
    <x v="93"/>
    <x v="4"/>
    <n v="2777"/>
    <n v="1943.9"/>
    <n v="1"/>
    <n v="10"/>
    <n v="2777"/>
    <n v="1943.9"/>
    <n v="833.09999999999991"/>
    <n v="0.3"/>
    <x v="5"/>
    <n v="2025"/>
    <x v="3"/>
  </r>
  <r>
    <s v="O01154"/>
    <s v="2025-10-26"/>
    <x v="469"/>
    <s v="P098"/>
    <x v="30"/>
    <x v="1"/>
    <n v="1661"/>
    <n v="830.5"/>
    <n v="3"/>
    <n v="5"/>
    <n v="4983"/>
    <n v="2491.5"/>
    <n v="2491.5"/>
    <n v="0.5"/>
    <x v="7"/>
    <n v="2025"/>
    <x v="3"/>
  </r>
  <r>
    <s v="O01155"/>
    <s v="2025-01-26"/>
    <x v="655"/>
    <s v="P080"/>
    <x v="79"/>
    <x v="4"/>
    <n v="4816"/>
    <n v="3371.2"/>
    <n v="2"/>
    <n v="5"/>
    <n v="9632"/>
    <n v="6742.4"/>
    <n v="2889.6000000000004"/>
    <n v="0.30000000000000004"/>
    <x v="2"/>
    <n v="2025"/>
    <x v="2"/>
  </r>
  <r>
    <s v="O01156"/>
    <s v="2025-08-15"/>
    <x v="493"/>
    <s v="P028"/>
    <x v="27"/>
    <x v="3"/>
    <n v="9664"/>
    <n v="4832"/>
    <n v="3"/>
    <n v="10"/>
    <n v="28992"/>
    <n v="14496"/>
    <n v="14496"/>
    <n v="0.5"/>
    <x v="1"/>
    <n v="2025"/>
    <x v="1"/>
  </r>
  <r>
    <s v="O01157"/>
    <s v="2025-12-14"/>
    <x v="368"/>
    <s v="P015"/>
    <x v="55"/>
    <x v="2"/>
    <n v="2943"/>
    <n v="1471.5"/>
    <n v="3"/>
    <n v="10"/>
    <n v="8829"/>
    <n v="4414.5"/>
    <n v="4414.5"/>
    <n v="0.5"/>
    <x v="5"/>
    <n v="2025"/>
    <x v="3"/>
  </r>
  <r>
    <s v="O01158"/>
    <s v="2024-10-22"/>
    <x v="606"/>
    <s v="P019"/>
    <x v="39"/>
    <x v="4"/>
    <n v="11395"/>
    <n v="5697.5"/>
    <n v="4"/>
    <n v="15"/>
    <n v="45580"/>
    <n v="22790"/>
    <n v="22790"/>
    <n v="0.5"/>
    <x v="7"/>
    <n v="2024"/>
    <x v="3"/>
  </r>
  <r>
    <s v="O01159"/>
    <s v="2024-10-18"/>
    <x v="690"/>
    <s v="P040"/>
    <x v="86"/>
    <x v="4"/>
    <n v="6724"/>
    <n v="4034.4"/>
    <n v="2"/>
    <n v="20"/>
    <n v="13448"/>
    <n v="8068.8"/>
    <n v="5379.2"/>
    <n v="0.39999999999999997"/>
    <x v="7"/>
    <n v="2024"/>
    <x v="3"/>
  </r>
  <r>
    <s v="O01160"/>
    <s v="2024-07-27"/>
    <x v="515"/>
    <s v="P084"/>
    <x v="80"/>
    <x v="2"/>
    <n v="3921"/>
    <n v="2352.6"/>
    <n v="5"/>
    <n v="15"/>
    <n v="19605"/>
    <n v="11763"/>
    <n v="7842"/>
    <n v="0.4"/>
    <x v="3"/>
    <n v="2024"/>
    <x v="1"/>
  </r>
  <r>
    <s v="O01161"/>
    <s v="2025-11-18"/>
    <x v="385"/>
    <s v="P020"/>
    <x v="21"/>
    <x v="4"/>
    <n v="11647"/>
    <n v="8152.9"/>
    <n v="5"/>
    <n v="15"/>
    <n v="58235"/>
    <n v="40764.5"/>
    <n v="17470.5"/>
    <n v="0.3"/>
    <x v="6"/>
    <n v="2025"/>
    <x v="3"/>
  </r>
  <r>
    <s v="O01162"/>
    <s v="2025-11-12"/>
    <x v="691"/>
    <s v="P048"/>
    <x v="42"/>
    <x v="2"/>
    <n v="2190"/>
    <n v="1095"/>
    <n v="3"/>
    <n v="20"/>
    <n v="6570"/>
    <n v="3285"/>
    <n v="3285"/>
    <n v="0.5"/>
    <x v="6"/>
    <n v="2025"/>
    <x v="3"/>
  </r>
  <r>
    <s v="O01163"/>
    <s v="2024-11-10"/>
    <x v="397"/>
    <s v="P070"/>
    <x v="85"/>
    <x v="4"/>
    <n v="583"/>
    <n v="349.8"/>
    <n v="4"/>
    <n v="0"/>
    <n v="2332"/>
    <n v="1399.2"/>
    <n v="932.8"/>
    <n v="0.39999999999999997"/>
    <x v="6"/>
    <n v="2024"/>
    <x v="3"/>
  </r>
  <r>
    <s v="O01164"/>
    <s v="2024-04-30"/>
    <x v="475"/>
    <s v="P075"/>
    <x v="25"/>
    <x v="4"/>
    <n v="5435"/>
    <n v="3804.5"/>
    <n v="1"/>
    <n v="0"/>
    <n v="5435"/>
    <n v="3804.5"/>
    <n v="1630.5"/>
    <n v="0.3"/>
    <x v="8"/>
    <n v="2024"/>
    <x v="0"/>
  </r>
  <r>
    <s v="O01165"/>
    <s v="2025-06-06"/>
    <x v="79"/>
    <s v="P050"/>
    <x v="26"/>
    <x v="4"/>
    <n v="10475"/>
    <n v="7332.5"/>
    <n v="1"/>
    <n v="0"/>
    <n v="10475"/>
    <n v="7332.5"/>
    <n v="3142.5"/>
    <n v="0.3"/>
    <x v="9"/>
    <n v="2025"/>
    <x v="0"/>
  </r>
  <r>
    <s v="O01166"/>
    <s v="2024-09-01"/>
    <x v="235"/>
    <s v="P038"/>
    <x v="2"/>
    <x v="2"/>
    <n v="413"/>
    <n v="247.8"/>
    <n v="1"/>
    <n v="5"/>
    <n v="413"/>
    <n v="247.8"/>
    <n v="165.2"/>
    <n v="0.39999999999999997"/>
    <x v="4"/>
    <n v="2024"/>
    <x v="1"/>
  </r>
  <r>
    <s v="O01167"/>
    <s v="2025-11-01"/>
    <x v="350"/>
    <s v="P047"/>
    <x v="48"/>
    <x v="2"/>
    <n v="3146"/>
    <n v="1573"/>
    <n v="5"/>
    <n v="5"/>
    <n v="15730"/>
    <n v="7865"/>
    <n v="7865"/>
    <n v="0.5"/>
    <x v="6"/>
    <n v="2025"/>
    <x v="3"/>
  </r>
  <r>
    <s v="O01168"/>
    <s v="2024-07-05"/>
    <x v="508"/>
    <s v="P074"/>
    <x v="19"/>
    <x v="3"/>
    <n v="20835"/>
    <n v="12501"/>
    <n v="2"/>
    <n v="0"/>
    <n v="41670"/>
    <n v="25002"/>
    <n v="16668"/>
    <n v="0.4"/>
    <x v="3"/>
    <n v="2024"/>
    <x v="1"/>
  </r>
  <r>
    <s v="O01169"/>
    <s v="2024-02-29"/>
    <x v="331"/>
    <s v="P095"/>
    <x v="66"/>
    <x v="2"/>
    <n v="4520"/>
    <n v="3164"/>
    <n v="3"/>
    <n v="5"/>
    <n v="13560"/>
    <n v="9492"/>
    <n v="4068"/>
    <n v="0.3"/>
    <x v="10"/>
    <n v="2024"/>
    <x v="2"/>
  </r>
  <r>
    <s v="O01170"/>
    <s v="2025-08-22"/>
    <x v="692"/>
    <s v="P015"/>
    <x v="55"/>
    <x v="2"/>
    <n v="2943"/>
    <n v="1471.5"/>
    <n v="1"/>
    <n v="5"/>
    <n v="2943"/>
    <n v="1471.5"/>
    <n v="1471.5"/>
    <n v="0.5"/>
    <x v="1"/>
    <n v="2025"/>
    <x v="1"/>
  </r>
  <r>
    <s v="O01171"/>
    <s v="2025-01-05"/>
    <x v="518"/>
    <s v="P021"/>
    <x v="82"/>
    <x v="2"/>
    <n v="1236"/>
    <n v="865.2"/>
    <n v="5"/>
    <n v="20"/>
    <n v="6180"/>
    <n v="4326"/>
    <n v="1854"/>
    <n v="0.3"/>
    <x v="2"/>
    <n v="2025"/>
    <x v="2"/>
  </r>
  <r>
    <s v="O01172"/>
    <s v="2024-04-22"/>
    <x v="693"/>
    <s v="P019"/>
    <x v="39"/>
    <x v="4"/>
    <n v="11395"/>
    <n v="5697.5"/>
    <n v="3"/>
    <n v="15"/>
    <n v="34185"/>
    <n v="17092.5"/>
    <n v="17092.5"/>
    <n v="0.5"/>
    <x v="8"/>
    <n v="2024"/>
    <x v="0"/>
  </r>
  <r>
    <s v="O01173"/>
    <s v="2024-04-24"/>
    <x v="694"/>
    <s v="P083"/>
    <x v="14"/>
    <x v="4"/>
    <n v="5842"/>
    <n v="3505.2"/>
    <n v="4"/>
    <n v="15"/>
    <n v="23368"/>
    <n v="14020.8"/>
    <n v="9347.2000000000007"/>
    <n v="0.4"/>
    <x v="8"/>
    <n v="2024"/>
    <x v="0"/>
  </r>
  <r>
    <s v="O01174"/>
    <s v="2024-10-03"/>
    <x v="483"/>
    <s v="P009"/>
    <x v="49"/>
    <x v="4"/>
    <n v="10891"/>
    <n v="5445.5"/>
    <n v="1"/>
    <n v="0"/>
    <n v="10891"/>
    <n v="5445.5"/>
    <n v="5445.5"/>
    <n v="0.5"/>
    <x v="7"/>
    <n v="2024"/>
    <x v="3"/>
  </r>
  <r>
    <s v="O01175"/>
    <s v="2025-02-09"/>
    <x v="497"/>
    <s v="P042"/>
    <x v="74"/>
    <x v="1"/>
    <n v="2758"/>
    <n v="1379"/>
    <n v="5"/>
    <n v="15"/>
    <n v="13790"/>
    <n v="6895"/>
    <n v="6895"/>
    <n v="0.5"/>
    <x v="10"/>
    <n v="2025"/>
    <x v="2"/>
  </r>
  <r>
    <s v="O01176"/>
    <s v="2025-10-08"/>
    <x v="465"/>
    <s v="P030"/>
    <x v="40"/>
    <x v="3"/>
    <n v="16441"/>
    <n v="8220.5"/>
    <n v="1"/>
    <n v="0"/>
    <n v="16441"/>
    <n v="8220.5"/>
    <n v="8220.5"/>
    <n v="0.5"/>
    <x v="7"/>
    <n v="2025"/>
    <x v="3"/>
  </r>
  <r>
    <s v="O01177"/>
    <s v="2024-01-25"/>
    <x v="651"/>
    <s v="P054"/>
    <x v="63"/>
    <x v="4"/>
    <n v="611"/>
    <n v="427.7"/>
    <n v="4"/>
    <n v="20"/>
    <n v="2444"/>
    <n v="1710.8"/>
    <n v="733.2"/>
    <n v="0.30000000000000004"/>
    <x v="2"/>
    <n v="2024"/>
    <x v="2"/>
  </r>
  <r>
    <s v="O01178"/>
    <s v="2025-04-12"/>
    <x v="565"/>
    <s v="P069"/>
    <x v="41"/>
    <x v="1"/>
    <n v="384"/>
    <n v="192"/>
    <n v="4"/>
    <n v="20"/>
    <n v="1536"/>
    <n v="768"/>
    <n v="768"/>
    <n v="0.5"/>
    <x v="8"/>
    <n v="2025"/>
    <x v="0"/>
  </r>
  <r>
    <s v="O01179"/>
    <s v="2024-05-30"/>
    <x v="520"/>
    <s v="P081"/>
    <x v="50"/>
    <x v="2"/>
    <n v="4046"/>
    <n v="2427.6"/>
    <n v="5"/>
    <n v="15"/>
    <n v="20230"/>
    <n v="12138"/>
    <n v="8092"/>
    <n v="0.4"/>
    <x v="0"/>
    <n v="2024"/>
    <x v="0"/>
  </r>
  <r>
    <s v="O01180"/>
    <s v="2025-12-10"/>
    <x v="21"/>
    <s v="P097"/>
    <x v="84"/>
    <x v="4"/>
    <n v="9084"/>
    <n v="6358.8"/>
    <n v="5"/>
    <n v="0"/>
    <n v="45420"/>
    <n v="31794"/>
    <n v="13626"/>
    <n v="0.3"/>
    <x v="5"/>
    <n v="2025"/>
    <x v="3"/>
  </r>
  <r>
    <s v="O01181"/>
    <s v="2025-06-08"/>
    <x v="695"/>
    <s v="P077"/>
    <x v="3"/>
    <x v="3"/>
    <n v="42787"/>
    <n v="29950.9"/>
    <n v="3"/>
    <n v="20"/>
    <n v="128361"/>
    <n v="89852.700000000012"/>
    <n v="38508.299999999988"/>
    <n v="0.29999999999999993"/>
    <x v="9"/>
    <n v="2025"/>
    <x v="0"/>
  </r>
  <r>
    <s v="O01182"/>
    <s v="2025-02-06"/>
    <x v="696"/>
    <s v="P056"/>
    <x v="23"/>
    <x v="3"/>
    <n v="18900"/>
    <n v="9450"/>
    <n v="2"/>
    <n v="10"/>
    <n v="37800"/>
    <n v="18900"/>
    <n v="18900"/>
    <n v="0.5"/>
    <x v="10"/>
    <n v="2025"/>
    <x v="2"/>
  </r>
  <r>
    <s v="O01183"/>
    <s v="2024-04-21"/>
    <x v="697"/>
    <s v="P038"/>
    <x v="2"/>
    <x v="2"/>
    <n v="413"/>
    <n v="247.8"/>
    <n v="5"/>
    <n v="20"/>
    <n v="2065"/>
    <n v="1239"/>
    <n v="826"/>
    <n v="0.4"/>
    <x v="8"/>
    <n v="2024"/>
    <x v="0"/>
  </r>
  <r>
    <s v="O01184"/>
    <s v="2024-06-13"/>
    <x v="444"/>
    <s v="P041"/>
    <x v="95"/>
    <x v="1"/>
    <n v="2433"/>
    <n v="1216.5"/>
    <n v="4"/>
    <n v="5"/>
    <n v="9732"/>
    <n v="4866"/>
    <n v="4866"/>
    <n v="0.5"/>
    <x v="9"/>
    <n v="2024"/>
    <x v="0"/>
  </r>
  <r>
    <s v="O01185"/>
    <s v="2024-01-26"/>
    <x v="286"/>
    <s v="P009"/>
    <x v="49"/>
    <x v="4"/>
    <n v="10891"/>
    <n v="5445.5"/>
    <n v="1"/>
    <n v="10"/>
    <n v="10891"/>
    <n v="5445.5"/>
    <n v="5445.5"/>
    <n v="0.5"/>
    <x v="2"/>
    <n v="2024"/>
    <x v="2"/>
  </r>
  <r>
    <s v="O01186"/>
    <s v="2025-12-14"/>
    <x v="551"/>
    <s v="P073"/>
    <x v="89"/>
    <x v="1"/>
    <n v="626"/>
    <n v="438.2"/>
    <n v="5"/>
    <n v="0"/>
    <n v="3130"/>
    <n v="2191"/>
    <n v="939"/>
    <n v="0.3"/>
    <x v="5"/>
    <n v="2025"/>
    <x v="3"/>
  </r>
  <r>
    <s v="O01187"/>
    <s v="2025-07-23"/>
    <x v="698"/>
    <s v="P031"/>
    <x v="91"/>
    <x v="3"/>
    <n v="34152"/>
    <n v="23906.400000000001"/>
    <n v="4"/>
    <n v="0"/>
    <n v="136608"/>
    <n v="95625.600000000006"/>
    <n v="40982.399999999994"/>
    <n v="0.29999999999999993"/>
    <x v="3"/>
    <n v="2025"/>
    <x v="1"/>
  </r>
  <r>
    <s v="O01188"/>
    <s v="2024-07-15"/>
    <x v="631"/>
    <s v="P026"/>
    <x v="60"/>
    <x v="4"/>
    <n v="4882"/>
    <n v="2929.2"/>
    <n v="2"/>
    <n v="0"/>
    <n v="9764"/>
    <n v="5858.4"/>
    <n v="3905.6000000000004"/>
    <n v="0.4"/>
    <x v="3"/>
    <n v="2024"/>
    <x v="1"/>
  </r>
  <r>
    <s v="O01189"/>
    <s v="2025-08-04"/>
    <x v="429"/>
    <s v="P045"/>
    <x v="64"/>
    <x v="3"/>
    <n v="31300"/>
    <n v="18780"/>
    <n v="5"/>
    <n v="15"/>
    <n v="156500"/>
    <n v="93900"/>
    <n v="62600"/>
    <n v="0.4"/>
    <x v="1"/>
    <n v="2025"/>
    <x v="1"/>
  </r>
  <r>
    <s v="O01190"/>
    <s v="2024-01-28"/>
    <x v="683"/>
    <s v="P051"/>
    <x v="96"/>
    <x v="1"/>
    <n v="1507"/>
    <n v="753.5"/>
    <n v="3"/>
    <n v="5"/>
    <n v="4521"/>
    <n v="2260.5"/>
    <n v="2260.5"/>
    <n v="0.5"/>
    <x v="2"/>
    <n v="2024"/>
    <x v="2"/>
  </r>
  <r>
    <s v="O01191"/>
    <s v="2024-11-10"/>
    <x v="85"/>
    <s v="P074"/>
    <x v="19"/>
    <x v="3"/>
    <n v="20835"/>
    <n v="12501"/>
    <n v="1"/>
    <n v="5"/>
    <n v="20835"/>
    <n v="12501"/>
    <n v="8334"/>
    <n v="0.4"/>
    <x v="6"/>
    <n v="2024"/>
    <x v="3"/>
  </r>
  <r>
    <s v="O01192"/>
    <s v="2025-08-25"/>
    <x v="651"/>
    <s v="P035"/>
    <x v="92"/>
    <x v="4"/>
    <n v="3185"/>
    <n v="1592.5"/>
    <n v="3"/>
    <n v="5"/>
    <n v="9555"/>
    <n v="4777.5"/>
    <n v="4777.5"/>
    <n v="0.5"/>
    <x v="1"/>
    <n v="2025"/>
    <x v="1"/>
  </r>
  <r>
    <s v="O01193"/>
    <s v="2024-09-17"/>
    <x v="216"/>
    <s v="P029"/>
    <x v="94"/>
    <x v="4"/>
    <n v="2105"/>
    <n v="1263"/>
    <n v="5"/>
    <n v="20"/>
    <n v="10525"/>
    <n v="6315"/>
    <n v="4210"/>
    <n v="0.4"/>
    <x v="4"/>
    <n v="2024"/>
    <x v="1"/>
  </r>
  <r>
    <s v="O01194"/>
    <s v="2024-05-20"/>
    <x v="231"/>
    <s v="P045"/>
    <x v="64"/>
    <x v="3"/>
    <n v="31300"/>
    <n v="18780"/>
    <n v="2"/>
    <n v="0"/>
    <n v="62600"/>
    <n v="37560"/>
    <n v="25040"/>
    <n v="0.4"/>
    <x v="0"/>
    <n v="2024"/>
    <x v="0"/>
  </r>
  <r>
    <s v="O01195"/>
    <s v="2025-12-24"/>
    <x v="273"/>
    <s v="P020"/>
    <x v="21"/>
    <x v="4"/>
    <n v="11647"/>
    <n v="8152.9"/>
    <n v="5"/>
    <n v="0"/>
    <n v="58235"/>
    <n v="40764.5"/>
    <n v="17470.5"/>
    <n v="0.3"/>
    <x v="5"/>
    <n v="2025"/>
    <x v="3"/>
  </r>
  <r>
    <s v="O01196"/>
    <s v="2025-09-17"/>
    <x v="699"/>
    <s v="P001"/>
    <x v="1"/>
    <x v="1"/>
    <n v="1891"/>
    <n v="945.5"/>
    <n v="2"/>
    <n v="15"/>
    <n v="3782"/>
    <n v="1891"/>
    <n v="1891"/>
    <n v="0.5"/>
    <x v="4"/>
    <n v="2025"/>
    <x v="1"/>
  </r>
  <r>
    <s v="O01197"/>
    <s v="2024-07-26"/>
    <x v="251"/>
    <s v="P080"/>
    <x v="79"/>
    <x v="4"/>
    <n v="4816"/>
    <n v="3371.2"/>
    <n v="1"/>
    <n v="20"/>
    <n v="4816"/>
    <n v="3371.2"/>
    <n v="1444.8000000000002"/>
    <n v="0.30000000000000004"/>
    <x v="3"/>
    <n v="2024"/>
    <x v="1"/>
  </r>
  <r>
    <s v="O01198"/>
    <s v="2024-04-22"/>
    <x v="637"/>
    <s v="P089"/>
    <x v="31"/>
    <x v="4"/>
    <n v="2956"/>
    <n v="1478"/>
    <n v="3"/>
    <n v="5"/>
    <n v="8868"/>
    <n v="4434"/>
    <n v="4434"/>
    <n v="0.5"/>
    <x v="8"/>
    <n v="2024"/>
    <x v="0"/>
  </r>
  <r>
    <s v="O01199"/>
    <s v="2024-01-05"/>
    <x v="700"/>
    <s v="P090"/>
    <x v="54"/>
    <x v="1"/>
    <n v="1510"/>
    <n v="755"/>
    <n v="1"/>
    <n v="0"/>
    <n v="1510"/>
    <n v="755"/>
    <n v="755"/>
    <n v="0.5"/>
    <x v="2"/>
    <n v="2024"/>
    <x v="2"/>
  </r>
  <r>
    <s v="O01200"/>
    <s v="2024-02-22"/>
    <x v="49"/>
    <s v="P043"/>
    <x v="87"/>
    <x v="1"/>
    <n v="1637"/>
    <n v="818.5"/>
    <n v="1"/>
    <n v="20"/>
    <n v="1637"/>
    <n v="818.5"/>
    <n v="818.5"/>
    <n v="0.5"/>
    <x v="10"/>
    <n v="2024"/>
    <x v="2"/>
  </r>
  <r>
    <s v="O01201"/>
    <s v="2025-04-27"/>
    <x v="437"/>
    <s v="P043"/>
    <x v="87"/>
    <x v="1"/>
    <n v="1637"/>
    <n v="818.5"/>
    <n v="3"/>
    <n v="20"/>
    <n v="4911"/>
    <n v="2455.5"/>
    <n v="2455.5"/>
    <n v="0.5"/>
    <x v="8"/>
    <n v="2025"/>
    <x v="0"/>
  </r>
  <r>
    <s v="O01202"/>
    <s v="2024-11-19"/>
    <x v="701"/>
    <s v="P065"/>
    <x v="10"/>
    <x v="4"/>
    <n v="4421"/>
    <n v="3094.7"/>
    <n v="1"/>
    <n v="0"/>
    <n v="4421"/>
    <n v="3094.7"/>
    <n v="1326.3000000000002"/>
    <n v="0.30000000000000004"/>
    <x v="6"/>
    <n v="2024"/>
    <x v="3"/>
  </r>
  <r>
    <s v="O01203"/>
    <s v="2025-04-02"/>
    <x v="702"/>
    <s v="P082"/>
    <x v="68"/>
    <x v="3"/>
    <n v="354"/>
    <n v="247.8"/>
    <n v="4"/>
    <n v="0"/>
    <n v="1416"/>
    <n v="991.2"/>
    <n v="424.79999999999995"/>
    <n v="0.3"/>
    <x v="8"/>
    <n v="2025"/>
    <x v="0"/>
  </r>
  <r>
    <s v="O01204"/>
    <s v="2025-07-11"/>
    <x v="703"/>
    <s v="P039"/>
    <x v="81"/>
    <x v="0"/>
    <n v="9543"/>
    <n v="4771.5"/>
    <n v="1"/>
    <n v="0"/>
    <n v="9543"/>
    <n v="4771.5"/>
    <n v="4771.5"/>
    <n v="0.5"/>
    <x v="3"/>
    <n v="2025"/>
    <x v="1"/>
  </r>
  <r>
    <s v="O01205"/>
    <s v="2024-06-05"/>
    <x v="704"/>
    <s v="P035"/>
    <x v="92"/>
    <x v="4"/>
    <n v="3185"/>
    <n v="1592.5"/>
    <n v="2"/>
    <n v="0"/>
    <n v="6370"/>
    <n v="3185"/>
    <n v="3185"/>
    <n v="0.5"/>
    <x v="9"/>
    <n v="2024"/>
    <x v="0"/>
  </r>
  <r>
    <s v="O01206"/>
    <s v="2025-04-18"/>
    <x v="705"/>
    <s v="P019"/>
    <x v="39"/>
    <x v="4"/>
    <n v="11395"/>
    <n v="5697.5"/>
    <n v="1"/>
    <n v="0"/>
    <n v="11395"/>
    <n v="5697.5"/>
    <n v="5697.5"/>
    <n v="0.5"/>
    <x v="8"/>
    <n v="2025"/>
    <x v="0"/>
  </r>
  <r>
    <s v="O01207"/>
    <s v="2024-02-08"/>
    <x v="557"/>
    <s v="P054"/>
    <x v="63"/>
    <x v="4"/>
    <n v="611"/>
    <n v="427.7"/>
    <n v="4"/>
    <n v="0"/>
    <n v="2444"/>
    <n v="1710.8"/>
    <n v="733.2"/>
    <n v="0.30000000000000004"/>
    <x v="10"/>
    <n v="2024"/>
    <x v="2"/>
  </r>
  <r>
    <s v="O01208"/>
    <s v="2025-04-17"/>
    <x v="33"/>
    <s v="P041"/>
    <x v="95"/>
    <x v="1"/>
    <n v="2433"/>
    <n v="1216.5"/>
    <n v="5"/>
    <n v="5"/>
    <n v="12165"/>
    <n v="6082.5"/>
    <n v="6082.5"/>
    <n v="0.5"/>
    <x v="8"/>
    <n v="2025"/>
    <x v="0"/>
  </r>
  <r>
    <s v="O01209"/>
    <s v="2024-10-22"/>
    <x v="236"/>
    <s v="P008"/>
    <x v="29"/>
    <x v="3"/>
    <n v="41971"/>
    <n v="29379.7"/>
    <n v="2"/>
    <n v="10"/>
    <n v="83942"/>
    <n v="58759.4"/>
    <n v="25182.6"/>
    <n v="0.3"/>
    <x v="7"/>
    <n v="2024"/>
    <x v="3"/>
  </r>
  <r>
    <s v="O01210"/>
    <s v="2025-02-03"/>
    <x v="522"/>
    <s v="P005"/>
    <x v="90"/>
    <x v="1"/>
    <n v="3939"/>
    <n v="2757.3"/>
    <n v="5"/>
    <n v="15"/>
    <n v="19695"/>
    <n v="13786.5"/>
    <n v="5908.5"/>
    <n v="0.3"/>
    <x v="10"/>
    <n v="2025"/>
    <x v="2"/>
  </r>
  <r>
    <s v="O01211"/>
    <s v="2025-10-22"/>
    <x v="706"/>
    <s v="P034"/>
    <x v="88"/>
    <x v="3"/>
    <n v="4860"/>
    <n v="2430"/>
    <n v="3"/>
    <n v="10"/>
    <n v="14580"/>
    <n v="7290"/>
    <n v="7290"/>
    <n v="0.5"/>
    <x v="7"/>
    <n v="2025"/>
    <x v="3"/>
  </r>
  <r>
    <s v="O01212"/>
    <s v="2025-04-05"/>
    <x v="619"/>
    <s v="P065"/>
    <x v="10"/>
    <x v="4"/>
    <n v="4421"/>
    <n v="3094.7"/>
    <n v="1"/>
    <n v="15"/>
    <n v="4421"/>
    <n v="3094.7"/>
    <n v="1326.3000000000002"/>
    <n v="0.30000000000000004"/>
    <x v="8"/>
    <n v="2025"/>
    <x v="0"/>
  </r>
  <r>
    <s v="O01213"/>
    <s v="2025-01-27"/>
    <x v="586"/>
    <s v="P055"/>
    <x v="56"/>
    <x v="3"/>
    <n v="6621"/>
    <n v="3972.6"/>
    <n v="3"/>
    <n v="5"/>
    <n v="19863"/>
    <n v="11917.8"/>
    <n v="7945.2000000000007"/>
    <n v="0.4"/>
    <x v="2"/>
    <n v="2025"/>
    <x v="2"/>
  </r>
  <r>
    <s v="O01214"/>
    <s v="2025-09-18"/>
    <x v="366"/>
    <s v="P044"/>
    <x v="53"/>
    <x v="4"/>
    <n v="5008"/>
    <n v="3505.6"/>
    <n v="5"/>
    <n v="20"/>
    <n v="25040"/>
    <n v="17528"/>
    <n v="7512"/>
    <n v="0.3"/>
    <x v="4"/>
    <n v="2025"/>
    <x v="1"/>
  </r>
  <r>
    <s v="O01215"/>
    <s v="2025-09-11"/>
    <x v="545"/>
    <s v="P002"/>
    <x v="61"/>
    <x v="4"/>
    <n v="4241"/>
    <n v="2120.5"/>
    <n v="2"/>
    <n v="20"/>
    <n v="8482"/>
    <n v="4241"/>
    <n v="4241"/>
    <n v="0.5"/>
    <x v="4"/>
    <n v="2025"/>
    <x v="1"/>
  </r>
  <r>
    <s v="O01216"/>
    <s v="2025-01-30"/>
    <x v="335"/>
    <s v="P087"/>
    <x v="78"/>
    <x v="3"/>
    <n v="25216"/>
    <n v="17651.2"/>
    <n v="4"/>
    <n v="15"/>
    <n v="100864"/>
    <n v="70604.800000000003"/>
    <n v="30259.199999999997"/>
    <n v="0.3"/>
    <x v="2"/>
    <n v="2025"/>
    <x v="2"/>
  </r>
  <r>
    <s v="O01217"/>
    <s v="2024-07-20"/>
    <x v="309"/>
    <s v="P086"/>
    <x v="8"/>
    <x v="2"/>
    <n v="3333"/>
    <n v="2333.1"/>
    <n v="4"/>
    <n v="0"/>
    <n v="13332"/>
    <n v="9332.4"/>
    <n v="3999.6000000000004"/>
    <n v="0.30000000000000004"/>
    <x v="3"/>
    <n v="2024"/>
    <x v="1"/>
  </r>
  <r>
    <s v="O01218"/>
    <s v="2025-05-25"/>
    <x v="447"/>
    <s v="P069"/>
    <x v="41"/>
    <x v="1"/>
    <n v="384"/>
    <n v="192"/>
    <n v="1"/>
    <n v="0"/>
    <n v="384"/>
    <n v="192"/>
    <n v="192"/>
    <n v="0.5"/>
    <x v="0"/>
    <n v="2025"/>
    <x v="0"/>
  </r>
  <r>
    <s v="O01219"/>
    <s v="2025-04-01"/>
    <x v="611"/>
    <s v="P039"/>
    <x v="81"/>
    <x v="0"/>
    <n v="9543"/>
    <n v="4771.5"/>
    <n v="1"/>
    <n v="0"/>
    <n v="9543"/>
    <n v="4771.5"/>
    <n v="4771.5"/>
    <n v="0.5"/>
    <x v="8"/>
    <n v="2025"/>
    <x v="0"/>
  </r>
  <r>
    <s v="O01220"/>
    <s v="2024-08-11"/>
    <x v="417"/>
    <s v="P083"/>
    <x v="14"/>
    <x v="4"/>
    <n v="5842"/>
    <n v="3505.2"/>
    <n v="5"/>
    <n v="0"/>
    <n v="29210"/>
    <n v="17526"/>
    <n v="11684"/>
    <n v="0.4"/>
    <x v="1"/>
    <n v="2024"/>
    <x v="1"/>
  </r>
  <r>
    <s v="O01221"/>
    <s v="2025-02-01"/>
    <x v="707"/>
    <s v="P014"/>
    <x v="67"/>
    <x v="4"/>
    <n v="9565"/>
    <n v="6695.5"/>
    <n v="4"/>
    <n v="15"/>
    <n v="38260"/>
    <n v="26782"/>
    <n v="11478"/>
    <n v="0.3"/>
    <x v="10"/>
    <n v="2025"/>
    <x v="2"/>
  </r>
  <r>
    <s v="O01222"/>
    <s v="2024-02-04"/>
    <x v="708"/>
    <s v="P055"/>
    <x v="56"/>
    <x v="3"/>
    <n v="6621"/>
    <n v="3972.6"/>
    <n v="3"/>
    <n v="10"/>
    <n v="19863"/>
    <n v="11917.8"/>
    <n v="7945.2000000000007"/>
    <n v="0.4"/>
    <x v="10"/>
    <n v="2024"/>
    <x v="2"/>
  </r>
  <r>
    <s v="O01223"/>
    <s v="2025-07-31"/>
    <x v="709"/>
    <s v="P002"/>
    <x v="61"/>
    <x v="4"/>
    <n v="4241"/>
    <n v="2120.5"/>
    <n v="4"/>
    <n v="10"/>
    <n v="16964"/>
    <n v="8482"/>
    <n v="8482"/>
    <n v="0.5"/>
    <x v="3"/>
    <n v="2025"/>
    <x v="1"/>
  </r>
  <r>
    <s v="O01224"/>
    <s v="2024-03-26"/>
    <x v="66"/>
    <s v="P008"/>
    <x v="29"/>
    <x v="3"/>
    <n v="41971"/>
    <n v="29379.7"/>
    <n v="1"/>
    <n v="10"/>
    <n v="41971"/>
    <n v="29379.7"/>
    <n v="12591.3"/>
    <n v="0.3"/>
    <x v="11"/>
    <n v="2024"/>
    <x v="2"/>
  </r>
  <r>
    <s v="O01225"/>
    <s v="2024-11-19"/>
    <x v="569"/>
    <s v="P060"/>
    <x v="76"/>
    <x v="1"/>
    <n v="758"/>
    <n v="530.6"/>
    <n v="4"/>
    <n v="5"/>
    <n v="3032"/>
    <n v="2122.4"/>
    <n v="909.59999999999991"/>
    <n v="0.3"/>
    <x v="6"/>
    <n v="2024"/>
    <x v="3"/>
  </r>
  <r>
    <s v="O01226"/>
    <s v="2024-01-09"/>
    <x v="710"/>
    <s v="P050"/>
    <x v="26"/>
    <x v="4"/>
    <n v="10475"/>
    <n v="7332.5"/>
    <n v="4"/>
    <n v="5"/>
    <n v="41900"/>
    <n v="29330"/>
    <n v="12570"/>
    <n v="0.3"/>
    <x v="2"/>
    <n v="2024"/>
    <x v="2"/>
  </r>
  <r>
    <s v="O01227"/>
    <s v="2024-04-10"/>
    <x v="391"/>
    <s v="P098"/>
    <x v="30"/>
    <x v="1"/>
    <n v="1661"/>
    <n v="830.5"/>
    <n v="2"/>
    <n v="20"/>
    <n v="3322"/>
    <n v="1661"/>
    <n v="1661"/>
    <n v="0.5"/>
    <x v="8"/>
    <n v="2024"/>
    <x v="0"/>
  </r>
  <r>
    <s v="O01228"/>
    <s v="2025-01-08"/>
    <x v="518"/>
    <s v="P094"/>
    <x v="69"/>
    <x v="0"/>
    <n v="13434"/>
    <n v="9403.7999999999993"/>
    <n v="5"/>
    <n v="5"/>
    <n v="67170"/>
    <n v="47019"/>
    <n v="20151"/>
    <n v="0.3"/>
    <x v="2"/>
    <n v="2025"/>
    <x v="2"/>
  </r>
  <r>
    <s v="O01229"/>
    <s v="2025-01-12"/>
    <x v="456"/>
    <s v="P030"/>
    <x v="40"/>
    <x v="3"/>
    <n v="16441"/>
    <n v="8220.5"/>
    <n v="4"/>
    <n v="5"/>
    <n v="65764"/>
    <n v="32882"/>
    <n v="32882"/>
    <n v="0.5"/>
    <x v="2"/>
    <n v="2025"/>
    <x v="2"/>
  </r>
  <r>
    <s v="O01230"/>
    <s v="2025-02-05"/>
    <x v="711"/>
    <s v="P080"/>
    <x v="79"/>
    <x v="4"/>
    <n v="4816"/>
    <n v="3371.2"/>
    <n v="3"/>
    <n v="15"/>
    <n v="14448"/>
    <n v="10113.599999999999"/>
    <n v="4334.4000000000015"/>
    <n v="0.3000000000000001"/>
    <x v="10"/>
    <n v="2025"/>
    <x v="2"/>
  </r>
  <r>
    <s v="O01231"/>
    <s v="2024-01-03"/>
    <x v="395"/>
    <s v="P079"/>
    <x v="36"/>
    <x v="0"/>
    <n v="10900"/>
    <n v="5450"/>
    <n v="3"/>
    <n v="10"/>
    <n v="32700"/>
    <n v="16350"/>
    <n v="16350"/>
    <n v="0.5"/>
    <x v="2"/>
    <n v="2024"/>
    <x v="2"/>
  </r>
  <r>
    <s v="O01232"/>
    <s v="2024-02-03"/>
    <x v="712"/>
    <s v="P028"/>
    <x v="27"/>
    <x v="3"/>
    <n v="9664"/>
    <n v="4832"/>
    <n v="1"/>
    <n v="0"/>
    <n v="9664"/>
    <n v="4832"/>
    <n v="4832"/>
    <n v="0.5"/>
    <x v="10"/>
    <n v="2024"/>
    <x v="2"/>
  </r>
  <r>
    <s v="O01233"/>
    <s v="2025-07-15"/>
    <x v="387"/>
    <s v="P005"/>
    <x v="90"/>
    <x v="1"/>
    <n v="3939"/>
    <n v="2757.3"/>
    <n v="2"/>
    <n v="20"/>
    <n v="7878"/>
    <n v="5514.6"/>
    <n v="2363.3999999999996"/>
    <n v="0.29999999999999993"/>
    <x v="3"/>
    <n v="2025"/>
    <x v="1"/>
  </r>
  <r>
    <s v="O01234"/>
    <s v="2024-07-07"/>
    <x v="713"/>
    <s v="P054"/>
    <x v="63"/>
    <x v="4"/>
    <n v="611"/>
    <n v="427.7"/>
    <n v="4"/>
    <n v="20"/>
    <n v="2444"/>
    <n v="1710.8"/>
    <n v="733.2"/>
    <n v="0.30000000000000004"/>
    <x v="3"/>
    <n v="2024"/>
    <x v="1"/>
  </r>
  <r>
    <s v="O01235"/>
    <s v="2025-03-06"/>
    <x v="37"/>
    <s v="P062"/>
    <x v="93"/>
    <x v="4"/>
    <n v="2777"/>
    <n v="1943.9"/>
    <n v="1"/>
    <n v="10"/>
    <n v="2777"/>
    <n v="1943.9"/>
    <n v="833.09999999999991"/>
    <n v="0.3"/>
    <x v="11"/>
    <n v="2025"/>
    <x v="2"/>
  </r>
  <r>
    <s v="O01236"/>
    <s v="2025-12-10"/>
    <x v="255"/>
    <s v="P087"/>
    <x v="78"/>
    <x v="3"/>
    <n v="25216"/>
    <n v="17651.2"/>
    <n v="4"/>
    <n v="15"/>
    <n v="100864"/>
    <n v="70604.800000000003"/>
    <n v="30259.199999999997"/>
    <n v="0.3"/>
    <x v="5"/>
    <n v="2025"/>
    <x v="3"/>
  </r>
  <r>
    <s v="O01237"/>
    <s v="2024-09-24"/>
    <x v="234"/>
    <s v="P053"/>
    <x v="28"/>
    <x v="2"/>
    <n v="641"/>
    <n v="384.6"/>
    <n v="1"/>
    <n v="0"/>
    <n v="641"/>
    <n v="384.6"/>
    <n v="256.39999999999998"/>
    <n v="0.39999999999999997"/>
    <x v="4"/>
    <n v="2024"/>
    <x v="1"/>
  </r>
  <r>
    <s v="O01238"/>
    <s v="2025-11-13"/>
    <x v="412"/>
    <s v="P057"/>
    <x v="38"/>
    <x v="3"/>
    <n v="26846"/>
    <n v="16107.6"/>
    <n v="2"/>
    <n v="15"/>
    <n v="53692"/>
    <n v="32215.200000000001"/>
    <n v="21476.799999999999"/>
    <n v="0.39999999999999997"/>
    <x v="6"/>
    <n v="2025"/>
    <x v="3"/>
  </r>
  <r>
    <s v="O01239"/>
    <s v="2024-03-26"/>
    <x v="459"/>
    <s v="P048"/>
    <x v="42"/>
    <x v="2"/>
    <n v="2190"/>
    <n v="1095"/>
    <n v="1"/>
    <n v="10"/>
    <n v="2190"/>
    <n v="1095"/>
    <n v="1095"/>
    <n v="0.5"/>
    <x v="11"/>
    <n v="2024"/>
    <x v="2"/>
  </r>
  <r>
    <s v="O01240"/>
    <s v="2025-06-22"/>
    <x v="16"/>
    <s v="P083"/>
    <x v="14"/>
    <x v="4"/>
    <n v="5842"/>
    <n v="3505.2"/>
    <n v="2"/>
    <n v="20"/>
    <n v="11684"/>
    <n v="7010.4"/>
    <n v="4673.6000000000004"/>
    <n v="0.4"/>
    <x v="9"/>
    <n v="2025"/>
    <x v="0"/>
  </r>
  <r>
    <s v="O01241"/>
    <s v="2024-09-28"/>
    <x v="129"/>
    <s v="P010"/>
    <x v="0"/>
    <x v="0"/>
    <n v="10936"/>
    <n v="6561.6"/>
    <n v="2"/>
    <n v="10"/>
    <n v="21872"/>
    <n v="13123.2"/>
    <n v="8748.7999999999993"/>
    <n v="0.39999999999999997"/>
    <x v="4"/>
    <n v="2024"/>
    <x v="1"/>
  </r>
  <r>
    <s v="O01242"/>
    <s v="2024-03-17"/>
    <x v="149"/>
    <s v="P079"/>
    <x v="36"/>
    <x v="0"/>
    <n v="10900"/>
    <n v="5450"/>
    <n v="2"/>
    <n v="5"/>
    <n v="21800"/>
    <n v="10900"/>
    <n v="10900"/>
    <n v="0.5"/>
    <x v="11"/>
    <n v="2024"/>
    <x v="2"/>
  </r>
  <r>
    <s v="O01243"/>
    <s v="2025-06-02"/>
    <x v="286"/>
    <s v="P016"/>
    <x v="43"/>
    <x v="1"/>
    <n v="1591"/>
    <n v="1113.7"/>
    <n v="3"/>
    <n v="5"/>
    <n v="4773"/>
    <n v="3341.1000000000004"/>
    <n v="1431.8999999999996"/>
    <n v="0.29999999999999993"/>
    <x v="9"/>
    <n v="2025"/>
    <x v="0"/>
  </r>
  <r>
    <s v="O01244"/>
    <s v="2024-12-12"/>
    <x v="668"/>
    <s v="P082"/>
    <x v="68"/>
    <x v="3"/>
    <n v="354"/>
    <n v="247.8"/>
    <n v="3"/>
    <n v="5"/>
    <n v="1062"/>
    <n v="743.40000000000009"/>
    <n v="318.59999999999991"/>
    <n v="0.29999999999999993"/>
    <x v="5"/>
    <n v="2024"/>
    <x v="3"/>
  </r>
  <r>
    <s v="O01245"/>
    <s v="2024-02-12"/>
    <x v="643"/>
    <s v="P029"/>
    <x v="94"/>
    <x v="4"/>
    <n v="2105"/>
    <n v="1263"/>
    <n v="4"/>
    <n v="0"/>
    <n v="8420"/>
    <n v="5052"/>
    <n v="3368"/>
    <n v="0.4"/>
    <x v="10"/>
    <n v="2024"/>
    <x v="2"/>
  </r>
  <r>
    <s v="O01246"/>
    <s v="2025-03-19"/>
    <x v="714"/>
    <s v="P060"/>
    <x v="76"/>
    <x v="1"/>
    <n v="758"/>
    <n v="530.6"/>
    <n v="3"/>
    <n v="15"/>
    <n v="2274"/>
    <n v="1591.8000000000002"/>
    <n v="682.19999999999982"/>
    <n v="0.29999999999999993"/>
    <x v="11"/>
    <n v="2025"/>
    <x v="2"/>
  </r>
  <r>
    <s v="O01247"/>
    <s v="2025-07-12"/>
    <x v="715"/>
    <s v="P032"/>
    <x v="9"/>
    <x v="2"/>
    <n v="3034"/>
    <n v="1820.4"/>
    <n v="1"/>
    <n v="10"/>
    <n v="3034"/>
    <n v="1820.4"/>
    <n v="1213.5999999999999"/>
    <n v="0.39999999999999997"/>
    <x v="3"/>
    <n v="2025"/>
    <x v="1"/>
  </r>
  <r>
    <s v="O01248"/>
    <s v="2025-02-08"/>
    <x v="657"/>
    <s v="P028"/>
    <x v="27"/>
    <x v="3"/>
    <n v="9664"/>
    <n v="4832"/>
    <n v="5"/>
    <n v="20"/>
    <n v="48320"/>
    <n v="24160"/>
    <n v="24160"/>
    <n v="0.5"/>
    <x v="10"/>
    <n v="2025"/>
    <x v="2"/>
  </r>
  <r>
    <s v="O01249"/>
    <s v="2024-09-07"/>
    <x v="54"/>
    <s v="P022"/>
    <x v="73"/>
    <x v="3"/>
    <n v="48755"/>
    <n v="29253"/>
    <n v="3"/>
    <n v="15"/>
    <n v="146265"/>
    <n v="87759"/>
    <n v="58506"/>
    <n v="0.4"/>
    <x v="4"/>
    <n v="2024"/>
    <x v="1"/>
  </r>
  <r>
    <s v="O01250"/>
    <s v="2024-08-24"/>
    <x v="446"/>
    <s v="P070"/>
    <x v="85"/>
    <x v="4"/>
    <n v="583"/>
    <n v="349.8"/>
    <n v="1"/>
    <n v="20"/>
    <n v="583"/>
    <n v="349.8"/>
    <n v="233.2"/>
    <n v="0.39999999999999997"/>
    <x v="1"/>
    <n v="2024"/>
    <x v="1"/>
  </r>
  <r>
    <s v="O01251"/>
    <s v="2024-12-24"/>
    <x v="35"/>
    <s v="P085"/>
    <x v="22"/>
    <x v="1"/>
    <n v="1436"/>
    <n v="1005.2"/>
    <n v="4"/>
    <n v="20"/>
    <n v="5744"/>
    <n v="4020.8"/>
    <n v="1723.1999999999998"/>
    <n v="0.3"/>
    <x v="5"/>
    <n v="2024"/>
    <x v="3"/>
  </r>
  <r>
    <s v="O01252"/>
    <s v="2024-05-12"/>
    <x v="551"/>
    <s v="P011"/>
    <x v="32"/>
    <x v="0"/>
    <n v="4339"/>
    <n v="2169.5"/>
    <n v="5"/>
    <n v="10"/>
    <n v="21695"/>
    <n v="10847.5"/>
    <n v="10847.5"/>
    <n v="0.5"/>
    <x v="0"/>
    <n v="2024"/>
    <x v="0"/>
  </r>
  <r>
    <s v="O01253"/>
    <s v="2024-07-30"/>
    <x v="696"/>
    <s v="P052"/>
    <x v="77"/>
    <x v="1"/>
    <n v="192"/>
    <n v="96"/>
    <n v="2"/>
    <n v="0"/>
    <n v="384"/>
    <n v="192"/>
    <n v="192"/>
    <n v="0.5"/>
    <x v="3"/>
    <n v="2024"/>
    <x v="1"/>
  </r>
  <r>
    <s v="O01254"/>
    <s v="2025-12-27"/>
    <x v="456"/>
    <s v="P013"/>
    <x v="70"/>
    <x v="1"/>
    <n v="639"/>
    <n v="319.5"/>
    <n v="3"/>
    <n v="20"/>
    <n v="1917"/>
    <n v="958.5"/>
    <n v="958.5"/>
    <n v="0.5"/>
    <x v="5"/>
    <n v="2025"/>
    <x v="3"/>
  </r>
  <r>
    <s v="O01255"/>
    <s v="2024-06-29"/>
    <x v="407"/>
    <s v="P029"/>
    <x v="94"/>
    <x v="4"/>
    <n v="2105"/>
    <n v="1263"/>
    <n v="2"/>
    <n v="0"/>
    <n v="4210"/>
    <n v="2526"/>
    <n v="1684"/>
    <n v="0.4"/>
    <x v="9"/>
    <n v="2024"/>
    <x v="0"/>
  </r>
  <r>
    <s v="O01256"/>
    <s v="2024-10-26"/>
    <x v="586"/>
    <s v="P089"/>
    <x v="31"/>
    <x v="4"/>
    <n v="2956"/>
    <n v="1478"/>
    <n v="3"/>
    <n v="10"/>
    <n v="8868"/>
    <n v="4434"/>
    <n v="4434"/>
    <n v="0.5"/>
    <x v="7"/>
    <n v="2024"/>
    <x v="3"/>
  </r>
  <r>
    <s v="O01257"/>
    <s v="2025-06-30"/>
    <x v="464"/>
    <s v="P015"/>
    <x v="55"/>
    <x v="2"/>
    <n v="2943"/>
    <n v="1471.5"/>
    <n v="2"/>
    <n v="5"/>
    <n v="5886"/>
    <n v="2943"/>
    <n v="2943"/>
    <n v="0.5"/>
    <x v="9"/>
    <n v="2025"/>
    <x v="0"/>
  </r>
  <r>
    <s v="O01258"/>
    <s v="2025-06-29"/>
    <x v="322"/>
    <s v="P029"/>
    <x v="94"/>
    <x v="4"/>
    <n v="2105"/>
    <n v="1263"/>
    <n v="4"/>
    <n v="0"/>
    <n v="8420"/>
    <n v="5052"/>
    <n v="3368"/>
    <n v="0.4"/>
    <x v="9"/>
    <n v="2025"/>
    <x v="0"/>
  </r>
  <r>
    <s v="O01259"/>
    <s v="2025-02-19"/>
    <x v="183"/>
    <s v="P010"/>
    <x v="0"/>
    <x v="0"/>
    <n v="10936"/>
    <n v="6561.6"/>
    <n v="5"/>
    <n v="15"/>
    <n v="54680"/>
    <n v="32808"/>
    <n v="21872"/>
    <n v="0.4"/>
    <x v="10"/>
    <n v="2025"/>
    <x v="2"/>
  </r>
  <r>
    <s v="O01260"/>
    <s v="2024-02-05"/>
    <x v="716"/>
    <s v="P085"/>
    <x v="22"/>
    <x v="1"/>
    <n v="1436"/>
    <n v="1005.2"/>
    <n v="2"/>
    <n v="15"/>
    <n v="2872"/>
    <n v="2010.4"/>
    <n v="861.59999999999991"/>
    <n v="0.3"/>
    <x v="10"/>
    <n v="2024"/>
    <x v="2"/>
  </r>
  <r>
    <s v="O01261"/>
    <s v="2024-07-16"/>
    <x v="227"/>
    <s v="P081"/>
    <x v="50"/>
    <x v="2"/>
    <n v="4046"/>
    <n v="2427.6"/>
    <n v="3"/>
    <n v="15"/>
    <n v="12138"/>
    <n v="7282.7999999999993"/>
    <n v="4855.2000000000007"/>
    <n v="0.40000000000000008"/>
    <x v="3"/>
    <n v="2024"/>
    <x v="1"/>
  </r>
  <r>
    <s v="O01262"/>
    <s v="2024-11-26"/>
    <x v="410"/>
    <s v="P061"/>
    <x v="44"/>
    <x v="4"/>
    <n v="7170"/>
    <n v="3585"/>
    <n v="5"/>
    <n v="10"/>
    <n v="35850"/>
    <n v="17925"/>
    <n v="17925"/>
    <n v="0.5"/>
    <x v="6"/>
    <n v="2024"/>
    <x v="3"/>
  </r>
  <r>
    <s v="O01263"/>
    <s v="2024-01-04"/>
    <x v="717"/>
    <s v="P043"/>
    <x v="87"/>
    <x v="1"/>
    <n v="1637"/>
    <n v="818.5"/>
    <n v="1"/>
    <n v="20"/>
    <n v="1637"/>
    <n v="818.5"/>
    <n v="818.5"/>
    <n v="0.5"/>
    <x v="2"/>
    <n v="2024"/>
    <x v="2"/>
  </r>
  <r>
    <s v="O01264"/>
    <s v="2025-12-10"/>
    <x v="49"/>
    <s v="P044"/>
    <x v="53"/>
    <x v="4"/>
    <n v="5008"/>
    <n v="3505.6"/>
    <n v="1"/>
    <n v="15"/>
    <n v="5008"/>
    <n v="3505.6"/>
    <n v="1502.4"/>
    <n v="0.30000000000000004"/>
    <x v="5"/>
    <n v="2025"/>
    <x v="3"/>
  </r>
  <r>
    <s v="O01265"/>
    <s v="2024-06-22"/>
    <x v="312"/>
    <s v="P022"/>
    <x v="73"/>
    <x v="3"/>
    <n v="48755"/>
    <n v="29253"/>
    <n v="1"/>
    <n v="5"/>
    <n v="48755"/>
    <n v="29253"/>
    <n v="19502"/>
    <n v="0.4"/>
    <x v="9"/>
    <n v="2024"/>
    <x v="0"/>
  </r>
  <r>
    <s v="O01266"/>
    <s v="2025-04-26"/>
    <x v="718"/>
    <s v="P024"/>
    <x v="57"/>
    <x v="3"/>
    <n v="9702"/>
    <n v="4851"/>
    <n v="3"/>
    <n v="15"/>
    <n v="29106"/>
    <n v="14553"/>
    <n v="14553"/>
    <n v="0.5"/>
    <x v="8"/>
    <n v="2025"/>
    <x v="0"/>
  </r>
  <r>
    <s v="O01267"/>
    <s v="2024-05-01"/>
    <x v="398"/>
    <s v="P076"/>
    <x v="17"/>
    <x v="1"/>
    <n v="3690"/>
    <n v="2583"/>
    <n v="5"/>
    <n v="20"/>
    <n v="18450"/>
    <n v="12915"/>
    <n v="5535"/>
    <n v="0.3"/>
    <x v="0"/>
    <n v="2024"/>
    <x v="0"/>
  </r>
  <r>
    <s v="O01268"/>
    <s v="2024-09-15"/>
    <x v="356"/>
    <s v="P014"/>
    <x v="67"/>
    <x v="4"/>
    <n v="9565"/>
    <n v="6695.5"/>
    <n v="5"/>
    <n v="15"/>
    <n v="47825"/>
    <n v="33477.5"/>
    <n v="14347.5"/>
    <n v="0.3"/>
    <x v="4"/>
    <n v="2024"/>
    <x v="1"/>
  </r>
  <r>
    <s v="O01269"/>
    <s v="2025-02-21"/>
    <x v="360"/>
    <s v="P064"/>
    <x v="51"/>
    <x v="0"/>
    <n v="8274"/>
    <n v="5791.8"/>
    <n v="2"/>
    <n v="0"/>
    <n v="16548"/>
    <n v="11583.6"/>
    <n v="4964.3999999999996"/>
    <n v="0.3"/>
    <x v="10"/>
    <n v="2025"/>
    <x v="2"/>
  </r>
  <r>
    <s v="O01270"/>
    <s v="2025-04-07"/>
    <x v="175"/>
    <s v="P023"/>
    <x v="11"/>
    <x v="4"/>
    <n v="4437"/>
    <n v="2662.2"/>
    <n v="1"/>
    <n v="20"/>
    <n v="4437"/>
    <n v="2662.2"/>
    <n v="1774.8000000000002"/>
    <n v="0.4"/>
    <x v="8"/>
    <n v="2025"/>
    <x v="0"/>
  </r>
  <r>
    <s v="O01271"/>
    <s v="2025-03-05"/>
    <x v="163"/>
    <s v="P046"/>
    <x v="7"/>
    <x v="0"/>
    <n v="10604"/>
    <n v="5302"/>
    <n v="5"/>
    <n v="20"/>
    <n v="53020"/>
    <n v="26510"/>
    <n v="26510"/>
    <n v="0.5"/>
    <x v="11"/>
    <n v="2025"/>
    <x v="2"/>
  </r>
  <r>
    <s v="O01272"/>
    <s v="2025-12-22"/>
    <x v="719"/>
    <s v="P012"/>
    <x v="13"/>
    <x v="0"/>
    <n v="1513"/>
    <n v="907.8"/>
    <n v="1"/>
    <n v="20"/>
    <n v="1513"/>
    <n v="907.8"/>
    <n v="605.20000000000005"/>
    <n v="0.4"/>
    <x v="5"/>
    <n v="2025"/>
    <x v="3"/>
  </r>
  <r>
    <s v="O01273"/>
    <s v="2025-07-07"/>
    <x v="720"/>
    <s v="P007"/>
    <x v="4"/>
    <x v="4"/>
    <n v="5469"/>
    <n v="3281.4"/>
    <n v="2"/>
    <n v="15"/>
    <n v="10938"/>
    <n v="6562.8"/>
    <n v="4375.2"/>
    <n v="0.39999999999999997"/>
    <x v="3"/>
    <n v="2025"/>
    <x v="1"/>
  </r>
  <r>
    <s v="O01274"/>
    <s v="2024-09-17"/>
    <x v="327"/>
    <s v="P042"/>
    <x v="74"/>
    <x v="1"/>
    <n v="2758"/>
    <n v="1379"/>
    <n v="2"/>
    <n v="0"/>
    <n v="5516"/>
    <n v="2758"/>
    <n v="2758"/>
    <n v="0.5"/>
    <x v="4"/>
    <n v="2024"/>
    <x v="1"/>
  </r>
  <r>
    <s v="O01275"/>
    <s v="2024-10-15"/>
    <x v="721"/>
    <s v="P069"/>
    <x v="41"/>
    <x v="1"/>
    <n v="384"/>
    <n v="192"/>
    <n v="3"/>
    <n v="0"/>
    <n v="1152"/>
    <n v="576"/>
    <n v="576"/>
    <n v="0.5"/>
    <x v="7"/>
    <n v="2024"/>
    <x v="3"/>
  </r>
  <r>
    <s v="O01276"/>
    <s v="2024-08-08"/>
    <x v="492"/>
    <s v="P025"/>
    <x v="58"/>
    <x v="2"/>
    <n v="696"/>
    <n v="348"/>
    <n v="1"/>
    <n v="15"/>
    <n v="696"/>
    <n v="348"/>
    <n v="348"/>
    <n v="0.5"/>
    <x v="1"/>
    <n v="2024"/>
    <x v="1"/>
  </r>
  <r>
    <s v="O01277"/>
    <s v="2024-12-20"/>
    <x v="683"/>
    <s v="P054"/>
    <x v="63"/>
    <x v="4"/>
    <n v="611"/>
    <n v="427.7"/>
    <n v="3"/>
    <n v="15"/>
    <n v="1833"/>
    <n v="1283.0999999999999"/>
    <n v="549.90000000000009"/>
    <n v="0.30000000000000004"/>
    <x v="5"/>
    <n v="2024"/>
    <x v="3"/>
  </r>
  <r>
    <s v="O01278"/>
    <s v="2025-01-10"/>
    <x v="620"/>
    <s v="P040"/>
    <x v="86"/>
    <x v="4"/>
    <n v="6724"/>
    <n v="4034.4"/>
    <n v="3"/>
    <n v="0"/>
    <n v="20172"/>
    <n v="12103.2"/>
    <n v="8068.7999999999993"/>
    <n v="0.39999999999999997"/>
    <x v="2"/>
    <n v="2025"/>
    <x v="2"/>
  </r>
  <r>
    <s v="O01279"/>
    <s v="2025-12-14"/>
    <x v="351"/>
    <s v="P008"/>
    <x v="29"/>
    <x v="3"/>
    <n v="41971"/>
    <n v="29379.7"/>
    <n v="4"/>
    <n v="15"/>
    <n v="167884"/>
    <n v="117518.8"/>
    <n v="50365.2"/>
    <n v="0.3"/>
    <x v="5"/>
    <n v="2025"/>
    <x v="3"/>
  </r>
  <r>
    <s v="O01280"/>
    <s v="2024-04-23"/>
    <x v="311"/>
    <s v="P039"/>
    <x v="81"/>
    <x v="0"/>
    <n v="9543"/>
    <n v="4771.5"/>
    <n v="2"/>
    <n v="5"/>
    <n v="19086"/>
    <n v="9543"/>
    <n v="9543"/>
    <n v="0.5"/>
    <x v="8"/>
    <n v="2024"/>
    <x v="0"/>
  </r>
  <r>
    <s v="O01281"/>
    <s v="2025-06-24"/>
    <x v="386"/>
    <s v="P098"/>
    <x v="30"/>
    <x v="1"/>
    <n v="1661"/>
    <n v="830.5"/>
    <n v="4"/>
    <n v="0"/>
    <n v="6644"/>
    <n v="3322"/>
    <n v="3322"/>
    <n v="0.5"/>
    <x v="9"/>
    <n v="2025"/>
    <x v="0"/>
  </r>
  <r>
    <s v="O01282"/>
    <s v="2025-05-05"/>
    <x v="641"/>
    <s v="P074"/>
    <x v="19"/>
    <x v="3"/>
    <n v="20835"/>
    <n v="12501"/>
    <n v="5"/>
    <n v="15"/>
    <n v="104175"/>
    <n v="62505"/>
    <n v="41670"/>
    <n v="0.4"/>
    <x v="0"/>
    <n v="2025"/>
    <x v="0"/>
  </r>
  <r>
    <s v="O01283"/>
    <s v="2024-10-21"/>
    <x v="45"/>
    <s v="P051"/>
    <x v="96"/>
    <x v="1"/>
    <n v="1507"/>
    <n v="753.5"/>
    <n v="1"/>
    <n v="5"/>
    <n v="1507"/>
    <n v="753.5"/>
    <n v="753.5"/>
    <n v="0.5"/>
    <x v="7"/>
    <n v="2024"/>
    <x v="3"/>
  </r>
  <r>
    <s v="O01284"/>
    <s v="2025-09-13"/>
    <x v="111"/>
    <s v="P007"/>
    <x v="4"/>
    <x v="4"/>
    <n v="5469"/>
    <n v="3281.4"/>
    <n v="1"/>
    <n v="10"/>
    <n v="5469"/>
    <n v="3281.4"/>
    <n v="2187.6"/>
    <n v="0.39999999999999997"/>
    <x v="4"/>
    <n v="2025"/>
    <x v="1"/>
  </r>
  <r>
    <s v="O01285"/>
    <s v="2025-07-26"/>
    <x v="435"/>
    <s v="P064"/>
    <x v="51"/>
    <x v="0"/>
    <n v="8274"/>
    <n v="5791.8"/>
    <n v="4"/>
    <n v="15"/>
    <n v="33096"/>
    <n v="23167.200000000001"/>
    <n v="9928.7999999999993"/>
    <n v="0.3"/>
    <x v="3"/>
    <n v="2025"/>
    <x v="1"/>
  </r>
  <r>
    <s v="O01286"/>
    <s v="2024-04-04"/>
    <x v="87"/>
    <s v="P087"/>
    <x v="78"/>
    <x v="3"/>
    <n v="25216"/>
    <n v="17651.2"/>
    <n v="3"/>
    <n v="10"/>
    <n v="75648"/>
    <n v="52953.600000000006"/>
    <n v="22694.399999999994"/>
    <n v="0.29999999999999993"/>
    <x v="8"/>
    <n v="2024"/>
    <x v="0"/>
  </r>
  <r>
    <s v="O01287"/>
    <s v="2025-05-31"/>
    <x v="111"/>
    <s v="P041"/>
    <x v="95"/>
    <x v="1"/>
    <n v="2433"/>
    <n v="1216.5"/>
    <n v="1"/>
    <n v="20"/>
    <n v="2433"/>
    <n v="1216.5"/>
    <n v="1216.5"/>
    <n v="0.5"/>
    <x v="0"/>
    <n v="2025"/>
    <x v="0"/>
  </r>
  <r>
    <s v="O01288"/>
    <s v="2024-02-12"/>
    <x v="722"/>
    <s v="P074"/>
    <x v="19"/>
    <x v="3"/>
    <n v="20835"/>
    <n v="12501"/>
    <n v="1"/>
    <n v="5"/>
    <n v="20835"/>
    <n v="12501"/>
    <n v="8334"/>
    <n v="0.4"/>
    <x v="10"/>
    <n v="2024"/>
    <x v="2"/>
  </r>
  <r>
    <s v="O01289"/>
    <s v="2024-08-22"/>
    <x v="265"/>
    <s v="P090"/>
    <x v="54"/>
    <x v="1"/>
    <n v="1510"/>
    <n v="755"/>
    <n v="2"/>
    <n v="15"/>
    <n v="3020"/>
    <n v="1510"/>
    <n v="1510"/>
    <n v="0.5"/>
    <x v="1"/>
    <n v="2024"/>
    <x v="1"/>
  </r>
  <r>
    <s v="O01290"/>
    <s v="2024-10-16"/>
    <x v="110"/>
    <s v="P090"/>
    <x v="54"/>
    <x v="1"/>
    <n v="1510"/>
    <n v="755"/>
    <n v="4"/>
    <n v="0"/>
    <n v="6040"/>
    <n v="3020"/>
    <n v="3020"/>
    <n v="0.5"/>
    <x v="7"/>
    <n v="2024"/>
    <x v="3"/>
  </r>
  <r>
    <s v="O01291"/>
    <s v="2024-10-18"/>
    <x v="255"/>
    <s v="P071"/>
    <x v="71"/>
    <x v="1"/>
    <n v="487"/>
    <n v="243.5"/>
    <n v="3"/>
    <n v="0"/>
    <n v="1461"/>
    <n v="730.5"/>
    <n v="730.5"/>
    <n v="0.5"/>
    <x v="7"/>
    <n v="2024"/>
    <x v="3"/>
  </r>
  <r>
    <s v="O01292"/>
    <s v="2025-09-27"/>
    <x v="603"/>
    <s v="P085"/>
    <x v="22"/>
    <x v="1"/>
    <n v="1436"/>
    <n v="1005.2"/>
    <n v="5"/>
    <n v="0"/>
    <n v="7180"/>
    <n v="5026"/>
    <n v="2154"/>
    <n v="0.3"/>
    <x v="4"/>
    <n v="2025"/>
    <x v="1"/>
  </r>
  <r>
    <s v="O01293"/>
    <s v="2025-08-07"/>
    <x v="517"/>
    <s v="P043"/>
    <x v="87"/>
    <x v="1"/>
    <n v="1637"/>
    <n v="818.5"/>
    <n v="1"/>
    <n v="10"/>
    <n v="1637"/>
    <n v="818.5"/>
    <n v="818.5"/>
    <n v="0.5"/>
    <x v="1"/>
    <n v="2025"/>
    <x v="1"/>
  </r>
  <r>
    <s v="O01294"/>
    <s v="2024-02-27"/>
    <x v="419"/>
    <s v="P036"/>
    <x v="97"/>
    <x v="3"/>
    <n v="3046"/>
    <n v="1827.6"/>
    <n v="4"/>
    <n v="15"/>
    <n v="12184"/>
    <n v="7310.4"/>
    <n v="4873.6000000000004"/>
    <n v="0.4"/>
    <x v="10"/>
    <n v="2024"/>
    <x v="2"/>
  </r>
  <r>
    <s v="O01295"/>
    <s v="2025-12-05"/>
    <x v="391"/>
    <s v="P004"/>
    <x v="15"/>
    <x v="1"/>
    <n v="591"/>
    <n v="354.6"/>
    <n v="1"/>
    <n v="10"/>
    <n v="591"/>
    <n v="354.6"/>
    <n v="236.39999999999998"/>
    <n v="0.39999999999999997"/>
    <x v="5"/>
    <n v="2025"/>
    <x v="3"/>
  </r>
  <r>
    <s v="O01296"/>
    <s v="2025-07-03"/>
    <x v="486"/>
    <s v="P006"/>
    <x v="99"/>
    <x v="3"/>
    <n v="18855"/>
    <n v="9427.5"/>
    <n v="4"/>
    <n v="15"/>
    <n v="75420"/>
    <n v="37710"/>
    <n v="37710"/>
    <n v="0.5"/>
    <x v="3"/>
    <n v="2025"/>
    <x v="1"/>
  </r>
  <r>
    <s v="O01297"/>
    <s v="2024-06-01"/>
    <x v="723"/>
    <s v="P041"/>
    <x v="95"/>
    <x v="1"/>
    <n v="2433"/>
    <n v="1216.5"/>
    <n v="4"/>
    <n v="10"/>
    <n v="9732"/>
    <n v="4866"/>
    <n v="4866"/>
    <n v="0.5"/>
    <x v="9"/>
    <n v="2024"/>
    <x v="0"/>
  </r>
  <r>
    <s v="O01298"/>
    <s v="2024-03-06"/>
    <x v="581"/>
    <s v="P025"/>
    <x v="58"/>
    <x v="2"/>
    <n v="696"/>
    <n v="348"/>
    <n v="3"/>
    <n v="5"/>
    <n v="2088"/>
    <n v="1044"/>
    <n v="1044"/>
    <n v="0.5"/>
    <x v="11"/>
    <n v="2024"/>
    <x v="2"/>
  </r>
  <r>
    <s v="O01299"/>
    <s v="2025-03-17"/>
    <x v="513"/>
    <s v="P056"/>
    <x v="23"/>
    <x v="3"/>
    <n v="18900"/>
    <n v="9450"/>
    <n v="4"/>
    <n v="20"/>
    <n v="75600"/>
    <n v="37800"/>
    <n v="37800"/>
    <n v="0.5"/>
    <x v="11"/>
    <n v="2025"/>
    <x v="2"/>
  </r>
  <r>
    <s v="O01300"/>
    <s v="2024-12-04"/>
    <x v="724"/>
    <s v="P024"/>
    <x v="57"/>
    <x v="3"/>
    <n v="9702"/>
    <n v="4851"/>
    <n v="4"/>
    <n v="10"/>
    <n v="38808"/>
    <n v="19404"/>
    <n v="19404"/>
    <n v="0.5"/>
    <x v="5"/>
    <n v="2024"/>
    <x v="3"/>
  </r>
  <r>
    <s v="O01301"/>
    <s v="2024-11-06"/>
    <x v="465"/>
    <s v="P051"/>
    <x v="96"/>
    <x v="1"/>
    <n v="1507"/>
    <n v="753.5"/>
    <n v="4"/>
    <n v="10"/>
    <n v="6028"/>
    <n v="3014"/>
    <n v="3014"/>
    <n v="0.5"/>
    <x v="6"/>
    <n v="2024"/>
    <x v="3"/>
  </r>
  <r>
    <s v="O01302"/>
    <s v="2025-01-09"/>
    <x v="448"/>
    <s v="P036"/>
    <x v="97"/>
    <x v="3"/>
    <n v="3046"/>
    <n v="1827.6"/>
    <n v="2"/>
    <n v="10"/>
    <n v="6092"/>
    <n v="3655.2"/>
    <n v="2436.8000000000002"/>
    <n v="0.4"/>
    <x v="2"/>
    <n v="2025"/>
    <x v="2"/>
  </r>
  <r>
    <s v="O01303"/>
    <s v="2025-04-01"/>
    <x v="673"/>
    <s v="P093"/>
    <x v="59"/>
    <x v="0"/>
    <n v="10597"/>
    <n v="5298.5"/>
    <n v="5"/>
    <n v="10"/>
    <n v="52985"/>
    <n v="26492.5"/>
    <n v="26492.5"/>
    <n v="0.5"/>
    <x v="8"/>
    <n v="2025"/>
    <x v="0"/>
  </r>
  <r>
    <s v="O01304"/>
    <s v="2025-04-07"/>
    <x v="579"/>
    <s v="P014"/>
    <x v="67"/>
    <x v="4"/>
    <n v="9565"/>
    <n v="6695.5"/>
    <n v="4"/>
    <n v="5"/>
    <n v="38260"/>
    <n v="26782"/>
    <n v="11478"/>
    <n v="0.3"/>
    <x v="8"/>
    <n v="2025"/>
    <x v="0"/>
  </r>
  <r>
    <s v="O01305"/>
    <s v="2025-04-14"/>
    <x v="717"/>
    <s v="P084"/>
    <x v="80"/>
    <x v="2"/>
    <n v="3921"/>
    <n v="2352.6"/>
    <n v="4"/>
    <n v="5"/>
    <n v="15684"/>
    <n v="9410.4"/>
    <n v="6273.6"/>
    <n v="0.4"/>
    <x v="8"/>
    <n v="2025"/>
    <x v="0"/>
  </r>
  <r>
    <s v="O01306"/>
    <s v="2024-07-07"/>
    <x v="191"/>
    <s v="P027"/>
    <x v="33"/>
    <x v="2"/>
    <n v="4969"/>
    <n v="2484.5"/>
    <n v="4"/>
    <n v="20"/>
    <n v="19876"/>
    <n v="9938"/>
    <n v="9938"/>
    <n v="0.5"/>
    <x v="3"/>
    <n v="2024"/>
    <x v="1"/>
  </r>
  <r>
    <s v="O01307"/>
    <s v="2025-07-23"/>
    <x v="725"/>
    <s v="P081"/>
    <x v="50"/>
    <x v="2"/>
    <n v="4046"/>
    <n v="2427.6"/>
    <n v="4"/>
    <n v="0"/>
    <n v="16184"/>
    <n v="9710.4"/>
    <n v="6473.6"/>
    <n v="0.4"/>
    <x v="3"/>
    <n v="2025"/>
    <x v="1"/>
  </r>
  <r>
    <s v="O01308"/>
    <s v="2024-05-14"/>
    <x v="726"/>
    <s v="P063"/>
    <x v="16"/>
    <x v="2"/>
    <n v="3643"/>
    <n v="2185.8000000000002"/>
    <n v="1"/>
    <n v="5"/>
    <n v="3643"/>
    <n v="2185.8000000000002"/>
    <n v="1457.1999999999998"/>
    <n v="0.39999999999999997"/>
    <x v="0"/>
    <n v="2024"/>
    <x v="0"/>
  </r>
  <r>
    <s v="O01309"/>
    <s v="2024-02-19"/>
    <x v="711"/>
    <s v="P099"/>
    <x v="24"/>
    <x v="3"/>
    <n v="48012"/>
    <n v="24006"/>
    <n v="4"/>
    <n v="10"/>
    <n v="192048"/>
    <n v="96024"/>
    <n v="96024"/>
    <n v="0.5"/>
    <x v="10"/>
    <n v="2024"/>
    <x v="2"/>
  </r>
  <r>
    <s v="O01310"/>
    <s v="2025-11-26"/>
    <x v="727"/>
    <s v="P054"/>
    <x v="63"/>
    <x v="4"/>
    <n v="611"/>
    <n v="427.7"/>
    <n v="2"/>
    <n v="10"/>
    <n v="1222"/>
    <n v="855.4"/>
    <n v="366.6"/>
    <n v="0.30000000000000004"/>
    <x v="6"/>
    <n v="2025"/>
    <x v="3"/>
  </r>
  <r>
    <s v="O01311"/>
    <s v="2025-02-24"/>
    <x v="180"/>
    <s v="P080"/>
    <x v="79"/>
    <x v="4"/>
    <n v="4816"/>
    <n v="3371.2"/>
    <n v="1"/>
    <n v="0"/>
    <n v="4816"/>
    <n v="3371.2"/>
    <n v="1444.8000000000002"/>
    <n v="0.30000000000000004"/>
    <x v="10"/>
    <n v="2025"/>
    <x v="2"/>
  </r>
  <r>
    <s v="O01312"/>
    <s v="2024-12-24"/>
    <x v="398"/>
    <s v="P045"/>
    <x v="64"/>
    <x v="3"/>
    <n v="31300"/>
    <n v="18780"/>
    <n v="3"/>
    <n v="0"/>
    <n v="93900"/>
    <n v="56340"/>
    <n v="37560"/>
    <n v="0.4"/>
    <x v="5"/>
    <n v="2024"/>
    <x v="3"/>
  </r>
  <r>
    <s v="O01313"/>
    <s v="2024-03-19"/>
    <x v="728"/>
    <s v="P003"/>
    <x v="46"/>
    <x v="1"/>
    <n v="569"/>
    <n v="341.4"/>
    <n v="1"/>
    <n v="5"/>
    <n v="569"/>
    <n v="341.4"/>
    <n v="227.60000000000002"/>
    <n v="0.4"/>
    <x v="11"/>
    <n v="2024"/>
    <x v="2"/>
  </r>
  <r>
    <s v="O01314"/>
    <s v="2024-06-25"/>
    <x v="126"/>
    <s v="P086"/>
    <x v="8"/>
    <x v="2"/>
    <n v="3333"/>
    <n v="2333.1"/>
    <n v="4"/>
    <n v="0"/>
    <n v="13332"/>
    <n v="9332.4"/>
    <n v="3999.6000000000004"/>
    <n v="0.30000000000000004"/>
    <x v="9"/>
    <n v="2024"/>
    <x v="0"/>
  </r>
  <r>
    <s v="O01315"/>
    <s v="2025-06-21"/>
    <x v="90"/>
    <s v="P074"/>
    <x v="19"/>
    <x v="3"/>
    <n v="20835"/>
    <n v="12501"/>
    <n v="1"/>
    <n v="5"/>
    <n v="20835"/>
    <n v="12501"/>
    <n v="8334"/>
    <n v="0.4"/>
    <x v="9"/>
    <n v="2025"/>
    <x v="0"/>
  </r>
  <r>
    <s v="O01316"/>
    <s v="2024-08-13"/>
    <x v="729"/>
    <s v="P083"/>
    <x v="14"/>
    <x v="4"/>
    <n v="5842"/>
    <n v="3505.2"/>
    <n v="5"/>
    <n v="20"/>
    <n v="29210"/>
    <n v="17526"/>
    <n v="11684"/>
    <n v="0.4"/>
    <x v="1"/>
    <n v="2024"/>
    <x v="1"/>
  </r>
  <r>
    <s v="O01317"/>
    <s v="2024-12-05"/>
    <x v="338"/>
    <s v="P091"/>
    <x v="18"/>
    <x v="3"/>
    <n v="45348"/>
    <n v="27208.799999999999"/>
    <n v="2"/>
    <n v="5"/>
    <n v="90696"/>
    <n v="54417.599999999999"/>
    <n v="36278.400000000001"/>
    <n v="0.4"/>
    <x v="5"/>
    <n v="2024"/>
    <x v="3"/>
  </r>
  <r>
    <s v="O01318"/>
    <s v="2024-09-19"/>
    <x v="259"/>
    <s v="P088"/>
    <x v="6"/>
    <x v="4"/>
    <n v="11542"/>
    <n v="6925.2"/>
    <n v="5"/>
    <n v="0"/>
    <n v="57710"/>
    <n v="34626"/>
    <n v="23084"/>
    <n v="0.4"/>
    <x v="4"/>
    <n v="2024"/>
    <x v="1"/>
  </r>
  <r>
    <s v="O01319"/>
    <s v="2024-06-30"/>
    <x v="625"/>
    <s v="P062"/>
    <x v="93"/>
    <x v="4"/>
    <n v="2777"/>
    <n v="1943.9"/>
    <n v="2"/>
    <n v="0"/>
    <n v="5554"/>
    <n v="3887.8"/>
    <n v="1666.1999999999998"/>
    <n v="0.3"/>
    <x v="9"/>
    <n v="2024"/>
    <x v="0"/>
  </r>
  <r>
    <s v="O01320"/>
    <s v="2024-12-13"/>
    <x v="352"/>
    <s v="P081"/>
    <x v="50"/>
    <x v="2"/>
    <n v="4046"/>
    <n v="2427.6"/>
    <n v="2"/>
    <n v="15"/>
    <n v="8092"/>
    <n v="4855.2"/>
    <n v="3236.8"/>
    <n v="0.4"/>
    <x v="5"/>
    <n v="2024"/>
    <x v="3"/>
  </r>
  <r>
    <s v="O01321"/>
    <s v="2025-04-07"/>
    <x v="730"/>
    <s v="P020"/>
    <x v="21"/>
    <x v="4"/>
    <n v="11647"/>
    <n v="8152.9"/>
    <n v="5"/>
    <n v="0"/>
    <n v="58235"/>
    <n v="40764.5"/>
    <n v="17470.5"/>
    <n v="0.3"/>
    <x v="8"/>
    <n v="2025"/>
    <x v="0"/>
  </r>
  <r>
    <s v="O01322"/>
    <s v="2025-06-17"/>
    <x v="269"/>
    <s v="P092"/>
    <x v="83"/>
    <x v="0"/>
    <n v="7315"/>
    <n v="4389"/>
    <n v="2"/>
    <n v="5"/>
    <n v="14630"/>
    <n v="8778"/>
    <n v="5852"/>
    <n v="0.4"/>
    <x v="9"/>
    <n v="2025"/>
    <x v="0"/>
  </r>
  <r>
    <s v="O01323"/>
    <s v="2024-01-28"/>
    <x v="369"/>
    <s v="P010"/>
    <x v="0"/>
    <x v="0"/>
    <n v="10936"/>
    <n v="6561.6"/>
    <n v="5"/>
    <n v="0"/>
    <n v="54680"/>
    <n v="32808"/>
    <n v="21872"/>
    <n v="0.4"/>
    <x v="2"/>
    <n v="2024"/>
    <x v="2"/>
  </r>
  <r>
    <s v="O01324"/>
    <s v="2025-02-08"/>
    <x v="578"/>
    <s v="P062"/>
    <x v="93"/>
    <x v="4"/>
    <n v="2777"/>
    <n v="1943.9"/>
    <n v="3"/>
    <n v="10"/>
    <n v="8331"/>
    <n v="5831.7000000000007"/>
    <n v="2499.2999999999993"/>
    <n v="0.29999999999999993"/>
    <x v="10"/>
    <n v="2025"/>
    <x v="2"/>
  </r>
  <r>
    <s v="O01325"/>
    <s v="2024-02-29"/>
    <x v="398"/>
    <s v="P096"/>
    <x v="47"/>
    <x v="2"/>
    <n v="483"/>
    <n v="289.8"/>
    <n v="1"/>
    <n v="0"/>
    <n v="483"/>
    <n v="289.8"/>
    <n v="193.2"/>
    <n v="0.39999999999999997"/>
    <x v="10"/>
    <n v="2024"/>
    <x v="2"/>
  </r>
  <r>
    <s v="O01326"/>
    <s v="2024-06-11"/>
    <x v="64"/>
    <s v="P032"/>
    <x v="9"/>
    <x v="2"/>
    <n v="3034"/>
    <n v="1820.4"/>
    <n v="4"/>
    <n v="5"/>
    <n v="12136"/>
    <n v="7281.6"/>
    <n v="4854.3999999999996"/>
    <n v="0.39999999999999997"/>
    <x v="9"/>
    <n v="2024"/>
    <x v="0"/>
  </r>
  <r>
    <s v="O01327"/>
    <s v="2024-09-12"/>
    <x v="731"/>
    <s v="P099"/>
    <x v="24"/>
    <x v="3"/>
    <n v="48012"/>
    <n v="24006"/>
    <n v="3"/>
    <n v="0"/>
    <n v="144036"/>
    <n v="72018"/>
    <n v="72018"/>
    <n v="0.5"/>
    <x v="4"/>
    <n v="2024"/>
    <x v="1"/>
  </r>
  <r>
    <s v="O01328"/>
    <s v="2025-07-31"/>
    <x v="732"/>
    <s v="P095"/>
    <x v="66"/>
    <x v="2"/>
    <n v="4520"/>
    <n v="3164"/>
    <n v="2"/>
    <n v="5"/>
    <n v="9040"/>
    <n v="6328"/>
    <n v="2712"/>
    <n v="0.3"/>
    <x v="3"/>
    <n v="2025"/>
    <x v="1"/>
  </r>
  <r>
    <s v="O01329"/>
    <s v="2025-06-05"/>
    <x v="733"/>
    <s v="P071"/>
    <x v="71"/>
    <x v="1"/>
    <n v="487"/>
    <n v="243.5"/>
    <n v="2"/>
    <n v="0"/>
    <n v="974"/>
    <n v="487"/>
    <n v="487"/>
    <n v="0.5"/>
    <x v="9"/>
    <n v="2025"/>
    <x v="0"/>
  </r>
  <r>
    <s v="O01330"/>
    <s v="2025-12-30"/>
    <x v="318"/>
    <s v="P081"/>
    <x v="50"/>
    <x v="2"/>
    <n v="4046"/>
    <n v="2427.6"/>
    <n v="2"/>
    <n v="10"/>
    <n v="8092"/>
    <n v="4855.2"/>
    <n v="3236.8"/>
    <n v="0.4"/>
    <x v="5"/>
    <n v="2025"/>
    <x v="3"/>
  </r>
  <r>
    <s v="O01331"/>
    <s v="2024-06-08"/>
    <x v="499"/>
    <s v="P080"/>
    <x v="79"/>
    <x v="4"/>
    <n v="4816"/>
    <n v="3371.2"/>
    <n v="1"/>
    <n v="10"/>
    <n v="4816"/>
    <n v="3371.2"/>
    <n v="1444.8000000000002"/>
    <n v="0.30000000000000004"/>
    <x v="9"/>
    <n v="2024"/>
    <x v="0"/>
  </r>
  <r>
    <s v="O01332"/>
    <s v="2024-10-02"/>
    <x v="371"/>
    <s v="P072"/>
    <x v="20"/>
    <x v="3"/>
    <n v="27555"/>
    <n v="19288.5"/>
    <n v="1"/>
    <n v="0"/>
    <n v="27555"/>
    <n v="19288.5"/>
    <n v="8266.5"/>
    <n v="0.3"/>
    <x v="7"/>
    <n v="2024"/>
    <x v="3"/>
  </r>
  <r>
    <s v="O01333"/>
    <s v="2024-10-15"/>
    <x v="338"/>
    <s v="P004"/>
    <x v="15"/>
    <x v="1"/>
    <n v="591"/>
    <n v="354.6"/>
    <n v="4"/>
    <n v="10"/>
    <n v="2364"/>
    <n v="1418.4"/>
    <n v="945.59999999999991"/>
    <n v="0.39999999999999997"/>
    <x v="7"/>
    <n v="2024"/>
    <x v="3"/>
  </r>
  <r>
    <s v="O01334"/>
    <s v="2025-01-19"/>
    <x v="244"/>
    <s v="P059"/>
    <x v="62"/>
    <x v="3"/>
    <n v="39929"/>
    <n v="23957.4"/>
    <n v="3"/>
    <n v="5"/>
    <n v="119787"/>
    <n v="71872.200000000012"/>
    <n v="47914.799999999988"/>
    <n v="0.39999999999999991"/>
    <x v="2"/>
    <n v="2025"/>
    <x v="2"/>
  </r>
  <r>
    <s v="O01335"/>
    <s v="2024-12-30"/>
    <x v="255"/>
    <s v="P099"/>
    <x v="24"/>
    <x v="3"/>
    <n v="48012"/>
    <n v="24006"/>
    <n v="4"/>
    <n v="20"/>
    <n v="192048"/>
    <n v="96024"/>
    <n v="96024"/>
    <n v="0.5"/>
    <x v="5"/>
    <n v="2024"/>
    <x v="3"/>
  </r>
  <r>
    <s v="O01336"/>
    <s v="2025-02-04"/>
    <x v="520"/>
    <s v="P021"/>
    <x v="82"/>
    <x v="2"/>
    <n v="1236"/>
    <n v="865.2"/>
    <n v="5"/>
    <n v="5"/>
    <n v="6180"/>
    <n v="4326"/>
    <n v="1854"/>
    <n v="0.3"/>
    <x v="10"/>
    <n v="2025"/>
    <x v="2"/>
  </r>
  <r>
    <s v="O01337"/>
    <s v="2025-02-04"/>
    <x v="217"/>
    <s v="P011"/>
    <x v="32"/>
    <x v="0"/>
    <n v="4339"/>
    <n v="2169.5"/>
    <n v="1"/>
    <n v="20"/>
    <n v="4339"/>
    <n v="2169.5"/>
    <n v="2169.5"/>
    <n v="0.5"/>
    <x v="10"/>
    <n v="2025"/>
    <x v="2"/>
  </r>
  <r>
    <s v="O01338"/>
    <s v="2024-12-11"/>
    <x v="734"/>
    <s v="P044"/>
    <x v="53"/>
    <x v="4"/>
    <n v="5008"/>
    <n v="3505.6"/>
    <n v="1"/>
    <n v="20"/>
    <n v="5008"/>
    <n v="3505.6"/>
    <n v="1502.4"/>
    <n v="0.30000000000000004"/>
    <x v="5"/>
    <n v="2024"/>
    <x v="3"/>
  </r>
  <r>
    <s v="O01339"/>
    <s v="2025-10-18"/>
    <x v="444"/>
    <s v="P014"/>
    <x v="67"/>
    <x v="4"/>
    <n v="9565"/>
    <n v="6695.5"/>
    <n v="2"/>
    <n v="15"/>
    <n v="19130"/>
    <n v="13391"/>
    <n v="5739"/>
    <n v="0.3"/>
    <x v="7"/>
    <n v="2025"/>
    <x v="3"/>
  </r>
  <r>
    <s v="O01340"/>
    <s v="2024-06-15"/>
    <x v="735"/>
    <s v="P074"/>
    <x v="19"/>
    <x v="3"/>
    <n v="20835"/>
    <n v="12501"/>
    <n v="5"/>
    <n v="20"/>
    <n v="104175"/>
    <n v="62505"/>
    <n v="41670"/>
    <n v="0.4"/>
    <x v="9"/>
    <n v="2024"/>
    <x v="0"/>
  </r>
  <r>
    <s v="O01341"/>
    <s v="2024-07-08"/>
    <x v="723"/>
    <s v="P086"/>
    <x v="8"/>
    <x v="2"/>
    <n v="3333"/>
    <n v="2333.1"/>
    <n v="5"/>
    <n v="0"/>
    <n v="16665"/>
    <n v="11665.5"/>
    <n v="4999.5"/>
    <n v="0.3"/>
    <x v="3"/>
    <n v="2024"/>
    <x v="1"/>
  </r>
  <r>
    <s v="O01342"/>
    <s v="2024-02-18"/>
    <x v="736"/>
    <s v="P022"/>
    <x v="73"/>
    <x v="3"/>
    <n v="48755"/>
    <n v="29253"/>
    <n v="1"/>
    <n v="10"/>
    <n v="48755"/>
    <n v="29253"/>
    <n v="19502"/>
    <n v="0.4"/>
    <x v="10"/>
    <n v="2024"/>
    <x v="2"/>
  </r>
  <r>
    <s v="O01343"/>
    <s v="2025-04-24"/>
    <x v="737"/>
    <s v="P003"/>
    <x v="46"/>
    <x v="1"/>
    <n v="569"/>
    <n v="341.4"/>
    <n v="3"/>
    <n v="0"/>
    <n v="1707"/>
    <n v="1024.1999999999998"/>
    <n v="682.80000000000018"/>
    <n v="0.40000000000000013"/>
    <x v="8"/>
    <n v="2025"/>
    <x v="0"/>
  </r>
  <r>
    <s v="O01344"/>
    <s v="2024-10-02"/>
    <x v="361"/>
    <s v="P091"/>
    <x v="18"/>
    <x v="3"/>
    <n v="45348"/>
    <n v="27208.799999999999"/>
    <n v="5"/>
    <n v="10"/>
    <n v="226740"/>
    <n v="136044"/>
    <n v="90696"/>
    <n v="0.4"/>
    <x v="7"/>
    <n v="2024"/>
    <x v="3"/>
  </r>
  <r>
    <s v="O01345"/>
    <s v="2025-05-25"/>
    <x v="738"/>
    <s v="P060"/>
    <x v="76"/>
    <x v="1"/>
    <n v="758"/>
    <n v="530.6"/>
    <n v="3"/>
    <n v="5"/>
    <n v="2274"/>
    <n v="1591.8000000000002"/>
    <n v="682.19999999999982"/>
    <n v="0.29999999999999993"/>
    <x v="0"/>
    <n v="2025"/>
    <x v="0"/>
  </r>
  <r>
    <s v="O01346"/>
    <s v="2025-03-11"/>
    <x v="739"/>
    <s v="P020"/>
    <x v="21"/>
    <x v="4"/>
    <n v="11647"/>
    <n v="8152.9"/>
    <n v="4"/>
    <n v="10"/>
    <n v="46588"/>
    <n v="32611.599999999999"/>
    <n v="13976.400000000001"/>
    <n v="0.30000000000000004"/>
    <x v="11"/>
    <n v="2025"/>
    <x v="2"/>
  </r>
  <r>
    <s v="O01347"/>
    <s v="2024-02-24"/>
    <x v="223"/>
    <s v="P063"/>
    <x v="16"/>
    <x v="2"/>
    <n v="3643"/>
    <n v="2185.8000000000002"/>
    <n v="2"/>
    <n v="5"/>
    <n v="7286"/>
    <n v="4371.6000000000004"/>
    <n v="2914.3999999999996"/>
    <n v="0.39999999999999997"/>
    <x v="10"/>
    <n v="2024"/>
    <x v="2"/>
  </r>
  <r>
    <s v="O01348"/>
    <s v="2024-02-27"/>
    <x v="83"/>
    <s v="P010"/>
    <x v="0"/>
    <x v="0"/>
    <n v="10936"/>
    <n v="6561.6"/>
    <n v="2"/>
    <n v="15"/>
    <n v="21872"/>
    <n v="13123.2"/>
    <n v="8748.7999999999993"/>
    <n v="0.39999999999999997"/>
    <x v="10"/>
    <n v="2024"/>
    <x v="2"/>
  </r>
  <r>
    <s v="O01349"/>
    <s v="2024-11-20"/>
    <x v="53"/>
    <s v="P075"/>
    <x v="25"/>
    <x v="4"/>
    <n v="5435"/>
    <n v="3804.5"/>
    <n v="2"/>
    <n v="10"/>
    <n v="10870"/>
    <n v="7609"/>
    <n v="3261"/>
    <n v="0.3"/>
    <x v="6"/>
    <n v="2024"/>
    <x v="3"/>
  </r>
  <r>
    <s v="O01350"/>
    <s v="2024-07-22"/>
    <x v="28"/>
    <s v="P009"/>
    <x v="49"/>
    <x v="4"/>
    <n v="10891"/>
    <n v="5445.5"/>
    <n v="2"/>
    <n v="10"/>
    <n v="21782"/>
    <n v="10891"/>
    <n v="10891"/>
    <n v="0.5"/>
    <x v="3"/>
    <n v="2024"/>
    <x v="1"/>
  </r>
  <r>
    <s v="O01351"/>
    <s v="2025-01-02"/>
    <x v="54"/>
    <s v="P046"/>
    <x v="7"/>
    <x v="0"/>
    <n v="10604"/>
    <n v="5302"/>
    <n v="2"/>
    <n v="15"/>
    <n v="21208"/>
    <n v="10604"/>
    <n v="10604"/>
    <n v="0.5"/>
    <x v="2"/>
    <n v="2025"/>
    <x v="2"/>
  </r>
  <r>
    <s v="O01352"/>
    <s v="2024-02-02"/>
    <x v="210"/>
    <s v="P099"/>
    <x v="24"/>
    <x v="3"/>
    <n v="48012"/>
    <n v="24006"/>
    <n v="2"/>
    <n v="15"/>
    <n v="96024"/>
    <n v="48012"/>
    <n v="48012"/>
    <n v="0.5"/>
    <x v="10"/>
    <n v="2024"/>
    <x v="2"/>
  </r>
  <r>
    <s v="O01353"/>
    <s v="2024-05-12"/>
    <x v="262"/>
    <s v="P094"/>
    <x v="69"/>
    <x v="0"/>
    <n v="13434"/>
    <n v="9403.7999999999993"/>
    <n v="1"/>
    <n v="5"/>
    <n v="13434"/>
    <n v="9403.7999999999993"/>
    <n v="4030.2000000000007"/>
    <n v="0.30000000000000004"/>
    <x v="0"/>
    <n v="2024"/>
    <x v="0"/>
  </r>
  <r>
    <s v="O01354"/>
    <s v="2025-11-17"/>
    <x v="449"/>
    <s v="P009"/>
    <x v="49"/>
    <x v="4"/>
    <n v="10891"/>
    <n v="5445.5"/>
    <n v="2"/>
    <n v="5"/>
    <n v="21782"/>
    <n v="10891"/>
    <n v="10891"/>
    <n v="0.5"/>
    <x v="6"/>
    <n v="2025"/>
    <x v="3"/>
  </r>
  <r>
    <s v="O01355"/>
    <s v="2024-10-28"/>
    <x v="286"/>
    <s v="P010"/>
    <x v="0"/>
    <x v="0"/>
    <n v="10936"/>
    <n v="6561.6"/>
    <n v="4"/>
    <n v="5"/>
    <n v="43744"/>
    <n v="26246.400000000001"/>
    <n v="17497.599999999999"/>
    <n v="0.39999999999999997"/>
    <x v="7"/>
    <n v="2024"/>
    <x v="3"/>
  </r>
  <r>
    <s v="O01356"/>
    <s v="2025-07-07"/>
    <x v="128"/>
    <s v="P070"/>
    <x v="85"/>
    <x v="4"/>
    <n v="583"/>
    <n v="349.8"/>
    <n v="2"/>
    <n v="10"/>
    <n v="1166"/>
    <n v="699.6"/>
    <n v="466.4"/>
    <n v="0.39999999999999997"/>
    <x v="3"/>
    <n v="2025"/>
    <x v="1"/>
  </r>
  <r>
    <s v="O01357"/>
    <s v="2025-03-22"/>
    <x v="637"/>
    <s v="P092"/>
    <x v="83"/>
    <x v="0"/>
    <n v="7315"/>
    <n v="4389"/>
    <n v="1"/>
    <n v="5"/>
    <n v="7315"/>
    <n v="4389"/>
    <n v="2926"/>
    <n v="0.4"/>
    <x v="11"/>
    <n v="2025"/>
    <x v="2"/>
  </r>
  <r>
    <s v="O01358"/>
    <s v="2025-11-06"/>
    <x v="740"/>
    <s v="P015"/>
    <x v="55"/>
    <x v="2"/>
    <n v="2943"/>
    <n v="1471.5"/>
    <n v="5"/>
    <n v="10"/>
    <n v="14715"/>
    <n v="7357.5"/>
    <n v="7357.5"/>
    <n v="0.5"/>
    <x v="6"/>
    <n v="2025"/>
    <x v="3"/>
  </r>
  <r>
    <s v="O01359"/>
    <s v="2025-05-27"/>
    <x v="741"/>
    <s v="P060"/>
    <x v="76"/>
    <x v="1"/>
    <n v="758"/>
    <n v="530.6"/>
    <n v="2"/>
    <n v="0"/>
    <n v="1516"/>
    <n v="1061.2"/>
    <n v="454.79999999999995"/>
    <n v="0.3"/>
    <x v="0"/>
    <n v="2025"/>
    <x v="0"/>
  </r>
  <r>
    <s v="O01360"/>
    <s v="2025-10-12"/>
    <x v="250"/>
    <s v="P027"/>
    <x v="33"/>
    <x v="2"/>
    <n v="4969"/>
    <n v="2484.5"/>
    <n v="3"/>
    <n v="0"/>
    <n v="14907"/>
    <n v="7453.5"/>
    <n v="7453.5"/>
    <n v="0.5"/>
    <x v="7"/>
    <n v="2025"/>
    <x v="3"/>
  </r>
  <r>
    <s v="O01361"/>
    <s v="2024-10-20"/>
    <x v="140"/>
    <s v="P038"/>
    <x v="2"/>
    <x v="2"/>
    <n v="413"/>
    <n v="247.8"/>
    <n v="3"/>
    <n v="15"/>
    <n v="1239"/>
    <n v="743.40000000000009"/>
    <n v="495.59999999999991"/>
    <n v="0.39999999999999991"/>
    <x v="7"/>
    <n v="2024"/>
    <x v="3"/>
  </r>
  <r>
    <s v="O01362"/>
    <s v="2025-10-12"/>
    <x v="537"/>
    <s v="P097"/>
    <x v="84"/>
    <x v="4"/>
    <n v="9084"/>
    <n v="6358.8"/>
    <n v="4"/>
    <n v="20"/>
    <n v="36336"/>
    <n v="25435.200000000001"/>
    <n v="10900.8"/>
    <n v="0.3"/>
    <x v="7"/>
    <n v="2025"/>
    <x v="3"/>
  </r>
  <r>
    <s v="O01363"/>
    <s v="2025-09-21"/>
    <x v="0"/>
    <s v="P065"/>
    <x v="10"/>
    <x v="4"/>
    <n v="4421"/>
    <n v="3094.7"/>
    <n v="1"/>
    <n v="15"/>
    <n v="4421"/>
    <n v="3094.7"/>
    <n v="1326.3000000000002"/>
    <n v="0.30000000000000004"/>
    <x v="4"/>
    <n v="2025"/>
    <x v="1"/>
  </r>
  <r>
    <s v="O01364"/>
    <s v="2024-08-06"/>
    <x v="22"/>
    <s v="P065"/>
    <x v="10"/>
    <x v="4"/>
    <n v="4421"/>
    <n v="3094.7"/>
    <n v="1"/>
    <n v="10"/>
    <n v="4421"/>
    <n v="3094.7"/>
    <n v="1326.3000000000002"/>
    <n v="0.30000000000000004"/>
    <x v="1"/>
    <n v="2024"/>
    <x v="1"/>
  </r>
  <r>
    <s v="O01365"/>
    <s v="2025-10-21"/>
    <x v="91"/>
    <s v="P011"/>
    <x v="32"/>
    <x v="0"/>
    <n v="4339"/>
    <n v="2169.5"/>
    <n v="3"/>
    <n v="10"/>
    <n v="13017"/>
    <n v="6508.5"/>
    <n v="6508.5"/>
    <n v="0.5"/>
    <x v="7"/>
    <n v="2025"/>
    <x v="3"/>
  </r>
  <r>
    <s v="O01366"/>
    <s v="2024-02-21"/>
    <x v="275"/>
    <s v="P030"/>
    <x v="40"/>
    <x v="3"/>
    <n v="16441"/>
    <n v="8220.5"/>
    <n v="3"/>
    <n v="20"/>
    <n v="49323"/>
    <n v="24661.5"/>
    <n v="24661.5"/>
    <n v="0.5"/>
    <x v="10"/>
    <n v="2024"/>
    <x v="2"/>
  </r>
  <r>
    <s v="O01367"/>
    <s v="2025-06-19"/>
    <x v="199"/>
    <s v="P072"/>
    <x v="20"/>
    <x v="3"/>
    <n v="27555"/>
    <n v="19288.5"/>
    <n v="3"/>
    <n v="0"/>
    <n v="82665"/>
    <n v="57865.5"/>
    <n v="24799.5"/>
    <n v="0.3"/>
    <x v="9"/>
    <n v="2025"/>
    <x v="0"/>
  </r>
  <r>
    <s v="O01368"/>
    <s v="2025-07-22"/>
    <x v="153"/>
    <s v="P029"/>
    <x v="94"/>
    <x v="4"/>
    <n v="2105"/>
    <n v="1263"/>
    <n v="5"/>
    <n v="10"/>
    <n v="10525"/>
    <n v="6315"/>
    <n v="4210"/>
    <n v="0.4"/>
    <x v="3"/>
    <n v="2025"/>
    <x v="1"/>
  </r>
  <r>
    <s v="O01369"/>
    <s v="2024-03-12"/>
    <x v="742"/>
    <s v="P009"/>
    <x v="49"/>
    <x v="4"/>
    <n v="10891"/>
    <n v="5445.5"/>
    <n v="2"/>
    <n v="0"/>
    <n v="21782"/>
    <n v="10891"/>
    <n v="10891"/>
    <n v="0.5"/>
    <x v="11"/>
    <n v="2024"/>
    <x v="2"/>
  </r>
  <r>
    <s v="O01370"/>
    <s v="2025-10-29"/>
    <x v="303"/>
    <s v="P028"/>
    <x v="27"/>
    <x v="3"/>
    <n v="9664"/>
    <n v="4832"/>
    <n v="2"/>
    <n v="20"/>
    <n v="19328"/>
    <n v="9664"/>
    <n v="9664"/>
    <n v="0.5"/>
    <x v="7"/>
    <n v="2025"/>
    <x v="3"/>
  </r>
  <r>
    <s v="O01371"/>
    <s v="2025-02-04"/>
    <x v="339"/>
    <s v="P065"/>
    <x v="10"/>
    <x v="4"/>
    <n v="4421"/>
    <n v="3094.7"/>
    <n v="1"/>
    <n v="5"/>
    <n v="4421"/>
    <n v="3094.7"/>
    <n v="1326.3000000000002"/>
    <n v="0.30000000000000004"/>
    <x v="10"/>
    <n v="2025"/>
    <x v="2"/>
  </r>
  <r>
    <s v="O01372"/>
    <s v="2024-10-14"/>
    <x v="743"/>
    <s v="P072"/>
    <x v="20"/>
    <x v="3"/>
    <n v="27555"/>
    <n v="19288.5"/>
    <n v="2"/>
    <n v="15"/>
    <n v="55110"/>
    <n v="38577"/>
    <n v="16533"/>
    <n v="0.3"/>
    <x v="7"/>
    <n v="2024"/>
    <x v="3"/>
  </r>
  <r>
    <s v="O01373"/>
    <s v="2025-09-12"/>
    <x v="744"/>
    <s v="P048"/>
    <x v="42"/>
    <x v="2"/>
    <n v="2190"/>
    <n v="1095"/>
    <n v="4"/>
    <n v="15"/>
    <n v="8760"/>
    <n v="4380"/>
    <n v="4380"/>
    <n v="0.5"/>
    <x v="4"/>
    <n v="2025"/>
    <x v="1"/>
  </r>
  <r>
    <s v="O01374"/>
    <s v="2025-10-26"/>
    <x v="617"/>
    <s v="P037"/>
    <x v="37"/>
    <x v="3"/>
    <n v="29046"/>
    <n v="20332.2"/>
    <n v="5"/>
    <n v="0"/>
    <n v="145230"/>
    <n v="101661"/>
    <n v="43569"/>
    <n v="0.3"/>
    <x v="7"/>
    <n v="2025"/>
    <x v="3"/>
  </r>
  <r>
    <s v="O01375"/>
    <s v="2025-03-31"/>
    <x v="616"/>
    <s v="P031"/>
    <x v="91"/>
    <x v="3"/>
    <n v="34152"/>
    <n v="23906.400000000001"/>
    <n v="4"/>
    <n v="15"/>
    <n v="136608"/>
    <n v="95625.600000000006"/>
    <n v="40982.399999999994"/>
    <n v="0.29999999999999993"/>
    <x v="11"/>
    <n v="2025"/>
    <x v="2"/>
  </r>
  <r>
    <s v="O01376"/>
    <s v="2025-06-07"/>
    <x v="745"/>
    <s v="P045"/>
    <x v="64"/>
    <x v="3"/>
    <n v="31300"/>
    <n v="18780"/>
    <n v="3"/>
    <n v="0"/>
    <n v="93900"/>
    <n v="56340"/>
    <n v="37560"/>
    <n v="0.4"/>
    <x v="9"/>
    <n v="2025"/>
    <x v="0"/>
  </r>
  <r>
    <s v="O01377"/>
    <s v="2024-05-28"/>
    <x v="384"/>
    <s v="P008"/>
    <x v="29"/>
    <x v="3"/>
    <n v="41971"/>
    <n v="29379.7"/>
    <n v="1"/>
    <n v="5"/>
    <n v="41971"/>
    <n v="29379.7"/>
    <n v="12591.3"/>
    <n v="0.3"/>
    <x v="0"/>
    <n v="2024"/>
    <x v="0"/>
  </r>
  <r>
    <s v="O01378"/>
    <s v="2025-08-01"/>
    <x v="402"/>
    <s v="P040"/>
    <x v="86"/>
    <x v="4"/>
    <n v="6724"/>
    <n v="4034.4"/>
    <n v="3"/>
    <n v="10"/>
    <n v="20172"/>
    <n v="12103.2"/>
    <n v="8068.7999999999993"/>
    <n v="0.39999999999999997"/>
    <x v="1"/>
    <n v="2025"/>
    <x v="1"/>
  </r>
  <r>
    <s v="O01379"/>
    <s v="2024-07-03"/>
    <x v="128"/>
    <s v="P020"/>
    <x v="21"/>
    <x v="4"/>
    <n v="11647"/>
    <n v="8152.9"/>
    <n v="3"/>
    <n v="5"/>
    <n v="34941"/>
    <n v="24458.699999999997"/>
    <n v="10482.300000000003"/>
    <n v="0.3000000000000001"/>
    <x v="3"/>
    <n v="2024"/>
    <x v="1"/>
  </r>
  <r>
    <s v="O01380"/>
    <s v="2025-03-31"/>
    <x v="498"/>
    <s v="P009"/>
    <x v="49"/>
    <x v="4"/>
    <n v="10891"/>
    <n v="5445.5"/>
    <n v="5"/>
    <n v="15"/>
    <n v="54455"/>
    <n v="27227.5"/>
    <n v="27227.5"/>
    <n v="0.5"/>
    <x v="11"/>
    <n v="2025"/>
    <x v="2"/>
  </r>
  <r>
    <s v="O01381"/>
    <s v="2024-04-27"/>
    <x v="746"/>
    <s v="P054"/>
    <x v="63"/>
    <x v="4"/>
    <n v="611"/>
    <n v="427.7"/>
    <n v="5"/>
    <n v="10"/>
    <n v="3055"/>
    <n v="2138.5"/>
    <n v="916.5"/>
    <n v="0.3"/>
    <x v="8"/>
    <n v="2024"/>
    <x v="0"/>
  </r>
  <r>
    <s v="O01382"/>
    <s v="2025-11-30"/>
    <x v="623"/>
    <s v="P027"/>
    <x v="33"/>
    <x v="2"/>
    <n v="4969"/>
    <n v="2484.5"/>
    <n v="4"/>
    <n v="5"/>
    <n v="19876"/>
    <n v="9938"/>
    <n v="9938"/>
    <n v="0.5"/>
    <x v="6"/>
    <n v="2025"/>
    <x v="3"/>
  </r>
  <r>
    <s v="O01383"/>
    <s v="2025-08-08"/>
    <x v="465"/>
    <s v="P049"/>
    <x v="34"/>
    <x v="2"/>
    <n v="4071"/>
    <n v="2442.6"/>
    <n v="5"/>
    <n v="15"/>
    <n v="20355"/>
    <n v="12213"/>
    <n v="8142"/>
    <n v="0.4"/>
    <x v="1"/>
    <n v="2025"/>
    <x v="1"/>
  </r>
  <r>
    <s v="O01384"/>
    <s v="2024-12-16"/>
    <x v="341"/>
    <s v="P055"/>
    <x v="56"/>
    <x v="3"/>
    <n v="6621"/>
    <n v="3972.6"/>
    <n v="3"/>
    <n v="20"/>
    <n v="19863"/>
    <n v="11917.8"/>
    <n v="7945.2000000000007"/>
    <n v="0.4"/>
    <x v="5"/>
    <n v="2024"/>
    <x v="3"/>
  </r>
  <r>
    <s v="O01385"/>
    <s v="2024-09-13"/>
    <x v="296"/>
    <s v="P050"/>
    <x v="26"/>
    <x v="4"/>
    <n v="10475"/>
    <n v="7332.5"/>
    <n v="4"/>
    <n v="10"/>
    <n v="41900"/>
    <n v="29330"/>
    <n v="12570"/>
    <n v="0.3"/>
    <x v="4"/>
    <n v="2024"/>
    <x v="1"/>
  </r>
  <r>
    <s v="O01386"/>
    <s v="2025-10-18"/>
    <x v="680"/>
    <s v="P068"/>
    <x v="65"/>
    <x v="0"/>
    <n v="7252"/>
    <n v="3626"/>
    <n v="4"/>
    <n v="5"/>
    <n v="29008"/>
    <n v="14504"/>
    <n v="14504"/>
    <n v="0.5"/>
    <x v="7"/>
    <n v="2025"/>
    <x v="3"/>
  </r>
  <r>
    <s v="O01387"/>
    <s v="2025-09-27"/>
    <x v="512"/>
    <s v="P032"/>
    <x v="9"/>
    <x v="2"/>
    <n v="3034"/>
    <n v="1820.4"/>
    <n v="3"/>
    <n v="5"/>
    <n v="9102"/>
    <n v="5461.2000000000007"/>
    <n v="3640.7999999999993"/>
    <n v="0.39999999999999991"/>
    <x v="4"/>
    <n v="2025"/>
    <x v="1"/>
  </r>
  <r>
    <s v="O01388"/>
    <s v="2025-01-02"/>
    <x v="491"/>
    <s v="P099"/>
    <x v="24"/>
    <x v="3"/>
    <n v="48012"/>
    <n v="24006"/>
    <n v="2"/>
    <n v="15"/>
    <n v="96024"/>
    <n v="48012"/>
    <n v="48012"/>
    <n v="0.5"/>
    <x v="2"/>
    <n v="2025"/>
    <x v="2"/>
  </r>
  <r>
    <s v="O01389"/>
    <s v="2024-03-11"/>
    <x v="554"/>
    <s v="P094"/>
    <x v="69"/>
    <x v="0"/>
    <n v="13434"/>
    <n v="9403.7999999999993"/>
    <n v="5"/>
    <n v="5"/>
    <n v="67170"/>
    <n v="47019"/>
    <n v="20151"/>
    <n v="0.3"/>
    <x v="11"/>
    <n v="2024"/>
    <x v="2"/>
  </r>
  <r>
    <s v="O01390"/>
    <s v="2025-11-16"/>
    <x v="747"/>
    <s v="P075"/>
    <x v="25"/>
    <x v="4"/>
    <n v="5435"/>
    <n v="3804.5"/>
    <n v="4"/>
    <n v="15"/>
    <n v="21740"/>
    <n v="15218"/>
    <n v="6522"/>
    <n v="0.3"/>
    <x v="6"/>
    <n v="2025"/>
    <x v="3"/>
  </r>
  <r>
    <s v="O01391"/>
    <s v="2025-11-18"/>
    <x v="566"/>
    <s v="P094"/>
    <x v="69"/>
    <x v="0"/>
    <n v="13434"/>
    <n v="9403.7999999999993"/>
    <n v="1"/>
    <n v="5"/>
    <n v="13434"/>
    <n v="9403.7999999999993"/>
    <n v="4030.2000000000007"/>
    <n v="0.30000000000000004"/>
    <x v="6"/>
    <n v="2025"/>
    <x v="3"/>
  </r>
  <r>
    <s v="O01392"/>
    <s v="2025-08-30"/>
    <x v="264"/>
    <s v="P004"/>
    <x v="15"/>
    <x v="1"/>
    <n v="591"/>
    <n v="354.6"/>
    <n v="2"/>
    <n v="0"/>
    <n v="1182"/>
    <n v="709.2"/>
    <n v="472.79999999999995"/>
    <n v="0.39999999999999997"/>
    <x v="1"/>
    <n v="2025"/>
    <x v="1"/>
  </r>
  <r>
    <s v="O01393"/>
    <s v="2025-03-24"/>
    <x v="267"/>
    <s v="P080"/>
    <x v="79"/>
    <x v="4"/>
    <n v="4816"/>
    <n v="3371.2"/>
    <n v="1"/>
    <n v="10"/>
    <n v="4816"/>
    <n v="3371.2"/>
    <n v="1444.8000000000002"/>
    <n v="0.30000000000000004"/>
    <x v="11"/>
    <n v="2025"/>
    <x v="2"/>
  </r>
  <r>
    <s v="O01394"/>
    <s v="2025-05-03"/>
    <x v="194"/>
    <s v="P019"/>
    <x v="39"/>
    <x v="4"/>
    <n v="11395"/>
    <n v="5697.5"/>
    <n v="3"/>
    <n v="10"/>
    <n v="34185"/>
    <n v="17092.5"/>
    <n v="17092.5"/>
    <n v="0.5"/>
    <x v="0"/>
    <n v="2025"/>
    <x v="0"/>
  </r>
  <r>
    <s v="O01395"/>
    <s v="2025-02-26"/>
    <x v="357"/>
    <s v="P025"/>
    <x v="58"/>
    <x v="2"/>
    <n v="696"/>
    <n v="348"/>
    <n v="5"/>
    <n v="20"/>
    <n v="3480"/>
    <n v="1740"/>
    <n v="1740"/>
    <n v="0.5"/>
    <x v="10"/>
    <n v="2025"/>
    <x v="2"/>
  </r>
  <r>
    <s v="O01396"/>
    <s v="2025-12-22"/>
    <x v="112"/>
    <s v="P023"/>
    <x v="11"/>
    <x v="4"/>
    <n v="4437"/>
    <n v="2662.2"/>
    <n v="5"/>
    <n v="20"/>
    <n v="22185"/>
    <n v="13311"/>
    <n v="8874"/>
    <n v="0.4"/>
    <x v="5"/>
    <n v="2025"/>
    <x v="3"/>
  </r>
  <r>
    <s v="O01397"/>
    <s v="2025-08-26"/>
    <x v="339"/>
    <s v="P006"/>
    <x v="99"/>
    <x v="3"/>
    <n v="18855"/>
    <n v="9427.5"/>
    <n v="1"/>
    <n v="15"/>
    <n v="18855"/>
    <n v="9427.5"/>
    <n v="9427.5"/>
    <n v="0.5"/>
    <x v="1"/>
    <n v="2025"/>
    <x v="1"/>
  </r>
  <r>
    <s v="O01398"/>
    <s v="2024-11-15"/>
    <x v="491"/>
    <s v="P096"/>
    <x v="47"/>
    <x v="2"/>
    <n v="483"/>
    <n v="289.8"/>
    <n v="5"/>
    <n v="15"/>
    <n v="2415"/>
    <n v="1449"/>
    <n v="966"/>
    <n v="0.4"/>
    <x v="6"/>
    <n v="2024"/>
    <x v="3"/>
  </r>
  <r>
    <s v="O01399"/>
    <s v="2024-09-27"/>
    <x v="482"/>
    <s v="P073"/>
    <x v="89"/>
    <x v="1"/>
    <n v="626"/>
    <n v="438.2"/>
    <n v="1"/>
    <n v="5"/>
    <n v="626"/>
    <n v="438.2"/>
    <n v="187.8"/>
    <n v="0.30000000000000004"/>
    <x v="4"/>
    <n v="2024"/>
    <x v="1"/>
  </r>
  <r>
    <s v="O01400"/>
    <s v="2025-04-23"/>
    <x v="19"/>
    <s v="P050"/>
    <x v="26"/>
    <x v="4"/>
    <n v="10475"/>
    <n v="7332.5"/>
    <n v="5"/>
    <n v="0"/>
    <n v="52375"/>
    <n v="36662.5"/>
    <n v="15712.5"/>
    <n v="0.3"/>
    <x v="8"/>
    <n v="2025"/>
    <x v="0"/>
  </r>
  <r>
    <s v="O01401"/>
    <s v="2024-05-11"/>
    <x v="545"/>
    <s v="P079"/>
    <x v="36"/>
    <x v="0"/>
    <n v="10900"/>
    <n v="5450"/>
    <n v="2"/>
    <n v="15"/>
    <n v="21800"/>
    <n v="10900"/>
    <n v="10900"/>
    <n v="0.5"/>
    <x v="0"/>
    <n v="2024"/>
    <x v="0"/>
  </r>
  <r>
    <s v="O01402"/>
    <s v="2025-08-11"/>
    <x v="748"/>
    <s v="P049"/>
    <x v="34"/>
    <x v="2"/>
    <n v="4071"/>
    <n v="2442.6"/>
    <n v="5"/>
    <n v="10"/>
    <n v="20355"/>
    <n v="12213"/>
    <n v="8142"/>
    <n v="0.4"/>
    <x v="1"/>
    <n v="2025"/>
    <x v="1"/>
  </r>
  <r>
    <s v="O01403"/>
    <s v="2024-01-06"/>
    <x v="635"/>
    <s v="P015"/>
    <x v="55"/>
    <x v="2"/>
    <n v="2943"/>
    <n v="1471.5"/>
    <n v="1"/>
    <n v="10"/>
    <n v="2943"/>
    <n v="1471.5"/>
    <n v="1471.5"/>
    <n v="0.5"/>
    <x v="2"/>
    <n v="2024"/>
    <x v="2"/>
  </r>
  <r>
    <s v="O01404"/>
    <s v="2025-10-08"/>
    <x v="22"/>
    <s v="P088"/>
    <x v="6"/>
    <x v="4"/>
    <n v="11542"/>
    <n v="6925.2"/>
    <n v="5"/>
    <n v="5"/>
    <n v="57710"/>
    <n v="34626"/>
    <n v="23084"/>
    <n v="0.4"/>
    <x v="7"/>
    <n v="2025"/>
    <x v="3"/>
  </r>
  <r>
    <s v="O01405"/>
    <s v="2024-03-09"/>
    <x v="749"/>
    <s v="P075"/>
    <x v="25"/>
    <x v="4"/>
    <n v="5435"/>
    <n v="3804.5"/>
    <n v="2"/>
    <n v="0"/>
    <n v="10870"/>
    <n v="7609"/>
    <n v="3261"/>
    <n v="0.3"/>
    <x v="11"/>
    <n v="2024"/>
    <x v="2"/>
  </r>
  <r>
    <s v="O01406"/>
    <s v="2025-12-21"/>
    <x v="750"/>
    <s v="P050"/>
    <x v="26"/>
    <x v="4"/>
    <n v="10475"/>
    <n v="7332.5"/>
    <n v="3"/>
    <n v="10"/>
    <n v="31425"/>
    <n v="21997.5"/>
    <n v="9427.5"/>
    <n v="0.3"/>
    <x v="5"/>
    <n v="2025"/>
    <x v="3"/>
  </r>
  <r>
    <s v="O01407"/>
    <s v="2025-11-01"/>
    <x v="751"/>
    <s v="P027"/>
    <x v="33"/>
    <x v="2"/>
    <n v="4969"/>
    <n v="2484.5"/>
    <n v="3"/>
    <n v="5"/>
    <n v="14907"/>
    <n v="7453.5"/>
    <n v="7453.5"/>
    <n v="0.5"/>
    <x v="6"/>
    <n v="2025"/>
    <x v="3"/>
  </r>
  <r>
    <s v="O01408"/>
    <s v="2024-06-16"/>
    <x v="428"/>
    <s v="P028"/>
    <x v="27"/>
    <x v="3"/>
    <n v="9664"/>
    <n v="4832"/>
    <n v="2"/>
    <n v="0"/>
    <n v="19328"/>
    <n v="9664"/>
    <n v="9664"/>
    <n v="0.5"/>
    <x v="9"/>
    <n v="2024"/>
    <x v="0"/>
  </r>
  <r>
    <s v="O01409"/>
    <s v="2025-12-14"/>
    <x v="1"/>
    <s v="P099"/>
    <x v="24"/>
    <x v="3"/>
    <n v="48012"/>
    <n v="24006"/>
    <n v="1"/>
    <n v="0"/>
    <n v="48012"/>
    <n v="24006"/>
    <n v="24006"/>
    <n v="0.5"/>
    <x v="5"/>
    <n v="2025"/>
    <x v="3"/>
  </r>
  <r>
    <s v="O01410"/>
    <s v="2025-11-22"/>
    <x v="154"/>
    <s v="P086"/>
    <x v="8"/>
    <x v="2"/>
    <n v="3333"/>
    <n v="2333.1"/>
    <n v="1"/>
    <n v="5"/>
    <n v="3333"/>
    <n v="2333.1"/>
    <n v="999.90000000000009"/>
    <n v="0.30000000000000004"/>
    <x v="6"/>
    <n v="2025"/>
    <x v="3"/>
  </r>
  <r>
    <s v="O01411"/>
    <s v="2025-05-13"/>
    <x v="197"/>
    <s v="P008"/>
    <x v="29"/>
    <x v="3"/>
    <n v="41971"/>
    <n v="29379.7"/>
    <n v="2"/>
    <n v="0"/>
    <n v="83942"/>
    <n v="58759.4"/>
    <n v="25182.6"/>
    <n v="0.3"/>
    <x v="0"/>
    <n v="2025"/>
    <x v="0"/>
  </r>
  <r>
    <s v="O01412"/>
    <s v="2024-05-16"/>
    <x v="132"/>
    <s v="P042"/>
    <x v="74"/>
    <x v="1"/>
    <n v="2758"/>
    <n v="1379"/>
    <n v="1"/>
    <n v="5"/>
    <n v="2758"/>
    <n v="1379"/>
    <n v="1379"/>
    <n v="0.5"/>
    <x v="0"/>
    <n v="2024"/>
    <x v="0"/>
  </r>
  <r>
    <s v="O01413"/>
    <s v="2025-02-27"/>
    <x v="334"/>
    <s v="P008"/>
    <x v="29"/>
    <x v="3"/>
    <n v="41971"/>
    <n v="29379.7"/>
    <n v="4"/>
    <n v="15"/>
    <n v="167884"/>
    <n v="117518.8"/>
    <n v="50365.2"/>
    <n v="0.3"/>
    <x v="10"/>
    <n v="2025"/>
    <x v="2"/>
  </r>
  <r>
    <s v="O01414"/>
    <s v="2024-03-15"/>
    <x v="9"/>
    <s v="P025"/>
    <x v="58"/>
    <x v="2"/>
    <n v="696"/>
    <n v="348"/>
    <n v="2"/>
    <n v="10"/>
    <n v="1392"/>
    <n v="696"/>
    <n v="696"/>
    <n v="0.5"/>
    <x v="11"/>
    <n v="2024"/>
    <x v="2"/>
  </r>
  <r>
    <s v="O01415"/>
    <s v="2025-03-15"/>
    <x v="752"/>
    <s v="P092"/>
    <x v="83"/>
    <x v="0"/>
    <n v="7315"/>
    <n v="4389"/>
    <n v="3"/>
    <n v="15"/>
    <n v="21945"/>
    <n v="13167"/>
    <n v="8778"/>
    <n v="0.4"/>
    <x v="11"/>
    <n v="2025"/>
    <x v="2"/>
  </r>
  <r>
    <s v="O01416"/>
    <s v="2024-02-15"/>
    <x v="753"/>
    <s v="P012"/>
    <x v="13"/>
    <x v="0"/>
    <n v="1513"/>
    <n v="907.8"/>
    <n v="2"/>
    <n v="0"/>
    <n v="3026"/>
    <n v="1815.6"/>
    <n v="1210.4000000000001"/>
    <n v="0.4"/>
    <x v="10"/>
    <n v="2024"/>
    <x v="2"/>
  </r>
  <r>
    <s v="O01417"/>
    <s v="2025-01-06"/>
    <x v="20"/>
    <s v="P042"/>
    <x v="74"/>
    <x v="1"/>
    <n v="2758"/>
    <n v="1379"/>
    <n v="3"/>
    <n v="20"/>
    <n v="8274"/>
    <n v="4137"/>
    <n v="4137"/>
    <n v="0.5"/>
    <x v="2"/>
    <n v="2025"/>
    <x v="2"/>
  </r>
  <r>
    <s v="O01418"/>
    <s v="2024-05-16"/>
    <x v="123"/>
    <s v="P051"/>
    <x v="96"/>
    <x v="1"/>
    <n v="1507"/>
    <n v="753.5"/>
    <n v="5"/>
    <n v="15"/>
    <n v="7535"/>
    <n v="3767.5"/>
    <n v="3767.5"/>
    <n v="0.5"/>
    <x v="0"/>
    <n v="2024"/>
    <x v="0"/>
  </r>
  <r>
    <s v="O01419"/>
    <s v="2024-09-02"/>
    <x v="741"/>
    <s v="P005"/>
    <x v="90"/>
    <x v="1"/>
    <n v="3939"/>
    <n v="2757.3"/>
    <n v="3"/>
    <n v="20"/>
    <n v="11817"/>
    <n v="8271.9000000000015"/>
    <n v="3545.0999999999985"/>
    <n v="0.29999999999999988"/>
    <x v="4"/>
    <n v="2024"/>
    <x v="1"/>
  </r>
  <r>
    <s v="O01420"/>
    <s v="2024-12-30"/>
    <x v="754"/>
    <s v="P029"/>
    <x v="94"/>
    <x v="4"/>
    <n v="2105"/>
    <n v="1263"/>
    <n v="2"/>
    <n v="10"/>
    <n v="4210"/>
    <n v="2526"/>
    <n v="1684"/>
    <n v="0.4"/>
    <x v="5"/>
    <n v="2024"/>
    <x v="3"/>
  </r>
  <r>
    <s v="O01421"/>
    <s v="2024-01-25"/>
    <x v="260"/>
    <s v="P054"/>
    <x v="63"/>
    <x v="4"/>
    <n v="611"/>
    <n v="427.7"/>
    <n v="5"/>
    <n v="15"/>
    <n v="3055"/>
    <n v="2138.5"/>
    <n v="916.5"/>
    <n v="0.3"/>
    <x v="2"/>
    <n v="2024"/>
    <x v="2"/>
  </r>
  <r>
    <s v="O01422"/>
    <s v="2025-04-30"/>
    <x v="727"/>
    <s v="P053"/>
    <x v="28"/>
    <x v="2"/>
    <n v="641"/>
    <n v="384.6"/>
    <n v="1"/>
    <n v="15"/>
    <n v="641"/>
    <n v="384.6"/>
    <n v="256.39999999999998"/>
    <n v="0.39999999999999997"/>
    <x v="8"/>
    <n v="2025"/>
    <x v="0"/>
  </r>
  <r>
    <s v="O01423"/>
    <s v="2024-05-13"/>
    <x v="528"/>
    <s v="P019"/>
    <x v="39"/>
    <x v="4"/>
    <n v="11395"/>
    <n v="5697.5"/>
    <n v="5"/>
    <n v="0"/>
    <n v="56975"/>
    <n v="28487.5"/>
    <n v="28487.5"/>
    <n v="0.5"/>
    <x v="0"/>
    <n v="2024"/>
    <x v="0"/>
  </r>
  <r>
    <s v="O01424"/>
    <s v="2025-10-08"/>
    <x v="80"/>
    <s v="P046"/>
    <x v="7"/>
    <x v="0"/>
    <n v="10604"/>
    <n v="5302"/>
    <n v="3"/>
    <n v="15"/>
    <n v="31812"/>
    <n v="15906"/>
    <n v="15906"/>
    <n v="0.5"/>
    <x v="7"/>
    <n v="2025"/>
    <x v="3"/>
  </r>
  <r>
    <s v="O01425"/>
    <s v="2025-05-16"/>
    <x v="207"/>
    <s v="P057"/>
    <x v="38"/>
    <x v="3"/>
    <n v="26846"/>
    <n v="16107.6"/>
    <n v="4"/>
    <n v="10"/>
    <n v="107384"/>
    <n v="64430.400000000001"/>
    <n v="42953.599999999999"/>
    <n v="0.39999999999999997"/>
    <x v="0"/>
    <n v="2025"/>
    <x v="0"/>
  </r>
  <r>
    <s v="O01426"/>
    <s v="2025-05-14"/>
    <x v="710"/>
    <s v="P050"/>
    <x v="26"/>
    <x v="4"/>
    <n v="10475"/>
    <n v="7332.5"/>
    <n v="5"/>
    <n v="0"/>
    <n v="52375"/>
    <n v="36662.5"/>
    <n v="15712.5"/>
    <n v="0.3"/>
    <x v="0"/>
    <n v="2025"/>
    <x v="0"/>
  </r>
  <r>
    <s v="O01427"/>
    <s v="2025-10-31"/>
    <x v="755"/>
    <s v="P019"/>
    <x v="39"/>
    <x v="4"/>
    <n v="11395"/>
    <n v="5697.5"/>
    <n v="2"/>
    <n v="15"/>
    <n v="22790"/>
    <n v="11395"/>
    <n v="11395"/>
    <n v="0.5"/>
    <x v="7"/>
    <n v="2025"/>
    <x v="3"/>
  </r>
  <r>
    <s v="O01428"/>
    <s v="2025-07-20"/>
    <x v="192"/>
    <s v="P023"/>
    <x v="11"/>
    <x v="4"/>
    <n v="4437"/>
    <n v="2662.2"/>
    <n v="4"/>
    <n v="15"/>
    <n v="17748"/>
    <n v="10648.8"/>
    <n v="7099.2000000000007"/>
    <n v="0.4"/>
    <x v="3"/>
    <n v="2025"/>
    <x v="1"/>
  </r>
  <r>
    <s v="O01429"/>
    <s v="2024-05-07"/>
    <x v="756"/>
    <s v="P086"/>
    <x v="8"/>
    <x v="2"/>
    <n v="3333"/>
    <n v="2333.1"/>
    <n v="5"/>
    <n v="15"/>
    <n v="16665"/>
    <n v="11665.5"/>
    <n v="4999.5"/>
    <n v="0.3"/>
    <x v="0"/>
    <n v="2024"/>
    <x v="0"/>
  </r>
  <r>
    <s v="O01430"/>
    <s v="2024-08-20"/>
    <x v="522"/>
    <s v="P044"/>
    <x v="53"/>
    <x v="4"/>
    <n v="5008"/>
    <n v="3505.6"/>
    <n v="2"/>
    <n v="15"/>
    <n v="10016"/>
    <n v="7011.2"/>
    <n v="3004.8"/>
    <n v="0.30000000000000004"/>
    <x v="1"/>
    <n v="2024"/>
    <x v="1"/>
  </r>
  <r>
    <s v="O01431"/>
    <s v="2024-07-12"/>
    <x v="757"/>
    <s v="P002"/>
    <x v="61"/>
    <x v="4"/>
    <n v="4241"/>
    <n v="2120.5"/>
    <n v="5"/>
    <n v="0"/>
    <n v="21205"/>
    <n v="10602.5"/>
    <n v="10602.5"/>
    <n v="0.5"/>
    <x v="3"/>
    <n v="2024"/>
    <x v="1"/>
  </r>
  <r>
    <s v="O01432"/>
    <s v="2025-12-31"/>
    <x v="190"/>
    <s v="P028"/>
    <x v="27"/>
    <x v="3"/>
    <n v="9664"/>
    <n v="4832"/>
    <n v="5"/>
    <n v="5"/>
    <n v="48320"/>
    <n v="24160"/>
    <n v="24160"/>
    <n v="0.5"/>
    <x v="5"/>
    <n v="2025"/>
    <x v="3"/>
  </r>
  <r>
    <s v="O01433"/>
    <s v="2025-12-01"/>
    <x v="758"/>
    <s v="P032"/>
    <x v="9"/>
    <x v="2"/>
    <n v="3034"/>
    <n v="1820.4"/>
    <n v="3"/>
    <n v="0"/>
    <n v="9102"/>
    <n v="5461.2000000000007"/>
    <n v="3640.7999999999993"/>
    <n v="0.39999999999999991"/>
    <x v="5"/>
    <n v="2025"/>
    <x v="3"/>
  </r>
  <r>
    <s v="O01434"/>
    <s v="2025-10-21"/>
    <x v="591"/>
    <s v="P090"/>
    <x v="54"/>
    <x v="1"/>
    <n v="1510"/>
    <n v="755"/>
    <n v="1"/>
    <n v="0"/>
    <n v="1510"/>
    <n v="755"/>
    <n v="755"/>
    <n v="0.5"/>
    <x v="7"/>
    <n v="2025"/>
    <x v="3"/>
  </r>
  <r>
    <s v="O01435"/>
    <s v="2024-04-24"/>
    <x v="164"/>
    <s v="P081"/>
    <x v="50"/>
    <x v="2"/>
    <n v="4046"/>
    <n v="2427.6"/>
    <n v="4"/>
    <n v="10"/>
    <n v="16184"/>
    <n v="9710.4"/>
    <n v="6473.6"/>
    <n v="0.4"/>
    <x v="8"/>
    <n v="2024"/>
    <x v="0"/>
  </r>
  <r>
    <s v="O01436"/>
    <s v="2024-07-04"/>
    <x v="592"/>
    <s v="P094"/>
    <x v="69"/>
    <x v="0"/>
    <n v="13434"/>
    <n v="9403.7999999999993"/>
    <n v="5"/>
    <n v="5"/>
    <n v="67170"/>
    <n v="47019"/>
    <n v="20151"/>
    <n v="0.3"/>
    <x v="3"/>
    <n v="2024"/>
    <x v="1"/>
  </r>
  <r>
    <s v="O01437"/>
    <s v="2024-06-09"/>
    <x v="605"/>
    <s v="P095"/>
    <x v="66"/>
    <x v="2"/>
    <n v="4520"/>
    <n v="3164"/>
    <n v="1"/>
    <n v="5"/>
    <n v="4520"/>
    <n v="3164"/>
    <n v="1356"/>
    <n v="0.3"/>
    <x v="9"/>
    <n v="2024"/>
    <x v="0"/>
  </r>
  <r>
    <s v="O01438"/>
    <s v="2024-02-23"/>
    <x v="285"/>
    <s v="P082"/>
    <x v="68"/>
    <x v="3"/>
    <n v="354"/>
    <n v="247.8"/>
    <n v="2"/>
    <n v="20"/>
    <n v="708"/>
    <n v="495.6"/>
    <n v="212.39999999999998"/>
    <n v="0.3"/>
    <x v="10"/>
    <n v="2024"/>
    <x v="2"/>
  </r>
  <r>
    <s v="O01439"/>
    <s v="2024-11-07"/>
    <x v="99"/>
    <s v="P003"/>
    <x v="46"/>
    <x v="1"/>
    <n v="569"/>
    <n v="341.4"/>
    <n v="1"/>
    <n v="15"/>
    <n v="569"/>
    <n v="341.4"/>
    <n v="227.60000000000002"/>
    <n v="0.4"/>
    <x v="6"/>
    <n v="2024"/>
    <x v="3"/>
  </r>
  <r>
    <s v="O01440"/>
    <s v="2024-03-04"/>
    <x v="581"/>
    <s v="P006"/>
    <x v="99"/>
    <x v="3"/>
    <n v="18855"/>
    <n v="9427.5"/>
    <n v="1"/>
    <n v="15"/>
    <n v="18855"/>
    <n v="9427.5"/>
    <n v="9427.5"/>
    <n v="0.5"/>
    <x v="11"/>
    <n v="2024"/>
    <x v="2"/>
  </r>
  <r>
    <s v="O01441"/>
    <s v="2025-12-05"/>
    <x v="169"/>
    <s v="P027"/>
    <x v="33"/>
    <x v="2"/>
    <n v="4969"/>
    <n v="2484.5"/>
    <n v="1"/>
    <n v="20"/>
    <n v="4969"/>
    <n v="2484.5"/>
    <n v="2484.5"/>
    <n v="0.5"/>
    <x v="5"/>
    <n v="2025"/>
    <x v="3"/>
  </r>
  <r>
    <s v="O01442"/>
    <s v="2024-03-04"/>
    <x v="64"/>
    <s v="P045"/>
    <x v="64"/>
    <x v="3"/>
    <n v="31300"/>
    <n v="18780"/>
    <n v="2"/>
    <n v="10"/>
    <n v="62600"/>
    <n v="37560"/>
    <n v="25040"/>
    <n v="0.4"/>
    <x v="11"/>
    <n v="2024"/>
    <x v="2"/>
  </r>
  <r>
    <s v="O01443"/>
    <s v="2025-02-04"/>
    <x v="729"/>
    <s v="P035"/>
    <x v="92"/>
    <x v="4"/>
    <n v="3185"/>
    <n v="1592.5"/>
    <n v="5"/>
    <n v="15"/>
    <n v="15925"/>
    <n v="7962.5"/>
    <n v="7962.5"/>
    <n v="0.5"/>
    <x v="10"/>
    <n v="2025"/>
    <x v="2"/>
  </r>
  <r>
    <s v="O01444"/>
    <s v="2024-11-19"/>
    <x v="759"/>
    <s v="P087"/>
    <x v="78"/>
    <x v="3"/>
    <n v="25216"/>
    <n v="17651.2"/>
    <n v="2"/>
    <n v="15"/>
    <n v="50432"/>
    <n v="35302.400000000001"/>
    <n v="15129.599999999999"/>
    <n v="0.3"/>
    <x v="6"/>
    <n v="2024"/>
    <x v="3"/>
  </r>
  <r>
    <s v="O01445"/>
    <s v="2025-10-21"/>
    <x v="275"/>
    <s v="P018"/>
    <x v="5"/>
    <x v="1"/>
    <n v="3985"/>
    <n v="2789.5"/>
    <n v="2"/>
    <n v="0"/>
    <n v="7970"/>
    <n v="5579"/>
    <n v="2391"/>
    <n v="0.3"/>
    <x v="7"/>
    <n v="2025"/>
    <x v="3"/>
  </r>
  <r>
    <s v="O01446"/>
    <s v="2025-06-11"/>
    <x v="537"/>
    <s v="P004"/>
    <x v="15"/>
    <x v="1"/>
    <n v="591"/>
    <n v="354.6"/>
    <n v="4"/>
    <n v="5"/>
    <n v="2364"/>
    <n v="1418.4"/>
    <n v="945.59999999999991"/>
    <n v="0.39999999999999997"/>
    <x v="9"/>
    <n v="2025"/>
    <x v="0"/>
  </r>
  <r>
    <s v="O01447"/>
    <s v="2025-11-07"/>
    <x v="676"/>
    <s v="P019"/>
    <x v="39"/>
    <x v="4"/>
    <n v="11395"/>
    <n v="5697.5"/>
    <n v="2"/>
    <n v="20"/>
    <n v="22790"/>
    <n v="11395"/>
    <n v="11395"/>
    <n v="0.5"/>
    <x v="6"/>
    <n v="2025"/>
    <x v="3"/>
  </r>
  <r>
    <s v="O01448"/>
    <s v="2024-08-31"/>
    <x v="635"/>
    <s v="P050"/>
    <x v="26"/>
    <x v="4"/>
    <n v="10475"/>
    <n v="7332.5"/>
    <n v="2"/>
    <n v="0"/>
    <n v="20950"/>
    <n v="14665"/>
    <n v="6285"/>
    <n v="0.3"/>
    <x v="1"/>
    <n v="2024"/>
    <x v="1"/>
  </r>
  <r>
    <s v="O01449"/>
    <s v="2025-08-25"/>
    <x v="276"/>
    <s v="P061"/>
    <x v="44"/>
    <x v="4"/>
    <n v="7170"/>
    <n v="3585"/>
    <n v="5"/>
    <n v="0"/>
    <n v="35850"/>
    <n v="17925"/>
    <n v="17925"/>
    <n v="0.5"/>
    <x v="1"/>
    <n v="2025"/>
    <x v="1"/>
  </r>
  <r>
    <s v="O01450"/>
    <s v="2025-06-05"/>
    <x v="673"/>
    <s v="P036"/>
    <x v="97"/>
    <x v="3"/>
    <n v="3046"/>
    <n v="1827.6"/>
    <n v="5"/>
    <n v="20"/>
    <n v="15230"/>
    <n v="9138"/>
    <n v="6092"/>
    <n v="0.4"/>
    <x v="9"/>
    <n v="2025"/>
    <x v="0"/>
  </r>
  <r>
    <s v="O01451"/>
    <s v="2025-08-12"/>
    <x v="60"/>
    <s v="P022"/>
    <x v="73"/>
    <x v="3"/>
    <n v="48755"/>
    <n v="29253"/>
    <n v="4"/>
    <n v="0"/>
    <n v="195020"/>
    <n v="117012"/>
    <n v="78008"/>
    <n v="0.4"/>
    <x v="1"/>
    <n v="2025"/>
    <x v="1"/>
  </r>
  <r>
    <s v="O01452"/>
    <s v="2025-10-08"/>
    <x v="760"/>
    <s v="P031"/>
    <x v="91"/>
    <x v="3"/>
    <n v="34152"/>
    <n v="23906.400000000001"/>
    <n v="5"/>
    <n v="20"/>
    <n v="170760"/>
    <n v="119532"/>
    <n v="51228"/>
    <n v="0.3"/>
    <x v="7"/>
    <n v="2025"/>
    <x v="3"/>
  </r>
  <r>
    <s v="O01453"/>
    <s v="2024-09-19"/>
    <x v="732"/>
    <s v="P010"/>
    <x v="0"/>
    <x v="0"/>
    <n v="10936"/>
    <n v="6561.6"/>
    <n v="4"/>
    <n v="10"/>
    <n v="43744"/>
    <n v="26246.400000000001"/>
    <n v="17497.599999999999"/>
    <n v="0.39999999999999997"/>
    <x v="4"/>
    <n v="2024"/>
    <x v="1"/>
  </r>
  <r>
    <s v="O01454"/>
    <s v="2025-09-06"/>
    <x v="761"/>
    <s v="P014"/>
    <x v="67"/>
    <x v="4"/>
    <n v="9565"/>
    <n v="6695.5"/>
    <n v="5"/>
    <n v="10"/>
    <n v="47825"/>
    <n v="33477.5"/>
    <n v="14347.5"/>
    <n v="0.3"/>
    <x v="4"/>
    <n v="2025"/>
    <x v="1"/>
  </r>
  <r>
    <s v="O01455"/>
    <s v="2024-05-27"/>
    <x v="585"/>
    <s v="P060"/>
    <x v="76"/>
    <x v="1"/>
    <n v="758"/>
    <n v="530.6"/>
    <n v="4"/>
    <n v="10"/>
    <n v="3032"/>
    <n v="2122.4"/>
    <n v="909.59999999999991"/>
    <n v="0.3"/>
    <x v="0"/>
    <n v="2024"/>
    <x v="0"/>
  </r>
  <r>
    <s v="O01456"/>
    <s v="2025-02-18"/>
    <x v="28"/>
    <s v="P067"/>
    <x v="52"/>
    <x v="4"/>
    <n v="1463"/>
    <n v="731.5"/>
    <n v="5"/>
    <n v="20"/>
    <n v="7315"/>
    <n v="3657.5"/>
    <n v="3657.5"/>
    <n v="0.5"/>
    <x v="10"/>
    <n v="2025"/>
    <x v="2"/>
  </r>
  <r>
    <s v="O01457"/>
    <s v="2025-06-27"/>
    <x v="762"/>
    <s v="P069"/>
    <x v="41"/>
    <x v="1"/>
    <n v="384"/>
    <n v="192"/>
    <n v="1"/>
    <n v="0"/>
    <n v="384"/>
    <n v="192"/>
    <n v="192"/>
    <n v="0.5"/>
    <x v="9"/>
    <n v="2025"/>
    <x v="0"/>
  </r>
  <r>
    <s v="O01458"/>
    <s v="2024-10-20"/>
    <x v="32"/>
    <s v="P062"/>
    <x v="93"/>
    <x v="4"/>
    <n v="2777"/>
    <n v="1943.9"/>
    <n v="1"/>
    <n v="5"/>
    <n v="2777"/>
    <n v="1943.9"/>
    <n v="833.09999999999991"/>
    <n v="0.3"/>
    <x v="7"/>
    <n v="2024"/>
    <x v="3"/>
  </r>
  <r>
    <s v="O01459"/>
    <s v="2025-08-28"/>
    <x v="314"/>
    <s v="P037"/>
    <x v="37"/>
    <x v="3"/>
    <n v="29046"/>
    <n v="20332.2"/>
    <n v="2"/>
    <n v="15"/>
    <n v="58092"/>
    <n v="40664.400000000001"/>
    <n v="17427.599999999999"/>
    <n v="0.3"/>
    <x v="1"/>
    <n v="2025"/>
    <x v="1"/>
  </r>
  <r>
    <s v="O01460"/>
    <s v="2025-01-01"/>
    <x v="22"/>
    <s v="P042"/>
    <x v="74"/>
    <x v="1"/>
    <n v="2758"/>
    <n v="1379"/>
    <n v="1"/>
    <n v="5"/>
    <n v="2758"/>
    <n v="1379"/>
    <n v="1379"/>
    <n v="0.5"/>
    <x v="2"/>
    <n v="2025"/>
    <x v="2"/>
  </r>
  <r>
    <s v="O01461"/>
    <s v="2025-10-29"/>
    <x v="66"/>
    <s v="P075"/>
    <x v="25"/>
    <x v="4"/>
    <n v="5435"/>
    <n v="3804.5"/>
    <n v="5"/>
    <n v="10"/>
    <n v="27175"/>
    <n v="19022.5"/>
    <n v="8152.5"/>
    <n v="0.3"/>
    <x v="7"/>
    <n v="2025"/>
    <x v="3"/>
  </r>
  <r>
    <s v="O01462"/>
    <s v="2024-03-01"/>
    <x v="522"/>
    <s v="P063"/>
    <x v="16"/>
    <x v="2"/>
    <n v="3643"/>
    <n v="2185.8000000000002"/>
    <n v="4"/>
    <n v="5"/>
    <n v="14572"/>
    <n v="8743.2000000000007"/>
    <n v="5828.7999999999993"/>
    <n v="0.39999999999999997"/>
    <x v="11"/>
    <n v="2024"/>
    <x v="2"/>
  </r>
  <r>
    <s v="O01463"/>
    <s v="2025-10-20"/>
    <x v="278"/>
    <s v="P026"/>
    <x v="60"/>
    <x v="4"/>
    <n v="4882"/>
    <n v="2929.2"/>
    <n v="3"/>
    <n v="10"/>
    <n v="14646"/>
    <n v="8787.5999999999985"/>
    <n v="5858.4000000000015"/>
    <n v="0.40000000000000008"/>
    <x v="7"/>
    <n v="2025"/>
    <x v="3"/>
  </r>
  <r>
    <s v="O01464"/>
    <s v="2024-12-29"/>
    <x v="160"/>
    <s v="P035"/>
    <x v="92"/>
    <x v="4"/>
    <n v="3185"/>
    <n v="1592.5"/>
    <n v="5"/>
    <n v="0"/>
    <n v="15925"/>
    <n v="7962.5"/>
    <n v="7962.5"/>
    <n v="0.5"/>
    <x v="5"/>
    <n v="2024"/>
    <x v="3"/>
  </r>
  <r>
    <s v="O01465"/>
    <s v="2024-03-31"/>
    <x v="209"/>
    <s v="P049"/>
    <x v="34"/>
    <x v="2"/>
    <n v="4071"/>
    <n v="2442.6"/>
    <n v="1"/>
    <n v="15"/>
    <n v="4071"/>
    <n v="2442.6"/>
    <n v="1628.4"/>
    <n v="0.4"/>
    <x v="11"/>
    <n v="2024"/>
    <x v="2"/>
  </r>
  <r>
    <s v="O01466"/>
    <s v="2025-09-20"/>
    <x v="652"/>
    <s v="P027"/>
    <x v="33"/>
    <x v="2"/>
    <n v="4969"/>
    <n v="2484.5"/>
    <n v="5"/>
    <n v="15"/>
    <n v="24845"/>
    <n v="12422.5"/>
    <n v="12422.5"/>
    <n v="0.5"/>
    <x v="4"/>
    <n v="2025"/>
    <x v="1"/>
  </r>
  <r>
    <s v="O01467"/>
    <s v="2025-08-27"/>
    <x v="715"/>
    <s v="P084"/>
    <x v="80"/>
    <x v="2"/>
    <n v="3921"/>
    <n v="2352.6"/>
    <n v="4"/>
    <n v="10"/>
    <n v="15684"/>
    <n v="9410.4"/>
    <n v="6273.6"/>
    <n v="0.4"/>
    <x v="1"/>
    <n v="2025"/>
    <x v="1"/>
  </r>
  <r>
    <s v="O01468"/>
    <s v="2025-08-24"/>
    <x v="763"/>
    <s v="P006"/>
    <x v="99"/>
    <x v="3"/>
    <n v="18855"/>
    <n v="9427.5"/>
    <n v="3"/>
    <n v="20"/>
    <n v="56565"/>
    <n v="28282.5"/>
    <n v="28282.5"/>
    <n v="0.5"/>
    <x v="1"/>
    <n v="2025"/>
    <x v="1"/>
  </r>
  <r>
    <s v="O01469"/>
    <s v="2025-02-05"/>
    <x v="738"/>
    <s v="P032"/>
    <x v="9"/>
    <x v="2"/>
    <n v="3034"/>
    <n v="1820.4"/>
    <n v="4"/>
    <n v="5"/>
    <n v="12136"/>
    <n v="7281.6"/>
    <n v="4854.3999999999996"/>
    <n v="0.39999999999999997"/>
    <x v="10"/>
    <n v="2025"/>
    <x v="2"/>
  </r>
  <r>
    <s v="O01470"/>
    <s v="2024-11-13"/>
    <x v="764"/>
    <s v="P080"/>
    <x v="79"/>
    <x v="4"/>
    <n v="4816"/>
    <n v="3371.2"/>
    <n v="3"/>
    <n v="0"/>
    <n v="14448"/>
    <n v="10113.599999999999"/>
    <n v="4334.4000000000015"/>
    <n v="0.3000000000000001"/>
    <x v="6"/>
    <n v="2024"/>
    <x v="3"/>
  </r>
  <r>
    <s v="O01471"/>
    <s v="2024-06-22"/>
    <x v="508"/>
    <s v="P076"/>
    <x v="17"/>
    <x v="1"/>
    <n v="3690"/>
    <n v="2583"/>
    <n v="3"/>
    <n v="15"/>
    <n v="11070"/>
    <n v="7749"/>
    <n v="3321"/>
    <n v="0.3"/>
    <x v="9"/>
    <n v="2024"/>
    <x v="0"/>
  </r>
  <r>
    <s v="O01472"/>
    <s v="2025-03-10"/>
    <x v="765"/>
    <s v="P038"/>
    <x v="2"/>
    <x v="2"/>
    <n v="413"/>
    <n v="247.8"/>
    <n v="3"/>
    <n v="0"/>
    <n v="1239"/>
    <n v="743.40000000000009"/>
    <n v="495.59999999999991"/>
    <n v="0.39999999999999991"/>
    <x v="11"/>
    <n v="2025"/>
    <x v="2"/>
  </r>
  <r>
    <s v="O01473"/>
    <s v="2025-08-07"/>
    <x v="766"/>
    <s v="P078"/>
    <x v="75"/>
    <x v="0"/>
    <n v="700"/>
    <n v="420"/>
    <n v="2"/>
    <n v="0"/>
    <n v="1400"/>
    <n v="840"/>
    <n v="560"/>
    <n v="0.4"/>
    <x v="1"/>
    <n v="2025"/>
    <x v="1"/>
  </r>
  <r>
    <s v="O01474"/>
    <s v="2025-02-23"/>
    <x v="207"/>
    <s v="P093"/>
    <x v="59"/>
    <x v="0"/>
    <n v="10597"/>
    <n v="5298.5"/>
    <n v="4"/>
    <n v="15"/>
    <n v="42388"/>
    <n v="21194"/>
    <n v="21194"/>
    <n v="0.5"/>
    <x v="10"/>
    <n v="2025"/>
    <x v="2"/>
  </r>
  <r>
    <s v="O01475"/>
    <s v="2025-07-24"/>
    <x v="663"/>
    <s v="P025"/>
    <x v="58"/>
    <x v="2"/>
    <n v="696"/>
    <n v="348"/>
    <n v="2"/>
    <n v="20"/>
    <n v="1392"/>
    <n v="696"/>
    <n v="696"/>
    <n v="0.5"/>
    <x v="3"/>
    <n v="2025"/>
    <x v="1"/>
  </r>
  <r>
    <s v="O01476"/>
    <s v="2024-05-02"/>
    <x v="767"/>
    <s v="P063"/>
    <x v="16"/>
    <x v="2"/>
    <n v="3643"/>
    <n v="2185.8000000000002"/>
    <n v="5"/>
    <n v="20"/>
    <n v="18215"/>
    <n v="10929"/>
    <n v="7286"/>
    <n v="0.4"/>
    <x v="0"/>
    <n v="2024"/>
    <x v="0"/>
  </r>
  <r>
    <s v="O01477"/>
    <s v="2025-08-07"/>
    <x v="768"/>
    <s v="P006"/>
    <x v="99"/>
    <x v="3"/>
    <n v="18855"/>
    <n v="9427.5"/>
    <n v="5"/>
    <n v="0"/>
    <n v="94275"/>
    <n v="47137.5"/>
    <n v="47137.5"/>
    <n v="0.5"/>
    <x v="1"/>
    <n v="2025"/>
    <x v="1"/>
  </r>
  <r>
    <s v="O01478"/>
    <s v="2024-05-09"/>
    <x v="769"/>
    <s v="P098"/>
    <x v="30"/>
    <x v="1"/>
    <n v="1661"/>
    <n v="830.5"/>
    <n v="1"/>
    <n v="20"/>
    <n v="1661"/>
    <n v="830.5"/>
    <n v="830.5"/>
    <n v="0.5"/>
    <x v="0"/>
    <n v="2024"/>
    <x v="0"/>
  </r>
  <r>
    <s v="O01479"/>
    <s v="2024-05-16"/>
    <x v="110"/>
    <s v="P061"/>
    <x v="44"/>
    <x v="4"/>
    <n v="7170"/>
    <n v="3585"/>
    <n v="4"/>
    <n v="5"/>
    <n v="28680"/>
    <n v="14340"/>
    <n v="14340"/>
    <n v="0.5"/>
    <x v="0"/>
    <n v="2024"/>
    <x v="0"/>
  </r>
  <r>
    <s v="O01480"/>
    <s v="2024-04-29"/>
    <x v="770"/>
    <s v="P069"/>
    <x v="41"/>
    <x v="1"/>
    <n v="384"/>
    <n v="192"/>
    <n v="1"/>
    <n v="0"/>
    <n v="384"/>
    <n v="192"/>
    <n v="192"/>
    <n v="0.5"/>
    <x v="8"/>
    <n v="2024"/>
    <x v="0"/>
  </r>
  <r>
    <s v="O01481"/>
    <s v="2025-03-05"/>
    <x v="771"/>
    <s v="P073"/>
    <x v="89"/>
    <x v="1"/>
    <n v="626"/>
    <n v="438.2"/>
    <n v="3"/>
    <n v="0"/>
    <n v="1878"/>
    <n v="1314.6"/>
    <n v="563.40000000000009"/>
    <n v="0.30000000000000004"/>
    <x v="11"/>
    <n v="2025"/>
    <x v="2"/>
  </r>
  <r>
    <s v="O01482"/>
    <s v="2024-11-11"/>
    <x v="772"/>
    <s v="P077"/>
    <x v="3"/>
    <x v="3"/>
    <n v="42787"/>
    <n v="29950.9"/>
    <n v="1"/>
    <n v="20"/>
    <n v="42787"/>
    <n v="29950.9"/>
    <n v="12836.099999999999"/>
    <n v="0.3"/>
    <x v="6"/>
    <n v="2024"/>
    <x v="3"/>
  </r>
  <r>
    <s v="O01483"/>
    <s v="2025-07-11"/>
    <x v="615"/>
    <s v="P074"/>
    <x v="19"/>
    <x v="3"/>
    <n v="20835"/>
    <n v="12501"/>
    <n v="5"/>
    <n v="15"/>
    <n v="104175"/>
    <n v="62505"/>
    <n v="41670"/>
    <n v="0.4"/>
    <x v="3"/>
    <n v="2025"/>
    <x v="1"/>
  </r>
  <r>
    <s v="O01484"/>
    <s v="2025-10-15"/>
    <x v="685"/>
    <s v="P070"/>
    <x v="85"/>
    <x v="4"/>
    <n v="583"/>
    <n v="349.8"/>
    <n v="5"/>
    <n v="20"/>
    <n v="2915"/>
    <n v="1749"/>
    <n v="1166"/>
    <n v="0.4"/>
    <x v="7"/>
    <n v="2025"/>
    <x v="3"/>
  </r>
  <r>
    <s v="O01485"/>
    <s v="2025-10-22"/>
    <x v="284"/>
    <s v="P018"/>
    <x v="5"/>
    <x v="1"/>
    <n v="3985"/>
    <n v="2789.5"/>
    <n v="4"/>
    <n v="0"/>
    <n v="15940"/>
    <n v="11158"/>
    <n v="4782"/>
    <n v="0.3"/>
    <x v="7"/>
    <n v="2025"/>
    <x v="3"/>
  </r>
  <r>
    <s v="O01486"/>
    <s v="2025-07-09"/>
    <x v="49"/>
    <s v="P021"/>
    <x v="82"/>
    <x v="2"/>
    <n v="1236"/>
    <n v="865.2"/>
    <n v="1"/>
    <n v="10"/>
    <n v="1236"/>
    <n v="865.2"/>
    <n v="370.79999999999995"/>
    <n v="0.3"/>
    <x v="3"/>
    <n v="2025"/>
    <x v="1"/>
  </r>
  <r>
    <s v="O01487"/>
    <s v="2024-01-12"/>
    <x v="667"/>
    <s v="P096"/>
    <x v="47"/>
    <x v="2"/>
    <n v="483"/>
    <n v="289.8"/>
    <n v="3"/>
    <n v="10"/>
    <n v="1449"/>
    <n v="869.40000000000009"/>
    <n v="579.59999999999991"/>
    <n v="0.39999999999999991"/>
    <x v="2"/>
    <n v="2024"/>
    <x v="2"/>
  </r>
  <r>
    <s v="O01488"/>
    <s v="2024-04-08"/>
    <x v="544"/>
    <s v="P077"/>
    <x v="3"/>
    <x v="3"/>
    <n v="42787"/>
    <n v="29950.9"/>
    <n v="4"/>
    <n v="0"/>
    <n v="171148"/>
    <n v="119803.6"/>
    <n v="51344.399999999994"/>
    <n v="0.3"/>
    <x v="8"/>
    <n v="2024"/>
    <x v="0"/>
  </r>
  <r>
    <s v="O01489"/>
    <s v="2024-06-27"/>
    <x v="773"/>
    <s v="P019"/>
    <x v="39"/>
    <x v="4"/>
    <n v="11395"/>
    <n v="5697.5"/>
    <n v="1"/>
    <n v="20"/>
    <n v="11395"/>
    <n v="5697.5"/>
    <n v="5697.5"/>
    <n v="0.5"/>
    <x v="9"/>
    <n v="2024"/>
    <x v="0"/>
  </r>
  <r>
    <s v="O01490"/>
    <s v="2025-07-26"/>
    <x v="774"/>
    <s v="P087"/>
    <x v="78"/>
    <x v="3"/>
    <n v="25216"/>
    <n v="17651.2"/>
    <n v="5"/>
    <n v="0"/>
    <n v="126080"/>
    <n v="88256"/>
    <n v="37824"/>
    <n v="0.3"/>
    <x v="3"/>
    <n v="2025"/>
    <x v="1"/>
  </r>
  <r>
    <s v="O01491"/>
    <s v="2024-05-24"/>
    <x v="775"/>
    <s v="P033"/>
    <x v="98"/>
    <x v="3"/>
    <n v="11428"/>
    <n v="6856.8"/>
    <n v="1"/>
    <n v="5"/>
    <n v="11428"/>
    <n v="6856.8"/>
    <n v="4571.2"/>
    <n v="0.39999999999999997"/>
    <x v="0"/>
    <n v="2024"/>
    <x v="0"/>
  </r>
  <r>
    <s v="O01492"/>
    <s v="2024-10-10"/>
    <x v="291"/>
    <s v="P043"/>
    <x v="87"/>
    <x v="1"/>
    <n v="1637"/>
    <n v="818.5"/>
    <n v="2"/>
    <n v="0"/>
    <n v="3274"/>
    <n v="1637"/>
    <n v="1637"/>
    <n v="0.5"/>
    <x v="7"/>
    <n v="2024"/>
    <x v="3"/>
  </r>
  <r>
    <s v="O01493"/>
    <s v="2024-06-29"/>
    <x v="541"/>
    <s v="P033"/>
    <x v="98"/>
    <x v="3"/>
    <n v="11428"/>
    <n v="6856.8"/>
    <n v="5"/>
    <n v="15"/>
    <n v="57140"/>
    <n v="34284"/>
    <n v="22856"/>
    <n v="0.4"/>
    <x v="9"/>
    <n v="2024"/>
    <x v="0"/>
  </r>
  <r>
    <s v="O01494"/>
    <s v="2024-02-02"/>
    <x v="667"/>
    <s v="P099"/>
    <x v="24"/>
    <x v="3"/>
    <n v="48012"/>
    <n v="24006"/>
    <n v="1"/>
    <n v="5"/>
    <n v="48012"/>
    <n v="24006"/>
    <n v="24006"/>
    <n v="0.5"/>
    <x v="10"/>
    <n v="2024"/>
    <x v="2"/>
  </r>
  <r>
    <s v="O01495"/>
    <s v="2025-07-17"/>
    <x v="776"/>
    <s v="P057"/>
    <x v="38"/>
    <x v="3"/>
    <n v="26846"/>
    <n v="16107.6"/>
    <n v="2"/>
    <n v="15"/>
    <n v="53692"/>
    <n v="32215.200000000001"/>
    <n v="21476.799999999999"/>
    <n v="0.39999999999999997"/>
    <x v="3"/>
    <n v="2025"/>
    <x v="1"/>
  </r>
  <r>
    <s v="O01496"/>
    <s v="2025-12-20"/>
    <x v="777"/>
    <s v="P069"/>
    <x v="41"/>
    <x v="1"/>
    <n v="384"/>
    <n v="192"/>
    <n v="4"/>
    <n v="20"/>
    <n v="1536"/>
    <n v="768"/>
    <n v="768"/>
    <n v="0.5"/>
    <x v="5"/>
    <n v="2025"/>
    <x v="3"/>
  </r>
  <r>
    <s v="O01497"/>
    <s v="2025-03-14"/>
    <x v="608"/>
    <s v="P015"/>
    <x v="55"/>
    <x v="2"/>
    <n v="2943"/>
    <n v="1471.5"/>
    <n v="2"/>
    <n v="10"/>
    <n v="5886"/>
    <n v="2943"/>
    <n v="2943"/>
    <n v="0.5"/>
    <x v="11"/>
    <n v="2025"/>
    <x v="2"/>
  </r>
  <r>
    <s v="O01498"/>
    <s v="2024-12-06"/>
    <x v="551"/>
    <s v="P084"/>
    <x v="80"/>
    <x v="2"/>
    <n v="3921"/>
    <n v="2352.6"/>
    <n v="3"/>
    <n v="0"/>
    <n v="11763"/>
    <n v="7057.7999999999993"/>
    <n v="4705.2000000000007"/>
    <n v="0.40000000000000008"/>
    <x v="5"/>
    <n v="2024"/>
    <x v="3"/>
  </r>
  <r>
    <s v="O01499"/>
    <s v="2024-03-15"/>
    <x v="778"/>
    <s v="P024"/>
    <x v="57"/>
    <x v="3"/>
    <n v="9702"/>
    <n v="4851"/>
    <n v="1"/>
    <n v="20"/>
    <n v="9702"/>
    <n v="4851"/>
    <n v="4851"/>
    <n v="0.5"/>
    <x v="11"/>
    <n v="2024"/>
    <x v="2"/>
  </r>
  <r>
    <s v="O01500"/>
    <s v="2025-07-02"/>
    <x v="779"/>
    <s v="P093"/>
    <x v="59"/>
    <x v="0"/>
    <n v="10597"/>
    <n v="5298.5"/>
    <n v="1"/>
    <n v="10"/>
    <n v="10597"/>
    <n v="5298.5"/>
    <n v="5298.5"/>
    <n v="0.5"/>
    <x v="3"/>
    <n v="2025"/>
    <x v="1"/>
  </r>
  <r>
    <s v="O01501"/>
    <s v="2025-10-11"/>
    <x v="536"/>
    <s v="P070"/>
    <x v="85"/>
    <x v="4"/>
    <n v="583"/>
    <n v="349.8"/>
    <n v="4"/>
    <n v="0"/>
    <n v="2332"/>
    <n v="1399.2"/>
    <n v="932.8"/>
    <n v="0.39999999999999997"/>
    <x v="7"/>
    <n v="2025"/>
    <x v="3"/>
  </r>
  <r>
    <s v="O01502"/>
    <s v="2024-09-07"/>
    <x v="354"/>
    <s v="P017"/>
    <x v="12"/>
    <x v="2"/>
    <n v="978"/>
    <n v="684.6"/>
    <n v="3"/>
    <n v="0"/>
    <n v="2934"/>
    <n v="2053.8000000000002"/>
    <n v="880.19999999999982"/>
    <n v="0.29999999999999993"/>
    <x v="4"/>
    <n v="2024"/>
    <x v="1"/>
  </r>
  <r>
    <s v="O01503"/>
    <s v="2024-08-09"/>
    <x v="780"/>
    <s v="P024"/>
    <x v="57"/>
    <x v="3"/>
    <n v="9702"/>
    <n v="4851"/>
    <n v="3"/>
    <n v="0"/>
    <n v="29106"/>
    <n v="14553"/>
    <n v="14553"/>
    <n v="0.5"/>
    <x v="1"/>
    <n v="2024"/>
    <x v="1"/>
  </r>
  <r>
    <s v="O01504"/>
    <s v="2024-06-28"/>
    <x v="175"/>
    <s v="P011"/>
    <x v="32"/>
    <x v="0"/>
    <n v="4339"/>
    <n v="2169.5"/>
    <n v="4"/>
    <n v="5"/>
    <n v="17356"/>
    <n v="8678"/>
    <n v="8678"/>
    <n v="0.5"/>
    <x v="9"/>
    <n v="2024"/>
    <x v="0"/>
  </r>
  <r>
    <s v="O01505"/>
    <s v="2024-09-04"/>
    <x v="642"/>
    <s v="P024"/>
    <x v="57"/>
    <x v="3"/>
    <n v="9702"/>
    <n v="4851"/>
    <n v="5"/>
    <n v="15"/>
    <n v="48510"/>
    <n v="24255"/>
    <n v="24255"/>
    <n v="0.5"/>
    <x v="4"/>
    <n v="2024"/>
    <x v="1"/>
  </r>
  <r>
    <s v="O01506"/>
    <s v="2024-03-18"/>
    <x v="420"/>
    <s v="P011"/>
    <x v="32"/>
    <x v="0"/>
    <n v="4339"/>
    <n v="2169.5"/>
    <n v="4"/>
    <n v="0"/>
    <n v="17356"/>
    <n v="8678"/>
    <n v="8678"/>
    <n v="0.5"/>
    <x v="11"/>
    <n v="2024"/>
    <x v="2"/>
  </r>
  <r>
    <s v="O01507"/>
    <s v="2024-10-05"/>
    <x v="781"/>
    <s v="P059"/>
    <x v="62"/>
    <x v="3"/>
    <n v="39929"/>
    <n v="23957.4"/>
    <n v="3"/>
    <n v="10"/>
    <n v="119787"/>
    <n v="71872.200000000012"/>
    <n v="47914.799999999988"/>
    <n v="0.39999999999999991"/>
    <x v="7"/>
    <n v="2024"/>
    <x v="3"/>
  </r>
  <r>
    <s v="O01508"/>
    <s v="2024-09-07"/>
    <x v="338"/>
    <s v="P024"/>
    <x v="57"/>
    <x v="3"/>
    <n v="9702"/>
    <n v="4851"/>
    <n v="3"/>
    <n v="5"/>
    <n v="29106"/>
    <n v="14553"/>
    <n v="14553"/>
    <n v="0.5"/>
    <x v="4"/>
    <n v="2024"/>
    <x v="1"/>
  </r>
  <r>
    <s v="O01509"/>
    <s v="2024-12-05"/>
    <x v="523"/>
    <s v="P021"/>
    <x v="82"/>
    <x v="2"/>
    <n v="1236"/>
    <n v="865.2"/>
    <n v="1"/>
    <n v="0"/>
    <n v="1236"/>
    <n v="865.2"/>
    <n v="370.79999999999995"/>
    <n v="0.3"/>
    <x v="5"/>
    <n v="2024"/>
    <x v="3"/>
  </r>
  <r>
    <s v="O01510"/>
    <s v="2024-01-14"/>
    <x v="698"/>
    <s v="P063"/>
    <x v="16"/>
    <x v="2"/>
    <n v="3643"/>
    <n v="2185.8000000000002"/>
    <n v="4"/>
    <n v="20"/>
    <n v="14572"/>
    <n v="8743.2000000000007"/>
    <n v="5828.7999999999993"/>
    <n v="0.39999999999999997"/>
    <x v="2"/>
    <n v="2024"/>
    <x v="2"/>
  </r>
  <r>
    <s v="O01511"/>
    <s v="2024-01-02"/>
    <x v="782"/>
    <s v="P052"/>
    <x v="77"/>
    <x v="1"/>
    <n v="192"/>
    <n v="96"/>
    <n v="4"/>
    <n v="15"/>
    <n v="768"/>
    <n v="384"/>
    <n v="384"/>
    <n v="0.5"/>
    <x v="2"/>
    <n v="2024"/>
    <x v="2"/>
  </r>
  <r>
    <s v="O01512"/>
    <s v="2025-10-10"/>
    <x v="233"/>
    <s v="P043"/>
    <x v="87"/>
    <x v="1"/>
    <n v="1637"/>
    <n v="818.5"/>
    <n v="5"/>
    <n v="20"/>
    <n v="8185"/>
    <n v="4092.5"/>
    <n v="4092.5"/>
    <n v="0.5"/>
    <x v="7"/>
    <n v="2025"/>
    <x v="3"/>
  </r>
  <r>
    <s v="O01513"/>
    <s v="2025-10-28"/>
    <x v="648"/>
    <s v="P042"/>
    <x v="74"/>
    <x v="1"/>
    <n v="2758"/>
    <n v="1379"/>
    <n v="2"/>
    <n v="10"/>
    <n v="5516"/>
    <n v="2758"/>
    <n v="2758"/>
    <n v="0.5"/>
    <x v="7"/>
    <n v="2025"/>
    <x v="3"/>
  </r>
  <r>
    <s v="O01514"/>
    <s v="2025-07-12"/>
    <x v="501"/>
    <s v="P070"/>
    <x v="85"/>
    <x v="4"/>
    <n v="583"/>
    <n v="349.8"/>
    <n v="1"/>
    <n v="15"/>
    <n v="583"/>
    <n v="349.8"/>
    <n v="233.2"/>
    <n v="0.39999999999999997"/>
    <x v="3"/>
    <n v="2025"/>
    <x v="1"/>
  </r>
  <r>
    <s v="O01515"/>
    <s v="2025-05-06"/>
    <x v="464"/>
    <s v="P080"/>
    <x v="79"/>
    <x v="4"/>
    <n v="4816"/>
    <n v="3371.2"/>
    <n v="2"/>
    <n v="15"/>
    <n v="9632"/>
    <n v="6742.4"/>
    <n v="2889.6000000000004"/>
    <n v="0.30000000000000004"/>
    <x v="0"/>
    <n v="2025"/>
    <x v="0"/>
  </r>
  <r>
    <s v="O01516"/>
    <s v="2024-05-02"/>
    <x v="440"/>
    <s v="P050"/>
    <x v="26"/>
    <x v="4"/>
    <n v="10475"/>
    <n v="7332.5"/>
    <n v="4"/>
    <n v="0"/>
    <n v="41900"/>
    <n v="29330"/>
    <n v="12570"/>
    <n v="0.3"/>
    <x v="0"/>
    <n v="2024"/>
    <x v="0"/>
  </r>
  <r>
    <s v="O01517"/>
    <s v="2024-07-21"/>
    <x v="783"/>
    <s v="P095"/>
    <x v="66"/>
    <x v="2"/>
    <n v="4520"/>
    <n v="3164"/>
    <n v="2"/>
    <n v="20"/>
    <n v="9040"/>
    <n v="6328"/>
    <n v="2712"/>
    <n v="0.3"/>
    <x v="3"/>
    <n v="2024"/>
    <x v="1"/>
  </r>
  <r>
    <s v="O01518"/>
    <s v="2025-11-05"/>
    <x v="778"/>
    <s v="P002"/>
    <x v="61"/>
    <x v="4"/>
    <n v="4241"/>
    <n v="2120.5"/>
    <n v="1"/>
    <n v="20"/>
    <n v="4241"/>
    <n v="2120.5"/>
    <n v="2120.5"/>
    <n v="0.5"/>
    <x v="6"/>
    <n v="2025"/>
    <x v="3"/>
  </r>
  <r>
    <s v="O01519"/>
    <s v="2025-10-13"/>
    <x v="454"/>
    <s v="P014"/>
    <x v="67"/>
    <x v="4"/>
    <n v="9565"/>
    <n v="6695.5"/>
    <n v="5"/>
    <n v="5"/>
    <n v="47825"/>
    <n v="33477.5"/>
    <n v="14347.5"/>
    <n v="0.3"/>
    <x v="7"/>
    <n v="2025"/>
    <x v="3"/>
  </r>
  <r>
    <s v="O01520"/>
    <s v="2025-01-23"/>
    <x v="305"/>
    <s v="P042"/>
    <x v="74"/>
    <x v="1"/>
    <n v="2758"/>
    <n v="1379"/>
    <n v="1"/>
    <n v="5"/>
    <n v="2758"/>
    <n v="1379"/>
    <n v="1379"/>
    <n v="0.5"/>
    <x v="2"/>
    <n v="2025"/>
    <x v="2"/>
  </r>
  <r>
    <s v="O01521"/>
    <s v="2025-11-26"/>
    <x v="784"/>
    <s v="P090"/>
    <x v="54"/>
    <x v="1"/>
    <n v="1510"/>
    <n v="755"/>
    <n v="3"/>
    <n v="10"/>
    <n v="4530"/>
    <n v="2265"/>
    <n v="2265"/>
    <n v="0.5"/>
    <x v="6"/>
    <n v="2025"/>
    <x v="3"/>
  </r>
  <r>
    <s v="O01522"/>
    <s v="2024-06-14"/>
    <x v="365"/>
    <s v="P018"/>
    <x v="5"/>
    <x v="1"/>
    <n v="3985"/>
    <n v="2789.5"/>
    <n v="3"/>
    <n v="15"/>
    <n v="11955"/>
    <n v="8368.5"/>
    <n v="3586.5"/>
    <n v="0.3"/>
    <x v="9"/>
    <n v="2024"/>
    <x v="0"/>
  </r>
  <r>
    <s v="O01523"/>
    <s v="2025-01-02"/>
    <x v="424"/>
    <s v="P020"/>
    <x v="21"/>
    <x v="4"/>
    <n v="11647"/>
    <n v="8152.9"/>
    <n v="1"/>
    <n v="10"/>
    <n v="11647"/>
    <n v="8152.9"/>
    <n v="3494.1000000000004"/>
    <n v="0.30000000000000004"/>
    <x v="2"/>
    <n v="2025"/>
    <x v="2"/>
  </r>
  <r>
    <s v="O01524"/>
    <s v="2024-05-06"/>
    <x v="3"/>
    <s v="P049"/>
    <x v="34"/>
    <x v="2"/>
    <n v="4071"/>
    <n v="2442.6"/>
    <n v="5"/>
    <n v="15"/>
    <n v="20355"/>
    <n v="12213"/>
    <n v="8142"/>
    <n v="0.4"/>
    <x v="0"/>
    <n v="2024"/>
    <x v="0"/>
  </r>
  <r>
    <s v="O01525"/>
    <s v="2025-06-13"/>
    <x v="785"/>
    <s v="P018"/>
    <x v="5"/>
    <x v="1"/>
    <n v="3985"/>
    <n v="2789.5"/>
    <n v="3"/>
    <n v="10"/>
    <n v="11955"/>
    <n v="8368.5"/>
    <n v="3586.5"/>
    <n v="0.3"/>
    <x v="9"/>
    <n v="2025"/>
    <x v="0"/>
  </r>
  <r>
    <s v="O01526"/>
    <s v="2025-08-12"/>
    <x v="48"/>
    <s v="P061"/>
    <x v="44"/>
    <x v="4"/>
    <n v="7170"/>
    <n v="3585"/>
    <n v="2"/>
    <n v="5"/>
    <n v="14340"/>
    <n v="7170"/>
    <n v="7170"/>
    <n v="0.5"/>
    <x v="1"/>
    <n v="2025"/>
    <x v="1"/>
  </r>
  <r>
    <s v="O01527"/>
    <s v="2025-08-29"/>
    <x v="270"/>
    <s v="P080"/>
    <x v="79"/>
    <x v="4"/>
    <n v="4816"/>
    <n v="3371.2"/>
    <n v="3"/>
    <n v="5"/>
    <n v="14448"/>
    <n v="10113.599999999999"/>
    <n v="4334.4000000000015"/>
    <n v="0.3000000000000001"/>
    <x v="1"/>
    <n v="2025"/>
    <x v="1"/>
  </r>
  <r>
    <s v="O01528"/>
    <s v="2025-07-24"/>
    <x v="614"/>
    <s v="P047"/>
    <x v="48"/>
    <x v="2"/>
    <n v="3146"/>
    <n v="1573"/>
    <n v="4"/>
    <n v="0"/>
    <n v="12584"/>
    <n v="6292"/>
    <n v="6292"/>
    <n v="0.5"/>
    <x v="3"/>
    <n v="2025"/>
    <x v="1"/>
  </r>
  <r>
    <s v="O01529"/>
    <s v="2025-03-28"/>
    <x v="419"/>
    <s v="P086"/>
    <x v="8"/>
    <x v="2"/>
    <n v="3333"/>
    <n v="2333.1"/>
    <n v="1"/>
    <n v="20"/>
    <n v="3333"/>
    <n v="2333.1"/>
    <n v="999.90000000000009"/>
    <n v="0.30000000000000004"/>
    <x v="11"/>
    <n v="2025"/>
    <x v="2"/>
  </r>
  <r>
    <s v="O01530"/>
    <s v="2025-08-20"/>
    <x v="196"/>
    <s v="P095"/>
    <x v="66"/>
    <x v="2"/>
    <n v="4520"/>
    <n v="3164"/>
    <n v="5"/>
    <n v="15"/>
    <n v="22600"/>
    <n v="15820"/>
    <n v="6780"/>
    <n v="0.3"/>
    <x v="1"/>
    <n v="2025"/>
    <x v="1"/>
  </r>
  <r>
    <s v="O01531"/>
    <s v="2025-12-30"/>
    <x v="119"/>
    <s v="P044"/>
    <x v="53"/>
    <x v="4"/>
    <n v="5008"/>
    <n v="3505.6"/>
    <n v="1"/>
    <n v="0"/>
    <n v="5008"/>
    <n v="3505.6"/>
    <n v="1502.4"/>
    <n v="0.30000000000000004"/>
    <x v="5"/>
    <n v="2025"/>
    <x v="3"/>
  </r>
  <r>
    <s v="O01532"/>
    <s v="2025-01-08"/>
    <x v="192"/>
    <s v="P017"/>
    <x v="12"/>
    <x v="2"/>
    <n v="978"/>
    <n v="684.6"/>
    <n v="4"/>
    <n v="0"/>
    <n v="3912"/>
    <n v="2738.4"/>
    <n v="1173.5999999999999"/>
    <n v="0.3"/>
    <x v="2"/>
    <n v="2025"/>
    <x v="2"/>
  </r>
  <r>
    <s v="O01533"/>
    <s v="2024-03-08"/>
    <x v="537"/>
    <s v="P036"/>
    <x v="97"/>
    <x v="3"/>
    <n v="3046"/>
    <n v="1827.6"/>
    <n v="1"/>
    <n v="5"/>
    <n v="3046"/>
    <n v="1827.6"/>
    <n v="1218.4000000000001"/>
    <n v="0.4"/>
    <x v="11"/>
    <n v="2024"/>
    <x v="2"/>
  </r>
  <r>
    <s v="O01534"/>
    <s v="2025-10-14"/>
    <x v="247"/>
    <s v="P044"/>
    <x v="53"/>
    <x v="4"/>
    <n v="5008"/>
    <n v="3505.6"/>
    <n v="2"/>
    <n v="10"/>
    <n v="10016"/>
    <n v="7011.2"/>
    <n v="3004.8"/>
    <n v="0.30000000000000004"/>
    <x v="7"/>
    <n v="2025"/>
    <x v="3"/>
  </r>
  <r>
    <s v="O01535"/>
    <s v="2025-04-04"/>
    <x v="95"/>
    <s v="P021"/>
    <x v="82"/>
    <x v="2"/>
    <n v="1236"/>
    <n v="865.2"/>
    <n v="5"/>
    <n v="0"/>
    <n v="6180"/>
    <n v="4326"/>
    <n v="1854"/>
    <n v="0.3"/>
    <x v="8"/>
    <n v="2025"/>
    <x v="0"/>
  </r>
  <r>
    <s v="O01536"/>
    <s v="2024-10-05"/>
    <x v="786"/>
    <s v="P098"/>
    <x v="30"/>
    <x v="1"/>
    <n v="1661"/>
    <n v="830.5"/>
    <n v="5"/>
    <n v="10"/>
    <n v="8305"/>
    <n v="4152.5"/>
    <n v="4152.5"/>
    <n v="0.5"/>
    <x v="7"/>
    <n v="2024"/>
    <x v="3"/>
  </r>
  <r>
    <s v="O01537"/>
    <s v="2025-11-10"/>
    <x v="482"/>
    <s v="P075"/>
    <x v="25"/>
    <x v="4"/>
    <n v="5435"/>
    <n v="3804.5"/>
    <n v="2"/>
    <n v="5"/>
    <n v="10870"/>
    <n v="7609"/>
    <n v="3261"/>
    <n v="0.3"/>
    <x v="6"/>
    <n v="2025"/>
    <x v="3"/>
  </r>
  <r>
    <s v="O01538"/>
    <s v="2025-06-18"/>
    <x v="772"/>
    <s v="P002"/>
    <x v="61"/>
    <x v="4"/>
    <n v="4241"/>
    <n v="2120.5"/>
    <n v="3"/>
    <n v="0"/>
    <n v="12723"/>
    <n v="6361.5"/>
    <n v="6361.5"/>
    <n v="0.5"/>
    <x v="9"/>
    <n v="2025"/>
    <x v="0"/>
  </r>
  <r>
    <s v="O01539"/>
    <s v="2025-04-13"/>
    <x v="787"/>
    <s v="P023"/>
    <x v="11"/>
    <x v="4"/>
    <n v="4437"/>
    <n v="2662.2"/>
    <n v="2"/>
    <n v="20"/>
    <n v="8874"/>
    <n v="5324.4"/>
    <n v="3549.6000000000004"/>
    <n v="0.4"/>
    <x v="8"/>
    <n v="2025"/>
    <x v="0"/>
  </r>
  <r>
    <s v="O01540"/>
    <s v="2024-03-15"/>
    <x v="658"/>
    <s v="P071"/>
    <x v="71"/>
    <x v="1"/>
    <n v="487"/>
    <n v="243.5"/>
    <n v="1"/>
    <n v="0"/>
    <n v="487"/>
    <n v="243.5"/>
    <n v="243.5"/>
    <n v="0.5"/>
    <x v="11"/>
    <n v="2024"/>
    <x v="2"/>
  </r>
  <r>
    <s v="O01541"/>
    <s v="2024-04-28"/>
    <x v="608"/>
    <s v="P091"/>
    <x v="18"/>
    <x v="3"/>
    <n v="45348"/>
    <n v="27208.799999999999"/>
    <n v="4"/>
    <n v="0"/>
    <n v="181392"/>
    <n v="108835.2"/>
    <n v="72556.800000000003"/>
    <n v="0.4"/>
    <x v="8"/>
    <n v="2024"/>
    <x v="0"/>
  </r>
  <r>
    <s v="O01542"/>
    <s v="2025-08-08"/>
    <x v="87"/>
    <s v="P081"/>
    <x v="50"/>
    <x v="2"/>
    <n v="4046"/>
    <n v="2427.6"/>
    <n v="4"/>
    <n v="5"/>
    <n v="16184"/>
    <n v="9710.4"/>
    <n v="6473.6"/>
    <n v="0.4"/>
    <x v="1"/>
    <n v="2025"/>
    <x v="1"/>
  </r>
  <r>
    <s v="O01543"/>
    <s v="2025-02-22"/>
    <x v="671"/>
    <s v="P077"/>
    <x v="3"/>
    <x v="3"/>
    <n v="42787"/>
    <n v="29950.9"/>
    <n v="1"/>
    <n v="0"/>
    <n v="42787"/>
    <n v="29950.9"/>
    <n v="12836.099999999999"/>
    <n v="0.3"/>
    <x v="10"/>
    <n v="2025"/>
    <x v="2"/>
  </r>
  <r>
    <s v="O01544"/>
    <s v="2024-09-27"/>
    <x v="138"/>
    <s v="P075"/>
    <x v="25"/>
    <x v="4"/>
    <n v="5435"/>
    <n v="3804.5"/>
    <n v="2"/>
    <n v="20"/>
    <n v="10870"/>
    <n v="7609"/>
    <n v="3261"/>
    <n v="0.3"/>
    <x v="4"/>
    <n v="2024"/>
    <x v="1"/>
  </r>
  <r>
    <s v="O01545"/>
    <s v="2025-02-02"/>
    <x v="717"/>
    <s v="P087"/>
    <x v="78"/>
    <x v="3"/>
    <n v="25216"/>
    <n v="17651.2"/>
    <n v="3"/>
    <n v="5"/>
    <n v="75648"/>
    <n v="52953.600000000006"/>
    <n v="22694.399999999994"/>
    <n v="0.29999999999999993"/>
    <x v="10"/>
    <n v="2025"/>
    <x v="2"/>
  </r>
  <r>
    <s v="O01546"/>
    <s v="2025-02-13"/>
    <x v="788"/>
    <s v="P030"/>
    <x v="40"/>
    <x v="3"/>
    <n v="16441"/>
    <n v="8220.5"/>
    <n v="1"/>
    <n v="20"/>
    <n v="16441"/>
    <n v="8220.5"/>
    <n v="8220.5"/>
    <n v="0.5"/>
    <x v="10"/>
    <n v="2025"/>
    <x v="2"/>
  </r>
  <r>
    <s v="O01547"/>
    <s v="2025-10-26"/>
    <x v="789"/>
    <s v="P074"/>
    <x v="19"/>
    <x v="3"/>
    <n v="20835"/>
    <n v="12501"/>
    <n v="2"/>
    <n v="20"/>
    <n v="41670"/>
    <n v="25002"/>
    <n v="16668"/>
    <n v="0.4"/>
    <x v="7"/>
    <n v="2025"/>
    <x v="3"/>
  </r>
  <r>
    <s v="O01548"/>
    <s v="2025-05-11"/>
    <x v="289"/>
    <s v="P079"/>
    <x v="36"/>
    <x v="0"/>
    <n v="10900"/>
    <n v="5450"/>
    <n v="2"/>
    <n v="0"/>
    <n v="21800"/>
    <n v="10900"/>
    <n v="10900"/>
    <n v="0.5"/>
    <x v="0"/>
    <n v="2025"/>
    <x v="0"/>
  </r>
  <r>
    <s v="O01549"/>
    <s v="2025-04-17"/>
    <x v="109"/>
    <s v="P056"/>
    <x v="23"/>
    <x v="3"/>
    <n v="18900"/>
    <n v="9450"/>
    <n v="2"/>
    <n v="15"/>
    <n v="37800"/>
    <n v="18900"/>
    <n v="18900"/>
    <n v="0.5"/>
    <x v="8"/>
    <n v="2025"/>
    <x v="0"/>
  </r>
  <r>
    <s v="O01550"/>
    <s v="2024-01-21"/>
    <x v="122"/>
    <s v="P018"/>
    <x v="5"/>
    <x v="1"/>
    <n v="3985"/>
    <n v="2789.5"/>
    <n v="4"/>
    <n v="15"/>
    <n v="15940"/>
    <n v="11158"/>
    <n v="4782"/>
    <n v="0.3"/>
    <x v="2"/>
    <n v="2024"/>
    <x v="2"/>
  </r>
  <r>
    <s v="O01551"/>
    <s v="2025-01-07"/>
    <x v="194"/>
    <s v="P093"/>
    <x v="59"/>
    <x v="0"/>
    <n v="10597"/>
    <n v="5298.5"/>
    <n v="5"/>
    <n v="20"/>
    <n v="52985"/>
    <n v="26492.5"/>
    <n v="26492.5"/>
    <n v="0.5"/>
    <x v="2"/>
    <n v="2025"/>
    <x v="2"/>
  </r>
  <r>
    <s v="O01552"/>
    <s v="2025-03-05"/>
    <x v="322"/>
    <s v="P087"/>
    <x v="78"/>
    <x v="3"/>
    <n v="25216"/>
    <n v="17651.2"/>
    <n v="5"/>
    <n v="15"/>
    <n v="126080"/>
    <n v="88256"/>
    <n v="37824"/>
    <n v="0.3"/>
    <x v="11"/>
    <n v="2025"/>
    <x v="2"/>
  </r>
  <r>
    <s v="O01553"/>
    <s v="2024-11-07"/>
    <x v="489"/>
    <s v="P034"/>
    <x v="88"/>
    <x v="3"/>
    <n v="4860"/>
    <n v="2430"/>
    <n v="2"/>
    <n v="20"/>
    <n v="9720"/>
    <n v="4860"/>
    <n v="4860"/>
    <n v="0.5"/>
    <x v="6"/>
    <n v="2024"/>
    <x v="3"/>
  </r>
  <r>
    <s v="O01554"/>
    <s v="2025-12-22"/>
    <x v="790"/>
    <s v="P034"/>
    <x v="88"/>
    <x v="3"/>
    <n v="4860"/>
    <n v="2430"/>
    <n v="5"/>
    <n v="15"/>
    <n v="24300"/>
    <n v="12150"/>
    <n v="12150"/>
    <n v="0.5"/>
    <x v="5"/>
    <n v="2025"/>
    <x v="3"/>
  </r>
  <r>
    <s v="O01555"/>
    <s v="2024-12-14"/>
    <x v="534"/>
    <s v="P024"/>
    <x v="57"/>
    <x v="3"/>
    <n v="9702"/>
    <n v="4851"/>
    <n v="3"/>
    <n v="0"/>
    <n v="29106"/>
    <n v="14553"/>
    <n v="14553"/>
    <n v="0.5"/>
    <x v="5"/>
    <n v="2024"/>
    <x v="3"/>
  </r>
  <r>
    <s v="O01556"/>
    <s v="2024-08-01"/>
    <x v="471"/>
    <s v="P006"/>
    <x v="99"/>
    <x v="3"/>
    <n v="18855"/>
    <n v="9427.5"/>
    <n v="5"/>
    <n v="0"/>
    <n v="94275"/>
    <n v="47137.5"/>
    <n v="47137.5"/>
    <n v="0.5"/>
    <x v="1"/>
    <n v="2024"/>
    <x v="1"/>
  </r>
  <r>
    <s v="O01557"/>
    <s v="2024-10-24"/>
    <x v="780"/>
    <s v="P094"/>
    <x v="69"/>
    <x v="0"/>
    <n v="13434"/>
    <n v="9403.7999999999993"/>
    <n v="1"/>
    <n v="0"/>
    <n v="13434"/>
    <n v="9403.7999999999993"/>
    <n v="4030.2000000000007"/>
    <n v="0.30000000000000004"/>
    <x v="7"/>
    <n v="2024"/>
    <x v="3"/>
  </r>
  <r>
    <s v="O01558"/>
    <s v="2024-03-05"/>
    <x v="611"/>
    <s v="P023"/>
    <x v="11"/>
    <x v="4"/>
    <n v="4437"/>
    <n v="2662.2"/>
    <n v="3"/>
    <n v="10"/>
    <n v="13311"/>
    <n v="7986.5999999999995"/>
    <n v="5324.4000000000005"/>
    <n v="0.4"/>
    <x v="11"/>
    <n v="2024"/>
    <x v="2"/>
  </r>
  <r>
    <s v="O01559"/>
    <s v="2024-10-11"/>
    <x v="791"/>
    <s v="P072"/>
    <x v="20"/>
    <x v="3"/>
    <n v="27555"/>
    <n v="19288.5"/>
    <n v="2"/>
    <n v="0"/>
    <n v="55110"/>
    <n v="38577"/>
    <n v="16533"/>
    <n v="0.3"/>
    <x v="7"/>
    <n v="2024"/>
    <x v="3"/>
  </r>
  <r>
    <s v="O01560"/>
    <s v="2025-04-19"/>
    <x v="762"/>
    <s v="P003"/>
    <x v="46"/>
    <x v="1"/>
    <n v="569"/>
    <n v="341.4"/>
    <n v="3"/>
    <n v="20"/>
    <n v="1707"/>
    <n v="1024.1999999999998"/>
    <n v="682.80000000000018"/>
    <n v="0.40000000000000013"/>
    <x v="8"/>
    <n v="2025"/>
    <x v="0"/>
  </r>
  <r>
    <s v="O01561"/>
    <s v="2024-11-05"/>
    <x v="747"/>
    <s v="P009"/>
    <x v="49"/>
    <x v="4"/>
    <n v="10891"/>
    <n v="5445.5"/>
    <n v="4"/>
    <n v="15"/>
    <n v="43564"/>
    <n v="21782"/>
    <n v="21782"/>
    <n v="0.5"/>
    <x v="6"/>
    <n v="2024"/>
    <x v="3"/>
  </r>
  <r>
    <s v="O01562"/>
    <s v="2024-10-22"/>
    <x v="334"/>
    <s v="P021"/>
    <x v="82"/>
    <x v="2"/>
    <n v="1236"/>
    <n v="865.2"/>
    <n v="1"/>
    <n v="5"/>
    <n v="1236"/>
    <n v="865.2"/>
    <n v="370.79999999999995"/>
    <n v="0.3"/>
    <x v="7"/>
    <n v="2024"/>
    <x v="3"/>
  </r>
  <r>
    <s v="O01563"/>
    <s v="2024-07-24"/>
    <x v="149"/>
    <s v="P049"/>
    <x v="34"/>
    <x v="2"/>
    <n v="4071"/>
    <n v="2442.6"/>
    <n v="2"/>
    <n v="10"/>
    <n v="8142"/>
    <n v="4885.2"/>
    <n v="3256.8"/>
    <n v="0.4"/>
    <x v="3"/>
    <n v="2024"/>
    <x v="1"/>
  </r>
  <r>
    <s v="O01564"/>
    <s v="2024-07-14"/>
    <x v="630"/>
    <s v="P032"/>
    <x v="9"/>
    <x v="2"/>
    <n v="3034"/>
    <n v="1820.4"/>
    <n v="1"/>
    <n v="5"/>
    <n v="3034"/>
    <n v="1820.4"/>
    <n v="1213.5999999999999"/>
    <n v="0.39999999999999997"/>
    <x v="3"/>
    <n v="2024"/>
    <x v="1"/>
  </r>
  <r>
    <s v="O01565"/>
    <s v="2024-02-24"/>
    <x v="504"/>
    <s v="P031"/>
    <x v="91"/>
    <x v="3"/>
    <n v="34152"/>
    <n v="23906.400000000001"/>
    <n v="2"/>
    <n v="20"/>
    <n v="68304"/>
    <n v="47812.800000000003"/>
    <n v="20491.199999999997"/>
    <n v="0.29999999999999993"/>
    <x v="10"/>
    <n v="2024"/>
    <x v="2"/>
  </r>
  <r>
    <s v="O01566"/>
    <s v="2025-03-22"/>
    <x v="322"/>
    <s v="P067"/>
    <x v="52"/>
    <x v="4"/>
    <n v="1463"/>
    <n v="731.5"/>
    <n v="5"/>
    <n v="15"/>
    <n v="7315"/>
    <n v="3657.5"/>
    <n v="3657.5"/>
    <n v="0.5"/>
    <x v="11"/>
    <n v="2025"/>
    <x v="2"/>
  </r>
  <r>
    <s v="O01567"/>
    <s v="2024-09-28"/>
    <x v="792"/>
    <s v="P074"/>
    <x v="19"/>
    <x v="3"/>
    <n v="20835"/>
    <n v="12501"/>
    <n v="1"/>
    <n v="5"/>
    <n v="20835"/>
    <n v="12501"/>
    <n v="8334"/>
    <n v="0.4"/>
    <x v="4"/>
    <n v="2024"/>
    <x v="1"/>
  </r>
  <r>
    <s v="O01568"/>
    <s v="2024-08-11"/>
    <x v="197"/>
    <s v="P052"/>
    <x v="77"/>
    <x v="1"/>
    <n v="192"/>
    <n v="96"/>
    <n v="4"/>
    <n v="10"/>
    <n v="768"/>
    <n v="384"/>
    <n v="384"/>
    <n v="0.5"/>
    <x v="1"/>
    <n v="2024"/>
    <x v="1"/>
  </r>
  <r>
    <s v="O01569"/>
    <s v="2025-08-31"/>
    <x v="444"/>
    <s v="P028"/>
    <x v="27"/>
    <x v="3"/>
    <n v="9664"/>
    <n v="4832"/>
    <n v="2"/>
    <n v="0"/>
    <n v="19328"/>
    <n v="9664"/>
    <n v="9664"/>
    <n v="0.5"/>
    <x v="1"/>
    <n v="2025"/>
    <x v="1"/>
  </r>
  <r>
    <s v="O01570"/>
    <s v="2025-03-11"/>
    <x v="625"/>
    <s v="P033"/>
    <x v="98"/>
    <x v="3"/>
    <n v="11428"/>
    <n v="6856.8"/>
    <n v="2"/>
    <n v="5"/>
    <n v="22856"/>
    <n v="13713.6"/>
    <n v="9142.4"/>
    <n v="0.39999999999999997"/>
    <x v="11"/>
    <n v="2025"/>
    <x v="2"/>
  </r>
  <r>
    <s v="O01571"/>
    <s v="2025-12-16"/>
    <x v="581"/>
    <s v="P070"/>
    <x v="85"/>
    <x v="4"/>
    <n v="583"/>
    <n v="349.8"/>
    <n v="2"/>
    <n v="10"/>
    <n v="1166"/>
    <n v="699.6"/>
    <n v="466.4"/>
    <n v="0.39999999999999997"/>
    <x v="5"/>
    <n v="2025"/>
    <x v="3"/>
  </r>
  <r>
    <s v="O01572"/>
    <s v="2024-12-17"/>
    <x v="198"/>
    <s v="P037"/>
    <x v="37"/>
    <x v="3"/>
    <n v="29046"/>
    <n v="20332.2"/>
    <n v="4"/>
    <n v="20"/>
    <n v="116184"/>
    <n v="81328.800000000003"/>
    <n v="34855.199999999997"/>
    <n v="0.3"/>
    <x v="5"/>
    <n v="2024"/>
    <x v="3"/>
  </r>
  <r>
    <s v="O01573"/>
    <s v="2024-05-31"/>
    <x v="226"/>
    <s v="P048"/>
    <x v="42"/>
    <x v="2"/>
    <n v="2190"/>
    <n v="1095"/>
    <n v="5"/>
    <n v="15"/>
    <n v="10950"/>
    <n v="5475"/>
    <n v="5475"/>
    <n v="0.5"/>
    <x v="0"/>
    <n v="2024"/>
    <x v="0"/>
  </r>
  <r>
    <s v="O01574"/>
    <s v="2024-06-06"/>
    <x v="470"/>
    <s v="P025"/>
    <x v="58"/>
    <x v="2"/>
    <n v="696"/>
    <n v="348"/>
    <n v="2"/>
    <n v="0"/>
    <n v="1392"/>
    <n v="696"/>
    <n v="696"/>
    <n v="0.5"/>
    <x v="9"/>
    <n v="2024"/>
    <x v="0"/>
  </r>
  <r>
    <s v="O01575"/>
    <s v="2024-12-05"/>
    <x v="587"/>
    <s v="P006"/>
    <x v="99"/>
    <x v="3"/>
    <n v="18855"/>
    <n v="9427.5"/>
    <n v="3"/>
    <n v="20"/>
    <n v="56565"/>
    <n v="28282.5"/>
    <n v="28282.5"/>
    <n v="0.5"/>
    <x v="5"/>
    <n v="2024"/>
    <x v="3"/>
  </r>
  <r>
    <s v="O01576"/>
    <s v="2025-02-27"/>
    <x v="84"/>
    <s v="P012"/>
    <x v="13"/>
    <x v="0"/>
    <n v="1513"/>
    <n v="907.8"/>
    <n v="3"/>
    <n v="5"/>
    <n v="4539"/>
    <n v="2723.3999999999996"/>
    <n v="1815.6000000000004"/>
    <n v="0.40000000000000008"/>
    <x v="10"/>
    <n v="2025"/>
    <x v="2"/>
  </r>
  <r>
    <s v="O01577"/>
    <s v="2024-12-14"/>
    <x v="793"/>
    <s v="P051"/>
    <x v="96"/>
    <x v="1"/>
    <n v="1507"/>
    <n v="753.5"/>
    <n v="1"/>
    <n v="20"/>
    <n v="1507"/>
    <n v="753.5"/>
    <n v="753.5"/>
    <n v="0.5"/>
    <x v="5"/>
    <n v="2024"/>
    <x v="3"/>
  </r>
  <r>
    <s v="O01578"/>
    <s v="2024-05-24"/>
    <x v="45"/>
    <s v="P095"/>
    <x v="66"/>
    <x v="2"/>
    <n v="4520"/>
    <n v="3164"/>
    <n v="3"/>
    <n v="20"/>
    <n v="13560"/>
    <n v="9492"/>
    <n v="4068"/>
    <n v="0.3"/>
    <x v="0"/>
    <n v="2024"/>
    <x v="0"/>
  </r>
  <r>
    <s v="O01579"/>
    <s v="2025-07-16"/>
    <x v="451"/>
    <s v="P054"/>
    <x v="63"/>
    <x v="4"/>
    <n v="611"/>
    <n v="427.7"/>
    <n v="2"/>
    <n v="10"/>
    <n v="1222"/>
    <n v="855.4"/>
    <n v="366.6"/>
    <n v="0.30000000000000004"/>
    <x v="3"/>
    <n v="2025"/>
    <x v="1"/>
  </r>
  <r>
    <s v="O01580"/>
    <s v="2025-02-07"/>
    <x v="685"/>
    <s v="P086"/>
    <x v="8"/>
    <x v="2"/>
    <n v="3333"/>
    <n v="2333.1"/>
    <n v="5"/>
    <n v="15"/>
    <n v="16665"/>
    <n v="11665.5"/>
    <n v="4999.5"/>
    <n v="0.3"/>
    <x v="10"/>
    <n v="2025"/>
    <x v="2"/>
  </r>
  <r>
    <s v="O01581"/>
    <s v="2024-01-15"/>
    <x v="524"/>
    <s v="P053"/>
    <x v="28"/>
    <x v="2"/>
    <n v="641"/>
    <n v="384.6"/>
    <n v="5"/>
    <n v="5"/>
    <n v="3205"/>
    <n v="1923"/>
    <n v="1282"/>
    <n v="0.4"/>
    <x v="2"/>
    <n v="2024"/>
    <x v="2"/>
  </r>
  <r>
    <s v="O01582"/>
    <s v="2025-09-12"/>
    <x v="604"/>
    <s v="P083"/>
    <x v="14"/>
    <x v="4"/>
    <n v="5842"/>
    <n v="3505.2"/>
    <n v="1"/>
    <n v="15"/>
    <n v="5842"/>
    <n v="3505.2"/>
    <n v="2336.8000000000002"/>
    <n v="0.4"/>
    <x v="4"/>
    <n v="2025"/>
    <x v="1"/>
  </r>
  <r>
    <s v="O01583"/>
    <s v="2024-01-14"/>
    <x v="794"/>
    <s v="P028"/>
    <x v="27"/>
    <x v="3"/>
    <n v="9664"/>
    <n v="4832"/>
    <n v="4"/>
    <n v="0"/>
    <n v="38656"/>
    <n v="19328"/>
    <n v="19328"/>
    <n v="0.5"/>
    <x v="2"/>
    <n v="2024"/>
    <x v="2"/>
  </r>
  <r>
    <s v="O01584"/>
    <s v="2024-06-13"/>
    <x v="795"/>
    <s v="P008"/>
    <x v="29"/>
    <x v="3"/>
    <n v="41971"/>
    <n v="29379.7"/>
    <n v="4"/>
    <n v="20"/>
    <n v="167884"/>
    <n v="117518.8"/>
    <n v="50365.2"/>
    <n v="0.3"/>
    <x v="9"/>
    <n v="2024"/>
    <x v="0"/>
  </r>
  <r>
    <s v="O01585"/>
    <s v="2024-07-13"/>
    <x v="536"/>
    <s v="P089"/>
    <x v="31"/>
    <x v="4"/>
    <n v="2956"/>
    <n v="1478"/>
    <n v="2"/>
    <n v="5"/>
    <n v="5912"/>
    <n v="2956"/>
    <n v="2956"/>
    <n v="0.5"/>
    <x v="3"/>
    <n v="2024"/>
    <x v="1"/>
  </r>
  <r>
    <s v="O01586"/>
    <s v="2025-07-24"/>
    <x v="745"/>
    <s v="P043"/>
    <x v="87"/>
    <x v="1"/>
    <n v="1637"/>
    <n v="818.5"/>
    <n v="2"/>
    <n v="5"/>
    <n v="3274"/>
    <n v="1637"/>
    <n v="1637"/>
    <n v="0.5"/>
    <x v="3"/>
    <n v="2025"/>
    <x v="1"/>
  </r>
  <r>
    <s v="O01587"/>
    <s v="2024-05-19"/>
    <x v="796"/>
    <s v="P077"/>
    <x v="3"/>
    <x v="3"/>
    <n v="42787"/>
    <n v="29950.9"/>
    <n v="2"/>
    <n v="0"/>
    <n v="85574"/>
    <n v="59901.8"/>
    <n v="25672.199999999997"/>
    <n v="0.3"/>
    <x v="0"/>
    <n v="2024"/>
    <x v="0"/>
  </r>
  <r>
    <s v="O01588"/>
    <s v="2024-03-18"/>
    <x v="489"/>
    <s v="P009"/>
    <x v="49"/>
    <x v="4"/>
    <n v="10891"/>
    <n v="5445.5"/>
    <n v="4"/>
    <n v="15"/>
    <n v="43564"/>
    <n v="21782"/>
    <n v="21782"/>
    <n v="0.5"/>
    <x v="11"/>
    <n v="2024"/>
    <x v="2"/>
  </r>
  <r>
    <s v="O01589"/>
    <s v="2024-06-20"/>
    <x v="40"/>
    <s v="P076"/>
    <x v="17"/>
    <x v="1"/>
    <n v="3690"/>
    <n v="2583"/>
    <n v="5"/>
    <n v="20"/>
    <n v="18450"/>
    <n v="12915"/>
    <n v="5535"/>
    <n v="0.3"/>
    <x v="9"/>
    <n v="2024"/>
    <x v="0"/>
  </r>
  <r>
    <s v="O01590"/>
    <s v="2024-04-20"/>
    <x v="466"/>
    <s v="P049"/>
    <x v="34"/>
    <x v="2"/>
    <n v="4071"/>
    <n v="2442.6"/>
    <n v="1"/>
    <n v="5"/>
    <n v="4071"/>
    <n v="2442.6"/>
    <n v="1628.4"/>
    <n v="0.4"/>
    <x v="8"/>
    <n v="2024"/>
    <x v="0"/>
  </r>
  <r>
    <s v="O01591"/>
    <s v="2024-02-16"/>
    <x v="231"/>
    <s v="P047"/>
    <x v="48"/>
    <x v="2"/>
    <n v="3146"/>
    <n v="1573"/>
    <n v="1"/>
    <n v="20"/>
    <n v="3146"/>
    <n v="1573"/>
    <n v="1573"/>
    <n v="0.5"/>
    <x v="10"/>
    <n v="2024"/>
    <x v="2"/>
  </r>
  <r>
    <s v="O01592"/>
    <s v="2024-05-16"/>
    <x v="713"/>
    <s v="P022"/>
    <x v="73"/>
    <x v="3"/>
    <n v="48755"/>
    <n v="29253"/>
    <n v="1"/>
    <n v="10"/>
    <n v="48755"/>
    <n v="29253"/>
    <n v="19502"/>
    <n v="0.4"/>
    <x v="0"/>
    <n v="2024"/>
    <x v="0"/>
  </r>
  <r>
    <s v="O01593"/>
    <s v="2025-03-31"/>
    <x v="295"/>
    <s v="P015"/>
    <x v="55"/>
    <x v="2"/>
    <n v="2943"/>
    <n v="1471.5"/>
    <n v="3"/>
    <n v="0"/>
    <n v="8829"/>
    <n v="4414.5"/>
    <n v="4414.5"/>
    <n v="0.5"/>
    <x v="11"/>
    <n v="2025"/>
    <x v="2"/>
  </r>
  <r>
    <s v="O01594"/>
    <s v="2025-12-26"/>
    <x v="25"/>
    <s v="P011"/>
    <x v="32"/>
    <x v="0"/>
    <n v="4339"/>
    <n v="2169.5"/>
    <n v="3"/>
    <n v="20"/>
    <n v="13017"/>
    <n v="6508.5"/>
    <n v="6508.5"/>
    <n v="0.5"/>
    <x v="5"/>
    <n v="2025"/>
    <x v="3"/>
  </r>
  <r>
    <s v="O01595"/>
    <s v="2025-08-16"/>
    <x v="275"/>
    <s v="P021"/>
    <x v="82"/>
    <x v="2"/>
    <n v="1236"/>
    <n v="865.2"/>
    <n v="4"/>
    <n v="0"/>
    <n v="4944"/>
    <n v="3460.8"/>
    <n v="1483.1999999999998"/>
    <n v="0.3"/>
    <x v="1"/>
    <n v="2025"/>
    <x v="1"/>
  </r>
  <r>
    <s v="O01596"/>
    <s v="2025-09-11"/>
    <x v="269"/>
    <s v="P011"/>
    <x v="32"/>
    <x v="0"/>
    <n v="4339"/>
    <n v="2169.5"/>
    <n v="2"/>
    <n v="15"/>
    <n v="8678"/>
    <n v="4339"/>
    <n v="4339"/>
    <n v="0.5"/>
    <x v="4"/>
    <n v="2025"/>
    <x v="1"/>
  </r>
  <r>
    <s v="O01597"/>
    <s v="2024-03-03"/>
    <x v="712"/>
    <s v="P088"/>
    <x v="6"/>
    <x v="4"/>
    <n v="11542"/>
    <n v="6925.2"/>
    <n v="4"/>
    <n v="15"/>
    <n v="46168"/>
    <n v="27700.799999999999"/>
    <n v="18467.2"/>
    <n v="0.4"/>
    <x v="11"/>
    <n v="2024"/>
    <x v="2"/>
  </r>
  <r>
    <s v="O01598"/>
    <s v="2024-09-13"/>
    <x v="270"/>
    <s v="P005"/>
    <x v="90"/>
    <x v="1"/>
    <n v="3939"/>
    <n v="2757.3"/>
    <n v="2"/>
    <n v="10"/>
    <n v="7878"/>
    <n v="5514.6"/>
    <n v="2363.3999999999996"/>
    <n v="0.29999999999999993"/>
    <x v="4"/>
    <n v="2024"/>
    <x v="1"/>
  </r>
  <r>
    <s v="O01599"/>
    <s v="2024-06-15"/>
    <x v="118"/>
    <s v="P001"/>
    <x v="1"/>
    <x v="1"/>
    <n v="1891"/>
    <n v="945.5"/>
    <n v="5"/>
    <n v="5"/>
    <n v="9455"/>
    <n v="4727.5"/>
    <n v="4727.5"/>
    <n v="0.5"/>
    <x v="9"/>
    <n v="2024"/>
    <x v="0"/>
  </r>
  <r>
    <s v="O01600"/>
    <s v="2025-04-10"/>
    <x v="604"/>
    <s v="P056"/>
    <x v="23"/>
    <x v="3"/>
    <n v="18900"/>
    <n v="9450"/>
    <n v="3"/>
    <n v="5"/>
    <n v="56700"/>
    <n v="28350"/>
    <n v="28350"/>
    <n v="0.5"/>
    <x v="8"/>
    <n v="2025"/>
    <x v="0"/>
  </r>
  <r>
    <s v="O01601"/>
    <s v="2025-02-01"/>
    <x v="432"/>
    <s v="P070"/>
    <x v="85"/>
    <x v="4"/>
    <n v="583"/>
    <n v="349.8"/>
    <n v="2"/>
    <n v="20"/>
    <n v="1166"/>
    <n v="699.6"/>
    <n v="466.4"/>
    <n v="0.39999999999999997"/>
    <x v="10"/>
    <n v="2025"/>
    <x v="2"/>
  </r>
  <r>
    <s v="O01602"/>
    <s v="2025-02-03"/>
    <x v="797"/>
    <s v="P034"/>
    <x v="88"/>
    <x v="3"/>
    <n v="4860"/>
    <n v="2430"/>
    <n v="3"/>
    <n v="20"/>
    <n v="14580"/>
    <n v="7290"/>
    <n v="7290"/>
    <n v="0.5"/>
    <x v="10"/>
    <n v="2025"/>
    <x v="2"/>
  </r>
  <r>
    <s v="O01603"/>
    <s v="2025-08-29"/>
    <x v="152"/>
    <s v="P043"/>
    <x v="87"/>
    <x v="1"/>
    <n v="1637"/>
    <n v="818.5"/>
    <n v="4"/>
    <n v="10"/>
    <n v="6548"/>
    <n v="3274"/>
    <n v="3274"/>
    <n v="0.5"/>
    <x v="1"/>
    <n v="2025"/>
    <x v="1"/>
  </r>
  <r>
    <s v="O01604"/>
    <s v="2025-02-06"/>
    <x v="798"/>
    <s v="P080"/>
    <x v="79"/>
    <x v="4"/>
    <n v="4816"/>
    <n v="3371.2"/>
    <n v="2"/>
    <n v="15"/>
    <n v="9632"/>
    <n v="6742.4"/>
    <n v="2889.6000000000004"/>
    <n v="0.30000000000000004"/>
    <x v="10"/>
    <n v="2025"/>
    <x v="2"/>
  </r>
  <r>
    <s v="O01605"/>
    <s v="2025-07-05"/>
    <x v="490"/>
    <s v="P020"/>
    <x v="21"/>
    <x v="4"/>
    <n v="11647"/>
    <n v="8152.9"/>
    <n v="3"/>
    <n v="15"/>
    <n v="34941"/>
    <n v="24458.699999999997"/>
    <n v="10482.300000000003"/>
    <n v="0.3000000000000001"/>
    <x v="3"/>
    <n v="2025"/>
    <x v="1"/>
  </r>
  <r>
    <s v="O01606"/>
    <s v="2025-11-16"/>
    <x v="184"/>
    <s v="P049"/>
    <x v="34"/>
    <x v="2"/>
    <n v="4071"/>
    <n v="2442.6"/>
    <n v="1"/>
    <n v="15"/>
    <n v="4071"/>
    <n v="2442.6"/>
    <n v="1628.4"/>
    <n v="0.4"/>
    <x v="6"/>
    <n v="2025"/>
    <x v="3"/>
  </r>
  <r>
    <s v="O01607"/>
    <s v="2024-06-01"/>
    <x v="732"/>
    <s v="P077"/>
    <x v="3"/>
    <x v="3"/>
    <n v="42787"/>
    <n v="29950.9"/>
    <n v="2"/>
    <n v="5"/>
    <n v="85574"/>
    <n v="59901.8"/>
    <n v="25672.199999999997"/>
    <n v="0.3"/>
    <x v="9"/>
    <n v="2024"/>
    <x v="0"/>
  </r>
  <r>
    <s v="O01608"/>
    <s v="2025-10-12"/>
    <x v="537"/>
    <s v="P099"/>
    <x v="24"/>
    <x v="3"/>
    <n v="48012"/>
    <n v="24006"/>
    <n v="3"/>
    <n v="0"/>
    <n v="144036"/>
    <n v="72018"/>
    <n v="72018"/>
    <n v="0.5"/>
    <x v="7"/>
    <n v="2025"/>
    <x v="3"/>
  </r>
  <r>
    <s v="O01609"/>
    <s v="2025-03-24"/>
    <x v="164"/>
    <s v="P092"/>
    <x v="83"/>
    <x v="0"/>
    <n v="7315"/>
    <n v="4389"/>
    <n v="2"/>
    <n v="0"/>
    <n v="14630"/>
    <n v="8778"/>
    <n v="5852"/>
    <n v="0.4"/>
    <x v="11"/>
    <n v="2025"/>
    <x v="2"/>
  </r>
  <r>
    <s v="O01610"/>
    <s v="2025-06-26"/>
    <x v="799"/>
    <s v="P027"/>
    <x v="33"/>
    <x v="2"/>
    <n v="4969"/>
    <n v="2484.5"/>
    <n v="1"/>
    <n v="15"/>
    <n v="4969"/>
    <n v="2484.5"/>
    <n v="2484.5"/>
    <n v="0.5"/>
    <x v="9"/>
    <n v="2025"/>
    <x v="0"/>
  </r>
  <r>
    <s v="O01611"/>
    <s v="2024-12-05"/>
    <x v="283"/>
    <s v="P013"/>
    <x v="70"/>
    <x v="1"/>
    <n v="639"/>
    <n v="319.5"/>
    <n v="3"/>
    <n v="5"/>
    <n v="1917"/>
    <n v="958.5"/>
    <n v="958.5"/>
    <n v="0.5"/>
    <x v="5"/>
    <n v="2024"/>
    <x v="3"/>
  </r>
  <r>
    <s v="O01612"/>
    <s v="2024-06-16"/>
    <x v="22"/>
    <s v="P073"/>
    <x v="89"/>
    <x v="1"/>
    <n v="626"/>
    <n v="438.2"/>
    <n v="2"/>
    <n v="0"/>
    <n v="1252"/>
    <n v="876.4"/>
    <n v="375.6"/>
    <n v="0.30000000000000004"/>
    <x v="9"/>
    <n v="2024"/>
    <x v="0"/>
  </r>
  <r>
    <s v="O01613"/>
    <s v="2025-01-28"/>
    <x v="507"/>
    <s v="P036"/>
    <x v="97"/>
    <x v="3"/>
    <n v="3046"/>
    <n v="1827.6"/>
    <n v="3"/>
    <n v="0"/>
    <n v="9138"/>
    <n v="5482.7999999999993"/>
    <n v="3655.2000000000007"/>
    <n v="0.40000000000000008"/>
    <x v="2"/>
    <n v="2025"/>
    <x v="2"/>
  </r>
  <r>
    <s v="O01614"/>
    <s v="2025-06-16"/>
    <x v="624"/>
    <s v="P010"/>
    <x v="0"/>
    <x v="0"/>
    <n v="10936"/>
    <n v="6561.6"/>
    <n v="3"/>
    <n v="20"/>
    <n v="32808"/>
    <n v="19684.800000000003"/>
    <n v="13123.199999999997"/>
    <n v="0.39999999999999991"/>
    <x v="9"/>
    <n v="2025"/>
    <x v="0"/>
  </r>
  <r>
    <s v="O01615"/>
    <s v="2025-02-20"/>
    <x v="154"/>
    <s v="P039"/>
    <x v="81"/>
    <x v="0"/>
    <n v="9543"/>
    <n v="4771.5"/>
    <n v="1"/>
    <n v="5"/>
    <n v="9543"/>
    <n v="4771.5"/>
    <n v="4771.5"/>
    <n v="0.5"/>
    <x v="10"/>
    <n v="2025"/>
    <x v="2"/>
  </r>
  <r>
    <s v="O01616"/>
    <s v="2025-10-27"/>
    <x v="192"/>
    <s v="P044"/>
    <x v="53"/>
    <x v="4"/>
    <n v="5008"/>
    <n v="3505.6"/>
    <n v="5"/>
    <n v="15"/>
    <n v="25040"/>
    <n v="17528"/>
    <n v="7512"/>
    <n v="0.3"/>
    <x v="7"/>
    <n v="2025"/>
    <x v="3"/>
  </r>
  <r>
    <s v="O01617"/>
    <s v="2025-09-25"/>
    <x v="72"/>
    <s v="P026"/>
    <x v="60"/>
    <x v="4"/>
    <n v="4882"/>
    <n v="2929.2"/>
    <n v="3"/>
    <n v="20"/>
    <n v="14646"/>
    <n v="8787.5999999999985"/>
    <n v="5858.4000000000015"/>
    <n v="0.40000000000000008"/>
    <x v="4"/>
    <n v="2025"/>
    <x v="1"/>
  </r>
  <r>
    <s v="O01618"/>
    <s v="2024-08-21"/>
    <x v="63"/>
    <s v="P065"/>
    <x v="10"/>
    <x v="4"/>
    <n v="4421"/>
    <n v="3094.7"/>
    <n v="5"/>
    <n v="0"/>
    <n v="22105"/>
    <n v="15473.5"/>
    <n v="6631.5"/>
    <n v="0.3"/>
    <x v="1"/>
    <n v="2024"/>
    <x v="1"/>
  </r>
  <r>
    <s v="O01619"/>
    <s v="2025-06-30"/>
    <x v="181"/>
    <s v="P098"/>
    <x v="30"/>
    <x v="1"/>
    <n v="1661"/>
    <n v="830.5"/>
    <n v="3"/>
    <n v="5"/>
    <n v="4983"/>
    <n v="2491.5"/>
    <n v="2491.5"/>
    <n v="0.5"/>
    <x v="9"/>
    <n v="2025"/>
    <x v="0"/>
  </r>
  <r>
    <s v="O01620"/>
    <s v="2024-01-13"/>
    <x v="88"/>
    <s v="P093"/>
    <x v="59"/>
    <x v="0"/>
    <n v="10597"/>
    <n v="5298.5"/>
    <n v="3"/>
    <n v="10"/>
    <n v="31791"/>
    <n v="15895.5"/>
    <n v="15895.5"/>
    <n v="0.5"/>
    <x v="2"/>
    <n v="2024"/>
    <x v="2"/>
  </r>
  <r>
    <s v="O01621"/>
    <s v="2024-03-31"/>
    <x v="407"/>
    <s v="P047"/>
    <x v="48"/>
    <x v="2"/>
    <n v="3146"/>
    <n v="1573"/>
    <n v="2"/>
    <n v="5"/>
    <n v="6292"/>
    <n v="3146"/>
    <n v="3146"/>
    <n v="0.5"/>
    <x v="11"/>
    <n v="2024"/>
    <x v="2"/>
  </r>
  <r>
    <s v="O01622"/>
    <s v="2025-03-06"/>
    <x v="634"/>
    <s v="P016"/>
    <x v="43"/>
    <x v="1"/>
    <n v="1591"/>
    <n v="1113.7"/>
    <n v="1"/>
    <n v="0"/>
    <n v="1591"/>
    <n v="1113.7"/>
    <n v="477.29999999999995"/>
    <n v="0.3"/>
    <x v="11"/>
    <n v="2025"/>
    <x v="2"/>
  </r>
  <r>
    <s v="O01623"/>
    <s v="2025-11-23"/>
    <x v="800"/>
    <s v="P040"/>
    <x v="86"/>
    <x v="4"/>
    <n v="6724"/>
    <n v="4034.4"/>
    <n v="1"/>
    <n v="0"/>
    <n v="6724"/>
    <n v="4034.4"/>
    <n v="2689.6"/>
    <n v="0.39999999999999997"/>
    <x v="6"/>
    <n v="2025"/>
    <x v="3"/>
  </r>
  <r>
    <s v="O01624"/>
    <s v="2024-10-07"/>
    <x v="310"/>
    <s v="P054"/>
    <x v="63"/>
    <x v="4"/>
    <n v="611"/>
    <n v="427.7"/>
    <n v="3"/>
    <n v="0"/>
    <n v="1833"/>
    <n v="1283.0999999999999"/>
    <n v="549.90000000000009"/>
    <n v="0.30000000000000004"/>
    <x v="7"/>
    <n v="2024"/>
    <x v="3"/>
  </r>
  <r>
    <s v="O01625"/>
    <s v="2024-10-30"/>
    <x v="801"/>
    <s v="P084"/>
    <x v="80"/>
    <x v="2"/>
    <n v="3921"/>
    <n v="2352.6"/>
    <n v="4"/>
    <n v="15"/>
    <n v="15684"/>
    <n v="9410.4"/>
    <n v="6273.6"/>
    <n v="0.4"/>
    <x v="7"/>
    <n v="2024"/>
    <x v="3"/>
  </r>
  <r>
    <s v="O01626"/>
    <s v="2025-01-10"/>
    <x v="479"/>
    <s v="P029"/>
    <x v="94"/>
    <x v="4"/>
    <n v="2105"/>
    <n v="1263"/>
    <n v="1"/>
    <n v="20"/>
    <n v="2105"/>
    <n v="1263"/>
    <n v="842"/>
    <n v="0.4"/>
    <x v="2"/>
    <n v="2025"/>
    <x v="2"/>
  </r>
  <r>
    <s v="O01627"/>
    <s v="2024-01-09"/>
    <x v="802"/>
    <s v="P003"/>
    <x v="46"/>
    <x v="1"/>
    <n v="569"/>
    <n v="341.4"/>
    <n v="1"/>
    <n v="15"/>
    <n v="569"/>
    <n v="341.4"/>
    <n v="227.60000000000002"/>
    <n v="0.4"/>
    <x v="2"/>
    <n v="2024"/>
    <x v="2"/>
  </r>
  <r>
    <s v="O01628"/>
    <s v="2024-07-11"/>
    <x v="721"/>
    <s v="P076"/>
    <x v="17"/>
    <x v="1"/>
    <n v="3690"/>
    <n v="2583"/>
    <n v="2"/>
    <n v="15"/>
    <n v="7380"/>
    <n v="5166"/>
    <n v="2214"/>
    <n v="0.3"/>
    <x v="3"/>
    <n v="2024"/>
    <x v="1"/>
  </r>
  <r>
    <s v="O01629"/>
    <s v="2025-07-05"/>
    <x v="381"/>
    <s v="P006"/>
    <x v="99"/>
    <x v="3"/>
    <n v="18855"/>
    <n v="9427.5"/>
    <n v="4"/>
    <n v="0"/>
    <n v="75420"/>
    <n v="37710"/>
    <n v="37710"/>
    <n v="0.5"/>
    <x v="3"/>
    <n v="2025"/>
    <x v="1"/>
  </r>
  <r>
    <s v="O01630"/>
    <s v="2024-11-11"/>
    <x v="697"/>
    <s v="P017"/>
    <x v="12"/>
    <x v="2"/>
    <n v="978"/>
    <n v="684.6"/>
    <n v="1"/>
    <n v="0"/>
    <n v="978"/>
    <n v="684.6"/>
    <n v="293.39999999999998"/>
    <n v="0.3"/>
    <x v="6"/>
    <n v="2024"/>
    <x v="3"/>
  </r>
  <r>
    <s v="O01631"/>
    <s v="2025-06-11"/>
    <x v="803"/>
    <s v="P056"/>
    <x v="23"/>
    <x v="3"/>
    <n v="18900"/>
    <n v="9450"/>
    <n v="1"/>
    <n v="20"/>
    <n v="18900"/>
    <n v="9450"/>
    <n v="9450"/>
    <n v="0.5"/>
    <x v="9"/>
    <n v="2025"/>
    <x v="0"/>
  </r>
  <r>
    <s v="O01632"/>
    <s v="2025-03-30"/>
    <x v="240"/>
    <s v="P024"/>
    <x v="57"/>
    <x v="3"/>
    <n v="9702"/>
    <n v="4851"/>
    <n v="4"/>
    <n v="20"/>
    <n v="38808"/>
    <n v="19404"/>
    <n v="19404"/>
    <n v="0.5"/>
    <x v="11"/>
    <n v="2025"/>
    <x v="2"/>
  </r>
  <r>
    <s v="O01633"/>
    <s v="2025-11-26"/>
    <x v="120"/>
    <s v="P080"/>
    <x v="79"/>
    <x v="4"/>
    <n v="4816"/>
    <n v="3371.2"/>
    <n v="1"/>
    <n v="0"/>
    <n v="4816"/>
    <n v="3371.2"/>
    <n v="1444.8000000000002"/>
    <n v="0.30000000000000004"/>
    <x v="6"/>
    <n v="2025"/>
    <x v="3"/>
  </r>
  <r>
    <s v="O01634"/>
    <s v="2024-09-08"/>
    <x v="587"/>
    <s v="P077"/>
    <x v="3"/>
    <x v="3"/>
    <n v="42787"/>
    <n v="29950.9"/>
    <n v="3"/>
    <n v="0"/>
    <n v="128361"/>
    <n v="89852.700000000012"/>
    <n v="38508.299999999988"/>
    <n v="0.29999999999999993"/>
    <x v="4"/>
    <n v="2024"/>
    <x v="1"/>
  </r>
  <r>
    <s v="O01635"/>
    <s v="2025-08-17"/>
    <x v="49"/>
    <s v="P056"/>
    <x v="23"/>
    <x v="3"/>
    <n v="18900"/>
    <n v="9450"/>
    <n v="2"/>
    <n v="5"/>
    <n v="37800"/>
    <n v="18900"/>
    <n v="18900"/>
    <n v="0.5"/>
    <x v="1"/>
    <n v="2025"/>
    <x v="1"/>
  </r>
  <r>
    <s v="O01636"/>
    <s v="2025-01-02"/>
    <x v="343"/>
    <s v="P072"/>
    <x v="20"/>
    <x v="3"/>
    <n v="27555"/>
    <n v="19288.5"/>
    <n v="2"/>
    <n v="15"/>
    <n v="55110"/>
    <n v="38577"/>
    <n v="16533"/>
    <n v="0.3"/>
    <x v="2"/>
    <n v="2025"/>
    <x v="2"/>
  </r>
  <r>
    <s v="O01637"/>
    <s v="2024-10-16"/>
    <x v="368"/>
    <s v="P009"/>
    <x v="49"/>
    <x v="4"/>
    <n v="10891"/>
    <n v="5445.5"/>
    <n v="5"/>
    <n v="0"/>
    <n v="54455"/>
    <n v="27227.5"/>
    <n v="27227.5"/>
    <n v="0.5"/>
    <x v="7"/>
    <n v="2024"/>
    <x v="3"/>
  </r>
  <r>
    <s v="O01638"/>
    <s v="2024-09-12"/>
    <x v="523"/>
    <s v="P009"/>
    <x v="49"/>
    <x v="4"/>
    <n v="10891"/>
    <n v="5445.5"/>
    <n v="4"/>
    <n v="15"/>
    <n v="43564"/>
    <n v="21782"/>
    <n v="21782"/>
    <n v="0.5"/>
    <x v="4"/>
    <n v="2024"/>
    <x v="1"/>
  </r>
  <r>
    <s v="O01639"/>
    <s v="2024-01-16"/>
    <x v="402"/>
    <s v="P035"/>
    <x v="92"/>
    <x v="4"/>
    <n v="3185"/>
    <n v="1592.5"/>
    <n v="1"/>
    <n v="20"/>
    <n v="3185"/>
    <n v="1592.5"/>
    <n v="1592.5"/>
    <n v="0.5"/>
    <x v="2"/>
    <n v="2024"/>
    <x v="2"/>
  </r>
  <r>
    <s v="O01640"/>
    <s v="2024-12-30"/>
    <x v="338"/>
    <s v="P099"/>
    <x v="24"/>
    <x v="3"/>
    <n v="48012"/>
    <n v="24006"/>
    <n v="3"/>
    <n v="5"/>
    <n v="144036"/>
    <n v="72018"/>
    <n v="72018"/>
    <n v="0.5"/>
    <x v="5"/>
    <n v="2024"/>
    <x v="3"/>
  </r>
  <r>
    <s v="O01641"/>
    <s v="2024-06-16"/>
    <x v="744"/>
    <s v="P042"/>
    <x v="74"/>
    <x v="1"/>
    <n v="2758"/>
    <n v="1379"/>
    <n v="1"/>
    <n v="0"/>
    <n v="2758"/>
    <n v="1379"/>
    <n v="1379"/>
    <n v="0.5"/>
    <x v="9"/>
    <n v="2024"/>
    <x v="0"/>
  </r>
  <r>
    <s v="O01642"/>
    <s v="2024-07-28"/>
    <x v="606"/>
    <s v="P090"/>
    <x v="54"/>
    <x v="1"/>
    <n v="1510"/>
    <n v="755"/>
    <n v="1"/>
    <n v="5"/>
    <n v="1510"/>
    <n v="755"/>
    <n v="755"/>
    <n v="0.5"/>
    <x v="3"/>
    <n v="2024"/>
    <x v="1"/>
  </r>
  <r>
    <s v="O01643"/>
    <s v="2025-09-30"/>
    <x v="201"/>
    <s v="P052"/>
    <x v="77"/>
    <x v="1"/>
    <n v="192"/>
    <n v="96"/>
    <n v="1"/>
    <n v="5"/>
    <n v="192"/>
    <n v="96"/>
    <n v="96"/>
    <n v="0.5"/>
    <x v="4"/>
    <n v="2025"/>
    <x v="1"/>
  </r>
  <r>
    <s v="O01644"/>
    <s v="2024-02-13"/>
    <x v="344"/>
    <s v="P016"/>
    <x v="43"/>
    <x v="1"/>
    <n v="1591"/>
    <n v="1113.7"/>
    <n v="5"/>
    <n v="10"/>
    <n v="7955"/>
    <n v="5568.5"/>
    <n v="2386.5"/>
    <n v="0.3"/>
    <x v="10"/>
    <n v="2024"/>
    <x v="2"/>
  </r>
  <r>
    <s v="O01645"/>
    <s v="2024-06-04"/>
    <x v="503"/>
    <s v="P043"/>
    <x v="87"/>
    <x v="1"/>
    <n v="1637"/>
    <n v="818.5"/>
    <n v="2"/>
    <n v="5"/>
    <n v="3274"/>
    <n v="1637"/>
    <n v="1637"/>
    <n v="0.5"/>
    <x v="9"/>
    <n v="2024"/>
    <x v="0"/>
  </r>
  <r>
    <s v="O01646"/>
    <s v="2024-05-26"/>
    <x v="612"/>
    <s v="P053"/>
    <x v="28"/>
    <x v="2"/>
    <n v="641"/>
    <n v="384.6"/>
    <n v="1"/>
    <n v="10"/>
    <n v="641"/>
    <n v="384.6"/>
    <n v="256.39999999999998"/>
    <n v="0.39999999999999997"/>
    <x v="0"/>
    <n v="2024"/>
    <x v="0"/>
  </r>
  <r>
    <s v="O01647"/>
    <s v="2024-04-27"/>
    <x v="730"/>
    <s v="P003"/>
    <x v="46"/>
    <x v="1"/>
    <n v="569"/>
    <n v="341.4"/>
    <n v="4"/>
    <n v="20"/>
    <n v="2276"/>
    <n v="1365.6"/>
    <n v="910.40000000000009"/>
    <n v="0.4"/>
    <x v="8"/>
    <n v="2024"/>
    <x v="0"/>
  </r>
  <r>
    <s v="O01648"/>
    <s v="2025-06-09"/>
    <x v="804"/>
    <s v="P079"/>
    <x v="36"/>
    <x v="0"/>
    <n v="10900"/>
    <n v="5450"/>
    <n v="1"/>
    <n v="0"/>
    <n v="10900"/>
    <n v="5450"/>
    <n v="5450"/>
    <n v="0.5"/>
    <x v="9"/>
    <n v="2025"/>
    <x v="0"/>
  </r>
  <r>
    <s v="O01649"/>
    <s v="2024-06-24"/>
    <x v="37"/>
    <s v="P068"/>
    <x v="65"/>
    <x v="0"/>
    <n v="7252"/>
    <n v="3626"/>
    <n v="4"/>
    <n v="20"/>
    <n v="29008"/>
    <n v="14504"/>
    <n v="14504"/>
    <n v="0.5"/>
    <x v="9"/>
    <n v="2024"/>
    <x v="0"/>
  </r>
  <r>
    <s v="O01650"/>
    <s v="2025-08-04"/>
    <x v="701"/>
    <s v="P059"/>
    <x v="62"/>
    <x v="3"/>
    <n v="39929"/>
    <n v="23957.4"/>
    <n v="2"/>
    <n v="0"/>
    <n v="79858"/>
    <n v="47914.8"/>
    <n v="31943.199999999997"/>
    <n v="0.39999999999999997"/>
    <x v="1"/>
    <n v="2025"/>
    <x v="1"/>
  </r>
  <r>
    <s v="O01651"/>
    <s v="2024-11-02"/>
    <x v="485"/>
    <s v="P017"/>
    <x v="12"/>
    <x v="2"/>
    <n v="978"/>
    <n v="684.6"/>
    <n v="5"/>
    <n v="15"/>
    <n v="4890"/>
    <n v="3423"/>
    <n v="1467"/>
    <n v="0.3"/>
    <x v="6"/>
    <n v="2024"/>
    <x v="3"/>
  </r>
  <r>
    <s v="O01652"/>
    <s v="2025-05-14"/>
    <x v="75"/>
    <s v="P055"/>
    <x v="56"/>
    <x v="3"/>
    <n v="6621"/>
    <n v="3972.6"/>
    <n v="5"/>
    <n v="20"/>
    <n v="33105"/>
    <n v="19863"/>
    <n v="13242"/>
    <n v="0.4"/>
    <x v="0"/>
    <n v="2025"/>
    <x v="0"/>
  </r>
  <r>
    <s v="O01653"/>
    <s v="2025-04-17"/>
    <x v="805"/>
    <s v="P062"/>
    <x v="93"/>
    <x v="4"/>
    <n v="2777"/>
    <n v="1943.9"/>
    <n v="2"/>
    <n v="15"/>
    <n v="5554"/>
    <n v="3887.8"/>
    <n v="1666.1999999999998"/>
    <n v="0.3"/>
    <x v="8"/>
    <n v="2025"/>
    <x v="0"/>
  </r>
  <r>
    <s v="O01654"/>
    <s v="2025-06-09"/>
    <x v="294"/>
    <s v="P091"/>
    <x v="18"/>
    <x v="3"/>
    <n v="45348"/>
    <n v="27208.799999999999"/>
    <n v="2"/>
    <n v="20"/>
    <n v="90696"/>
    <n v="54417.599999999999"/>
    <n v="36278.400000000001"/>
    <n v="0.4"/>
    <x v="9"/>
    <n v="2025"/>
    <x v="0"/>
  </r>
  <r>
    <s v="O01655"/>
    <s v="2025-11-13"/>
    <x v="779"/>
    <s v="P024"/>
    <x v="57"/>
    <x v="3"/>
    <n v="9702"/>
    <n v="4851"/>
    <n v="4"/>
    <n v="15"/>
    <n v="38808"/>
    <n v="19404"/>
    <n v="19404"/>
    <n v="0.5"/>
    <x v="6"/>
    <n v="2025"/>
    <x v="3"/>
  </r>
  <r>
    <s v="O01656"/>
    <s v="2025-10-26"/>
    <x v="415"/>
    <s v="P072"/>
    <x v="20"/>
    <x v="3"/>
    <n v="27555"/>
    <n v="19288.5"/>
    <n v="3"/>
    <n v="0"/>
    <n v="82665"/>
    <n v="57865.5"/>
    <n v="24799.5"/>
    <n v="0.3"/>
    <x v="7"/>
    <n v="2025"/>
    <x v="3"/>
  </r>
  <r>
    <s v="O01657"/>
    <s v="2024-11-08"/>
    <x v="478"/>
    <s v="P008"/>
    <x v="29"/>
    <x v="3"/>
    <n v="41971"/>
    <n v="29379.7"/>
    <n v="2"/>
    <n v="10"/>
    <n v="83942"/>
    <n v="58759.4"/>
    <n v="25182.6"/>
    <n v="0.3"/>
    <x v="6"/>
    <n v="2024"/>
    <x v="3"/>
  </r>
  <r>
    <s v="O01658"/>
    <s v="2024-09-18"/>
    <x v="345"/>
    <s v="P089"/>
    <x v="31"/>
    <x v="4"/>
    <n v="2956"/>
    <n v="1478"/>
    <n v="5"/>
    <n v="5"/>
    <n v="14780"/>
    <n v="7390"/>
    <n v="7390"/>
    <n v="0.5"/>
    <x v="4"/>
    <n v="2024"/>
    <x v="1"/>
  </r>
  <r>
    <s v="O01659"/>
    <s v="2024-03-21"/>
    <x v="806"/>
    <s v="P077"/>
    <x v="3"/>
    <x v="3"/>
    <n v="42787"/>
    <n v="29950.9"/>
    <n v="5"/>
    <n v="10"/>
    <n v="213935"/>
    <n v="149754.5"/>
    <n v="64180.5"/>
    <n v="0.3"/>
    <x v="11"/>
    <n v="2024"/>
    <x v="2"/>
  </r>
  <r>
    <s v="O01660"/>
    <s v="2024-09-14"/>
    <x v="305"/>
    <s v="P076"/>
    <x v="17"/>
    <x v="1"/>
    <n v="3690"/>
    <n v="2583"/>
    <n v="2"/>
    <n v="15"/>
    <n v="7380"/>
    <n v="5166"/>
    <n v="2214"/>
    <n v="0.3"/>
    <x v="4"/>
    <n v="2024"/>
    <x v="1"/>
  </r>
  <r>
    <s v="O01661"/>
    <s v="2024-11-13"/>
    <x v="550"/>
    <s v="P014"/>
    <x v="67"/>
    <x v="4"/>
    <n v="9565"/>
    <n v="6695.5"/>
    <n v="1"/>
    <n v="20"/>
    <n v="9565"/>
    <n v="6695.5"/>
    <n v="2869.5"/>
    <n v="0.3"/>
    <x v="6"/>
    <n v="2024"/>
    <x v="3"/>
  </r>
  <r>
    <s v="O01662"/>
    <s v="2025-08-17"/>
    <x v="807"/>
    <s v="P010"/>
    <x v="0"/>
    <x v="0"/>
    <n v="10936"/>
    <n v="6561.6"/>
    <n v="3"/>
    <n v="10"/>
    <n v="32808"/>
    <n v="19684.800000000003"/>
    <n v="13123.199999999997"/>
    <n v="0.39999999999999991"/>
    <x v="1"/>
    <n v="2025"/>
    <x v="1"/>
  </r>
  <r>
    <s v="O01663"/>
    <s v="2025-04-17"/>
    <x v="65"/>
    <s v="P008"/>
    <x v="29"/>
    <x v="3"/>
    <n v="41971"/>
    <n v="29379.7"/>
    <n v="2"/>
    <n v="15"/>
    <n v="83942"/>
    <n v="58759.4"/>
    <n v="25182.6"/>
    <n v="0.3"/>
    <x v="8"/>
    <n v="2025"/>
    <x v="0"/>
  </r>
  <r>
    <s v="O01664"/>
    <s v="2025-05-26"/>
    <x v="808"/>
    <s v="P082"/>
    <x v="68"/>
    <x v="3"/>
    <n v="354"/>
    <n v="247.8"/>
    <n v="3"/>
    <n v="20"/>
    <n v="1062"/>
    <n v="743.40000000000009"/>
    <n v="318.59999999999991"/>
    <n v="0.29999999999999993"/>
    <x v="0"/>
    <n v="2025"/>
    <x v="0"/>
  </r>
  <r>
    <s v="O01665"/>
    <s v="2024-09-04"/>
    <x v="661"/>
    <s v="P071"/>
    <x v="71"/>
    <x v="1"/>
    <n v="487"/>
    <n v="243.5"/>
    <n v="4"/>
    <n v="15"/>
    <n v="1948"/>
    <n v="974"/>
    <n v="974"/>
    <n v="0.5"/>
    <x v="4"/>
    <n v="2024"/>
    <x v="1"/>
  </r>
  <r>
    <s v="O01666"/>
    <s v="2024-01-16"/>
    <x v="473"/>
    <s v="P091"/>
    <x v="18"/>
    <x v="3"/>
    <n v="45348"/>
    <n v="27208.799999999999"/>
    <n v="2"/>
    <n v="20"/>
    <n v="90696"/>
    <n v="54417.599999999999"/>
    <n v="36278.400000000001"/>
    <n v="0.4"/>
    <x v="2"/>
    <n v="2024"/>
    <x v="2"/>
  </r>
  <r>
    <s v="O01667"/>
    <s v="2025-01-22"/>
    <x v="286"/>
    <s v="P007"/>
    <x v="4"/>
    <x v="4"/>
    <n v="5469"/>
    <n v="3281.4"/>
    <n v="5"/>
    <n v="15"/>
    <n v="27345"/>
    <n v="16407"/>
    <n v="10938"/>
    <n v="0.4"/>
    <x v="2"/>
    <n v="2025"/>
    <x v="2"/>
  </r>
  <r>
    <s v="O01668"/>
    <s v="2024-12-03"/>
    <x v="18"/>
    <s v="P067"/>
    <x v="52"/>
    <x v="4"/>
    <n v="1463"/>
    <n v="731.5"/>
    <n v="1"/>
    <n v="0"/>
    <n v="1463"/>
    <n v="731.5"/>
    <n v="731.5"/>
    <n v="0.5"/>
    <x v="5"/>
    <n v="2024"/>
    <x v="3"/>
  </r>
  <r>
    <s v="O01669"/>
    <s v="2024-05-28"/>
    <x v="397"/>
    <s v="P091"/>
    <x v="18"/>
    <x v="3"/>
    <n v="45348"/>
    <n v="27208.799999999999"/>
    <n v="4"/>
    <n v="0"/>
    <n v="181392"/>
    <n v="108835.2"/>
    <n v="72556.800000000003"/>
    <n v="0.4"/>
    <x v="0"/>
    <n v="2024"/>
    <x v="0"/>
  </r>
  <r>
    <s v="O01670"/>
    <s v="2024-11-01"/>
    <x v="809"/>
    <s v="P064"/>
    <x v="51"/>
    <x v="0"/>
    <n v="8274"/>
    <n v="5791.8"/>
    <n v="4"/>
    <n v="0"/>
    <n v="33096"/>
    <n v="23167.200000000001"/>
    <n v="9928.7999999999993"/>
    <n v="0.3"/>
    <x v="6"/>
    <n v="2024"/>
    <x v="3"/>
  </r>
  <r>
    <s v="O01671"/>
    <s v="2025-02-02"/>
    <x v="810"/>
    <s v="P097"/>
    <x v="84"/>
    <x v="4"/>
    <n v="9084"/>
    <n v="6358.8"/>
    <n v="5"/>
    <n v="10"/>
    <n v="45420"/>
    <n v="31794"/>
    <n v="13626"/>
    <n v="0.3"/>
    <x v="10"/>
    <n v="2025"/>
    <x v="2"/>
  </r>
  <r>
    <s v="O01672"/>
    <s v="2025-12-20"/>
    <x v="142"/>
    <s v="P061"/>
    <x v="44"/>
    <x v="4"/>
    <n v="7170"/>
    <n v="3585"/>
    <n v="2"/>
    <n v="10"/>
    <n v="14340"/>
    <n v="7170"/>
    <n v="7170"/>
    <n v="0.5"/>
    <x v="5"/>
    <n v="2025"/>
    <x v="3"/>
  </r>
  <r>
    <s v="O01673"/>
    <s v="2025-06-29"/>
    <x v="223"/>
    <s v="P075"/>
    <x v="25"/>
    <x v="4"/>
    <n v="5435"/>
    <n v="3804.5"/>
    <n v="1"/>
    <n v="10"/>
    <n v="5435"/>
    <n v="3804.5"/>
    <n v="1630.5"/>
    <n v="0.3"/>
    <x v="9"/>
    <n v="2025"/>
    <x v="0"/>
  </r>
  <r>
    <s v="O01674"/>
    <s v="2025-08-27"/>
    <x v="278"/>
    <s v="P047"/>
    <x v="48"/>
    <x v="2"/>
    <n v="3146"/>
    <n v="1573"/>
    <n v="2"/>
    <n v="15"/>
    <n v="6292"/>
    <n v="3146"/>
    <n v="3146"/>
    <n v="0.5"/>
    <x v="1"/>
    <n v="2025"/>
    <x v="1"/>
  </r>
  <r>
    <s v="O01675"/>
    <s v="2025-12-21"/>
    <x v="611"/>
    <s v="P001"/>
    <x v="1"/>
    <x v="1"/>
    <n v="1891"/>
    <n v="945.5"/>
    <n v="4"/>
    <n v="20"/>
    <n v="7564"/>
    <n v="3782"/>
    <n v="3782"/>
    <n v="0.5"/>
    <x v="5"/>
    <n v="2025"/>
    <x v="3"/>
  </r>
  <r>
    <s v="O01676"/>
    <s v="2025-10-17"/>
    <x v="369"/>
    <s v="P028"/>
    <x v="27"/>
    <x v="3"/>
    <n v="9664"/>
    <n v="4832"/>
    <n v="2"/>
    <n v="20"/>
    <n v="19328"/>
    <n v="9664"/>
    <n v="9664"/>
    <n v="0.5"/>
    <x v="7"/>
    <n v="2025"/>
    <x v="3"/>
  </r>
  <r>
    <s v="O01677"/>
    <s v="2024-04-28"/>
    <x v="800"/>
    <s v="P089"/>
    <x v="31"/>
    <x v="4"/>
    <n v="2956"/>
    <n v="1478"/>
    <n v="1"/>
    <n v="15"/>
    <n v="2956"/>
    <n v="1478"/>
    <n v="1478"/>
    <n v="0.5"/>
    <x v="8"/>
    <n v="2024"/>
    <x v="0"/>
  </r>
  <r>
    <s v="O01678"/>
    <s v="2024-10-10"/>
    <x v="546"/>
    <s v="P058"/>
    <x v="35"/>
    <x v="1"/>
    <n v="3598"/>
    <n v="2158.8000000000002"/>
    <n v="4"/>
    <n v="10"/>
    <n v="14392"/>
    <n v="8635.2000000000007"/>
    <n v="5756.7999999999993"/>
    <n v="0.39999999999999997"/>
    <x v="7"/>
    <n v="2024"/>
    <x v="3"/>
  </r>
  <r>
    <s v="O01679"/>
    <s v="2025-06-08"/>
    <x v="396"/>
    <s v="P010"/>
    <x v="0"/>
    <x v="0"/>
    <n v="10936"/>
    <n v="6561.6"/>
    <n v="2"/>
    <n v="15"/>
    <n v="21872"/>
    <n v="13123.2"/>
    <n v="8748.7999999999993"/>
    <n v="0.39999999999999997"/>
    <x v="9"/>
    <n v="2025"/>
    <x v="0"/>
  </r>
  <r>
    <s v="O01680"/>
    <s v="2025-03-29"/>
    <x v="237"/>
    <s v="P095"/>
    <x v="66"/>
    <x v="2"/>
    <n v="4520"/>
    <n v="3164"/>
    <n v="2"/>
    <n v="0"/>
    <n v="9040"/>
    <n v="6328"/>
    <n v="2712"/>
    <n v="0.3"/>
    <x v="11"/>
    <n v="2025"/>
    <x v="2"/>
  </r>
  <r>
    <s v="O01681"/>
    <s v="2025-09-23"/>
    <x v="579"/>
    <s v="P025"/>
    <x v="58"/>
    <x v="2"/>
    <n v="696"/>
    <n v="348"/>
    <n v="3"/>
    <n v="0"/>
    <n v="2088"/>
    <n v="1044"/>
    <n v="1044"/>
    <n v="0.5"/>
    <x v="4"/>
    <n v="2025"/>
    <x v="1"/>
  </r>
  <r>
    <s v="O01682"/>
    <s v="2024-01-19"/>
    <x v="725"/>
    <s v="P004"/>
    <x v="15"/>
    <x v="1"/>
    <n v="591"/>
    <n v="354.6"/>
    <n v="2"/>
    <n v="5"/>
    <n v="1182"/>
    <n v="709.2"/>
    <n v="472.79999999999995"/>
    <n v="0.39999999999999997"/>
    <x v="2"/>
    <n v="2024"/>
    <x v="2"/>
  </r>
  <r>
    <s v="O01683"/>
    <s v="2024-05-26"/>
    <x v="811"/>
    <s v="P045"/>
    <x v="64"/>
    <x v="3"/>
    <n v="31300"/>
    <n v="18780"/>
    <n v="2"/>
    <n v="0"/>
    <n v="62600"/>
    <n v="37560"/>
    <n v="25040"/>
    <n v="0.4"/>
    <x v="0"/>
    <n v="2024"/>
    <x v="0"/>
  </r>
  <r>
    <s v="O01684"/>
    <s v="2025-02-05"/>
    <x v="660"/>
    <s v="P017"/>
    <x v="12"/>
    <x v="2"/>
    <n v="978"/>
    <n v="684.6"/>
    <n v="5"/>
    <n v="20"/>
    <n v="4890"/>
    <n v="3423"/>
    <n v="1467"/>
    <n v="0.3"/>
    <x v="10"/>
    <n v="2025"/>
    <x v="2"/>
  </r>
  <r>
    <s v="O01685"/>
    <s v="2024-08-08"/>
    <x v="812"/>
    <s v="P071"/>
    <x v="71"/>
    <x v="1"/>
    <n v="487"/>
    <n v="243.5"/>
    <n v="5"/>
    <n v="0"/>
    <n v="2435"/>
    <n v="1217.5"/>
    <n v="1217.5"/>
    <n v="0.5"/>
    <x v="1"/>
    <n v="2024"/>
    <x v="1"/>
  </r>
  <r>
    <s v="O01686"/>
    <s v="2024-12-16"/>
    <x v="159"/>
    <s v="P084"/>
    <x v="80"/>
    <x v="2"/>
    <n v="3921"/>
    <n v="2352.6"/>
    <n v="4"/>
    <n v="10"/>
    <n v="15684"/>
    <n v="9410.4"/>
    <n v="6273.6"/>
    <n v="0.4"/>
    <x v="5"/>
    <n v="2024"/>
    <x v="3"/>
  </r>
  <r>
    <s v="O01687"/>
    <s v="2024-09-06"/>
    <x v="155"/>
    <s v="P064"/>
    <x v="51"/>
    <x v="0"/>
    <n v="8274"/>
    <n v="5791.8"/>
    <n v="2"/>
    <n v="5"/>
    <n v="16548"/>
    <n v="11583.6"/>
    <n v="4964.3999999999996"/>
    <n v="0.3"/>
    <x v="4"/>
    <n v="2024"/>
    <x v="1"/>
  </r>
  <r>
    <s v="O01688"/>
    <s v="2024-10-26"/>
    <x v="739"/>
    <s v="P085"/>
    <x v="22"/>
    <x v="1"/>
    <n v="1436"/>
    <n v="1005.2"/>
    <n v="1"/>
    <n v="10"/>
    <n v="1436"/>
    <n v="1005.2"/>
    <n v="430.79999999999995"/>
    <n v="0.3"/>
    <x v="7"/>
    <n v="2024"/>
    <x v="3"/>
  </r>
  <r>
    <s v="O01689"/>
    <s v="2025-11-03"/>
    <x v="251"/>
    <s v="P027"/>
    <x v="33"/>
    <x v="2"/>
    <n v="4969"/>
    <n v="2484.5"/>
    <n v="1"/>
    <n v="15"/>
    <n v="4969"/>
    <n v="2484.5"/>
    <n v="2484.5"/>
    <n v="0.5"/>
    <x v="6"/>
    <n v="2025"/>
    <x v="3"/>
  </r>
  <r>
    <s v="O01690"/>
    <s v="2025-07-21"/>
    <x v="69"/>
    <s v="P007"/>
    <x v="4"/>
    <x v="4"/>
    <n v="5469"/>
    <n v="3281.4"/>
    <n v="3"/>
    <n v="15"/>
    <n v="16407"/>
    <n v="9844.2000000000007"/>
    <n v="6562.7999999999993"/>
    <n v="0.39999999999999997"/>
    <x v="3"/>
    <n v="2025"/>
    <x v="1"/>
  </r>
  <r>
    <s v="O01691"/>
    <s v="2025-01-01"/>
    <x v="604"/>
    <s v="P009"/>
    <x v="49"/>
    <x v="4"/>
    <n v="10891"/>
    <n v="5445.5"/>
    <n v="2"/>
    <n v="15"/>
    <n v="21782"/>
    <n v="10891"/>
    <n v="10891"/>
    <n v="0.5"/>
    <x v="2"/>
    <n v="2025"/>
    <x v="2"/>
  </r>
  <r>
    <s v="O01692"/>
    <s v="2025-01-24"/>
    <x v="552"/>
    <s v="P098"/>
    <x v="30"/>
    <x v="1"/>
    <n v="1661"/>
    <n v="830.5"/>
    <n v="2"/>
    <n v="10"/>
    <n v="3322"/>
    <n v="1661"/>
    <n v="1661"/>
    <n v="0.5"/>
    <x v="2"/>
    <n v="2025"/>
    <x v="2"/>
  </r>
  <r>
    <s v="O01693"/>
    <s v="2025-01-16"/>
    <x v="813"/>
    <s v="P087"/>
    <x v="78"/>
    <x v="3"/>
    <n v="25216"/>
    <n v="17651.2"/>
    <n v="4"/>
    <n v="20"/>
    <n v="100864"/>
    <n v="70604.800000000003"/>
    <n v="30259.199999999997"/>
    <n v="0.3"/>
    <x v="2"/>
    <n v="2025"/>
    <x v="2"/>
  </r>
  <r>
    <s v="O01694"/>
    <s v="2024-05-27"/>
    <x v="94"/>
    <s v="P098"/>
    <x v="30"/>
    <x v="1"/>
    <n v="1661"/>
    <n v="830.5"/>
    <n v="2"/>
    <n v="5"/>
    <n v="3322"/>
    <n v="1661"/>
    <n v="1661"/>
    <n v="0.5"/>
    <x v="0"/>
    <n v="2024"/>
    <x v="0"/>
  </r>
  <r>
    <s v="O01695"/>
    <s v="2024-10-31"/>
    <x v="814"/>
    <s v="P093"/>
    <x v="59"/>
    <x v="0"/>
    <n v="10597"/>
    <n v="5298.5"/>
    <n v="4"/>
    <n v="0"/>
    <n v="42388"/>
    <n v="21194"/>
    <n v="21194"/>
    <n v="0.5"/>
    <x v="7"/>
    <n v="2024"/>
    <x v="3"/>
  </r>
  <r>
    <s v="O01696"/>
    <s v="2025-11-03"/>
    <x v="815"/>
    <s v="P058"/>
    <x v="35"/>
    <x v="1"/>
    <n v="3598"/>
    <n v="2158.8000000000002"/>
    <n v="1"/>
    <n v="0"/>
    <n v="3598"/>
    <n v="2158.8000000000002"/>
    <n v="1439.1999999999998"/>
    <n v="0.39999999999999997"/>
    <x v="6"/>
    <n v="2025"/>
    <x v="3"/>
  </r>
  <r>
    <s v="O01697"/>
    <s v="2024-07-15"/>
    <x v="390"/>
    <s v="P031"/>
    <x v="91"/>
    <x v="3"/>
    <n v="34152"/>
    <n v="23906.400000000001"/>
    <n v="5"/>
    <n v="5"/>
    <n v="170760"/>
    <n v="119532"/>
    <n v="51228"/>
    <n v="0.3"/>
    <x v="3"/>
    <n v="2024"/>
    <x v="1"/>
  </r>
  <r>
    <s v="O01698"/>
    <s v="2025-12-13"/>
    <x v="436"/>
    <s v="P064"/>
    <x v="51"/>
    <x v="0"/>
    <n v="8274"/>
    <n v="5791.8"/>
    <n v="5"/>
    <n v="5"/>
    <n v="41370"/>
    <n v="28959"/>
    <n v="12411"/>
    <n v="0.3"/>
    <x v="5"/>
    <n v="2025"/>
    <x v="3"/>
  </r>
  <r>
    <s v="O01699"/>
    <s v="2025-12-23"/>
    <x v="89"/>
    <s v="P073"/>
    <x v="89"/>
    <x v="1"/>
    <n v="626"/>
    <n v="438.2"/>
    <n v="3"/>
    <n v="20"/>
    <n v="1878"/>
    <n v="1314.6"/>
    <n v="563.40000000000009"/>
    <n v="0.30000000000000004"/>
    <x v="5"/>
    <n v="2025"/>
    <x v="3"/>
  </r>
  <r>
    <s v="O01700"/>
    <s v="2025-12-23"/>
    <x v="682"/>
    <s v="P088"/>
    <x v="6"/>
    <x v="4"/>
    <n v="11542"/>
    <n v="6925.2"/>
    <n v="1"/>
    <n v="0"/>
    <n v="11542"/>
    <n v="6925.2"/>
    <n v="4616.8"/>
    <n v="0.4"/>
    <x v="5"/>
    <n v="2025"/>
    <x v="3"/>
  </r>
  <r>
    <s v="O01701"/>
    <s v="2025-05-03"/>
    <x v="243"/>
    <s v="P051"/>
    <x v="96"/>
    <x v="1"/>
    <n v="1507"/>
    <n v="753.5"/>
    <n v="2"/>
    <n v="20"/>
    <n v="3014"/>
    <n v="1507"/>
    <n v="1507"/>
    <n v="0.5"/>
    <x v="0"/>
    <n v="2025"/>
    <x v="0"/>
  </r>
  <r>
    <s v="O01702"/>
    <s v="2024-04-25"/>
    <x v="730"/>
    <s v="P097"/>
    <x v="84"/>
    <x v="4"/>
    <n v="9084"/>
    <n v="6358.8"/>
    <n v="4"/>
    <n v="0"/>
    <n v="36336"/>
    <n v="25435.200000000001"/>
    <n v="10900.8"/>
    <n v="0.3"/>
    <x v="8"/>
    <n v="2024"/>
    <x v="0"/>
  </r>
  <r>
    <s v="O01703"/>
    <s v="2024-09-04"/>
    <x v="400"/>
    <s v="P041"/>
    <x v="95"/>
    <x v="1"/>
    <n v="2433"/>
    <n v="1216.5"/>
    <n v="1"/>
    <n v="5"/>
    <n v="2433"/>
    <n v="1216.5"/>
    <n v="1216.5"/>
    <n v="0.5"/>
    <x v="4"/>
    <n v="2024"/>
    <x v="1"/>
  </r>
  <r>
    <s v="O01704"/>
    <s v="2024-10-10"/>
    <x v="816"/>
    <s v="P036"/>
    <x v="97"/>
    <x v="3"/>
    <n v="3046"/>
    <n v="1827.6"/>
    <n v="4"/>
    <n v="10"/>
    <n v="12184"/>
    <n v="7310.4"/>
    <n v="4873.6000000000004"/>
    <n v="0.4"/>
    <x v="7"/>
    <n v="2024"/>
    <x v="3"/>
  </r>
  <r>
    <s v="O01705"/>
    <s v="2025-09-29"/>
    <x v="672"/>
    <s v="P038"/>
    <x v="2"/>
    <x v="2"/>
    <n v="413"/>
    <n v="247.8"/>
    <n v="1"/>
    <n v="15"/>
    <n v="413"/>
    <n v="247.8"/>
    <n v="165.2"/>
    <n v="0.39999999999999997"/>
    <x v="4"/>
    <n v="2025"/>
    <x v="1"/>
  </r>
  <r>
    <s v="O01706"/>
    <s v="2024-06-26"/>
    <x v="817"/>
    <s v="P018"/>
    <x v="5"/>
    <x v="1"/>
    <n v="3985"/>
    <n v="2789.5"/>
    <n v="2"/>
    <n v="15"/>
    <n v="7970"/>
    <n v="5579"/>
    <n v="2391"/>
    <n v="0.3"/>
    <x v="9"/>
    <n v="2024"/>
    <x v="0"/>
  </r>
  <r>
    <s v="O01707"/>
    <s v="2025-03-08"/>
    <x v="108"/>
    <s v="P001"/>
    <x v="1"/>
    <x v="1"/>
    <n v="1891"/>
    <n v="945.5"/>
    <n v="5"/>
    <n v="5"/>
    <n v="9455"/>
    <n v="4727.5"/>
    <n v="4727.5"/>
    <n v="0.5"/>
    <x v="11"/>
    <n v="2025"/>
    <x v="2"/>
  </r>
  <r>
    <s v="O01708"/>
    <s v="2024-02-28"/>
    <x v="729"/>
    <s v="P047"/>
    <x v="48"/>
    <x v="2"/>
    <n v="3146"/>
    <n v="1573"/>
    <n v="1"/>
    <n v="20"/>
    <n v="3146"/>
    <n v="1573"/>
    <n v="1573"/>
    <n v="0.5"/>
    <x v="10"/>
    <n v="2024"/>
    <x v="2"/>
  </r>
  <r>
    <s v="O01709"/>
    <s v="2025-07-21"/>
    <x v="179"/>
    <s v="P085"/>
    <x v="22"/>
    <x v="1"/>
    <n v="1436"/>
    <n v="1005.2"/>
    <n v="3"/>
    <n v="10"/>
    <n v="4308"/>
    <n v="3015.6000000000004"/>
    <n v="1292.3999999999996"/>
    <n v="0.29999999999999993"/>
    <x v="3"/>
    <n v="2025"/>
    <x v="1"/>
  </r>
  <r>
    <s v="O01710"/>
    <s v="2024-09-08"/>
    <x v="235"/>
    <s v="P083"/>
    <x v="14"/>
    <x v="4"/>
    <n v="5842"/>
    <n v="3505.2"/>
    <n v="3"/>
    <n v="10"/>
    <n v="17526"/>
    <n v="10515.599999999999"/>
    <n v="7010.4000000000015"/>
    <n v="0.40000000000000008"/>
    <x v="4"/>
    <n v="2024"/>
    <x v="1"/>
  </r>
  <r>
    <s v="O01711"/>
    <s v="2024-07-04"/>
    <x v="674"/>
    <s v="P031"/>
    <x v="91"/>
    <x v="3"/>
    <n v="34152"/>
    <n v="23906.400000000001"/>
    <n v="1"/>
    <n v="20"/>
    <n v="34152"/>
    <n v="23906.400000000001"/>
    <n v="10245.599999999999"/>
    <n v="0.29999999999999993"/>
    <x v="3"/>
    <n v="2024"/>
    <x v="1"/>
  </r>
  <r>
    <s v="O01712"/>
    <s v="2024-07-23"/>
    <x v="466"/>
    <s v="P056"/>
    <x v="23"/>
    <x v="3"/>
    <n v="18900"/>
    <n v="9450"/>
    <n v="5"/>
    <n v="10"/>
    <n v="94500"/>
    <n v="47250"/>
    <n v="47250"/>
    <n v="0.5"/>
    <x v="3"/>
    <n v="2024"/>
    <x v="1"/>
  </r>
  <r>
    <s v="O01713"/>
    <s v="2025-09-26"/>
    <x v="818"/>
    <s v="P031"/>
    <x v="91"/>
    <x v="3"/>
    <n v="34152"/>
    <n v="23906.400000000001"/>
    <n v="2"/>
    <n v="20"/>
    <n v="68304"/>
    <n v="47812.800000000003"/>
    <n v="20491.199999999997"/>
    <n v="0.29999999999999993"/>
    <x v="4"/>
    <n v="2025"/>
    <x v="1"/>
  </r>
  <r>
    <s v="O01714"/>
    <s v="2024-10-27"/>
    <x v="693"/>
    <s v="P018"/>
    <x v="5"/>
    <x v="1"/>
    <n v="3985"/>
    <n v="2789.5"/>
    <n v="2"/>
    <n v="0"/>
    <n v="7970"/>
    <n v="5579"/>
    <n v="2391"/>
    <n v="0.3"/>
    <x v="7"/>
    <n v="2024"/>
    <x v="3"/>
  </r>
  <r>
    <s v="O01715"/>
    <s v="2025-06-25"/>
    <x v="148"/>
    <s v="P077"/>
    <x v="3"/>
    <x v="3"/>
    <n v="42787"/>
    <n v="29950.9"/>
    <n v="3"/>
    <n v="0"/>
    <n v="128361"/>
    <n v="89852.700000000012"/>
    <n v="38508.299999999988"/>
    <n v="0.29999999999999993"/>
    <x v="9"/>
    <n v="2025"/>
    <x v="0"/>
  </r>
  <r>
    <s v="O01716"/>
    <s v="2025-01-14"/>
    <x v="407"/>
    <s v="P089"/>
    <x v="31"/>
    <x v="4"/>
    <n v="2956"/>
    <n v="1478"/>
    <n v="3"/>
    <n v="0"/>
    <n v="8868"/>
    <n v="4434"/>
    <n v="4434"/>
    <n v="0.5"/>
    <x v="2"/>
    <n v="2025"/>
    <x v="2"/>
  </r>
  <r>
    <s v="O01717"/>
    <s v="2024-04-26"/>
    <x v="445"/>
    <s v="P001"/>
    <x v="1"/>
    <x v="1"/>
    <n v="1891"/>
    <n v="945.5"/>
    <n v="3"/>
    <n v="20"/>
    <n v="5673"/>
    <n v="2836.5"/>
    <n v="2836.5"/>
    <n v="0.5"/>
    <x v="8"/>
    <n v="2024"/>
    <x v="0"/>
  </r>
  <r>
    <s v="O01718"/>
    <s v="2025-06-15"/>
    <x v="409"/>
    <s v="P025"/>
    <x v="58"/>
    <x v="2"/>
    <n v="696"/>
    <n v="348"/>
    <n v="1"/>
    <n v="5"/>
    <n v="696"/>
    <n v="348"/>
    <n v="348"/>
    <n v="0.5"/>
    <x v="9"/>
    <n v="2025"/>
    <x v="0"/>
  </r>
  <r>
    <s v="O01719"/>
    <s v="2024-05-18"/>
    <x v="167"/>
    <s v="P076"/>
    <x v="17"/>
    <x v="1"/>
    <n v="3690"/>
    <n v="2583"/>
    <n v="4"/>
    <n v="20"/>
    <n v="14760"/>
    <n v="10332"/>
    <n v="4428"/>
    <n v="0.3"/>
    <x v="0"/>
    <n v="2024"/>
    <x v="0"/>
  </r>
  <r>
    <s v="O01720"/>
    <s v="2025-08-23"/>
    <x v="104"/>
    <s v="P021"/>
    <x v="82"/>
    <x v="2"/>
    <n v="1236"/>
    <n v="865.2"/>
    <n v="4"/>
    <n v="15"/>
    <n v="4944"/>
    <n v="3460.8"/>
    <n v="1483.1999999999998"/>
    <n v="0.3"/>
    <x v="1"/>
    <n v="2025"/>
    <x v="1"/>
  </r>
  <r>
    <s v="O01721"/>
    <s v="2024-08-28"/>
    <x v="796"/>
    <s v="P025"/>
    <x v="58"/>
    <x v="2"/>
    <n v="696"/>
    <n v="348"/>
    <n v="5"/>
    <n v="20"/>
    <n v="3480"/>
    <n v="1740"/>
    <n v="1740"/>
    <n v="0.5"/>
    <x v="1"/>
    <n v="2024"/>
    <x v="1"/>
  </r>
  <r>
    <s v="O01722"/>
    <s v="2025-10-06"/>
    <x v="226"/>
    <s v="P041"/>
    <x v="95"/>
    <x v="1"/>
    <n v="2433"/>
    <n v="1216.5"/>
    <n v="1"/>
    <n v="20"/>
    <n v="2433"/>
    <n v="1216.5"/>
    <n v="1216.5"/>
    <n v="0.5"/>
    <x v="7"/>
    <n v="2025"/>
    <x v="3"/>
  </r>
  <r>
    <s v="O01723"/>
    <s v="2025-09-19"/>
    <x v="416"/>
    <s v="P092"/>
    <x v="83"/>
    <x v="0"/>
    <n v="7315"/>
    <n v="4389"/>
    <n v="1"/>
    <n v="5"/>
    <n v="7315"/>
    <n v="4389"/>
    <n v="2926"/>
    <n v="0.4"/>
    <x v="4"/>
    <n v="2025"/>
    <x v="1"/>
  </r>
  <r>
    <s v="O01724"/>
    <s v="2025-08-20"/>
    <x v="442"/>
    <s v="P009"/>
    <x v="49"/>
    <x v="4"/>
    <n v="10891"/>
    <n v="5445.5"/>
    <n v="1"/>
    <n v="10"/>
    <n v="10891"/>
    <n v="5445.5"/>
    <n v="5445.5"/>
    <n v="0.5"/>
    <x v="1"/>
    <n v="2025"/>
    <x v="1"/>
  </r>
  <r>
    <s v="O01725"/>
    <s v="2025-09-21"/>
    <x v="648"/>
    <s v="P037"/>
    <x v="37"/>
    <x v="3"/>
    <n v="29046"/>
    <n v="20332.2"/>
    <n v="1"/>
    <n v="15"/>
    <n v="29046"/>
    <n v="20332.2"/>
    <n v="8713.7999999999993"/>
    <n v="0.3"/>
    <x v="4"/>
    <n v="2025"/>
    <x v="1"/>
  </r>
  <r>
    <s v="O01726"/>
    <s v="2024-07-30"/>
    <x v="66"/>
    <s v="P082"/>
    <x v="68"/>
    <x v="3"/>
    <n v="354"/>
    <n v="247.8"/>
    <n v="3"/>
    <n v="5"/>
    <n v="1062"/>
    <n v="743.40000000000009"/>
    <n v="318.59999999999991"/>
    <n v="0.29999999999999993"/>
    <x v="3"/>
    <n v="2024"/>
    <x v="1"/>
  </r>
  <r>
    <s v="O01727"/>
    <s v="2024-12-09"/>
    <x v="665"/>
    <s v="P003"/>
    <x v="46"/>
    <x v="1"/>
    <n v="569"/>
    <n v="341.4"/>
    <n v="2"/>
    <n v="0"/>
    <n v="1138"/>
    <n v="682.8"/>
    <n v="455.20000000000005"/>
    <n v="0.4"/>
    <x v="5"/>
    <n v="2024"/>
    <x v="3"/>
  </r>
  <r>
    <s v="O01728"/>
    <s v="2024-01-17"/>
    <x v="436"/>
    <s v="P087"/>
    <x v="78"/>
    <x v="3"/>
    <n v="25216"/>
    <n v="17651.2"/>
    <n v="4"/>
    <n v="20"/>
    <n v="100864"/>
    <n v="70604.800000000003"/>
    <n v="30259.199999999997"/>
    <n v="0.3"/>
    <x v="2"/>
    <n v="2024"/>
    <x v="2"/>
  </r>
  <r>
    <s v="O01729"/>
    <s v="2024-05-10"/>
    <x v="393"/>
    <s v="P020"/>
    <x v="21"/>
    <x v="4"/>
    <n v="11647"/>
    <n v="8152.9"/>
    <n v="4"/>
    <n v="0"/>
    <n v="46588"/>
    <n v="32611.599999999999"/>
    <n v="13976.400000000001"/>
    <n v="0.30000000000000004"/>
    <x v="0"/>
    <n v="2024"/>
    <x v="0"/>
  </r>
  <r>
    <s v="O01730"/>
    <s v="2025-12-26"/>
    <x v="385"/>
    <s v="P086"/>
    <x v="8"/>
    <x v="2"/>
    <n v="3333"/>
    <n v="2333.1"/>
    <n v="5"/>
    <n v="20"/>
    <n v="16665"/>
    <n v="11665.5"/>
    <n v="4999.5"/>
    <n v="0.3"/>
    <x v="5"/>
    <n v="2025"/>
    <x v="3"/>
  </r>
  <r>
    <s v="O01731"/>
    <s v="2024-09-13"/>
    <x v="356"/>
    <s v="P071"/>
    <x v="71"/>
    <x v="1"/>
    <n v="487"/>
    <n v="243.5"/>
    <n v="4"/>
    <n v="15"/>
    <n v="1948"/>
    <n v="974"/>
    <n v="974"/>
    <n v="0.5"/>
    <x v="4"/>
    <n v="2024"/>
    <x v="1"/>
  </r>
  <r>
    <s v="O01732"/>
    <s v="2025-12-17"/>
    <x v="617"/>
    <s v="P039"/>
    <x v="81"/>
    <x v="0"/>
    <n v="9543"/>
    <n v="4771.5"/>
    <n v="1"/>
    <n v="10"/>
    <n v="9543"/>
    <n v="4771.5"/>
    <n v="4771.5"/>
    <n v="0.5"/>
    <x v="5"/>
    <n v="2025"/>
    <x v="3"/>
  </r>
  <r>
    <s v="O01733"/>
    <s v="2025-02-14"/>
    <x v="9"/>
    <s v="P086"/>
    <x v="8"/>
    <x v="2"/>
    <n v="3333"/>
    <n v="2333.1"/>
    <n v="5"/>
    <n v="0"/>
    <n v="16665"/>
    <n v="11665.5"/>
    <n v="4999.5"/>
    <n v="0.3"/>
    <x v="10"/>
    <n v="2025"/>
    <x v="2"/>
  </r>
  <r>
    <s v="O01734"/>
    <s v="2024-07-26"/>
    <x v="819"/>
    <s v="P018"/>
    <x v="5"/>
    <x v="1"/>
    <n v="3985"/>
    <n v="2789.5"/>
    <n v="4"/>
    <n v="20"/>
    <n v="15940"/>
    <n v="11158"/>
    <n v="4782"/>
    <n v="0.3"/>
    <x v="3"/>
    <n v="2024"/>
    <x v="1"/>
  </r>
  <r>
    <s v="O01735"/>
    <s v="2025-08-10"/>
    <x v="440"/>
    <s v="P091"/>
    <x v="18"/>
    <x v="3"/>
    <n v="45348"/>
    <n v="27208.799999999999"/>
    <n v="2"/>
    <n v="20"/>
    <n v="90696"/>
    <n v="54417.599999999999"/>
    <n v="36278.400000000001"/>
    <n v="0.4"/>
    <x v="1"/>
    <n v="2025"/>
    <x v="1"/>
  </r>
  <r>
    <s v="O01736"/>
    <s v="2024-04-06"/>
    <x v="820"/>
    <s v="P031"/>
    <x v="91"/>
    <x v="3"/>
    <n v="34152"/>
    <n v="23906.400000000001"/>
    <n v="2"/>
    <n v="5"/>
    <n v="68304"/>
    <n v="47812.800000000003"/>
    <n v="20491.199999999997"/>
    <n v="0.29999999999999993"/>
    <x v="8"/>
    <n v="2024"/>
    <x v="0"/>
  </r>
  <r>
    <s v="O01737"/>
    <s v="2025-12-06"/>
    <x v="300"/>
    <s v="P032"/>
    <x v="9"/>
    <x v="2"/>
    <n v="3034"/>
    <n v="1820.4"/>
    <n v="5"/>
    <n v="10"/>
    <n v="15170"/>
    <n v="9102"/>
    <n v="6068"/>
    <n v="0.4"/>
    <x v="5"/>
    <n v="2025"/>
    <x v="3"/>
  </r>
  <r>
    <s v="O01738"/>
    <s v="2025-07-12"/>
    <x v="99"/>
    <s v="P053"/>
    <x v="28"/>
    <x v="2"/>
    <n v="641"/>
    <n v="384.6"/>
    <n v="2"/>
    <n v="0"/>
    <n v="1282"/>
    <n v="769.2"/>
    <n v="512.79999999999995"/>
    <n v="0.39999999999999997"/>
    <x v="3"/>
    <n v="2025"/>
    <x v="1"/>
  </r>
  <r>
    <s v="O01739"/>
    <s v="2025-03-22"/>
    <x v="821"/>
    <s v="P059"/>
    <x v="62"/>
    <x v="3"/>
    <n v="39929"/>
    <n v="23957.4"/>
    <n v="4"/>
    <n v="20"/>
    <n v="159716"/>
    <n v="95829.6"/>
    <n v="63886.399999999994"/>
    <n v="0.39999999999999997"/>
    <x v="11"/>
    <n v="2025"/>
    <x v="2"/>
  </r>
  <r>
    <s v="O01740"/>
    <s v="2025-08-25"/>
    <x v="205"/>
    <s v="P022"/>
    <x v="73"/>
    <x v="3"/>
    <n v="48755"/>
    <n v="29253"/>
    <n v="5"/>
    <n v="20"/>
    <n v="243775"/>
    <n v="146265"/>
    <n v="97510"/>
    <n v="0.4"/>
    <x v="1"/>
    <n v="2025"/>
    <x v="1"/>
  </r>
  <r>
    <s v="O01741"/>
    <s v="2025-12-09"/>
    <x v="822"/>
    <s v="P075"/>
    <x v="25"/>
    <x v="4"/>
    <n v="5435"/>
    <n v="3804.5"/>
    <n v="1"/>
    <n v="20"/>
    <n v="5435"/>
    <n v="3804.5"/>
    <n v="1630.5"/>
    <n v="0.3"/>
    <x v="5"/>
    <n v="2025"/>
    <x v="3"/>
  </r>
  <r>
    <s v="O01742"/>
    <s v="2024-02-08"/>
    <x v="621"/>
    <s v="P063"/>
    <x v="16"/>
    <x v="2"/>
    <n v="3643"/>
    <n v="2185.8000000000002"/>
    <n v="3"/>
    <n v="15"/>
    <n v="10929"/>
    <n v="6557.4000000000005"/>
    <n v="4371.5999999999995"/>
    <n v="0.39999999999999997"/>
    <x v="10"/>
    <n v="2024"/>
    <x v="2"/>
  </r>
  <r>
    <s v="O01743"/>
    <s v="2025-04-03"/>
    <x v="645"/>
    <s v="P001"/>
    <x v="1"/>
    <x v="1"/>
    <n v="1891"/>
    <n v="945.5"/>
    <n v="2"/>
    <n v="0"/>
    <n v="3782"/>
    <n v="1891"/>
    <n v="1891"/>
    <n v="0.5"/>
    <x v="8"/>
    <n v="2025"/>
    <x v="0"/>
  </r>
  <r>
    <s v="O01744"/>
    <s v="2025-06-08"/>
    <x v="488"/>
    <s v="P053"/>
    <x v="28"/>
    <x v="2"/>
    <n v="641"/>
    <n v="384.6"/>
    <n v="2"/>
    <n v="15"/>
    <n v="1282"/>
    <n v="769.2"/>
    <n v="512.79999999999995"/>
    <n v="0.39999999999999997"/>
    <x v="9"/>
    <n v="2025"/>
    <x v="0"/>
  </r>
  <r>
    <s v="O01745"/>
    <s v="2024-12-16"/>
    <x v="605"/>
    <s v="P020"/>
    <x v="21"/>
    <x v="4"/>
    <n v="11647"/>
    <n v="8152.9"/>
    <n v="2"/>
    <n v="15"/>
    <n v="23294"/>
    <n v="16305.8"/>
    <n v="6988.2000000000007"/>
    <n v="0.30000000000000004"/>
    <x v="5"/>
    <n v="2024"/>
    <x v="3"/>
  </r>
  <r>
    <s v="O01746"/>
    <s v="2024-12-10"/>
    <x v="823"/>
    <s v="P050"/>
    <x v="26"/>
    <x v="4"/>
    <n v="10475"/>
    <n v="7332.5"/>
    <n v="2"/>
    <n v="0"/>
    <n v="20950"/>
    <n v="14665"/>
    <n v="6285"/>
    <n v="0.3"/>
    <x v="5"/>
    <n v="2024"/>
    <x v="3"/>
  </r>
  <r>
    <s v="O01747"/>
    <s v="2025-01-20"/>
    <x v="70"/>
    <s v="P065"/>
    <x v="10"/>
    <x v="4"/>
    <n v="4421"/>
    <n v="3094.7"/>
    <n v="3"/>
    <n v="0"/>
    <n v="13263"/>
    <n v="9284.0999999999985"/>
    <n v="3978.9000000000015"/>
    <n v="0.3000000000000001"/>
    <x v="2"/>
    <n v="2025"/>
    <x v="2"/>
  </r>
  <r>
    <s v="O01748"/>
    <s v="2024-12-02"/>
    <x v="118"/>
    <s v="P074"/>
    <x v="19"/>
    <x v="3"/>
    <n v="20835"/>
    <n v="12501"/>
    <n v="5"/>
    <n v="20"/>
    <n v="104175"/>
    <n v="62505"/>
    <n v="41670"/>
    <n v="0.4"/>
    <x v="5"/>
    <n v="2024"/>
    <x v="3"/>
  </r>
  <r>
    <s v="O01749"/>
    <s v="2024-01-18"/>
    <x v="824"/>
    <s v="P067"/>
    <x v="52"/>
    <x v="4"/>
    <n v="1463"/>
    <n v="731.5"/>
    <n v="5"/>
    <n v="15"/>
    <n v="7315"/>
    <n v="3657.5"/>
    <n v="3657.5"/>
    <n v="0.5"/>
    <x v="2"/>
    <n v="2024"/>
    <x v="2"/>
  </r>
  <r>
    <s v="O01750"/>
    <s v="2024-12-20"/>
    <x v="727"/>
    <s v="P019"/>
    <x v="39"/>
    <x v="4"/>
    <n v="11395"/>
    <n v="5697.5"/>
    <n v="2"/>
    <n v="0"/>
    <n v="22790"/>
    <n v="11395"/>
    <n v="11395"/>
    <n v="0.5"/>
    <x v="5"/>
    <n v="2024"/>
    <x v="3"/>
  </r>
  <r>
    <s v="O01751"/>
    <s v="2024-11-18"/>
    <x v="205"/>
    <s v="P032"/>
    <x v="9"/>
    <x v="2"/>
    <n v="3034"/>
    <n v="1820.4"/>
    <n v="3"/>
    <n v="20"/>
    <n v="9102"/>
    <n v="5461.2000000000007"/>
    <n v="3640.7999999999993"/>
    <n v="0.39999999999999991"/>
    <x v="6"/>
    <n v="2024"/>
    <x v="3"/>
  </r>
  <r>
    <s v="O01752"/>
    <s v="2024-11-21"/>
    <x v="731"/>
    <s v="P085"/>
    <x v="22"/>
    <x v="1"/>
    <n v="1436"/>
    <n v="1005.2"/>
    <n v="1"/>
    <n v="15"/>
    <n v="1436"/>
    <n v="1005.2"/>
    <n v="430.79999999999995"/>
    <n v="0.3"/>
    <x v="6"/>
    <n v="2024"/>
    <x v="3"/>
  </r>
  <r>
    <s v="O01753"/>
    <s v="2024-04-25"/>
    <x v="297"/>
    <s v="P045"/>
    <x v="64"/>
    <x v="3"/>
    <n v="31300"/>
    <n v="18780"/>
    <n v="5"/>
    <n v="10"/>
    <n v="156500"/>
    <n v="93900"/>
    <n v="62600"/>
    <n v="0.4"/>
    <x v="8"/>
    <n v="2024"/>
    <x v="0"/>
  </r>
  <r>
    <s v="O01754"/>
    <s v="2024-11-04"/>
    <x v="756"/>
    <s v="P084"/>
    <x v="80"/>
    <x v="2"/>
    <n v="3921"/>
    <n v="2352.6"/>
    <n v="1"/>
    <n v="5"/>
    <n v="3921"/>
    <n v="2352.6"/>
    <n v="1568.4"/>
    <n v="0.4"/>
    <x v="6"/>
    <n v="2024"/>
    <x v="3"/>
  </r>
  <r>
    <s v="O01755"/>
    <s v="2024-08-22"/>
    <x v="143"/>
    <s v="P080"/>
    <x v="79"/>
    <x v="4"/>
    <n v="4816"/>
    <n v="3371.2"/>
    <n v="1"/>
    <n v="15"/>
    <n v="4816"/>
    <n v="3371.2"/>
    <n v="1444.8000000000002"/>
    <n v="0.30000000000000004"/>
    <x v="1"/>
    <n v="2024"/>
    <x v="1"/>
  </r>
  <r>
    <s v="O01756"/>
    <s v="2025-04-16"/>
    <x v="59"/>
    <s v="P025"/>
    <x v="58"/>
    <x v="2"/>
    <n v="696"/>
    <n v="348"/>
    <n v="5"/>
    <n v="15"/>
    <n v="3480"/>
    <n v="1740"/>
    <n v="1740"/>
    <n v="0.5"/>
    <x v="8"/>
    <n v="2025"/>
    <x v="0"/>
  </r>
  <r>
    <s v="O01757"/>
    <s v="2024-01-18"/>
    <x v="248"/>
    <s v="P055"/>
    <x v="56"/>
    <x v="3"/>
    <n v="6621"/>
    <n v="3972.6"/>
    <n v="3"/>
    <n v="10"/>
    <n v="19863"/>
    <n v="11917.8"/>
    <n v="7945.2000000000007"/>
    <n v="0.4"/>
    <x v="2"/>
    <n v="2024"/>
    <x v="2"/>
  </r>
  <r>
    <s v="O01758"/>
    <s v="2025-12-24"/>
    <x v="98"/>
    <s v="P089"/>
    <x v="31"/>
    <x v="4"/>
    <n v="2956"/>
    <n v="1478"/>
    <n v="4"/>
    <n v="5"/>
    <n v="11824"/>
    <n v="5912"/>
    <n v="5912"/>
    <n v="0.5"/>
    <x v="5"/>
    <n v="2025"/>
    <x v="3"/>
  </r>
  <r>
    <s v="O01759"/>
    <s v="2025-03-01"/>
    <x v="17"/>
    <s v="P025"/>
    <x v="58"/>
    <x v="2"/>
    <n v="696"/>
    <n v="348"/>
    <n v="3"/>
    <n v="10"/>
    <n v="2088"/>
    <n v="1044"/>
    <n v="1044"/>
    <n v="0.5"/>
    <x v="11"/>
    <n v="2025"/>
    <x v="2"/>
  </r>
  <r>
    <s v="O01760"/>
    <s v="2025-11-19"/>
    <x v="362"/>
    <s v="P045"/>
    <x v="64"/>
    <x v="3"/>
    <n v="31300"/>
    <n v="18780"/>
    <n v="1"/>
    <n v="15"/>
    <n v="31300"/>
    <n v="18780"/>
    <n v="12520"/>
    <n v="0.4"/>
    <x v="6"/>
    <n v="2025"/>
    <x v="3"/>
  </r>
  <r>
    <s v="O01761"/>
    <s v="2024-01-24"/>
    <x v="300"/>
    <s v="P068"/>
    <x v="65"/>
    <x v="0"/>
    <n v="7252"/>
    <n v="3626"/>
    <n v="5"/>
    <n v="10"/>
    <n v="36260"/>
    <n v="18130"/>
    <n v="18130"/>
    <n v="0.5"/>
    <x v="2"/>
    <n v="2024"/>
    <x v="2"/>
  </r>
  <r>
    <s v="O01762"/>
    <s v="2025-03-31"/>
    <x v="312"/>
    <s v="P073"/>
    <x v="89"/>
    <x v="1"/>
    <n v="626"/>
    <n v="438.2"/>
    <n v="5"/>
    <n v="10"/>
    <n v="3130"/>
    <n v="2191"/>
    <n v="939"/>
    <n v="0.3"/>
    <x v="11"/>
    <n v="2025"/>
    <x v="2"/>
  </r>
  <r>
    <s v="O01763"/>
    <s v="2024-04-13"/>
    <x v="205"/>
    <s v="P094"/>
    <x v="69"/>
    <x v="0"/>
    <n v="13434"/>
    <n v="9403.7999999999993"/>
    <n v="5"/>
    <n v="5"/>
    <n v="67170"/>
    <n v="47019"/>
    <n v="20151"/>
    <n v="0.3"/>
    <x v="8"/>
    <n v="2024"/>
    <x v="0"/>
  </r>
  <r>
    <s v="O01764"/>
    <s v="2024-12-21"/>
    <x v="552"/>
    <s v="P038"/>
    <x v="2"/>
    <x v="2"/>
    <n v="413"/>
    <n v="247.8"/>
    <n v="5"/>
    <n v="5"/>
    <n v="2065"/>
    <n v="1239"/>
    <n v="826"/>
    <n v="0.4"/>
    <x v="5"/>
    <n v="2024"/>
    <x v="3"/>
  </r>
  <r>
    <s v="O01765"/>
    <s v="2025-07-31"/>
    <x v="202"/>
    <s v="P056"/>
    <x v="23"/>
    <x v="3"/>
    <n v="18900"/>
    <n v="9450"/>
    <n v="4"/>
    <n v="10"/>
    <n v="75600"/>
    <n v="37800"/>
    <n v="37800"/>
    <n v="0.5"/>
    <x v="3"/>
    <n v="2025"/>
    <x v="1"/>
  </r>
  <r>
    <s v="O01766"/>
    <s v="2025-08-05"/>
    <x v="212"/>
    <s v="P010"/>
    <x v="0"/>
    <x v="0"/>
    <n v="10936"/>
    <n v="6561.6"/>
    <n v="3"/>
    <n v="15"/>
    <n v="32808"/>
    <n v="19684.800000000003"/>
    <n v="13123.199999999997"/>
    <n v="0.39999999999999991"/>
    <x v="1"/>
    <n v="2025"/>
    <x v="1"/>
  </r>
  <r>
    <s v="O01767"/>
    <s v="2025-07-15"/>
    <x v="343"/>
    <s v="P010"/>
    <x v="0"/>
    <x v="0"/>
    <n v="10936"/>
    <n v="6561.6"/>
    <n v="2"/>
    <n v="0"/>
    <n v="21872"/>
    <n v="13123.2"/>
    <n v="8748.7999999999993"/>
    <n v="0.39999999999999997"/>
    <x v="3"/>
    <n v="2025"/>
    <x v="1"/>
  </r>
  <r>
    <s v="O01768"/>
    <s v="2024-05-15"/>
    <x v="630"/>
    <s v="P008"/>
    <x v="29"/>
    <x v="3"/>
    <n v="41971"/>
    <n v="29379.7"/>
    <n v="3"/>
    <n v="15"/>
    <n v="125913"/>
    <n v="88139.1"/>
    <n v="37773.899999999994"/>
    <n v="0.29999999999999993"/>
    <x v="0"/>
    <n v="2024"/>
    <x v="0"/>
  </r>
  <r>
    <s v="O01769"/>
    <s v="2025-06-01"/>
    <x v="443"/>
    <s v="P064"/>
    <x v="51"/>
    <x v="0"/>
    <n v="8274"/>
    <n v="5791.8"/>
    <n v="5"/>
    <n v="5"/>
    <n v="41370"/>
    <n v="28959"/>
    <n v="12411"/>
    <n v="0.3"/>
    <x v="9"/>
    <n v="2025"/>
    <x v="0"/>
  </r>
  <r>
    <s v="O01770"/>
    <s v="2025-07-15"/>
    <x v="5"/>
    <s v="P044"/>
    <x v="53"/>
    <x v="4"/>
    <n v="5008"/>
    <n v="3505.6"/>
    <n v="1"/>
    <n v="0"/>
    <n v="5008"/>
    <n v="3505.6"/>
    <n v="1502.4"/>
    <n v="0.30000000000000004"/>
    <x v="3"/>
    <n v="2025"/>
    <x v="1"/>
  </r>
  <r>
    <s v="O01771"/>
    <s v="2025-10-06"/>
    <x v="821"/>
    <s v="P099"/>
    <x v="24"/>
    <x v="3"/>
    <n v="48012"/>
    <n v="24006"/>
    <n v="4"/>
    <n v="15"/>
    <n v="192048"/>
    <n v="96024"/>
    <n v="96024"/>
    <n v="0.5"/>
    <x v="7"/>
    <n v="2025"/>
    <x v="3"/>
  </r>
  <r>
    <s v="O01772"/>
    <s v="2025-03-21"/>
    <x v="268"/>
    <s v="P009"/>
    <x v="49"/>
    <x v="4"/>
    <n v="10891"/>
    <n v="5445.5"/>
    <n v="2"/>
    <n v="10"/>
    <n v="21782"/>
    <n v="10891"/>
    <n v="10891"/>
    <n v="0.5"/>
    <x v="11"/>
    <n v="2025"/>
    <x v="2"/>
  </r>
  <r>
    <s v="O01773"/>
    <s v="2024-09-15"/>
    <x v="457"/>
    <s v="P097"/>
    <x v="84"/>
    <x v="4"/>
    <n v="9084"/>
    <n v="6358.8"/>
    <n v="4"/>
    <n v="10"/>
    <n v="36336"/>
    <n v="25435.200000000001"/>
    <n v="10900.8"/>
    <n v="0.3"/>
    <x v="4"/>
    <n v="2024"/>
    <x v="1"/>
  </r>
  <r>
    <s v="O01774"/>
    <s v="2024-06-08"/>
    <x v="825"/>
    <s v="P074"/>
    <x v="19"/>
    <x v="3"/>
    <n v="20835"/>
    <n v="12501"/>
    <n v="2"/>
    <n v="20"/>
    <n v="41670"/>
    <n v="25002"/>
    <n v="16668"/>
    <n v="0.4"/>
    <x v="9"/>
    <n v="2024"/>
    <x v="0"/>
  </r>
  <r>
    <s v="O01775"/>
    <s v="2024-04-14"/>
    <x v="212"/>
    <s v="P004"/>
    <x v="15"/>
    <x v="1"/>
    <n v="591"/>
    <n v="354.6"/>
    <n v="3"/>
    <n v="15"/>
    <n v="1773"/>
    <n v="1063.8000000000002"/>
    <n v="709.19999999999982"/>
    <n v="0.39999999999999991"/>
    <x v="8"/>
    <n v="2024"/>
    <x v="0"/>
  </r>
  <r>
    <s v="O01776"/>
    <s v="2024-08-28"/>
    <x v="288"/>
    <s v="P100"/>
    <x v="45"/>
    <x v="1"/>
    <n v="2523"/>
    <n v="1766.1"/>
    <n v="3"/>
    <n v="5"/>
    <n v="7569"/>
    <n v="5298.2999999999993"/>
    <n v="2270.7000000000007"/>
    <n v="0.3000000000000001"/>
    <x v="1"/>
    <n v="2024"/>
    <x v="1"/>
  </r>
  <r>
    <s v="O01777"/>
    <s v="2024-09-01"/>
    <x v="55"/>
    <s v="P070"/>
    <x v="85"/>
    <x v="4"/>
    <n v="583"/>
    <n v="349.8"/>
    <n v="4"/>
    <n v="20"/>
    <n v="2332"/>
    <n v="1399.2"/>
    <n v="932.8"/>
    <n v="0.39999999999999997"/>
    <x v="4"/>
    <n v="2024"/>
    <x v="1"/>
  </r>
  <r>
    <s v="O01778"/>
    <s v="2024-12-13"/>
    <x v="228"/>
    <s v="P060"/>
    <x v="76"/>
    <x v="1"/>
    <n v="758"/>
    <n v="530.6"/>
    <n v="4"/>
    <n v="10"/>
    <n v="3032"/>
    <n v="2122.4"/>
    <n v="909.59999999999991"/>
    <n v="0.3"/>
    <x v="5"/>
    <n v="2024"/>
    <x v="3"/>
  </r>
  <r>
    <s v="O01779"/>
    <s v="2024-07-14"/>
    <x v="209"/>
    <s v="P040"/>
    <x v="86"/>
    <x v="4"/>
    <n v="6724"/>
    <n v="4034.4"/>
    <n v="5"/>
    <n v="5"/>
    <n v="33620"/>
    <n v="20172"/>
    <n v="13448"/>
    <n v="0.4"/>
    <x v="3"/>
    <n v="2024"/>
    <x v="1"/>
  </r>
  <r>
    <s v="O01780"/>
    <s v="2024-09-09"/>
    <x v="23"/>
    <s v="P042"/>
    <x v="74"/>
    <x v="1"/>
    <n v="2758"/>
    <n v="1379"/>
    <n v="5"/>
    <n v="0"/>
    <n v="13790"/>
    <n v="6895"/>
    <n v="6895"/>
    <n v="0.5"/>
    <x v="4"/>
    <n v="2024"/>
    <x v="1"/>
  </r>
  <r>
    <s v="O01781"/>
    <s v="2025-12-22"/>
    <x v="161"/>
    <s v="P072"/>
    <x v="20"/>
    <x v="3"/>
    <n v="27555"/>
    <n v="19288.5"/>
    <n v="1"/>
    <n v="10"/>
    <n v="27555"/>
    <n v="19288.5"/>
    <n v="8266.5"/>
    <n v="0.3"/>
    <x v="5"/>
    <n v="2025"/>
    <x v="3"/>
  </r>
  <r>
    <s v="O01782"/>
    <s v="2025-04-03"/>
    <x v="193"/>
    <s v="P065"/>
    <x v="10"/>
    <x v="4"/>
    <n v="4421"/>
    <n v="3094.7"/>
    <n v="2"/>
    <n v="0"/>
    <n v="8842"/>
    <n v="6189.4"/>
    <n v="2652.6000000000004"/>
    <n v="0.30000000000000004"/>
    <x v="8"/>
    <n v="2025"/>
    <x v="0"/>
  </r>
  <r>
    <s v="O01783"/>
    <s v="2025-06-21"/>
    <x v="78"/>
    <s v="P012"/>
    <x v="13"/>
    <x v="0"/>
    <n v="1513"/>
    <n v="907.8"/>
    <n v="1"/>
    <n v="10"/>
    <n v="1513"/>
    <n v="907.8"/>
    <n v="605.20000000000005"/>
    <n v="0.4"/>
    <x v="9"/>
    <n v="2025"/>
    <x v="0"/>
  </r>
  <r>
    <s v="O01784"/>
    <s v="2024-03-27"/>
    <x v="169"/>
    <s v="P008"/>
    <x v="29"/>
    <x v="3"/>
    <n v="41971"/>
    <n v="29379.7"/>
    <n v="4"/>
    <n v="15"/>
    <n v="167884"/>
    <n v="117518.8"/>
    <n v="50365.2"/>
    <n v="0.3"/>
    <x v="11"/>
    <n v="2024"/>
    <x v="2"/>
  </r>
  <r>
    <s v="O01785"/>
    <s v="2024-11-15"/>
    <x v="826"/>
    <s v="P020"/>
    <x v="21"/>
    <x v="4"/>
    <n v="11647"/>
    <n v="8152.9"/>
    <n v="2"/>
    <n v="10"/>
    <n v="23294"/>
    <n v="16305.8"/>
    <n v="6988.2000000000007"/>
    <n v="0.30000000000000004"/>
    <x v="6"/>
    <n v="2024"/>
    <x v="3"/>
  </r>
  <r>
    <s v="O01786"/>
    <s v="2025-01-10"/>
    <x v="354"/>
    <s v="P065"/>
    <x v="10"/>
    <x v="4"/>
    <n v="4421"/>
    <n v="3094.7"/>
    <n v="2"/>
    <n v="20"/>
    <n v="8842"/>
    <n v="6189.4"/>
    <n v="2652.6000000000004"/>
    <n v="0.30000000000000004"/>
    <x v="2"/>
    <n v="2025"/>
    <x v="2"/>
  </r>
  <r>
    <s v="O01787"/>
    <s v="2025-02-28"/>
    <x v="112"/>
    <s v="P032"/>
    <x v="9"/>
    <x v="2"/>
    <n v="3034"/>
    <n v="1820.4"/>
    <n v="1"/>
    <n v="15"/>
    <n v="3034"/>
    <n v="1820.4"/>
    <n v="1213.5999999999999"/>
    <n v="0.39999999999999997"/>
    <x v="10"/>
    <n v="2025"/>
    <x v="2"/>
  </r>
  <r>
    <s v="O01788"/>
    <s v="2024-12-05"/>
    <x v="502"/>
    <s v="P098"/>
    <x v="30"/>
    <x v="1"/>
    <n v="1661"/>
    <n v="830.5"/>
    <n v="3"/>
    <n v="20"/>
    <n v="4983"/>
    <n v="2491.5"/>
    <n v="2491.5"/>
    <n v="0.5"/>
    <x v="5"/>
    <n v="2024"/>
    <x v="3"/>
  </r>
  <r>
    <s v="O01789"/>
    <s v="2024-06-29"/>
    <x v="700"/>
    <s v="P025"/>
    <x v="58"/>
    <x v="2"/>
    <n v="696"/>
    <n v="348"/>
    <n v="5"/>
    <n v="0"/>
    <n v="3480"/>
    <n v="1740"/>
    <n v="1740"/>
    <n v="0.5"/>
    <x v="9"/>
    <n v="2024"/>
    <x v="0"/>
  </r>
  <r>
    <s v="O01790"/>
    <s v="2025-08-23"/>
    <x v="146"/>
    <s v="P088"/>
    <x v="6"/>
    <x v="4"/>
    <n v="11542"/>
    <n v="6925.2"/>
    <n v="5"/>
    <n v="5"/>
    <n v="57710"/>
    <n v="34626"/>
    <n v="23084"/>
    <n v="0.4"/>
    <x v="1"/>
    <n v="2025"/>
    <x v="1"/>
  </r>
  <r>
    <s v="O01791"/>
    <s v="2024-07-05"/>
    <x v="340"/>
    <s v="P063"/>
    <x v="16"/>
    <x v="2"/>
    <n v="3643"/>
    <n v="2185.8000000000002"/>
    <n v="5"/>
    <n v="20"/>
    <n v="18215"/>
    <n v="10929"/>
    <n v="7286"/>
    <n v="0.4"/>
    <x v="3"/>
    <n v="2024"/>
    <x v="1"/>
  </r>
  <r>
    <s v="O01792"/>
    <s v="2025-05-27"/>
    <x v="93"/>
    <s v="P002"/>
    <x v="61"/>
    <x v="4"/>
    <n v="4241"/>
    <n v="2120.5"/>
    <n v="2"/>
    <n v="0"/>
    <n v="8482"/>
    <n v="4241"/>
    <n v="4241"/>
    <n v="0.5"/>
    <x v="0"/>
    <n v="2025"/>
    <x v="0"/>
  </r>
  <r>
    <s v="O01793"/>
    <s v="2024-09-20"/>
    <x v="187"/>
    <s v="P068"/>
    <x v="65"/>
    <x v="0"/>
    <n v="7252"/>
    <n v="3626"/>
    <n v="4"/>
    <n v="15"/>
    <n v="29008"/>
    <n v="14504"/>
    <n v="14504"/>
    <n v="0.5"/>
    <x v="4"/>
    <n v="2024"/>
    <x v="1"/>
  </r>
  <r>
    <s v="O01794"/>
    <s v="2024-01-09"/>
    <x v="66"/>
    <s v="P064"/>
    <x v="51"/>
    <x v="0"/>
    <n v="8274"/>
    <n v="5791.8"/>
    <n v="1"/>
    <n v="10"/>
    <n v="8274"/>
    <n v="5791.8"/>
    <n v="2482.1999999999998"/>
    <n v="0.3"/>
    <x v="2"/>
    <n v="2024"/>
    <x v="2"/>
  </r>
  <r>
    <s v="O01795"/>
    <s v="2024-02-25"/>
    <x v="525"/>
    <s v="P024"/>
    <x v="57"/>
    <x v="3"/>
    <n v="9702"/>
    <n v="4851"/>
    <n v="4"/>
    <n v="0"/>
    <n v="38808"/>
    <n v="19404"/>
    <n v="19404"/>
    <n v="0.5"/>
    <x v="10"/>
    <n v="2024"/>
    <x v="2"/>
  </r>
  <r>
    <s v="O01796"/>
    <s v="2025-06-06"/>
    <x v="221"/>
    <s v="P086"/>
    <x v="8"/>
    <x v="2"/>
    <n v="3333"/>
    <n v="2333.1"/>
    <n v="4"/>
    <n v="0"/>
    <n v="13332"/>
    <n v="9332.4"/>
    <n v="3999.6000000000004"/>
    <n v="0.30000000000000004"/>
    <x v="9"/>
    <n v="2025"/>
    <x v="0"/>
  </r>
  <r>
    <s v="O01797"/>
    <s v="2024-03-01"/>
    <x v="695"/>
    <s v="P032"/>
    <x v="9"/>
    <x v="2"/>
    <n v="3034"/>
    <n v="1820.4"/>
    <n v="2"/>
    <n v="0"/>
    <n v="6068"/>
    <n v="3640.8"/>
    <n v="2427.1999999999998"/>
    <n v="0.39999999999999997"/>
    <x v="11"/>
    <n v="2024"/>
    <x v="2"/>
  </r>
  <r>
    <s v="O01798"/>
    <s v="2025-02-22"/>
    <x v="309"/>
    <s v="P049"/>
    <x v="34"/>
    <x v="2"/>
    <n v="4071"/>
    <n v="2442.6"/>
    <n v="1"/>
    <n v="15"/>
    <n v="4071"/>
    <n v="2442.6"/>
    <n v="1628.4"/>
    <n v="0.4"/>
    <x v="10"/>
    <n v="2025"/>
    <x v="2"/>
  </r>
  <r>
    <s v="O01799"/>
    <s v="2025-07-25"/>
    <x v="518"/>
    <s v="P011"/>
    <x v="32"/>
    <x v="0"/>
    <n v="4339"/>
    <n v="2169.5"/>
    <n v="1"/>
    <n v="0"/>
    <n v="4339"/>
    <n v="2169.5"/>
    <n v="2169.5"/>
    <n v="0.5"/>
    <x v="3"/>
    <n v="2025"/>
    <x v="1"/>
  </r>
  <r>
    <s v="O01800"/>
    <s v="2024-04-19"/>
    <x v="614"/>
    <s v="P025"/>
    <x v="58"/>
    <x v="2"/>
    <n v="696"/>
    <n v="348"/>
    <n v="1"/>
    <n v="10"/>
    <n v="696"/>
    <n v="348"/>
    <n v="348"/>
    <n v="0.5"/>
    <x v="8"/>
    <n v="2024"/>
    <x v="0"/>
  </r>
  <r>
    <s v="O01801"/>
    <s v="2025-10-22"/>
    <x v="679"/>
    <s v="P005"/>
    <x v="90"/>
    <x v="1"/>
    <n v="3939"/>
    <n v="2757.3"/>
    <n v="4"/>
    <n v="20"/>
    <n v="15756"/>
    <n v="11029.2"/>
    <n v="4726.7999999999993"/>
    <n v="0.29999999999999993"/>
    <x v="7"/>
    <n v="2025"/>
    <x v="3"/>
  </r>
  <r>
    <s v="O01802"/>
    <s v="2024-03-11"/>
    <x v="424"/>
    <s v="P044"/>
    <x v="53"/>
    <x v="4"/>
    <n v="5008"/>
    <n v="3505.6"/>
    <n v="2"/>
    <n v="15"/>
    <n v="10016"/>
    <n v="7011.2"/>
    <n v="3004.8"/>
    <n v="0.30000000000000004"/>
    <x v="11"/>
    <n v="2024"/>
    <x v="2"/>
  </r>
  <r>
    <s v="O01803"/>
    <s v="2025-08-01"/>
    <x v="732"/>
    <s v="P044"/>
    <x v="53"/>
    <x v="4"/>
    <n v="5008"/>
    <n v="3505.6"/>
    <n v="2"/>
    <n v="10"/>
    <n v="10016"/>
    <n v="7011.2"/>
    <n v="3004.8"/>
    <n v="0.30000000000000004"/>
    <x v="1"/>
    <n v="2025"/>
    <x v="1"/>
  </r>
  <r>
    <s v="O01804"/>
    <s v="2024-10-02"/>
    <x v="542"/>
    <s v="P046"/>
    <x v="7"/>
    <x v="0"/>
    <n v="10604"/>
    <n v="5302"/>
    <n v="1"/>
    <n v="0"/>
    <n v="10604"/>
    <n v="5302"/>
    <n v="5302"/>
    <n v="0.5"/>
    <x v="7"/>
    <n v="2024"/>
    <x v="3"/>
  </r>
  <r>
    <s v="O01805"/>
    <s v="2024-10-26"/>
    <x v="690"/>
    <s v="P054"/>
    <x v="63"/>
    <x v="4"/>
    <n v="611"/>
    <n v="427.7"/>
    <n v="4"/>
    <n v="5"/>
    <n v="2444"/>
    <n v="1710.8"/>
    <n v="733.2"/>
    <n v="0.30000000000000004"/>
    <x v="7"/>
    <n v="2024"/>
    <x v="3"/>
  </r>
  <r>
    <s v="O01806"/>
    <s v="2025-08-08"/>
    <x v="191"/>
    <s v="P039"/>
    <x v="81"/>
    <x v="0"/>
    <n v="9543"/>
    <n v="4771.5"/>
    <n v="5"/>
    <n v="15"/>
    <n v="47715"/>
    <n v="23857.5"/>
    <n v="23857.5"/>
    <n v="0.5"/>
    <x v="1"/>
    <n v="2025"/>
    <x v="1"/>
  </r>
  <r>
    <s v="O01807"/>
    <s v="2025-04-26"/>
    <x v="321"/>
    <s v="P079"/>
    <x v="36"/>
    <x v="0"/>
    <n v="10900"/>
    <n v="5450"/>
    <n v="1"/>
    <n v="10"/>
    <n v="10900"/>
    <n v="5450"/>
    <n v="5450"/>
    <n v="0.5"/>
    <x v="8"/>
    <n v="2025"/>
    <x v="0"/>
  </r>
  <r>
    <s v="O01808"/>
    <s v="2024-08-07"/>
    <x v="518"/>
    <s v="P037"/>
    <x v="37"/>
    <x v="3"/>
    <n v="29046"/>
    <n v="20332.2"/>
    <n v="5"/>
    <n v="0"/>
    <n v="145230"/>
    <n v="101661"/>
    <n v="43569"/>
    <n v="0.3"/>
    <x v="1"/>
    <n v="2024"/>
    <x v="1"/>
  </r>
  <r>
    <s v="O01809"/>
    <s v="2024-06-26"/>
    <x v="798"/>
    <s v="P045"/>
    <x v="64"/>
    <x v="3"/>
    <n v="31300"/>
    <n v="18780"/>
    <n v="3"/>
    <n v="15"/>
    <n v="93900"/>
    <n v="56340"/>
    <n v="37560"/>
    <n v="0.4"/>
    <x v="9"/>
    <n v="2024"/>
    <x v="0"/>
  </r>
  <r>
    <s v="O01810"/>
    <s v="2025-01-14"/>
    <x v="274"/>
    <s v="P036"/>
    <x v="97"/>
    <x v="3"/>
    <n v="3046"/>
    <n v="1827.6"/>
    <n v="3"/>
    <n v="0"/>
    <n v="9138"/>
    <n v="5482.7999999999993"/>
    <n v="3655.2000000000007"/>
    <n v="0.40000000000000008"/>
    <x v="2"/>
    <n v="2025"/>
    <x v="2"/>
  </r>
  <r>
    <s v="O01811"/>
    <s v="2025-12-23"/>
    <x v="491"/>
    <s v="P066"/>
    <x v="72"/>
    <x v="4"/>
    <n v="4711"/>
    <n v="2826.6"/>
    <n v="5"/>
    <n v="0"/>
    <n v="23555"/>
    <n v="14133"/>
    <n v="9422"/>
    <n v="0.4"/>
    <x v="5"/>
    <n v="2025"/>
    <x v="3"/>
  </r>
  <r>
    <s v="O01812"/>
    <s v="2025-09-13"/>
    <x v="115"/>
    <s v="P043"/>
    <x v="87"/>
    <x v="1"/>
    <n v="1637"/>
    <n v="818.5"/>
    <n v="1"/>
    <n v="5"/>
    <n v="1637"/>
    <n v="818.5"/>
    <n v="818.5"/>
    <n v="0.5"/>
    <x v="4"/>
    <n v="2025"/>
    <x v="1"/>
  </r>
  <r>
    <s v="O01813"/>
    <s v="2024-06-14"/>
    <x v="308"/>
    <s v="P021"/>
    <x v="82"/>
    <x v="2"/>
    <n v="1236"/>
    <n v="865.2"/>
    <n v="4"/>
    <n v="15"/>
    <n v="4944"/>
    <n v="3460.8"/>
    <n v="1483.1999999999998"/>
    <n v="0.3"/>
    <x v="9"/>
    <n v="2024"/>
    <x v="0"/>
  </r>
  <r>
    <s v="O01814"/>
    <s v="2024-06-04"/>
    <x v="713"/>
    <s v="P020"/>
    <x v="21"/>
    <x v="4"/>
    <n v="11647"/>
    <n v="8152.9"/>
    <n v="5"/>
    <n v="0"/>
    <n v="58235"/>
    <n v="40764.5"/>
    <n v="17470.5"/>
    <n v="0.3"/>
    <x v="9"/>
    <n v="2024"/>
    <x v="0"/>
  </r>
  <r>
    <s v="O01815"/>
    <s v="2024-01-25"/>
    <x v="155"/>
    <s v="P088"/>
    <x v="6"/>
    <x v="4"/>
    <n v="11542"/>
    <n v="6925.2"/>
    <n v="1"/>
    <n v="15"/>
    <n v="11542"/>
    <n v="6925.2"/>
    <n v="4616.8"/>
    <n v="0.4"/>
    <x v="2"/>
    <n v="2024"/>
    <x v="2"/>
  </r>
  <r>
    <s v="O01816"/>
    <s v="2025-07-27"/>
    <x v="632"/>
    <s v="P053"/>
    <x v="28"/>
    <x v="2"/>
    <n v="641"/>
    <n v="384.6"/>
    <n v="4"/>
    <n v="15"/>
    <n v="2564"/>
    <n v="1538.4"/>
    <n v="1025.5999999999999"/>
    <n v="0.39999999999999997"/>
    <x v="3"/>
    <n v="2025"/>
    <x v="1"/>
  </r>
  <r>
    <s v="O01817"/>
    <s v="2025-03-11"/>
    <x v="821"/>
    <s v="P026"/>
    <x v="60"/>
    <x v="4"/>
    <n v="4882"/>
    <n v="2929.2"/>
    <n v="1"/>
    <n v="5"/>
    <n v="4882"/>
    <n v="2929.2"/>
    <n v="1952.8000000000002"/>
    <n v="0.4"/>
    <x v="11"/>
    <n v="2025"/>
    <x v="2"/>
  </r>
  <r>
    <s v="O01818"/>
    <s v="2025-04-23"/>
    <x v="827"/>
    <s v="P087"/>
    <x v="78"/>
    <x v="3"/>
    <n v="25216"/>
    <n v="17651.2"/>
    <n v="5"/>
    <n v="15"/>
    <n v="126080"/>
    <n v="88256"/>
    <n v="37824"/>
    <n v="0.3"/>
    <x v="8"/>
    <n v="2025"/>
    <x v="0"/>
  </r>
  <r>
    <s v="O01819"/>
    <s v="2024-12-25"/>
    <x v="208"/>
    <s v="P099"/>
    <x v="24"/>
    <x v="3"/>
    <n v="48012"/>
    <n v="24006"/>
    <n v="1"/>
    <n v="15"/>
    <n v="48012"/>
    <n v="24006"/>
    <n v="24006"/>
    <n v="0.5"/>
    <x v="5"/>
    <n v="2024"/>
    <x v="3"/>
  </r>
  <r>
    <s v="O01820"/>
    <s v="2024-04-02"/>
    <x v="59"/>
    <s v="P035"/>
    <x v="92"/>
    <x v="4"/>
    <n v="3185"/>
    <n v="1592.5"/>
    <n v="1"/>
    <n v="15"/>
    <n v="3185"/>
    <n v="1592.5"/>
    <n v="1592.5"/>
    <n v="0.5"/>
    <x v="8"/>
    <n v="2024"/>
    <x v="0"/>
  </r>
  <r>
    <s v="O01821"/>
    <s v="2024-06-28"/>
    <x v="515"/>
    <s v="P086"/>
    <x v="8"/>
    <x v="2"/>
    <n v="3333"/>
    <n v="2333.1"/>
    <n v="3"/>
    <n v="5"/>
    <n v="9999"/>
    <n v="6999.2999999999993"/>
    <n v="2999.7000000000007"/>
    <n v="0.3000000000000001"/>
    <x v="9"/>
    <n v="2024"/>
    <x v="0"/>
  </r>
  <r>
    <s v="O01822"/>
    <s v="2025-04-29"/>
    <x v="624"/>
    <s v="P065"/>
    <x v="10"/>
    <x v="4"/>
    <n v="4421"/>
    <n v="3094.7"/>
    <n v="3"/>
    <n v="15"/>
    <n v="13263"/>
    <n v="9284.0999999999985"/>
    <n v="3978.9000000000015"/>
    <n v="0.3000000000000001"/>
    <x v="8"/>
    <n v="2025"/>
    <x v="0"/>
  </r>
  <r>
    <s v="O01823"/>
    <s v="2024-06-05"/>
    <x v="619"/>
    <s v="P082"/>
    <x v="68"/>
    <x v="3"/>
    <n v="354"/>
    <n v="247.8"/>
    <n v="2"/>
    <n v="0"/>
    <n v="708"/>
    <n v="495.6"/>
    <n v="212.39999999999998"/>
    <n v="0.3"/>
    <x v="9"/>
    <n v="2024"/>
    <x v="0"/>
  </r>
  <r>
    <s v="O01824"/>
    <s v="2024-12-17"/>
    <x v="362"/>
    <s v="P093"/>
    <x v="59"/>
    <x v="0"/>
    <n v="10597"/>
    <n v="5298.5"/>
    <n v="2"/>
    <n v="0"/>
    <n v="21194"/>
    <n v="10597"/>
    <n v="10597"/>
    <n v="0.5"/>
    <x v="5"/>
    <n v="2024"/>
    <x v="3"/>
  </r>
  <r>
    <s v="O01825"/>
    <s v="2024-07-09"/>
    <x v="283"/>
    <s v="P075"/>
    <x v="25"/>
    <x v="4"/>
    <n v="5435"/>
    <n v="3804.5"/>
    <n v="3"/>
    <n v="0"/>
    <n v="16305"/>
    <n v="11413.5"/>
    <n v="4891.5"/>
    <n v="0.3"/>
    <x v="3"/>
    <n v="2024"/>
    <x v="1"/>
  </r>
  <r>
    <s v="O01826"/>
    <s v="2025-09-28"/>
    <x v="828"/>
    <s v="P013"/>
    <x v="70"/>
    <x v="1"/>
    <n v="639"/>
    <n v="319.5"/>
    <n v="2"/>
    <n v="10"/>
    <n v="1278"/>
    <n v="639"/>
    <n v="639"/>
    <n v="0.5"/>
    <x v="4"/>
    <n v="2025"/>
    <x v="1"/>
  </r>
  <r>
    <s v="O01827"/>
    <s v="2024-09-18"/>
    <x v="623"/>
    <s v="P029"/>
    <x v="94"/>
    <x v="4"/>
    <n v="2105"/>
    <n v="1263"/>
    <n v="3"/>
    <n v="20"/>
    <n v="6315"/>
    <n v="3789"/>
    <n v="2526"/>
    <n v="0.4"/>
    <x v="4"/>
    <n v="2024"/>
    <x v="1"/>
  </r>
  <r>
    <s v="O01828"/>
    <s v="2025-04-05"/>
    <x v="389"/>
    <s v="P020"/>
    <x v="21"/>
    <x v="4"/>
    <n v="11647"/>
    <n v="8152.9"/>
    <n v="3"/>
    <n v="15"/>
    <n v="34941"/>
    <n v="24458.699999999997"/>
    <n v="10482.300000000003"/>
    <n v="0.3000000000000001"/>
    <x v="8"/>
    <n v="2025"/>
    <x v="0"/>
  </r>
  <r>
    <s v="O01829"/>
    <s v="2024-01-15"/>
    <x v="156"/>
    <s v="P100"/>
    <x v="45"/>
    <x v="1"/>
    <n v="2523"/>
    <n v="1766.1"/>
    <n v="3"/>
    <n v="10"/>
    <n v="7569"/>
    <n v="5298.2999999999993"/>
    <n v="2270.7000000000007"/>
    <n v="0.3000000000000001"/>
    <x v="2"/>
    <n v="2024"/>
    <x v="2"/>
  </r>
  <r>
    <s v="O01830"/>
    <s v="2024-12-19"/>
    <x v="206"/>
    <s v="P015"/>
    <x v="55"/>
    <x v="2"/>
    <n v="2943"/>
    <n v="1471.5"/>
    <n v="2"/>
    <n v="5"/>
    <n v="5886"/>
    <n v="2943"/>
    <n v="2943"/>
    <n v="0.5"/>
    <x v="5"/>
    <n v="2024"/>
    <x v="3"/>
  </r>
  <r>
    <s v="O01831"/>
    <s v="2024-04-12"/>
    <x v="717"/>
    <s v="P060"/>
    <x v="76"/>
    <x v="1"/>
    <n v="758"/>
    <n v="530.6"/>
    <n v="3"/>
    <n v="0"/>
    <n v="2274"/>
    <n v="1591.8000000000002"/>
    <n v="682.19999999999982"/>
    <n v="0.29999999999999993"/>
    <x v="8"/>
    <n v="2024"/>
    <x v="0"/>
  </r>
  <r>
    <s v="O01832"/>
    <s v="2024-12-12"/>
    <x v="299"/>
    <s v="P027"/>
    <x v="33"/>
    <x v="2"/>
    <n v="4969"/>
    <n v="2484.5"/>
    <n v="2"/>
    <n v="5"/>
    <n v="9938"/>
    <n v="4969"/>
    <n v="4969"/>
    <n v="0.5"/>
    <x v="5"/>
    <n v="2024"/>
    <x v="3"/>
  </r>
  <r>
    <s v="O01833"/>
    <s v="2025-03-26"/>
    <x v="279"/>
    <s v="P048"/>
    <x v="42"/>
    <x v="2"/>
    <n v="2190"/>
    <n v="1095"/>
    <n v="2"/>
    <n v="5"/>
    <n v="4380"/>
    <n v="2190"/>
    <n v="2190"/>
    <n v="0.5"/>
    <x v="11"/>
    <n v="2025"/>
    <x v="2"/>
  </r>
  <r>
    <s v="O01834"/>
    <s v="2025-01-12"/>
    <x v="23"/>
    <s v="P093"/>
    <x v="59"/>
    <x v="0"/>
    <n v="10597"/>
    <n v="5298.5"/>
    <n v="4"/>
    <n v="10"/>
    <n v="42388"/>
    <n v="21194"/>
    <n v="21194"/>
    <n v="0.5"/>
    <x v="2"/>
    <n v="2025"/>
    <x v="2"/>
  </r>
  <r>
    <s v="O01835"/>
    <s v="2025-02-02"/>
    <x v="654"/>
    <s v="P075"/>
    <x v="25"/>
    <x v="4"/>
    <n v="5435"/>
    <n v="3804.5"/>
    <n v="1"/>
    <n v="10"/>
    <n v="5435"/>
    <n v="3804.5"/>
    <n v="1630.5"/>
    <n v="0.3"/>
    <x v="10"/>
    <n v="2025"/>
    <x v="2"/>
  </r>
  <r>
    <s v="O01836"/>
    <s v="2025-08-31"/>
    <x v="633"/>
    <s v="P009"/>
    <x v="49"/>
    <x v="4"/>
    <n v="10891"/>
    <n v="5445.5"/>
    <n v="1"/>
    <n v="0"/>
    <n v="10891"/>
    <n v="5445.5"/>
    <n v="5445.5"/>
    <n v="0.5"/>
    <x v="1"/>
    <n v="2025"/>
    <x v="1"/>
  </r>
  <r>
    <s v="O01837"/>
    <s v="2025-05-07"/>
    <x v="556"/>
    <s v="P020"/>
    <x v="21"/>
    <x v="4"/>
    <n v="11647"/>
    <n v="8152.9"/>
    <n v="3"/>
    <n v="10"/>
    <n v="34941"/>
    <n v="24458.699999999997"/>
    <n v="10482.300000000003"/>
    <n v="0.3000000000000001"/>
    <x v="0"/>
    <n v="2025"/>
    <x v="0"/>
  </r>
  <r>
    <s v="O01838"/>
    <s v="2025-12-11"/>
    <x v="231"/>
    <s v="P020"/>
    <x v="21"/>
    <x v="4"/>
    <n v="11647"/>
    <n v="8152.9"/>
    <n v="1"/>
    <n v="0"/>
    <n v="11647"/>
    <n v="8152.9"/>
    <n v="3494.1000000000004"/>
    <n v="0.30000000000000004"/>
    <x v="5"/>
    <n v="2025"/>
    <x v="3"/>
  </r>
  <r>
    <s v="O01839"/>
    <s v="2025-01-12"/>
    <x v="473"/>
    <s v="P084"/>
    <x v="80"/>
    <x v="2"/>
    <n v="3921"/>
    <n v="2352.6"/>
    <n v="3"/>
    <n v="5"/>
    <n v="11763"/>
    <n v="7057.7999999999993"/>
    <n v="4705.2000000000007"/>
    <n v="0.40000000000000008"/>
    <x v="2"/>
    <n v="2025"/>
    <x v="2"/>
  </r>
  <r>
    <s v="O01840"/>
    <s v="2025-01-14"/>
    <x v="259"/>
    <s v="P086"/>
    <x v="8"/>
    <x v="2"/>
    <n v="3333"/>
    <n v="2333.1"/>
    <n v="5"/>
    <n v="0"/>
    <n v="16665"/>
    <n v="11665.5"/>
    <n v="4999.5"/>
    <n v="0.3"/>
    <x v="2"/>
    <n v="2025"/>
    <x v="2"/>
  </r>
  <r>
    <s v="O01841"/>
    <s v="2025-10-01"/>
    <x v="810"/>
    <s v="P013"/>
    <x v="70"/>
    <x v="1"/>
    <n v="639"/>
    <n v="319.5"/>
    <n v="5"/>
    <n v="5"/>
    <n v="3195"/>
    <n v="1597.5"/>
    <n v="1597.5"/>
    <n v="0.5"/>
    <x v="7"/>
    <n v="2025"/>
    <x v="3"/>
  </r>
  <r>
    <s v="O01842"/>
    <s v="2025-07-22"/>
    <x v="829"/>
    <s v="P033"/>
    <x v="98"/>
    <x v="3"/>
    <n v="11428"/>
    <n v="6856.8"/>
    <n v="4"/>
    <n v="10"/>
    <n v="45712"/>
    <n v="27427.200000000001"/>
    <n v="18284.8"/>
    <n v="0.39999999999999997"/>
    <x v="3"/>
    <n v="2025"/>
    <x v="1"/>
  </r>
  <r>
    <s v="O01843"/>
    <s v="2024-05-02"/>
    <x v="764"/>
    <s v="P090"/>
    <x v="54"/>
    <x v="1"/>
    <n v="1510"/>
    <n v="755"/>
    <n v="3"/>
    <n v="15"/>
    <n v="4530"/>
    <n v="2265"/>
    <n v="2265"/>
    <n v="0.5"/>
    <x v="0"/>
    <n v="2024"/>
    <x v="0"/>
  </r>
  <r>
    <s v="O01844"/>
    <s v="2024-02-20"/>
    <x v="107"/>
    <s v="P019"/>
    <x v="39"/>
    <x v="4"/>
    <n v="11395"/>
    <n v="5697.5"/>
    <n v="1"/>
    <n v="15"/>
    <n v="11395"/>
    <n v="5697.5"/>
    <n v="5697.5"/>
    <n v="0.5"/>
    <x v="10"/>
    <n v="2024"/>
    <x v="2"/>
  </r>
  <r>
    <s v="O01845"/>
    <s v="2025-06-21"/>
    <x v="734"/>
    <s v="P015"/>
    <x v="55"/>
    <x v="2"/>
    <n v="2943"/>
    <n v="1471.5"/>
    <n v="4"/>
    <n v="5"/>
    <n v="11772"/>
    <n v="5886"/>
    <n v="5886"/>
    <n v="0.5"/>
    <x v="9"/>
    <n v="2025"/>
    <x v="0"/>
  </r>
  <r>
    <s v="O01846"/>
    <s v="2025-01-10"/>
    <x v="348"/>
    <s v="P062"/>
    <x v="93"/>
    <x v="4"/>
    <n v="2777"/>
    <n v="1943.9"/>
    <n v="1"/>
    <n v="15"/>
    <n v="2777"/>
    <n v="1943.9"/>
    <n v="833.09999999999991"/>
    <n v="0.3"/>
    <x v="2"/>
    <n v="2025"/>
    <x v="2"/>
  </r>
  <r>
    <s v="O01847"/>
    <s v="2024-02-11"/>
    <x v="445"/>
    <s v="P036"/>
    <x v="97"/>
    <x v="3"/>
    <n v="3046"/>
    <n v="1827.6"/>
    <n v="4"/>
    <n v="10"/>
    <n v="12184"/>
    <n v="7310.4"/>
    <n v="4873.6000000000004"/>
    <n v="0.4"/>
    <x v="10"/>
    <n v="2024"/>
    <x v="2"/>
  </r>
  <r>
    <s v="O01848"/>
    <s v="2024-04-21"/>
    <x v="820"/>
    <s v="P032"/>
    <x v="9"/>
    <x v="2"/>
    <n v="3034"/>
    <n v="1820.4"/>
    <n v="5"/>
    <n v="15"/>
    <n v="15170"/>
    <n v="9102"/>
    <n v="6068"/>
    <n v="0.4"/>
    <x v="8"/>
    <n v="2024"/>
    <x v="0"/>
  </r>
  <r>
    <s v="O01849"/>
    <s v="2025-11-03"/>
    <x v="37"/>
    <s v="P002"/>
    <x v="61"/>
    <x v="4"/>
    <n v="4241"/>
    <n v="2120.5"/>
    <n v="2"/>
    <n v="0"/>
    <n v="8482"/>
    <n v="4241"/>
    <n v="4241"/>
    <n v="0.5"/>
    <x v="6"/>
    <n v="2025"/>
    <x v="3"/>
  </r>
  <r>
    <s v="O01850"/>
    <s v="2024-01-18"/>
    <x v="830"/>
    <s v="P096"/>
    <x v="47"/>
    <x v="2"/>
    <n v="483"/>
    <n v="289.8"/>
    <n v="3"/>
    <n v="10"/>
    <n v="1449"/>
    <n v="869.40000000000009"/>
    <n v="579.59999999999991"/>
    <n v="0.39999999999999991"/>
    <x v="2"/>
    <n v="2024"/>
    <x v="2"/>
  </r>
  <r>
    <s v="O01851"/>
    <s v="2024-12-17"/>
    <x v="764"/>
    <s v="P017"/>
    <x v="12"/>
    <x v="2"/>
    <n v="978"/>
    <n v="684.6"/>
    <n v="4"/>
    <n v="15"/>
    <n v="3912"/>
    <n v="2738.4"/>
    <n v="1173.5999999999999"/>
    <n v="0.3"/>
    <x v="5"/>
    <n v="2024"/>
    <x v="3"/>
  </r>
  <r>
    <s v="O01852"/>
    <s v="2025-08-22"/>
    <x v="831"/>
    <s v="P001"/>
    <x v="1"/>
    <x v="1"/>
    <n v="1891"/>
    <n v="945.5"/>
    <n v="5"/>
    <n v="20"/>
    <n v="9455"/>
    <n v="4727.5"/>
    <n v="4727.5"/>
    <n v="0.5"/>
    <x v="1"/>
    <n v="2025"/>
    <x v="1"/>
  </r>
  <r>
    <s v="O01853"/>
    <s v="2024-10-07"/>
    <x v="369"/>
    <s v="P068"/>
    <x v="65"/>
    <x v="0"/>
    <n v="7252"/>
    <n v="3626"/>
    <n v="5"/>
    <n v="20"/>
    <n v="36260"/>
    <n v="18130"/>
    <n v="18130"/>
    <n v="0.5"/>
    <x v="7"/>
    <n v="2024"/>
    <x v="3"/>
  </r>
  <r>
    <s v="O01854"/>
    <s v="2025-04-28"/>
    <x v="11"/>
    <s v="P030"/>
    <x v="40"/>
    <x v="3"/>
    <n v="16441"/>
    <n v="8220.5"/>
    <n v="4"/>
    <n v="20"/>
    <n v="65764"/>
    <n v="32882"/>
    <n v="32882"/>
    <n v="0.5"/>
    <x v="8"/>
    <n v="2025"/>
    <x v="0"/>
  </r>
  <r>
    <s v="O01855"/>
    <s v="2024-05-27"/>
    <x v="428"/>
    <s v="P067"/>
    <x v="52"/>
    <x v="4"/>
    <n v="1463"/>
    <n v="731.5"/>
    <n v="1"/>
    <n v="10"/>
    <n v="1463"/>
    <n v="731.5"/>
    <n v="731.5"/>
    <n v="0.5"/>
    <x v="0"/>
    <n v="2024"/>
    <x v="0"/>
  </r>
  <r>
    <s v="O01856"/>
    <s v="2024-08-15"/>
    <x v="17"/>
    <s v="P038"/>
    <x v="2"/>
    <x v="2"/>
    <n v="413"/>
    <n v="247.8"/>
    <n v="4"/>
    <n v="5"/>
    <n v="1652"/>
    <n v="991.2"/>
    <n v="660.8"/>
    <n v="0.39999999999999997"/>
    <x v="1"/>
    <n v="2024"/>
    <x v="1"/>
  </r>
  <r>
    <s v="O01857"/>
    <s v="2025-10-17"/>
    <x v="194"/>
    <s v="P012"/>
    <x v="13"/>
    <x v="0"/>
    <n v="1513"/>
    <n v="907.8"/>
    <n v="2"/>
    <n v="20"/>
    <n v="3026"/>
    <n v="1815.6"/>
    <n v="1210.4000000000001"/>
    <n v="0.4"/>
    <x v="7"/>
    <n v="2025"/>
    <x v="3"/>
  </r>
  <r>
    <s v="O01858"/>
    <s v="2024-08-16"/>
    <x v="431"/>
    <s v="P042"/>
    <x v="74"/>
    <x v="1"/>
    <n v="2758"/>
    <n v="1379"/>
    <n v="4"/>
    <n v="20"/>
    <n v="11032"/>
    <n v="5516"/>
    <n v="5516"/>
    <n v="0.5"/>
    <x v="1"/>
    <n v="2024"/>
    <x v="1"/>
  </r>
  <r>
    <s v="O01859"/>
    <s v="2024-02-20"/>
    <x v="528"/>
    <s v="P013"/>
    <x v="70"/>
    <x v="1"/>
    <n v="639"/>
    <n v="319.5"/>
    <n v="3"/>
    <n v="15"/>
    <n v="1917"/>
    <n v="958.5"/>
    <n v="958.5"/>
    <n v="0.5"/>
    <x v="10"/>
    <n v="2024"/>
    <x v="2"/>
  </r>
  <r>
    <s v="O01860"/>
    <s v="2025-01-02"/>
    <x v="135"/>
    <s v="P076"/>
    <x v="17"/>
    <x v="1"/>
    <n v="3690"/>
    <n v="2583"/>
    <n v="4"/>
    <n v="5"/>
    <n v="14760"/>
    <n v="10332"/>
    <n v="4428"/>
    <n v="0.3"/>
    <x v="2"/>
    <n v="2025"/>
    <x v="2"/>
  </r>
  <r>
    <s v="O01861"/>
    <s v="2025-04-22"/>
    <x v="832"/>
    <s v="P020"/>
    <x v="21"/>
    <x v="4"/>
    <n v="11647"/>
    <n v="8152.9"/>
    <n v="1"/>
    <n v="0"/>
    <n v="11647"/>
    <n v="8152.9"/>
    <n v="3494.1000000000004"/>
    <n v="0.30000000000000004"/>
    <x v="8"/>
    <n v="2025"/>
    <x v="0"/>
  </r>
  <r>
    <s v="O01862"/>
    <s v="2025-10-05"/>
    <x v="50"/>
    <s v="P004"/>
    <x v="15"/>
    <x v="1"/>
    <n v="591"/>
    <n v="354.6"/>
    <n v="1"/>
    <n v="5"/>
    <n v="591"/>
    <n v="354.6"/>
    <n v="236.39999999999998"/>
    <n v="0.39999999999999997"/>
    <x v="7"/>
    <n v="2025"/>
    <x v="3"/>
  </r>
  <r>
    <s v="O01863"/>
    <s v="2024-01-19"/>
    <x v="833"/>
    <s v="P093"/>
    <x v="59"/>
    <x v="0"/>
    <n v="10597"/>
    <n v="5298.5"/>
    <n v="5"/>
    <n v="10"/>
    <n v="52985"/>
    <n v="26492.5"/>
    <n v="26492.5"/>
    <n v="0.5"/>
    <x v="2"/>
    <n v="2024"/>
    <x v="2"/>
  </r>
  <r>
    <s v="O01864"/>
    <s v="2025-06-18"/>
    <x v="259"/>
    <s v="P040"/>
    <x v="86"/>
    <x v="4"/>
    <n v="6724"/>
    <n v="4034.4"/>
    <n v="2"/>
    <n v="5"/>
    <n v="13448"/>
    <n v="8068.8"/>
    <n v="5379.2"/>
    <n v="0.39999999999999997"/>
    <x v="9"/>
    <n v="2025"/>
    <x v="0"/>
  </r>
  <r>
    <s v="O01865"/>
    <s v="2025-07-09"/>
    <x v="71"/>
    <s v="P069"/>
    <x v="41"/>
    <x v="1"/>
    <n v="384"/>
    <n v="192"/>
    <n v="2"/>
    <n v="5"/>
    <n v="768"/>
    <n v="384"/>
    <n v="384"/>
    <n v="0.5"/>
    <x v="3"/>
    <n v="2025"/>
    <x v="1"/>
  </r>
  <r>
    <s v="O01866"/>
    <s v="2025-04-28"/>
    <x v="611"/>
    <s v="P006"/>
    <x v="99"/>
    <x v="3"/>
    <n v="18855"/>
    <n v="9427.5"/>
    <n v="5"/>
    <n v="20"/>
    <n v="94275"/>
    <n v="47137.5"/>
    <n v="47137.5"/>
    <n v="0.5"/>
    <x v="8"/>
    <n v="2025"/>
    <x v="0"/>
  </r>
  <r>
    <s v="O01867"/>
    <s v="2024-09-25"/>
    <x v="257"/>
    <s v="P022"/>
    <x v="73"/>
    <x v="3"/>
    <n v="48755"/>
    <n v="29253"/>
    <n v="1"/>
    <n v="15"/>
    <n v="48755"/>
    <n v="29253"/>
    <n v="19502"/>
    <n v="0.4"/>
    <x v="4"/>
    <n v="2024"/>
    <x v="1"/>
  </r>
  <r>
    <s v="O01868"/>
    <s v="2024-07-01"/>
    <x v="480"/>
    <s v="P042"/>
    <x v="74"/>
    <x v="1"/>
    <n v="2758"/>
    <n v="1379"/>
    <n v="3"/>
    <n v="20"/>
    <n v="8274"/>
    <n v="4137"/>
    <n v="4137"/>
    <n v="0.5"/>
    <x v="3"/>
    <n v="2024"/>
    <x v="1"/>
  </r>
  <r>
    <s v="O01869"/>
    <s v="2025-10-23"/>
    <x v="479"/>
    <s v="P036"/>
    <x v="97"/>
    <x v="3"/>
    <n v="3046"/>
    <n v="1827.6"/>
    <n v="1"/>
    <n v="15"/>
    <n v="3046"/>
    <n v="1827.6"/>
    <n v="1218.4000000000001"/>
    <n v="0.4"/>
    <x v="7"/>
    <n v="2025"/>
    <x v="3"/>
  </r>
  <r>
    <s v="O01870"/>
    <s v="2025-01-02"/>
    <x v="827"/>
    <s v="P085"/>
    <x v="22"/>
    <x v="1"/>
    <n v="1436"/>
    <n v="1005.2"/>
    <n v="3"/>
    <n v="5"/>
    <n v="4308"/>
    <n v="3015.6000000000004"/>
    <n v="1292.3999999999996"/>
    <n v="0.29999999999999993"/>
    <x v="2"/>
    <n v="2025"/>
    <x v="2"/>
  </r>
  <r>
    <s v="O01871"/>
    <s v="2025-02-09"/>
    <x v="485"/>
    <s v="P028"/>
    <x v="27"/>
    <x v="3"/>
    <n v="9664"/>
    <n v="4832"/>
    <n v="5"/>
    <n v="10"/>
    <n v="48320"/>
    <n v="24160"/>
    <n v="24160"/>
    <n v="0.5"/>
    <x v="10"/>
    <n v="2025"/>
    <x v="2"/>
  </r>
  <r>
    <s v="O01872"/>
    <s v="2024-08-21"/>
    <x v="488"/>
    <s v="P039"/>
    <x v="81"/>
    <x v="0"/>
    <n v="9543"/>
    <n v="4771.5"/>
    <n v="3"/>
    <n v="10"/>
    <n v="28629"/>
    <n v="14314.5"/>
    <n v="14314.5"/>
    <n v="0.5"/>
    <x v="1"/>
    <n v="2024"/>
    <x v="1"/>
  </r>
  <r>
    <s v="O01873"/>
    <s v="2025-09-10"/>
    <x v="834"/>
    <s v="P015"/>
    <x v="55"/>
    <x v="2"/>
    <n v="2943"/>
    <n v="1471.5"/>
    <n v="5"/>
    <n v="20"/>
    <n v="14715"/>
    <n v="7357.5"/>
    <n v="7357.5"/>
    <n v="0.5"/>
    <x v="4"/>
    <n v="2025"/>
    <x v="1"/>
  </r>
  <r>
    <s v="O01874"/>
    <s v="2025-09-27"/>
    <x v="120"/>
    <s v="P027"/>
    <x v="33"/>
    <x v="2"/>
    <n v="4969"/>
    <n v="2484.5"/>
    <n v="2"/>
    <n v="0"/>
    <n v="9938"/>
    <n v="4969"/>
    <n v="4969"/>
    <n v="0.5"/>
    <x v="4"/>
    <n v="2025"/>
    <x v="1"/>
  </r>
  <r>
    <s v="O01875"/>
    <s v="2025-12-07"/>
    <x v="60"/>
    <s v="P061"/>
    <x v="44"/>
    <x v="4"/>
    <n v="7170"/>
    <n v="3585"/>
    <n v="1"/>
    <n v="15"/>
    <n v="7170"/>
    <n v="3585"/>
    <n v="3585"/>
    <n v="0.5"/>
    <x v="5"/>
    <n v="2025"/>
    <x v="3"/>
  </r>
  <r>
    <s v="O01876"/>
    <s v="2025-10-15"/>
    <x v="87"/>
    <s v="P100"/>
    <x v="45"/>
    <x v="1"/>
    <n v="2523"/>
    <n v="1766.1"/>
    <n v="2"/>
    <n v="20"/>
    <n v="5046"/>
    <n v="3532.2"/>
    <n v="1513.8000000000002"/>
    <n v="0.30000000000000004"/>
    <x v="7"/>
    <n v="2025"/>
    <x v="3"/>
  </r>
  <r>
    <s v="O01877"/>
    <s v="2025-01-04"/>
    <x v="525"/>
    <s v="P051"/>
    <x v="96"/>
    <x v="1"/>
    <n v="1507"/>
    <n v="753.5"/>
    <n v="3"/>
    <n v="0"/>
    <n v="4521"/>
    <n v="2260.5"/>
    <n v="2260.5"/>
    <n v="0.5"/>
    <x v="2"/>
    <n v="2025"/>
    <x v="2"/>
  </r>
  <r>
    <s v="O01878"/>
    <s v="2024-04-26"/>
    <x v="115"/>
    <s v="P097"/>
    <x v="84"/>
    <x v="4"/>
    <n v="9084"/>
    <n v="6358.8"/>
    <n v="3"/>
    <n v="0"/>
    <n v="27252"/>
    <n v="19076.400000000001"/>
    <n v="8175.5999999999985"/>
    <n v="0.29999999999999993"/>
    <x v="8"/>
    <n v="2024"/>
    <x v="0"/>
  </r>
  <r>
    <s v="O01879"/>
    <s v="2025-03-15"/>
    <x v="778"/>
    <s v="P046"/>
    <x v="7"/>
    <x v="0"/>
    <n v="10604"/>
    <n v="5302"/>
    <n v="4"/>
    <n v="5"/>
    <n v="42416"/>
    <n v="21208"/>
    <n v="21208"/>
    <n v="0.5"/>
    <x v="11"/>
    <n v="2025"/>
    <x v="2"/>
  </r>
  <r>
    <s v="O01880"/>
    <s v="2025-09-30"/>
    <x v="310"/>
    <s v="P067"/>
    <x v="52"/>
    <x v="4"/>
    <n v="1463"/>
    <n v="731.5"/>
    <n v="3"/>
    <n v="20"/>
    <n v="4389"/>
    <n v="2194.5"/>
    <n v="2194.5"/>
    <n v="0.5"/>
    <x v="4"/>
    <n v="2025"/>
    <x v="1"/>
  </r>
  <r>
    <s v="O01881"/>
    <s v="2025-03-03"/>
    <x v="107"/>
    <s v="P092"/>
    <x v="83"/>
    <x v="0"/>
    <n v="7315"/>
    <n v="4389"/>
    <n v="1"/>
    <n v="20"/>
    <n v="7315"/>
    <n v="4389"/>
    <n v="2926"/>
    <n v="0.4"/>
    <x v="11"/>
    <n v="2025"/>
    <x v="2"/>
  </r>
  <r>
    <s v="O01882"/>
    <s v="2024-11-27"/>
    <x v="55"/>
    <s v="P074"/>
    <x v="19"/>
    <x v="3"/>
    <n v="20835"/>
    <n v="12501"/>
    <n v="1"/>
    <n v="10"/>
    <n v="20835"/>
    <n v="12501"/>
    <n v="8334"/>
    <n v="0.4"/>
    <x v="6"/>
    <n v="2024"/>
    <x v="3"/>
  </r>
  <r>
    <s v="O01883"/>
    <s v="2024-08-20"/>
    <x v="474"/>
    <s v="P059"/>
    <x v="62"/>
    <x v="3"/>
    <n v="39929"/>
    <n v="23957.4"/>
    <n v="1"/>
    <n v="20"/>
    <n v="39929"/>
    <n v="23957.4"/>
    <n v="15971.599999999999"/>
    <n v="0.39999999999999997"/>
    <x v="1"/>
    <n v="2024"/>
    <x v="1"/>
  </r>
  <r>
    <s v="O01884"/>
    <s v="2024-08-07"/>
    <x v="236"/>
    <s v="P034"/>
    <x v="88"/>
    <x v="3"/>
    <n v="4860"/>
    <n v="2430"/>
    <n v="5"/>
    <n v="20"/>
    <n v="24300"/>
    <n v="12150"/>
    <n v="12150"/>
    <n v="0.5"/>
    <x v="1"/>
    <n v="2024"/>
    <x v="1"/>
  </r>
  <r>
    <s v="O01885"/>
    <s v="2024-09-05"/>
    <x v="70"/>
    <s v="P052"/>
    <x v="77"/>
    <x v="1"/>
    <n v="192"/>
    <n v="96"/>
    <n v="4"/>
    <n v="0"/>
    <n v="768"/>
    <n v="384"/>
    <n v="384"/>
    <n v="0.5"/>
    <x v="4"/>
    <n v="2024"/>
    <x v="1"/>
  </r>
  <r>
    <s v="O01886"/>
    <s v="2024-04-28"/>
    <x v="111"/>
    <s v="P046"/>
    <x v="7"/>
    <x v="0"/>
    <n v="10604"/>
    <n v="5302"/>
    <n v="2"/>
    <n v="15"/>
    <n v="21208"/>
    <n v="10604"/>
    <n v="10604"/>
    <n v="0.5"/>
    <x v="8"/>
    <n v="2024"/>
    <x v="0"/>
  </r>
  <r>
    <s v="O01887"/>
    <s v="2024-02-26"/>
    <x v="835"/>
    <s v="P028"/>
    <x v="27"/>
    <x v="3"/>
    <n v="9664"/>
    <n v="4832"/>
    <n v="3"/>
    <n v="15"/>
    <n v="28992"/>
    <n v="14496"/>
    <n v="14496"/>
    <n v="0.5"/>
    <x v="10"/>
    <n v="2024"/>
    <x v="2"/>
  </r>
  <r>
    <s v="O01888"/>
    <s v="2024-12-07"/>
    <x v="836"/>
    <s v="P092"/>
    <x v="83"/>
    <x v="0"/>
    <n v="7315"/>
    <n v="4389"/>
    <n v="4"/>
    <n v="0"/>
    <n v="29260"/>
    <n v="17556"/>
    <n v="11704"/>
    <n v="0.4"/>
    <x v="5"/>
    <n v="2024"/>
    <x v="3"/>
  </r>
  <r>
    <s v="O01889"/>
    <s v="2024-11-20"/>
    <x v="145"/>
    <s v="P019"/>
    <x v="39"/>
    <x v="4"/>
    <n v="11395"/>
    <n v="5697.5"/>
    <n v="2"/>
    <n v="15"/>
    <n v="22790"/>
    <n v="11395"/>
    <n v="11395"/>
    <n v="0.5"/>
    <x v="6"/>
    <n v="2024"/>
    <x v="3"/>
  </r>
  <r>
    <s v="O01890"/>
    <s v="2024-04-01"/>
    <x v="712"/>
    <s v="P096"/>
    <x v="47"/>
    <x v="2"/>
    <n v="483"/>
    <n v="289.8"/>
    <n v="3"/>
    <n v="5"/>
    <n v="1449"/>
    <n v="869.40000000000009"/>
    <n v="579.59999999999991"/>
    <n v="0.39999999999999991"/>
    <x v="8"/>
    <n v="2024"/>
    <x v="0"/>
  </r>
  <r>
    <s v="O01891"/>
    <s v="2024-12-01"/>
    <x v="664"/>
    <s v="P001"/>
    <x v="1"/>
    <x v="1"/>
    <n v="1891"/>
    <n v="945.5"/>
    <n v="1"/>
    <n v="5"/>
    <n v="1891"/>
    <n v="945.5"/>
    <n v="945.5"/>
    <n v="0.5"/>
    <x v="5"/>
    <n v="2024"/>
    <x v="3"/>
  </r>
  <r>
    <s v="O01892"/>
    <s v="2025-10-27"/>
    <x v="837"/>
    <s v="P005"/>
    <x v="90"/>
    <x v="1"/>
    <n v="3939"/>
    <n v="2757.3"/>
    <n v="1"/>
    <n v="0"/>
    <n v="3939"/>
    <n v="2757.3"/>
    <n v="1181.6999999999998"/>
    <n v="0.29999999999999993"/>
    <x v="7"/>
    <n v="2025"/>
    <x v="3"/>
  </r>
  <r>
    <s v="O01893"/>
    <s v="2025-01-02"/>
    <x v="295"/>
    <s v="P025"/>
    <x v="58"/>
    <x v="2"/>
    <n v="696"/>
    <n v="348"/>
    <n v="3"/>
    <n v="10"/>
    <n v="2088"/>
    <n v="1044"/>
    <n v="1044"/>
    <n v="0.5"/>
    <x v="2"/>
    <n v="2025"/>
    <x v="2"/>
  </r>
  <r>
    <s v="O01894"/>
    <s v="2025-03-19"/>
    <x v="808"/>
    <s v="P083"/>
    <x v="14"/>
    <x v="4"/>
    <n v="5842"/>
    <n v="3505.2"/>
    <n v="2"/>
    <n v="5"/>
    <n v="11684"/>
    <n v="7010.4"/>
    <n v="4673.6000000000004"/>
    <n v="0.4"/>
    <x v="11"/>
    <n v="2025"/>
    <x v="2"/>
  </r>
  <r>
    <s v="O01895"/>
    <s v="2024-02-04"/>
    <x v="264"/>
    <s v="P010"/>
    <x v="0"/>
    <x v="0"/>
    <n v="10936"/>
    <n v="6561.6"/>
    <n v="2"/>
    <n v="5"/>
    <n v="21872"/>
    <n v="13123.2"/>
    <n v="8748.7999999999993"/>
    <n v="0.39999999999999997"/>
    <x v="10"/>
    <n v="2024"/>
    <x v="2"/>
  </r>
  <r>
    <s v="O01896"/>
    <s v="2024-04-19"/>
    <x v="838"/>
    <s v="P023"/>
    <x v="11"/>
    <x v="4"/>
    <n v="4437"/>
    <n v="2662.2"/>
    <n v="5"/>
    <n v="5"/>
    <n v="22185"/>
    <n v="13311"/>
    <n v="8874"/>
    <n v="0.4"/>
    <x v="8"/>
    <n v="2024"/>
    <x v="0"/>
  </r>
  <r>
    <s v="O01897"/>
    <s v="2025-02-27"/>
    <x v="349"/>
    <s v="P012"/>
    <x v="13"/>
    <x v="0"/>
    <n v="1513"/>
    <n v="907.8"/>
    <n v="3"/>
    <n v="20"/>
    <n v="4539"/>
    <n v="2723.3999999999996"/>
    <n v="1815.6000000000004"/>
    <n v="0.40000000000000008"/>
    <x v="10"/>
    <n v="2025"/>
    <x v="2"/>
  </r>
  <r>
    <s v="O01898"/>
    <s v="2024-07-06"/>
    <x v="261"/>
    <s v="P028"/>
    <x v="27"/>
    <x v="3"/>
    <n v="9664"/>
    <n v="4832"/>
    <n v="4"/>
    <n v="20"/>
    <n v="38656"/>
    <n v="19328"/>
    <n v="19328"/>
    <n v="0.5"/>
    <x v="3"/>
    <n v="2024"/>
    <x v="1"/>
  </r>
  <r>
    <s v="O01899"/>
    <s v="2025-09-03"/>
    <x v="839"/>
    <s v="P049"/>
    <x v="34"/>
    <x v="2"/>
    <n v="4071"/>
    <n v="2442.6"/>
    <n v="5"/>
    <n v="10"/>
    <n v="20355"/>
    <n v="12213"/>
    <n v="8142"/>
    <n v="0.4"/>
    <x v="4"/>
    <n v="2025"/>
    <x v="1"/>
  </r>
  <r>
    <s v="O01900"/>
    <s v="2024-06-29"/>
    <x v="339"/>
    <s v="P059"/>
    <x v="62"/>
    <x v="3"/>
    <n v="39929"/>
    <n v="23957.4"/>
    <n v="5"/>
    <n v="20"/>
    <n v="199645"/>
    <n v="119787"/>
    <n v="79858"/>
    <n v="0.4"/>
    <x v="9"/>
    <n v="2024"/>
    <x v="0"/>
  </r>
  <r>
    <s v="O01901"/>
    <s v="2024-01-20"/>
    <x v="776"/>
    <s v="P083"/>
    <x v="14"/>
    <x v="4"/>
    <n v="5842"/>
    <n v="3505.2"/>
    <n v="3"/>
    <n v="20"/>
    <n v="17526"/>
    <n v="10515.599999999999"/>
    <n v="7010.4000000000015"/>
    <n v="0.40000000000000008"/>
    <x v="2"/>
    <n v="2024"/>
    <x v="2"/>
  </r>
  <r>
    <s v="O01902"/>
    <s v="2025-10-15"/>
    <x v="241"/>
    <s v="P045"/>
    <x v="64"/>
    <x v="3"/>
    <n v="31300"/>
    <n v="18780"/>
    <n v="1"/>
    <n v="10"/>
    <n v="31300"/>
    <n v="18780"/>
    <n v="12520"/>
    <n v="0.4"/>
    <x v="7"/>
    <n v="2025"/>
    <x v="3"/>
  </r>
  <r>
    <s v="O01903"/>
    <s v="2024-08-07"/>
    <x v="357"/>
    <s v="P018"/>
    <x v="5"/>
    <x v="1"/>
    <n v="3985"/>
    <n v="2789.5"/>
    <n v="5"/>
    <n v="0"/>
    <n v="19925"/>
    <n v="13947.5"/>
    <n v="5977.5"/>
    <n v="0.3"/>
    <x v="1"/>
    <n v="2024"/>
    <x v="1"/>
  </r>
  <r>
    <s v="O01904"/>
    <s v="2025-07-29"/>
    <x v="815"/>
    <s v="P044"/>
    <x v="53"/>
    <x v="4"/>
    <n v="5008"/>
    <n v="3505.6"/>
    <n v="5"/>
    <n v="15"/>
    <n v="25040"/>
    <n v="17528"/>
    <n v="7512"/>
    <n v="0.3"/>
    <x v="3"/>
    <n v="2025"/>
    <x v="1"/>
  </r>
  <r>
    <s v="O01905"/>
    <s v="2024-04-28"/>
    <x v="13"/>
    <s v="P017"/>
    <x v="12"/>
    <x v="2"/>
    <n v="978"/>
    <n v="684.6"/>
    <n v="2"/>
    <n v="10"/>
    <n v="1956"/>
    <n v="1369.2"/>
    <n v="586.79999999999995"/>
    <n v="0.3"/>
    <x v="8"/>
    <n v="2024"/>
    <x v="0"/>
  </r>
  <r>
    <s v="O01906"/>
    <s v="2025-04-04"/>
    <x v="840"/>
    <s v="P033"/>
    <x v="98"/>
    <x v="3"/>
    <n v="11428"/>
    <n v="6856.8"/>
    <n v="5"/>
    <n v="5"/>
    <n v="57140"/>
    <n v="34284"/>
    <n v="22856"/>
    <n v="0.4"/>
    <x v="8"/>
    <n v="2025"/>
    <x v="0"/>
  </r>
  <r>
    <s v="O01907"/>
    <s v="2025-11-30"/>
    <x v="163"/>
    <s v="P054"/>
    <x v="63"/>
    <x v="4"/>
    <n v="611"/>
    <n v="427.7"/>
    <n v="3"/>
    <n v="20"/>
    <n v="1833"/>
    <n v="1283.0999999999999"/>
    <n v="549.90000000000009"/>
    <n v="0.30000000000000004"/>
    <x v="6"/>
    <n v="2025"/>
    <x v="3"/>
  </r>
  <r>
    <s v="O01908"/>
    <s v="2024-06-29"/>
    <x v="168"/>
    <s v="P060"/>
    <x v="76"/>
    <x v="1"/>
    <n v="758"/>
    <n v="530.6"/>
    <n v="2"/>
    <n v="10"/>
    <n v="1516"/>
    <n v="1061.2"/>
    <n v="454.79999999999995"/>
    <n v="0.3"/>
    <x v="9"/>
    <n v="2024"/>
    <x v="0"/>
  </r>
  <r>
    <s v="O01909"/>
    <s v="2024-01-06"/>
    <x v="841"/>
    <s v="P040"/>
    <x v="86"/>
    <x v="4"/>
    <n v="6724"/>
    <n v="4034.4"/>
    <n v="4"/>
    <n v="0"/>
    <n v="26896"/>
    <n v="16137.6"/>
    <n v="10758.4"/>
    <n v="0.39999999999999997"/>
    <x v="2"/>
    <n v="2024"/>
    <x v="2"/>
  </r>
  <r>
    <s v="O01910"/>
    <s v="2025-09-22"/>
    <x v="842"/>
    <s v="P050"/>
    <x v="26"/>
    <x v="4"/>
    <n v="10475"/>
    <n v="7332.5"/>
    <n v="4"/>
    <n v="10"/>
    <n v="41900"/>
    <n v="29330"/>
    <n v="12570"/>
    <n v="0.3"/>
    <x v="4"/>
    <n v="2025"/>
    <x v="1"/>
  </r>
  <r>
    <s v="O01911"/>
    <s v="2025-05-05"/>
    <x v="778"/>
    <s v="P027"/>
    <x v="33"/>
    <x v="2"/>
    <n v="4969"/>
    <n v="2484.5"/>
    <n v="2"/>
    <n v="15"/>
    <n v="9938"/>
    <n v="4969"/>
    <n v="4969"/>
    <n v="0.5"/>
    <x v="0"/>
    <n v="2025"/>
    <x v="0"/>
  </r>
  <r>
    <s v="O01912"/>
    <s v="2025-06-26"/>
    <x v="843"/>
    <s v="P013"/>
    <x v="70"/>
    <x v="1"/>
    <n v="639"/>
    <n v="319.5"/>
    <n v="4"/>
    <n v="15"/>
    <n v="2556"/>
    <n v="1278"/>
    <n v="1278"/>
    <n v="0.5"/>
    <x v="9"/>
    <n v="2025"/>
    <x v="0"/>
  </r>
  <r>
    <s v="O01913"/>
    <s v="2025-06-18"/>
    <x v="393"/>
    <s v="P075"/>
    <x v="25"/>
    <x v="4"/>
    <n v="5435"/>
    <n v="3804.5"/>
    <n v="5"/>
    <n v="5"/>
    <n v="27175"/>
    <n v="19022.5"/>
    <n v="8152.5"/>
    <n v="0.3"/>
    <x v="9"/>
    <n v="2025"/>
    <x v="0"/>
  </r>
  <r>
    <s v="O01914"/>
    <s v="2025-10-11"/>
    <x v="123"/>
    <s v="P063"/>
    <x v="16"/>
    <x v="2"/>
    <n v="3643"/>
    <n v="2185.8000000000002"/>
    <n v="1"/>
    <n v="20"/>
    <n v="3643"/>
    <n v="2185.8000000000002"/>
    <n v="1457.1999999999998"/>
    <n v="0.39999999999999997"/>
    <x v="7"/>
    <n v="2025"/>
    <x v="3"/>
  </r>
  <r>
    <s v="O01915"/>
    <s v="2024-07-07"/>
    <x v="611"/>
    <s v="P051"/>
    <x v="96"/>
    <x v="1"/>
    <n v="1507"/>
    <n v="753.5"/>
    <n v="4"/>
    <n v="15"/>
    <n v="6028"/>
    <n v="3014"/>
    <n v="3014"/>
    <n v="0.5"/>
    <x v="3"/>
    <n v="2024"/>
    <x v="1"/>
  </r>
  <r>
    <s v="O01916"/>
    <s v="2025-07-25"/>
    <x v="259"/>
    <s v="P010"/>
    <x v="0"/>
    <x v="0"/>
    <n v="10936"/>
    <n v="6561.6"/>
    <n v="4"/>
    <n v="10"/>
    <n v="43744"/>
    <n v="26246.400000000001"/>
    <n v="17497.599999999999"/>
    <n v="0.39999999999999997"/>
    <x v="3"/>
    <n v="2025"/>
    <x v="1"/>
  </r>
  <r>
    <s v="O01917"/>
    <s v="2025-04-14"/>
    <x v="844"/>
    <s v="P012"/>
    <x v="13"/>
    <x v="0"/>
    <n v="1513"/>
    <n v="907.8"/>
    <n v="3"/>
    <n v="0"/>
    <n v="4539"/>
    <n v="2723.3999999999996"/>
    <n v="1815.6000000000004"/>
    <n v="0.40000000000000008"/>
    <x v="8"/>
    <n v="2025"/>
    <x v="0"/>
  </r>
  <r>
    <s v="O01918"/>
    <s v="2024-04-04"/>
    <x v="465"/>
    <s v="P062"/>
    <x v="93"/>
    <x v="4"/>
    <n v="2777"/>
    <n v="1943.9"/>
    <n v="2"/>
    <n v="0"/>
    <n v="5554"/>
    <n v="3887.8"/>
    <n v="1666.1999999999998"/>
    <n v="0.3"/>
    <x v="8"/>
    <n v="2024"/>
    <x v="0"/>
  </r>
  <r>
    <s v="O01919"/>
    <s v="2024-10-08"/>
    <x v="518"/>
    <s v="P025"/>
    <x v="58"/>
    <x v="2"/>
    <n v="696"/>
    <n v="348"/>
    <n v="3"/>
    <n v="15"/>
    <n v="2088"/>
    <n v="1044"/>
    <n v="1044"/>
    <n v="0.5"/>
    <x v="7"/>
    <n v="2024"/>
    <x v="3"/>
  </r>
  <r>
    <s v="O01920"/>
    <s v="2025-04-17"/>
    <x v="83"/>
    <s v="P091"/>
    <x v="18"/>
    <x v="3"/>
    <n v="45348"/>
    <n v="27208.799999999999"/>
    <n v="5"/>
    <n v="20"/>
    <n v="226740"/>
    <n v="136044"/>
    <n v="90696"/>
    <n v="0.4"/>
    <x v="8"/>
    <n v="2025"/>
    <x v="0"/>
  </r>
  <r>
    <s v="O01921"/>
    <s v="2024-06-10"/>
    <x v="495"/>
    <s v="P043"/>
    <x v="87"/>
    <x v="1"/>
    <n v="1637"/>
    <n v="818.5"/>
    <n v="4"/>
    <n v="10"/>
    <n v="6548"/>
    <n v="3274"/>
    <n v="3274"/>
    <n v="0.5"/>
    <x v="9"/>
    <n v="2024"/>
    <x v="0"/>
  </r>
  <r>
    <s v="O01922"/>
    <s v="2025-05-01"/>
    <x v="611"/>
    <s v="P079"/>
    <x v="36"/>
    <x v="0"/>
    <n v="10900"/>
    <n v="5450"/>
    <n v="5"/>
    <n v="5"/>
    <n v="54500"/>
    <n v="27250"/>
    <n v="27250"/>
    <n v="0.5"/>
    <x v="0"/>
    <n v="2025"/>
    <x v="0"/>
  </r>
  <r>
    <s v="O01923"/>
    <s v="2024-02-29"/>
    <x v="117"/>
    <s v="P002"/>
    <x v="61"/>
    <x v="4"/>
    <n v="4241"/>
    <n v="2120.5"/>
    <n v="4"/>
    <n v="10"/>
    <n v="16964"/>
    <n v="8482"/>
    <n v="8482"/>
    <n v="0.5"/>
    <x v="10"/>
    <n v="2024"/>
    <x v="2"/>
  </r>
  <r>
    <s v="O01924"/>
    <s v="2024-04-05"/>
    <x v="611"/>
    <s v="P044"/>
    <x v="53"/>
    <x v="4"/>
    <n v="5008"/>
    <n v="3505.6"/>
    <n v="1"/>
    <n v="20"/>
    <n v="5008"/>
    <n v="3505.6"/>
    <n v="1502.4"/>
    <n v="0.30000000000000004"/>
    <x v="8"/>
    <n v="2024"/>
    <x v="0"/>
  </r>
  <r>
    <s v="O01925"/>
    <s v="2025-02-03"/>
    <x v="845"/>
    <s v="P054"/>
    <x v="63"/>
    <x v="4"/>
    <n v="611"/>
    <n v="427.7"/>
    <n v="3"/>
    <n v="5"/>
    <n v="1833"/>
    <n v="1283.0999999999999"/>
    <n v="549.90000000000009"/>
    <n v="0.30000000000000004"/>
    <x v="10"/>
    <n v="2025"/>
    <x v="2"/>
  </r>
  <r>
    <s v="O01926"/>
    <s v="2025-10-02"/>
    <x v="395"/>
    <s v="P077"/>
    <x v="3"/>
    <x v="3"/>
    <n v="42787"/>
    <n v="29950.9"/>
    <n v="5"/>
    <n v="20"/>
    <n v="213935"/>
    <n v="149754.5"/>
    <n v="64180.5"/>
    <n v="0.3"/>
    <x v="7"/>
    <n v="2025"/>
    <x v="3"/>
  </r>
  <r>
    <s v="O01927"/>
    <s v="2024-02-03"/>
    <x v="599"/>
    <s v="P058"/>
    <x v="35"/>
    <x v="1"/>
    <n v="3598"/>
    <n v="2158.8000000000002"/>
    <n v="2"/>
    <n v="15"/>
    <n v="7196"/>
    <n v="4317.6000000000004"/>
    <n v="2878.3999999999996"/>
    <n v="0.39999999999999997"/>
    <x v="10"/>
    <n v="2024"/>
    <x v="2"/>
  </r>
  <r>
    <s v="O01928"/>
    <s v="2025-12-24"/>
    <x v="251"/>
    <s v="P080"/>
    <x v="79"/>
    <x v="4"/>
    <n v="4816"/>
    <n v="3371.2"/>
    <n v="4"/>
    <n v="10"/>
    <n v="19264"/>
    <n v="13484.8"/>
    <n v="5779.2000000000007"/>
    <n v="0.30000000000000004"/>
    <x v="5"/>
    <n v="2025"/>
    <x v="3"/>
  </r>
  <r>
    <s v="O01929"/>
    <s v="2025-08-10"/>
    <x v="67"/>
    <s v="P035"/>
    <x v="92"/>
    <x v="4"/>
    <n v="3185"/>
    <n v="1592.5"/>
    <n v="5"/>
    <n v="0"/>
    <n v="15925"/>
    <n v="7962.5"/>
    <n v="7962.5"/>
    <n v="0.5"/>
    <x v="1"/>
    <n v="2025"/>
    <x v="1"/>
  </r>
  <r>
    <s v="O01930"/>
    <s v="2024-06-01"/>
    <x v="178"/>
    <s v="P010"/>
    <x v="0"/>
    <x v="0"/>
    <n v="10936"/>
    <n v="6561.6"/>
    <n v="4"/>
    <n v="20"/>
    <n v="43744"/>
    <n v="26246.400000000001"/>
    <n v="17497.599999999999"/>
    <n v="0.39999999999999997"/>
    <x v="9"/>
    <n v="2024"/>
    <x v="0"/>
  </r>
  <r>
    <s v="O01931"/>
    <s v="2024-01-30"/>
    <x v="714"/>
    <s v="P009"/>
    <x v="49"/>
    <x v="4"/>
    <n v="10891"/>
    <n v="5445.5"/>
    <n v="2"/>
    <n v="0"/>
    <n v="21782"/>
    <n v="10891"/>
    <n v="10891"/>
    <n v="0.5"/>
    <x v="2"/>
    <n v="2024"/>
    <x v="2"/>
  </r>
  <r>
    <s v="O01932"/>
    <s v="2024-11-14"/>
    <x v="582"/>
    <s v="P057"/>
    <x v="38"/>
    <x v="3"/>
    <n v="26846"/>
    <n v="16107.6"/>
    <n v="2"/>
    <n v="20"/>
    <n v="53692"/>
    <n v="32215.200000000001"/>
    <n v="21476.799999999999"/>
    <n v="0.39999999999999997"/>
    <x v="6"/>
    <n v="2024"/>
    <x v="3"/>
  </r>
  <r>
    <s v="O01933"/>
    <s v="2024-09-21"/>
    <x v="846"/>
    <s v="P094"/>
    <x v="69"/>
    <x v="0"/>
    <n v="13434"/>
    <n v="9403.7999999999993"/>
    <n v="4"/>
    <n v="0"/>
    <n v="53736"/>
    <n v="37615.199999999997"/>
    <n v="16120.800000000003"/>
    <n v="0.30000000000000004"/>
    <x v="4"/>
    <n v="2024"/>
    <x v="1"/>
  </r>
  <r>
    <s v="O01934"/>
    <s v="2024-01-25"/>
    <x v="468"/>
    <s v="P095"/>
    <x v="66"/>
    <x v="2"/>
    <n v="4520"/>
    <n v="3164"/>
    <n v="4"/>
    <n v="5"/>
    <n v="18080"/>
    <n v="12656"/>
    <n v="5424"/>
    <n v="0.3"/>
    <x v="2"/>
    <n v="2024"/>
    <x v="2"/>
  </r>
  <r>
    <s v="O01935"/>
    <s v="2024-05-17"/>
    <x v="325"/>
    <s v="P051"/>
    <x v="96"/>
    <x v="1"/>
    <n v="1507"/>
    <n v="753.5"/>
    <n v="1"/>
    <n v="15"/>
    <n v="1507"/>
    <n v="753.5"/>
    <n v="753.5"/>
    <n v="0.5"/>
    <x v="0"/>
    <n v="2024"/>
    <x v="0"/>
  </r>
  <r>
    <s v="O01936"/>
    <s v="2024-10-10"/>
    <x v="646"/>
    <s v="P080"/>
    <x v="79"/>
    <x v="4"/>
    <n v="4816"/>
    <n v="3371.2"/>
    <n v="1"/>
    <n v="0"/>
    <n v="4816"/>
    <n v="3371.2"/>
    <n v="1444.8000000000002"/>
    <n v="0.30000000000000004"/>
    <x v="7"/>
    <n v="2024"/>
    <x v="3"/>
  </r>
  <r>
    <s v="O01937"/>
    <s v="2025-11-24"/>
    <x v="9"/>
    <s v="P080"/>
    <x v="79"/>
    <x v="4"/>
    <n v="4816"/>
    <n v="3371.2"/>
    <n v="5"/>
    <n v="10"/>
    <n v="24080"/>
    <n v="16856"/>
    <n v="7224"/>
    <n v="0.3"/>
    <x v="6"/>
    <n v="2025"/>
    <x v="3"/>
  </r>
  <r>
    <s v="O01938"/>
    <s v="2025-06-14"/>
    <x v="251"/>
    <s v="P096"/>
    <x v="47"/>
    <x v="2"/>
    <n v="483"/>
    <n v="289.8"/>
    <n v="4"/>
    <n v="15"/>
    <n v="1932"/>
    <n v="1159.2"/>
    <n v="772.8"/>
    <n v="0.39999999999999997"/>
    <x v="9"/>
    <n v="2025"/>
    <x v="0"/>
  </r>
  <r>
    <s v="O01939"/>
    <s v="2024-07-12"/>
    <x v="804"/>
    <s v="P073"/>
    <x v="89"/>
    <x v="1"/>
    <n v="626"/>
    <n v="438.2"/>
    <n v="3"/>
    <n v="0"/>
    <n v="1878"/>
    <n v="1314.6"/>
    <n v="563.40000000000009"/>
    <n v="0.30000000000000004"/>
    <x v="3"/>
    <n v="2024"/>
    <x v="1"/>
  </r>
  <r>
    <s v="O01940"/>
    <s v="2025-10-14"/>
    <x v="499"/>
    <s v="P083"/>
    <x v="14"/>
    <x v="4"/>
    <n v="5842"/>
    <n v="3505.2"/>
    <n v="3"/>
    <n v="20"/>
    <n v="17526"/>
    <n v="10515.599999999999"/>
    <n v="7010.4000000000015"/>
    <n v="0.40000000000000008"/>
    <x v="7"/>
    <n v="2025"/>
    <x v="3"/>
  </r>
  <r>
    <s v="O01941"/>
    <s v="2025-10-14"/>
    <x v="102"/>
    <s v="P094"/>
    <x v="69"/>
    <x v="0"/>
    <n v="13434"/>
    <n v="9403.7999999999993"/>
    <n v="5"/>
    <n v="0"/>
    <n v="67170"/>
    <n v="47019"/>
    <n v="20151"/>
    <n v="0.3"/>
    <x v="7"/>
    <n v="2025"/>
    <x v="3"/>
  </r>
  <r>
    <s v="O01942"/>
    <s v="2025-10-12"/>
    <x v="305"/>
    <s v="P068"/>
    <x v="65"/>
    <x v="0"/>
    <n v="7252"/>
    <n v="3626"/>
    <n v="5"/>
    <n v="20"/>
    <n v="36260"/>
    <n v="18130"/>
    <n v="18130"/>
    <n v="0.5"/>
    <x v="7"/>
    <n v="2025"/>
    <x v="3"/>
  </r>
  <r>
    <s v="O01943"/>
    <s v="2025-07-25"/>
    <x v="847"/>
    <s v="P057"/>
    <x v="38"/>
    <x v="3"/>
    <n v="26846"/>
    <n v="16107.6"/>
    <n v="2"/>
    <n v="5"/>
    <n v="53692"/>
    <n v="32215.200000000001"/>
    <n v="21476.799999999999"/>
    <n v="0.39999999999999997"/>
    <x v="3"/>
    <n v="2025"/>
    <x v="1"/>
  </r>
  <r>
    <s v="O01944"/>
    <s v="2025-06-17"/>
    <x v="808"/>
    <s v="P097"/>
    <x v="84"/>
    <x v="4"/>
    <n v="9084"/>
    <n v="6358.8"/>
    <n v="2"/>
    <n v="5"/>
    <n v="18168"/>
    <n v="12717.6"/>
    <n v="5450.4"/>
    <n v="0.3"/>
    <x v="9"/>
    <n v="2025"/>
    <x v="0"/>
  </r>
  <r>
    <s v="O01945"/>
    <s v="2024-06-19"/>
    <x v="478"/>
    <s v="P086"/>
    <x v="8"/>
    <x v="2"/>
    <n v="3333"/>
    <n v="2333.1"/>
    <n v="2"/>
    <n v="20"/>
    <n v="6666"/>
    <n v="4666.2"/>
    <n v="1999.8000000000002"/>
    <n v="0.30000000000000004"/>
    <x v="9"/>
    <n v="2024"/>
    <x v="0"/>
  </r>
  <r>
    <s v="O01946"/>
    <s v="2025-09-26"/>
    <x v="233"/>
    <s v="P070"/>
    <x v="85"/>
    <x v="4"/>
    <n v="583"/>
    <n v="349.8"/>
    <n v="4"/>
    <n v="0"/>
    <n v="2332"/>
    <n v="1399.2"/>
    <n v="932.8"/>
    <n v="0.39999999999999997"/>
    <x v="4"/>
    <n v="2025"/>
    <x v="1"/>
  </r>
  <r>
    <s v="O01947"/>
    <s v="2025-04-19"/>
    <x v="848"/>
    <s v="P077"/>
    <x v="3"/>
    <x v="3"/>
    <n v="42787"/>
    <n v="29950.9"/>
    <n v="4"/>
    <n v="20"/>
    <n v="171148"/>
    <n v="119803.6"/>
    <n v="51344.399999999994"/>
    <n v="0.3"/>
    <x v="8"/>
    <n v="2025"/>
    <x v="0"/>
  </r>
  <r>
    <s v="O01948"/>
    <s v="2024-04-25"/>
    <x v="849"/>
    <s v="P067"/>
    <x v="52"/>
    <x v="4"/>
    <n v="1463"/>
    <n v="731.5"/>
    <n v="2"/>
    <n v="0"/>
    <n v="2926"/>
    <n v="1463"/>
    <n v="1463"/>
    <n v="0.5"/>
    <x v="8"/>
    <n v="2024"/>
    <x v="0"/>
  </r>
  <r>
    <s v="O01949"/>
    <s v="2024-05-19"/>
    <x v="690"/>
    <s v="P063"/>
    <x v="16"/>
    <x v="2"/>
    <n v="3643"/>
    <n v="2185.8000000000002"/>
    <n v="2"/>
    <n v="5"/>
    <n v="7286"/>
    <n v="4371.6000000000004"/>
    <n v="2914.3999999999996"/>
    <n v="0.39999999999999997"/>
    <x v="0"/>
    <n v="2024"/>
    <x v="0"/>
  </r>
  <r>
    <s v="O01950"/>
    <s v="2025-08-26"/>
    <x v="212"/>
    <s v="P053"/>
    <x v="28"/>
    <x v="2"/>
    <n v="641"/>
    <n v="384.6"/>
    <n v="1"/>
    <n v="15"/>
    <n v="641"/>
    <n v="384.6"/>
    <n v="256.39999999999998"/>
    <n v="0.39999999999999997"/>
    <x v="1"/>
    <n v="2025"/>
    <x v="1"/>
  </r>
  <r>
    <s v="O01951"/>
    <s v="2024-05-28"/>
    <x v="167"/>
    <s v="P079"/>
    <x v="36"/>
    <x v="0"/>
    <n v="10900"/>
    <n v="5450"/>
    <n v="5"/>
    <n v="15"/>
    <n v="54500"/>
    <n v="27250"/>
    <n v="27250"/>
    <n v="0.5"/>
    <x v="0"/>
    <n v="2024"/>
    <x v="0"/>
  </r>
  <r>
    <s v="O01952"/>
    <s v="2024-03-22"/>
    <x v="315"/>
    <s v="P013"/>
    <x v="70"/>
    <x v="1"/>
    <n v="639"/>
    <n v="319.5"/>
    <n v="4"/>
    <n v="10"/>
    <n v="2556"/>
    <n v="1278"/>
    <n v="1278"/>
    <n v="0.5"/>
    <x v="11"/>
    <n v="2024"/>
    <x v="2"/>
  </r>
  <r>
    <s v="O01953"/>
    <s v="2024-04-23"/>
    <x v="12"/>
    <s v="P077"/>
    <x v="3"/>
    <x v="3"/>
    <n v="42787"/>
    <n v="29950.9"/>
    <n v="1"/>
    <n v="20"/>
    <n v="42787"/>
    <n v="29950.9"/>
    <n v="12836.099999999999"/>
    <n v="0.3"/>
    <x v="8"/>
    <n v="2024"/>
    <x v="0"/>
  </r>
  <r>
    <s v="O01954"/>
    <s v="2024-10-06"/>
    <x v="193"/>
    <s v="P070"/>
    <x v="85"/>
    <x v="4"/>
    <n v="583"/>
    <n v="349.8"/>
    <n v="5"/>
    <n v="0"/>
    <n v="2915"/>
    <n v="1749"/>
    <n v="1166"/>
    <n v="0.4"/>
    <x v="7"/>
    <n v="2024"/>
    <x v="3"/>
  </r>
  <r>
    <s v="O01955"/>
    <s v="2024-04-06"/>
    <x v="238"/>
    <s v="P080"/>
    <x v="79"/>
    <x v="4"/>
    <n v="4816"/>
    <n v="3371.2"/>
    <n v="3"/>
    <n v="20"/>
    <n v="14448"/>
    <n v="10113.599999999999"/>
    <n v="4334.4000000000015"/>
    <n v="0.3000000000000001"/>
    <x v="8"/>
    <n v="2024"/>
    <x v="0"/>
  </r>
  <r>
    <s v="O01956"/>
    <s v="2024-06-13"/>
    <x v="416"/>
    <s v="P092"/>
    <x v="83"/>
    <x v="0"/>
    <n v="7315"/>
    <n v="4389"/>
    <n v="5"/>
    <n v="15"/>
    <n v="36575"/>
    <n v="21945"/>
    <n v="14630"/>
    <n v="0.4"/>
    <x v="9"/>
    <n v="2024"/>
    <x v="0"/>
  </r>
  <r>
    <s v="O01957"/>
    <s v="2024-06-07"/>
    <x v="28"/>
    <s v="P089"/>
    <x v="31"/>
    <x v="4"/>
    <n v="2956"/>
    <n v="1478"/>
    <n v="2"/>
    <n v="15"/>
    <n v="5912"/>
    <n v="2956"/>
    <n v="2956"/>
    <n v="0.5"/>
    <x v="9"/>
    <n v="2024"/>
    <x v="0"/>
  </r>
  <r>
    <s v="O01958"/>
    <s v="2025-02-23"/>
    <x v="568"/>
    <s v="P002"/>
    <x v="61"/>
    <x v="4"/>
    <n v="4241"/>
    <n v="2120.5"/>
    <n v="1"/>
    <n v="10"/>
    <n v="4241"/>
    <n v="2120.5"/>
    <n v="2120.5"/>
    <n v="0.5"/>
    <x v="10"/>
    <n v="2025"/>
    <x v="2"/>
  </r>
  <r>
    <s v="O01959"/>
    <s v="2025-03-11"/>
    <x v="805"/>
    <s v="P062"/>
    <x v="93"/>
    <x v="4"/>
    <n v="2777"/>
    <n v="1943.9"/>
    <n v="2"/>
    <n v="20"/>
    <n v="5554"/>
    <n v="3887.8"/>
    <n v="1666.1999999999998"/>
    <n v="0.3"/>
    <x v="11"/>
    <n v="2025"/>
    <x v="2"/>
  </r>
  <r>
    <s v="O01960"/>
    <s v="2024-04-23"/>
    <x v="301"/>
    <s v="P038"/>
    <x v="2"/>
    <x v="2"/>
    <n v="413"/>
    <n v="247.8"/>
    <n v="1"/>
    <n v="20"/>
    <n v="413"/>
    <n v="247.8"/>
    <n v="165.2"/>
    <n v="0.39999999999999997"/>
    <x v="8"/>
    <n v="2024"/>
    <x v="0"/>
  </r>
  <r>
    <s v="O01961"/>
    <s v="2024-05-16"/>
    <x v="570"/>
    <s v="P082"/>
    <x v="68"/>
    <x v="3"/>
    <n v="354"/>
    <n v="247.8"/>
    <n v="5"/>
    <n v="10"/>
    <n v="1770"/>
    <n v="1239"/>
    <n v="531"/>
    <n v="0.3"/>
    <x v="0"/>
    <n v="2024"/>
    <x v="0"/>
  </r>
  <r>
    <s v="O01962"/>
    <s v="2025-08-14"/>
    <x v="480"/>
    <s v="P065"/>
    <x v="10"/>
    <x v="4"/>
    <n v="4421"/>
    <n v="3094.7"/>
    <n v="5"/>
    <n v="10"/>
    <n v="22105"/>
    <n v="15473.5"/>
    <n v="6631.5"/>
    <n v="0.3"/>
    <x v="1"/>
    <n v="2025"/>
    <x v="1"/>
  </r>
  <r>
    <s v="O01963"/>
    <s v="2025-11-14"/>
    <x v="397"/>
    <s v="P082"/>
    <x v="68"/>
    <x v="3"/>
    <n v="354"/>
    <n v="247.8"/>
    <n v="2"/>
    <n v="5"/>
    <n v="708"/>
    <n v="495.6"/>
    <n v="212.39999999999998"/>
    <n v="0.3"/>
    <x v="6"/>
    <n v="2025"/>
    <x v="3"/>
  </r>
  <r>
    <s v="O01964"/>
    <s v="2025-11-10"/>
    <x v="87"/>
    <s v="P098"/>
    <x v="30"/>
    <x v="1"/>
    <n v="1661"/>
    <n v="830.5"/>
    <n v="3"/>
    <n v="0"/>
    <n v="4983"/>
    <n v="2491.5"/>
    <n v="2491.5"/>
    <n v="0.5"/>
    <x v="6"/>
    <n v="2025"/>
    <x v="3"/>
  </r>
  <r>
    <s v="O01965"/>
    <s v="2025-08-20"/>
    <x v="850"/>
    <s v="P039"/>
    <x v="81"/>
    <x v="0"/>
    <n v="9543"/>
    <n v="4771.5"/>
    <n v="2"/>
    <n v="5"/>
    <n v="19086"/>
    <n v="9543"/>
    <n v="9543"/>
    <n v="0.5"/>
    <x v="1"/>
    <n v="2025"/>
    <x v="1"/>
  </r>
  <r>
    <s v="O01966"/>
    <s v="2025-08-18"/>
    <x v="694"/>
    <s v="P092"/>
    <x v="83"/>
    <x v="0"/>
    <n v="7315"/>
    <n v="4389"/>
    <n v="3"/>
    <n v="15"/>
    <n v="21945"/>
    <n v="13167"/>
    <n v="8778"/>
    <n v="0.4"/>
    <x v="1"/>
    <n v="2025"/>
    <x v="1"/>
  </r>
  <r>
    <s v="O01967"/>
    <s v="2024-04-28"/>
    <x v="237"/>
    <s v="P100"/>
    <x v="45"/>
    <x v="1"/>
    <n v="2523"/>
    <n v="1766.1"/>
    <n v="3"/>
    <n v="20"/>
    <n v="7569"/>
    <n v="5298.2999999999993"/>
    <n v="2270.7000000000007"/>
    <n v="0.3000000000000001"/>
    <x v="8"/>
    <n v="2024"/>
    <x v="0"/>
  </r>
  <r>
    <s v="O01968"/>
    <s v="2025-10-11"/>
    <x v="704"/>
    <s v="P058"/>
    <x v="35"/>
    <x v="1"/>
    <n v="3598"/>
    <n v="2158.8000000000002"/>
    <n v="5"/>
    <n v="5"/>
    <n v="17990"/>
    <n v="10794"/>
    <n v="7196"/>
    <n v="0.4"/>
    <x v="7"/>
    <n v="2025"/>
    <x v="3"/>
  </r>
  <r>
    <s v="O01969"/>
    <s v="2025-07-08"/>
    <x v="628"/>
    <s v="P071"/>
    <x v="71"/>
    <x v="1"/>
    <n v="487"/>
    <n v="243.5"/>
    <n v="1"/>
    <n v="5"/>
    <n v="487"/>
    <n v="243.5"/>
    <n v="243.5"/>
    <n v="0.5"/>
    <x v="3"/>
    <n v="2025"/>
    <x v="1"/>
  </r>
  <r>
    <s v="O01970"/>
    <s v="2025-08-14"/>
    <x v="63"/>
    <s v="P072"/>
    <x v="20"/>
    <x v="3"/>
    <n v="27555"/>
    <n v="19288.5"/>
    <n v="4"/>
    <n v="5"/>
    <n v="110220"/>
    <n v="77154"/>
    <n v="33066"/>
    <n v="0.3"/>
    <x v="1"/>
    <n v="2025"/>
    <x v="1"/>
  </r>
  <r>
    <s v="O01971"/>
    <s v="2024-03-21"/>
    <x v="156"/>
    <s v="P029"/>
    <x v="94"/>
    <x v="4"/>
    <n v="2105"/>
    <n v="1263"/>
    <n v="1"/>
    <n v="0"/>
    <n v="2105"/>
    <n v="1263"/>
    <n v="842"/>
    <n v="0.4"/>
    <x v="11"/>
    <n v="2024"/>
    <x v="2"/>
  </r>
  <r>
    <s v="O01972"/>
    <s v="2025-02-18"/>
    <x v="74"/>
    <s v="P018"/>
    <x v="5"/>
    <x v="1"/>
    <n v="3985"/>
    <n v="2789.5"/>
    <n v="1"/>
    <n v="10"/>
    <n v="3985"/>
    <n v="2789.5"/>
    <n v="1195.5"/>
    <n v="0.3"/>
    <x v="10"/>
    <n v="2025"/>
    <x v="2"/>
  </r>
  <r>
    <s v="O01973"/>
    <s v="2024-01-04"/>
    <x v="273"/>
    <s v="P014"/>
    <x v="67"/>
    <x v="4"/>
    <n v="9565"/>
    <n v="6695.5"/>
    <n v="5"/>
    <n v="15"/>
    <n v="47825"/>
    <n v="33477.5"/>
    <n v="14347.5"/>
    <n v="0.3"/>
    <x v="2"/>
    <n v="2024"/>
    <x v="2"/>
  </r>
  <r>
    <s v="O01974"/>
    <s v="2025-02-24"/>
    <x v="611"/>
    <s v="P007"/>
    <x v="4"/>
    <x v="4"/>
    <n v="5469"/>
    <n v="3281.4"/>
    <n v="2"/>
    <n v="0"/>
    <n v="10938"/>
    <n v="6562.8"/>
    <n v="4375.2"/>
    <n v="0.39999999999999997"/>
    <x v="10"/>
    <n v="2025"/>
    <x v="2"/>
  </r>
  <r>
    <s v="O01975"/>
    <s v="2024-11-06"/>
    <x v="586"/>
    <s v="P064"/>
    <x v="51"/>
    <x v="0"/>
    <n v="8274"/>
    <n v="5791.8"/>
    <n v="5"/>
    <n v="15"/>
    <n v="41370"/>
    <n v="28959"/>
    <n v="12411"/>
    <n v="0.3"/>
    <x v="6"/>
    <n v="2024"/>
    <x v="3"/>
  </r>
  <r>
    <s v="O01976"/>
    <s v="2024-11-16"/>
    <x v="172"/>
    <s v="P042"/>
    <x v="74"/>
    <x v="1"/>
    <n v="2758"/>
    <n v="1379"/>
    <n v="2"/>
    <n v="0"/>
    <n v="5516"/>
    <n v="2758"/>
    <n v="2758"/>
    <n v="0.5"/>
    <x v="6"/>
    <n v="2024"/>
    <x v="3"/>
  </r>
  <r>
    <s v="O01977"/>
    <s v="2024-08-21"/>
    <x v="227"/>
    <s v="P057"/>
    <x v="38"/>
    <x v="3"/>
    <n v="26846"/>
    <n v="16107.6"/>
    <n v="3"/>
    <n v="0"/>
    <n v="80538"/>
    <n v="48322.8"/>
    <n v="32215.199999999997"/>
    <n v="0.39999999999999997"/>
    <x v="1"/>
    <n v="2024"/>
    <x v="1"/>
  </r>
  <r>
    <s v="O01978"/>
    <s v="2025-06-21"/>
    <x v="44"/>
    <s v="P003"/>
    <x v="46"/>
    <x v="1"/>
    <n v="569"/>
    <n v="341.4"/>
    <n v="4"/>
    <n v="15"/>
    <n v="2276"/>
    <n v="1365.6"/>
    <n v="910.40000000000009"/>
    <n v="0.4"/>
    <x v="9"/>
    <n v="2025"/>
    <x v="0"/>
  </r>
  <r>
    <s v="O01979"/>
    <s v="2024-07-23"/>
    <x v="369"/>
    <s v="P097"/>
    <x v="84"/>
    <x v="4"/>
    <n v="9084"/>
    <n v="6358.8"/>
    <n v="3"/>
    <n v="10"/>
    <n v="27252"/>
    <n v="19076.400000000001"/>
    <n v="8175.5999999999985"/>
    <n v="0.29999999999999993"/>
    <x v="3"/>
    <n v="2024"/>
    <x v="1"/>
  </r>
  <r>
    <s v="O01980"/>
    <s v="2024-08-30"/>
    <x v="556"/>
    <s v="P022"/>
    <x v="73"/>
    <x v="3"/>
    <n v="48755"/>
    <n v="29253"/>
    <n v="4"/>
    <n v="5"/>
    <n v="195020"/>
    <n v="117012"/>
    <n v="78008"/>
    <n v="0.4"/>
    <x v="1"/>
    <n v="2024"/>
    <x v="1"/>
  </r>
  <r>
    <s v="O01981"/>
    <s v="2024-09-07"/>
    <x v="340"/>
    <s v="P025"/>
    <x v="58"/>
    <x v="2"/>
    <n v="696"/>
    <n v="348"/>
    <n v="2"/>
    <n v="15"/>
    <n v="1392"/>
    <n v="696"/>
    <n v="696"/>
    <n v="0.5"/>
    <x v="4"/>
    <n v="2024"/>
    <x v="1"/>
  </r>
  <r>
    <s v="O01982"/>
    <s v="2025-05-28"/>
    <x v="420"/>
    <s v="P094"/>
    <x v="69"/>
    <x v="0"/>
    <n v="13434"/>
    <n v="9403.7999999999993"/>
    <n v="3"/>
    <n v="20"/>
    <n v="40302"/>
    <n v="28211.399999999998"/>
    <n v="12090.600000000002"/>
    <n v="0.30000000000000004"/>
    <x v="0"/>
    <n v="2025"/>
    <x v="0"/>
  </r>
  <r>
    <s v="O01983"/>
    <s v="2025-06-05"/>
    <x v="296"/>
    <s v="P033"/>
    <x v="98"/>
    <x v="3"/>
    <n v="11428"/>
    <n v="6856.8"/>
    <n v="3"/>
    <n v="20"/>
    <n v="34284"/>
    <n v="20570.400000000001"/>
    <n v="13713.599999999999"/>
    <n v="0.39999999999999997"/>
    <x v="9"/>
    <n v="2025"/>
    <x v="0"/>
  </r>
  <r>
    <s v="O01984"/>
    <s v="2024-04-12"/>
    <x v="87"/>
    <s v="P031"/>
    <x v="91"/>
    <x v="3"/>
    <n v="34152"/>
    <n v="23906.400000000001"/>
    <n v="4"/>
    <n v="10"/>
    <n v="136608"/>
    <n v="95625.600000000006"/>
    <n v="40982.399999999994"/>
    <n v="0.29999999999999993"/>
    <x v="8"/>
    <n v="2024"/>
    <x v="0"/>
  </r>
  <r>
    <s v="O01985"/>
    <s v="2024-04-25"/>
    <x v="37"/>
    <s v="P011"/>
    <x v="32"/>
    <x v="0"/>
    <n v="4339"/>
    <n v="2169.5"/>
    <n v="1"/>
    <n v="10"/>
    <n v="4339"/>
    <n v="2169.5"/>
    <n v="2169.5"/>
    <n v="0.5"/>
    <x v="8"/>
    <n v="2024"/>
    <x v="0"/>
  </r>
  <r>
    <s v="O01986"/>
    <s v="2024-11-26"/>
    <x v="88"/>
    <s v="P065"/>
    <x v="10"/>
    <x v="4"/>
    <n v="4421"/>
    <n v="3094.7"/>
    <n v="4"/>
    <n v="5"/>
    <n v="17684"/>
    <n v="12378.8"/>
    <n v="5305.2000000000007"/>
    <n v="0.30000000000000004"/>
    <x v="6"/>
    <n v="2024"/>
    <x v="3"/>
  </r>
  <r>
    <s v="O01987"/>
    <s v="2024-01-24"/>
    <x v="377"/>
    <s v="P009"/>
    <x v="49"/>
    <x v="4"/>
    <n v="10891"/>
    <n v="5445.5"/>
    <n v="3"/>
    <n v="15"/>
    <n v="32673"/>
    <n v="16336.5"/>
    <n v="16336.5"/>
    <n v="0.5"/>
    <x v="2"/>
    <n v="2024"/>
    <x v="2"/>
  </r>
  <r>
    <s v="O01988"/>
    <s v="2025-02-15"/>
    <x v="236"/>
    <s v="P039"/>
    <x v="81"/>
    <x v="0"/>
    <n v="9543"/>
    <n v="4771.5"/>
    <n v="1"/>
    <n v="20"/>
    <n v="9543"/>
    <n v="4771.5"/>
    <n v="4771.5"/>
    <n v="0.5"/>
    <x v="10"/>
    <n v="2025"/>
    <x v="2"/>
  </r>
  <r>
    <s v="O01989"/>
    <s v="2024-06-23"/>
    <x v="402"/>
    <s v="P024"/>
    <x v="57"/>
    <x v="3"/>
    <n v="9702"/>
    <n v="4851"/>
    <n v="2"/>
    <n v="10"/>
    <n v="19404"/>
    <n v="9702"/>
    <n v="9702"/>
    <n v="0.5"/>
    <x v="9"/>
    <n v="2024"/>
    <x v="0"/>
  </r>
  <r>
    <s v="O01990"/>
    <s v="2025-12-29"/>
    <x v="245"/>
    <s v="P055"/>
    <x v="56"/>
    <x v="3"/>
    <n v="6621"/>
    <n v="3972.6"/>
    <n v="2"/>
    <n v="10"/>
    <n v="13242"/>
    <n v="7945.2"/>
    <n v="5296.8"/>
    <n v="0.4"/>
    <x v="5"/>
    <n v="2025"/>
    <x v="3"/>
  </r>
  <r>
    <s v="O01991"/>
    <s v="2024-02-26"/>
    <x v="615"/>
    <s v="P019"/>
    <x v="39"/>
    <x v="4"/>
    <n v="11395"/>
    <n v="5697.5"/>
    <n v="3"/>
    <n v="15"/>
    <n v="34185"/>
    <n v="17092.5"/>
    <n v="17092.5"/>
    <n v="0.5"/>
    <x v="10"/>
    <n v="2024"/>
    <x v="2"/>
  </r>
  <r>
    <s v="O01992"/>
    <s v="2025-03-22"/>
    <x v="240"/>
    <s v="P004"/>
    <x v="15"/>
    <x v="1"/>
    <n v="591"/>
    <n v="354.6"/>
    <n v="2"/>
    <n v="15"/>
    <n v="1182"/>
    <n v="709.2"/>
    <n v="472.79999999999995"/>
    <n v="0.39999999999999997"/>
    <x v="11"/>
    <n v="2025"/>
    <x v="2"/>
  </r>
  <r>
    <s v="O01993"/>
    <s v="2025-08-25"/>
    <x v="308"/>
    <s v="P050"/>
    <x v="26"/>
    <x v="4"/>
    <n v="10475"/>
    <n v="7332.5"/>
    <n v="1"/>
    <n v="0"/>
    <n v="10475"/>
    <n v="7332.5"/>
    <n v="3142.5"/>
    <n v="0.3"/>
    <x v="1"/>
    <n v="2025"/>
    <x v="1"/>
  </r>
  <r>
    <s v="O01994"/>
    <s v="2025-03-04"/>
    <x v="501"/>
    <s v="P016"/>
    <x v="43"/>
    <x v="1"/>
    <n v="1591"/>
    <n v="1113.7"/>
    <n v="5"/>
    <n v="0"/>
    <n v="7955"/>
    <n v="5568.5"/>
    <n v="2386.5"/>
    <n v="0.3"/>
    <x v="11"/>
    <n v="2025"/>
    <x v="2"/>
  </r>
  <r>
    <s v="O01995"/>
    <s v="2025-08-12"/>
    <x v="521"/>
    <s v="P021"/>
    <x v="82"/>
    <x v="2"/>
    <n v="1236"/>
    <n v="865.2"/>
    <n v="3"/>
    <n v="20"/>
    <n v="3708"/>
    <n v="2595.6000000000004"/>
    <n v="1112.3999999999996"/>
    <n v="0.29999999999999988"/>
    <x v="1"/>
    <n v="2025"/>
    <x v="1"/>
  </r>
  <r>
    <s v="O01996"/>
    <s v="2025-07-16"/>
    <x v="272"/>
    <s v="P044"/>
    <x v="53"/>
    <x v="4"/>
    <n v="5008"/>
    <n v="3505.6"/>
    <n v="4"/>
    <n v="20"/>
    <n v="20032"/>
    <n v="14022.4"/>
    <n v="6009.6"/>
    <n v="0.30000000000000004"/>
    <x v="3"/>
    <n v="2025"/>
    <x v="1"/>
  </r>
  <r>
    <s v="O01997"/>
    <s v="2024-10-26"/>
    <x v="596"/>
    <s v="P045"/>
    <x v="64"/>
    <x v="3"/>
    <n v="31300"/>
    <n v="18780"/>
    <n v="4"/>
    <n v="15"/>
    <n v="125200"/>
    <n v="75120"/>
    <n v="50080"/>
    <n v="0.4"/>
    <x v="7"/>
    <n v="2024"/>
    <x v="3"/>
  </r>
  <r>
    <s v="O01998"/>
    <s v="2025-12-28"/>
    <x v="516"/>
    <s v="P027"/>
    <x v="33"/>
    <x v="2"/>
    <n v="4969"/>
    <n v="2484.5"/>
    <n v="5"/>
    <n v="20"/>
    <n v="24845"/>
    <n v="12422.5"/>
    <n v="12422.5"/>
    <n v="0.5"/>
    <x v="5"/>
    <n v="2025"/>
    <x v="3"/>
  </r>
  <r>
    <s v="O01999"/>
    <s v="2024-06-18"/>
    <x v="682"/>
    <s v="P063"/>
    <x v="16"/>
    <x v="2"/>
    <n v="3643"/>
    <n v="2185.8000000000002"/>
    <n v="4"/>
    <n v="10"/>
    <n v="14572"/>
    <n v="8743.2000000000007"/>
    <n v="5828.7999999999993"/>
    <n v="0.39999999999999997"/>
    <x v="9"/>
    <n v="2024"/>
    <x v="0"/>
  </r>
  <r>
    <s v="O02000"/>
    <s v="2024-12-20"/>
    <x v="541"/>
    <s v="P017"/>
    <x v="12"/>
    <x v="2"/>
    <n v="978"/>
    <n v="684.6"/>
    <n v="2"/>
    <n v="20"/>
    <n v="1956"/>
    <n v="1369.2"/>
    <n v="586.79999999999995"/>
    <n v="0.3"/>
    <x v="5"/>
    <n v="2024"/>
    <x v="3"/>
  </r>
  <r>
    <s v="O02001"/>
    <s v="2025-03-24"/>
    <x v="436"/>
    <s v="P064"/>
    <x v="51"/>
    <x v="0"/>
    <n v="8274"/>
    <n v="5791.8"/>
    <n v="1"/>
    <n v="5"/>
    <n v="8274"/>
    <n v="5791.8"/>
    <n v="2482.1999999999998"/>
    <n v="0.3"/>
    <x v="11"/>
    <n v="2025"/>
    <x v="2"/>
  </r>
  <r>
    <s v="O02002"/>
    <s v="2024-04-26"/>
    <x v="556"/>
    <s v="P075"/>
    <x v="25"/>
    <x v="4"/>
    <n v="5435"/>
    <n v="3804.5"/>
    <n v="4"/>
    <n v="5"/>
    <n v="21740"/>
    <n v="15218"/>
    <n v="6522"/>
    <n v="0.3"/>
    <x v="8"/>
    <n v="2024"/>
    <x v="0"/>
  </r>
  <r>
    <s v="O02003"/>
    <s v="2024-11-02"/>
    <x v="105"/>
    <s v="P021"/>
    <x v="82"/>
    <x v="2"/>
    <n v="1236"/>
    <n v="865.2"/>
    <n v="3"/>
    <n v="15"/>
    <n v="3708"/>
    <n v="2595.6000000000004"/>
    <n v="1112.3999999999996"/>
    <n v="0.29999999999999988"/>
    <x v="6"/>
    <n v="2024"/>
    <x v="3"/>
  </r>
  <r>
    <s v="O02004"/>
    <s v="2024-04-21"/>
    <x v="803"/>
    <s v="P080"/>
    <x v="79"/>
    <x v="4"/>
    <n v="4816"/>
    <n v="3371.2"/>
    <n v="3"/>
    <n v="0"/>
    <n v="14448"/>
    <n v="10113.599999999999"/>
    <n v="4334.4000000000015"/>
    <n v="0.3000000000000001"/>
    <x v="8"/>
    <n v="2024"/>
    <x v="0"/>
  </r>
  <r>
    <s v="O02005"/>
    <s v="2024-01-26"/>
    <x v="385"/>
    <s v="P053"/>
    <x v="28"/>
    <x v="2"/>
    <n v="641"/>
    <n v="384.6"/>
    <n v="1"/>
    <n v="0"/>
    <n v="641"/>
    <n v="384.6"/>
    <n v="256.39999999999998"/>
    <n v="0.39999999999999997"/>
    <x v="2"/>
    <n v="2024"/>
    <x v="2"/>
  </r>
  <r>
    <s v="O02006"/>
    <s v="2024-11-13"/>
    <x v="537"/>
    <s v="P089"/>
    <x v="31"/>
    <x v="4"/>
    <n v="2956"/>
    <n v="1478"/>
    <n v="5"/>
    <n v="10"/>
    <n v="14780"/>
    <n v="7390"/>
    <n v="7390"/>
    <n v="0.5"/>
    <x v="6"/>
    <n v="2024"/>
    <x v="3"/>
  </r>
  <r>
    <s v="O02007"/>
    <s v="2025-05-08"/>
    <x v="669"/>
    <s v="P012"/>
    <x v="13"/>
    <x v="0"/>
    <n v="1513"/>
    <n v="907.8"/>
    <n v="2"/>
    <n v="20"/>
    <n v="3026"/>
    <n v="1815.6"/>
    <n v="1210.4000000000001"/>
    <n v="0.4"/>
    <x v="0"/>
    <n v="2025"/>
    <x v="0"/>
  </r>
  <r>
    <s v="O02008"/>
    <s v="2025-04-23"/>
    <x v="689"/>
    <s v="P039"/>
    <x v="81"/>
    <x v="0"/>
    <n v="9543"/>
    <n v="4771.5"/>
    <n v="1"/>
    <n v="5"/>
    <n v="9543"/>
    <n v="4771.5"/>
    <n v="4771.5"/>
    <n v="0.5"/>
    <x v="8"/>
    <n v="2025"/>
    <x v="0"/>
  </r>
  <r>
    <s v="O02009"/>
    <s v="2024-09-15"/>
    <x v="58"/>
    <s v="P061"/>
    <x v="44"/>
    <x v="4"/>
    <n v="7170"/>
    <n v="3585"/>
    <n v="4"/>
    <n v="20"/>
    <n v="28680"/>
    <n v="14340"/>
    <n v="14340"/>
    <n v="0.5"/>
    <x v="4"/>
    <n v="2024"/>
    <x v="1"/>
  </r>
  <r>
    <s v="O02010"/>
    <s v="2025-01-10"/>
    <x v="851"/>
    <s v="P045"/>
    <x v="64"/>
    <x v="3"/>
    <n v="31300"/>
    <n v="18780"/>
    <n v="2"/>
    <n v="20"/>
    <n v="62600"/>
    <n v="37560"/>
    <n v="25040"/>
    <n v="0.4"/>
    <x v="2"/>
    <n v="2025"/>
    <x v="2"/>
  </r>
  <r>
    <s v="O02011"/>
    <s v="2025-01-18"/>
    <x v="323"/>
    <s v="P012"/>
    <x v="13"/>
    <x v="0"/>
    <n v="1513"/>
    <n v="907.8"/>
    <n v="2"/>
    <n v="0"/>
    <n v="3026"/>
    <n v="1815.6"/>
    <n v="1210.4000000000001"/>
    <n v="0.4"/>
    <x v="2"/>
    <n v="2025"/>
    <x v="2"/>
  </r>
  <r>
    <s v="O02012"/>
    <s v="2025-09-28"/>
    <x v="852"/>
    <s v="P063"/>
    <x v="16"/>
    <x v="2"/>
    <n v="3643"/>
    <n v="2185.8000000000002"/>
    <n v="5"/>
    <n v="5"/>
    <n v="18215"/>
    <n v="10929"/>
    <n v="7286"/>
    <n v="0.4"/>
    <x v="4"/>
    <n v="2025"/>
    <x v="1"/>
  </r>
  <r>
    <s v="O02013"/>
    <s v="2025-06-01"/>
    <x v="598"/>
    <s v="P067"/>
    <x v="52"/>
    <x v="4"/>
    <n v="1463"/>
    <n v="731.5"/>
    <n v="4"/>
    <n v="15"/>
    <n v="5852"/>
    <n v="2926"/>
    <n v="2926"/>
    <n v="0.5"/>
    <x v="9"/>
    <n v="2025"/>
    <x v="0"/>
  </r>
  <r>
    <s v="O02014"/>
    <s v="2024-09-20"/>
    <x v="502"/>
    <s v="P044"/>
    <x v="53"/>
    <x v="4"/>
    <n v="5008"/>
    <n v="3505.6"/>
    <n v="1"/>
    <n v="10"/>
    <n v="5008"/>
    <n v="3505.6"/>
    <n v="1502.4"/>
    <n v="0.30000000000000004"/>
    <x v="4"/>
    <n v="2024"/>
    <x v="1"/>
  </r>
  <r>
    <s v="O02015"/>
    <s v="2025-08-14"/>
    <x v="734"/>
    <s v="P033"/>
    <x v="98"/>
    <x v="3"/>
    <n v="11428"/>
    <n v="6856.8"/>
    <n v="5"/>
    <n v="0"/>
    <n v="57140"/>
    <n v="34284"/>
    <n v="22856"/>
    <n v="0.4"/>
    <x v="1"/>
    <n v="2025"/>
    <x v="1"/>
  </r>
  <r>
    <s v="O02016"/>
    <s v="2024-12-23"/>
    <x v="818"/>
    <s v="P066"/>
    <x v="72"/>
    <x v="4"/>
    <n v="4711"/>
    <n v="2826.6"/>
    <n v="5"/>
    <n v="15"/>
    <n v="23555"/>
    <n v="14133"/>
    <n v="9422"/>
    <n v="0.4"/>
    <x v="5"/>
    <n v="2024"/>
    <x v="3"/>
  </r>
  <r>
    <s v="O02017"/>
    <s v="2024-01-27"/>
    <x v="90"/>
    <s v="P057"/>
    <x v="38"/>
    <x v="3"/>
    <n v="26846"/>
    <n v="16107.6"/>
    <n v="1"/>
    <n v="5"/>
    <n v="26846"/>
    <n v="16107.6"/>
    <n v="10738.4"/>
    <n v="0.39999999999999997"/>
    <x v="2"/>
    <n v="2024"/>
    <x v="2"/>
  </r>
  <r>
    <s v="O02018"/>
    <s v="2024-04-22"/>
    <x v="731"/>
    <s v="P094"/>
    <x v="69"/>
    <x v="0"/>
    <n v="13434"/>
    <n v="9403.7999999999993"/>
    <n v="4"/>
    <n v="15"/>
    <n v="53736"/>
    <n v="37615.199999999997"/>
    <n v="16120.800000000003"/>
    <n v="0.30000000000000004"/>
    <x v="8"/>
    <n v="2024"/>
    <x v="0"/>
  </r>
  <r>
    <s v="O02019"/>
    <s v="2024-01-06"/>
    <x v="629"/>
    <s v="P070"/>
    <x v="85"/>
    <x v="4"/>
    <n v="583"/>
    <n v="349.8"/>
    <n v="2"/>
    <n v="5"/>
    <n v="1166"/>
    <n v="699.6"/>
    <n v="466.4"/>
    <n v="0.39999999999999997"/>
    <x v="2"/>
    <n v="2024"/>
    <x v="2"/>
  </r>
  <r>
    <s v="O02020"/>
    <s v="2024-06-06"/>
    <x v="757"/>
    <s v="P014"/>
    <x v="67"/>
    <x v="4"/>
    <n v="9565"/>
    <n v="6695.5"/>
    <n v="3"/>
    <n v="5"/>
    <n v="28695"/>
    <n v="20086.5"/>
    <n v="8608.5"/>
    <n v="0.3"/>
    <x v="9"/>
    <n v="2024"/>
    <x v="0"/>
  </r>
  <r>
    <s v="O02021"/>
    <s v="2025-06-15"/>
    <x v="853"/>
    <s v="P067"/>
    <x v="52"/>
    <x v="4"/>
    <n v="1463"/>
    <n v="731.5"/>
    <n v="1"/>
    <n v="20"/>
    <n v="1463"/>
    <n v="731.5"/>
    <n v="731.5"/>
    <n v="0.5"/>
    <x v="9"/>
    <n v="2025"/>
    <x v="0"/>
  </r>
  <r>
    <s v="O02022"/>
    <s v="2024-03-22"/>
    <x v="833"/>
    <s v="P076"/>
    <x v="17"/>
    <x v="1"/>
    <n v="3690"/>
    <n v="2583"/>
    <n v="1"/>
    <n v="0"/>
    <n v="3690"/>
    <n v="2583"/>
    <n v="1107"/>
    <n v="0.3"/>
    <x v="11"/>
    <n v="2024"/>
    <x v="2"/>
  </r>
  <r>
    <s v="O02023"/>
    <s v="2025-04-19"/>
    <x v="71"/>
    <s v="P042"/>
    <x v="74"/>
    <x v="1"/>
    <n v="2758"/>
    <n v="1379"/>
    <n v="1"/>
    <n v="10"/>
    <n v="2758"/>
    <n v="1379"/>
    <n v="1379"/>
    <n v="0.5"/>
    <x v="8"/>
    <n v="2025"/>
    <x v="0"/>
  </r>
  <r>
    <s v="O02024"/>
    <s v="2025-08-16"/>
    <x v="626"/>
    <s v="P010"/>
    <x v="0"/>
    <x v="0"/>
    <n v="10936"/>
    <n v="6561.6"/>
    <n v="4"/>
    <n v="5"/>
    <n v="43744"/>
    <n v="26246.400000000001"/>
    <n v="17497.599999999999"/>
    <n v="0.39999999999999997"/>
    <x v="1"/>
    <n v="2025"/>
    <x v="1"/>
  </r>
  <r>
    <s v="O02025"/>
    <s v="2024-12-09"/>
    <x v="854"/>
    <s v="P067"/>
    <x v="52"/>
    <x v="4"/>
    <n v="1463"/>
    <n v="731.5"/>
    <n v="2"/>
    <n v="10"/>
    <n v="2926"/>
    <n v="1463"/>
    <n v="1463"/>
    <n v="0.5"/>
    <x v="5"/>
    <n v="2024"/>
    <x v="3"/>
  </r>
  <r>
    <s v="O02026"/>
    <s v="2024-12-01"/>
    <x v="676"/>
    <s v="P049"/>
    <x v="34"/>
    <x v="2"/>
    <n v="4071"/>
    <n v="2442.6"/>
    <n v="5"/>
    <n v="10"/>
    <n v="20355"/>
    <n v="12213"/>
    <n v="8142"/>
    <n v="0.4"/>
    <x v="5"/>
    <n v="2024"/>
    <x v="3"/>
  </r>
  <r>
    <s v="O02027"/>
    <s v="2024-02-10"/>
    <x v="532"/>
    <s v="P071"/>
    <x v="71"/>
    <x v="1"/>
    <n v="487"/>
    <n v="243.5"/>
    <n v="1"/>
    <n v="15"/>
    <n v="487"/>
    <n v="243.5"/>
    <n v="243.5"/>
    <n v="0.5"/>
    <x v="10"/>
    <n v="2024"/>
    <x v="2"/>
  </r>
  <r>
    <s v="O02028"/>
    <s v="2024-02-28"/>
    <x v="304"/>
    <s v="P081"/>
    <x v="50"/>
    <x v="2"/>
    <n v="4046"/>
    <n v="2427.6"/>
    <n v="1"/>
    <n v="15"/>
    <n v="4046"/>
    <n v="2427.6"/>
    <n v="1618.4"/>
    <n v="0.4"/>
    <x v="10"/>
    <n v="2024"/>
    <x v="2"/>
  </r>
  <r>
    <s v="O02029"/>
    <s v="2025-07-20"/>
    <x v="112"/>
    <s v="P059"/>
    <x v="62"/>
    <x v="3"/>
    <n v="39929"/>
    <n v="23957.4"/>
    <n v="1"/>
    <n v="5"/>
    <n v="39929"/>
    <n v="23957.4"/>
    <n v="15971.599999999999"/>
    <n v="0.39999999999999997"/>
    <x v="3"/>
    <n v="2025"/>
    <x v="1"/>
  </r>
  <r>
    <s v="O02030"/>
    <s v="2024-03-13"/>
    <x v="425"/>
    <s v="P026"/>
    <x v="60"/>
    <x v="4"/>
    <n v="4882"/>
    <n v="2929.2"/>
    <n v="3"/>
    <n v="5"/>
    <n v="14646"/>
    <n v="8787.5999999999985"/>
    <n v="5858.4000000000015"/>
    <n v="0.40000000000000008"/>
    <x v="11"/>
    <n v="2024"/>
    <x v="2"/>
  </r>
  <r>
    <s v="O02031"/>
    <s v="2024-11-15"/>
    <x v="684"/>
    <s v="P075"/>
    <x v="25"/>
    <x v="4"/>
    <n v="5435"/>
    <n v="3804.5"/>
    <n v="2"/>
    <n v="10"/>
    <n v="10870"/>
    <n v="7609"/>
    <n v="3261"/>
    <n v="0.3"/>
    <x v="6"/>
    <n v="2024"/>
    <x v="3"/>
  </r>
  <r>
    <s v="O02032"/>
    <s v="2025-10-04"/>
    <x v="78"/>
    <s v="P066"/>
    <x v="72"/>
    <x v="4"/>
    <n v="4711"/>
    <n v="2826.6"/>
    <n v="2"/>
    <n v="20"/>
    <n v="9422"/>
    <n v="5653.2"/>
    <n v="3768.8"/>
    <n v="0.4"/>
    <x v="7"/>
    <n v="2025"/>
    <x v="3"/>
  </r>
  <r>
    <s v="O02033"/>
    <s v="2024-06-12"/>
    <x v="804"/>
    <s v="P011"/>
    <x v="32"/>
    <x v="0"/>
    <n v="4339"/>
    <n v="2169.5"/>
    <n v="4"/>
    <n v="15"/>
    <n v="17356"/>
    <n v="8678"/>
    <n v="8678"/>
    <n v="0.5"/>
    <x v="9"/>
    <n v="2024"/>
    <x v="0"/>
  </r>
  <r>
    <s v="O02034"/>
    <s v="2024-02-09"/>
    <x v="559"/>
    <s v="P091"/>
    <x v="18"/>
    <x v="3"/>
    <n v="45348"/>
    <n v="27208.799999999999"/>
    <n v="3"/>
    <n v="20"/>
    <n v="136044"/>
    <n v="81626.399999999994"/>
    <n v="54417.600000000006"/>
    <n v="0.4"/>
    <x v="10"/>
    <n v="2024"/>
    <x v="2"/>
  </r>
  <r>
    <s v="O02035"/>
    <s v="2025-11-24"/>
    <x v="649"/>
    <s v="P083"/>
    <x v="14"/>
    <x v="4"/>
    <n v="5842"/>
    <n v="3505.2"/>
    <n v="2"/>
    <n v="0"/>
    <n v="11684"/>
    <n v="7010.4"/>
    <n v="4673.6000000000004"/>
    <n v="0.4"/>
    <x v="6"/>
    <n v="2025"/>
    <x v="3"/>
  </r>
  <r>
    <s v="O02036"/>
    <s v="2024-01-21"/>
    <x v="225"/>
    <s v="P017"/>
    <x v="12"/>
    <x v="2"/>
    <n v="978"/>
    <n v="684.6"/>
    <n v="4"/>
    <n v="0"/>
    <n v="3912"/>
    <n v="2738.4"/>
    <n v="1173.5999999999999"/>
    <n v="0.3"/>
    <x v="2"/>
    <n v="2024"/>
    <x v="2"/>
  </r>
  <r>
    <s v="O02037"/>
    <s v="2025-02-09"/>
    <x v="452"/>
    <s v="P079"/>
    <x v="36"/>
    <x v="0"/>
    <n v="10900"/>
    <n v="5450"/>
    <n v="5"/>
    <n v="10"/>
    <n v="54500"/>
    <n v="27250"/>
    <n v="27250"/>
    <n v="0.5"/>
    <x v="10"/>
    <n v="2025"/>
    <x v="2"/>
  </r>
  <r>
    <s v="O02038"/>
    <s v="2025-08-26"/>
    <x v="788"/>
    <s v="P009"/>
    <x v="49"/>
    <x v="4"/>
    <n v="10891"/>
    <n v="5445.5"/>
    <n v="2"/>
    <n v="0"/>
    <n v="21782"/>
    <n v="10891"/>
    <n v="10891"/>
    <n v="0.5"/>
    <x v="1"/>
    <n v="2025"/>
    <x v="1"/>
  </r>
  <r>
    <s v="O02039"/>
    <s v="2025-05-15"/>
    <x v="714"/>
    <s v="P075"/>
    <x v="25"/>
    <x v="4"/>
    <n v="5435"/>
    <n v="3804.5"/>
    <n v="1"/>
    <n v="10"/>
    <n v="5435"/>
    <n v="3804.5"/>
    <n v="1630.5"/>
    <n v="0.3"/>
    <x v="0"/>
    <n v="2025"/>
    <x v="0"/>
  </r>
  <r>
    <s v="O02040"/>
    <s v="2024-05-21"/>
    <x v="113"/>
    <s v="P035"/>
    <x v="92"/>
    <x v="4"/>
    <n v="3185"/>
    <n v="1592.5"/>
    <n v="1"/>
    <n v="5"/>
    <n v="3185"/>
    <n v="1592.5"/>
    <n v="1592.5"/>
    <n v="0.5"/>
    <x v="0"/>
    <n v="2024"/>
    <x v="0"/>
  </r>
  <r>
    <s v="O02041"/>
    <s v="2024-04-27"/>
    <x v="378"/>
    <s v="P070"/>
    <x v="85"/>
    <x v="4"/>
    <n v="583"/>
    <n v="349.8"/>
    <n v="1"/>
    <n v="10"/>
    <n v="583"/>
    <n v="349.8"/>
    <n v="233.2"/>
    <n v="0.39999999999999997"/>
    <x v="8"/>
    <n v="2024"/>
    <x v="0"/>
  </r>
  <r>
    <s v="O02042"/>
    <s v="2025-11-15"/>
    <x v="680"/>
    <s v="P039"/>
    <x v="81"/>
    <x v="0"/>
    <n v="9543"/>
    <n v="4771.5"/>
    <n v="5"/>
    <n v="0"/>
    <n v="47715"/>
    <n v="23857.5"/>
    <n v="23857.5"/>
    <n v="0.5"/>
    <x v="6"/>
    <n v="2025"/>
    <x v="3"/>
  </r>
  <r>
    <s v="O02043"/>
    <s v="2024-04-15"/>
    <x v="822"/>
    <s v="P028"/>
    <x v="27"/>
    <x v="3"/>
    <n v="9664"/>
    <n v="4832"/>
    <n v="5"/>
    <n v="20"/>
    <n v="48320"/>
    <n v="24160"/>
    <n v="24160"/>
    <n v="0.5"/>
    <x v="8"/>
    <n v="2024"/>
    <x v="0"/>
  </r>
  <r>
    <s v="O02044"/>
    <s v="2024-03-19"/>
    <x v="855"/>
    <s v="P079"/>
    <x v="36"/>
    <x v="0"/>
    <n v="10900"/>
    <n v="5450"/>
    <n v="2"/>
    <n v="5"/>
    <n v="21800"/>
    <n v="10900"/>
    <n v="10900"/>
    <n v="0.5"/>
    <x v="11"/>
    <n v="2024"/>
    <x v="2"/>
  </r>
  <r>
    <s v="O02045"/>
    <s v="2025-01-08"/>
    <x v="413"/>
    <s v="P057"/>
    <x v="38"/>
    <x v="3"/>
    <n v="26846"/>
    <n v="16107.6"/>
    <n v="5"/>
    <n v="10"/>
    <n v="134230"/>
    <n v="80538"/>
    <n v="53692"/>
    <n v="0.4"/>
    <x v="2"/>
    <n v="2025"/>
    <x v="2"/>
  </r>
  <r>
    <s v="O02046"/>
    <s v="2025-02-22"/>
    <x v="468"/>
    <s v="P090"/>
    <x v="54"/>
    <x v="1"/>
    <n v="1510"/>
    <n v="755"/>
    <n v="2"/>
    <n v="0"/>
    <n v="3020"/>
    <n v="1510"/>
    <n v="1510"/>
    <n v="0.5"/>
    <x v="10"/>
    <n v="2025"/>
    <x v="2"/>
  </r>
  <r>
    <s v="O02047"/>
    <s v="2025-09-13"/>
    <x v="16"/>
    <s v="P045"/>
    <x v="64"/>
    <x v="3"/>
    <n v="31300"/>
    <n v="18780"/>
    <n v="1"/>
    <n v="10"/>
    <n v="31300"/>
    <n v="18780"/>
    <n v="12520"/>
    <n v="0.4"/>
    <x v="4"/>
    <n v="2025"/>
    <x v="1"/>
  </r>
  <r>
    <s v="O02048"/>
    <s v="2025-01-08"/>
    <x v="670"/>
    <s v="P074"/>
    <x v="19"/>
    <x v="3"/>
    <n v="20835"/>
    <n v="12501"/>
    <n v="2"/>
    <n v="20"/>
    <n v="41670"/>
    <n v="25002"/>
    <n v="16668"/>
    <n v="0.4"/>
    <x v="2"/>
    <n v="2025"/>
    <x v="2"/>
  </r>
  <r>
    <s v="O02049"/>
    <s v="2024-07-23"/>
    <x v="815"/>
    <s v="P018"/>
    <x v="5"/>
    <x v="1"/>
    <n v="3985"/>
    <n v="2789.5"/>
    <n v="5"/>
    <n v="5"/>
    <n v="19925"/>
    <n v="13947.5"/>
    <n v="5977.5"/>
    <n v="0.3"/>
    <x v="3"/>
    <n v="2024"/>
    <x v="1"/>
  </r>
  <r>
    <s v="O02050"/>
    <s v="2024-09-17"/>
    <x v="302"/>
    <s v="P049"/>
    <x v="34"/>
    <x v="2"/>
    <n v="4071"/>
    <n v="2442.6"/>
    <n v="4"/>
    <n v="20"/>
    <n v="16284"/>
    <n v="9770.4"/>
    <n v="6513.6"/>
    <n v="0.4"/>
    <x v="4"/>
    <n v="2024"/>
    <x v="1"/>
  </r>
  <r>
    <s v="O02051"/>
    <s v="2025-12-18"/>
    <x v="499"/>
    <s v="P028"/>
    <x v="27"/>
    <x v="3"/>
    <n v="9664"/>
    <n v="4832"/>
    <n v="2"/>
    <n v="10"/>
    <n v="19328"/>
    <n v="9664"/>
    <n v="9664"/>
    <n v="0.5"/>
    <x v="5"/>
    <n v="2025"/>
    <x v="3"/>
  </r>
  <r>
    <s v="O02052"/>
    <s v="2024-12-18"/>
    <x v="445"/>
    <s v="P039"/>
    <x v="81"/>
    <x v="0"/>
    <n v="9543"/>
    <n v="4771.5"/>
    <n v="3"/>
    <n v="10"/>
    <n v="28629"/>
    <n v="14314.5"/>
    <n v="14314.5"/>
    <n v="0.5"/>
    <x v="5"/>
    <n v="2024"/>
    <x v="3"/>
  </r>
  <r>
    <s v="O02053"/>
    <s v="2025-02-12"/>
    <x v="657"/>
    <s v="P036"/>
    <x v="97"/>
    <x v="3"/>
    <n v="3046"/>
    <n v="1827.6"/>
    <n v="1"/>
    <n v="5"/>
    <n v="3046"/>
    <n v="1827.6"/>
    <n v="1218.4000000000001"/>
    <n v="0.4"/>
    <x v="10"/>
    <n v="2025"/>
    <x v="2"/>
  </r>
  <r>
    <s v="O02054"/>
    <s v="2025-10-24"/>
    <x v="499"/>
    <s v="P042"/>
    <x v="74"/>
    <x v="1"/>
    <n v="2758"/>
    <n v="1379"/>
    <n v="1"/>
    <n v="15"/>
    <n v="2758"/>
    <n v="1379"/>
    <n v="1379"/>
    <n v="0.5"/>
    <x v="7"/>
    <n v="2025"/>
    <x v="3"/>
  </r>
  <r>
    <s v="O02055"/>
    <s v="2024-08-13"/>
    <x v="201"/>
    <s v="P008"/>
    <x v="29"/>
    <x v="3"/>
    <n v="41971"/>
    <n v="29379.7"/>
    <n v="4"/>
    <n v="5"/>
    <n v="167884"/>
    <n v="117518.8"/>
    <n v="50365.2"/>
    <n v="0.3"/>
    <x v="1"/>
    <n v="2024"/>
    <x v="1"/>
  </r>
  <r>
    <s v="O02056"/>
    <s v="2024-01-13"/>
    <x v="322"/>
    <s v="P100"/>
    <x v="45"/>
    <x v="1"/>
    <n v="2523"/>
    <n v="1766.1"/>
    <n v="1"/>
    <n v="0"/>
    <n v="2523"/>
    <n v="1766.1"/>
    <n v="756.90000000000009"/>
    <n v="0.30000000000000004"/>
    <x v="2"/>
    <n v="2024"/>
    <x v="2"/>
  </r>
  <r>
    <s v="O02057"/>
    <s v="2025-01-22"/>
    <x v="5"/>
    <s v="P062"/>
    <x v="93"/>
    <x v="4"/>
    <n v="2777"/>
    <n v="1943.9"/>
    <n v="5"/>
    <n v="10"/>
    <n v="13885"/>
    <n v="9719.5"/>
    <n v="4165.5"/>
    <n v="0.3"/>
    <x v="2"/>
    <n v="2025"/>
    <x v="2"/>
  </r>
  <r>
    <s v="O02058"/>
    <s v="2024-06-11"/>
    <x v="302"/>
    <s v="P091"/>
    <x v="18"/>
    <x v="3"/>
    <n v="45348"/>
    <n v="27208.799999999999"/>
    <n v="3"/>
    <n v="20"/>
    <n v="136044"/>
    <n v="81626.399999999994"/>
    <n v="54417.600000000006"/>
    <n v="0.4"/>
    <x v="9"/>
    <n v="2024"/>
    <x v="0"/>
  </r>
  <r>
    <s v="O02059"/>
    <s v="2025-08-01"/>
    <x v="543"/>
    <s v="P046"/>
    <x v="7"/>
    <x v="0"/>
    <n v="10604"/>
    <n v="5302"/>
    <n v="4"/>
    <n v="5"/>
    <n v="42416"/>
    <n v="21208"/>
    <n v="21208"/>
    <n v="0.5"/>
    <x v="1"/>
    <n v="2025"/>
    <x v="1"/>
  </r>
  <r>
    <s v="O02060"/>
    <s v="2025-09-30"/>
    <x v="837"/>
    <s v="P095"/>
    <x v="66"/>
    <x v="2"/>
    <n v="4520"/>
    <n v="3164"/>
    <n v="3"/>
    <n v="15"/>
    <n v="13560"/>
    <n v="9492"/>
    <n v="4068"/>
    <n v="0.3"/>
    <x v="4"/>
    <n v="2025"/>
    <x v="1"/>
  </r>
  <r>
    <s v="O02061"/>
    <s v="2025-07-31"/>
    <x v="774"/>
    <s v="P098"/>
    <x v="30"/>
    <x v="1"/>
    <n v="1661"/>
    <n v="830.5"/>
    <n v="5"/>
    <n v="20"/>
    <n v="8305"/>
    <n v="4152.5"/>
    <n v="4152.5"/>
    <n v="0.5"/>
    <x v="3"/>
    <n v="2025"/>
    <x v="1"/>
  </r>
  <r>
    <s v="O02062"/>
    <s v="2025-12-07"/>
    <x v="856"/>
    <s v="P093"/>
    <x v="59"/>
    <x v="0"/>
    <n v="10597"/>
    <n v="5298.5"/>
    <n v="1"/>
    <n v="5"/>
    <n v="10597"/>
    <n v="5298.5"/>
    <n v="5298.5"/>
    <n v="0.5"/>
    <x v="5"/>
    <n v="2025"/>
    <x v="3"/>
  </r>
  <r>
    <s v="O02063"/>
    <s v="2024-01-02"/>
    <x v="178"/>
    <s v="P021"/>
    <x v="82"/>
    <x v="2"/>
    <n v="1236"/>
    <n v="865.2"/>
    <n v="3"/>
    <n v="0"/>
    <n v="3708"/>
    <n v="2595.6000000000004"/>
    <n v="1112.3999999999996"/>
    <n v="0.29999999999999988"/>
    <x v="2"/>
    <n v="2024"/>
    <x v="2"/>
  </r>
  <r>
    <s v="O02064"/>
    <s v="2025-12-04"/>
    <x v="232"/>
    <s v="P090"/>
    <x v="54"/>
    <x v="1"/>
    <n v="1510"/>
    <n v="755"/>
    <n v="4"/>
    <n v="0"/>
    <n v="6040"/>
    <n v="3020"/>
    <n v="3020"/>
    <n v="0.5"/>
    <x v="5"/>
    <n v="2025"/>
    <x v="3"/>
  </r>
  <r>
    <s v="O02065"/>
    <s v="2025-02-21"/>
    <x v="97"/>
    <s v="P066"/>
    <x v="72"/>
    <x v="4"/>
    <n v="4711"/>
    <n v="2826.6"/>
    <n v="3"/>
    <n v="5"/>
    <n v="14133"/>
    <n v="8479.7999999999993"/>
    <n v="5653.2000000000007"/>
    <n v="0.40000000000000008"/>
    <x v="10"/>
    <n v="2025"/>
    <x v="2"/>
  </r>
  <r>
    <s v="O02066"/>
    <s v="2025-02-08"/>
    <x v="302"/>
    <s v="P099"/>
    <x v="24"/>
    <x v="3"/>
    <n v="48012"/>
    <n v="24006"/>
    <n v="5"/>
    <n v="0"/>
    <n v="240060"/>
    <n v="120030"/>
    <n v="120030"/>
    <n v="0.5"/>
    <x v="10"/>
    <n v="2025"/>
    <x v="2"/>
  </r>
  <r>
    <s v="O02067"/>
    <s v="2024-03-10"/>
    <x v="313"/>
    <s v="P036"/>
    <x v="97"/>
    <x v="3"/>
    <n v="3046"/>
    <n v="1827.6"/>
    <n v="5"/>
    <n v="20"/>
    <n v="15230"/>
    <n v="9138"/>
    <n v="6092"/>
    <n v="0.4"/>
    <x v="11"/>
    <n v="2024"/>
    <x v="2"/>
  </r>
  <r>
    <s v="O02068"/>
    <s v="2024-12-14"/>
    <x v="857"/>
    <s v="P078"/>
    <x v="75"/>
    <x v="0"/>
    <n v="700"/>
    <n v="420"/>
    <n v="4"/>
    <n v="5"/>
    <n v="2800"/>
    <n v="1680"/>
    <n v="1120"/>
    <n v="0.4"/>
    <x v="5"/>
    <n v="2024"/>
    <x v="3"/>
  </r>
  <r>
    <s v="O02069"/>
    <s v="2025-08-02"/>
    <x v="316"/>
    <s v="P049"/>
    <x v="34"/>
    <x v="2"/>
    <n v="4071"/>
    <n v="2442.6"/>
    <n v="1"/>
    <n v="10"/>
    <n v="4071"/>
    <n v="2442.6"/>
    <n v="1628.4"/>
    <n v="0.4"/>
    <x v="1"/>
    <n v="2025"/>
    <x v="1"/>
  </r>
  <r>
    <s v="O02070"/>
    <s v="2024-07-03"/>
    <x v="198"/>
    <s v="P088"/>
    <x v="6"/>
    <x v="4"/>
    <n v="11542"/>
    <n v="6925.2"/>
    <n v="4"/>
    <n v="5"/>
    <n v="46168"/>
    <n v="27700.799999999999"/>
    <n v="18467.2"/>
    <n v="0.4"/>
    <x v="3"/>
    <n v="2024"/>
    <x v="1"/>
  </r>
  <r>
    <s v="O02071"/>
    <s v="2025-04-24"/>
    <x v="779"/>
    <s v="P058"/>
    <x v="35"/>
    <x v="1"/>
    <n v="3598"/>
    <n v="2158.8000000000002"/>
    <n v="3"/>
    <n v="20"/>
    <n v="10794"/>
    <n v="6476.4000000000005"/>
    <n v="4317.5999999999995"/>
    <n v="0.39999999999999997"/>
    <x v="8"/>
    <n v="2025"/>
    <x v="0"/>
  </r>
  <r>
    <s v="O02072"/>
    <s v="2024-04-05"/>
    <x v="858"/>
    <s v="P076"/>
    <x v="17"/>
    <x v="1"/>
    <n v="3690"/>
    <n v="2583"/>
    <n v="2"/>
    <n v="10"/>
    <n v="7380"/>
    <n v="5166"/>
    <n v="2214"/>
    <n v="0.3"/>
    <x v="8"/>
    <n v="2024"/>
    <x v="0"/>
  </r>
  <r>
    <s v="O02073"/>
    <s v="2024-06-23"/>
    <x v="35"/>
    <s v="P027"/>
    <x v="33"/>
    <x v="2"/>
    <n v="4969"/>
    <n v="2484.5"/>
    <n v="3"/>
    <n v="15"/>
    <n v="14907"/>
    <n v="7453.5"/>
    <n v="7453.5"/>
    <n v="0.5"/>
    <x v="9"/>
    <n v="2024"/>
    <x v="0"/>
  </r>
  <r>
    <s v="O02074"/>
    <s v="2024-09-15"/>
    <x v="765"/>
    <s v="P044"/>
    <x v="53"/>
    <x v="4"/>
    <n v="5008"/>
    <n v="3505.6"/>
    <n v="5"/>
    <n v="5"/>
    <n v="25040"/>
    <n v="17528"/>
    <n v="7512"/>
    <n v="0.3"/>
    <x v="4"/>
    <n v="2024"/>
    <x v="1"/>
  </r>
  <r>
    <s v="O02075"/>
    <s v="2024-05-21"/>
    <x v="606"/>
    <s v="P100"/>
    <x v="45"/>
    <x v="1"/>
    <n v="2523"/>
    <n v="1766.1"/>
    <n v="2"/>
    <n v="5"/>
    <n v="5046"/>
    <n v="3532.2"/>
    <n v="1513.8000000000002"/>
    <n v="0.30000000000000004"/>
    <x v="0"/>
    <n v="2024"/>
    <x v="0"/>
  </r>
  <r>
    <s v="O02076"/>
    <s v="2024-10-11"/>
    <x v="61"/>
    <s v="P036"/>
    <x v="97"/>
    <x v="3"/>
    <n v="3046"/>
    <n v="1827.6"/>
    <n v="5"/>
    <n v="0"/>
    <n v="15230"/>
    <n v="9138"/>
    <n v="6092"/>
    <n v="0.4"/>
    <x v="7"/>
    <n v="2024"/>
    <x v="3"/>
  </r>
  <r>
    <s v="O02077"/>
    <s v="2025-02-27"/>
    <x v="242"/>
    <s v="P028"/>
    <x v="27"/>
    <x v="3"/>
    <n v="9664"/>
    <n v="4832"/>
    <n v="4"/>
    <n v="0"/>
    <n v="38656"/>
    <n v="19328"/>
    <n v="19328"/>
    <n v="0.5"/>
    <x v="10"/>
    <n v="2025"/>
    <x v="2"/>
  </r>
  <r>
    <s v="O02078"/>
    <s v="2024-07-27"/>
    <x v="455"/>
    <s v="P069"/>
    <x v="41"/>
    <x v="1"/>
    <n v="384"/>
    <n v="192"/>
    <n v="1"/>
    <n v="5"/>
    <n v="384"/>
    <n v="192"/>
    <n v="192"/>
    <n v="0.5"/>
    <x v="3"/>
    <n v="2024"/>
    <x v="1"/>
  </r>
  <r>
    <s v="O02079"/>
    <s v="2024-01-01"/>
    <x v="488"/>
    <s v="P047"/>
    <x v="48"/>
    <x v="2"/>
    <n v="3146"/>
    <n v="1573"/>
    <n v="2"/>
    <n v="15"/>
    <n v="6292"/>
    <n v="3146"/>
    <n v="3146"/>
    <n v="0.5"/>
    <x v="2"/>
    <n v="2024"/>
    <x v="2"/>
  </r>
  <r>
    <s v="O02080"/>
    <s v="2024-06-18"/>
    <x v="236"/>
    <s v="P065"/>
    <x v="10"/>
    <x v="4"/>
    <n v="4421"/>
    <n v="3094.7"/>
    <n v="1"/>
    <n v="10"/>
    <n v="4421"/>
    <n v="3094.7"/>
    <n v="1326.3000000000002"/>
    <n v="0.30000000000000004"/>
    <x v="9"/>
    <n v="2024"/>
    <x v="0"/>
  </r>
  <r>
    <s v="O02081"/>
    <s v="2025-01-11"/>
    <x v="349"/>
    <s v="P092"/>
    <x v="83"/>
    <x v="0"/>
    <n v="7315"/>
    <n v="4389"/>
    <n v="4"/>
    <n v="5"/>
    <n v="29260"/>
    <n v="17556"/>
    <n v="11704"/>
    <n v="0.4"/>
    <x v="2"/>
    <n v="2025"/>
    <x v="2"/>
  </r>
  <r>
    <s v="O02082"/>
    <s v="2025-08-31"/>
    <x v="859"/>
    <s v="P047"/>
    <x v="48"/>
    <x v="2"/>
    <n v="3146"/>
    <n v="1573"/>
    <n v="1"/>
    <n v="20"/>
    <n v="3146"/>
    <n v="1573"/>
    <n v="1573"/>
    <n v="0.5"/>
    <x v="1"/>
    <n v="2025"/>
    <x v="1"/>
  </r>
  <r>
    <s v="O02083"/>
    <s v="2024-02-18"/>
    <x v="376"/>
    <s v="P073"/>
    <x v="89"/>
    <x v="1"/>
    <n v="626"/>
    <n v="438.2"/>
    <n v="2"/>
    <n v="0"/>
    <n v="1252"/>
    <n v="876.4"/>
    <n v="375.6"/>
    <n v="0.30000000000000004"/>
    <x v="10"/>
    <n v="2024"/>
    <x v="2"/>
  </r>
  <r>
    <s v="O02084"/>
    <s v="2024-08-27"/>
    <x v="48"/>
    <s v="P045"/>
    <x v="64"/>
    <x v="3"/>
    <n v="31300"/>
    <n v="18780"/>
    <n v="3"/>
    <n v="20"/>
    <n v="93900"/>
    <n v="56340"/>
    <n v="37560"/>
    <n v="0.4"/>
    <x v="1"/>
    <n v="2024"/>
    <x v="1"/>
  </r>
  <r>
    <s v="O02085"/>
    <s v="2024-03-12"/>
    <x v="840"/>
    <s v="P095"/>
    <x v="66"/>
    <x v="2"/>
    <n v="4520"/>
    <n v="3164"/>
    <n v="1"/>
    <n v="10"/>
    <n v="4520"/>
    <n v="3164"/>
    <n v="1356"/>
    <n v="0.3"/>
    <x v="11"/>
    <n v="2024"/>
    <x v="2"/>
  </r>
  <r>
    <s v="O02086"/>
    <s v="2025-04-07"/>
    <x v="252"/>
    <s v="P027"/>
    <x v="33"/>
    <x v="2"/>
    <n v="4969"/>
    <n v="2484.5"/>
    <n v="3"/>
    <n v="5"/>
    <n v="14907"/>
    <n v="7453.5"/>
    <n v="7453.5"/>
    <n v="0.5"/>
    <x v="8"/>
    <n v="2025"/>
    <x v="0"/>
  </r>
  <r>
    <s v="O02087"/>
    <s v="2024-12-05"/>
    <x v="629"/>
    <s v="P098"/>
    <x v="30"/>
    <x v="1"/>
    <n v="1661"/>
    <n v="830.5"/>
    <n v="5"/>
    <n v="0"/>
    <n v="8305"/>
    <n v="4152.5"/>
    <n v="4152.5"/>
    <n v="0.5"/>
    <x v="5"/>
    <n v="2024"/>
    <x v="3"/>
  </r>
  <r>
    <s v="O02088"/>
    <s v="2024-11-03"/>
    <x v="558"/>
    <s v="P020"/>
    <x v="21"/>
    <x v="4"/>
    <n v="11647"/>
    <n v="8152.9"/>
    <n v="4"/>
    <n v="5"/>
    <n v="46588"/>
    <n v="32611.599999999999"/>
    <n v="13976.400000000001"/>
    <n v="0.30000000000000004"/>
    <x v="6"/>
    <n v="2024"/>
    <x v="3"/>
  </r>
  <r>
    <s v="O02089"/>
    <s v="2024-05-29"/>
    <x v="184"/>
    <s v="P007"/>
    <x v="4"/>
    <x v="4"/>
    <n v="5469"/>
    <n v="3281.4"/>
    <n v="1"/>
    <n v="0"/>
    <n v="5469"/>
    <n v="3281.4"/>
    <n v="2187.6"/>
    <n v="0.39999999999999997"/>
    <x v="0"/>
    <n v="2024"/>
    <x v="0"/>
  </r>
  <r>
    <s v="O02090"/>
    <s v="2025-09-23"/>
    <x v="384"/>
    <s v="P009"/>
    <x v="49"/>
    <x v="4"/>
    <n v="10891"/>
    <n v="5445.5"/>
    <n v="2"/>
    <n v="20"/>
    <n v="21782"/>
    <n v="10891"/>
    <n v="10891"/>
    <n v="0.5"/>
    <x v="4"/>
    <n v="2025"/>
    <x v="1"/>
  </r>
  <r>
    <s v="O02091"/>
    <s v="2025-10-13"/>
    <x v="780"/>
    <s v="P068"/>
    <x v="65"/>
    <x v="0"/>
    <n v="7252"/>
    <n v="3626"/>
    <n v="1"/>
    <n v="20"/>
    <n v="7252"/>
    <n v="3626"/>
    <n v="3626"/>
    <n v="0.5"/>
    <x v="7"/>
    <n v="2025"/>
    <x v="3"/>
  </r>
  <r>
    <s v="O02092"/>
    <s v="2024-12-17"/>
    <x v="270"/>
    <s v="P062"/>
    <x v="93"/>
    <x v="4"/>
    <n v="2777"/>
    <n v="1943.9"/>
    <n v="1"/>
    <n v="15"/>
    <n v="2777"/>
    <n v="1943.9"/>
    <n v="833.09999999999991"/>
    <n v="0.3"/>
    <x v="5"/>
    <n v="2024"/>
    <x v="3"/>
  </r>
  <r>
    <s v="O02093"/>
    <s v="2024-07-09"/>
    <x v="673"/>
    <s v="P034"/>
    <x v="88"/>
    <x v="3"/>
    <n v="4860"/>
    <n v="2430"/>
    <n v="2"/>
    <n v="20"/>
    <n v="9720"/>
    <n v="4860"/>
    <n v="4860"/>
    <n v="0.5"/>
    <x v="3"/>
    <n v="2024"/>
    <x v="1"/>
  </r>
  <r>
    <s v="O02094"/>
    <s v="2024-09-06"/>
    <x v="356"/>
    <s v="P052"/>
    <x v="77"/>
    <x v="1"/>
    <n v="192"/>
    <n v="96"/>
    <n v="2"/>
    <n v="5"/>
    <n v="384"/>
    <n v="192"/>
    <n v="192"/>
    <n v="0.5"/>
    <x v="4"/>
    <n v="2024"/>
    <x v="1"/>
  </r>
  <r>
    <s v="O02095"/>
    <s v="2024-11-14"/>
    <x v="230"/>
    <s v="P024"/>
    <x v="57"/>
    <x v="3"/>
    <n v="9702"/>
    <n v="4851"/>
    <n v="1"/>
    <n v="5"/>
    <n v="9702"/>
    <n v="4851"/>
    <n v="4851"/>
    <n v="0.5"/>
    <x v="6"/>
    <n v="2024"/>
    <x v="3"/>
  </r>
  <r>
    <s v="O02096"/>
    <s v="2024-12-10"/>
    <x v="429"/>
    <s v="P002"/>
    <x v="61"/>
    <x v="4"/>
    <n v="4241"/>
    <n v="2120.5"/>
    <n v="3"/>
    <n v="10"/>
    <n v="12723"/>
    <n v="6361.5"/>
    <n v="6361.5"/>
    <n v="0.5"/>
    <x v="5"/>
    <n v="2024"/>
    <x v="3"/>
  </r>
  <r>
    <s v="O02097"/>
    <s v="2024-04-06"/>
    <x v="389"/>
    <s v="P026"/>
    <x v="60"/>
    <x v="4"/>
    <n v="4882"/>
    <n v="2929.2"/>
    <n v="2"/>
    <n v="10"/>
    <n v="9764"/>
    <n v="5858.4"/>
    <n v="3905.6000000000004"/>
    <n v="0.4"/>
    <x v="8"/>
    <n v="2024"/>
    <x v="0"/>
  </r>
  <r>
    <s v="O02098"/>
    <s v="2025-03-18"/>
    <x v="615"/>
    <s v="P072"/>
    <x v="20"/>
    <x v="3"/>
    <n v="27555"/>
    <n v="19288.5"/>
    <n v="1"/>
    <n v="15"/>
    <n v="27555"/>
    <n v="19288.5"/>
    <n v="8266.5"/>
    <n v="0.3"/>
    <x v="11"/>
    <n v="2025"/>
    <x v="2"/>
  </r>
  <r>
    <s v="O02099"/>
    <s v="2025-07-05"/>
    <x v="860"/>
    <s v="P029"/>
    <x v="94"/>
    <x v="4"/>
    <n v="2105"/>
    <n v="1263"/>
    <n v="3"/>
    <n v="10"/>
    <n v="6315"/>
    <n v="3789"/>
    <n v="2526"/>
    <n v="0.4"/>
    <x v="3"/>
    <n v="2025"/>
    <x v="1"/>
  </r>
  <r>
    <s v="O02100"/>
    <s v="2024-01-27"/>
    <x v="84"/>
    <s v="P094"/>
    <x v="69"/>
    <x v="0"/>
    <n v="13434"/>
    <n v="9403.7999999999993"/>
    <n v="4"/>
    <n v="20"/>
    <n v="53736"/>
    <n v="37615.199999999997"/>
    <n v="16120.800000000003"/>
    <n v="0.30000000000000004"/>
    <x v="2"/>
    <n v="2024"/>
    <x v="2"/>
  </r>
  <r>
    <s v="O02101"/>
    <s v="2024-06-22"/>
    <x v="697"/>
    <s v="P051"/>
    <x v="96"/>
    <x v="1"/>
    <n v="1507"/>
    <n v="753.5"/>
    <n v="5"/>
    <n v="15"/>
    <n v="7535"/>
    <n v="3767.5"/>
    <n v="3767.5"/>
    <n v="0.5"/>
    <x v="9"/>
    <n v="2024"/>
    <x v="0"/>
  </r>
  <r>
    <s v="O02102"/>
    <s v="2024-04-23"/>
    <x v="803"/>
    <s v="P012"/>
    <x v="13"/>
    <x v="0"/>
    <n v="1513"/>
    <n v="907.8"/>
    <n v="4"/>
    <n v="20"/>
    <n v="6052"/>
    <n v="3631.2"/>
    <n v="2420.8000000000002"/>
    <n v="0.4"/>
    <x v="8"/>
    <n v="2024"/>
    <x v="0"/>
  </r>
  <r>
    <s v="O02103"/>
    <s v="2024-07-05"/>
    <x v="244"/>
    <s v="P038"/>
    <x v="2"/>
    <x v="2"/>
    <n v="413"/>
    <n v="247.8"/>
    <n v="5"/>
    <n v="0"/>
    <n v="2065"/>
    <n v="1239"/>
    <n v="826"/>
    <n v="0.4"/>
    <x v="3"/>
    <n v="2024"/>
    <x v="1"/>
  </r>
  <r>
    <s v="O02104"/>
    <s v="2024-04-16"/>
    <x v="805"/>
    <s v="P034"/>
    <x v="88"/>
    <x v="3"/>
    <n v="4860"/>
    <n v="2430"/>
    <n v="3"/>
    <n v="5"/>
    <n v="14580"/>
    <n v="7290"/>
    <n v="7290"/>
    <n v="0.5"/>
    <x v="8"/>
    <n v="2024"/>
    <x v="0"/>
  </r>
  <r>
    <s v="O02105"/>
    <s v="2025-06-06"/>
    <x v="368"/>
    <s v="P085"/>
    <x v="22"/>
    <x v="1"/>
    <n v="1436"/>
    <n v="1005.2"/>
    <n v="4"/>
    <n v="5"/>
    <n v="5744"/>
    <n v="4020.8"/>
    <n v="1723.1999999999998"/>
    <n v="0.3"/>
    <x v="9"/>
    <n v="2025"/>
    <x v="0"/>
  </r>
  <r>
    <s v="O02106"/>
    <s v="2025-05-07"/>
    <x v="861"/>
    <s v="P087"/>
    <x v="78"/>
    <x v="3"/>
    <n v="25216"/>
    <n v="17651.2"/>
    <n v="1"/>
    <n v="5"/>
    <n v="25216"/>
    <n v="17651.2"/>
    <n v="7564.7999999999993"/>
    <n v="0.3"/>
    <x v="0"/>
    <n v="2025"/>
    <x v="0"/>
  </r>
  <r>
    <s v="O02107"/>
    <s v="2024-01-05"/>
    <x v="826"/>
    <s v="P079"/>
    <x v="36"/>
    <x v="0"/>
    <n v="10900"/>
    <n v="5450"/>
    <n v="5"/>
    <n v="15"/>
    <n v="54500"/>
    <n v="27250"/>
    <n v="27250"/>
    <n v="0.5"/>
    <x v="2"/>
    <n v="2024"/>
    <x v="2"/>
  </r>
  <r>
    <s v="O02108"/>
    <s v="2024-07-15"/>
    <x v="35"/>
    <s v="P088"/>
    <x v="6"/>
    <x v="4"/>
    <n v="11542"/>
    <n v="6925.2"/>
    <n v="1"/>
    <n v="0"/>
    <n v="11542"/>
    <n v="6925.2"/>
    <n v="4616.8"/>
    <n v="0.4"/>
    <x v="3"/>
    <n v="2024"/>
    <x v="1"/>
  </r>
  <r>
    <s v="O02109"/>
    <s v="2024-05-28"/>
    <x v="628"/>
    <s v="P089"/>
    <x v="31"/>
    <x v="4"/>
    <n v="2956"/>
    <n v="1478"/>
    <n v="2"/>
    <n v="10"/>
    <n v="5912"/>
    <n v="2956"/>
    <n v="2956"/>
    <n v="0.5"/>
    <x v="0"/>
    <n v="2024"/>
    <x v="0"/>
  </r>
  <r>
    <s v="O02110"/>
    <s v="2025-01-28"/>
    <x v="502"/>
    <s v="P092"/>
    <x v="83"/>
    <x v="0"/>
    <n v="7315"/>
    <n v="4389"/>
    <n v="3"/>
    <n v="0"/>
    <n v="21945"/>
    <n v="13167"/>
    <n v="8778"/>
    <n v="0.4"/>
    <x v="2"/>
    <n v="2025"/>
    <x v="2"/>
  </r>
  <r>
    <s v="O02111"/>
    <s v="2024-09-23"/>
    <x v="659"/>
    <s v="P004"/>
    <x v="15"/>
    <x v="1"/>
    <n v="591"/>
    <n v="354.6"/>
    <n v="3"/>
    <n v="20"/>
    <n v="1773"/>
    <n v="1063.8000000000002"/>
    <n v="709.19999999999982"/>
    <n v="0.39999999999999991"/>
    <x v="4"/>
    <n v="2024"/>
    <x v="1"/>
  </r>
  <r>
    <s v="O02112"/>
    <s v="2024-07-19"/>
    <x v="25"/>
    <s v="P066"/>
    <x v="72"/>
    <x v="4"/>
    <n v="4711"/>
    <n v="2826.6"/>
    <n v="3"/>
    <n v="10"/>
    <n v="14133"/>
    <n v="8479.7999999999993"/>
    <n v="5653.2000000000007"/>
    <n v="0.40000000000000008"/>
    <x v="3"/>
    <n v="2024"/>
    <x v="1"/>
  </r>
  <r>
    <s v="O02113"/>
    <s v="2024-06-16"/>
    <x v="324"/>
    <s v="P076"/>
    <x v="17"/>
    <x v="1"/>
    <n v="3690"/>
    <n v="2583"/>
    <n v="2"/>
    <n v="15"/>
    <n v="7380"/>
    <n v="5166"/>
    <n v="2214"/>
    <n v="0.3"/>
    <x v="9"/>
    <n v="2024"/>
    <x v="0"/>
  </r>
  <r>
    <s v="O02114"/>
    <s v="2024-05-24"/>
    <x v="702"/>
    <s v="P069"/>
    <x v="41"/>
    <x v="1"/>
    <n v="384"/>
    <n v="192"/>
    <n v="3"/>
    <n v="5"/>
    <n v="1152"/>
    <n v="576"/>
    <n v="576"/>
    <n v="0.5"/>
    <x v="0"/>
    <n v="2024"/>
    <x v="0"/>
  </r>
  <r>
    <s v="O02115"/>
    <s v="2024-09-04"/>
    <x v="244"/>
    <s v="P032"/>
    <x v="9"/>
    <x v="2"/>
    <n v="3034"/>
    <n v="1820.4"/>
    <n v="2"/>
    <n v="15"/>
    <n v="6068"/>
    <n v="3640.8"/>
    <n v="2427.1999999999998"/>
    <n v="0.39999999999999997"/>
    <x v="4"/>
    <n v="2024"/>
    <x v="1"/>
  </r>
  <r>
    <s v="O02116"/>
    <s v="2025-10-29"/>
    <x v="862"/>
    <s v="P028"/>
    <x v="27"/>
    <x v="3"/>
    <n v="9664"/>
    <n v="4832"/>
    <n v="4"/>
    <n v="20"/>
    <n v="38656"/>
    <n v="19328"/>
    <n v="19328"/>
    <n v="0.5"/>
    <x v="7"/>
    <n v="2025"/>
    <x v="3"/>
  </r>
  <r>
    <s v="O02117"/>
    <s v="2025-04-16"/>
    <x v="863"/>
    <s v="P065"/>
    <x v="10"/>
    <x v="4"/>
    <n v="4421"/>
    <n v="3094.7"/>
    <n v="2"/>
    <n v="20"/>
    <n v="8842"/>
    <n v="6189.4"/>
    <n v="2652.6000000000004"/>
    <n v="0.30000000000000004"/>
    <x v="8"/>
    <n v="2025"/>
    <x v="0"/>
  </r>
  <r>
    <s v="O02118"/>
    <s v="2025-09-20"/>
    <x v="511"/>
    <s v="P009"/>
    <x v="49"/>
    <x v="4"/>
    <n v="10891"/>
    <n v="5445.5"/>
    <n v="3"/>
    <n v="10"/>
    <n v="32673"/>
    <n v="16336.5"/>
    <n v="16336.5"/>
    <n v="0.5"/>
    <x v="4"/>
    <n v="2025"/>
    <x v="1"/>
  </r>
  <r>
    <s v="O02119"/>
    <s v="2024-07-04"/>
    <x v="157"/>
    <s v="P073"/>
    <x v="89"/>
    <x v="1"/>
    <n v="626"/>
    <n v="438.2"/>
    <n v="1"/>
    <n v="0"/>
    <n v="626"/>
    <n v="438.2"/>
    <n v="187.8"/>
    <n v="0.30000000000000004"/>
    <x v="3"/>
    <n v="2024"/>
    <x v="1"/>
  </r>
  <r>
    <s v="O02120"/>
    <s v="2025-10-16"/>
    <x v="787"/>
    <s v="P059"/>
    <x v="62"/>
    <x v="3"/>
    <n v="39929"/>
    <n v="23957.4"/>
    <n v="3"/>
    <n v="15"/>
    <n v="119787"/>
    <n v="71872.200000000012"/>
    <n v="47914.799999999988"/>
    <n v="0.39999999999999991"/>
    <x v="7"/>
    <n v="2025"/>
    <x v="3"/>
  </r>
  <r>
    <s v="O02121"/>
    <s v="2025-04-03"/>
    <x v="836"/>
    <s v="P034"/>
    <x v="88"/>
    <x v="3"/>
    <n v="4860"/>
    <n v="2430"/>
    <n v="5"/>
    <n v="5"/>
    <n v="24300"/>
    <n v="12150"/>
    <n v="12150"/>
    <n v="0.5"/>
    <x v="8"/>
    <n v="2025"/>
    <x v="0"/>
  </r>
  <r>
    <s v="O02122"/>
    <s v="2024-07-16"/>
    <x v="369"/>
    <s v="P010"/>
    <x v="0"/>
    <x v="0"/>
    <n v="10936"/>
    <n v="6561.6"/>
    <n v="4"/>
    <n v="15"/>
    <n v="43744"/>
    <n v="26246.400000000001"/>
    <n v="17497.599999999999"/>
    <n v="0.39999999999999997"/>
    <x v="3"/>
    <n v="2024"/>
    <x v="1"/>
  </r>
  <r>
    <s v="O02123"/>
    <s v="2025-11-01"/>
    <x v="780"/>
    <s v="P097"/>
    <x v="84"/>
    <x v="4"/>
    <n v="9084"/>
    <n v="6358.8"/>
    <n v="4"/>
    <n v="15"/>
    <n v="36336"/>
    <n v="25435.200000000001"/>
    <n v="10900.8"/>
    <n v="0.3"/>
    <x v="6"/>
    <n v="2025"/>
    <x v="3"/>
  </r>
  <r>
    <s v="O02124"/>
    <s v="2025-07-18"/>
    <x v="218"/>
    <s v="P026"/>
    <x v="60"/>
    <x v="4"/>
    <n v="4882"/>
    <n v="2929.2"/>
    <n v="1"/>
    <n v="5"/>
    <n v="4882"/>
    <n v="2929.2"/>
    <n v="1952.8000000000002"/>
    <n v="0.4"/>
    <x v="3"/>
    <n v="2025"/>
    <x v="1"/>
  </r>
  <r>
    <s v="O02125"/>
    <s v="2024-06-04"/>
    <x v="793"/>
    <s v="P009"/>
    <x v="49"/>
    <x v="4"/>
    <n v="10891"/>
    <n v="5445.5"/>
    <n v="5"/>
    <n v="10"/>
    <n v="54455"/>
    <n v="27227.5"/>
    <n v="27227.5"/>
    <n v="0.5"/>
    <x v="9"/>
    <n v="2024"/>
    <x v="0"/>
  </r>
  <r>
    <s v="O02126"/>
    <s v="2025-02-07"/>
    <x v="464"/>
    <s v="P092"/>
    <x v="83"/>
    <x v="0"/>
    <n v="7315"/>
    <n v="4389"/>
    <n v="2"/>
    <n v="5"/>
    <n v="14630"/>
    <n v="8778"/>
    <n v="5852"/>
    <n v="0.4"/>
    <x v="10"/>
    <n v="2025"/>
    <x v="2"/>
  </r>
  <r>
    <s v="O02127"/>
    <s v="2024-08-19"/>
    <x v="431"/>
    <s v="P016"/>
    <x v="43"/>
    <x v="1"/>
    <n v="1591"/>
    <n v="1113.7"/>
    <n v="5"/>
    <n v="20"/>
    <n v="7955"/>
    <n v="5568.5"/>
    <n v="2386.5"/>
    <n v="0.3"/>
    <x v="1"/>
    <n v="2024"/>
    <x v="1"/>
  </r>
  <r>
    <s v="O02128"/>
    <s v="2025-12-24"/>
    <x v="306"/>
    <s v="P063"/>
    <x v="16"/>
    <x v="2"/>
    <n v="3643"/>
    <n v="2185.8000000000002"/>
    <n v="5"/>
    <n v="15"/>
    <n v="18215"/>
    <n v="10929"/>
    <n v="7286"/>
    <n v="0.4"/>
    <x v="5"/>
    <n v="2025"/>
    <x v="3"/>
  </r>
  <r>
    <s v="O02129"/>
    <s v="2024-03-09"/>
    <x v="536"/>
    <s v="P054"/>
    <x v="63"/>
    <x v="4"/>
    <n v="611"/>
    <n v="427.7"/>
    <n v="1"/>
    <n v="10"/>
    <n v="611"/>
    <n v="427.7"/>
    <n v="183.3"/>
    <n v="0.30000000000000004"/>
    <x v="11"/>
    <n v="2024"/>
    <x v="2"/>
  </r>
  <r>
    <s v="O02130"/>
    <s v="2025-06-16"/>
    <x v="680"/>
    <s v="P007"/>
    <x v="4"/>
    <x v="4"/>
    <n v="5469"/>
    <n v="3281.4"/>
    <n v="5"/>
    <n v="20"/>
    <n v="27345"/>
    <n v="16407"/>
    <n v="10938"/>
    <n v="0.4"/>
    <x v="9"/>
    <n v="2025"/>
    <x v="0"/>
  </r>
  <r>
    <s v="O02131"/>
    <s v="2024-12-30"/>
    <x v="354"/>
    <s v="P004"/>
    <x v="15"/>
    <x v="1"/>
    <n v="591"/>
    <n v="354.6"/>
    <n v="3"/>
    <n v="0"/>
    <n v="1773"/>
    <n v="1063.8000000000002"/>
    <n v="709.19999999999982"/>
    <n v="0.39999999999999991"/>
    <x v="5"/>
    <n v="2024"/>
    <x v="3"/>
  </r>
  <r>
    <s v="O02132"/>
    <s v="2025-04-25"/>
    <x v="483"/>
    <s v="P084"/>
    <x v="80"/>
    <x v="2"/>
    <n v="3921"/>
    <n v="2352.6"/>
    <n v="5"/>
    <n v="0"/>
    <n v="19605"/>
    <n v="11763"/>
    <n v="7842"/>
    <n v="0.4"/>
    <x v="8"/>
    <n v="2025"/>
    <x v="0"/>
  </r>
  <r>
    <s v="O02133"/>
    <s v="2024-09-28"/>
    <x v="117"/>
    <s v="P035"/>
    <x v="92"/>
    <x v="4"/>
    <n v="3185"/>
    <n v="1592.5"/>
    <n v="5"/>
    <n v="0"/>
    <n v="15925"/>
    <n v="7962.5"/>
    <n v="7962.5"/>
    <n v="0.5"/>
    <x v="4"/>
    <n v="2024"/>
    <x v="1"/>
  </r>
  <r>
    <s v="O02134"/>
    <s v="2025-07-24"/>
    <x v="82"/>
    <s v="P068"/>
    <x v="65"/>
    <x v="0"/>
    <n v="7252"/>
    <n v="3626"/>
    <n v="5"/>
    <n v="0"/>
    <n v="36260"/>
    <n v="18130"/>
    <n v="18130"/>
    <n v="0.5"/>
    <x v="3"/>
    <n v="2025"/>
    <x v="1"/>
  </r>
  <r>
    <s v="O02135"/>
    <s v="2025-08-03"/>
    <x v="395"/>
    <s v="P028"/>
    <x v="27"/>
    <x v="3"/>
    <n v="9664"/>
    <n v="4832"/>
    <n v="3"/>
    <n v="15"/>
    <n v="28992"/>
    <n v="14496"/>
    <n v="14496"/>
    <n v="0.5"/>
    <x v="1"/>
    <n v="2025"/>
    <x v="1"/>
  </r>
  <r>
    <s v="O02136"/>
    <s v="2024-05-12"/>
    <x v="243"/>
    <s v="P092"/>
    <x v="83"/>
    <x v="0"/>
    <n v="7315"/>
    <n v="4389"/>
    <n v="3"/>
    <n v="20"/>
    <n v="21945"/>
    <n v="13167"/>
    <n v="8778"/>
    <n v="0.4"/>
    <x v="0"/>
    <n v="2024"/>
    <x v="0"/>
  </r>
  <r>
    <s v="O02137"/>
    <s v="2024-05-18"/>
    <x v="256"/>
    <s v="P052"/>
    <x v="77"/>
    <x v="1"/>
    <n v="192"/>
    <n v="96"/>
    <n v="3"/>
    <n v="0"/>
    <n v="576"/>
    <n v="288"/>
    <n v="288"/>
    <n v="0.5"/>
    <x v="0"/>
    <n v="2024"/>
    <x v="0"/>
  </r>
  <r>
    <s v="O02138"/>
    <s v="2025-12-06"/>
    <x v="146"/>
    <s v="P055"/>
    <x v="56"/>
    <x v="3"/>
    <n v="6621"/>
    <n v="3972.6"/>
    <n v="4"/>
    <n v="20"/>
    <n v="26484"/>
    <n v="15890.4"/>
    <n v="10593.6"/>
    <n v="0.4"/>
    <x v="5"/>
    <n v="2025"/>
    <x v="3"/>
  </r>
  <r>
    <s v="O02139"/>
    <s v="2024-09-14"/>
    <x v="757"/>
    <s v="P006"/>
    <x v="99"/>
    <x v="3"/>
    <n v="18855"/>
    <n v="9427.5"/>
    <n v="4"/>
    <n v="15"/>
    <n v="75420"/>
    <n v="37710"/>
    <n v="37710"/>
    <n v="0.5"/>
    <x v="4"/>
    <n v="2024"/>
    <x v="1"/>
  </r>
  <r>
    <s v="O02140"/>
    <s v="2025-06-06"/>
    <x v="323"/>
    <s v="P023"/>
    <x v="11"/>
    <x v="4"/>
    <n v="4437"/>
    <n v="2662.2"/>
    <n v="5"/>
    <n v="5"/>
    <n v="22185"/>
    <n v="13311"/>
    <n v="8874"/>
    <n v="0.4"/>
    <x v="9"/>
    <n v="2025"/>
    <x v="0"/>
  </r>
  <r>
    <s v="O02141"/>
    <s v="2025-06-25"/>
    <x v="656"/>
    <s v="P022"/>
    <x v="73"/>
    <x v="3"/>
    <n v="48755"/>
    <n v="29253"/>
    <n v="5"/>
    <n v="5"/>
    <n v="243775"/>
    <n v="146265"/>
    <n v="97510"/>
    <n v="0.4"/>
    <x v="9"/>
    <n v="2025"/>
    <x v="0"/>
  </r>
  <r>
    <s v="O02142"/>
    <s v="2024-02-05"/>
    <x v="448"/>
    <s v="P043"/>
    <x v="87"/>
    <x v="1"/>
    <n v="1637"/>
    <n v="818.5"/>
    <n v="2"/>
    <n v="0"/>
    <n v="3274"/>
    <n v="1637"/>
    <n v="1637"/>
    <n v="0.5"/>
    <x v="10"/>
    <n v="2024"/>
    <x v="2"/>
  </r>
  <r>
    <s v="O02143"/>
    <s v="2024-03-24"/>
    <x v="356"/>
    <s v="P014"/>
    <x v="67"/>
    <x v="4"/>
    <n v="9565"/>
    <n v="6695.5"/>
    <n v="4"/>
    <n v="10"/>
    <n v="38260"/>
    <n v="26782"/>
    <n v="11478"/>
    <n v="0.3"/>
    <x v="11"/>
    <n v="2024"/>
    <x v="2"/>
  </r>
  <r>
    <s v="O02144"/>
    <s v="2024-10-24"/>
    <x v="746"/>
    <s v="P042"/>
    <x v="74"/>
    <x v="1"/>
    <n v="2758"/>
    <n v="1379"/>
    <n v="2"/>
    <n v="0"/>
    <n v="5516"/>
    <n v="2758"/>
    <n v="2758"/>
    <n v="0.5"/>
    <x v="7"/>
    <n v="2024"/>
    <x v="3"/>
  </r>
  <r>
    <s v="O02145"/>
    <s v="2024-12-13"/>
    <x v="116"/>
    <s v="P083"/>
    <x v="14"/>
    <x v="4"/>
    <n v="5842"/>
    <n v="3505.2"/>
    <n v="5"/>
    <n v="0"/>
    <n v="29210"/>
    <n v="17526"/>
    <n v="11684"/>
    <n v="0.4"/>
    <x v="5"/>
    <n v="2024"/>
    <x v="3"/>
  </r>
  <r>
    <s v="O02146"/>
    <s v="2025-01-22"/>
    <x v="864"/>
    <s v="P003"/>
    <x v="46"/>
    <x v="1"/>
    <n v="569"/>
    <n v="341.4"/>
    <n v="4"/>
    <n v="0"/>
    <n v="2276"/>
    <n v="1365.6"/>
    <n v="910.40000000000009"/>
    <n v="0.4"/>
    <x v="2"/>
    <n v="2025"/>
    <x v="2"/>
  </r>
  <r>
    <s v="O02147"/>
    <s v="2024-04-20"/>
    <x v="315"/>
    <s v="P074"/>
    <x v="19"/>
    <x v="3"/>
    <n v="20835"/>
    <n v="12501"/>
    <n v="4"/>
    <n v="20"/>
    <n v="83340"/>
    <n v="50004"/>
    <n v="33336"/>
    <n v="0.4"/>
    <x v="8"/>
    <n v="2024"/>
    <x v="0"/>
  </r>
  <r>
    <s v="O02148"/>
    <s v="2025-03-17"/>
    <x v="328"/>
    <s v="P075"/>
    <x v="25"/>
    <x v="4"/>
    <n v="5435"/>
    <n v="3804.5"/>
    <n v="1"/>
    <n v="20"/>
    <n v="5435"/>
    <n v="3804.5"/>
    <n v="1630.5"/>
    <n v="0.3"/>
    <x v="11"/>
    <n v="2025"/>
    <x v="2"/>
  </r>
  <r>
    <s v="O02149"/>
    <s v="2025-07-29"/>
    <x v="864"/>
    <s v="P097"/>
    <x v="84"/>
    <x v="4"/>
    <n v="9084"/>
    <n v="6358.8"/>
    <n v="2"/>
    <n v="10"/>
    <n v="18168"/>
    <n v="12717.6"/>
    <n v="5450.4"/>
    <n v="0.3"/>
    <x v="3"/>
    <n v="2025"/>
    <x v="1"/>
  </r>
  <r>
    <s v="O02150"/>
    <s v="2024-05-07"/>
    <x v="205"/>
    <s v="P035"/>
    <x v="92"/>
    <x v="4"/>
    <n v="3185"/>
    <n v="1592.5"/>
    <n v="5"/>
    <n v="20"/>
    <n v="15925"/>
    <n v="7962.5"/>
    <n v="7962.5"/>
    <n v="0.5"/>
    <x v="0"/>
    <n v="2024"/>
    <x v="0"/>
  </r>
  <r>
    <s v="O02151"/>
    <s v="2024-07-26"/>
    <x v="463"/>
    <s v="P095"/>
    <x v="66"/>
    <x v="2"/>
    <n v="4520"/>
    <n v="3164"/>
    <n v="4"/>
    <n v="0"/>
    <n v="18080"/>
    <n v="12656"/>
    <n v="5424"/>
    <n v="0.3"/>
    <x v="3"/>
    <n v="2024"/>
    <x v="1"/>
  </r>
  <r>
    <s v="O02152"/>
    <s v="2025-11-15"/>
    <x v="865"/>
    <s v="P072"/>
    <x v="20"/>
    <x v="3"/>
    <n v="27555"/>
    <n v="19288.5"/>
    <n v="4"/>
    <n v="10"/>
    <n v="110220"/>
    <n v="77154"/>
    <n v="33066"/>
    <n v="0.3"/>
    <x v="6"/>
    <n v="2025"/>
    <x v="3"/>
  </r>
  <r>
    <s v="O02153"/>
    <s v="2025-07-10"/>
    <x v="799"/>
    <s v="P034"/>
    <x v="88"/>
    <x v="3"/>
    <n v="4860"/>
    <n v="2430"/>
    <n v="3"/>
    <n v="10"/>
    <n v="14580"/>
    <n v="7290"/>
    <n v="7290"/>
    <n v="0.5"/>
    <x v="3"/>
    <n v="2025"/>
    <x v="1"/>
  </r>
  <r>
    <s v="O02154"/>
    <s v="2025-05-03"/>
    <x v="866"/>
    <s v="P073"/>
    <x v="89"/>
    <x v="1"/>
    <n v="626"/>
    <n v="438.2"/>
    <n v="3"/>
    <n v="20"/>
    <n v="1878"/>
    <n v="1314.6"/>
    <n v="563.40000000000009"/>
    <n v="0.30000000000000004"/>
    <x v="0"/>
    <n v="2025"/>
    <x v="0"/>
  </r>
  <r>
    <s v="O02155"/>
    <s v="2024-03-06"/>
    <x v="775"/>
    <s v="P087"/>
    <x v="78"/>
    <x v="3"/>
    <n v="25216"/>
    <n v="17651.2"/>
    <n v="1"/>
    <n v="20"/>
    <n v="25216"/>
    <n v="17651.2"/>
    <n v="7564.7999999999993"/>
    <n v="0.3"/>
    <x v="11"/>
    <n v="2024"/>
    <x v="2"/>
  </r>
  <r>
    <s v="O02156"/>
    <s v="2025-08-13"/>
    <x v="735"/>
    <s v="P015"/>
    <x v="55"/>
    <x v="2"/>
    <n v="2943"/>
    <n v="1471.5"/>
    <n v="5"/>
    <n v="10"/>
    <n v="14715"/>
    <n v="7357.5"/>
    <n v="7357.5"/>
    <n v="0.5"/>
    <x v="1"/>
    <n v="2025"/>
    <x v="1"/>
  </r>
  <r>
    <s v="O02157"/>
    <s v="2025-02-06"/>
    <x v="467"/>
    <s v="P075"/>
    <x v="25"/>
    <x v="4"/>
    <n v="5435"/>
    <n v="3804.5"/>
    <n v="3"/>
    <n v="15"/>
    <n v="16305"/>
    <n v="11413.5"/>
    <n v="4891.5"/>
    <n v="0.3"/>
    <x v="10"/>
    <n v="2025"/>
    <x v="2"/>
  </r>
  <r>
    <s v="O02158"/>
    <s v="2025-06-26"/>
    <x v="784"/>
    <s v="P089"/>
    <x v="31"/>
    <x v="4"/>
    <n v="2956"/>
    <n v="1478"/>
    <n v="3"/>
    <n v="20"/>
    <n v="8868"/>
    <n v="4434"/>
    <n v="4434"/>
    <n v="0.5"/>
    <x v="9"/>
    <n v="2025"/>
    <x v="0"/>
  </r>
  <r>
    <s v="O02159"/>
    <s v="2024-01-14"/>
    <x v="833"/>
    <s v="P073"/>
    <x v="89"/>
    <x v="1"/>
    <n v="626"/>
    <n v="438.2"/>
    <n v="3"/>
    <n v="5"/>
    <n v="1878"/>
    <n v="1314.6"/>
    <n v="563.40000000000009"/>
    <n v="0.30000000000000004"/>
    <x v="2"/>
    <n v="2024"/>
    <x v="2"/>
  </r>
  <r>
    <s v="O02160"/>
    <s v="2025-04-06"/>
    <x v="371"/>
    <s v="P098"/>
    <x v="30"/>
    <x v="1"/>
    <n v="1661"/>
    <n v="830.5"/>
    <n v="3"/>
    <n v="0"/>
    <n v="4983"/>
    <n v="2491.5"/>
    <n v="2491.5"/>
    <n v="0.5"/>
    <x v="8"/>
    <n v="2025"/>
    <x v="0"/>
  </r>
  <r>
    <s v="O02161"/>
    <s v="2024-03-26"/>
    <x v="867"/>
    <s v="P037"/>
    <x v="37"/>
    <x v="3"/>
    <n v="29046"/>
    <n v="20332.2"/>
    <n v="1"/>
    <n v="15"/>
    <n v="29046"/>
    <n v="20332.2"/>
    <n v="8713.7999999999993"/>
    <n v="0.3"/>
    <x v="11"/>
    <n v="2024"/>
    <x v="2"/>
  </r>
  <r>
    <s v="O02162"/>
    <s v="2024-03-25"/>
    <x v="326"/>
    <s v="P059"/>
    <x v="62"/>
    <x v="3"/>
    <n v="39929"/>
    <n v="23957.4"/>
    <n v="4"/>
    <n v="5"/>
    <n v="159716"/>
    <n v="95829.6"/>
    <n v="63886.399999999994"/>
    <n v="0.39999999999999997"/>
    <x v="11"/>
    <n v="2024"/>
    <x v="2"/>
  </r>
  <r>
    <s v="O02163"/>
    <s v="2024-01-10"/>
    <x v="868"/>
    <s v="P079"/>
    <x v="36"/>
    <x v="0"/>
    <n v="10900"/>
    <n v="5450"/>
    <n v="3"/>
    <n v="0"/>
    <n v="32700"/>
    <n v="16350"/>
    <n v="16350"/>
    <n v="0.5"/>
    <x v="2"/>
    <n v="2024"/>
    <x v="2"/>
  </r>
  <r>
    <s v="O02164"/>
    <s v="2025-08-12"/>
    <x v="795"/>
    <s v="P025"/>
    <x v="58"/>
    <x v="2"/>
    <n v="696"/>
    <n v="348"/>
    <n v="5"/>
    <n v="5"/>
    <n v="3480"/>
    <n v="1740"/>
    <n v="1740"/>
    <n v="0.5"/>
    <x v="1"/>
    <n v="2025"/>
    <x v="1"/>
  </r>
  <r>
    <s v="O02165"/>
    <s v="2025-11-07"/>
    <x v="633"/>
    <s v="P054"/>
    <x v="63"/>
    <x v="4"/>
    <n v="611"/>
    <n v="427.7"/>
    <n v="3"/>
    <n v="10"/>
    <n v="1833"/>
    <n v="1283.0999999999999"/>
    <n v="549.90000000000009"/>
    <n v="0.30000000000000004"/>
    <x v="6"/>
    <n v="2025"/>
    <x v="3"/>
  </r>
  <r>
    <s v="O02166"/>
    <s v="2025-11-17"/>
    <x v="788"/>
    <s v="P060"/>
    <x v="76"/>
    <x v="1"/>
    <n v="758"/>
    <n v="530.6"/>
    <n v="3"/>
    <n v="5"/>
    <n v="2274"/>
    <n v="1591.8000000000002"/>
    <n v="682.19999999999982"/>
    <n v="0.29999999999999993"/>
    <x v="6"/>
    <n v="2025"/>
    <x v="3"/>
  </r>
  <r>
    <s v="O02167"/>
    <s v="2024-09-27"/>
    <x v="51"/>
    <s v="P088"/>
    <x v="6"/>
    <x v="4"/>
    <n v="11542"/>
    <n v="6925.2"/>
    <n v="5"/>
    <n v="20"/>
    <n v="57710"/>
    <n v="34626"/>
    <n v="23084"/>
    <n v="0.4"/>
    <x v="4"/>
    <n v="2024"/>
    <x v="1"/>
  </r>
  <r>
    <s v="O02168"/>
    <s v="2025-09-19"/>
    <x v="520"/>
    <s v="P073"/>
    <x v="89"/>
    <x v="1"/>
    <n v="626"/>
    <n v="438.2"/>
    <n v="1"/>
    <n v="0"/>
    <n v="626"/>
    <n v="438.2"/>
    <n v="187.8"/>
    <n v="0.30000000000000004"/>
    <x v="4"/>
    <n v="2025"/>
    <x v="1"/>
  </r>
  <r>
    <s v="O02169"/>
    <s v="2024-08-14"/>
    <x v="869"/>
    <s v="P024"/>
    <x v="57"/>
    <x v="3"/>
    <n v="9702"/>
    <n v="4851"/>
    <n v="5"/>
    <n v="5"/>
    <n v="48510"/>
    <n v="24255"/>
    <n v="24255"/>
    <n v="0.5"/>
    <x v="1"/>
    <n v="2024"/>
    <x v="1"/>
  </r>
  <r>
    <s v="O02170"/>
    <s v="2025-04-19"/>
    <x v="232"/>
    <s v="P008"/>
    <x v="29"/>
    <x v="3"/>
    <n v="41971"/>
    <n v="29379.7"/>
    <n v="1"/>
    <n v="15"/>
    <n v="41971"/>
    <n v="29379.7"/>
    <n v="12591.3"/>
    <n v="0.3"/>
    <x v="8"/>
    <n v="2025"/>
    <x v="0"/>
  </r>
  <r>
    <s v="O02171"/>
    <s v="2025-06-18"/>
    <x v="207"/>
    <s v="P085"/>
    <x v="22"/>
    <x v="1"/>
    <n v="1436"/>
    <n v="1005.2"/>
    <n v="4"/>
    <n v="0"/>
    <n v="5744"/>
    <n v="4020.8"/>
    <n v="1723.1999999999998"/>
    <n v="0.3"/>
    <x v="9"/>
    <n v="2025"/>
    <x v="0"/>
  </r>
  <r>
    <s v="O02172"/>
    <s v="2024-01-16"/>
    <x v="120"/>
    <s v="P003"/>
    <x v="46"/>
    <x v="1"/>
    <n v="569"/>
    <n v="341.4"/>
    <n v="2"/>
    <n v="20"/>
    <n v="1138"/>
    <n v="682.8"/>
    <n v="455.20000000000005"/>
    <n v="0.4"/>
    <x v="2"/>
    <n v="2024"/>
    <x v="2"/>
  </r>
  <r>
    <s v="O02173"/>
    <s v="2025-03-07"/>
    <x v="603"/>
    <s v="P069"/>
    <x v="41"/>
    <x v="1"/>
    <n v="384"/>
    <n v="192"/>
    <n v="3"/>
    <n v="15"/>
    <n v="1152"/>
    <n v="576"/>
    <n v="576"/>
    <n v="0.5"/>
    <x v="11"/>
    <n v="2025"/>
    <x v="2"/>
  </r>
  <r>
    <s v="O02174"/>
    <s v="2025-08-03"/>
    <x v="547"/>
    <s v="P068"/>
    <x v="65"/>
    <x v="0"/>
    <n v="7252"/>
    <n v="3626"/>
    <n v="3"/>
    <n v="20"/>
    <n v="21756"/>
    <n v="10878"/>
    <n v="10878"/>
    <n v="0.5"/>
    <x v="1"/>
    <n v="2025"/>
    <x v="1"/>
  </r>
  <r>
    <s v="O02175"/>
    <s v="2025-10-22"/>
    <x v="445"/>
    <s v="P060"/>
    <x v="76"/>
    <x v="1"/>
    <n v="758"/>
    <n v="530.6"/>
    <n v="4"/>
    <n v="20"/>
    <n v="3032"/>
    <n v="2122.4"/>
    <n v="909.59999999999991"/>
    <n v="0.3"/>
    <x v="7"/>
    <n v="2025"/>
    <x v="3"/>
  </r>
  <r>
    <s v="O02176"/>
    <s v="2024-05-26"/>
    <x v="816"/>
    <s v="P001"/>
    <x v="1"/>
    <x v="1"/>
    <n v="1891"/>
    <n v="945.5"/>
    <n v="4"/>
    <n v="5"/>
    <n v="7564"/>
    <n v="3782"/>
    <n v="3782"/>
    <n v="0.5"/>
    <x v="0"/>
    <n v="2024"/>
    <x v="0"/>
  </r>
  <r>
    <s v="O02177"/>
    <s v="2025-11-15"/>
    <x v="788"/>
    <s v="P040"/>
    <x v="86"/>
    <x v="4"/>
    <n v="6724"/>
    <n v="4034.4"/>
    <n v="5"/>
    <n v="10"/>
    <n v="33620"/>
    <n v="20172"/>
    <n v="13448"/>
    <n v="0.4"/>
    <x v="6"/>
    <n v="2025"/>
    <x v="3"/>
  </r>
  <r>
    <s v="O02178"/>
    <s v="2025-03-20"/>
    <x v="36"/>
    <s v="P006"/>
    <x v="99"/>
    <x v="3"/>
    <n v="18855"/>
    <n v="9427.5"/>
    <n v="4"/>
    <n v="20"/>
    <n v="75420"/>
    <n v="37710"/>
    <n v="37710"/>
    <n v="0.5"/>
    <x v="11"/>
    <n v="2025"/>
    <x v="2"/>
  </r>
  <r>
    <s v="O02179"/>
    <s v="2025-09-02"/>
    <x v="269"/>
    <s v="P051"/>
    <x v="96"/>
    <x v="1"/>
    <n v="1507"/>
    <n v="753.5"/>
    <n v="1"/>
    <n v="20"/>
    <n v="1507"/>
    <n v="753.5"/>
    <n v="753.5"/>
    <n v="0.5"/>
    <x v="4"/>
    <n v="2025"/>
    <x v="1"/>
  </r>
  <r>
    <s v="O02180"/>
    <s v="2024-03-20"/>
    <x v="499"/>
    <s v="P098"/>
    <x v="30"/>
    <x v="1"/>
    <n v="1661"/>
    <n v="830.5"/>
    <n v="1"/>
    <n v="15"/>
    <n v="1661"/>
    <n v="830.5"/>
    <n v="830.5"/>
    <n v="0.5"/>
    <x v="11"/>
    <n v="2024"/>
    <x v="2"/>
  </r>
  <r>
    <s v="O02181"/>
    <s v="2024-12-20"/>
    <x v="791"/>
    <s v="P036"/>
    <x v="97"/>
    <x v="3"/>
    <n v="3046"/>
    <n v="1827.6"/>
    <n v="1"/>
    <n v="0"/>
    <n v="3046"/>
    <n v="1827.6"/>
    <n v="1218.4000000000001"/>
    <n v="0.4"/>
    <x v="5"/>
    <n v="2024"/>
    <x v="3"/>
  </r>
  <r>
    <s v="O02182"/>
    <s v="2024-11-17"/>
    <x v="309"/>
    <s v="P091"/>
    <x v="18"/>
    <x v="3"/>
    <n v="45348"/>
    <n v="27208.799999999999"/>
    <n v="2"/>
    <n v="10"/>
    <n v="90696"/>
    <n v="54417.599999999999"/>
    <n v="36278.400000000001"/>
    <n v="0.4"/>
    <x v="6"/>
    <n v="2024"/>
    <x v="3"/>
  </r>
  <r>
    <s v="O02183"/>
    <s v="2025-12-29"/>
    <x v="254"/>
    <s v="P099"/>
    <x v="24"/>
    <x v="3"/>
    <n v="48012"/>
    <n v="24006"/>
    <n v="4"/>
    <n v="20"/>
    <n v="192048"/>
    <n v="96024"/>
    <n v="96024"/>
    <n v="0.5"/>
    <x v="5"/>
    <n v="2025"/>
    <x v="3"/>
  </r>
  <r>
    <s v="O02184"/>
    <s v="2024-12-21"/>
    <x v="831"/>
    <s v="P052"/>
    <x v="77"/>
    <x v="1"/>
    <n v="192"/>
    <n v="96"/>
    <n v="4"/>
    <n v="5"/>
    <n v="768"/>
    <n v="384"/>
    <n v="384"/>
    <n v="0.5"/>
    <x v="5"/>
    <n v="2024"/>
    <x v="3"/>
  </r>
  <r>
    <s v="O02185"/>
    <s v="2024-07-02"/>
    <x v="870"/>
    <s v="P054"/>
    <x v="63"/>
    <x v="4"/>
    <n v="611"/>
    <n v="427.7"/>
    <n v="3"/>
    <n v="5"/>
    <n v="1833"/>
    <n v="1283.0999999999999"/>
    <n v="549.90000000000009"/>
    <n v="0.30000000000000004"/>
    <x v="3"/>
    <n v="2024"/>
    <x v="1"/>
  </r>
  <r>
    <s v="O02186"/>
    <s v="2024-08-08"/>
    <x v="682"/>
    <s v="P046"/>
    <x v="7"/>
    <x v="0"/>
    <n v="10604"/>
    <n v="5302"/>
    <n v="4"/>
    <n v="10"/>
    <n v="42416"/>
    <n v="21208"/>
    <n v="21208"/>
    <n v="0.5"/>
    <x v="1"/>
    <n v="2024"/>
    <x v="1"/>
  </r>
  <r>
    <s v="O02187"/>
    <s v="2024-03-27"/>
    <x v="680"/>
    <s v="P031"/>
    <x v="91"/>
    <x v="3"/>
    <n v="34152"/>
    <n v="23906.400000000001"/>
    <n v="5"/>
    <n v="5"/>
    <n v="170760"/>
    <n v="119532"/>
    <n v="51228"/>
    <n v="0.3"/>
    <x v="11"/>
    <n v="2024"/>
    <x v="2"/>
  </r>
  <r>
    <s v="O02188"/>
    <s v="2025-10-24"/>
    <x v="817"/>
    <s v="P028"/>
    <x v="27"/>
    <x v="3"/>
    <n v="9664"/>
    <n v="4832"/>
    <n v="4"/>
    <n v="10"/>
    <n v="38656"/>
    <n v="19328"/>
    <n v="19328"/>
    <n v="0.5"/>
    <x v="7"/>
    <n v="2025"/>
    <x v="3"/>
  </r>
  <r>
    <s v="O02189"/>
    <s v="2025-06-27"/>
    <x v="871"/>
    <s v="P066"/>
    <x v="72"/>
    <x v="4"/>
    <n v="4711"/>
    <n v="2826.6"/>
    <n v="2"/>
    <n v="20"/>
    <n v="9422"/>
    <n v="5653.2"/>
    <n v="3768.8"/>
    <n v="0.4"/>
    <x v="9"/>
    <n v="2025"/>
    <x v="0"/>
  </r>
  <r>
    <s v="O02190"/>
    <s v="2025-01-26"/>
    <x v="444"/>
    <s v="P020"/>
    <x v="21"/>
    <x v="4"/>
    <n v="11647"/>
    <n v="8152.9"/>
    <n v="2"/>
    <n v="0"/>
    <n v="23294"/>
    <n v="16305.8"/>
    <n v="6988.2000000000007"/>
    <n v="0.30000000000000004"/>
    <x v="2"/>
    <n v="2025"/>
    <x v="2"/>
  </r>
  <r>
    <s v="O02191"/>
    <s v="2024-08-06"/>
    <x v="723"/>
    <s v="P066"/>
    <x v="72"/>
    <x v="4"/>
    <n v="4711"/>
    <n v="2826.6"/>
    <n v="2"/>
    <n v="15"/>
    <n v="9422"/>
    <n v="5653.2"/>
    <n v="3768.8"/>
    <n v="0.4"/>
    <x v="1"/>
    <n v="2024"/>
    <x v="1"/>
  </r>
  <r>
    <s v="O02192"/>
    <s v="2024-01-03"/>
    <x v="717"/>
    <s v="P096"/>
    <x v="47"/>
    <x v="2"/>
    <n v="483"/>
    <n v="289.8"/>
    <n v="5"/>
    <n v="0"/>
    <n v="2415"/>
    <n v="1449"/>
    <n v="966"/>
    <n v="0.4"/>
    <x v="2"/>
    <n v="2024"/>
    <x v="2"/>
  </r>
  <r>
    <s v="O02193"/>
    <s v="2025-07-13"/>
    <x v="380"/>
    <s v="P018"/>
    <x v="5"/>
    <x v="1"/>
    <n v="3985"/>
    <n v="2789.5"/>
    <n v="2"/>
    <n v="15"/>
    <n v="7970"/>
    <n v="5579"/>
    <n v="2391"/>
    <n v="0.3"/>
    <x v="3"/>
    <n v="2025"/>
    <x v="1"/>
  </r>
  <r>
    <s v="O02194"/>
    <s v="2024-11-20"/>
    <x v="371"/>
    <s v="P039"/>
    <x v="81"/>
    <x v="0"/>
    <n v="9543"/>
    <n v="4771.5"/>
    <n v="3"/>
    <n v="20"/>
    <n v="28629"/>
    <n v="14314.5"/>
    <n v="14314.5"/>
    <n v="0.5"/>
    <x v="6"/>
    <n v="2024"/>
    <x v="3"/>
  </r>
  <r>
    <s v="O02195"/>
    <s v="2025-11-05"/>
    <x v="872"/>
    <s v="P024"/>
    <x v="57"/>
    <x v="3"/>
    <n v="9702"/>
    <n v="4851"/>
    <n v="1"/>
    <n v="0"/>
    <n v="9702"/>
    <n v="4851"/>
    <n v="4851"/>
    <n v="0.5"/>
    <x v="6"/>
    <n v="2025"/>
    <x v="3"/>
  </r>
  <r>
    <s v="O02196"/>
    <s v="2024-04-21"/>
    <x v="749"/>
    <s v="P063"/>
    <x v="16"/>
    <x v="2"/>
    <n v="3643"/>
    <n v="2185.8000000000002"/>
    <n v="5"/>
    <n v="5"/>
    <n v="18215"/>
    <n v="10929"/>
    <n v="7286"/>
    <n v="0.4"/>
    <x v="8"/>
    <n v="2024"/>
    <x v="0"/>
  </r>
  <r>
    <s v="O02197"/>
    <s v="2024-11-21"/>
    <x v="20"/>
    <s v="P059"/>
    <x v="62"/>
    <x v="3"/>
    <n v="39929"/>
    <n v="23957.4"/>
    <n v="2"/>
    <n v="10"/>
    <n v="79858"/>
    <n v="47914.8"/>
    <n v="31943.199999999997"/>
    <n v="0.39999999999999997"/>
    <x v="6"/>
    <n v="2024"/>
    <x v="3"/>
  </r>
  <r>
    <s v="O02198"/>
    <s v="2025-09-01"/>
    <x v="13"/>
    <s v="P087"/>
    <x v="78"/>
    <x v="3"/>
    <n v="25216"/>
    <n v="17651.2"/>
    <n v="5"/>
    <n v="20"/>
    <n v="126080"/>
    <n v="88256"/>
    <n v="37824"/>
    <n v="0.3"/>
    <x v="4"/>
    <n v="2025"/>
    <x v="1"/>
  </r>
  <r>
    <s v="O02199"/>
    <s v="2024-09-09"/>
    <x v="396"/>
    <s v="P012"/>
    <x v="13"/>
    <x v="0"/>
    <n v="1513"/>
    <n v="907.8"/>
    <n v="5"/>
    <n v="10"/>
    <n v="7565"/>
    <n v="4539"/>
    <n v="3026"/>
    <n v="0.4"/>
    <x v="4"/>
    <n v="2024"/>
    <x v="1"/>
  </r>
  <r>
    <s v="O02200"/>
    <s v="2024-03-18"/>
    <x v="263"/>
    <s v="P013"/>
    <x v="70"/>
    <x v="1"/>
    <n v="639"/>
    <n v="319.5"/>
    <n v="2"/>
    <n v="5"/>
    <n v="1278"/>
    <n v="639"/>
    <n v="639"/>
    <n v="0.5"/>
    <x v="11"/>
    <n v="2024"/>
    <x v="2"/>
  </r>
  <r>
    <s v="O02201"/>
    <s v="2024-12-27"/>
    <x v="621"/>
    <s v="P091"/>
    <x v="18"/>
    <x v="3"/>
    <n v="45348"/>
    <n v="27208.799999999999"/>
    <n v="5"/>
    <n v="20"/>
    <n v="226740"/>
    <n v="136044"/>
    <n v="90696"/>
    <n v="0.4"/>
    <x v="5"/>
    <n v="2024"/>
    <x v="3"/>
  </r>
  <r>
    <s v="O02202"/>
    <s v="2024-10-15"/>
    <x v="531"/>
    <s v="P034"/>
    <x v="88"/>
    <x v="3"/>
    <n v="4860"/>
    <n v="2430"/>
    <n v="2"/>
    <n v="5"/>
    <n v="9720"/>
    <n v="4860"/>
    <n v="4860"/>
    <n v="0.5"/>
    <x v="7"/>
    <n v="2024"/>
    <x v="3"/>
  </r>
  <r>
    <s v="O02203"/>
    <s v="2025-06-28"/>
    <x v="209"/>
    <s v="P021"/>
    <x v="82"/>
    <x v="2"/>
    <n v="1236"/>
    <n v="865.2"/>
    <n v="5"/>
    <n v="10"/>
    <n v="6180"/>
    <n v="4326"/>
    <n v="1854"/>
    <n v="0.3"/>
    <x v="9"/>
    <n v="2025"/>
    <x v="0"/>
  </r>
  <r>
    <s v="O02204"/>
    <s v="2024-09-21"/>
    <x v="493"/>
    <s v="P061"/>
    <x v="44"/>
    <x v="4"/>
    <n v="7170"/>
    <n v="3585"/>
    <n v="4"/>
    <n v="5"/>
    <n v="28680"/>
    <n v="14340"/>
    <n v="14340"/>
    <n v="0.5"/>
    <x v="4"/>
    <n v="2024"/>
    <x v="1"/>
  </r>
  <r>
    <s v="O02205"/>
    <s v="2024-12-26"/>
    <x v="434"/>
    <s v="P091"/>
    <x v="18"/>
    <x v="3"/>
    <n v="45348"/>
    <n v="27208.799999999999"/>
    <n v="5"/>
    <n v="10"/>
    <n v="226740"/>
    <n v="136044"/>
    <n v="90696"/>
    <n v="0.4"/>
    <x v="5"/>
    <n v="2024"/>
    <x v="3"/>
  </r>
  <r>
    <s v="O02206"/>
    <s v="2024-01-22"/>
    <x v="580"/>
    <s v="P099"/>
    <x v="24"/>
    <x v="3"/>
    <n v="48012"/>
    <n v="24006"/>
    <n v="4"/>
    <n v="15"/>
    <n v="192048"/>
    <n v="96024"/>
    <n v="96024"/>
    <n v="0.5"/>
    <x v="2"/>
    <n v="2024"/>
    <x v="2"/>
  </r>
  <r>
    <s v="O02207"/>
    <s v="2025-07-13"/>
    <x v="323"/>
    <s v="P011"/>
    <x v="32"/>
    <x v="0"/>
    <n v="4339"/>
    <n v="2169.5"/>
    <n v="3"/>
    <n v="15"/>
    <n v="13017"/>
    <n v="6508.5"/>
    <n v="6508.5"/>
    <n v="0.5"/>
    <x v="3"/>
    <n v="2025"/>
    <x v="1"/>
  </r>
  <r>
    <s v="O02208"/>
    <s v="2024-01-02"/>
    <x v="873"/>
    <s v="P091"/>
    <x v="18"/>
    <x v="3"/>
    <n v="45348"/>
    <n v="27208.799999999999"/>
    <n v="5"/>
    <n v="10"/>
    <n v="226740"/>
    <n v="136044"/>
    <n v="90696"/>
    <n v="0.4"/>
    <x v="2"/>
    <n v="2024"/>
    <x v="2"/>
  </r>
  <r>
    <s v="O02209"/>
    <s v="2024-09-09"/>
    <x v="350"/>
    <s v="P038"/>
    <x v="2"/>
    <x v="2"/>
    <n v="413"/>
    <n v="247.8"/>
    <n v="4"/>
    <n v="15"/>
    <n v="1652"/>
    <n v="991.2"/>
    <n v="660.8"/>
    <n v="0.39999999999999997"/>
    <x v="4"/>
    <n v="2024"/>
    <x v="1"/>
  </r>
  <r>
    <s v="O02210"/>
    <s v="2024-01-17"/>
    <x v="622"/>
    <s v="P095"/>
    <x v="66"/>
    <x v="2"/>
    <n v="4520"/>
    <n v="3164"/>
    <n v="1"/>
    <n v="20"/>
    <n v="4520"/>
    <n v="3164"/>
    <n v="1356"/>
    <n v="0.3"/>
    <x v="2"/>
    <n v="2024"/>
    <x v="2"/>
  </r>
  <r>
    <s v="O02211"/>
    <s v="2024-12-13"/>
    <x v="5"/>
    <s v="P024"/>
    <x v="57"/>
    <x v="3"/>
    <n v="9702"/>
    <n v="4851"/>
    <n v="2"/>
    <n v="10"/>
    <n v="19404"/>
    <n v="9702"/>
    <n v="9702"/>
    <n v="0.5"/>
    <x v="5"/>
    <n v="2024"/>
    <x v="3"/>
  </r>
  <r>
    <s v="O02212"/>
    <s v="2025-07-17"/>
    <x v="874"/>
    <s v="P071"/>
    <x v="71"/>
    <x v="1"/>
    <n v="487"/>
    <n v="243.5"/>
    <n v="4"/>
    <n v="0"/>
    <n v="1948"/>
    <n v="974"/>
    <n v="974"/>
    <n v="0.5"/>
    <x v="3"/>
    <n v="2025"/>
    <x v="1"/>
  </r>
  <r>
    <s v="O02213"/>
    <s v="2024-05-10"/>
    <x v="427"/>
    <s v="P030"/>
    <x v="40"/>
    <x v="3"/>
    <n v="16441"/>
    <n v="8220.5"/>
    <n v="3"/>
    <n v="5"/>
    <n v="49323"/>
    <n v="24661.5"/>
    <n v="24661.5"/>
    <n v="0.5"/>
    <x v="0"/>
    <n v="2024"/>
    <x v="0"/>
  </r>
  <r>
    <s v="O02214"/>
    <s v="2024-10-22"/>
    <x v="866"/>
    <s v="P007"/>
    <x v="4"/>
    <x v="4"/>
    <n v="5469"/>
    <n v="3281.4"/>
    <n v="5"/>
    <n v="5"/>
    <n v="27345"/>
    <n v="16407"/>
    <n v="10938"/>
    <n v="0.4"/>
    <x v="7"/>
    <n v="2024"/>
    <x v="3"/>
  </r>
  <r>
    <s v="O02215"/>
    <s v="2025-08-28"/>
    <x v="703"/>
    <s v="P093"/>
    <x v="59"/>
    <x v="0"/>
    <n v="10597"/>
    <n v="5298.5"/>
    <n v="5"/>
    <n v="5"/>
    <n v="52985"/>
    <n v="26492.5"/>
    <n v="26492.5"/>
    <n v="0.5"/>
    <x v="1"/>
    <n v="2025"/>
    <x v="1"/>
  </r>
  <r>
    <s v="O02216"/>
    <s v="2025-11-05"/>
    <x v="363"/>
    <s v="P042"/>
    <x v="74"/>
    <x v="1"/>
    <n v="2758"/>
    <n v="1379"/>
    <n v="2"/>
    <n v="0"/>
    <n v="5516"/>
    <n v="2758"/>
    <n v="2758"/>
    <n v="0.5"/>
    <x v="6"/>
    <n v="2025"/>
    <x v="3"/>
  </r>
  <r>
    <s v="O02217"/>
    <s v="2024-11-08"/>
    <x v="459"/>
    <s v="P091"/>
    <x v="18"/>
    <x v="3"/>
    <n v="45348"/>
    <n v="27208.799999999999"/>
    <n v="3"/>
    <n v="0"/>
    <n v="136044"/>
    <n v="81626.399999999994"/>
    <n v="54417.600000000006"/>
    <n v="0.4"/>
    <x v="6"/>
    <n v="2024"/>
    <x v="3"/>
  </r>
  <r>
    <s v="O02218"/>
    <s v="2024-01-01"/>
    <x v="449"/>
    <s v="P073"/>
    <x v="89"/>
    <x v="1"/>
    <n v="626"/>
    <n v="438.2"/>
    <n v="5"/>
    <n v="10"/>
    <n v="3130"/>
    <n v="2191"/>
    <n v="939"/>
    <n v="0.3"/>
    <x v="2"/>
    <n v="2024"/>
    <x v="2"/>
  </r>
  <r>
    <s v="O02219"/>
    <s v="2025-11-07"/>
    <x v="634"/>
    <s v="P036"/>
    <x v="97"/>
    <x v="3"/>
    <n v="3046"/>
    <n v="1827.6"/>
    <n v="5"/>
    <n v="20"/>
    <n v="15230"/>
    <n v="9138"/>
    <n v="6092"/>
    <n v="0.4"/>
    <x v="6"/>
    <n v="2025"/>
    <x v="3"/>
  </r>
  <r>
    <s v="O02220"/>
    <s v="2025-02-05"/>
    <x v="45"/>
    <s v="P068"/>
    <x v="65"/>
    <x v="0"/>
    <n v="7252"/>
    <n v="3626"/>
    <n v="1"/>
    <n v="15"/>
    <n v="7252"/>
    <n v="3626"/>
    <n v="3626"/>
    <n v="0.5"/>
    <x v="10"/>
    <n v="2025"/>
    <x v="2"/>
  </r>
  <r>
    <s v="O02221"/>
    <s v="2025-09-24"/>
    <x v="600"/>
    <s v="P074"/>
    <x v="19"/>
    <x v="3"/>
    <n v="20835"/>
    <n v="12501"/>
    <n v="3"/>
    <n v="20"/>
    <n v="62505"/>
    <n v="37503"/>
    <n v="25002"/>
    <n v="0.4"/>
    <x v="4"/>
    <n v="2025"/>
    <x v="1"/>
  </r>
  <r>
    <s v="O02222"/>
    <s v="2024-10-26"/>
    <x v="35"/>
    <s v="P057"/>
    <x v="38"/>
    <x v="3"/>
    <n v="26846"/>
    <n v="16107.6"/>
    <n v="5"/>
    <n v="20"/>
    <n v="134230"/>
    <n v="80538"/>
    <n v="53692"/>
    <n v="0.4"/>
    <x v="7"/>
    <n v="2024"/>
    <x v="3"/>
  </r>
  <r>
    <s v="O02223"/>
    <s v="2024-12-10"/>
    <x v="171"/>
    <s v="P057"/>
    <x v="38"/>
    <x v="3"/>
    <n v="26846"/>
    <n v="16107.6"/>
    <n v="1"/>
    <n v="0"/>
    <n v="26846"/>
    <n v="16107.6"/>
    <n v="10738.4"/>
    <n v="0.39999999999999997"/>
    <x v="5"/>
    <n v="2024"/>
    <x v="3"/>
  </r>
  <r>
    <s v="O02224"/>
    <s v="2025-03-02"/>
    <x v="406"/>
    <s v="P025"/>
    <x v="58"/>
    <x v="2"/>
    <n v="696"/>
    <n v="348"/>
    <n v="3"/>
    <n v="10"/>
    <n v="2088"/>
    <n v="1044"/>
    <n v="1044"/>
    <n v="0.5"/>
    <x v="11"/>
    <n v="2025"/>
    <x v="2"/>
  </r>
  <r>
    <s v="O02225"/>
    <s v="2024-05-17"/>
    <x v="550"/>
    <s v="P023"/>
    <x v="11"/>
    <x v="4"/>
    <n v="4437"/>
    <n v="2662.2"/>
    <n v="5"/>
    <n v="20"/>
    <n v="22185"/>
    <n v="13311"/>
    <n v="8874"/>
    <n v="0.4"/>
    <x v="0"/>
    <n v="2024"/>
    <x v="0"/>
  </r>
  <r>
    <s v="O02226"/>
    <s v="2025-01-15"/>
    <x v="875"/>
    <s v="P043"/>
    <x v="87"/>
    <x v="1"/>
    <n v="1637"/>
    <n v="818.5"/>
    <n v="1"/>
    <n v="10"/>
    <n v="1637"/>
    <n v="818.5"/>
    <n v="818.5"/>
    <n v="0.5"/>
    <x v="2"/>
    <n v="2025"/>
    <x v="2"/>
  </r>
  <r>
    <s v="O02227"/>
    <s v="2025-11-12"/>
    <x v="94"/>
    <s v="P065"/>
    <x v="10"/>
    <x v="4"/>
    <n v="4421"/>
    <n v="3094.7"/>
    <n v="1"/>
    <n v="0"/>
    <n v="4421"/>
    <n v="3094.7"/>
    <n v="1326.3000000000002"/>
    <n v="0.30000000000000004"/>
    <x v="6"/>
    <n v="2025"/>
    <x v="3"/>
  </r>
  <r>
    <s v="O02228"/>
    <s v="2024-09-20"/>
    <x v="107"/>
    <s v="P017"/>
    <x v="12"/>
    <x v="2"/>
    <n v="978"/>
    <n v="684.6"/>
    <n v="5"/>
    <n v="10"/>
    <n v="4890"/>
    <n v="3423"/>
    <n v="1467"/>
    <n v="0.3"/>
    <x v="4"/>
    <n v="2024"/>
    <x v="1"/>
  </r>
  <r>
    <s v="O02229"/>
    <s v="2024-06-09"/>
    <x v="534"/>
    <s v="P083"/>
    <x v="14"/>
    <x v="4"/>
    <n v="5842"/>
    <n v="3505.2"/>
    <n v="1"/>
    <n v="10"/>
    <n v="5842"/>
    <n v="3505.2"/>
    <n v="2336.8000000000002"/>
    <n v="0.4"/>
    <x v="9"/>
    <n v="2024"/>
    <x v="0"/>
  </r>
  <r>
    <s v="O02230"/>
    <s v="2024-01-05"/>
    <x v="874"/>
    <s v="P005"/>
    <x v="90"/>
    <x v="1"/>
    <n v="3939"/>
    <n v="2757.3"/>
    <n v="3"/>
    <n v="0"/>
    <n v="11817"/>
    <n v="8271.9000000000015"/>
    <n v="3545.0999999999985"/>
    <n v="0.29999999999999988"/>
    <x v="2"/>
    <n v="2024"/>
    <x v="2"/>
  </r>
  <r>
    <s v="O02231"/>
    <s v="2024-06-15"/>
    <x v="876"/>
    <s v="P047"/>
    <x v="48"/>
    <x v="2"/>
    <n v="3146"/>
    <n v="1573"/>
    <n v="4"/>
    <n v="10"/>
    <n v="12584"/>
    <n v="6292"/>
    <n v="6292"/>
    <n v="0.5"/>
    <x v="9"/>
    <n v="2024"/>
    <x v="0"/>
  </r>
  <r>
    <s v="O02232"/>
    <s v="2024-08-16"/>
    <x v="807"/>
    <s v="P021"/>
    <x v="82"/>
    <x v="2"/>
    <n v="1236"/>
    <n v="865.2"/>
    <n v="3"/>
    <n v="10"/>
    <n v="3708"/>
    <n v="2595.6000000000004"/>
    <n v="1112.3999999999996"/>
    <n v="0.29999999999999988"/>
    <x v="1"/>
    <n v="2024"/>
    <x v="1"/>
  </r>
  <r>
    <s v="O02233"/>
    <s v="2024-10-23"/>
    <x v="429"/>
    <s v="P014"/>
    <x v="67"/>
    <x v="4"/>
    <n v="9565"/>
    <n v="6695.5"/>
    <n v="1"/>
    <n v="20"/>
    <n v="9565"/>
    <n v="6695.5"/>
    <n v="2869.5"/>
    <n v="0.3"/>
    <x v="7"/>
    <n v="2024"/>
    <x v="3"/>
  </r>
  <r>
    <s v="O02234"/>
    <s v="2024-06-20"/>
    <x v="92"/>
    <s v="P039"/>
    <x v="81"/>
    <x v="0"/>
    <n v="9543"/>
    <n v="4771.5"/>
    <n v="4"/>
    <n v="0"/>
    <n v="38172"/>
    <n v="19086"/>
    <n v="19086"/>
    <n v="0.5"/>
    <x v="9"/>
    <n v="2024"/>
    <x v="0"/>
  </r>
  <r>
    <s v="O02235"/>
    <s v="2025-11-29"/>
    <x v="289"/>
    <s v="P034"/>
    <x v="88"/>
    <x v="3"/>
    <n v="4860"/>
    <n v="2430"/>
    <n v="1"/>
    <n v="20"/>
    <n v="4860"/>
    <n v="2430"/>
    <n v="2430"/>
    <n v="0.5"/>
    <x v="6"/>
    <n v="2025"/>
    <x v="3"/>
  </r>
  <r>
    <s v="O02236"/>
    <s v="2024-02-06"/>
    <x v="803"/>
    <s v="P001"/>
    <x v="1"/>
    <x v="1"/>
    <n v="1891"/>
    <n v="945.5"/>
    <n v="3"/>
    <n v="10"/>
    <n v="5673"/>
    <n v="2836.5"/>
    <n v="2836.5"/>
    <n v="0.5"/>
    <x v="10"/>
    <n v="2024"/>
    <x v="2"/>
  </r>
  <r>
    <s v="O02237"/>
    <s v="2024-08-29"/>
    <x v="877"/>
    <s v="P057"/>
    <x v="38"/>
    <x v="3"/>
    <n v="26846"/>
    <n v="16107.6"/>
    <n v="5"/>
    <n v="5"/>
    <n v="134230"/>
    <n v="80538"/>
    <n v="53692"/>
    <n v="0.4"/>
    <x v="1"/>
    <n v="2024"/>
    <x v="1"/>
  </r>
  <r>
    <s v="O02238"/>
    <s v="2025-05-27"/>
    <x v="259"/>
    <s v="P012"/>
    <x v="13"/>
    <x v="0"/>
    <n v="1513"/>
    <n v="907.8"/>
    <n v="4"/>
    <n v="15"/>
    <n v="6052"/>
    <n v="3631.2"/>
    <n v="2420.8000000000002"/>
    <n v="0.4"/>
    <x v="0"/>
    <n v="2025"/>
    <x v="0"/>
  </r>
  <r>
    <s v="O02239"/>
    <s v="2024-09-29"/>
    <x v="843"/>
    <s v="P076"/>
    <x v="17"/>
    <x v="1"/>
    <n v="3690"/>
    <n v="2583"/>
    <n v="5"/>
    <n v="20"/>
    <n v="18450"/>
    <n v="12915"/>
    <n v="5535"/>
    <n v="0.3"/>
    <x v="4"/>
    <n v="2024"/>
    <x v="1"/>
  </r>
  <r>
    <s v="O02240"/>
    <s v="2025-06-13"/>
    <x v="100"/>
    <s v="P037"/>
    <x v="37"/>
    <x v="3"/>
    <n v="29046"/>
    <n v="20332.2"/>
    <n v="3"/>
    <n v="15"/>
    <n v="87138"/>
    <n v="60996.600000000006"/>
    <n v="26141.399999999994"/>
    <n v="0.29999999999999993"/>
    <x v="9"/>
    <n v="2025"/>
    <x v="0"/>
  </r>
  <r>
    <s v="O02241"/>
    <s v="2024-10-29"/>
    <x v="695"/>
    <s v="P053"/>
    <x v="28"/>
    <x v="2"/>
    <n v="641"/>
    <n v="384.6"/>
    <n v="1"/>
    <n v="15"/>
    <n v="641"/>
    <n v="384.6"/>
    <n v="256.39999999999998"/>
    <n v="0.39999999999999997"/>
    <x v="7"/>
    <n v="2024"/>
    <x v="3"/>
  </r>
  <r>
    <s v="O02242"/>
    <s v="2025-10-19"/>
    <x v="878"/>
    <s v="P019"/>
    <x v="39"/>
    <x v="4"/>
    <n v="11395"/>
    <n v="5697.5"/>
    <n v="1"/>
    <n v="15"/>
    <n v="11395"/>
    <n v="5697.5"/>
    <n v="5697.5"/>
    <n v="0.5"/>
    <x v="7"/>
    <n v="2025"/>
    <x v="3"/>
  </r>
  <r>
    <s v="O02243"/>
    <s v="2025-08-25"/>
    <x v="298"/>
    <s v="P087"/>
    <x v="78"/>
    <x v="3"/>
    <n v="25216"/>
    <n v="17651.2"/>
    <n v="1"/>
    <n v="15"/>
    <n v="25216"/>
    <n v="17651.2"/>
    <n v="7564.7999999999993"/>
    <n v="0.3"/>
    <x v="1"/>
    <n v="2025"/>
    <x v="1"/>
  </r>
  <r>
    <s v="O02244"/>
    <s v="2025-06-21"/>
    <x v="405"/>
    <s v="P085"/>
    <x v="22"/>
    <x v="1"/>
    <n v="1436"/>
    <n v="1005.2"/>
    <n v="3"/>
    <n v="20"/>
    <n v="4308"/>
    <n v="3015.6000000000004"/>
    <n v="1292.3999999999996"/>
    <n v="0.29999999999999993"/>
    <x v="9"/>
    <n v="2025"/>
    <x v="0"/>
  </r>
  <r>
    <s v="O02245"/>
    <s v="2025-11-11"/>
    <x v="532"/>
    <s v="P020"/>
    <x v="21"/>
    <x v="4"/>
    <n v="11647"/>
    <n v="8152.9"/>
    <n v="3"/>
    <n v="5"/>
    <n v="34941"/>
    <n v="24458.699999999997"/>
    <n v="10482.300000000003"/>
    <n v="0.3000000000000001"/>
    <x v="6"/>
    <n v="2025"/>
    <x v="3"/>
  </r>
  <r>
    <s v="O02246"/>
    <s v="2025-10-16"/>
    <x v="276"/>
    <s v="P053"/>
    <x v="28"/>
    <x v="2"/>
    <n v="641"/>
    <n v="384.6"/>
    <n v="5"/>
    <n v="20"/>
    <n v="3205"/>
    <n v="1923"/>
    <n v="1282"/>
    <n v="0.4"/>
    <x v="7"/>
    <n v="2025"/>
    <x v="3"/>
  </r>
  <r>
    <s v="O02247"/>
    <s v="2024-10-17"/>
    <x v="634"/>
    <s v="P072"/>
    <x v="20"/>
    <x v="3"/>
    <n v="27555"/>
    <n v="19288.5"/>
    <n v="1"/>
    <n v="20"/>
    <n v="27555"/>
    <n v="19288.5"/>
    <n v="8266.5"/>
    <n v="0.3"/>
    <x v="7"/>
    <n v="2024"/>
    <x v="3"/>
  </r>
  <r>
    <s v="O02248"/>
    <s v="2024-01-13"/>
    <x v="580"/>
    <s v="P010"/>
    <x v="0"/>
    <x v="0"/>
    <n v="10936"/>
    <n v="6561.6"/>
    <n v="3"/>
    <n v="0"/>
    <n v="32808"/>
    <n v="19684.800000000003"/>
    <n v="13123.199999999997"/>
    <n v="0.39999999999999991"/>
    <x v="2"/>
    <n v="2024"/>
    <x v="2"/>
  </r>
  <r>
    <s v="O02249"/>
    <s v="2024-11-05"/>
    <x v="493"/>
    <s v="P088"/>
    <x v="6"/>
    <x v="4"/>
    <n v="11542"/>
    <n v="6925.2"/>
    <n v="5"/>
    <n v="0"/>
    <n v="57710"/>
    <n v="34626"/>
    <n v="23084"/>
    <n v="0.4"/>
    <x v="6"/>
    <n v="2024"/>
    <x v="3"/>
  </r>
  <r>
    <s v="O02250"/>
    <s v="2025-03-20"/>
    <x v="755"/>
    <s v="P003"/>
    <x v="46"/>
    <x v="1"/>
    <n v="569"/>
    <n v="341.4"/>
    <n v="3"/>
    <n v="15"/>
    <n v="1707"/>
    <n v="1024.1999999999998"/>
    <n v="682.80000000000018"/>
    <n v="0.40000000000000013"/>
    <x v="11"/>
    <n v="2025"/>
    <x v="2"/>
  </r>
  <r>
    <s v="O02251"/>
    <s v="2024-11-12"/>
    <x v="421"/>
    <s v="P070"/>
    <x v="85"/>
    <x v="4"/>
    <n v="583"/>
    <n v="349.8"/>
    <n v="1"/>
    <n v="15"/>
    <n v="583"/>
    <n v="349.8"/>
    <n v="233.2"/>
    <n v="0.39999999999999997"/>
    <x v="6"/>
    <n v="2024"/>
    <x v="3"/>
  </r>
  <r>
    <s v="O02252"/>
    <s v="2024-09-02"/>
    <x v="296"/>
    <s v="P031"/>
    <x v="91"/>
    <x v="3"/>
    <n v="34152"/>
    <n v="23906.400000000001"/>
    <n v="5"/>
    <n v="10"/>
    <n v="170760"/>
    <n v="119532"/>
    <n v="51228"/>
    <n v="0.3"/>
    <x v="4"/>
    <n v="2024"/>
    <x v="1"/>
  </r>
  <r>
    <s v="O02253"/>
    <s v="2025-11-12"/>
    <x v="535"/>
    <s v="P091"/>
    <x v="18"/>
    <x v="3"/>
    <n v="45348"/>
    <n v="27208.799999999999"/>
    <n v="3"/>
    <n v="20"/>
    <n v="136044"/>
    <n v="81626.399999999994"/>
    <n v="54417.600000000006"/>
    <n v="0.4"/>
    <x v="6"/>
    <n v="2025"/>
    <x v="3"/>
  </r>
  <r>
    <s v="O02254"/>
    <s v="2025-03-17"/>
    <x v="662"/>
    <s v="P049"/>
    <x v="34"/>
    <x v="2"/>
    <n v="4071"/>
    <n v="2442.6"/>
    <n v="1"/>
    <n v="20"/>
    <n v="4071"/>
    <n v="2442.6"/>
    <n v="1628.4"/>
    <n v="0.4"/>
    <x v="11"/>
    <n v="2025"/>
    <x v="2"/>
  </r>
  <r>
    <s v="O02255"/>
    <s v="2024-10-31"/>
    <x v="821"/>
    <s v="P063"/>
    <x v="16"/>
    <x v="2"/>
    <n v="3643"/>
    <n v="2185.8000000000002"/>
    <n v="5"/>
    <n v="5"/>
    <n v="18215"/>
    <n v="10929"/>
    <n v="7286"/>
    <n v="0.4"/>
    <x v="7"/>
    <n v="2024"/>
    <x v="3"/>
  </r>
  <r>
    <s v="O02256"/>
    <s v="2025-12-06"/>
    <x v="269"/>
    <s v="P083"/>
    <x v="14"/>
    <x v="4"/>
    <n v="5842"/>
    <n v="3505.2"/>
    <n v="2"/>
    <n v="15"/>
    <n v="11684"/>
    <n v="7010.4"/>
    <n v="4673.6000000000004"/>
    <n v="0.4"/>
    <x v="5"/>
    <n v="2025"/>
    <x v="3"/>
  </r>
  <r>
    <s v="O02257"/>
    <s v="2025-08-31"/>
    <x v="315"/>
    <s v="P039"/>
    <x v="81"/>
    <x v="0"/>
    <n v="9543"/>
    <n v="4771.5"/>
    <n v="4"/>
    <n v="20"/>
    <n v="38172"/>
    <n v="19086"/>
    <n v="19086"/>
    <n v="0.5"/>
    <x v="1"/>
    <n v="2025"/>
    <x v="1"/>
  </r>
  <r>
    <s v="O02258"/>
    <s v="2024-06-24"/>
    <x v="312"/>
    <s v="P072"/>
    <x v="20"/>
    <x v="3"/>
    <n v="27555"/>
    <n v="19288.5"/>
    <n v="4"/>
    <n v="20"/>
    <n v="110220"/>
    <n v="77154"/>
    <n v="33066"/>
    <n v="0.3"/>
    <x v="9"/>
    <n v="2024"/>
    <x v="0"/>
  </r>
  <r>
    <s v="O02259"/>
    <s v="2025-01-03"/>
    <x v="879"/>
    <s v="P092"/>
    <x v="83"/>
    <x v="0"/>
    <n v="7315"/>
    <n v="4389"/>
    <n v="5"/>
    <n v="0"/>
    <n v="36575"/>
    <n v="21945"/>
    <n v="14630"/>
    <n v="0.4"/>
    <x v="2"/>
    <n v="2025"/>
    <x v="2"/>
  </r>
  <r>
    <s v="O02260"/>
    <s v="2025-10-04"/>
    <x v="481"/>
    <s v="P076"/>
    <x v="17"/>
    <x v="1"/>
    <n v="3690"/>
    <n v="2583"/>
    <n v="3"/>
    <n v="5"/>
    <n v="11070"/>
    <n v="7749"/>
    <n v="3321"/>
    <n v="0.3"/>
    <x v="7"/>
    <n v="2025"/>
    <x v="3"/>
  </r>
  <r>
    <s v="O02261"/>
    <s v="2025-04-13"/>
    <x v="611"/>
    <s v="P076"/>
    <x v="17"/>
    <x v="1"/>
    <n v="3690"/>
    <n v="2583"/>
    <n v="4"/>
    <n v="0"/>
    <n v="14760"/>
    <n v="10332"/>
    <n v="4428"/>
    <n v="0.3"/>
    <x v="8"/>
    <n v="2025"/>
    <x v="0"/>
  </r>
  <r>
    <s v="O02262"/>
    <s v="2025-06-03"/>
    <x v="880"/>
    <s v="P023"/>
    <x v="11"/>
    <x v="4"/>
    <n v="4437"/>
    <n v="2662.2"/>
    <n v="5"/>
    <n v="10"/>
    <n v="22185"/>
    <n v="13311"/>
    <n v="8874"/>
    <n v="0.4"/>
    <x v="9"/>
    <n v="2025"/>
    <x v="0"/>
  </r>
  <r>
    <s v="O02263"/>
    <s v="2024-05-14"/>
    <x v="165"/>
    <s v="P056"/>
    <x v="23"/>
    <x v="3"/>
    <n v="18900"/>
    <n v="9450"/>
    <n v="4"/>
    <n v="10"/>
    <n v="75600"/>
    <n v="37800"/>
    <n v="37800"/>
    <n v="0.5"/>
    <x v="0"/>
    <n v="2024"/>
    <x v="0"/>
  </r>
  <r>
    <s v="O02264"/>
    <s v="2025-05-02"/>
    <x v="267"/>
    <s v="P084"/>
    <x v="80"/>
    <x v="2"/>
    <n v="3921"/>
    <n v="2352.6"/>
    <n v="4"/>
    <n v="5"/>
    <n v="15684"/>
    <n v="9410.4"/>
    <n v="6273.6"/>
    <n v="0.4"/>
    <x v="0"/>
    <n v="2025"/>
    <x v="0"/>
  </r>
  <r>
    <s v="O02265"/>
    <s v="2025-01-24"/>
    <x v="129"/>
    <s v="P090"/>
    <x v="54"/>
    <x v="1"/>
    <n v="1510"/>
    <n v="755"/>
    <n v="1"/>
    <n v="20"/>
    <n v="1510"/>
    <n v="755"/>
    <n v="755"/>
    <n v="0.5"/>
    <x v="2"/>
    <n v="2025"/>
    <x v="2"/>
  </r>
  <r>
    <s v="O02266"/>
    <s v="2025-09-02"/>
    <x v="325"/>
    <s v="P053"/>
    <x v="28"/>
    <x v="2"/>
    <n v="641"/>
    <n v="384.6"/>
    <n v="3"/>
    <n v="10"/>
    <n v="1923"/>
    <n v="1153.8000000000002"/>
    <n v="769.19999999999982"/>
    <n v="0.39999999999999991"/>
    <x v="4"/>
    <n v="2025"/>
    <x v="1"/>
  </r>
  <r>
    <s v="O02267"/>
    <s v="2025-06-09"/>
    <x v="664"/>
    <s v="P059"/>
    <x v="62"/>
    <x v="3"/>
    <n v="39929"/>
    <n v="23957.4"/>
    <n v="1"/>
    <n v="5"/>
    <n v="39929"/>
    <n v="23957.4"/>
    <n v="15971.599999999999"/>
    <n v="0.39999999999999997"/>
    <x v="9"/>
    <n v="2025"/>
    <x v="0"/>
  </r>
  <r>
    <s v="O02268"/>
    <s v="2025-09-24"/>
    <x v="706"/>
    <s v="P077"/>
    <x v="3"/>
    <x v="3"/>
    <n v="42787"/>
    <n v="29950.9"/>
    <n v="2"/>
    <n v="20"/>
    <n v="85574"/>
    <n v="59901.8"/>
    <n v="25672.199999999997"/>
    <n v="0.3"/>
    <x v="4"/>
    <n v="2025"/>
    <x v="1"/>
  </r>
  <r>
    <s v="O02269"/>
    <s v="2025-07-14"/>
    <x v="881"/>
    <s v="P096"/>
    <x v="47"/>
    <x v="2"/>
    <n v="483"/>
    <n v="289.8"/>
    <n v="4"/>
    <n v="5"/>
    <n v="1932"/>
    <n v="1159.2"/>
    <n v="772.8"/>
    <n v="0.39999999999999997"/>
    <x v="3"/>
    <n v="2025"/>
    <x v="1"/>
  </r>
  <r>
    <s v="O02270"/>
    <s v="2024-07-18"/>
    <x v="403"/>
    <s v="P026"/>
    <x v="60"/>
    <x v="4"/>
    <n v="4882"/>
    <n v="2929.2"/>
    <n v="5"/>
    <n v="10"/>
    <n v="24410"/>
    <n v="14646"/>
    <n v="9764"/>
    <n v="0.4"/>
    <x v="3"/>
    <n v="2024"/>
    <x v="1"/>
  </r>
  <r>
    <s v="O02271"/>
    <s v="2024-05-10"/>
    <x v="715"/>
    <s v="P080"/>
    <x v="79"/>
    <x v="4"/>
    <n v="4816"/>
    <n v="3371.2"/>
    <n v="1"/>
    <n v="20"/>
    <n v="4816"/>
    <n v="3371.2"/>
    <n v="1444.8000000000002"/>
    <n v="0.30000000000000004"/>
    <x v="0"/>
    <n v="2024"/>
    <x v="0"/>
  </r>
  <r>
    <s v="O02272"/>
    <s v="2025-07-15"/>
    <x v="199"/>
    <s v="P062"/>
    <x v="93"/>
    <x v="4"/>
    <n v="2777"/>
    <n v="1943.9"/>
    <n v="3"/>
    <n v="15"/>
    <n v="8331"/>
    <n v="5831.7000000000007"/>
    <n v="2499.2999999999993"/>
    <n v="0.29999999999999993"/>
    <x v="3"/>
    <n v="2025"/>
    <x v="1"/>
  </r>
  <r>
    <s v="O02273"/>
    <s v="2025-10-11"/>
    <x v="353"/>
    <s v="P001"/>
    <x v="1"/>
    <x v="1"/>
    <n v="1891"/>
    <n v="945.5"/>
    <n v="4"/>
    <n v="0"/>
    <n v="7564"/>
    <n v="3782"/>
    <n v="3782"/>
    <n v="0.5"/>
    <x v="7"/>
    <n v="2025"/>
    <x v="3"/>
  </r>
  <r>
    <s v="O02274"/>
    <s v="2025-09-22"/>
    <x v="656"/>
    <s v="P029"/>
    <x v="94"/>
    <x v="4"/>
    <n v="2105"/>
    <n v="1263"/>
    <n v="5"/>
    <n v="20"/>
    <n v="10525"/>
    <n v="6315"/>
    <n v="4210"/>
    <n v="0.4"/>
    <x v="4"/>
    <n v="2025"/>
    <x v="1"/>
  </r>
  <r>
    <s v="O02275"/>
    <s v="2025-08-17"/>
    <x v="526"/>
    <s v="P090"/>
    <x v="54"/>
    <x v="1"/>
    <n v="1510"/>
    <n v="755"/>
    <n v="3"/>
    <n v="5"/>
    <n v="4530"/>
    <n v="2265"/>
    <n v="2265"/>
    <n v="0.5"/>
    <x v="1"/>
    <n v="2025"/>
    <x v="1"/>
  </r>
  <r>
    <s v="O02276"/>
    <s v="2024-01-26"/>
    <x v="264"/>
    <s v="P066"/>
    <x v="72"/>
    <x v="4"/>
    <n v="4711"/>
    <n v="2826.6"/>
    <n v="1"/>
    <n v="15"/>
    <n v="4711"/>
    <n v="2826.6"/>
    <n v="1884.4"/>
    <n v="0.4"/>
    <x v="2"/>
    <n v="2024"/>
    <x v="2"/>
  </r>
  <r>
    <s v="O02277"/>
    <s v="2025-02-20"/>
    <x v="660"/>
    <s v="P016"/>
    <x v="43"/>
    <x v="1"/>
    <n v="1591"/>
    <n v="1113.7"/>
    <n v="1"/>
    <n v="5"/>
    <n v="1591"/>
    <n v="1113.7"/>
    <n v="477.29999999999995"/>
    <n v="0.3"/>
    <x v="10"/>
    <n v="2025"/>
    <x v="2"/>
  </r>
  <r>
    <s v="O02278"/>
    <s v="2025-07-06"/>
    <x v="288"/>
    <s v="P040"/>
    <x v="86"/>
    <x v="4"/>
    <n v="6724"/>
    <n v="4034.4"/>
    <n v="2"/>
    <n v="10"/>
    <n v="13448"/>
    <n v="8068.8"/>
    <n v="5379.2"/>
    <n v="0.39999999999999997"/>
    <x v="3"/>
    <n v="2025"/>
    <x v="1"/>
  </r>
  <r>
    <s v="O02279"/>
    <s v="2025-04-07"/>
    <x v="318"/>
    <s v="P018"/>
    <x v="5"/>
    <x v="1"/>
    <n v="3985"/>
    <n v="2789.5"/>
    <n v="5"/>
    <n v="20"/>
    <n v="19925"/>
    <n v="13947.5"/>
    <n v="5977.5"/>
    <n v="0.3"/>
    <x v="8"/>
    <n v="2025"/>
    <x v="0"/>
  </r>
  <r>
    <s v="O02280"/>
    <s v="2025-03-24"/>
    <x v="557"/>
    <s v="P046"/>
    <x v="7"/>
    <x v="0"/>
    <n v="10604"/>
    <n v="5302"/>
    <n v="2"/>
    <n v="0"/>
    <n v="21208"/>
    <n v="10604"/>
    <n v="10604"/>
    <n v="0.5"/>
    <x v="11"/>
    <n v="2025"/>
    <x v="2"/>
  </r>
  <r>
    <s v="O02281"/>
    <s v="2025-03-21"/>
    <x v="560"/>
    <s v="P055"/>
    <x v="56"/>
    <x v="3"/>
    <n v="6621"/>
    <n v="3972.6"/>
    <n v="3"/>
    <n v="0"/>
    <n v="19863"/>
    <n v="11917.8"/>
    <n v="7945.2000000000007"/>
    <n v="0.4"/>
    <x v="11"/>
    <n v="2025"/>
    <x v="2"/>
  </r>
  <r>
    <s v="O02282"/>
    <s v="2024-10-31"/>
    <x v="673"/>
    <s v="P093"/>
    <x v="59"/>
    <x v="0"/>
    <n v="10597"/>
    <n v="5298.5"/>
    <n v="1"/>
    <n v="15"/>
    <n v="10597"/>
    <n v="5298.5"/>
    <n v="5298.5"/>
    <n v="0.5"/>
    <x v="7"/>
    <n v="2024"/>
    <x v="3"/>
  </r>
  <r>
    <s v="O02283"/>
    <s v="2024-10-12"/>
    <x v="627"/>
    <s v="P098"/>
    <x v="30"/>
    <x v="1"/>
    <n v="1661"/>
    <n v="830.5"/>
    <n v="2"/>
    <n v="10"/>
    <n v="3322"/>
    <n v="1661"/>
    <n v="1661"/>
    <n v="0.5"/>
    <x v="7"/>
    <n v="2024"/>
    <x v="3"/>
  </r>
  <r>
    <s v="O02284"/>
    <s v="2025-05-06"/>
    <x v="649"/>
    <s v="P008"/>
    <x v="29"/>
    <x v="3"/>
    <n v="41971"/>
    <n v="29379.7"/>
    <n v="5"/>
    <n v="15"/>
    <n v="209855"/>
    <n v="146898.5"/>
    <n v="62956.5"/>
    <n v="0.3"/>
    <x v="0"/>
    <n v="2025"/>
    <x v="0"/>
  </r>
  <r>
    <s v="O02285"/>
    <s v="2025-06-24"/>
    <x v="311"/>
    <s v="P072"/>
    <x v="20"/>
    <x v="3"/>
    <n v="27555"/>
    <n v="19288.5"/>
    <n v="3"/>
    <n v="5"/>
    <n v="82665"/>
    <n v="57865.5"/>
    <n v="24799.5"/>
    <n v="0.3"/>
    <x v="9"/>
    <n v="2025"/>
    <x v="0"/>
  </r>
  <r>
    <s v="O02286"/>
    <s v="2024-01-28"/>
    <x v="830"/>
    <s v="P054"/>
    <x v="63"/>
    <x v="4"/>
    <n v="611"/>
    <n v="427.7"/>
    <n v="4"/>
    <n v="5"/>
    <n v="2444"/>
    <n v="1710.8"/>
    <n v="733.2"/>
    <n v="0.30000000000000004"/>
    <x v="2"/>
    <n v="2024"/>
    <x v="2"/>
  </r>
  <r>
    <s v="O02287"/>
    <s v="2024-11-07"/>
    <x v="420"/>
    <s v="P029"/>
    <x v="94"/>
    <x v="4"/>
    <n v="2105"/>
    <n v="1263"/>
    <n v="2"/>
    <n v="0"/>
    <n v="4210"/>
    <n v="2526"/>
    <n v="1684"/>
    <n v="0.4"/>
    <x v="6"/>
    <n v="2024"/>
    <x v="3"/>
  </r>
  <r>
    <s v="O02288"/>
    <s v="2025-10-28"/>
    <x v="475"/>
    <s v="P075"/>
    <x v="25"/>
    <x v="4"/>
    <n v="5435"/>
    <n v="3804.5"/>
    <n v="3"/>
    <n v="20"/>
    <n v="16305"/>
    <n v="11413.5"/>
    <n v="4891.5"/>
    <n v="0.3"/>
    <x v="7"/>
    <n v="2025"/>
    <x v="3"/>
  </r>
  <r>
    <s v="O02289"/>
    <s v="2025-09-26"/>
    <x v="823"/>
    <s v="P061"/>
    <x v="44"/>
    <x v="4"/>
    <n v="7170"/>
    <n v="3585"/>
    <n v="4"/>
    <n v="20"/>
    <n v="28680"/>
    <n v="14340"/>
    <n v="14340"/>
    <n v="0.5"/>
    <x v="4"/>
    <n v="2025"/>
    <x v="1"/>
  </r>
  <r>
    <s v="O02290"/>
    <s v="2024-10-19"/>
    <x v="472"/>
    <s v="P040"/>
    <x v="86"/>
    <x v="4"/>
    <n v="6724"/>
    <n v="4034.4"/>
    <n v="4"/>
    <n v="15"/>
    <n v="26896"/>
    <n v="16137.6"/>
    <n v="10758.4"/>
    <n v="0.39999999999999997"/>
    <x v="7"/>
    <n v="2024"/>
    <x v="3"/>
  </r>
  <r>
    <s v="O02291"/>
    <s v="2025-08-03"/>
    <x v="739"/>
    <s v="P100"/>
    <x v="45"/>
    <x v="1"/>
    <n v="2523"/>
    <n v="1766.1"/>
    <n v="2"/>
    <n v="15"/>
    <n v="5046"/>
    <n v="3532.2"/>
    <n v="1513.8000000000002"/>
    <n v="0.30000000000000004"/>
    <x v="1"/>
    <n v="2025"/>
    <x v="1"/>
  </r>
  <r>
    <s v="O02292"/>
    <s v="2024-12-27"/>
    <x v="263"/>
    <s v="P036"/>
    <x v="97"/>
    <x v="3"/>
    <n v="3046"/>
    <n v="1827.6"/>
    <n v="3"/>
    <n v="20"/>
    <n v="9138"/>
    <n v="5482.7999999999993"/>
    <n v="3655.2000000000007"/>
    <n v="0.40000000000000008"/>
    <x v="5"/>
    <n v="2024"/>
    <x v="3"/>
  </r>
  <r>
    <s v="O02293"/>
    <s v="2025-01-28"/>
    <x v="606"/>
    <s v="P017"/>
    <x v="12"/>
    <x v="2"/>
    <n v="978"/>
    <n v="684.6"/>
    <n v="2"/>
    <n v="5"/>
    <n v="1956"/>
    <n v="1369.2"/>
    <n v="586.79999999999995"/>
    <n v="0.3"/>
    <x v="2"/>
    <n v="2025"/>
    <x v="2"/>
  </r>
  <r>
    <s v="O02294"/>
    <s v="2025-04-08"/>
    <x v="109"/>
    <s v="P077"/>
    <x v="3"/>
    <x v="3"/>
    <n v="42787"/>
    <n v="29950.9"/>
    <n v="1"/>
    <n v="5"/>
    <n v="42787"/>
    <n v="29950.9"/>
    <n v="12836.099999999999"/>
    <n v="0.3"/>
    <x v="8"/>
    <n v="2025"/>
    <x v="0"/>
  </r>
  <r>
    <s v="O02295"/>
    <s v="2025-06-19"/>
    <x v="878"/>
    <s v="P060"/>
    <x v="76"/>
    <x v="1"/>
    <n v="758"/>
    <n v="530.6"/>
    <n v="5"/>
    <n v="10"/>
    <n v="3790"/>
    <n v="2653"/>
    <n v="1137"/>
    <n v="0.3"/>
    <x v="9"/>
    <n v="2025"/>
    <x v="0"/>
  </r>
  <r>
    <s v="O02296"/>
    <s v="2025-05-03"/>
    <x v="330"/>
    <s v="P036"/>
    <x v="97"/>
    <x v="3"/>
    <n v="3046"/>
    <n v="1827.6"/>
    <n v="3"/>
    <n v="10"/>
    <n v="9138"/>
    <n v="5482.7999999999993"/>
    <n v="3655.2000000000007"/>
    <n v="0.40000000000000008"/>
    <x v="0"/>
    <n v="2025"/>
    <x v="0"/>
  </r>
  <r>
    <s v="O02297"/>
    <s v="2024-03-06"/>
    <x v="882"/>
    <s v="P055"/>
    <x v="56"/>
    <x v="3"/>
    <n v="6621"/>
    <n v="3972.6"/>
    <n v="5"/>
    <n v="15"/>
    <n v="33105"/>
    <n v="19863"/>
    <n v="13242"/>
    <n v="0.4"/>
    <x v="11"/>
    <n v="2024"/>
    <x v="2"/>
  </r>
  <r>
    <s v="O02298"/>
    <s v="2024-09-03"/>
    <x v="812"/>
    <s v="P052"/>
    <x v="77"/>
    <x v="1"/>
    <n v="192"/>
    <n v="96"/>
    <n v="2"/>
    <n v="5"/>
    <n v="384"/>
    <n v="192"/>
    <n v="192"/>
    <n v="0.5"/>
    <x v="4"/>
    <n v="2024"/>
    <x v="1"/>
  </r>
  <r>
    <s v="O02299"/>
    <s v="2024-12-07"/>
    <x v="387"/>
    <s v="P091"/>
    <x v="18"/>
    <x v="3"/>
    <n v="45348"/>
    <n v="27208.799999999999"/>
    <n v="2"/>
    <n v="15"/>
    <n v="90696"/>
    <n v="54417.599999999999"/>
    <n v="36278.400000000001"/>
    <n v="0.4"/>
    <x v="5"/>
    <n v="2024"/>
    <x v="3"/>
  </r>
  <r>
    <s v="O02300"/>
    <s v="2025-12-02"/>
    <x v="107"/>
    <s v="P090"/>
    <x v="54"/>
    <x v="1"/>
    <n v="1510"/>
    <n v="755"/>
    <n v="2"/>
    <n v="20"/>
    <n v="3020"/>
    <n v="1510"/>
    <n v="1510"/>
    <n v="0.5"/>
    <x v="5"/>
    <n v="2025"/>
    <x v="3"/>
  </r>
  <r>
    <s v="O02301"/>
    <s v="2025-07-09"/>
    <x v="138"/>
    <s v="P061"/>
    <x v="44"/>
    <x v="4"/>
    <n v="7170"/>
    <n v="3585"/>
    <n v="1"/>
    <n v="15"/>
    <n v="7170"/>
    <n v="3585"/>
    <n v="3585"/>
    <n v="0.5"/>
    <x v="3"/>
    <n v="2025"/>
    <x v="1"/>
  </r>
  <r>
    <s v="O02302"/>
    <s v="2024-01-24"/>
    <x v="883"/>
    <s v="P073"/>
    <x v="89"/>
    <x v="1"/>
    <n v="626"/>
    <n v="438.2"/>
    <n v="2"/>
    <n v="20"/>
    <n v="1252"/>
    <n v="876.4"/>
    <n v="375.6"/>
    <n v="0.30000000000000004"/>
    <x v="2"/>
    <n v="2024"/>
    <x v="2"/>
  </r>
  <r>
    <s v="O02303"/>
    <s v="2025-05-27"/>
    <x v="772"/>
    <s v="P006"/>
    <x v="99"/>
    <x v="3"/>
    <n v="18855"/>
    <n v="9427.5"/>
    <n v="5"/>
    <n v="5"/>
    <n v="94275"/>
    <n v="47137.5"/>
    <n v="47137.5"/>
    <n v="0.5"/>
    <x v="0"/>
    <n v="2025"/>
    <x v="0"/>
  </r>
  <r>
    <s v="O02304"/>
    <s v="2024-04-07"/>
    <x v="884"/>
    <s v="P094"/>
    <x v="69"/>
    <x v="0"/>
    <n v="13434"/>
    <n v="9403.7999999999993"/>
    <n v="4"/>
    <n v="15"/>
    <n v="53736"/>
    <n v="37615.199999999997"/>
    <n v="16120.800000000003"/>
    <n v="0.30000000000000004"/>
    <x v="8"/>
    <n v="2024"/>
    <x v="0"/>
  </r>
  <r>
    <s v="O02305"/>
    <s v="2024-12-20"/>
    <x v="884"/>
    <s v="P025"/>
    <x v="58"/>
    <x v="2"/>
    <n v="696"/>
    <n v="348"/>
    <n v="3"/>
    <n v="15"/>
    <n v="2088"/>
    <n v="1044"/>
    <n v="1044"/>
    <n v="0.5"/>
    <x v="5"/>
    <n v="2024"/>
    <x v="3"/>
  </r>
  <r>
    <s v="O02306"/>
    <s v="2025-08-02"/>
    <x v="102"/>
    <s v="P051"/>
    <x v="96"/>
    <x v="1"/>
    <n v="1507"/>
    <n v="753.5"/>
    <n v="4"/>
    <n v="0"/>
    <n v="6028"/>
    <n v="3014"/>
    <n v="3014"/>
    <n v="0.5"/>
    <x v="1"/>
    <n v="2025"/>
    <x v="1"/>
  </r>
  <r>
    <s v="O02307"/>
    <s v="2024-05-27"/>
    <x v="885"/>
    <s v="P088"/>
    <x v="6"/>
    <x v="4"/>
    <n v="11542"/>
    <n v="6925.2"/>
    <n v="2"/>
    <n v="20"/>
    <n v="23084"/>
    <n v="13850.4"/>
    <n v="9233.6"/>
    <n v="0.4"/>
    <x v="0"/>
    <n v="2024"/>
    <x v="0"/>
  </r>
  <r>
    <s v="O02308"/>
    <s v="2024-01-21"/>
    <x v="82"/>
    <s v="P086"/>
    <x v="8"/>
    <x v="2"/>
    <n v="3333"/>
    <n v="2333.1"/>
    <n v="5"/>
    <n v="0"/>
    <n v="16665"/>
    <n v="11665.5"/>
    <n v="4999.5"/>
    <n v="0.3"/>
    <x v="2"/>
    <n v="2024"/>
    <x v="2"/>
  </r>
  <r>
    <s v="O02309"/>
    <s v="2025-02-21"/>
    <x v="166"/>
    <s v="P052"/>
    <x v="77"/>
    <x v="1"/>
    <n v="192"/>
    <n v="96"/>
    <n v="2"/>
    <n v="15"/>
    <n v="384"/>
    <n v="192"/>
    <n v="192"/>
    <n v="0.5"/>
    <x v="10"/>
    <n v="2025"/>
    <x v="2"/>
  </r>
  <r>
    <s v="O02310"/>
    <s v="2025-10-03"/>
    <x v="375"/>
    <s v="P017"/>
    <x v="12"/>
    <x v="2"/>
    <n v="978"/>
    <n v="684.6"/>
    <n v="3"/>
    <n v="0"/>
    <n v="2934"/>
    <n v="2053.8000000000002"/>
    <n v="880.19999999999982"/>
    <n v="0.29999999999999993"/>
    <x v="7"/>
    <n v="2025"/>
    <x v="3"/>
  </r>
  <r>
    <s v="O02311"/>
    <s v="2024-10-21"/>
    <x v="427"/>
    <s v="P065"/>
    <x v="10"/>
    <x v="4"/>
    <n v="4421"/>
    <n v="3094.7"/>
    <n v="4"/>
    <n v="20"/>
    <n v="17684"/>
    <n v="12378.8"/>
    <n v="5305.2000000000007"/>
    <n v="0.30000000000000004"/>
    <x v="7"/>
    <n v="2024"/>
    <x v="3"/>
  </r>
  <r>
    <s v="O02312"/>
    <s v="2025-09-04"/>
    <x v="859"/>
    <s v="P067"/>
    <x v="52"/>
    <x v="4"/>
    <n v="1463"/>
    <n v="731.5"/>
    <n v="2"/>
    <n v="5"/>
    <n v="2926"/>
    <n v="1463"/>
    <n v="1463"/>
    <n v="0.5"/>
    <x v="4"/>
    <n v="2025"/>
    <x v="1"/>
  </r>
  <r>
    <s v="O02313"/>
    <s v="2025-05-30"/>
    <x v="367"/>
    <s v="P006"/>
    <x v="99"/>
    <x v="3"/>
    <n v="18855"/>
    <n v="9427.5"/>
    <n v="4"/>
    <n v="0"/>
    <n v="75420"/>
    <n v="37710"/>
    <n v="37710"/>
    <n v="0.5"/>
    <x v="0"/>
    <n v="2025"/>
    <x v="0"/>
  </r>
  <r>
    <s v="O02314"/>
    <s v="2025-07-26"/>
    <x v="462"/>
    <s v="P036"/>
    <x v="97"/>
    <x v="3"/>
    <n v="3046"/>
    <n v="1827.6"/>
    <n v="1"/>
    <n v="10"/>
    <n v="3046"/>
    <n v="1827.6"/>
    <n v="1218.4000000000001"/>
    <n v="0.4"/>
    <x v="3"/>
    <n v="2025"/>
    <x v="1"/>
  </r>
  <r>
    <s v="O02315"/>
    <s v="2024-04-15"/>
    <x v="345"/>
    <s v="P071"/>
    <x v="71"/>
    <x v="1"/>
    <n v="487"/>
    <n v="243.5"/>
    <n v="1"/>
    <n v="10"/>
    <n v="487"/>
    <n v="243.5"/>
    <n v="243.5"/>
    <n v="0.5"/>
    <x v="8"/>
    <n v="2024"/>
    <x v="0"/>
  </r>
  <r>
    <s v="O02316"/>
    <s v="2025-06-30"/>
    <x v="3"/>
    <s v="P041"/>
    <x v="95"/>
    <x v="1"/>
    <n v="2433"/>
    <n v="1216.5"/>
    <n v="4"/>
    <n v="15"/>
    <n v="9732"/>
    <n v="4866"/>
    <n v="4866"/>
    <n v="0.5"/>
    <x v="9"/>
    <n v="2025"/>
    <x v="0"/>
  </r>
  <r>
    <s v="O02317"/>
    <s v="2024-09-07"/>
    <x v="208"/>
    <s v="P066"/>
    <x v="72"/>
    <x v="4"/>
    <n v="4711"/>
    <n v="2826.6"/>
    <n v="2"/>
    <n v="0"/>
    <n v="9422"/>
    <n v="5653.2"/>
    <n v="3768.8"/>
    <n v="0.4"/>
    <x v="4"/>
    <n v="2024"/>
    <x v="1"/>
  </r>
  <r>
    <s v="O02318"/>
    <s v="2024-04-26"/>
    <x v="703"/>
    <s v="P046"/>
    <x v="7"/>
    <x v="0"/>
    <n v="10604"/>
    <n v="5302"/>
    <n v="3"/>
    <n v="20"/>
    <n v="31812"/>
    <n v="15906"/>
    <n v="15906"/>
    <n v="0.5"/>
    <x v="8"/>
    <n v="2024"/>
    <x v="0"/>
  </r>
  <r>
    <s v="O02319"/>
    <s v="2025-10-16"/>
    <x v="415"/>
    <s v="P002"/>
    <x v="61"/>
    <x v="4"/>
    <n v="4241"/>
    <n v="2120.5"/>
    <n v="4"/>
    <n v="10"/>
    <n v="16964"/>
    <n v="8482"/>
    <n v="8482"/>
    <n v="0.5"/>
    <x v="7"/>
    <n v="2025"/>
    <x v="3"/>
  </r>
  <r>
    <s v="O02320"/>
    <s v="2025-09-21"/>
    <x v="252"/>
    <s v="P056"/>
    <x v="23"/>
    <x v="3"/>
    <n v="18900"/>
    <n v="9450"/>
    <n v="1"/>
    <n v="15"/>
    <n v="18900"/>
    <n v="9450"/>
    <n v="9450"/>
    <n v="0.5"/>
    <x v="4"/>
    <n v="2025"/>
    <x v="1"/>
  </r>
  <r>
    <s v="O02321"/>
    <s v="2025-10-27"/>
    <x v="204"/>
    <s v="P050"/>
    <x v="26"/>
    <x v="4"/>
    <n v="10475"/>
    <n v="7332.5"/>
    <n v="3"/>
    <n v="0"/>
    <n v="31425"/>
    <n v="21997.5"/>
    <n v="9427.5"/>
    <n v="0.3"/>
    <x v="7"/>
    <n v="2025"/>
    <x v="3"/>
  </r>
  <r>
    <s v="O02322"/>
    <s v="2024-12-16"/>
    <x v="346"/>
    <s v="P026"/>
    <x v="60"/>
    <x v="4"/>
    <n v="4882"/>
    <n v="2929.2"/>
    <n v="1"/>
    <n v="0"/>
    <n v="4882"/>
    <n v="2929.2"/>
    <n v="1952.8000000000002"/>
    <n v="0.4"/>
    <x v="5"/>
    <n v="2024"/>
    <x v="3"/>
  </r>
  <r>
    <s v="O02323"/>
    <s v="2024-01-27"/>
    <x v="106"/>
    <s v="P001"/>
    <x v="1"/>
    <x v="1"/>
    <n v="1891"/>
    <n v="945.5"/>
    <n v="5"/>
    <n v="0"/>
    <n v="9455"/>
    <n v="4727.5"/>
    <n v="4727.5"/>
    <n v="0.5"/>
    <x v="2"/>
    <n v="2024"/>
    <x v="2"/>
  </r>
  <r>
    <s v="O02324"/>
    <s v="2025-09-02"/>
    <x v="374"/>
    <s v="P002"/>
    <x v="61"/>
    <x v="4"/>
    <n v="4241"/>
    <n v="2120.5"/>
    <n v="2"/>
    <n v="0"/>
    <n v="8482"/>
    <n v="4241"/>
    <n v="4241"/>
    <n v="0.5"/>
    <x v="4"/>
    <n v="2025"/>
    <x v="1"/>
  </r>
  <r>
    <s v="O02325"/>
    <s v="2024-09-29"/>
    <x v="459"/>
    <s v="P075"/>
    <x v="25"/>
    <x v="4"/>
    <n v="5435"/>
    <n v="3804.5"/>
    <n v="3"/>
    <n v="0"/>
    <n v="16305"/>
    <n v="11413.5"/>
    <n v="4891.5"/>
    <n v="0.3"/>
    <x v="4"/>
    <n v="2024"/>
    <x v="1"/>
  </r>
  <r>
    <s v="O02326"/>
    <s v="2025-10-26"/>
    <x v="64"/>
    <s v="P044"/>
    <x v="53"/>
    <x v="4"/>
    <n v="5008"/>
    <n v="3505.6"/>
    <n v="1"/>
    <n v="5"/>
    <n v="5008"/>
    <n v="3505.6"/>
    <n v="1502.4"/>
    <n v="0.30000000000000004"/>
    <x v="7"/>
    <n v="2025"/>
    <x v="3"/>
  </r>
  <r>
    <s v="O02327"/>
    <s v="2024-09-26"/>
    <x v="669"/>
    <s v="P088"/>
    <x v="6"/>
    <x v="4"/>
    <n v="11542"/>
    <n v="6925.2"/>
    <n v="3"/>
    <n v="5"/>
    <n v="34626"/>
    <n v="20775.599999999999"/>
    <n v="13850.400000000001"/>
    <n v="0.4"/>
    <x v="4"/>
    <n v="2024"/>
    <x v="1"/>
  </r>
  <r>
    <s v="O02328"/>
    <s v="2024-07-10"/>
    <x v="886"/>
    <s v="P082"/>
    <x v="68"/>
    <x v="3"/>
    <n v="354"/>
    <n v="247.8"/>
    <n v="2"/>
    <n v="5"/>
    <n v="708"/>
    <n v="495.6"/>
    <n v="212.39999999999998"/>
    <n v="0.3"/>
    <x v="3"/>
    <n v="2024"/>
    <x v="1"/>
  </r>
  <r>
    <s v="O02329"/>
    <s v="2025-12-30"/>
    <x v="784"/>
    <s v="P042"/>
    <x v="74"/>
    <x v="1"/>
    <n v="2758"/>
    <n v="1379"/>
    <n v="3"/>
    <n v="10"/>
    <n v="8274"/>
    <n v="4137"/>
    <n v="4137"/>
    <n v="0.5"/>
    <x v="5"/>
    <n v="2025"/>
    <x v="3"/>
  </r>
  <r>
    <s v="O02330"/>
    <s v="2024-06-27"/>
    <x v="463"/>
    <s v="P059"/>
    <x v="62"/>
    <x v="3"/>
    <n v="39929"/>
    <n v="23957.4"/>
    <n v="2"/>
    <n v="5"/>
    <n v="79858"/>
    <n v="47914.8"/>
    <n v="31943.199999999997"/>
    <n v="0.39999999999999997"/>
    <x v="9"/>
    <n v="2024"/>
    <x v="0"/>
  </r>
  <r>
    <s v="O02331"/>
    <s v="2025-09-25"/>
    <x v="396"/>
    <s v="P093"/>
    <x v="59"/>
    <x v="0"/>
    <n v="10597"/>
    <n v="5298.5"/>
    <n v="3"/>
    <n v="15"/>
    <n v="31791"/>
    <n v="15895.5"/>
    <n v="15895.5"/>
    <n v="0.5"/>
    <x v="4"/>
    <n v="2025"/>
    <x v="1"/>
  </r>
  <r>
    <s v="O02332"/>
    <s v="2024-08-15"/>
    <x v="538"/>
    <s v="P034"/>
    <x v="88"/>
    <x v="3"/>
    <n v="4860"/>
    <n v="2430"/>
    <n v="5"/>
    <n v="15"/>
    <n v="24300"/>
    <n v="12150"/>
    <n v="12150"/>
    <n v="0.5"/>
    <x v="1"/>
    <n v="2024"/>
    <x v="1"/>
  </r>
  <r>
    <s v="O02333"/>
    <s v="2025-09-10"/>
    <x v="514"/>
    <s v="P049"/>
    <x v="34"/>
    <x v="2"/>
    <n v="4071"/>
    <n v="2442.6"/>
    <n v="3"/>
    <n v="20"/>
    <n v="12213"/>
    <n v="7327.7999999999993"/>
    <n v="4885.2000000000007"/>
    <n v="0.40000000000000008"/>
    <x v="4"/>
    <n v="2025"/>
    <x v="1"/>
  </r>
  <r>
    <s v="O02334"/>
    <s v="2025-03-07"/>
    <x v="70"/>
    <s v="P010"/>
    <x v="0"/>
    <x v="0"/>
    <n v="10936"/>
    <n v="6561.6"/>
    <n v="3"/>
    <n v="5"/>
    <n v="32808"/>
    <n v="19684.800000000003"/>
    <n v="13123.199999999997"/>
    <n v="0.39999999999999991"/>
    <x v="11"/>
    <n v="2025"/>
    <x v="2"/>
  </r>
  <r>
    <s v="O02335"/>
    <s v="2025-03-28"/>
    <x v="727"/>
    <s v="P032"/>
    <x v="9"/>
    <x v="2"/>
    <n v="3034"/>
    <n v="1820.4"/>
    <n v="5"/>
    <n v="0"/>
    <n v="15170"/>
    <n v="9102"/>
    <n v="6068"/>
    <n v="0.4"/>
    <x v="11"/>
    <n v="2025"/>
    <x v="2"/>
  </r>
  <r>
    <s v="O02336"/>
    <s v="2025-03-10"/>
    <x v="463"/>
    <s v="P022"/>
    <x v="73"/>
    <x v="3"/>
    <n v="48755"/>
    <n v="29253"/>
    <n v="2"/>
    <n v="20"/>
    <n v="97510"/>
    <n v="58506"/>
    <n v="39004"/>
    <n v="0.4"/>
    <x v="11"/>
    <n v="2025"/>
    <x v="2"/>
  </r>
  <r>
    <s v="O02337"/>
    <s v="2024-02-25"/>
    <x v="801"/>
    <s v="P063"/>
    <x v="16"/>
    <x v="2"/>
    <n v="3643"/>
    <n v="2185.8000000000002"/>
    <n v="3"/>
    <n v="0"/>
    <n v="10929"/>
    <n v="6557.4000000000005"/>
    <n v="4371.5999999999995"/>
    <n v="0.39999999999999997"/>
    <x v="10"/>
    <n v="2024"/>
    <x v="2"/>
  </r>
  <r>
    <s v="O02338"/>
    <s v="2025-04-07"/>
    <x v="594"/>
    <s v="P067"/>
    <x v="52"/>
    <x v="4"/>
    <n v="1463"/>
    <n v="731.5"/>
    <n v="4"/>
    <n v="20"/>
    <n v="5852"/>
    <n v="2926"/>
    <n v="2926"/>
    <n v="0.5"/>
    <x v="8"/>
    <n v="2025"/>
    <x v="0"/>
  </r>
  <r>
    <s v="O02339"/>
    <s v="2024-12-10"/>
    <x v="629"/>
    <s v="P072"/>
    <x v="20"/>
    <x v="3"/>
    <n v="27555"/>
    <n v="19288.5"/>
    <n v="3"/>
    <n v="5"/>
    <n v="82665"/>
    <n v="57865.5"/>
    <n v="24799.5"/>
    <n v="0.3"/>
    <x v="5"/>
    <n v="2024"/>
    <x v="3"/>
  </r>
  <r>
    <s v="O02340"/>
    <s v="2025-10-15"/>
    <x v="51"/>
    <s v="P082"/>
    <x v="68"/>
    <x v="3"/>
    <n v="354"/>
    <n v="247.8"/>
    <n v="2"/>
    <n v="5"/>
    <n v="708"/>
    <n v="495.6"/>
    <n v="212.39999999999998"/>
    <n v="0.3"/>
    <x v="7"/>
    <n v="2025"/>
    <x v="3"/>
  </r>
  <r>
    <s v="O02341"/>
    <s v="2025-07-04"/>
    <x v="94"/>
    <s v="P023"/>
    <x v="11"/>
    <x v="4"/>
    <n v="4437"/>
    <n v="2662.2"/>
    <n v="3"/>
    <n v="5"/>
    <n v="13311"/>
    <n v="7986.5999999999995"/>
    <n v="5324.4000000000005"/>
    <n v="0.4"/>
    <x v="3"/>
    <n v="2025"/>
    <x v="1"/>
  </r>
  <r>
    <s v="O02342"/>
    <s v="2024-10-25"/>
    <x v="811"/>
    <s v="P013"/>
    <x v="70"/>
    <x v="1"/>
    <n v="639"/>
    <n v="319.5"/>
    <n v="1"/>
    <n v="0"/>
    <n v="639"/>
    <n v="319.5"/>
    <n v="319.5"/>
    <n v="0.5"/>
    <x v="7"/>
    <n v="2024"/>
    <x v="3"/>
  </r>
  <r>
    <s v="O02343"/>
    <s v="2024-04-22"/>
    <x v="535"/>
    <s v="P001"/>
    <x v="1"/>
    <x v="1"/>
    <n v="1891"/>
    <n v="945.5"/>
    <n v="3"/>
    <n v="5"/>
    <n v="5673"/>
    <n v="2836.5"/>
    <n v="2836.5"/>
    <n v="0.5"/>
    <x v="8"/>
    <n v="2024"/>
    <x v="0"/>
  </r>
  <r>
    <s v="O02344"/>
    <s v="2025-05-06"/>
    <x v="154"/>
    <s v="P007"/>
    <x v="4"/>
    <x v="4"/>
    <n v="5469"/>
    <n v="3281.4"/>
    <n v="5"/>
    <n v="10"/>
    <n v="27345"/>
    <n v="16407"/>
    <n v="10938"/>
    <n v="0.4"/>
    <x v="0"/>
    <n v="2025"/>
    <x v="0"/>
  </r>
  <r>
    <s v="O02345"/>
    <s v="2024-01-23"/>
    <x v="725"/>
    <s v="P090"/>
    <x v="54"/>
    <x v="1"/>
    <n v="1510"/>
    <n v="755"/>
    <n v="1"/>
    <n v="0"/>
    <n v="1510"/>
    <n v="755"/>
    <n v="755"/>
    <n v="0.5"/>
    <x v="2"/>
    <n v="2024"/>
    <x v="2"/>
  </r>
  <r>
    <s v="O02346"/>
    <s v="2024-06-08"/>
    <x v="380"/>
    <s v="P096"/>
    <x v="47"/>
    <x v="2"/>
    <n v="483"/>
    <n v="289.8"/>
    <n v="5"/>
    <n v="15"/>
    <n v="2415"/>
    <n v="1449"/>
    <n v="966"/>
    <n v="0.4"/>
    <x v="9"/>
    <n v="2024"/>
    <x v="0"/>
  </r>
  <r>
    <s v="O02347"/>
    <s v="2024-07-18"/>
    <x v="27"/>
    <s v="P034"/>
    <x v="88"/>
    <x v="3"/>
    <n v="4860"/>
    <n v="2430"/>
    <n v="1"/>
    <n v="10"/>
    <n v="4860"/>
    <n v="2430"/>
    <n v="2430"/>
    <n v="0.5"/>
    <x v="3"/>
    <n v="2024"/>
    <x v="1"/>
  </r>
  <r>
    <s v="O02348"/>
    <s v="2024-04-13"/>
    <x v="94"/>
    <s v="P086"/>
    <x v="8"/>
    <x v="2"/>
    <n v="3333"/>
    <n v="2333.1"/>
    <n v="3"/>
    <n v="20"/>
    <n v="9999"/>
    <n v="6999.2999999999993"/>
    <n v="2999.7000000000007"/>
    <n v="0.3000000000000001"/>
    <x v="8"/>
    <n v="2024"/>
    <x v="0"/>
  </r>
  <r>
    <s v="O02349"/>
    <s v="2024-11-21"/>
    <x v="359"/>
    <s v="P010"/>
    <x v="0"/>
    <x v="0"/>
    <n v="10936"/>
    <n v="6561.6"/>
    <n v="3"/>
    <n v="0"/>
    <n v="32808"/>
    <n v="19684.800000000003"/>
    <n v="13123.199999999997"/>
    <n v="0.39999999999999991"/>
    <x v="6"/>
    <n v="2024"/>
    <x v="3"/>
  </r>
  <r>
    <s v="O02350"/>
    <s v="2024-01-05"/>
    <x v="887"/>
    <s v="P001"/>
    <x v="1"/>
    <x v="1"/>
    <n v="1891"/>
    <n v="945.5"/>
    <n v="4"/>
    <n v="15"/>
    <n v="7564"/>
    <n v="3782"/>
    <n v="3782"/>
    <n v="0.5"/>
    <x v="2"/>
    <n v="2024"/>
    <x v="2"/>
  </r>
  <r>
    <s v="O02351"/>
    <s v="2024-09-18"/>
    <x v="769"/>
    <s v="P066"/>
    <x v="72"/>
    <x v="4"/>
    <n v="4711"/>
    <n v="2826.6"/>
    <n v="5"/>
    <n v="0"/>
    <n v="23555"/>
    <n v="14133"/>
    <n v="9422"/>
    <n v="0.4"/>
    <x v="4"/>
    <n v="2024"/>
    <x v="1"/>
  </r>
  <r>
    <s v="O02352"/>
    <s v="2024-04-23"/>
    <x v="852"/>
    <s v="P040"/>
    <x v="86"/>
    <x v="4"/>
    <n v="6724"/>
    <n v="4034.4"/>
    <n v="1"/>
    <n v="20"/>
    <n v="6724"/>
    <n v="4034.4"/>
    <n v="2689.6"/>
    <n v="0.39999999999999997"/>
    <x v="8"/>
    <n v="2024"/>
    <x v="0"/>
  </r>
  <r>
    <s v="O02353"/>
    <s v="2024-08-02"/>
    <x v="477"/>
    <s v="P092"/>
    <x v="83"/>
    <x v="0"/>
    <n v="7315"/>
    <n v="4389"/>
    <n v="4"/>
    <n v="20"/>
    <n v="29260"/>
    <n v="17556"/>
    <n v="11704"/>
    <n v="0.4"/>
    <x v="1"/>
    <n v="2024"/>
    <x v="1"/>
  </r>
  <r>
    <s v="O02354"/>
    <s v="2024-12-31"/>
    <x v="616"/>
    <s v="P032"/>
    <x v="9"/>
    <x v="2"/>
    <n v="3034"/>
    <n v="1820.4"/>
    <n v="4"/>
    <n v="5"/>
    <n v="12136"/>
    <n v="7281.6"/>
    <n v="4854.3999999999996"/>
    <n v="0.39999999999999997"/>
    <x v="5"/>
    <n v="2024"/>
    <x v="3"/>
  </r>
  <r>
    <s v="O02355"/>
    <s v="2025-09-01"/>
    <x v="528"/>
    <s v="P072"/>
    <x v="20"/>
    <x v="3"/>
    <n v="27555"/>
    <n v="19288.5"/>
    <n v="2"/>
    <n v="20"/>
    <n v="55110"/>
    <n v="38577"/>
    <n v="16533"/>
    <n v="0.3"/>
    <x v="4"/>
    <n v="2025"/>
    <x v="1"/>
  </r>
  <r>
    <s v="O02356"/>
    <s v="2024-07-12"/>
    <x v="3"/>
    <s v="P024"/>
    <x v="57"/>
    <x v="3"/>
    <n v="9702"/>
    <n v="4851"/>
    <n v="3"/>
    <n v="0"/>
    <n v="29106"/>
    <n v="14553"/>
    <n v="14553"/>
    <n v="0.5"/>
    <x v="3"/>
    <n v="2024"/>
    <x v="1"/>
  </r>
  <r>
    <s v="O02357"/>
    <s v="2024-08-02"/>
    <x v="878"/>
    <s v="P007"/>
    <x v="4"/>
    <x v="4"/>
    <n v="5469"/>
    <n v="3281.4"/>
    <n v="2"/>
    <n v="10"/>
    <n v="10938"/>
    <n v="6562.8"/>
    <n v="4375.2"/>
    <n v="0.39999999999999997"/>
    <x v="1"/>
    <n v="2024"/>
    <x v="1"/>
  </r>
  <r>
    <s v="O02358"/>
    <s v="2024-11-08"/>
    <x v="423"/>
    <s v="P011"/>
    <x v="32"/>
    <x v="0"/>
    <n v="4339"/>
    <n v="2169.5"/>
    <n v="3"/>
    <n v="10"/>
    <n v="13017"/>
    <n v="6508.5"/>
    <n v="6508.5"/>
    <n v="0.5"/>
    <x v="6"/>
    <n v="2024"/>
    <x v="3"/>
  </r>
  <r>
    <s v="O02359"/>
    <s v="2024-09-03"/>
    <x v="337"/>
    <s v="P053"/>
    <x v="28"/>
    <x v="2"/>
    <n v="641"/>
    <n v="384.6"/>
    <n v="4"/>
    <n v="20"/>
    <n v="2564"/>
    <n v="1538.4"/>
    <n v="1025.5999999999999"/>
    <n v="0.39999999999999997"/>
    <x v="4"/>
    <n v="2024"/>
    <x v="1"/>
  </r>
  <r>
    <s v="O02360"/>
    <s v="2025-05-03"/>
    <x v="237"/>
    <s v="P061"/>
    <x v="44"/>
    <x v="4"/>
    <n v="7170"/>
    <n v="3585"/>
    <n v="5"/>
    <n v="15"/>
    <n v="35850"/>
    <n v="17925"/>
    <n v="17925"/>
    <n v="0.5"/>
    <x v="0"/>
    <n v="2025"/>
    <x v="0"/>
  </r>
  <r>
    <s v="O02361"/>
    <s v="2025-12-28"/>
    <x v="647"/>
    <s v="P032"/>
    <x v="9"/>
    <x v="2"/>
    <n v="3034"/>
    <n v="1820.4"/>
    <n v="5"/>
    <n v="15"/>
    <n v="15170"/>
    <n v="9102"/>
    <n v="6068"/>
    <n v="0.4"/>
    <x v="5"/>
    <n v="2025"/>
    <x v="3"/>
  </r>
  <r>
    <s v="O02362"/>
    <s v="2025-04-29"/>
    <x v="508"/>
    <s v="P097"/>
    <x v="84"/>
    <x v="4"/>
    <n v="9084"/>
    <n v="6358.8"/>
    <n v="5"/>
    <n v="10"/>
    <n v="45420"/>
    <n v="31794"/>
    <n v="13626"/>
    <n v="0.3"/>
    <x v="8"/>
    <n v="2025"/>
    <x v="0"/>
  </r>
  <r>
    <s v="O02363"/>
    <s v="2024-12-26"/>
    <x v="444"/>
    <s v="P029"/>
    <x v="94"/>
    <x v="4"/>
    <n v="2105"/>
    <n v="1263"/>
    <n v="3"/>
    <n v="5"/>
    <n v="6315"/>
    <n v="3789"/>
    <n v="2526"/>
    <n v="0.4"/>
    <x v="5"/>
    <n v="2024"/>
    <x v="3"/>
  </r>
  <r>
    <s v="O02364"/>
    <s v="2025-01-20"/>
    <x v="531"/>
    <s v="P035"/>
    <x v="92"/>
    <x v="4"/>
    <n v="3185"/>
    <n v="1592.5"/>
    <n v="4"/>
    <n v="15"/>
    <n v="12740"/>
    <n v="6370"/>
    <n v="6370"/>
    <n v="0.5"/>
    <x v="2"/>
    <n v="2025"/>
    <x v="2"/>
  </r>
  <r>
    <s v="O02365"/>
    <s v="2024-06-30"/>
    <x v="304"/>
    <s v="P003"/>
    <x v="46"/>
    <x v="1"/>
    <n v="569"/>
    <n v="341.4"/>
    <n v="3"/>
    <n v="10"/>
    <n v="1707"/>
    <n v="1024.1999999999998"/>
    <n v="682.80000000000018"/>
    <n v="0.40000000000000013"/>
    <x v="9"/>
    <n v="2024"/>
    <x v="0"/>
  </r>
  <r>
    <s v="O02366"/>
    <s v="2025-04-06"/>
    <x v="394"/>
    <s v="P056"/>
    <x v="23"/>
    <x v="3"/>
    <n v="18900"/>
    <n v="9450"/>
    <n v="3"/>
    <n v="15"/>
    <n v="56700"/>
    <n v="28350"/>
    <n v="28350"/>
    <n v="0.5"/>
    <x v="8"/>
    <n v="2025"/>
    <x v="0"/>
  </r>
  <r>
    <s v="O02367"/>
    <s v="2024-04-15"/>
    <x v="888"/>
    <s v="P057"/>
    <x v="38"/>
    <x v="3"/>
    <n v="26846"/>
    <n v="16107.6"/>
    <n v="5"/>
    <n v="20"/>
    <n v="134230"/>
    <n v="80538"/>
    <n v="53692"/>
    <n v="0.4"/>
    <x v="8"/>
    <n v="2024"/>
    <x v="0"/>
  </r>
  <r>
    <s v="O02368"/>
    <s v="2024-02-18"/>
    <x v="551"/>
    <s v="P014"/>
    <x v="67"/>
    <x v="4"/>
    <n v="9565"/>
    <n v="6695.5"/>
    <n v="1"/>
    <n v="20"/>
    <n v="9565"/>
    <n v="6695.5"/>
    <n v="2869.5"/>
    <n v="0.3"/>
    <x v="10"/>
    <n v="2024"/>
    <x v="2"/>
  </r>
  <r>
    <s v="O02369"/>
    <s v="2025-03-26"/>
    <x v="325"/>
    <s v="P060"/>
    <x v="76"/>
    <x v="1"/>
    <n v="758"/>
    <n v="530.6"/>
    <n v="3"/>
    <n v="0"/>
    <n v="2274"/>
    <n v="1591.8000000000002"/>
    <n v="682.19999999999982"/>
    <n v="0.29999999999999993"/>
    <x v="11"/>
    <n v="2025"/>
    <x v="2"/>
  </r>
  <r>
    <s v="O02370"/>
    <s v="2024-01-06"/>
    <x v="870"/>
    <s v="P095"/>
    <x v="66"/>
    <x v="2"/>
    <n v="4520"/>
    <n v="3164"/>
    <n v="2"/>
    <n v="0"/>
    <n v="9040"/>
    <n v="6328"/>
    <n v="2712"/>
    <n v="0.3"/>
    <x v="2"/>
    <n v="2024"/>
    <x v="2"/>
  </r>
  <r>
    <s v="O02371"/>
    <s v="2024-11-07"/>
    <x v="598"/>
    <s v="P014"/>
    <x v="67"/>
    <x v="4"/>
    <n v="9565"/>
    <n v="6695.5"/>
    <n v="2"/>
    <n v="0"/>
    <n v="19130"/>
    <n v="13391"/>
    <n v="5739"/>
    <n v="0.3"/>
    <x v="6"/>
    <n v="2024"/>
    <x v="3"/>
  </r>
  <r>
    <s v="O02372"/>
    <s v="2024-03-06"/>
    <x v="595"/>
    <s v="P092"/>
    <x v="83"/>
    <x v="0"/>
    <n v="7315"/>
    <n v="4389"/>
    <n v="4"/>
    <n v="20"/>
    <n v="29260"/>
    <n v="17556"/>
    <n v="11704"/>
    <n v="0.4"/>
    <x v="11"/>
    <n v="2024"/>
    <x v="2"/>
  </r>
  <r>
    <s v="O02373"/>
    <s v="2025-03-31"/>
    <x v="212"/>
    <s v="P033"/>
    <x v="98"/>
    <x v="3"/>
    <n v="11428"/>
    <n v="6856.8"/>
    <n v="3"/>
    <n v="15"/>
    <n v="34284"/>
    <n v="20570.400000000001"/>
    <n v="13713.599999999999"/>
    <n v="0.39999999999999997"/>
    <x v="11"/>
    <n v="2025"/>
    <x v="2"/>
  </r>
  <r>
    <s v="O02374"/>
    <s v="2024-11-05"/>
    <x v="889"/>
    <s v="P014"/>
    <x v="67"/>
    <x v="4"/>
    <n v="9565"/>
    <n v="6695.5"/>
    <n v="5"/>
    <n v="5"/>
    <n v="47825"/>
    <n v="33477.5"/>
    <n v="14347.5"/>
    <n v="0.3"/>
    <x v="6"/>
    <n v="2024"/>
    <x v="3"/>
  </r>
  <r>
    <s v="O02375"/>
    <s v="2024-08-16"/>
    <x v="890"/>
    <s v="P026"/>
    <x v="60"/>
    <x v="4"/>
    <n v="4882"/>
    <n v="2929.2"/>
    <n v="1"/>
    <n v="15"/>
    <n v="4882"/>
    <n v="2929.2"/>
    <n v="1952.8000000000002"/>
    <n v="0.4"/>
    <x v="1"/>
    <n v="2024"/>
    <x v="1"/>
  </r>
  <r>
    <s v="O02376"/>
    <s v="2024-03-27"/>
    <x v="771"/>
    <s v="P085"/>
    <x v="22"/>
    <x v="1"/>
    <n v="1436"/>
    <n v="1005.2"/>
    <n v="5"/>
    <n v="5"/>
    <n v="7180"/>
    <n v="5026"/>
    <n v="2154"/>
    <n v="0.3"/>
    <x v="11"/>
    <n v="2024"/>
    <x v="2"/>
  </r>
  <r>
    <s v="O02377"/>
    <s v="2025-10-13"/>
    <x v="891"/>
    <s v="P039"/>
    <x v="81"/>
    <x v="0"/>
    <n v="9543"/>
    <n v="4771.5"/>
    <n v="5"/>
    <n v="20"/>
    <n v="47715"/>
    <n v="23857.5"/>
    <n v="23857.5"/>
    <n v="0.5"/>
    <x v="7"/>
    <n v="2025"/>
    <x v="3"/>
  </r>
  <r>
    <s v="O02378"/>
    <s v="2025-08-13"/>
    <x v="442"/>
    <s v="P046"/>
    <x v="7"/>
    <x v="0"/>
    <n v="10604"/>
    <n v="5302"/>
    <n v="3"/>
    <n v="20"/>
    <n v="31812"/>
    <n v="15906"/>
    <n v="15906"/>
    <n v="0.5"/>
    <x v="1"/>
    <n v="2025"/>
    <x v="1"/>
  </r>
  <r>
    <s v="O02379"/>
    <s v="2025-02-05"/>
    <x v="467"/>
    <s v="P029"/>
    <x v="94"/>
    <x v="4"/>
    <n v="2105"/>
    <n v="1263"/>
    <n v="3"/>
    <n v="10"/>
    <n v="6315"/>
    <n v="3789"/>
    <n v="2526"/>
    <n v="0.4"/>
    <x v="10"/>
    <n v="2025"/>
    <x v="2"/>
  </r>
  <r>
    <s v="O02380"/>
    <s v="2024-06-26"/>
    <x v="115"/>
    <s v="P063"/>
    <x v="16"/>
    <x v="2"/>
    <n v="3643"/>
    <n v="2185.8000000000002"/>
    <n v="3"/>
    <n v="5"/>
    <n v="10929"/>
    <n v="6557.4000000000005"/>
    <n v="4371.5999999999995"/>
    <n v="0.39999999999999997"/>
    <x v="9"/>
    <n v="2024"/>
    <x v="0"/>
  </r>
  <r>
    <s v="O02381"/>
    <s v="2024-08-12"/>
    <x v="419"/>
    <s v="P060"/>
    <x v="76"/>
    <x v="1"/>
    <n v="758"/>
    <n v="530.6"/>
    <n v="5"/>
    <n v="10"/>
    <n v="3790"/>
    <n v="2653"/>
    <n v="1137"/>
    <n v="0.3"/>
    <x v="1"/>
    <n v="2024"/>
    <x v="1"/>
  </r>
  <r>
    <s v="O02382"/>
    <s v="2025-11-24"/>
    <x v="564"/>
    <s v="P008"/>
    <x v="29"/>
    <x v="3"/>
    <n v="41971"/>
    <n v="29379.7"/>
    <n v="2"/>
    <n v="15"/>
    <n v="83942"/>
    <n v="58759.4"/>
    <n v="25182.6"/>
    <n v="0.3"/>
    <x v="6"/>
    <n v="2025"/>
    <x v="3"/>
  </r>
  <r>
    <s v="O02383"/>
    <s v="2024-06-30"/>
    <x v="272"/>
    <s v="P034"/>
    <x v="88"/>
    <x v="3"/>
    <n v="4860"/>
    <n v="2430"/>
    <n v="2"/>
    <n v="0"/>
    <n v="9720"/>
    <n v="4860"/>
    <n v="4860"/>
    <n v="0.5"/>
    <x v="9"/>
    <n v="2024"/>
    <x v="0"/>
  </r>
  <r>
    <s v="O02384"/>
    <s v="2024-03-13"/>
    <x v="501"/>
    <s v="P025"/>
    <x v="58"/>
    <x v="2"/>
    <n v="696"/>
    <n v="348"/>
    <n v="4"/>
    <n v="5"/>
    <n v="2784"/>
    <n v="1392"/>
    <n v="1392"/>
    <n v="0.5"/>
    <x v="11"/>
    <n v="2024"/>
    <x v="2"/>
  </r>
  <r>
    <s v="O02385"/>
    <s v="2024-08-03"/>
    <x v="616"/>
    <s v="P044"/>
    <x v="53"/>
    <x v="4"/>
    <n v="5008"/>
    <n v="3505.6"/>
    <n v="3"/>
    <n v="5"/>
    <n v="15024"/>
    <n v="10516.8"/>
    <n v="4507.2000000000007"/>
    <n v="0.30000000000000004"/>
    <x v="1"/>
    <n v="2024"/>
    <x v="1"/>
  </r>
  <r>
    <s v="O02386"/>
    <s v="2024-09-05"/>
    <x v="35"/>
    <s v="P043"/>
    <x v="87"/>
    <x v="1"/>
    <n v="1637"/>
    <n v="818.5"/>
    <n v="4"/>
    <n v="10"/>
    <n v="6548"/>
    <n v="3274"/>
    <n v="3274"/>
    <n v="0.5"/>
    <x v="4"/>
    <n v="2024"/>
    <x v="1"/>
  </r>
  <r>
    <s v="O02387"/>
    <s v="2025-05-18"/>
    <x v="413"/>
    <s v="P094"/>
    <x v="69"/>
    <x v="0"/>
    <n v="13434"/>
    <n v="9403.7999999999993"/>
    <n v="1"/>
    <n v="15"/>
    <n v="13434"/>
    <n v="9403.7999999999993"/>
    <n v="4030.2000000000007"/>
    <n v="0.30000000000000004"/>
    <x v="0"/>
    <n v="2025"/>
    <x v="0"/>
  </r>
  <r>
    <s v="O02388"/>
    <s v="2025-04-24"/>
    <x v="437"/>
    <s v="P035"/>
    <x v="92"/>
    <x v="4"/>
    <n v="3185"/>
    <n v="1592.5"/>
    <n v="4"/>
    <n v="15"/>
    <n v="12740"/>
    <n v="6370"/>
    <n v="6370"/>
    <n v="0.5"/>
    <x v="8"/>
    <n v="2025"/>
    <x v="0"/>
  </r>
  <r>
    <s v="O02389"/>
    <s v="2025-12-07"/>
    <x v="250"/>
    <s v="P009"/>
    <x v="49"/>
    <x v="4"/>
    <n v="10891"/>
    <n v="5445.5"/>
    <n v="5"/>
    <n v="10"/>
    <n v="54455"/>
    <n v="27227.5"/>
    <n v="27227.5"/>
    <n v="0.5"/>
    <x v="5"/>
    <n v="2025"/>
    <x v="3"/>
  </r>
  <r>
    <s v="O02390"/>
    <s v="2024-05-05"/>
    <x v="238"/>
    <s v="P032"/>
    <x v="9"/>
    <x v="2"/>
    <n v="3034"/>
    <n v="1820.4"/>
    <n v="4"/>
    <n v="15"/>
    <n v="12136"/>
    <n v="7281.6"/>
    <n v="4854.3999999999996"/>
    <n v="0.39999999999999997"/>
    <x v="0"/>
    <n v="2024"/>
    <x v="0"/>
  </r>
  <r>
    <s v="O02391"/>
    <s v="2025-07-23"/>
    <x v="165"/>
    <s v="P042"/>
    <x v="74"/>
    <x v="1"/>
    <n v="2758"/>
    <n v="1379"/>
    <n v="4"/>
    <n v="10"/>
    <n v="11032"/>
    <n v="5516"/>
    <n v="5516"/>
    <n v="0.5"/>
    <x v="3"/>
    <n v="2025"/>
    <x v="1"/>
  </r>
  <r>
    <s v="O02392"/>
    <s v="2025-04-16"/>
    <x v="881"/>
    <s v="P038"/>
    <x v="2"/>
    <x v="2"/>
    <n v="413"/>
    <n v="247.8"/>
    <n v="4"/>
    <n v="0"/>
    <n v="1652"/>
    <n v="991.2"/>
    <n v="660.8"/>
    <n v="0.39999999999999997"/>
    <x v="8"/>
    <n v="2025"/>
    <x v="0"/>
  </r>
  <r>
    <s v="O02393"/>
    <s v="2025-05-13"/>
    <x v="892"/>
    <s v="P033"/>
    <x v="98"/>
    <x v="3"/>
    <n v="11428"/>
    <n v="6856.8"/>
    <n v="3"/>
    <n v="5"/>
    <n v="34284"/>
    <n v="20570.400000000001"/>
    <n v="13713.599999999999"/>
    <n v="0.39999999999999997"/>
    <x v="0"/>
    <n v="2025"/>
    <x v="0"/>
  </r>
  <r>
    <s v="O02394"/>
    <s v="2024-10-31"/>
    <x v="442"/>
    <s v="P062"/>
    <x v="93"/>
    <x v="4"/>
    <n v="2777"/>
    <n v="1943.9"/>
    <n v="2"/>
    <n v="5"/>
    <n v="5554"/>
    <n v="3887.8"/>
    <n v="1666.1999999999998"/>
    <n v="0.3"/>
    <x v="7"/>
    <n v="2024"/>
    <x v="3"/>
  </r>
  <r>
    <s v="O02395"/>
    <s v="2025-04-25"/>
    <x v="893"/>
    <s v="P060"/>
    <x v="76"/>
    <x v="1"/>
    <n v="758"/>
    <n v="530.6"/>
    <n v="4"/>
    <n v="15"/>
    <n v="3032"/>
    <n v="2122.4"/>
    <n v="909.59999999999991"/>
    <n v="0.3"/>
    <x v="8"/>
    <n v="2025"/>
    <x v="0"/>
  </r>
  <r>
    <s v="O02396"/>
    <s v="2025-08-30"/>
    <x v="841"/>
    <s v="P058"/>
    <x v="35"/>
    <x v="1"/>
    <n v="3598"/>
    <n v="2158.8000000000002"/>
    <n v="5"/>
    <n v="20"/>
    <n v="17990"/>
    <n v="10794"/>
    <n v="7196"/>
    <n v="0.4"/>
    <x v="1"/>
    <n v="2025"/>
    <x v="1"/>
  </r>
  <r>
    <s v="O02397"/>
    <s v="2025-07-11"/>
    <x v="763"/>
    <s v="P005"/>
    <x v="90"/>
    <x v="1"/>
    <n v="3939"/>
    <n v="2757.3"/>
    <n v="5"/>
    <n v="20"/>
    <n v="19695"/>
    <n v="13786.5"/>
    <n v="5908.5"/>
    <n v="0.3"/>
    <x v="3"/>
    <n v="2025"/>
    <x v="1"/>
  </r>
  <r>
    <s v="O02398"/>
    <s v="2025-01-20"/>
    <x v="736"/>
    <s v="P090"/>
    <x v="54"/>
    <x v="1"/>
    <n v="1510"/>
    <n v="755"/>
    <n v="3"/>
    <n v="20"/>
    <n v="4530"/>
    <n v="2265"/>
    <n v="2265"/>
    <n v="0.5"/>
    <x v="2"/>
    <n v="2025"/>
    <x v="2"/>
  </r>
  <r>
    <s v="O02399"/>
    <s v="2025-07-21"/>
    <x v="389"/>
    <s v="P023"/>
    <x v="11"/>
    <x v="4"/>
    <n v="4437"/>
    <n v="2662.2"/>
    <n v="3"/>
    <n v="0"/>
    <n v="13311"/>
    <n v="7986.5999999999995"/>
    <n v="5324.4000000000005"/>
    <n v="0.4"/>
    <x v="3"/>
    <n v="2025"/>
    <x v="1"/>
  </r>
  <r>
    <s v="O02400"/>
    <s v="2025-11-08"/>
    <x v="134"/>
    <s v="P034"/>
    <x v="88"/>
    <x v="3"/>
    <n v="4860"/>
    <n v="2430"/>
    <n v="2"/>
    <n v="15"/>
    <n v="9720"/>
    <n v="4860"/>
    <n v="4860"/>
    <n v="0.5"/>
    <x v="6"/>
    <n v="2025"/>
    <x v="3"/>
  </r>
  <r>
    <s v="O02401"/>
    <s v="2024-07-01"/>
    <x v="466"/>
    <s v="P077"/>
    <x v="3"/>
    <x v="3"/>
    <n v="42787"/>
    <n v="29950.9"/>
    <n v="4"/>
    <n v="0"/>
    <n v="171148"/>
    <n v="119803.6"/>
    <n v="51344.399999999994"/>
    <n v="0.3"/>
    <x v="3"/>
    <n v="2024"/>
    <x v="1"/>
  </r>
  <r>
    <s v="O02402"/>
    <s v="2025-03-25"/>
    <x v="312"/>
    <s v="P063"/>
    <x v="16"/>
    <x v="2"/>
    <n v="3643"/>
    <n v="2185.8000000000002"/>
    <n v="4"/>
    <n v="20"/>
    <n v="14572"/>
    <n v="8743.2000000000007"/>
    <n v="5828.7999999999993"/>
    <n v="0.39999999999999997"/>
    <x v="11"/>
    <n v="2025"/>
    <x v="2"/>
  </r>
  <r>
    <s v="O02403"/>
    <s v="2025-08-31"/>
    <x v="824"/>
    <s v="P043"/>
    <x v="87"/>
    <x v="1"/>
    <n v="1637"/>
    <n v="818.5"/>
    <n v="5"/>
    <n v="10"/>
    <n v="8185"/>
    <n v="4092.5"/>
    <n v="4092.5"/>
    <n v="0.5"/>
    <x v="1"/>
    <n v="2025"/>
    <x v="1"/>
  </r>
  <r>
    <s v="O02404"/>
    <s v="2025-12-07"/>
    <x v="789"/>
    <s v="P063"/>
    <x v="16"/>
    <x v="2"/>
    <n v="3643"/>
    <n v="2185.8000000000002"/>
    <n v="2"/>
    <n v="10"/>
    <n v="7286"/>
    <n v="4371.6000000000004"/>
    <n v="2914.3999999999996"/>
    <n v="0.39999999999999997"/>
    <x v="5"/>
    <n v="2025"/>
    <x v="3"/>
  </r>
  <r>
    <s v="O02405"/>
    <s v="2024-11-02"/>
    <x v="507"/>
    <s v="P042"/>
    <x v="74"/>
    <x v="1"/>
    <n v="2758"/>
    <n v="1379"/>
    <n v="3"/>
    <n v="15"/>
    <n v="8274"/>
    <n v="4137"/>
    <n v="4137"/>
    <n v="0.5"/>
    <x v="6"/>
    <n v="2024"/>
    <x v="3"/>
  </r>
  <r>
    <s v="O02406"/>
    <s v="2025-09-05"/>
    <x v="719"/>
    <s v="P059"/>
    <x v="62"/>
    <x v="3"/>
    <n v="39929"/>
    <n v="23957.4"/>
    <n v="2"/>
    <n v="10"/>
    <n v="79858"/>
    <n v="47914.8"/>
    <n v="31943.199999999997"/>
    <n v="0.39999999999999997"/>
    <x v="4"/>
    <n v="2025"/>
    <x v="1"/>
  </r>
  <r>
    <s v="O02407"/>
    <s v="2025-09-14"/>
    <x v="552"/>
    <s v="P077"/>
    <x v="3"/>
    <x v="3"/>
    <n v="42787"/>
    <n v="29950.9"/>
    <n v="2"/>
    <n v="0"/>
    <n v="85574"/>
    <n v="59901.8"/>
    <n v="25672.199999999997"/>
    <n v="0.3"/>
    <x v="4"/>
    <n v="2025"/>
    <x v="1"/>
  </r>
  <r>
    <s v="O02408"/>
    <s v="2025-08-29"/>
    <x v="122"/>
    <s v="P038"/>
    <x v="2"/>
    <x v="2"/>
    <n v="413"/>
    <n v="247.8"/>
    <n v="4"/>
    <n v="15"/>
    <n v="1652"/>
    <n v="991.2"/>
    <n v="660.8"/>
    <n v="0.39999999999999997"/>
    <x v="1"/>
    <n v="2025"/>
    <x v="1"/>
  </r>
  <r>
    <s v="O02409"/>
    <s v="2024-08-18"/>
    <x v="894"/>
    <s v="P097"/>
    <x v="84"/>
    <x v="4"/>
    <n v="9084"/>
    <n v="6358.8"/>
    <n v="3"/>
    <n v="5"/>
    <n v="27252"/>
    <n v="19076.400000000001"/>
    <n v="8175.5999999999985"/>
    <n v="0.29999999999999993"/>
    <x v="1"/>
    <n v="2024"/>
    <x v="1"/>
  </r>
  <r>
    <s v="O02410"/>
    <s v="2025-08-07"/>
    <x v="521"/>
    <s v="P034"/>
    <x v="88"/>
    <x v="3"/>
    <n v="4860"/>
    <n v="2430"/>
    <n v="1"/>
    <n v="5"/>
    <n v="4860"/>
    <n v="2430"/>
    <n v="2430"/>
    <n v="0.5"/>
    <x v="1"/>
    <n v="2025"/>
    <x v="1"/>
  </r>
  <r>
    <s v="O02411"/>
    <s v="2025-03-14"/>
    <x v="736"/>
    <s v="P088"/>
    <x v="6"/>
    <x v="4"/>
    <n v="11542"/>
    <n v="6925.2"/>
    <n v="2"/>
    <n v="5"/>
    <n v="23084"/>
    <n v="13850.4"/>
    <n v="9233.6"/>
    <n v="0.4"/>
    <x v="11"/>
    <n v="2025"/>
    <x v="2"/>
  </r>
  <r>
    <s v="O02412"/>
    <s v="2025-02-05"/>
    <x v="85"/>
    <s v="P037"/>
    <x v="37"/>
    <x v="3"/>
    <n v="29046"/>
    <n v="20332.2"/>
    <n v="2"/>
    <n v="15"/>
    <n v="58092"/>
    <n v="40664.400000000001"/>
    <n v="17427.599999999999"/>
    <n v="0.3"/>
    <x v="10"/>
    <n v="2025"/>
    <x v="2"/>
  </r>
  <r>
    <s v="O02413"/>
    <s v="2025-12-22"/>
    <x v="789"/>
    <s v="P056"/>
    <x v="23"/>
    <x v="3"/>
    <n v="18900"/>
    <n v="9450"/>
    <n v="1"/>
    <n v="15"/>
    <n v="18900"/>
    <n v="9450"/>
    <n v="9450"/>
    <n v="0.5"/>
    <x v="5"/>
    <n v="2025"/>
    <x v="3"/>
  </r>
  <r>
    <s v="O02414"/>
    <s v="2024-02-13"/>
    <x v="668"/>
    <s v="P077"/>
    <x v="3"/>
    <x v="3"/>
    <n v="42787"/>
    <n v="29950.9"/>
    <n v="2"/>
    <n v="0"/>
    <n v="85574"/>
    <n v="59901.8"/>
    <n v="25672.199999999997"/>
    <n v="0.3"/>
    <x v="10"/>
    <n v="2024"/>
    <x v="2"/>
  </r>
  <r>
    <s v="O02415"/>
    <s v="2024-10-21"/>
    <x v="895"/>
    <s v="P006"/>
    <x v="99"/>
    <x v="3"/>
    <n v="18855"/>
    <n v="9427.5"/>
    <n v="3"/>
    <n v="15"/>
    <n v="56565"/>
    <n v="28282.5"/>
    <n v="28282.5"/>
    <n v="0.5"/>
    <x v="7"/>
    <n v="2024"/>
    <x v="3"/>
  </r>
  <r>
    <s v="O02416"/>
    <s v="2024-02-05"/>
    <x v="896"/>
    <s v="P038"/>
    <x v="2"/>
    <x v="2"/>
    <n v="413"/>
    <n v="247.8"/>
    <n v="5"/>
    <n v="20"/>
    <n v="2065"/>
    <n v="1239"/>
    <n v="826"/>
    <n v="0.4"/>
    <x v="10"/>
    <n v="2024"/>
    <x v="2"/>
  </r>
  <r>
    <s v="O02417"/>
    <s v="2024-11-07"/>
    <x v="592"/>
    <s v="P084"/>
    <x v="80"/>
    <x v="2"/>
    <n v="3921"/>
    <n v="2352.6"/>
    <n v="2"/>
    <n v="15"/>
    <n v="7842"/>
    <n v="4705.2"/>
    <n v="3136.8"/>
    <n v="0.4"/>
    <x v="6"/>
    <n v="2024"/>
    <x v="3"/>
  </r>
  <r>
    <s v="O02418"/>
    <s v="2025-01-06"/>
    <x v="85"/>
    <s v="P025"/>
    <x v="58"/>
    <x v="2"/>
    <n v="696"/>
    <n v="348"/>
    <n v="5"/>
    <n v="15"/>
    <n v="3480"/>
    <n v="1740"/>
    <n v="1740"/>
    <n v="0.5"/>
    <x v="2"/>
    <n v="2025"/>
    <x v="2"/>
  </r>
  <r>
    <s v="O02419"/>
    <s v="2024-03-11"/>
    <x v="325"/>
    <s v="P093"/>
    <x v="59"/>
    <x v="0"/>
    <n v="10597"/>
    <n v="5298.5"/>
    <n v="1"/>
    <n v="0"/>
    <n v="10597"/>
    <n v="5298.5"/>
    <n v="5298.5"/>
    <n v="0.5"/>
    <x v="11"/>
    <n v="2024"/>
    <x v="2"/>
  </r>
  <r>
    <s v="O02420"/>
    <s v="2025-01-05"/>
    <x v="469"/>
    <s v="P065"/>
    <x v="10"/>
    <x v="4"/>
    <n v="4421"/>
    <n v="3094.7"/>
    <n v="3"/>
    <n v="10"/>
    <n v="13263"/>
    <n v="9284.0999999999985"/>
    <n v="3978.9000000000015"/>
    <n v="0.3000000000000001"/>
    <x v="2"/>
    <n v="2025"/>
    <x v="2"/>
  </r>
  <r>
    <s v="O02421"/>
    <s v="2024-06-26"/>
    <x v="626"/>
    <s v="P077"/>
    <x v="3"/>
    <x v="3"/>
    <n v="42787"/>
    <n v="29950.9"/>
    <n v="1"/>
    <n v="0"/>
    <n v="42787"/>
    <n v="29950.9"/>
    <n v="12836.099999999999"/>
    <n v="0.3"/>
    <x v="9"/>
    <n v="2024"/>
    <x v="0"/>
  </r>
  <r>
    <s v="O02422"/>
    <s v="2024-08-01"/>
    <x v="662"/>
    <s v="P038"/>
    <x v="2"/>
    <x v="2"/>
    <n v="413"/>
    <n v="247.8"/>
    <n v="2"/>
    <n v="10"/>
    <n v="826"/>
    <n v="495.6"/>
    <n v="330.4"/>
    <n v="0.39999999999999997"/>
    <x v="1"/>
    <n v="2024"/>
    <x v="1"/>
  </r>
  <r>
    <s v="O02423"/>
    <s v="2024-07-02"/>
    <x v="698"/>
    <s v="P039"/>
    <x v="81"/>
    <x v="0"/>
    <n v="9543"/>
    <n v="4771.5"/>
    <n v="3"/>
    <n v="5"/>
    <n v="28629"/>
    <n v="14314.5"/>
    <n v="14314.5"/>
    <n v="0.5"/>
    <x v="3"/>
    <n v="2024"/>
    <x v="1"/>
  </r>
  <r>
    <s v="O02424"/>
    <s v="2025-11-29"/>
    <x v="497"/>
    <s v="P065"/>
    <x v="10"/>
    <x v="4"/>
    <n v="4421"/>
    <n v="3094.7"/>
    <n v="1"/>
    <n v="15"/>
    <n v="4421"/>
    <n v="3094.7"/>
    <n v="1326.3000000000002"/>
    <n v="0.30000000000000004"/>
    <x v="6"/>
    <n v="2025"/>
    <x v="3"/>
  </r>
  <r>
    <s v="O02425"/>
    <s v="2024-06-21"/>
    <x v="527"/>
    <s v="P030"/>
    <x v="40"/>
    <x v="3"/>
    <n v="16441"/>
    <n v="8220.5"/>
    <n v="1"/>
    <n v="0"/>
    <n v="16441"/>
    <n v="8220.5"/>
    <n v="8220.5"/>
    <n v="0.5"/>
    <x v="9"/>
    <n v="2024"/>
    <x v="0"/>
  </r>
  <r>
    <s v="O02426"/>
    <s v="2024-12-10"/>
    <x v="581"/>
    <s v="P094"/>
    <x v="69"/>
    <x v="0"/>
    <n v="13434"/>
    <n v="9403.7999999999993"/>
    <n v="2"/>
    <n v="10"/>
    <n v="26868"/>
    <n v="18807.599999999999"/>
    <n v="8060.4000000000015"/>
    <n v="0.30000000000000004"/>
    <x v="5"/>
    <n v="2024"/>
    <x v="3"/>
  </r>
  <r>
    <s v="O02427"/>
    <s v="2025-09-04"/>
    <x v="195"/>
    <s v="P046"/>
    <x v="7"/>
    <x v="0"/>
    <n v="10604"/>
    <n v="5302"/>
    <n v="5"/>
    <n v="20"/>
    <n v="53020"/>
    <n v="26510"/>
    <n v="26510"/>
    <n v="0.5"/>
    <x v="4"/>
    <n v="2025"/>
    <x v="1"/>
  </r>
  <r>
    <s v="O02428"/>
    <s v="2024-02-09"/>
    <x v="897"/>
    <s v="P034"/>
    <x v="88"/>
    <x v="3"/>
    <n v="4860"/>
    <n v="2430"/>
    <n v="2"/>
    <n v="10"/>
    <n v="9720"/>
    <n v="4860"/>
    <n v="4860"/>
    <n v="0.5"/>
    <x v="10"/>
    <n v="2024"/>
    <x v="2"/>
  </r>
  <r>
    <s v="O02429"/>
    <s v="2025-05-18"/>
    <x v="21"/>
    <s v="P007"/>
    <x v="4"/>
    <x v="4"/>
    <n v="5469"/>
    <n v="3281.4"/>
    <n v="1"/>
    <n v="20"/>
    <n v="5469"/>
    <n v="3281.4"/>
    <n v="2187.6"/>
    <n v="0.39999999999999997"/>
    <x v="0"/>
    <n v="2025"/>
    <x v="0"/>
  </r>
  <r>
    <s v="O02430"/>
    <s v="2024-06-03"/>
    <x v="787"/>
    <s v="P040"/>
    <x v="86"/>
    <x v="4"/>
    <n v="6724"/>
    <n v="4034.4"/>
    <n v="2"/>
    <n v="20"/>
    <n v="13448"/>
    <n v="8068.8"/>
    <n v="5379.2"/>
    <n v="0.39999999999999997"/>
    <x v="9"/>
    <n v="2024"/>
    <x v="0"/>
  </r>
  <r>
    <s v="O02431"/>
    <s v="2025-04-08"/>
    <x v="522"/>
    <s v="P055"/>
    <x v="56"/>
    <x v="3"/>
    <n v="6621"/>
    <n v="3972.6"/>
    <n v="2"/>
    <n v="15"/>
    <n v="13242"/>
    <n v="7945.2"/>
    <n v="5296.8"/>
    <n v="0.4"/>
    <x v="8"/>
    <n v="2025"/>
    <x v="0"/>
  </r>
  <r>
    <s v="O02432"/>
    <s v="2025-02-06"/>
    <x v="571"/>
    <s v="P034"/>
    <x v="88"/>
    <x v="3"/>
    <n v="4860"/>
    <n v="2430"/>
    <n v="4"/>
    <n v="15"/>
    <n v="19440"/>
    <n v="9720"/>
    <n v="9720"/>
    <n v="0.5"/>
    <x v="10"/>
    <n v="2025"/>
    <x v="2"/>
  </r>
  <r>
    <s v="O02433"/>
    <s v="2025-02-15"/>
    <x v="850"/>
    <s v="P091"/>
    <x v="18"/>
    <x v="3"/>
    <n v="45348"/>
    <n v="27208.799999999999"/>
    <n v="2"/>
    <n v="15"/>
    <n v="90696"/>
    <n v="54417.599999999999"/>
    <n v="36278.400000000001"/>
    <n v="0.4"/>
    <x v="10"/>
    <n v="2025"/>
    <x v="2"/>
  </r>
  <r>
    <s v="O02434"/>
    <s v="2025-07-26"/>
    <x v="477"/>
    <s v="P009"/>
    <x v="49"/>
    <x v="4"/>
    <n v="10891"/>
    <n v="5445.5"/>
    <n v="2"/>
    <n v="10"/>
    <n v="21782"/>
    <n v="10891"/>
    <n v="10891"/>
    <n v="0.5"/>
    <x v="3"/>
    <n v="2025"/>
    <x v="1"/>
  </r>
  <r>
    <s v="O02435"/>
    <s v="2025-10-07"/>
    <x v="898"/>
    <s v="P077"/>
    <x v="3"/>
    <x v="3"/>
    <n v="42787"/>
    <n v="29950.9"/>
    <n v="3"/>
    <n v="5"/>
    <n v="128361"/>
    <n v="89852.700000000012"/>
    <n v="38508.299999999988"/>
    <n v="0.29999999999999993"/>
    <x v="7"/>
    <n v="2025"/>
    <x v="3"/>
  </r>
  <r>
    <s v="O02436"/>
    <s v="2024-09-12"/>
    <x v="236"/>
    <s v="P052"/>
    <x v="77"/>
    <x v="1"/>
    <n v="192"/>
    <n v="96"/>
    <n v="5"/>
    <n v="5"/>
    <n v="960"/>
    <n v="480"/>
    <n v="480"/>
    <n v="0.5"/>
    <x v="4"/>
    <n v="2024"/>
    <x v="1"/>
  </r>
  <r>
    <s v="O02437"/>
    <s v="2025-09-07"/>
    <x v="494"/>
    <s v="P061"/>
    <x v="44"/>
    <x v="4"/>
    <n v="7170"/>
    <n v="3585"/>
    <n v="4"/>
    <n v="20"/>
    <n v="28680"/>
    <n v="14340"/>
    <n v="14340"/>
    <n v="0.5"/>
    <x v="4"/>
    <n v="2025"/>
    <x v="1"/>
  </r>
  <r>
    <s v="O02438"/>
    <s v="2024-06-24"/>
    <x v="98"/>
    <s v="P064"/>
    <x v="51"/>
    <x v="0"/>
    <n v="8274"/>
    <n v="5791.8"/>
    <n v="1"/>
    <n v="10"/>
    <n v="8274"/>
    <n v="5791.8"/>
    <n v="2482.1999999999998"/>
    <n v="0.3"/>
    <x v="9"/>
    <n v="2024"/>
    <x v="0"/>
  </r>
  <r>
    <s v="O02439"/>
    <s v="2024-03-26"/>
    <x v="411"/>
    <s v="P089"/>
    <x v="31"/>
    <x v="4"/>
    <n v="2956"/>
    <n v="1478"/>
    <n v="4"/>
    <n v="0"/>
    <n v="11824"/>
    <n v="5912"/>
    <n v="5912"/>
    <n v="0.5"/>
    <x v="11"/>
    <n v="2024"/>
    <x v="2"/>
  </r>
  <r>
    <s v="O02440"/>
    <s v="2025-12-01"/>
    <x v="244"/>
    <s v="P013"/>
    <x v="70"/>
    <x v="1"/>
    <n v="639"/>
    <n v="319.5"/>
    <n v="1"/>
    <n v="10"/>
    <n v="639"/>
    <n v="319.5"/>
    <n v="319.5"/>
    <n v="0.5"/>
    <x v="5"/>
    <n v="2025"/>
    <x v="3"/>
  </r>
  <r>
    <s v="O02441"/>
    <s v="2025-06-02"/>
    <x v="218"/>
    <s v="P046"/>
    <x v="7"/>
    <x v="0"/>
    <n v="10604"/>
    <n v="5302"/>
    <n v="4"/>
    <n v="0"/>
    <n v="42416"/>
    <n v="21208"/>
    <n v="21208"/>
    <n v="0.5"/>
    <x v="9"/>
    <n v="2025"/>
    <x v="0"/>
  </r>
  <r>
    <s v="O02442"/>
    <s v="2025-02-20"/>
    <x v="849"/>
    <s v="P029"/>
    <x v="94"/>
    <x v="4"/>
    <n v="2105"/>
    <n v="1263"/>
    <n v="2"/>
    <n v="5"/>
    <n v="4210"/>
    <n v="2526"/>
    <n v="1684"/>
    <n v="0.4"/>
    <x v="10"/>
    <n v="2025"/>
    <x v="2"/>
  </r>
  <r>
    <s v="O02443"/>
    <s v="2025-07-23"/>
    <x v="482"/>
    <s v="P019"/>
    <x v="39"/>
    <x v="4"/>
    <n v="11395"/>
    <n v="5697.5"/>
    <n v="2"/>
    <n v="5"/>
    <n v="22790"/>
    <n v="11395"/>
    <n v="11395"/>
    <n v="0.5"/>
    <x v="3"/>
    <n v="2025"/>
    <x v="1"/>
  </r>
  <r>
    <s v="O02444"/>
    <s v="2025-06-29"/>
    <x v="842"/>
    <s v="P067"/>
    <x v="52"/>
    <x v="4"/>
    <n v="1463"/>
    <n v="731.5"/>
    <n v="5"/>
    <n v="20"/>
    <n v="7315"/>
    <n v="3657.5"/>
    <n v="3657.5"/>
    <n v="0.5"/>
    <x v="9"/>
    <n v="2025"/>
    <x v="0"/>
  </r>
  <r>
    <s v="O02445"/>
    <s v="2024-06-08"/>
    <x v="779"/>
    <s v="P079"/>
    <x v="36"/>
    <x v="0"/>
    <n v="10900"/>
    <n v="5450"/>
    <n v="3"/>
    <n v="15"/>
    <n v="32700"/>
    <n v="16350"/>
    <n v="16350"/>
    <n v="0.5"/>
    <x v="9"/>
    <n v="2024"/>
    <x v="0"/>
  </r>
  <r>
    <s v="O02446"/>
    <s v="2024-08-28"/>
    <x v="155"/>
    <s v="P097"/>
    <x v="84"/>
    <x v="4"/>
    <n v="9084"/>
    <n v="6358.8"/>
    <n v="4"/>
    <n v="5"/>
    <n v="36336"/>
    <n v="25435.200000000001"/>
    <n v="10900.8"/>
    <n v="0.3"/>
    <x v="1"/>
    <n v="2024"/>
    <x v="1"/>
  </r>
  <r>
    <s v="O02447"/>
    <s v="2025-03-30"/>
    <x v="387"/>
    <s v="P099"/>
    <x v="24"/>
    <x v="3"/>
    <n v="48012"/>
    <n v="24006"/>
    <n v="3"/>
    <n v="15"/>
    <n v="144036"/>
    <n v="72018"/>
    <n v="72018"/>
    <n v="0.5"/>
    <x v="11"/>
    <n v="2025"/>
    <x v="2"/>
  </r>
  <r>
    <s v="O02448"/>
    <s v="2025-08-19"/>
    <x v="444"/>
    <s v="P088"/>
    <x v="6"/>
    <x v="4"/>
    <n v="11542"/>
    <n v="6925.2"/>
    <n v="5"/>
    <n v="20"/>
    <n v="57710"/>
    <n v="34626"/>
    <n v="23084"/>
    <n v="0.4"/>
    <x v="1"/>
    <n v="2025"/>
    <x v="1"/>
  </r>
  <r>
    <s v="O02449"/>
    <s v="2025-01-16"/>
    <x v="578"/>
    <s v="P008"/>
    <x v="29"/>
    <x v="3"/>
    <n v="41971"/>
    <n v="29379.7"/>
    <n v="5"/>
    <n v="15"/>
    <n v="209855"/>
    <n v="146898.5"/>
    <n v="62956.5"/>
    <n v="0.3"/>
    <x v="2"/>
    <n v="2025"/>
    <x v="2"/>
  </r>
  <r>
    <s v="O02450"/>
    <s v="2024-08-21"/>
    <x v="314"/>
    <s v="P066"/>
    <x v="72"/>
    <x v="4"/>
    <n v="4711"/>
    <n v="2826.6"/>
    <n v="4"/>
    <n v="5"/>
    <n v="18844"/>
    <n v="11306.4"/>
    <n v="7537.6"/>
    <n v="0.4"/>
    <x v="1"/>
    <n v="2024"/>
    <x v="1"/>
  </r>
  <r>
    <s v="O02451"/>
    <s v="2024-07-03"/>
    <x v="350"/>
    <s v="P038"/>
    <x v="2"/>
    <x v="2"/>
    <n v="413"/>
    <n v="247.8"/>
    <n v="2"/>
    <n v="15"/>
    <n v="826"/>
    <n v="495.6"/>
    <n v="330.4"/>
    <n v="0.39999999999999997"/>
    <x v="3"/>
    <n v="2024"/>
    <x v="1"/>
  </r>
  <r>
    <s v="O02452"/>
    <s v="2024-05-16"/>
    <x v="899"/>
    <s v="P098"/>
    <x v="30"/>
    <x v="1"/>
    <n v="1661"/>
    <n v="830.5"/>
    <n v="3"/>
    <n v="0"/>
    <n v="4983"/>
    <n v="2491.5"/>
    <n v="2491.5"/>
    <n v="0.5"/>
    <x v="0"/>
    <n v="2024"/>
    <x v="0"/>
  </r>
  <r>
    <s v="O02453"/>
    <s v="2025-04-25"/>
    <x v="154"/>
    <s v="P048"/>
    <x v="42"/>
    <x v="2"/>
    <n v="2190"/>
    <n v="1095"/>
    <n v="5"/>
    <n v="5"/>
    <n v="10950"/>
    <n v="5475"/>
    <n v="5475"/>
    <n v="0.5"/>
    <x v="8"/>
    <n v="2025"/>
    <x v="0"/>
  </r>
  <r>
    <s v="O02454"/>
    <s v="2024-06-03"/>
    <x v="515"/>
    <s v="P043"/>
    <x v="87"/>
    <x v="1"/>
    <n v="1637"/>
    <n v="818.5"/>
    <n v="5"/>
    <n v="5"/>
    <n v="8185"/>
    <n v="4092.5"/>
    <n v="4092.5"/>
    <n v="0.5"/>
    <x v="9"/>
    <n v="2024"/>
    <x v="0"/>
  </r>
  <r>
    <s v="O02455"/>
    <s v="2025-09-11"/>
    <x v="149"/>
    <s v="P086"/>
    <x v="8"/>
    <x v="2"/>
    <n v="3333"/>
    <n v="2333.1"/>
    <n v="2"/>
    <n v="10"/>
    <n v="6666"/>
    <n v="4666.2"/>
    <n v="1999.8000000000002"/>
    <n v="0.30000000000000004"/>
    <x v="4"/>
    <n v="2025"/>
    <x v="1"/>
  </r>
  <r>
    <s v="O02456"/>
    <s v="2025-05-27"/>
    <x v="367"/>
    <s v="P077"/>
    <x v="3"/>
    <x v="3"/>
    <n v="42787"/>
    <n v="29950.9"/>
    <n v="5"/>
    <n v="10"/>
    <n v="213935"/>
    <n v="149754.5"/>
    <n v="64180.5"/>
    <n v="0.3"/>
    <x v="0"/>
    <n v="2025"/>
    <x v="0"/>
  </r>
  <r>
    <s v="O02457"/>
    <s v="2024-10-13"/>
    <x v="157"/>
    <s v="P048"/>
    <x v="42"/>
    <x v="2"/>
    <n v="2190"/>
    <n v="1095"/>
    <n v="5"/>
    <n v="0"/>
    <n v="10950"/>
    <n v="5475"/>
    <n v="5475"/>
    <n v="0.5"/>
    <x v="7"/>
    <n v="2024"/>
    <x v="3"/>
  </r>
  <r>
    <s v="O02458"/>
    <s v="2025-02-26"/>
    <x v="428"/>
    <s v="P007"/>
    <x v="4"/>
    <x v="4"/>
    <n v="5469"/>
    <n v="3281.4"/>
    <n v="2"/>
    <n v="5"/>
    <n v="10938"/>
    <n v="6562.8"/>
    <n v="4375.2"/>
    <n v="0.39999999999999997"/>
    <x v="10"/>
    <n v="2025"/>
    <x v="2"/>
  </r>
  <r>
    <s v="O02459"/>
    <s v="2024-12-06"/>
    <x v="830"/>
    <s v="P032"/>
    <x v="9"/>
    <x v="2"/>
    <n v="3034"/>
    <n v="1820.4"/>
    <n v="4"/>
    <n v="0"/>
    <n v="12136"/>
    <n v="7281.6"/>
    <n v="4854.3999999999996"/>
    <n v="0.39999999999999997"/>
    <x v="5"/>
    <n v="2024"/>
    <x v="3"/>
  </r>
  <r>
    <s v="O02460"/>
    <s v="2025-01-31"/>
    <x v="731"/>
    <s v="P045"/>
    <x v="64"/>
    <x v="3"/>
    <n v="31300"/>
    <n v="18780"/>
    <n v="2"/>
    <n v="5"/>
    <n v="62600"/>
    <n v="37560"/>
    <n v="25040"/>
    <n v="0.4"/>
    <x v="2"/>
    <n v="2025"/>
    <x v="2"/>
  </r>
  <r>
    <s v="O02461"/>
    <s v="2024-07-13"/>
    <x v="538"/>
    <s v="P065"/>
    <x v="10"/>
    <x v="4"/>
    <n v="4421"/>
    <n v="3094.7"/>
    <n v="5"/>
    <n v="0"/>
    <n v="22105"/>
    <n v="15473.5"/>
    <n v="6631.5"/>
    <n v="0.3"/>
    <x v="3"/>
    <n v="2024"/>
    <x v="1"/>
  </r>
  <r>
    <s v="O02462"/>
    <s v="2024-08-11"/>
    <x v="529"/>
    <s v="P035"/>
    <x v="92"/>
    <x v="4"/>
    <n v="3185"/>
    <n v="1592.5"/>
    <n v="2"/>
    <n v="10"/>
    <n v="6370"/>
    <n v="3185"/>
    <n v="3185"/>
    <n v="0.5"/>
    <x v="1"/>
    <n v="2024"/>
    <x v="1"/>
  </r>
  <r>
    <s v="O02463"/>
    <s v="2025-09-12"/>
    <x v="258"/>
    <s v="P065"/>
    <x v="10"/>
    <x v="4"/>
    <n v="4421"/>
    <n v="3094.7"/>
    <n v="4"/>
    <n v="20"/>
    <n v="17684"/>
    <n v="12378.8"/>
    <n v="5305.2000000000007"/>
    <n v="0.30000000000000004"/>
    <x v="4"/>
    <n v="2025"/>
    <x v="1"/>
  </r>
  <r>
    <s v="O02464"/>
    <s v="2025-08-13"/>
    <x v="385"/>
    <s v="P004"/>
    <x v="15"/>
    <x v="1"/>
    <n v="591"/>
    <n v="354.6"/>
    <n v="3"/>
    <n v="10"/>
    <n v="1773"/>
    <n v="1063.8000000000002"/>
    <n v="709.19999999999982"/>
    <n v="0.39999999999999991"/>
    <x v="1"/>
    <n v="2025"/>
    <x v="1"/>
  </r>
  <r>
    <s v="O02465"/>
    <s v="2025-11-30"/>
    <x v="47"/>
    <s v="P027"/>
    <x v="33"/>
    <x v="2"/>
    <n v="4969"/>
    <n v="2484.5"/>
    <n v="2"/>
    <n v="10"/>
    <n v="9938"/>
    <n v="4969"/>
    <n v="4969"/>
    <n v="0.5"/>
    <x v="6"/>
    <n v="2025"/>
    <x v="3"/>
  </r>
  <r>
    <s v="O02466"/>
    <s v="2024-05-03"/>
    <x v="734"/>
    <s v="P002"/>
    <x v="61"/>
    <x v="4"/>
    <n v="4241"/>
    <n v="2120.5"/>
    <n v="1"/>
    <n v="15"/>
    <n v="4241"/>
    <n v="2120.5"/>
    <n v="2120.5"/>
    <n v="0.5"/>
    <x v="0"/>
    <n v="2024"/>
    <x v="0"/>
  </r>
  <r>
    <s v="O02467"/>
    <s v="2025-04-29"/>
    <x v="760"/>
    <s v="P048"/>
    <x v="42"/>
    <x v="2"/>
    <n v="2190"/>
    <n v="1095"/>
    <n v="3"/>
    <n v="15"/>
    <n v="6570"/>
    <n v="3285"/>
    <n v="3285"/>
    <n v="0.5"/>
    <x v="8"/>
    <n v="2025"/>
    <x v="0"/>
  </r>
  <r>
    <s v="O02468"/>
    <s v="2025-10-27"/>
    <x v="145"/>
    <s v="P061"/>
    <x v="44"/>
    <x v="4"/>
    <n v="7170"/>
    <n v="3585"/>
    <n v="1"/>
    <n v="10"/>
    <n v="7170"/>
    <n v="3585"/>
    <n v="3585"/>
    <n v="0.5"/>
    <x v="7"/>
    <n v="2025"/>
    <x v="3"/>
  </r>
  <r>
    <s v="O02469"/>
    <s v="2024-04-08"/>
    <x v="828"/>
    <s v="P031"/>
    <x v="91"/>
    <x v="3"/>
    <n v="34152"/>
    <n v="23906.400000000001"/>
    <n v="3"/>
    <n v="5"/>
    <n v="102456"/>
    <n v="71719.200000000012"/>
    <n v="30736.799999999988"/>
    <n v="0.29999999999999988"/>
    <x v="8"/>
    <n v="2024"/>
    <x v="0"/>
  </r>
  <r>
    <s v="O02470"/>
    <s v="2024-07-25"/>
    <x v="482"/>
    <s v="P080"/>
    <x v="79"/>
    <x v="4"/>
    <n v="4816"/>
    <n v="3371.2"/>
    <n v="2"/>
    <n v="5"/>
    <n v="9632"/>
    <n v="6742.4"/>
    <n v="2889.6000000000004"/>
    <n v="0.30000000000000004"/>
    <x v="3"/>
    <n v="2024"/>
    <x v="1"/>
  </r>
  <r>
    <s v="O02471"/>
    <s v="2024-09-15"/>
    <x v="50"/>
    <s v="P044"/>
    <x v="53"/>
    <x v="4"/>
    <n v="5008"/>
    <n v="3505.6"/>
    <n v="4"/>
    <n v="0"/>
    <n v="20032"/>
    <n v="14022.4"/>
    <n v="6009.6"/>
    <n v="0.30000000000000004"/>
    <x v="4"/>
    <n v="2024"/>
    <x v="1"/>
  </r>
  <r>
    <s v="O02472"/>
    <s v="2024-11-30"/>
    <x v="474"/>
    <s v="P052"/>
    <x v="77"/>
    <x v="1"/>
    <n v="192"/>
    <n v="96"/>
    <n v="1"/>
    <n v="15"/>
    <n v="192"/>
    <n v="96"/>
    <n v="96"/>
    <n v="0.5"/>
    <x v="6"/>
    <n v="2024"/>
    <x v="3"/>
  </r>
  <r>
    <s v="O02473"/>
    <s v="2025-04-17"/>
    <x v="22"/>
    <s v="P014"/>
    <x v="67"/>
    <x v="4"/>
    <n v="9565"/>
    <n v="6695.5"/>
    <n v="1"/>
    <n v="0"/>
    <n v="9565"/>
    <n v="6695.5"/>
    <n v="2869.5"/>
    <n v="0.3"/>
    <x v="8"/>
    <n v="2025"/>
    <x v="0"/>
  </r>
  <r>
    <s v="O02474"/>
    <s v="2025-04-27"/>
    <x v="343"/>
    <s v="P092"/>
    <x v="83"/>
    <x v="0"/>
    <n v="7315"/>
    <n v="4389"/>
    <n v="4"/>
    <n v="20"/>
    <n v="29260"/>
    <n v="17556"/>
    <n v="11704"/>
    <n v="0.4"/>
    <x v="8"/>
    <n v="2025"/>
    <x v="0"/>
  </r>
  <r>
    <s v="O02475"/>
    <s v="2024-12-27"/>
    <x v="756"/>
    <s v="P064"/>
    <x v="51"/>
    <x v="0"/>
    <n v="8274"/>
    <n v="5791.8"/>
    <n v="3"/>
    <n v="5"/>
    <n v="24822"/>
    <n v="17375.400000000001"/>
    <n v="7446.5999999999985"/>
    <n v="0.29999999999999993"/>
    <x v="5"/>
    <n v="2024"/>
    <x v="3"/>
  </r>
  <r>
    <s v="O02476"/>
    <s v="2024-06-29"/>
    <x v="257"/>
    <s v="P041"/>
    <x v="95"/>
    <x v="1"/>
    <n v="2433"/>
    <n v="1216.5"/>
    <n v="2"/>
    <n v="10"/>
    <n v="4866"/>
    <n v="2433"/>
    <n v="2433"/>
    <n v="0.5"/>
    <x v="9"/>
    <n v="2024"/>
    <x v="0"/>
  </r>
  <r>
    <s v="O02477"/>
    <s v="2025-11-21"/>
    <x v="900"/>
    <s v="P045"/>
    <x v="64"/>
    <x v="3"/>
    <n v="31300"/>
    <n v="18780"/>
    <n v="5"/>
    <n v="10"/>
    <n v="156500"/>
    <n v="93900"/>
    <n v="62600"/>
    <n v="0.4"/>
    <x v="6"/>
    <n v="2025"/>
    <x v="3"/>
  </r>
  <r>
    <s v="O02478"/>
    <s v="2025-06-08"/>
    <x v="901"/>
    <s v="P099"/>
    <x v="24"/>
    <x v="3"/>
    <n v="48012"/>
    <n v="24006"/>
    <n v="4"/>
    <n v="15"/>
    <n v="192048"/>
    <n v="96024"/>
    <n v="96024"/>
    <n v="0.5"/>
    <x v="9"/>
    <n v="2025"/>
    <x v="0"/>
  </r>
  <r>
    <s v="O02479"/>
    <s v="2024-01-20"/>
    <x v="749"/>
    <s v="P033"/>
    <x v="98"/>
    <x v="3"/>
    <n v="11428"/>
    <n v="6856.8"/>
    <n v="4"/>
    <n v="15"/>
    <n v="45712"/>
    <n v="27427.200000000001"/>
    <n v="18284.8"/>
    <n v="0.39999999999999997"/>
    <x v="2"/>
    <n v="2024"/>
    <x v="2"/>
  </r>
  <r>
    <s v="O02480"/>
    <s v="2025-08-01"/>
    <x v="593"/>
    <s v="P065"/>
    <x v="10"/>
    <x v="4"/>
    <n v="4421"/>
    <n v="3094.7"/>
    <n v="1"/>
    <n v="5"/>
    <n v="4421"/>
    <n v="3094.7"/>
    <n v="1326.3000000000002"/>
    <n v="0.30000000000000004"/>
    <x v="1"/>
    <n v="2025"/>
    <x v="1"/>
  </r>
  <r>
    <s v="O02481"/>
    <s v="2024-12-31"/>
    <x v="157"/>
    <s v="P016"/>
    <x v="43"/>
    <x v="1"/>
    <n v="1591"/>
    <n v="1113.7"/>
    <n v="2"/>
    <n v="0"/>
    <n v="3182"/>
    <n v="2227.4"/>
    <n v="954.59999999999991"/>
    <n v="0.3"/>
    <x v="5"/>
    <n v="2024"/>
    <x v="3"/>
  </r>
  <r>
    <s v="O02482"/>
    <s v="2024-08-27"/>
    <x v="42"/>
    <s v="P057"/>
    <x v="38"/>
    <x v="3"/>
    <n v="26846"/>
    <n v="16107.6"/>
    <n v="2"/>
    <n v="20"/>
    <n v="53692"/>
    <n v="32215.200000000001"/>
    <n v="21476.799999999999"/>
    <n v="0.39999999999999997"/>
    <x v="1"/>
    <n v="2024"/>
    <x v="1"/>
  </r>
  <r>
    <s v="O02483"/>
    <s v="2025-11-17"/>
    <x v="266"/>
    <s v="P019"/>
    <x v="39"/>
    <x v="4"/>
    <n v="11395"/>
    <n v="5697.5"/>
    <n v="1"/>
    <n v="20"/>
    <n v="11395"/>
    <n v="5697.5"/>
    <n v="5697.5"/>
    <n v="0.5"/>
    <x v="6"/>
    <n v="2025"/>
    <x v="3"/>
  </r>
  <r>
    <s v="O02484"/>
    <s v="2024-01-10"/>
    <x v="902"/>
    <s v="P053"/>
    <x v="28"/>
    <x v="2"/>
    <n v="641"/>
    <n v="384.6"/>
    <n v="1"/>
    <n v="20"/>
    <n v="641"/>
    <n v="384.6"/>
    <n v="256.39999999999998"/>
    <n v="0.39999999999999997"/>
    <x v="2"/>
    <n v="2024"/>
    <x v="2"/>
  </r>
  <r>
    <s v="O02485"/>
    <s v="2025-12-28"/>
    <x v="407"/>
    <s v="P049"/>
    <x v="34"/>
    <x v="2"/>
    <n v="4071"/>
    <n v="2442.6"/>
    <n v="5"/>
    <n v="15"/>
    <n v="20355"/>
    <n v="12213"/>
    <n v="8142"/>
    <n v="0.4"/>
    <x v="5"/>
    <n v="2025"/>
    <x v="3"/>
  </r>
  <r>
    <s v="O02486"/>
    <s v="2024-12-13"/>
    <x v="262"/>
    <s v="P072"/>
    <x v="20"/>
    <x v="3"/>
    <n v="27555"/>
    <n v="19288.5"/>
    <n v="5"/>
    <n v="15"/>
    <n v="137775"/>
    <n v="96442.5"/>
    <n v="41332.5"/>
    <n v="0.3"/>
    <x v="5"/>
    <n v="2024"/>
    <x v="3"/>
  </r>
  <r>
    <s v="O02487"/>
    <s v="2025-03-30"/>
    <x v="892"/>
    <s v="P039"/>
    <x v="81"/>
    <x v="0"/>
    <n v="9543"/>
    <n v="4771.5"/>
    <n v="1"/>
    <n v="0"/>
    <n v="9543"/>
    <n v="4771.5"/>
    <n v="4771.5"/>
    <n v="0.5"/>
    <x v="11"/>
    <n v="2025"/>
    <x v="2"/>
  </r>
  <r>
    <s v="O02488"/>
    <s v="2024-07-31"/>
    <x v="369"/>
    <s v="P001"/>
    <x v="1"/>
    <x v="1"/>
    <n v="1891"/>
    <n v="945.5"/>
    <n v="4"/>
    <n v="0"/>
    <n v="7564"/>
    <n v="3782"/>
    <n v="3782"/>
    <n v="0.5"/>
    <x v="3"/>
    <n v="2024"/>
    <x v="1"/>
  </r>
  <r>
    <s v="O02489"/>
    <s v="2024-06-29"/>
    <x v="308"/>
    <s v="P072"/>
    <x v="20"/>
    <x v="3"/>
    <n v="27555"/>
    <n v="19288.5"/>
    <n v="2"/>
    <n v="0"/>
    <n v="55110"/>
    <n v="38577"/>
    <n v="16533"/>
    <n v="0.3"/>
    <x v="9"/>
    <n v="2024"/>
    <x v="0"/>
  </r>
  <r>
    <s v="O02490"/>
    <s v="2024-12-01"/>
    <x v="499"/>
    <s v="P022"/>
    <x v="73"/>
    <x v="3"/>
    <n v="48755"/>
    <n v="29253"/>
    <n v="3"/>
    <n v="0"/>
    <n v="146265"/>
    <n v="87759"/>
    <n v="58506"/>
    <n v="0.4"/>
    <x v="5"/>
    <n v="2024"/>
    <x v="3"/>
  </r>
  <r>
    <s v="O02491"/>
    <s v="2024-07-01"/>
    <x v="894"/>
    <s v="P078"/>
    <x v="75"/>
    <x v="0"/>
    <n v="700"/>
    <n v="420"/>
    <n v="5"/>
    <n v="10"/>
    <n v="3500"/>
    <n v="2100"/>
    <n v="1400"/>
    <n v="0.4"/>
    <x v="3"/>
    <n v="2024"/>
    <x v="1"/>
  </r>
  <r>
    <s v="O02492"/>
    <s v="2025-09-03"/>
    <x v="154"/>
    <s v="P095"/>
    <x v="66"/>
    <x v="2"/>
    <n v="4520"/>
    <n v="3164"/>
    <n v="3"/>
    <n v="10"/>
    <n v="13560"/>
    <n v="9492"/>
    <n v="4068"/>
    <n v="0.3"/>
    <x v="4"/>
    <n v="2025"/>
    <x v="1"/>
  </r>
  <r>
    <s v="O02493"/>
    <s v="2024-10-10"/>
    <x v="98"/>
    <s v="P015"/>
    <x v="55"/>
    <x v="2"/>
    <n v="2943"/>
    <n v="1471.5"/>
    <n v="1"/>
    <n v="15"/>
    <n v="2943"/>
    <n v="1471.5"/>
    <n v="1471.5"/>
    <n v="0.5"/>
    <x v="7"/>
    <n v="2024"/>
    <x v="3"/>
  </r>
  <r>
    <s v="O02494"/>
    <s v="2025-02-03"/>
    <x v="751"/>
    <s v="P062"/>
    <x v="93"/>
    <x v="4"/>
    <n v="2777"/>
    <n v="1943.9"/>
    <n v="4"/>
    <n v="20"/>
    <n v="11108"/>
    <n v="7775.6"/>
    <n v="3332.3999999999996"/>
    <n v="0.3"/>
    <x v="10"/>
    <n v="2025"/>
    <x v="2"/>
  </r>
  <r>
    <s v="O02495"/>
    <s v="2025-06-14"/>
    <x v="842"/>
    <s v="P001"/>
    <x v="1"/>
    <x v="1"/>
    <n v="1891"/>
    <n v="945.5"/>
    <n v="1"/>
    <n v="5"/>
    <n v="1891"/>
    <n v="945.5"/>
    <n v="945.5"/>
    <n v="0.5"/>
    <x v="9"/>
    <n v="2025"/>
    <x v="0"/>
  </r>
  <r>
    <s v="O02496"/>
    <s v="2024-11-29"/>
    <x v="718"/>
    <s v="P015"/>
    <x v="55"/>
    <x v="2"/>
    <n v="2943"/>
    <n v="1471.5"/>
    <n v="3"/>
    <n v="5"/>
    <n v="8829"/>
    <n v="4414.5"/>
    <n v="4414.5"/>
    <n v="0.5"/>
    <x v="6"/>
    <n v="2024"/>
    <x v="3"/>
  </r>
  <r>
    <s v="O02497"/>
    <s v="2024-05-31"/>
    <x v="690"/>
    <s v="P033"/>
    <x v="98"/>
    <x v="3"/>
    <n v="11428"/>
    <n v="6856.8"/>
    <n v="4"/>
    <n v="5"/>
    <n v="45712"/>
    <n v="27427.200000000001"/>
    <n v="18284.8"/>
    <n v="0.39999999999999997"/>
    <x v="0"/>
    <n v="2024"/>
    <x v="0"/>
  </r>
  <r>
    <s v="O02498"/>
    <s v="2025-04-05"/>
    <x v="564"/>
    <s v="P027"/>
    <x v="33"/>
    <x v="2"/>
    <n v="4969"/>
    <n v="2484.5"/>
    <n v="3"/>
    <n v="20"/>
    <n v="14907"/>
    <n v="7453.5"/>
    <n v="7453.5"/>
    <n v="0.5"/>
    <x v="8"/>
    <n v="2025"/>
    <x v="0"/>
  </r>
  <r>
    <s v="O02499"/>
    <s v="2025-01-29"/>
    <x v="255"/>
    <s v="P048"/>
    <x v="42"/>
    <x v="2"/>
    <n v="2190"/>
    <n v="1095"/>
    <n v="3"/>
    <n v="5"/>
    <n v="6570"/>
    <n v="3285"/>
    <n v="3285"/>
    <n v="0.5"/>
    <x v="2"/>
    <n v="2025"/>
    <x v="2"/>
  </r>
  <r>
    <s v="O02500"/>
    <s v="2024-07-11"/>
    <x v="743"/>
    <s v="P031"/>
    <x v="91"/>
    <x v="3"/>
    <n v="34152"/>
    <n v="23906.400000000001"/>
    <n v="4"/>
    <n v="0"/>
    <n v="136608"/>
    <n v="95625.600000000006"/>
    <n v="40982.399999999994"/>
    <n v="0.29999999999999993"/>
    <x v="3"/>
    <n v="2024"/>
    <x v="1"/>
  </r>
  <r>
    <s v="O02501"/>
    <s v="2025-01-18"/>
    <x v="458"/>
    <s v="P018"/>
    <x v="5"/>
    <x v="1"/>
    <n v="3985"/>
    <n v="2789.5"/>
    <n v="2"/>
    <n v="0"/>
    <n v="7970"/>
    <n v="5579"/>
    <n v="2391"/>
    <n v="0.3"/>
    <x v="2"/>
    <n v="2025"/>
    <x v="2"/>
  </r>
  <r>
    <s v="O02502"/>
    <s v="2025-08-24"/>
    <x v="754"/>
    <s v="P097"/>
    <x v="84"/>
    <x v="4"/>
    <n v="9084"/>
    <n v="6358.8"/>
    <n v="1"/>
    <n v="15"/>
    <n v="9084"/>
    <n v="6358.8"/>
    <n v="2725.2"/>
    <n v="0.3"/>
    <x v="1"/>
    <n v="2025"/>
    <x v="1"/>
  </r>
  <r>
    <s v="O02503"/>
    <s v="2024-04-23"/>
    <x v="420"/>
    <s v="P023"/>
    <x v="11"/>
    <x v="4"/>
    <n v="4437"/>
    <n v="2662.2"/>
    <n v="4"/>
    <n v="10"/>
    <n v="17748"/>
    <n v="10648.8"/>
    <n v="7099.2000000000007"/>
    <n v="0.4"/>
    <x v="8"/>
    <n v="2024"/>
    <x v="0"/>
  </r>
  <r>
    <s v="O02504"/>
    <s v="2025-07-13"/>
    <x v="482"/>
    <s v="P072"/>
    <x v="20"/>
    <x v="3"/>
    <n v="27555"/>
    <n v="19288.5"/>
    <n v="1"/>
    <n v="0"/>
    <n v="27555"/>
    <n v="19288.5"/>
    <n v="8266.5"/>
    <n v="0.3"/>
    <x v="3"/>
    <n v="2025"/>
    <x v="1"/>
  </r>
  <r>
    <s v="O02505"/>
    <s v="2025-06-19"/>
    <x v="99"/>
    <s v="P026"/>
    <x v="60"/>
    <x v="4"/>
    <n v="4882"/>
    <n v="2929.2"/>
    <n v="5"/>
    <n v="5"/>
    <n v="24410"/>
    <n v="14646"/>
    <n v="9764"/>
    <n v="0.4"/>
    <x v="9"/>
    <n v="2025"/>
    <x v="0"/>
  </r>
  <r>
    <s v="O02506"/>
    <s v="2024-03-22"/>
    <x v="210"/>
    <s v="P020"/>
    <x v="21"/>
    <x v="4"/>
    <n v="11647"/>
    <n v="8152.9"/>
    <n v="1"/>
    <n v="20"/>
    <n v="11647"/>
    <n v="8152.9"/>
    <n v="3494.1000000000004"/>
    <n v="0.30000000000000004"/>
    <x v="11"/>
    <n v="2024"/>
    <x v="2"/>
  </r>
  <r>
    <s v="O02507"/>
    <s v="2025-09-16"/>
    <x v="903"/>
    <s v="P079"/>
    <x v="36"/>
    <x v="0"/>
    <n v="10900"/>
    <n v="5450"/>
    <n v="1"/>
    <n v="5"/>
    <n v="10900"/>
    <n v="5450"/>
    <n v="5450"/>
    <n v="0.5"/>
    <x v="4"/>
    <n v="2025"/>
    <x v="1"/>
  </r>
  <r>
    <s v="O02508"/>
    <s v="2025-07-02"/>
    <x v="36"/>
    <s v="P088"/>
    <x v="6"/>
    <x v="4"/>
    <n v="11542"/>
    <n v="6925.2"/>
    <n v="5"/>
    <n v="5"/>
    <n v="57710"/>
    <n v="34626"/>
    <n v="23084"/>
    <n v="0.4"/>
    <x v="3"/>
    <n v="2025"/>
    <x v="1"/>
  </r>
  <r>
    <s v="O02509"/>
    <s v="2025-08-25"/>
    <x v="576"/>
    <s v="P035"/>
    <x v="92"/>
    <x v="4"/>
    <n v="3185"/>
    <n v="1592.5"/>
    <n v="5"/>
    <n v="0"/>
    <n v="15925"/>
    <n v="7962.5"/>
    <n v="7962.5"/>
    <n v="0.5"/>
    <x v="1"/>
    <n v="2025"/>
    <x v="1"/>
  </r>
  <r>
    <s v="O02510"/>
    <s v="2025-11-28"/>
    <x v="576"/>
    <s v="P047"/>
    <x v="48"/>
    <x v="2"/>
    <n v="3146"/>
    <n v="1573"/>
    <n v="5"/>
    <n v="0"/>
    <n v="15730"/>
    <n v="7865"/>
    <n v="7865"/>
    <n v="0.5"/>
    <x v="6"/>
    <n v="2025"/>
    <x v="3"/>
  </r>
  <r>
    <s v="O02511"/>
    <s v="2025-10-30"/>
    <x v="96"/>
    <s v="P038"/>
    <x v="2"/>
    <x v="2"/>
    <n v="413"/>
    <n v="247.8"/>
    <n v="1"/>
    <n v="10"/>
    <n v="413"/>
    <n v="247.8"/>
    <n v="165.2"/>
    <n v="0.39999999999999997"/>
    <x v="7"/>
    <n v="2025"/>
    <x v="3"/>
  </r>
  <r>
    <s v="O02512"/>
    <s v="2025-10-09"/>
    <x v="466"/>
    <s v="P016"/>
    <x v="43"/>
    <x v="1"/>
    <n v="1591"/>
    <n v="1113.7"/>
    <n v="1"/>
    <n v="5"/>
    <n v="1591"/>
    <n v="1113.7"/>
    <n v="477.29999999999995"/>
    <n v="0.3"/>
    <x v="7"/>
    <n v="2025"/>
    <x v="3"/>
  </r>
  <r>
    <s v="O02513"/>
    <s v="2025-10-09"/>
    <x v="99"/>
    <s v="P035"/>
    <x v="92"/>
    <x v="4"/>
    <n v="3185"/>
    <n v="1592.5"/>
    <n v="1"/>
    <n v="5"/>
    <n v="3185"/>
    <n v="1592.5"/>
    <n v="1592.5"/>
    <n v="0.5"/>
    <x v="7"/>
    <n v="2025"/>
    <x v="3"/>
  </r>
  <r>
    <s v="O02514"/>
    <s v="2024-06-13"/>
    <x v="819"/>
    <s v="P081"/>
    <x v="50"/>
    <x v="2"/>
    <n v="4046"/>
    <n v="2427.6"/>
    <n v="1"/>
    <n v="15"/>
    <n v="4046"/>
    <n v="2427.6"/>
    <n v="1618.4"/>
    <n v="0.4"/>
    <x v="9"/>
    <n v="2024"/>
    <x v="0"/>
  </r>
  <r>
    <s v="O02515"/>
    <s v="2025-12-16"/>
    <x v="247"/>
    <s v="P025"/>
    <x v="58"/>
    <x v="2"/>
    <n v="696"/>
    <n v="348"/>
    <n v="4"/>
    <n v="10"/>
    <n v="2784"/>
    <n v="1392"/>
    <n v="1392"/>
    <n v="0.5"/>
    <x v="5"/>
    <n v="2025"/>
    <x v="3"/>
  </r>
  <r>
    <s v="O02516"/>
    <s v="2025-11-13"/>
    <x v="904"/>
    <s v="P042"/>
    <x v="74"/>
    <x v="1"/>
    <n v="2758"/>
    <n v="1379"/>
    <n v="5"/>
    <n v="20"/>
    <n v="13790"/>
    <n v="6895"/>
    <n v="6895"/>
    <n v="0.5"/>
    <x v="6"/>
    <n v="2025"/>
    <x v="3"/>
  </r>
  <r>
    <s v="O02517"/>
    <s v="2024-05-21"/>
    <x v="905"/>
    <s v="P063"/>
    <x v="16"/>
    <x v="2"/>
    <n v="3643"/>
    <n v="2185.8000000000002"/>
    <n v="4"/>
    <n v="15"/>
    <n v="14572"/>
    <n v="8743.2000000000007"/>
    <n v="5828.7999999999993"/>
    <n v="0.39999999999999997"/>
    <x v="0"/>
    <n v="2024"/>
    <x v="0"/>
  </r>
  <r>
    <s v="O02518"/>
    <s v="2025-08-20"/>
    <x v="800"/>
    <s v="P012"/>
    <x v="13"/>
    <x v="0"/>
    <n v="1513"/>
    <n v="907.8"/>
    <n v="4"/>
    <n v="0"/>
    <n v="6052"/>
    <n v="3631.2"/>
    <n v="2420.8000000000002"/>
    <n v="0.4"/>
    <x v="1"/>
    <n v="2025"/>
    <x v="1"/>
  </r>
  <r>
    <s v="O02519"/>
    <s v="2024-11-29"/>
    <x v="803"/>
    <s v="P035"/>
    <x v="92"/>
    <x v="4"/>
    <n v="3185"/>
    <n v="1592.5"/>
    <n v="1"/>
    <n v="5"/>
    <n v="3185"/>
    <n v="1592.5"/>
    <n v="1592.5"/>
    <n v="0.5"/>
    <x v="6"/>
    <n v="2024"/>
    <x v="3"/>
  </r>
  <r>
    <s v="O02520"/>
    <s v="2024-07-24"/>
    <x v="309"/>
    <s v="P014"/>
    <x v="67"/>
    <x v="4"/>
    <n v="9565"/>
    <n v="6695.5"/>
    <n v="5"/>
    <n v="15"/>
    <n v="47825"/>
    <n v="33477.5"/>
    <n v="14347.5"/>
    <n v="0.3"/>
    <x v="3"/>
    <n v="2024"/>
    <x v="1"/>
  </r>
  <r>
    <s v="O02521"/>
    <s v="2024-08-10"/>
    <x v="865"/>
    <s v="P034"/>
    <x v="88"/>
    <x v="3"/>
    <n v="4860"/>
    <n v="2430"/>
    <n v="2"/>
    <n v="5"/>
    <n v="9720"/>
    <n v="4860"/>
    <n v="4860"/>
    <n v="0.5"/>
    <x v="1"/>
    <n v="2024"/>
    <x v="1"/>
  </r>
  <r>
    <s v="O02522"/>
    <s v="2024-03-10"/>
    <x v="423"/>
    <s v="P025"/>
    <x v="58"/>
    <x v="2"/>
    <n v="696"/>
    <n v="348"/>
    <n v="5"/>
    <n v="0"/>
    <n v="3480"/>
    <n v="1740"/>
    <n v="1740"/>
    <n v="0.5"/>
    <x v="11"/>
    <n v="2024"/>
    <x v="2"/>
  </r>
  <r>
    <s v="O02523"/>
    <s v="2024-10-13"/>
    <x v="295"/>
    <s v="P098"/>
    <x v="30"/>
    <x v="1"/>
    <n v="1661"/>
    <n v="830.5"/>
    <n v="4"/>
    <n v="15"/>
    <n v="6644"/>
    <n v="3322"/>
    <n v="3322"/>
    <n v="0.5"/>
    <x v="7"/>
    <n v="2024"/>
    <x v="3"/>
  </r>
  <r>
    <s v="O02524"/>
    <s v="2025-11-12"/>
    <x v="650"/>
    <s v="P097"/>
    <x v="84"/>
    <x v="4"/>
    <n v="9084"/>
    <n v="6358.8"/>
    <n v="2"/>
    <n v="5"/>
    <n v="18168"/>
    <n v="12717.6"/>
    <n v="5450.4"/>
    <n v="0.3"/>
    <x v="6"/>
    <n v="2025"/>
    <x v="3"/>
  </r>
  <r>
    <s v="O02525"/>
    <s v="2024-11-21"/>
    <x v="837"/>
    <s v="P006"/>
    <x v="99"/>
    <x v="3"/>
    <n v="18855"/>
    <n v="9427.5"/>
    <n v="5"/>
    <n v="0"/>
    <n v="94275"/>
    <n v="47137.5"/>
    <n v="47137.5"/>
    <n v="0.5"/>
    <x v="6"/>
    <n v="2024"/>
    <x v="3"/>
  </r>
  <r>
    <s v="O02526"/>
    <s v="2025-10-06"/>
    <x v="840"/>
    <s v="P096"/>
    <x v="47"/>
    <x v="2"/>
    <n v="483"/>
    <n v="289.8"/>
    <n v="4"/>
    <n v="0"/>
    <n v="1932"/>
    <n v="1159.2"/>
    <n v="772.8"/>
    <n v="0.39999999999999997"/>
    <x v="7"/>
    <n v="2025"/>
    <x v="3"/>
  </r>
  <r>
    <s v="O02527"/>
    <s v="2024-06-02"/>
    <x v="6"/>
    <s v="P085"/>
    <x v="22"/>
    <x v="1"/>
    <n v="1436"/>
    <n v="1005.2"/>
    <n v="5"/>
    <n v="5"/>
    <n v="7180"/>
    <n v="5026"/>
    <n v="2154"/>
    <n v="0.3"/>
    <x v="9"/>
    <n v="2024"/>
    <x v="0"/>
  </r>
  <r>
    <s v="O02528"/>
    <s v="2024-10-22"/>
    <x v="638"/>
    <s v="P016"/>
    <x v="43"/>
    <x v="1"/>
    <n v="1591"/>
    <n v="1113.7"/>
    <n v="5"/>
    <n v="0"/>
    <n v="7955"/>
    <n v="5568.5"/>
    <n v="2386.5"/>
    <n v="0.3"/>
    <x v="7"/>
    <n v="2024"/>
    <x v="3"/>
  </r>
  <r>
    <s v="O02529"/>
    <s v="2025-11-25"/>
    <x v="525"/>
    <s v="P013"/>
    <x v="70"/>
    <x v="1"/>
    <n v="639"/>
    <n v="319.5"/>
    <n v="4"/>
    <n v="10"/>
    <n v="2556"/>
    <n v="1278"/>
    <n v="1278"/>
    <n v="0.5"/>
    <x v="6"/>
    <n v="2025"/>
    <x v="3"/>
  </r>
  <r>
    <s v="O02530"/>
    <s v="2024-11-09"/>
    <x v="165"/>
    <s v="P057"/>
    <x v="38"/>
    <x v="3"/>
    <n v="26846"/>
    <n v="16107.6"/>
    <n v="2"/>
    <n v="0"/>
    <n v="53692"/>
    <n v="32215.200000000001"/>
    <n v="21476.799999999999"/>
    <n v="0.39999999999999997"/>
    <x v="6"/>
    <n v="2024"/>
    <x v="3"/>
  </r>
  <r>
    <s v="O02531"/>
    <s v="2025-07-15"/>
    <x v="280"/>
    <s v="P100"/>
    <x v="45"/>
    <x v="1"/>
    <n v="2523"/>
    <n v="1766.1"/>
    <n v="3"/>
    <n v="15"/>
    <n v="7569"/>
    <n v="5298.2999999999993"/>
    <n v="2270.7000000000007"/>
    <n v="0.3000000000000001"/>
    <x v="3"/>
    <n v="2025"/>
    <x v="1"/>
  </r>
  <r>
    <s v="O02532"/>
    <s v="2025-11-09"/>
    <x v="397"/>
    <s v="P004"/>
    <x v="15"/>
    <x v="1"/>
    <n v="591"/>
    <n v="354.6"/>
    <n v="1"/>
    <n v="0"/>
    <n v="591"/>
    <n v="354.6"/>
    <n v="236.39999999999998"/>
    <n v="0.39999999999999997"/>
    <x v="6"/>
    <n v="2025"/>
    <x v="3"/>
  </r>
  <r>
    <s v="O02533"/>
    <s v="2024-05-26"/>
    <x v="286"/>
    <s v="P017"/>
    <x v="12"/>
    <x v="2"/>
    <n v="978"/>
    <n v="684.6"/>
    <n v="5"/>
    <n v="5"/>
    <n v="4890"/>
    <n v="3423"/>
    <n v="1467"/>
    <n v="0.3"/>
    <x v="0"/>
    <n v="2024"/>
    <x v="0"/>
  </r>
  <r>
    <s v="O02534"/>
    <s v="2024-07-07"/>
    <x v="205"/>
    <s v="P038"/>
    <x v="2"/>
    <x v="2"/>
    <n v="413"/>
    <n v="247.8"/>
    <n v="5"/>
    <n v="20"/>
    <n v="2065"/>
    <n v="1239"/>
    <n v="826"/>
    <n v="0.4"/>
    <x v="3"/>
    <n v="2024"/>
    <x v="1"/>
  </r>
  <r>
    <s v="O02535"/>
    <s v="2024-10-02"/>
    <x v="27"/>
    <s v="P085"/>
    <x v="22"/>
    <x v="1"/>
    <n v="1436"/>
    <n v="1005.2"/>
    <n v="5"/>
    <n v="0"/>
    <n v="7180"/>
    <n v="5026"/>
    <n v="2154"/>
    <n v="0.3"/>
    <x v="7"/>
    <n v="2024"/>
    <x v="3"/>
  </r>
  <r>
    <s v="O02536"/>
    <s v="2024-06-21"/>
    <x v="545"/>
    <s v="P024"/>
    <x v="57"/>
    <x v="3"/>
    <n v="9702"/>
    <n v="4851"/>
    <n v="4"/>
    <n v="5"/>
    <n v="38808"/>
    <n v="19404"/>
    <n v="19404"/>
    <n v="0.5"/>
    <x v="9"/>
    <n v="2024"/>
    <x v="0"/>
  </r>
  <r>
    <s v="O02537"/>
    <s v="2024-10-21"/>
    <x v="749"/>
    <s v="P003"/>
    <x v="46"/>
    <x v="1"/>
    <n v="569"/>
    <n v="341.4"/>
    <n v="1"/>
    <n v="10"/>
    <n v="569"/>
    <n v="341.4"/>
    <n v="227.60000000000002"/>
    <n v="0.4"/>
    <x v="7"/>
    <n v="2024"/>
    <x v="3"/>
  </r>
  <r>
    <s v="O02538"/>
    <s v="2024-01-16"/>
    <x v="525"/>
    <s v="P088"/>
    <x v="6"/>
    <x v="4"/>
    <n v="11542"/>
    <n v="6925.2"/>
    <n v="3"/>
    <n v="20"/>
    <n v="34626"/>
    <n v="20775.599999999999"/>
    <n v="13850.400000000001"/>
    <n v="0.4"/>
    <x v="2"/>
    <n v="2024"/>
    <x v="2"/>
  </r>
  <r>
    <s v="O02539"/>
    <s v="2025-08-05"/>
    <x v="903"/>
    <s v="P025"/>
    <x v="58"/>
    <x v="2"/>
    <n v="696"/>
    <n v="348"/>
    <n v="5"/>
    <n v="10"/>
    <n v="3480"/>
    <n v="1740"/>
    <n v="1740"/>
    <n v="0.5"/>
    <x v="1"/>
    <n v="2025"/>
    <x v="1"/>
  </r>
  <r>
    <s v="O02540"/>
    <s v="2024-10-13"/>
    <x v="710"/>
    <s v="P052"/>
    <x v="77"/>
    <x v="1"/>
    <n v="192"/>
    <n v="96"/>
    <n v="2"/>
    <n v="20"/>
    <n v="384"/>
    <n v="192"/>
    <n v="192"/>
    <n v="0.5"/>
    <x v="7"/>
    <n v="2024"/>
    <x v="3"/>
  </r>
  <r>
    <s v="O02541"/>
    <s v="2025-09-12"/>
    <x v="90"/>
    <s v="P061"/>
    <x v="44"/>
    <x v="4"/>
    <n v="7170"/>
    <n v="3585"/>
    <n v="4"/>
    <n v="0"/>
    <n v="28680"/>
    <n v="14340"/>
    <n v="14340"/>
    <n v="0.5"/>
    <x v="4"/>
    <n v="2025"/>
    <x v="1"/>
  </r>
  <r>
    <s v="O02542"/>
    <s v="2025-02-11"/>
    <x v="254"/>
    <s v="P073"/>
    <x v="89"/>
    <x v="1"/>
    <n v="626"/>
    <n v="438.2"/>
    <n v="3"/>
    <n v="20"/>
    <n v="1878"/>
    <n v="1314.6"/>
    <n v="563.40000000000009"/>
    <n v="0.30000000000000004"/>
    <x v="10"/>
    <n v="2025"/>
    <x v="2"/>
  </r>
  <r>
    <s v="O02543"/>
    <s v="2025-09-06"/>
    <x v="342"/>
    <s v="P056"/>
    <x v="23"/>
    <x v="3"/>
    <n v="18900"/>
    <n v="9450"/>
    <n v="5"/>
    <n v="5"/>
    <n v="94500"/>
    <n v="47250"/>
    <n v="47250"/>
    <n v="0.5"/>
    <x v="4"/>
    <n v="2025"/>
    <x v="1"/>
  </r>
  <r>
    <s v="O02544"/>
    <s v="2025-03-04"/>
    <x v="319"/>
    <s v="P023"/>
    <x v="11"/>
    <x v="4"/>
    <n v="4437"/>
    <n v="2662.2"/>
    <n v="2"/>
    <n v="10"/>
    <n v="8874"/>
    <n v="5324.4"/>
    <n v="3549.6000000000004"/>
    <n v="0.4"/>
    <x v="11"/>
    <n v="2025"/>
    <x v="2"/>
  </r>
  <r>
    <s v="O02545"/>
    <s v="2024-11-14"/>
    <x v="860"/>
    <s v="P018"/>
    <x v="5"/>
    <x v="1"/>
    <n v="3985"/>
    <n v="2789.5"/>
    <n v="3"/>
    <n v="10"/>
    <n v="11955"/>
    <n v="8368.5"/>
    <n v="3586.5"/>
    <n v="0.3"/>
    <x v="6"/>
    <n v="2024"/>
    <x v="3"/>
  </r>
  <r>
    <s v="O02546"/>
    <s v="2024-02-23"/>
    <x v="781"/>
    <s v="P088"/>
    <x v="6"/>
    <x v="4"/>
    <n v="11542"/>
    <n v="6925.2"/>
    <n v="4"/>
    <n v="20"/>
    <n v="46168"/>
    <n v="27700.799999999999"/>
    <n v="18467.2"/>
    <n v="0.4"/>
    <x v="10"/>
    <n v="2024"/>
    <x v="2"/>
  </r>
  <r>
    <s v="O02547"/>
    <s v="2024-06-10"/>
    <x v="329"/>
    <s v="P028"/>
    <x v="27"/>
    <x v="3"/>
    <n v="9664"/>
    <n v="4832"/>
    <n v="5"/>
    <n v="0"/>
    <n v="48320"/>
    <n v="24160"/>
    <n v="24160"/>
    <n v="0.5"/>
    <x v="9"/>
    <n v="2024"/>
    <x v="0"/>
  </r>
  <r>
    <s v="O02548"/>
    <s v="2025-08-01"/>
    <x v="906"/>
    <s v="P079"/>
    <x v="36"/>
    <x v="0"/>
    <n v="10900"/>
    <n v="5450"/>
    <n v="1"/>
    <n v="0"/>
    <n v="10900"/>
    <n v="5450"/>
    <n v="5450"/>
    <n v="0.5"/>
    <x v="1"/>
    <n v="2025"/>
    <x v="1"/>
  </r>
  <r>
    <s v="O02549"/>
    <s v="2025-10-10"/>
    <x v="127"/>
    <s v="P036"/>
    <x v="97"/>
    <x v="3"/>
    <n v="3046"/>
    <n v="1827.6"/>
    <n v="3"/>
    <n v="5"/>
    <n v="9138"/>
    <n v="5482.7999999999993"/>
    <n v="3655.2000000000007"/>
    <n v="0.40000000000000008"/>
    <x v="7"/>
    <n v="2025"/>
    <x v="3"/>
  </r>
  <r>
    <s v="O02550"/>
    <s v="2024-06-16"/>
    <x v="633"/>
    <s v="P038"/>
    <x v="2"/>
    <x v="2"/>
    <n v="413"/>
    <n v="247.8"/>
    <n v="2"/>
    <n v="0"/>
    <n v="826"/>
    <n v="495.6"/>
    <n v="330.4"/>
    <n v="0.39999999999999997"/>
    <x v="9"/>
    <n v="2024"/>
    <x v="0"/>
  </r>
  <r>
    <s v="O02551"/>
    <s v="2024-05-15"/>
    <x v="64"/>
    <s v="P068"/>
    <x v="65"/>
    <x v="0"/>
    <n v="7252"/>
    <n v="3626"/>
    <n v="5"/>
    <n v="0"/>
    <n v="36260"/>
    <n v="18130"/>
    <n v="18130"/>
    <n v="0.5"/>
    <x v="0"/>
    <n v="2024"/>
    <x v="0"/>
  </r>
  <r>
    <s v="O02552"/>
    <s v="2024-10-25"/>
    <x v="19"/>
    <s v="P042"/>
    <x v="74"/>
    <x v="1"/>
    <n v="2758"/>
    <n v="1379"/>
    <n v="3"/>
    <n v="10"/>
    <n v="8274"/>
    <n v="4137"/>
    <n v="4137"/>
    <n v="0.5"/>
    <x v="7"/>
    <n v="2024"/>
    <x v="3"/>
  </r>
  <r>
    <s v="O02553"/>
    <s v="2024-06-16"/>
    <x v="37"/>
    <s v="P099"/>
    <x v="24"/>
    <x v="3"/>
    <n v="48012"/>
    <n v="24006"/>
    <n v="1"/>
    <n v="5"/>
    <n v="48012"/>
    <n v="24006"/>
    <n v="24006"/>
    <n v="0.5"/>
    <x v="9"/>
    <n v="2024"/>
    <x v="0"/>
  </r>
  <r>
    <s v="O02554"/>
    <s v="2025-10-16"/>
    <x v="459"/>
    <s v="P035"/>
    <x v="92"/>
    <x v="4"/>
    <n v="3185"/>
    <n v="1592.5"/>
    <n v="3"/>
    <n v="15"/>
    <n v="9555"/>
    <n v="4777.5"/>
    <n v="4777.5"/>
    <n v="0.5"/>
    <x v="7"/>
    <n v="2025"/>
    <x v="3"/>
  </r>
  <r>
    <s v="O02555"/>
    <s v="2024-01-22"/>
    <x v="244"/>
    <s v="P053"/>
    <x v="28"/>
    <x v="2"/>
    <n v="641"/>
    <n v="384.6"/>
    <n v="1"/>
    <n v="20"/>
    <n v="641"/>
    <n v="384.6"/>
    <n v="256.39999999999998"/>
    <n v="0.39999999999999997"/>
    <x v="2"/>
    <n v="2024"/>
    <x v="2"/>
  </r>
  <r>
    <s v="O02556"/>
    <s v="2025-12-07"/>
    <x v="342"/>
    <s v="P099"/>
    <x v="24"/>
    <x v="3"/>
    <n v="48012"/>
    <n v="24006"/>
    <n v="1"/>
    <n v="20"/>
    <n v="48012"/>
    <n v="24006"/>
    <n v="24006"/>
    <n v="0.5"/>
    <x v="5"/>
    <n v="2025"/>
    <x v="3"/>
  </r>
  <r>
    <s v="O02557"/>
    <s v="2024-09-06"/>
    <x v="287"/>
    <s v="P023"/>
    <x v="11"/>
    <x v="4"/>
    <n v="4437"/>
    <n v="2662.2"/>
    <n v="5"/>
    <n v="0"/>
    <n v="22185"/>
    <n v="13311"/>
    <n v="8874"/>
    <n v="0.4"/>
    <x v="4"/>
    <n v="2024"/>
    <x v="1"/>
  </r>
  <r>
    <s v="O02558"/>
    <s v="2024-11-05"/>
    <x v="501"/>
    <s v="P084"/>
    <x v="80"/>
    <x v="2"/>
    <n v="3921"/>
    <n v="2352.6"/>
    <n v="2"/>
    <n v="15"/>
    <n v="7842"/>
    <n v="4705.2"/>
    <n v="3136.8"/>
    <n v="0.4"/>
    <x v="6"/>
    <n v="2024"/>
    <x v="3"/>
  </r>
  <r>
    <s v="O02559"/>
    <s v="2024-09-11"/>
    <x v="256"/>
    <s v="P047"/>
    <x v="48"/>
    <x v="2"/>
    <n v="3146"/>
    <n v="1573"/>
    <n v="3"/>
    <n v="5"/>
    <n v="9438"/>
    <n v="4719"/>
    <n v="4719"/>
    <n v="0.5"/>
    <x v="4"/>
    <n v="2024"/>
    <x v="1"/>
  </r>
  <r>
    <s v="O02560"/>
    <s v="2025-11-04"/>
    <x v="800"/>
    <s v="P094"/>
    <x v="69"/>
    <x v="0"/>
    <n v="13434"/>
    <n v="9403.7999999999993"/>
    <n v="3"/>
    <n v="10"/>
    <n v="40302"/>
    <n v="28211.399999999998"/>
    <n v="12090.600000000002"/>
    <n v="0.30000000000000004"/>
    <x v="6"/>
    <n v="2025"/>
    <x v="3"/>
  </r>
  <r>
    <s v="O02561"/>
    <s v="2025-12-25"/>
    <x v="907"/>
    <s v="P002"/>
    <x v="61"/>
    <x v="4"/>
    <n v="4241"/>
    <n v="2120.5"/>
    <n v="2"/>
    <n v="0"/>
    <n v="8482"/>
    <n v="4241"/>
    <n v="4241"/>
    <n v="0.5"/>
    <x v="5"/>
    <n v="2025"/>
    <x v="3"/>
  </r>
  <r>
    <s v="O02562"/>
    <s v="2024-07-01"/>
    <x v="194"/>
    <s v="P096"/>
    <x v="47"/>
    <x v="2"/>
    <n v="483"/>
    <n v="289.8"/>
    <n v="1"/>
    <n v="10"/>
    <n v="483"/>
    <n v="289.8"/>
    <n v="193.2"/>
    <n v="0.39999999999999997"/>
    <x v="3"/>
    <n v="2024"/>
    <x v="1"/>
  </r>
  <r>
    <s v="O02563"/>
    <s v="2025-07-23"/>
    <x v="408"/>
    <s v="P016"/>
    <x v="43"/>
    <x v="1"/>
    <n v="1591"/>
    <n v="1113.7"/>
    <n v="5"/>
    <n v="5"/>
    <n v="7955"/>
    <n v="5568.5"/>
    <n v="2386.5"/>
    <n v="0.3"/>
    <x v="3"/>
    <n v="2025"/>
    <x v="1"/>
  </r>
  <r>
    <s v="O02564"/>
    <s v="2024-04-15"/>
    <x v="666"/>
    <s v="P006"/>
    <x v="99"/>
    <x v="3"/>
    <n v="18855"/>
    <n v="9427.5"/>
    <n v="4"/>
    <n v="20"/>
    <n v="75420"/>
    <n v="37710"/>
    <n v="37710"/>
    <n v="0.5"/>
    <x v="8"/>
    <n v="2024"/>
    <x v="0"/>
  </r>
  <r>
    <s v="O02565"/>
    <s v="2024-03-14"/>
    <x v="314"/>
    <s v="P092"/>
    <x v="83"/>
    <x v="0"/>
    <n v="7315"/>
    <n v="4389"/>
    <n v="2"/>
    <n v="20"/>
    <n v="14630"/>
    <n v="8778"/>
    <n v="5852"/>
    <n v="0.4"/>
    <x v="11"/>
    <n v="2024"/>
    <x v="2"/>
  </r>
  <r>
    <s v="O02566"/>
    <s v="2025-06-11"/>
    <x v="451"/>
    <s v="P054"/>
    <x v="63"/>
    <x v="4"/>
    <n v="611"/>
    <n v="427.7"/>
    <n v="5"/>
    <n v="10"/>
    <n v="3055"/>
    <n v="2138.5"/>
    <n v="916.5"/>
    <n v="0.3"/>
    <x v="9"/>
    <n v="2025"/>
    <x v="0"/>
  </r>
  <r>
    <s v="O02567"/>
    <s v="2024-01-18"/>
    <x v="792"/>
    <s v="P044"/>
    <x v="53"/>
    <x v="4"/>
    <n v="5008"/>
    <n v="3505.6"/>
    <n v="3"/>
    <n v="0"/>
    <n v="15024"/>
    <n v="10516.8"/>
    <n v="4507.2000000000007"/>
    <n v="0.30000000000000004"/>
    <x v="2"/>
    <n v="2024"/>
    <x v="2"/>
  </r>
  <r>
    <s v="O02568"/>
    <s v="2025-02-15"/>
    <x v="390"/>
    <s v="P011"/>
    <x v="32"/>
    <x v="0"/>
    <n v="4339"/>
    <n v="2169.5"/>
    <n v="5"/>
    <n v="15"/>
    <n v="21695"/>
    <n v="10847.5"/>
    <n v="10847.5"/>
    <n v="0.5"/>
    <x v="10"/>
    <n v="2025"/>
    <x v="2"/>
  </r>
  <r>
    <s v="O02569"/>
    <s v="2024-03-22"/>
    <x v="908"/>
    <s v="P023"/>
    <x v="11"/>
    <x v="4"/>
    <n v="4437"/>
    <n v="2662.2"/>
    <n v="2"/>
    <n v="15"/>
    <n v="8874"/>
    <n v="5324.4"/>
    <n v="3549.6000000000004"/>
    <n v="0.4"/>
    <x v="11"/>
    <n v="2024"/>
    <x v="2"/>
  </r>
  <r>
    <s v="O02570"/>
    <s v="2024-10-06"/>
    <x v="80"/>
    <s v="P091"/>
    <x v="18"/>
    <x v="3"/>
    <n v="45348"/>
    <n v="27208.799999999999"/>
    <n v="2"/>
    <n v="20"/>
    <n v="90696"/>
    <n v="54417.599999999999"/>
    <n v="36278.400000000001"/>
    <n v="0.4"/>
    <x v="7"/>
    <n v="2024"/>
    <x v="3"/>
  </r>
  <r>
    <s v="O02571"/>
    <s v="2024-08-01"/>
    <x v="202"/>
    <s v="P100"/>
    <x v="45"/>
    <x v="1"/>
    <n v="2523"/>
    <n v="1766.1"/>
    <n v="5"/>
    <n v="20"/>
    <n v="12615"/>
    <n v="8830.5"/>
    <n v="3784.5"/>
    <n v="0.3"/>
    <x v="1"/>
    <n v="2024"/>
    <x v="1"/>
  </r>
  <r>
    <s v="O02572"/>
    <s v="2024-06-02"/>
    <x v="364"/>
    <s v="P042"/>
    <x v="74"/>
    <x v="1"/>
    <n v="2758"/>
    <n v="1379"/>
    <n v="4"/>
    <n v="10"/>
    <n v="11032"/>
    <n v="5516"/>
    <n v="5516"/>
    <n v="0.5"/>
    <x v="9"/>
    <n v="2024"/>
    <x v="0"/>
  </r>
  <r>
    <s v="O02573"/>
    <s v="2024-10-06"/>
    <x v="894"/>
    <s v="P010"/>
    <x v="0"/>
    <x v="0"/>
    <n v="10936"/>
    <n v="6561.6"/>
    <n v="5"/>
    <n v="15"/>
    <n v="54680"/>
    <n v="32808"/>
    <n v="21872"/>
    <n v="0.4"/>
    <x v="7"/>
    <n v="2024"/>
    <x v="3"/>
  </r>
  <r>
    <s v="O02574"/>
    <s v="2025-11-17"/>
    <x v="134"/>
    <s v="P020"/>
    <x v="21"/>
    <x v="4"/>
    <n v="11647"/>
    <n v="8152.9"/>
    <n v="4"/>
    <n v="0"/>
    <n v="46588"/>
    <n v="32611.599999999999"/>
    <n v="13976.400000000001"/>
    <n v="0.30000000000000004"/>
    <x v="6"/>
    <n v="2025"/>
    <x v="3"/>
  </r>
  <r>
    <s v="O02575"/>
    <s v="2025-03-17"/>
    <x v="757"/>
    <s v="P068"/>
    <x v="65"/>
    <x v="0"/>
    <n v="7252"/>
    <n v="3626"/>
    <n v="3"/>
    <n v="5"/>
    <n v="21756"/>
    <n v="10878"/>
    <n v="10878"/>
    <n v="0.5"/>
    <x v="11"/>
    <n v="2025"/>
    <x v="2"/>
  </r>
  <r>
    <s v="O02576"/>
    <s v="2025-02-15"/>
    <x v="123"/>
    <s v="P048"/>
    <x v="42"/>
    <x v="2"/>
    <n v="2190"/>
    <n v="1095"/>
    <n v="1"/>
    <n v="5"/>
    <n v="2190"/>
    <n v="1095"/>
    <n v="1095"/>
    <n v="0.5"/>
    <x v="10"/>
    <n v="2025"/>
    <x v="2"/>
  </r>
  <r>
    <s v="O02577"/>
    <s v="2025-07-26"/>
    <x v="155"/>
    <s v="P029"/>
    <x v="94"/>
    <x v="4"/>
    <n v="2105"/>
    <n v="1263"/>
    <n v="4"/>
    <n v="20"/>
    <n v="8420"/>
    <n v="5052"/>
    <n v="3368"/>
    <n v="0.4"/>
    <x v="3"/>
    <n v="2025"/>
    <x v="1"/>
  </r>
  <r>
    <s v="O02578"/>
    <s v="2024-12-18"/>
    <x v="254"/>
    <s v="P036"/>
    <x v="97"/>
    <x v="3"/>
    <n v="3046"/>
    <n v="1827.6"/>
    <n v="3"/>
    <n v="0"/>
    <n v="9138"/>
    <n v="5482.7999999999993"/>
    <n v="3655.2000000000007"/>
    <n v="0.40000000000000008"/>
    <x v="5"/>
    <n v="2024"/>
    <x v="3"/>
  </r>
  <r>
    <s v="O02579"/>
    <s v="2024-02-17"/>
    <x v="180"/>
    <s v="P022"/>
    <x v="73"/>
    <x v="3"/>
    <n v="48755"/>
    <n v="29253"/>
    <n v="4"/>
    <n v="15"/>
    <n v="195020"/>
    <n v="117012"/>
    <n v="78008"/>
    <n v="0.4"/>
    <x v="10"/>
    <n v="2024"/>
    <x v="2"/>
  </r>
  <r>
    <s v="O02580"/>
    <s v="2024-11-16"/>
    <x v="501"/>
    <s v="P055"/>
    <x v="56"/>
    <x v="3"/>
    <n v="6621"/>
    <n v="3972.6"/>
    <n v="5"/>
    <n v="10"/>
    <n v="33105"/>
    <n v="19863"/>
    <n v="13242"/>
    <n v="0.4"/>
    <x v="6"/>
    <n v="2024"/>
    <x v="3"/>
  </r>
  <r>
    <s v="O02581"/>
    <s v="2024-05-25"/>
    <x v="838"/>
    <s v="P054"/>
    <x v="63"/>
    <x v="4"/>
    <n v="611"/>
    <n v="427.7"/>
    <n v="5"/>
    <n v="10"/>
    <n v="3055"/>
    <n v="2138.5"/>
    <n v="916.5"/>
    <n v="0.3"/>
    <x v="0"/>
    <n v="2024"/>
    <x v="0"/>
  </r>
  <r>
    <s v="O02582"/>
    <s v="2024-11-05"/>
    <x v="174"/>
    <s v="P023"/>
    <x v="11"/>
    <x v="4"/>
    <n v="4437"/>
    <n v="2662.2"/>
    <n v="5"/>
    <n v="15"/>
    <n v="22185"/>
    <n v="13311"/>
    <n v="8874"/>
    <n v="0.4"/>
    <x v="6"/>
    <n v="2024"/>
    <x v="3"/>
  </r>
  <r>
    <s v="O02583"/>
    <s v="2025-01-05"/>
    <x v="782"/>
    <s v="P042"/>
    <x v="74"/>
    <x v="1"/>
    <n v="2758"/>
    <n v="1379"/>
    <n v="1"/>
    <n v="20"/>
    <n v="2758"/>
    <n v="1379"/>
    <n v="1379"/>
    <n v="0.5"/>
    <x v="2"/>
    <n v="2025"/>
    <x v="2"/>
  </r>
  <r>
    <s v="O02584"/>
    <s v="2025-05-25"/>
    <x v="749"/>
    <s v="P033"/>
    <x v="98"/>
    <x v="3"/>
    <n v="11428"/>
    <n v="6856.8"/>
    <n v="3"/>
    <n v="10"/>
    <n v="34284"/>
    <n v="20570.400000000001"/>
    <n v="13713.599999999999"/>
    <n v="0.39999999999999997"/>
    <x v="0"/>
    <n v="2025"/>
    <x v="0"/>
  </r>
  <r>
    <s v="O02585"/>
    <s v="2025-12-07"/>
    <x v="33"/>
    <s v="P034"/>
    <x v="88"/>
    <x v="3"/>
    <n v="4860"/>
    <n v="2430"/>
    <n v="2"/>
    <n v="10"/>
    <n v="9720"/>
    <n v="4860"/>
    <n v="4860"/>
    <n v="0.5"/>
    <x v="5"/>
    <n v="2025"/>
    <x v="3"/>
  </r>
  <r>
    <s v="O02586"/>
    <s v="2025-09-22"/>
    <x v="805"/>
    <s v="P050"/>
    <x v="26"/>
    <x v="4"/>
    <n v="10475"/>
    <n v="7332.5"/>
    <n v="5"/>
    <n v="20"/>
    <n v="52375"/>
    <n v="36662.5"/>
    <n v="15712.5"/>
    <n v="0.3"/>
    <x v="4"/>
    <n v="2025"/>
    <x v="1"/>
  </r>
  <r>
    <s v="O02587"/>
    <s v="2025-08-16"/>
    <x v="387"/>
    <s v="P047"/>
    <x v="48"/>
    <x v="2"/>
    <n v="3146"/>
    <n v="1573"/>
    <n v="2"/>
    <n v="10"/>
    <n v="6292"/>
    <n v="3146"/>
    <n v="3146"/>
    <n v="0.5"/>
    <x v="1"/>
    <n v="2025"/>
    <x v="1"/>
  </r>
  <r>
    <s v="O02588"/>
    <s v="2024-10-16"/>
    <x v="246"/>
    <s v="P031"/>
    <x v="91"/>
    <x v="3"/>
    <n v="34152"/>
    <n v="23906.400000000001"/>
    <n v="2"/>
    <n v="5"/>
    <n v="68304"/>
    <n v="47812.800000000003"/>
    <n v="20491.199999999997"/>
    <n v="0.29999999999999993"/>
    <x v="7"/>
    <n v="2024"/>
    <x v="3"/>
  </r>
  <r>
    <s v="O02589"/>
    <s v="2025-07-26"/>
    <x v="210"/>
    <s v="P026"/>
    <x v="60"/>
    <x v="4"/>
    <n v="4882"/>
    <n v="2929.2"/>
    <n v="4"/>
    <n v="0"/>
    <n v="19528"/>
    <n v="11716.8"/>
    <n v="7811.2000000000007"/>
    <n v="0.4"/>
    <x v="3"/>
    <n v="2025"/>
    <x v="1"/>
  </r>
  <r>
    <s v="O02590"/>
    <s v="2025-11-10"/>
    <x v="744"/>
    <s v="P036"/>
    <x v="97"/>
    <x v="3"/>
    <n v="3046"/>
    <n v="1827.6"/>
    <n v="1"/>
    <n v="5"/>
    <n v="3046"/>
    <n v="1827.6"/>
    <n v="1218.4000000000001"/>
    <n v="0.4"/>
    <x v="6"/>
    <n v="2025"/>
    <x v="3"/>
  </r>
  <r>
    <s v="O02591"/>
    <s v="2024-05-05"/>
    <x v="571"/>
    <s v="P047"/>
    <x v="48"/>
    <x v="2"/>
    <n v="3146"/>
    <n v="1573"/>
    <n v="4"/>
    <n v="20"/>
    <n v="12584"/>
    <n v="6292"/>
    <n v="6292"/>
    <n v="0.5"/>
    <x v="0"/>
    <n v="2024"/>
    <x v="0"/>
  </r>
  <r>
    <s v="O02592"/>
    <s v="2025-02-23"/>
    <x v="499"/>
    <s v="P076"/>
    <x v="17"/>
    <x v="1"/>
    <n v="3690"/>
    <n v="2583"/>
    <n v="5"/>
    <n v="20"/>
    <n v="18450"/>
    <n v="12915"/>
    <n v="5535"/>
    <n v="0.3"/>
    <x v="10"/>
    <n v="2025"/>
    <x v="2"/>
  </r>
  <r>
    <s v="O02593"/>
    <s v="2024-02-18"/>
    <x v="909"/>
    <s v="P029"/>
    <x v="94"/>
    <x v="4"/>
    <n v="2105"/>
    <n v="1263"/>
    <n v="1"/>
    <n v="20"/>
    <n v="2105"/>
    <n v="1263"/>
    <n v="842"/>
    <n v="0.4"/>
    <x v="10"/>
    <n v="2024"/>
    <x v="2"/>
  </r>
  <r>
    <s v="O02594"/>
    <s v="2024-11-20"/>
    <x v="196"/>
    <s v="P096"/>
    <x v="47"/>
    <x v="2"/>
    <n v="483"/>
    <n v="289.8"/>
    <n v="2"/>
    <n v="5"/>
    <n v="966"/>
    <n v="579.6"/>
    <n v="386.4"/>
    <n v="0.39999999999999997"/>
    <x v="6"/>
    <n v="2024"/>
    <x v="3"/>
  </r>
  <r>
    <s v="O02595"/>
    <s v="2024-12-26"/>
    <x v="748"/>
    <s v="P070"/>
    <x v="85"/>
    <x v="4"/>
    <n v="583"/>
    <n v="349.8"/>
    <n v="2"/>
    <n v="10"/>
    <n v="1166"/>
    <n v="699.6"/>
    <n v="466.4"/>
    <n v="0.39999999999999997"/>
    <x v="5"/>
    <n v="2024"/>
    <x v="3"/>
  </r>
  <r>
    <s v="O02596"/>
    <s v="2025-02-05"/>
    <x v="799"/>
    <s v="P011"/>
    <x v="32"/>
    <x v="0"/>
    <n v="4339"/>
    <n v="2169.5"/>
    <n v="1"/>
    <n v="5"/>
    <n v="4339"/>
    <n v="2169.5"/>
    <n v="2169.5"/>
    <n v="0.5"/>
    <x v="10"/>
    <n v="2025"/>
    <x v="2"/>
  </r>
  <r>
    <s v="O02597"/>
    <s v="2024-09-08"/>
    <x v="739"/>
    <s v="P100"/>
    <x v="45"/>
    <x v="1"/>
    <n v="2523"/>
    <n v="1766.1"/>
    <n v="4"/>
    <n v="10"/>
    <n v="10092"/>
    <n v="7064.4"/>
    <n v="3027.6000000000004"/>
    <n v="0.30000000000000004"/>
    <x v="4"/>
    <n v="2024"/>
    <x v="1"/>
  </r>
  <r>
    <s v="O02598"/>
    <s v="2024-01-19"/>
    <x v="18"/>
    <s v="P067"/>
    <x v="52"/>
    <x v="4"/>
    <n v="1463"/>
    <n v="731.5"/>
    <n v="2"/>
    <n v="10"/>
    <n v="2926"/>
    <n v="1463"/>
    <n v="1463"/>
    <n v="0.5"/>
    <x v="2"/>
    <n v="2024"/>
    <x v="2"/>
  </r>
  <r>
    <s v="O02599"/>
    <s v="2025-10-24"/>
    <x v="484"/>
    <s v="P038"/>
    <x v="2"/>
    <x v="2"/>
    <n v="413"/>
    <n v="247.8"/>
    <n v="2"/>
    <n v="10"/>
    <n v="826"/>
    <n v="495.6"/>
    <n v="330.4"/>
    <n v="0.39999999999999997"/>
    <x v="7"/>
    <n v="2025"/>
    <x v="3"/>
  </r>
  <r>
    <s v="O02600"/>
    <s v="2025-05-16"/>
    <x v="508"/>
    <s v="P010"/>
    <x v="0"/>
    <x v="0"/>
    <n v="10936"/>
    <n v="6561.6"/>
    <n v="4"/>
    <n v="10"/>
    <n v="43744"/>
    <n v="26246.400000000001"/>
    <n v="17497.599999999999"/>
    <n v="0.39999999999999997"/>
    <x v="0"/>
    <n v="2025"/>
    <x v="0"/>
  </r>
  <r>
    <s v="O02601"/>
    <s v="2025-04-15"/>
    <x v="562"/>
    <s v="P016"/>
    <x v="43"/>
    <x v="1"/>
    <n v="1591"/>
    <n v="1113.7"/>
    <n v="4"/>
    <n v="5"/>
    <n v="6364"/>
    <n v="4454.8"/>
    <n v="1909.1999999999998"/>
    <n v="0.3"/>
    <x v="8"/>
    <n v="2025"/>
    <x v="0"/>
  </r>
  <r>
    <s v="O02602"/>
    <s v="2024-03-31"/>
    <x v="817"/>
    <s v="P069"/>
    <x v="41"/>
    <x v="1"/>
    <n v="384"/>
    <n v="192"/>
    <n v="2"/>
    <n v="20"/>
    <n v="768"/>
    <n v="384"/>
    <n v="384"/>
    <n v="0.5"/>
    <x v="11"/>
    <n v="2024"/>
    <x v="2"/>
  </r>
  <r>
    <s v="O02603"/>
    <s v="2024-09-06"/>
    <x v="118"/>
    <s v="P048"/>
    <x v="42"/>
    <x v="2"/>
    <n v="2190"/>
    <n v="1095"/>
    <n v="5"/>
    <n v="5"/>
    <n v="10950"/>
    <n v="5475"/>
    <n v="5475"/>
    <n v="0.5"/>
    <x v="4"/>
    <n v="2024"/>
    <x v="1"/>
  </r>
  <r>
    <s v="O02604"/>
    <s v="2024-04-05"/>
    <x v="64"/>
    <s v="P019"/>
    <x v="39"/>
    <x v="4"/>
    <n v="11395"/>
    <n v="5697.5"/>
    <n v="3"/>
    <n v="10"/>
    <n v="34185"/>
    <n v="17092.5"/>
    <n v="17092.5"/>
    <n v="0.5"/>
    <x v="8"/>
    <n v="2024"/>
    <x v="0"/>
  </r>
  <r>
    <s v="O02605"/>
    <s v="2025-04-01"/>
    <x v="179"/>
    <s v="P031"/>
    <x v="91"/>
    <x v="3"/>
    <n v="34152"/>
    <n v="23906.400000000001"/>
    <n v="1"/>
    <n v="10"/>
    <n v="34152"/>
    <n v="23906.400000000001"/>
    <n v="10245.599999999999"/>
    <n v="0.29999999999999993"/>
    <x v="8"/>
    <n v="2025"/>
    <x v="0"/>
  </r>
  <r>
    <s v="O02606"/>
    <s v="2024-10-18"/>
    <x v="225"/>
    <s v="P098"/>
    <x v="30"/>
    <x v="1"/>
    <n v="1661"/>
    <n v="830.5"/>
    <n v="1"/>
    <n v="5"/>
    <n v="1661"/>
    <n v="830.5"/>
    <n v="830.5"/>
    <n v="0.5"/>
    <x v="7"/>
    <n v="2024"/>
    <x v="3"/>
  </r>
  <r>
    <s v="O02607"/>
    <s v="2025-02-11"/>
    <x v="278"/>
    <s v="P003"/>
    <x v="46"/>
    <x v="1"/>
    <n v="569"/>
    <n v="341.4"/>
    <n v="1"/>
    <n v="0"/>
    <n v="569"/>
    <n v="341.4"/>
    <n v="227.60000000000002"/>
    <n v="0.4"/>
    <x v="10"/>
    <n v="2025"/>
    <x v="2"/>
  </r>
  <r>
    <s v="O02608"/>
    <s v="2024-02-25"/>
    <x v="296"/>
    <s v="P020"/>
    <x v="21"/>
    <x v="4"/>
    <n v="11647"/>
    <n v="8152.9"/>
    <n v="3"/>
    <n v="15"/>
    <n v="34941"/>
    <n v="24458.699999999997"/>
    <n v="10482.300000000003"/>
    <n v="0.3000000000000001"/>
    <x v="10"/>
    <n v="2024"/>
    <x v="2"/>
  </r>
  <r>
    <s v="O02609"/>
    <s v="2024-10-28"/>
    <x v="420"/>
    <s v="P030"/>
    <x v="40"/>
    <x v="3"/>
    <n v="16441"/>
    <n v="8220.5"/>
    <n v="4"/>
    <n v="10"/>
    <n v="65764"/>
    <n v="32882"/>
    <n v="32882"/>
    <n v="0.5"/>
    <x v="7"/>
    <n v="2024"/>
    <x v="3"/>
  </r>
  <r>
    <s v="O02610"/>
    <s v="2024-06-19"/>
    <x v="669"/>
    <s v="P082"/>
    <x v="68"/>
    <x v="3"/>
    <n v="354"/>
    <n v="247.8"/>
    <n v="3"/>
    <n v="20"/>
    <n v="1062"/>
    <n v="743.40000000000009"/>
    <n v="318.59999999999991"/>
    <n v="0.29999999999999993"/>
    <x v="9"/>
    <n v="2024"/>
    <x v="0"/>
  </r>
  <r>
    <s v="O02611"/>
    <s v="2025-12-12"/>
    <x v="692"/>
    <s v="P055"/>
    <x v="56"/>
    <x v="3"/>
    <n v="6621"/>
    <n v="3972.6"/>
    <n v="3"/>
    <n v="0"/>
    <n v="19863"/>
    <n v="11917.8"/>
    <n v="7945.2000000000007"/>
    <n v="0.4"/>
    <x v="5"/>
    <n v="2025"/>
    <x v="3"/>
  </r>
  <r>
    <s v="O02612"/>
    <s v="2025-02-04"/>
    <x v="166"/>
    <s v="P097"/>
    <x v="84"/>
    <x v="4"/>
    <n v="9084"/>
    <n v="6358.8"/>
    <n v="3"/>
    <n v="15"/>
    <n v="27252"/>
    <n v="19076.400000000001"/>
    <n v="8175.5999999999985"/>
    <n v="0.29999999999999993"/>
    <x v="10"/>
    <n v="2025"/>
    <x v="2"/>
  </r>
  <r>
    <s v="O02613"/>
    <s v="2025-01-23"/>
    <x v="695"/>
    <s v="P073"/>
    <x v="89"/>
    <x v="1"/>
    <n v="626"/>
    <n v="438.2"/>
    <n v="1"/>
    <n v="20"/>
    <n v="626"/>
    <n v="438.2"/>
    <n v="187.8"/>
    <n v="0.30000000000000004"/>
    <x v="2"/>
    <n v="2025"/>
    <x v="2"/>
  </r>
  <r>
    <s v="O02614"/>
    <s v="2025-02-28"/>
    <x v="16"/>
    <s v="P098"/>
    <x v="30"/>
    <x v="1"/>
    <n v="1661"/>
    <n v="830.5"/>
    <n v="3"/>
    <n v="20"/>
    <n v="4983"/>
    <n v="2491.5"/>
    <n v="2491.5"/>
    <n v="0.5"/>
    <x v="10"/>
    <n v="2025"/>
    <x v="2"/>
  </r>
  <r>
    <s v="O02615"/>
    <s v="2025-09-06"/>
    <x v="826"/>
    <s v="P098"/>
    <x v="30"/>
    <x v="1"/>
    <n v="1661"/>
    <n v="830.5"/>
    <n v="1"/>
    <n v="5"/>
    <n v="1661"/>
    <n v="830.5"/>
    <n v="830.5"/>
    <n v="0.5"/>
    <x v="4"/>
    <n v="2025"/>
    <x v="1"/>
  </r>
  <r>
    <s v="O02616"/>
    <s v="2024-09-05"/>
    <x v="515"/>
    <s v="P085"/>
    <x v="22"/>
    <x v="1"/>
    <n v="1436"/>
    <n v="1005.2"/>
    <n v="2"/>
    <n v="15"/>
    <n v="2872"/>
    <n v="2010.4"/>
    <n v="861.59999999999991"/>
    <n v="0.3"/>
    <x v="4"/>
    <n v="2024"/>
    <x v="1"/>
  </r>
  <r>
    <s v="O02617"/>
    <s v="2025-05-28"/>
    <x v="191"/>
    <s v="P094"/>
    <x v="69"/>
    <x v="0"/>
    <n v="13434"/>
    <n v="9403.7999999999993"/>
    <n v="2"/>
    <n v="20"/>
    <n v="26868"/>
    <n v="18807.599999999999"/>
    <n v="8060.4000000000015"/>
    <n v="0.30000000000000004"/>
    <x v="0"/>
    <n v="2025"/>
    <x v="0"/>
  </r>
  <r>
    <s v="O02618"/>
    <s v="2024-05-15"/>
    <x v="121"/>
    <s v="P078"/>
    <x v="75"/>
    <x v="0"/>
    <n v="700"/>
    <n v="420"/>
    <n v="3"/>
    <n v="15"/>
    <n v="2100"/>
    <n v="1260"/>
    <n v="840"/>
    <n v="0.4"/>
    <x v="0"/>
    <n v="2024"/>
    <x v="0"/>
  </r>
  <r>
    <s v="O02619"/>
    <s v="2024-07-04"/>
    <x v="456"/>
    <s v="P067"/>
    <x v="52"/>
    <x v="4"/>
    <n v="1463"/>
    <n v="731.5"/>
    <n v="3"/>
    <n v="15"/>
    <n v="4389"/>
    <n v="2194.5"/>
    <n v="2194.5"/>
    <n v="0.5"/>
    <x v="3"/>
    <n v="2024"/>
    <x v="1"/>
  </r>
  <r>
    <s v="O02620"/>
    <s v="2025-02-10"/>
    <x v="19"/>
    <s v="P100"/>
    <x v="45"/>
    <x v="1"/>
    <n v="2523"/>
    <n v="1766.1"/>
    <n v="5"/>
    <n v="15"/>
    <n v="12615"/>
    <n v="8830.5"/>
    <n v="3784.5"/>
    <n v="0.3"/>
    <x v="10"/>
    <n v="2025"/>
    <x v="2"/>
  </r>
  <r>
    <s v="O02621"/>
    <s v="2025-04-27"/>
    <x v="784"/>
    <s v="P036"/>
    <x v="97"/>
    <x v="3"/>
    <n v="3046"/>
    <n v="1827.6"/>
    <n v="3"/>
    <n v="10"/>
    <n v="9138"/>
    <n v="5482.7999999999993"/>
    <n v="3655.2000000000007"/>
    <n v="0.40000000000000008"/>
    <x v="8"/>
    <n v="2025"/>
    <x v="0"/>
  </r>
  <r>
    <s v="O02622"/>
    <s v="2024-03-03"/>
    <x v="147"/>
    <s v="P090"/>
    <x v="54"/>
    <x v="1"/>
    <n v="1510"/>
    <n v="755"/>
    <n v="3"/>
    <n v="5"/>
    <n v="4530"/>
    <n v="2265"/>
    <n v="2265"/>
    <n v="0.5"/>
    <x v="11"/>
    <n v="2024"/>
    <x v="2"/>
  </r>
  <r>
    <s v="O02623"/>
    <s v="2024-12-25"/>
    <x v="299"/>
    <s v="P036"/>
    <x v="97"/>
    <x v="3"/>
    <n v="3046"/>
    <n v="1827.6"/>
    <n v="5"/>
    <n v="15"/>
    <n v="15230"/>
    <n v="9138"/>
    <n v="6092"/>
    <n v="0.4"/>
    <x v="5"/>
    <n v="2024"/>
    <x v="3"/>
  </r>
  <r>
    <s v="O02624"/>
    <s v="2024-06-03"/>
    <x v="219"/>
    <s v="P058"/>
    <x v="35"/>
    <x v="1"/>
    <n v="3598"/>
    <n v="2158.8000000000002"/>
    <n v="2"/>
    <n v="15"/>
    <n v="7196"/>
    <n v="4317.6000000000004"/>
    <n v="2878.3999999999996"/>
    <n v="0.39999999999999997"/>
    <x v="9"/>
    <n v="2024"/>
    <x v="0"/>
  </r>
  <r>
    <s v="O02625"/>
    <s v="2025-11-29"/>
    <x v="473"/>
    <s v="P024"/>
    <x v="57"/>
    <x v="3"/>
    <n v="9702"/>
    <n v="4851"/>
    <n v="1"/>
    <n v="0"/>
    <n v="9702"/>
    <n v="4851"/>
    <n v="4851"/>
    <n v="0.5"/>
    <x v="6"/>
    <n v="2025"/>
    <x v="3"/>
  </r>
  <r>
    <s v="O02626"/>
    <s v="2025-01-19"/>
    <x v="713"/>
    <s v="P076"/>
    <x v="17"/>
    <x v="1"/>
    <n v="3690"/>
    <n v="2583"/>
    <n v="3"/>
    <n v="10"/>
    <n v="11070"/>
    <n v="7749"/>
    <n v="3321"/>
    <n v="0.3"/>
    <x v="2"/>
    <n v="2025"/>
    <x v="2"/>
  </r>
  <r>
    <s v="O02627"/>
    <s v="2024-03-07"/>
    <x v="775"/>
    <s v="P023"/>
    <x v="11"/>
    <x v="4"/>
    <n v="4437"/>
    <n v="2662.2"/>
    <n v="4"/>
    <n v="10"/>
    <n v="17748"/>
    <n v="10648.8"/>
    <n v="7099.2000000000007"/>
    <n v="0.4"/>
    <x v="11"/>
    <n v="2024"/>
    <x v="2"/>
  </r>
  <r>
    <s v="O02628"/>
    <s v="2025-08-01"/>
    <x v="706"/>
    <s v="P016"/>
    <x v="43"/>
    <x v="1"/>
    <n v="1591"/>
    <n v="1113.7"/>
    <n v="3"/>
    <n v="10"/>
    <n v="4773"/>
    <n v="3341.1000000000004"/>
    <n v="1431.8999999999996"/>
    <n v="0.29999999999999993"/>
    <x v="1"/>
    <n v="2025"/>
    <x v="1"/>
  </r>
  <r>
    <s v="O02629"/>
    <s v="2024-04-09"/>
    <x v="680"/>
    <s v="P008"/>
    <x v="29"/>
    <x v="3"/>
    <n v="41971"/>
    <n v="29379.7"/>
    <n v="1"/>
    <n v="10"/>
    <n v="41971"/>
    <n v="29379.7"/>
    <n v="12591.3"/>
    <n v="0.3"/>
    <x v="8"/>
    <n v="2024"/>
    <x v="0"/>
  </r>
  <r>
    <s v="O02630"/>
    <s v="2024-03-24"/>
    <x v="236"/>
    <s v="P092"/>
    <x v="83"/>
    <x v="0"/>
    <n v="7315"/>
    <n v="4389"/>
    <n v="5"/>
    <n v="10"/>
    <n v="36575"/>
    <n v="21945"/>
    <n v="14630"/>
    <n v="0.4"/>
    <x v="11"/>
    <n v="2024"/>
    <x v="2"/>
  </r>
  <r>
    <s v="O02631"/>
    <s v="2024-05-29"/>
    <x v="735"/>
    <s v="P050"/>
    <x v="26"/>
    <x v="4"/>
    <n v="10475"/>
    <n v="7332.5"/>
    <n v="2"/>
    <n v="10"/>
    <n v="20950"/>
    <n v="14665"/>
    <n v="6285"/>
    <n v="0.3"/>
    <x v="0"/>
    <n v="2024"/>
    <x v="0"/>
  </r>
  <r>
    <s v="O02632"/>
    <s v="2024-01-20"/>
    <x v="772"/>
    <s v="P022"/>
    <x v="73"/>
    <x v="3"/>
    <n v="48755"/>
    <n v="29253"/>
    <n v="4"/>
    <n v="0"/>
    <n v="195020"/>
    <n v="117012"/>
    <n v="78008"/>
    <n v="0.4"/>
    <x v="2"/>
    <n v="2024"/>
    <x v="2"/>
  </r>
  <r>
    <s v="O02633"/>
    <s v="2024-11-22"/>
    <x v="765"/>
    <s v="P031"/>
    <x v="91"/>
    <x v="3"/>
    <n v="34152"/>
    <n v="23906.400000000001"/>
    <n v="1"/>
    <n v="10"/>
    <n v="34152"/>
    <n v="23906.400000000001"/>
    <n v="10245.599999999999"/>
    <n v="0.29999999999999993"/>
    <x v="6"/>
    <n v="2024"/>
    <x v="3"/>
  </r>
  <r>
    <s v="O02634"/>
    <s v="2024-10-28"/>
    <x v="309"/>
    <s v="P085"/>
    <x v="22"/>
    <x v="1"/>
    <n v="1436"/>
    <n v="1005.2"/>
    <n v="4"/>
    <n v="15"/>
    <n v="5744"/>
    <n v="4020.8"/>
    <n v="1723.1999999999998"/>
    <n v="0.3"/>
    <x v="7"/>
    <n v="2024"/>
    <x v="3"/>
  </r>
  <r>
    <s v="O02635"/>
    <s v="2025-02-08"/>
    <x v="282"/>
    <s v="P023"/>
    <x v="11"/>
    <x v="4"/>
    <n v="4437"/>
    <n v="2662.2"/>
    <n v="1"/>
    <n v="15"/>
    <n v="4437"/>
    <n v="2662.2"/>
    <n v="1774.8000000000002"/>
    <n v="0.4"/>
    <x v="10"/>
    <n v="2025"/>
    <x v="2"/>
  </r>
  <r>
    <s v="O02636"/>
    <s v="2025-12-03"/>
    <x v="458"/>
    <s v="P005"/>
    <x v="90"/>
    <x v="1"/>
    <n v="3939"/>
    <n v="2757.3"/>
    <n v="5"/>
    <n v="10"/>
    <n v="19695"/>
    <n v="13786.5"/>
    <n v="5908.5"/>
    <n v="0.3"/>
    <x v="5"/>
    <n v="2025"/>
    <x v="3"/>
  </r>
  <r>
    <s v="O02637"/>
    <s v="2024-09-27"/>
    <x v="10"/>
    <s v="P050"/>
    <x v="26"/>
    <x v="4"/>
    <n v="10475"/>
    <n v="7332.5"/>
    <n v="2"/>
    <n v="0"/>
    <n v="20950"/>
    <n v="14665"/>
    <n v="6285"/>
    <n v="0.3"/>
    <x v="4"/>
    <n v="2024"/>
    <x v="1"/>
  </r>
  <r>
    <s v="O02638"/>
    <s v="2024-01-24"/>
    <x v="236"/>
    <s v="P089"/>
    <x v="31"/>
    <x v="4"/>
    <n v="2956"/>
    <n v="1478"/>
    <n v="5"/>
    <n v="20"/>
    <n v="14780"/>
    <n v="7390"/>
    <n v="7390"/>
    <n v="0.5"/>
    <x v="2"/>
    <n v="2024"/>
    <x v="2"/>
  </r>
  <r>
    <s v="O02639"/>
    <s v="2025-08-26"/>
    <x v="910"/>
    <s v="P034"/>
    <x v="88"/>
    <x v="3"/>
    <n v="4860"/>
    <n v="2430"/>
    <n v="4"/>
    <n v="15"/>
    <n v="19440"/>
    <n v="9720"/>
    <n v="9720"/>
    <n v="0.5"/>
    <x v="1"/>
    <n v="2025"/>
    <x v="1"/>
  </r>
  <r>
    <s v="O02640"/>
    <s v="2025-02-19"/>
    <x v="688"/>
    <s v="P007"/>
    <x v="4"/>
    <x v="4"/>
    <n v="5469"/>
    <n v="3281.4"/>
    <n v="3"/>
    <n v="20"/>
    <n v="16407"/>
    <n v="9844.2000000000007"/>
    <n v="6562.7999999999993"/>
    <n v="0.39999999999999997"/>
    <x v="10"/>
    <n v="2025"/>
    <x v="2"/>
  </r>
  <r>
    <s v="O02641"/>
    <s v="2025-11-14"/>
    <x v="209"/>
    <s v="P080"/>
    <x v="79"/>
    <x v="4"/>
    <n v="4816"/>
    <n v="3371.2"/>
    <n v="4"/>
    <n v="5"/>
    <n v="19264"/>
    <n v="13484.8"/>
    <n v="5779.2000000000007"/>
    <n v="0.30000000000000004"/>
    <x v="6"/>
    <n v="2025"/>
    <x v="3"/>
  </r>
  <r>
    <s v="O02642"/>
    <s v="2024-07-11"/>
    <x v="764"/>
    <s v="P022"/>
    <x v="73"/>
    <x v="3"/>
    <n v="48755"/>
    <n v="29253"/>
    <n v="4"/>
    <n v="20"/>
    <n v="195020"/>
    <n v="117012"/>
    <n v="78008"/>
    <n v="0.4"/>
    <x v="3"/>
    <n v="2024"/>
    <x v="1"/>
  </r>
  <r>
    <s v="O02643"/>
    <s v="2025-06-28"/>
    <x v="549"/>
    <s v="P048"/>
    <x v="42"/>
    <x v="2"/>
    <n v="2190"/>
    <n v="1095"/>
    <n v="1"/>
    <n v="15"/>
    <n v="2190"/>
    <n v="1095"/>
    <n v="1095"/>
    <n v="0.5"/>
    <x v="9"/>
    <n v="2025"/>
    <x v="0"/>
  </r>
  <r>
    <s v="O02644"/>
    <s v="2025-07-08"/>
    <x v="904"/>
    <s v="P027"/>
    <x v="33"/>
    <x v="2"/>
    <n v="4969"/>
    <n v="2484.5"/>
    <n v="3"/>
    <n v="0"/>
    <n v="14907"/>
    <n v="7453.5"/>
    <n v="7453.5"/>
    <n v="0.5"/>
    <x v="3"/>
    <n v="2025"/>
    <x v="1"/>
  </r>
  <r>
    <s v="O02645"/>
    <s v="2025-08-29"/>
    <x v="687"/>
    <s v="P076"/>
    <x v="17"/>
    <x v="1"/>
    <n v="3690"/>
    <n v="2583"/>
    <n v="4"/>
    <n v="0"/>
    <n v="14760"/>
    <n v="10332"/>
    <n v="4428"/>
    <n v="0.3"/>
    <x v="1"/>
    <n v="2025"/>
    <x v="1"/>
  </r>
  <r>
    <s v="O02646"/>
    <s v="2025-08-11"/>
    <x v="232"/>
    <s v="P059"/>
    <x v="62"/>
    <x v="3"/>
    <n v="39929"/>
    <n v="23957.4"/>
    <n v="5"/>
    <n v="15"/>
    <n v="199645"/>
    <n v="119787"/>
    <n v="79858"/>
    <n v="0.4"/>
    <x v="1"/>
    <n v="2025"/>
    <x v="1"/>
  </r>
  <r>
    <s v="O02647"/>
    <s v="2024-06-14"/>
    <x v="707"/>
    <s v="P029"/>
    <x v="94"/>
    <x v="4"/>
    <n v="2105"/>
    <n v="1263"/>
    <n v="2"/>
    <n v="0"/>
    <n v="4210"/>
    <n v="2526"/>
    <n v="1684"/>
    <n v="0.4"/>
    <x v="9"/>
    <n v="2024"/>
    <x v="0"/>
  </r>
  <r>
    <s v="O02648"/>
    <s v="2024-12-08"/>
    <x v="208"/>
    <s v="P053"/>
    <x v="28"/>
    <x v="2"/>
    <n v="641"/>
    <n v="384.6"/>
    <n v="4"/>
    <n v="5"/>
    <n v="2564"/>
    <n v="1538.4"/>
    <n v="1025.5999999999999"/>
    <n v="0.39999999999999997"/>
    <x v="5"/>
    <n v="2024"/>
    <x v="3"/>
  </r>
  <r>
    <s v="O02649"/>
    <s v="2024-04-23"/>
    <x v="711"/>
    <s v="P071"/>
    <x v="71"/>
    <x v="1"/>
    <n v="487"/>
    <n v="243.5"/>
    <n v="1"/>
    <n v="5"/>
    <n v="487"/>
    <n v="243.5"/>
    <n v="243.5"/>
    <n v="0.5"/>
    <x v="8"/>
    <n v="2024"/>
    <x v="0"/>
  </r>
  <r>
    <s v="O02650"/>
    <s v="2025-12-16"/>
    <x v="264"/>
    <s v="P090"/>
    <x v="54"/>
    <x v="1"/>
    <n v="1510"/>
    <n v="755"/>
    <n v="2"/>
    <n v="10"/>
    <n v="3020"/>
    <n v="1510"/>
    <n v="1510"/>
    <n v="0.5"/>
    <x v="5"/>
    <n v="2025"/>
    <x v="3"/>
  </r>
  <r>
    <s v="O02651"/>
    <s v="2025-01-04"/>
    <x v="40"/>
    <s v="P065"/>
    <x v="10"/>
    <x v="4"/>
    <n v="4421"/>
    <n v="3094.7"/>
    <n v="2"/>
    <n v="20"/>
    <n v="8842"/>
    <n v="6189.4"/>
    <n v="2652.6000000000004"/>
    <n v="0.30000000000000004"/>
    <x v="2"/>
    <n v="2025"/>
    <x v="2"/>
  </r>
  <r>
    <s v="O02652"/>
    <s v="2024-06-30"/>
    <x v="520"/>
    <s v="P031"/>
    <x v="91"/>
    <x v="3"/>
    <n v="34152"/>
    <n v="23906.400000000001"/>
    <n v="3"/>
    <n v="5"/>
    <n v="102456"/>
    <n v="71719.200000000012"/>
    <n v="30736.799999999988"/>
    <n v="0.29999999999999988"/>
    <x v="9"/>
    <n v="2024"/>
    <x v="0"/>
  </r>
  <r>
    <s v="O02653"/>
    <s v="2025-06-04"/>
    <x v="783"/>
    <s v="P041"/>
    <x v="95"/>
    <x v="1"/>
    <n v="2433"/>
    <n v="1216.5"/>
    <n v="4"/>
    <n v="15"/>
    <n v="9732"/>
    <n v="4866"/>
    <n v="4866"/>
    <n v="0.5"/>
    <x v="9"/>
    <n v="2025"/>
    <x v="0"/>
  </r>
  <r>
    <s v="O02654"/>
    <s v="2025-03-30"/>
    <x v="866"/>
    <s v="P023"/>
    <x v="11"/>
    <x v="4"/>
    <n v="4437"/>
    <n v="2662.2"/>
    <n v="3"/>
    <n v="15"/>
    <n v="13311"/>
    <n v="7986.5999999999995"/>
    <n v="5324.4000000000005"/>
    <n v="0.4"/>
    <x v="11"/>
    <n v="2025"/>
    <x v="2"/>
  </r>
  <r>
    <s v="O02655"/>
    <s v="2024-06-20"/>
    <x v="911"/>
    <s v="P092"/>
    <x v="83"/>
    <x v="0"/>
    <n v="7315"/>
    <n v="4389"/>
    <n v="2"/>
    <n v="20"/>
    <n v="14630"/>
    <n v="8778"/>
    <n v="5852"/>
    <n v="0.4"/>
    <x v="9"/>
    <n v="2024"/>
    <x v="0"/>
  </r>
  <r>
    <s v="O02656"/>
    <s v="2025-07-31"/>
    <x v="129"/>
    <s v="P100"/>
    <x v="45"/>
    <x v="1"/>
    <n v="2523"/>
    <n v="1766.1"/>
    <n v="3"/>
    <n v="10"/>
    <n v="7569"/>
    <n v="5298.2999999999993"/>
    <n v="2270.7000000000007"/>
    <n v="0.3000000000000001"/>
    <x v="3"/>
    <n v="2025"/>
    <x v="1"/>
  </r>
  <r>
    <s v="O02657"/>
    <s v="2025-02-22"/>
    <x v="730"/>
    <s v="P038"/>
    <x v="2"/>
    <x v="2"/>
    <n v="413"/>
    <n v="247.8"/>
    <n v="5"/>
    <n v="5"/>
    <n v="2065"/>
    <n v="1239"/>
    <n v="826"/>
    <n v="0.4"/>
    <x v="10"/>
    <n v="2025"/>
    <x v="2"/>
  </r>
  <r>
    <s v="O02658"/>
    <s v="2025-01-11"/>
    <x v="382"/>
    <s v="P006"/>
    <x v="99"/>
    <x v="3"/>
    <n v="18855"/>
    <n v="9427.5"/>
    <n v="5"/>
    <n v="20"/>
    <n v="94275"/>
    <n v="47137.5"/>
    <n v="47137.5"/>
    <n v="0.5"/>
    <x v="2"/>
    <n v="2025"/>
    <x v="2"/>
  </r>
  <r>
    <s v="O02659"/>
    <s v="2024-09-30"/>
    <x v="501"/>
    <s v="P096"/>
    <x v="47"/>
    <x v="2"/>
    <n v="483"/>
    <n v="289.8"/>
    <n v="5"/>
    <n v="10"/>
    <n v="2415"/>
    <n v="1449"/>
    <n v="966"/>
    <n v="0.4"/>
    <x v="4"/>
    <n v="2024"/>
    <x v="1"/>
  </r>
  <r>
    <s v="O02660"/>
    <s v="2024-12-30"/>
    <x v="356"/>
    <s v="P028"/>
    <x v="27"/>
    <x v="3"/>
    <n v="9664"/>
    <n v="4832"/>
    <n v="3"/>
    <n v="0"/>
    <n v="28992"/>
    <n v="14496"/>
    <n v="14496"/>
    <n v="0.5"/>
    <x v="5"/>
    <n v="2024"/>
    <x v="3"/>
  </r>
  <r>
    <s v="O02661"/>
    <s v="2025-02-03"/>
    <x v="246"/>
    <s v="P015"/>
    <x v="55"/>
    <x v="2"/>
    <n v="2943"/>
    <n v="1471.5"/>
    <n v="2"/>
    <n v="10"/>
    <n v="5886"/>
    <n v="2943"/>
    <n v="2943"/>
    <n v="0.5"/>
    <x v="10"/>
    <n v="2025"/>
    <x v="2"/>
  </r>
  <r>
    <s v="O02662"/>
    <s v="2025-09-20"/>
    <x v="656"/>
    <s v="P014"/>
    <x v="67"/>
    <x v="4"/>
    <n v="9565"/>
    <n v="6695.5"/>
    <n v="2"/>
    <n v="5"/>
    <n v="19130"/>
    <n v="13391"/>
    <n v="5739"/>
    <n v="0.3"/>
    <x v="4"/>
    <n v="2025"/>
    <x v="1"/>
  </r>
  <r>
    <s v="O02663"/>
    <s v="2024-06-24"/>
    <x v="242"/>
    <s v="P061"/>
    <x v="44"/>
    <x v="4"/>
    <n v="7170"/>
    <n v="3585"/>
    <n v="3"/>
    <n v="10"/>
    <n v="21510"/>
    <n v="10755"/>
    <n v="10755"/>
    <n v="0.5"/>
    <x v="9"/>
    <n v="2024"/>
    <x v="0"/>
  </r>
  <r>
    <s v="O02664"/>
    <s v="2024-08-09"/>
    <x v="573"/>
    <s v="P034"/>
    <x v="88"/>
    <x v="3"/>
    <n v="4860"/>
    <n v="2430"/>
    <n v="5"/>
    <n v="20"/>
    <n v="24300"/>
    <n v="12150"/>
    <n v="12150"/>
    <n v="0.5"/>
    <x v="1"/>
    <n v="2024"/>
    <x v="1"/>
  </r>
  <r>
    <s v="O02665"/>
    <s v="2024-06-16"/>
    <x v="287"/>
    <s v="P095"/>
    <x v="66"/>
    <x v="2"/>
    <n v="4520"/>
    <n v="3164"/>
    <n v="4"/>
    <n v="20"/>
    <n v="18080"/>
    <n v="12656"/>
    <n v="5424"/>
    <n v="0.3"/>
    <x v="9"/>
    <n v="2024"/>
    <x v="0"/>
  </r>
  <r>
    <s v="O02666"/>
    <s v="2024-02-25"/>
    <x v="130"/>
    <s v="P030"/>
    <x v="40"/>
    <x v="3"/>
    <n v="16441"/>
    <n v="8220.5"/>
    <n v="3"/>
    <n v="20"/>
    <n v="49323"/>
    <n v="24661.5"/>
    <n v="24661.5"/>
    <n v="0.5"/>
    <x v="10"/>
    <n v="2024"/>
    <x v="2"/>
  </r>
  <r>
    <s v="O02667"/>
    <s v="2025-03-25"/>
    <x v="912"/>
    <s v="P039"/>
    <x v="81"/>
    <x v="0"/>
    <n v="9543"/>
    <n v="4771.5"/>
    <n v="5"/>
    <n v="0"/>
    <n v="47715"/>
    <n v="23857.5"/>
    <n v="23857.5"/>
    <n v="0.5"/>
    <x v="11"/>
    <n v="2025"/>
    <x v="2"/>
  </r>
  <r>
    <s v="O02668"/>
    <s v="2024-01-18"/>
    <x v="913"/>
    <s v="P063"/>
    <x v="16"/>
    <x v="2"/>
    <n v="3643"/>
    <n v="2185.8000000000002"/>
    <n v="2"/>
    <n v="5"/>
    <n v="7286"/>
    <n v="4371.6000000000004"/>
    <n v="2914.3999999999996"/>
    <n v="0.39999999999999997"/>
    <x v="2"/>
    <n v="2024"/>
    <x v="2"/>
  </r>
  <r>
    <s v="O02669"/>
    <s v="2025-02-07"/>
    <x v="914"/>
    <s v="P095"/>
    <x v="66"/>
    <x v="2"/>
    <n v="4520"/>
    <n v="3164"/>
    <n v="2"/>
    <n v="0"/>
    <n v="9040"/>
    <n v="6328"/>
    <n v="2712"/>
    <n v="0.3"/>
    <x v="10"/>
    <n v="2025"/>
    <x v="2"/>
  </r>
  <r>
    <s v="O02670"/>
    <s v="2025-09-01"/>
    <x v="119"/>
    <s v="P029"/>
    <x v="94"/>
    <x v="4"/>
    <n v="2105"/>
    <n v="1263"/>
    <n v="3"/>
    <n v="20"/>
    <n v="6315"/>
    <n v="3789"/>
    <n v="2526"/>
    <n v="0.4"/>
    <x v="4"/>
    <n v="2025"/>
    <x v="1"/>
  </r>
  <r>
    <s v="O02671"/>
    <s v="2025-08-26"/>
    <x v="887"/>
    <s v="P020"/>
    <x v="21"/>
    <x v="4"/>
    <n v="11647"/>
    <n v="8152.9"/>
    <n v="3"/>
    <n v="10"/>
    <n v="34941"/>
    <n v="24458.699999999997"/>
    <n v="10482.300000000003"/>
    <n v="0.3000000000000001"/>
    <x v="1"/>
    <n v="2025"/>
    <x v="1"/>
  </r>
  <r>
    <s v="O02672"/>
    <s v="2024-08-04"/>
    <x v="709"/>
    <s v="P091"/>
    <x v="18"/>
    <x v="3"/>
    <n v="45348"/>
    <n v="27208.799999999999"/>
    <n v="2"/>
    <n v="10"/>
    <n v="90696"/>
    <n v="54417.599999999999"/>
    <n v="36278.400000000001"/>
    <n v="0.4"/>
    <x v="1"/>
    <n v="2024"/>
    <x v="1"/>
  </r>
  <r>
    <s v="O02673"/>
    <s v="2025-08-08"/>
    <x v="144"/>
    <s v="P040"/>
    <x v="86"/>
    <x v="4"/>
    <n v="6724"/>
    <n v="4034.4"/>
    <n v="2"/>
    <n v="0"/>
    <n v="13448"/>
    <n v="8068.8"/>
    <n v="5379.2"/>
    <n v="0.39999999999999997"/>
    <x v="1"/>
    <n v="2025"/>
    <x v="1"/>
  </r>
  <r>
    <s v="O02674"/>
    <s v="2025-07-07"/>
    <x v="728"/>
    <s v="P087"/>
    <x v="78"/>
    <x v="3"/>
    <n v="25216"/>
    <n v="17651.2"/>
    <n v="1"/>
    <n v="5"/>
    <n v="25216"/>
    <n v="17651.2"/>
    <n v="7564.7999999999993"/>
    <n v="0.3"/>
    <x v="3"/>
    <n v="2025"/>
    <x v="1"/>
  </r>
  <r>
    <s v="O02675"/>
    <s v="2025-12-02"/>
    <x v="334"/>
    <s v="P036"/>
    <x v="97"/>
    <x v="3"/>
    <n v="3046"/>
    <n v="1827.6"/>
    <n v="5"/>
    <n v="0"/>
    <n v="15230"/>
    <n v="9138"/>
    <n v="6092"/>
    <n v="0.4"/>
    <x v="5"/>
    <n v="2025"/>
    <x v="3"/>
  </r>
  <r>
    <s v="O02676"/>
    <s v="2025-08-28"/>
    <x v="197"/>
    <s v="P071"/>
    <x v="71"/>
    <x v="1"/>
    <n v="487"/>
    <n v="243.5"/>
    <n v="1"/>
    <n v="20"/>
    <n v="487"/>
    <n v="243.5"/>
    <n v="243.5"/>
    <n v="0.5"/>
    <x v="1"/>
    <n v="2025"/>
    <x v="1"/>
  </r>
  <r>
    <s v="O02677"/>
    <s v="2024-01-19"/>
    <x v="915"/>
    <s v="P075"/>
    <x v="25"/>
    <x v="4"/>
    <n v="5435"/>
    <n v="3804.5"/>
    <n v="2"/>
    <n v="10"/>
    <n v="10870"/>
    <n v="7609"/>
    <n v="3261"/>
    <n v="0.3"/>
    <x v="2"/>
    <n v="2024"/>
    <x v="2"/>
  </r>
  <r>
    <s v="O02678"/>
    <s v="2025-07-10"/>
    <x v="532"/>
    <s v="P084"/>
    <x v="80"/>
    <x v="2"/>
    <n v="3921"/>
    <n v="2352.6"/>
    <n v="1"/>
    <n v="15"/>
    <n v="3921"/>
    <n v="2352.6"/>
    <n v="1568.4"/>
    <n v="0.4"/>
    <x v="3"/>
    <n v="2025"/>
    <x v="1"/>
  </r>
  <r>
    <s v="O02679"/>
    <s v="2025-10-25"/>
    <x v="191"/>
    <s v="P092"/>
    <x v="83"/>
    <x v="0"/>
    <n v="7315"/>
    <n v="4389"/>
    <n v="5"/>
    <n v="10"/>
    <n v="36575"/>
    <n v="21945"/>
    <n v="14630"/>
    <n v="0.4"/>
    <x v="7"/>
    <n v="2025"/>
    <x v="3"/>
  </r>
  <r>
    <s v="O02680"/>
    <s v="2024-12-11"/>
    <x v="44"/>
    <s v="P005"/>
    <x v="90"/>
    <x v="1"/>
    <n v="3939"/>
    <n v="2757.3"/>
    <n v="3"/>
    <n v="0"/>
    <n v="11817"/>
    <n v="8271.9000000000015"/>
    <n v="3545.0999999999985"/>
    <n v="0.29999999999999988"/>
    <x v="5"/>
    <n v="2024"/>
    <x v="3"/>
  </r>
  <r>
    <s v="O02681"/>
    <s v="2024-09-22"/>
    <x v="916"/>
    <s v="P083"/>
    <x v="14"/>
    <x v="4"/>
    <n v="5842"/>
    <n v="3505.2"/>
    <n v="3"/>
    <n v="5"/>
    <n v="17526"/>
    <n v="10515.599999999999"/>
    <n v="7010.4000000000015"/>
    <n v="0.40000000000000008"/>
    <x v="4"/>
    <n v="2024"/>
    <x v="1"/>
  </r>
  <r>
    <s v="O02682"/>
    <s v="2025-07-19"/>
    <x v="389"/>
    <s v="P004"/>
    <x v="15"/>
    <x v="1"/>
    <n v="591"/>
    <n v="354.6"/>
    <n v="3"/>
    <n v="10"/>
    <n v="1773"/>
    <n v="1063.8000000000002"/>
    <n v="709.19999999999982"/>
    <n v="0.39999999999999991"/>
    <x v="3"/>
    <n v="2025"/>
    <x v="1"/>
  </r>
  <r>
    <s v="O02683"/>
    <s v="2025-10-14"/>
    <x v="730"/>
    <s v="P070"/>
    <x v="85"/>
    <x v="4"/>
    <n v="583"/>
    <n v="349.8"/>
    <n v="1"/>
    <n v="15"/>
    <n v="583"/>
    <n v="349.8"/>
    <n v="233.2"/>
    <n v="0.39999999999999997"/>
    <x v="7"/>
    <n v="2025"/>
    <x v="3"/>
  </r>
  <r>
    <s v="O02684"/>
    <s v="2025-07-23"/>
    <x v="835"/>
    <s v="P003"/>
    <x v="46"/>
    <x v="1"/>
    <n v="569"/>
    <n v="341.4"/>
    <n v="1"/>
    <n v="0"/>
    <n v="569"/>
    <n v="341.4"/>
    <n v="227.60000000000002"/>
    <n v="0.4"/>
    <x v="3"/>
    <n v="2025"/>
    <x v="1"/>
  </r>
  <r>
    <s v="O02685"/>
    <s v="2025-05-01"/>
    <x v="131"/>
    <s v="P016"/>
    <x v="43"/>
    <x v="1"/>
    <n v="1591"/>
    <n v="1113.7"/>
    <n v="4"/>
    <n v="10"/>
    <n v="6364"/>
    <n v="4454.8"/>
    <n v="1909.1999999999998"/>
    <n v="0.3"/>
    <x v="0"/>
    <n v="2025"/>
    <x v="0"/>
  </r>
  <r>
    <s v="O02686"/>
    <s v="2024-02-22"/>
    <x v="917"/>
    <s v="P045"/>
    <x v="64"/>
    <x v="3"/>
    <n v="31300"/>
    <n v="18780"/>
    <n v="3"/>
    <n v="0"/>
    <n v="93900"/>
    <n v="56340"/>
    <n v="37560"/>
    <n v="0.4"/>
    <x v="10"/>
    <n v="2024"/>
    <x v="2"/>
  </r>
  <r>
    <s v="O02687"/>
    <s v="2025-03-29"/>
    <x v="701"/>
    <s v="P023"/>
    <x v="11"/>
    <x v="4"/>
    <n v="4437"/>
    <n v="2662.2"/>
    <n v="5"/>
    <n v="10"/>
    <n v="22185"/>
    <n v="13311"/>
    <n v="8874"/>
    <n v="0.4"/>
    <x v="11"/>
    <n v="2025"/>
    <x v="2"/>
  </r>
  <r>
    <s v="O02688"/>
    <s v="2024-01-07"/>
    <x v="539"/>
    <s v="P041"/>
    <x v="95"/>
    <x v="1"/>
    <n v="2433"/>
    <n v="1216.5"/>
    <n v="3"/>
    <n v="15"/>
    <n v="7299"/>
    <n v="3649.5"/>
    <n v="3649.5"/>
    <n v="0.5"/>
    <x v="2"/>
    <n v="2024"/>
    <x v="2"/>
  </r>
  <r>
    <s v="O02689"/>
    <s v="2025-12-19"/>
    <x v="348"/>
    <s v="P033"/>
    <x v="98"/>
    <x v="3"/>
    <n v="11428"/>
    <n v="6856.8"/>
    <n v="2"/>
    <n v="5"/>
    <n v="22856"/>
    <n v="13713.6"/>
    <n v="9142.4"/>
    <n v="0.39999999999999997"/>
    <x v="5"/>
    <n v="2025"/>
    <x v="3"/>
  </r>
  <r>
    <s v="O02690"/>
    <s v="2025-02-28"/>
    <x v="773"/>
    <s v="P100"/>
    <x v="45"/>
    <x v="1"/>
    <n v="2523"/>
    <n v="1766.1"/>
    <n v="3"/>
    <n v="15"/>
    <n v="7569"/>
    <n v="5298.2999999999993"/>
    <n v="2270.7000000000007"/>
    <n v="0.3000000000000001"/>
    <x v="10"/>
    <n v="2025"/>
    <x v="2"/>
  </r>
  <r>
    <s v="O02691"/>
    <s v="2024-11-14"/>
    <x v="229"/>
    <s v="P045"/>
    <x v="64"/>
    <x v="3"/>
    <n v="31300"/>
    <n v="18780"/>
    <n v="3"/>
    <n v="0"/>
    <n v="93900"/>
    <n v="56340"/>
    <n v="37560"/>
    <n v="0.4"/>
    <x v="6"/>
    <n v="2024"/>
    <x v="3"/>
  </r>
  <r>
    <s v="O02692"/>
    <s v="2024-06-15"/>
    <x v="395"/>
    <s v="P081"/>
    <x v="50"/>
    <x v="2"/>
    <n v="4046"/>
    <n v="2427.6"/>
    <n v="2"/>
    <n v="15"/>
    <n v="8092"/>
    <n v="4855.2"/>
    <n v="3236.8"/>
    <n v="0.4"/>
    <x v="9"/>
    <n v="2024"/>
    <x v="0"/>
  </r>
  <r>
    <s v="O02693"/>
    <s v="2025-02-15"/>
    <x v="494"/>
    <s v="P083"/>
    <x v="14"/>
    <x v="4"/>
    <n v="5842"/>
    <n v="3505.2"/>
    <n v="1"/>
    <n v="0"/>
    <n v="5842"/>
    <n v="3505.2"/>
    <n v="2336.8000000000002"/>
    <n v="0.4"/>
    <x v="10"/>
    <n v="2025"/>
    <x v="2"/>
  </r>
  <r>
    <s v="O02694"/>
    <s v="2024-08-28"/>
    <x v="208"/>
    <s v="P063"/>
    <x v="16"/>
    <x v="2"/>
    <n v="3643"/>
    <n v="2185.8000000000002"/>
    <n v="2"/>
    <n v="20"/>
    <n v="7286"/>
    <n v="4371.6000000000004"/>
    <n v="2914.3999999999996"/>
    <n v="0.39999999999999997"/>
    <x v="1"/>
    <n v="2024"/>
    <x v="1"/>
  </r>
  <r>
    <s v="O02695"/>
    <s v="2025-01-14"/>
    <x v="878"/>
    <s v="P084"/>
    <x v="80"/>
    <x v="2"/>
    <n v="3921"/>
    <n v="2352.6"/>
    <n v="1"/>
    <n v="10"/>
    <n v="3921"/>
    <n v="2352.6"/>
    <n v="1568.4"/>
    <n v="0.4"/>
    <x v="2"/>
    <n v="2025"/>
    <x v="2"/>
  </r>
  <r>
    <s v="O02696"/>
    <s v="2025-06-17"/>
    <x v="556"/>
    <s v="P014"/>
    <x v="67"/>
    <x v="4"/>
    <n v="9565"/>
    <n v="6695.5"/>
    <n v="1"/>
    <n v="10"/>
    <n v="9565"/>
    <n v="6695.5"/>
    <n v="2869.5"/>
    <n v="0.3"/>
    <x v="9"/>
    <n v="2025"/>
    <x v="0"/>
  </r>
  <r>
    <s v="O02697"/>
    <s v="2025-08-17"/>
    <x v="776"/>
    <s v="P054"/>
    <x v="63"/>
    <x v="4"/>
    <n v="611"/>
    <n v="427.7"/>
    <n v="5"/>
    <n v="0"/>
    <n v="3055"/>
    <n v="2138.5"/>
    <n v="916.5"/>
    <n v="0.3"/>
    <x v="1"/>
    <n v="2025"/>
    <x v="1"/>
  </r>
  <r>
    <s v="O02698"/>
    <s v="2024-09-27"/>
    <x v="918"/>
    <s v="P020"/>
    <x v="21"/>
    <x v="4"/>
    <n v="11647"/>
    <n v="8152.9"/>
    <n v="2"/>
    <n v="15"/>
    <n v="23294"/>
    <n v="16305.8"/>
    <n v="6988.2000000000007"/>
    <n v="0.30000000000000004"/>
    <x v="4"/>
    <n v="2024"/>
    <x v="1"/>
  </r>
  <r>
    <s v="O02699"/>
    <s v="2024-09-23"/>
    <x v="639"/>
    <s v="P036"/>
    <x v="97"/>
    <x v="3"/>
    <n v="3046"/>
    <n v="1827.6"/>
    <n v="2"/>
    <n v="10"/>
    <n v="6092"/>
    <n v="3655.2"/>
    <n v="2436.8000000000002"/>
    <n v="0.4"/>
    <x v="4"/>
    <n v="2024"/>
    <x v="1"/>
  </r>
  <r>
    <s v="O02700"/>
    <s v="2024-07-12"/>
    <x v="537"/>
    <s v="P066"/>
    <x v="72"/>
    <x v="4"/>
    <n v="4711"/>
    <n v="2826.6"/>
    <n v="2"/>
    <n v="10"/>
    <n v="9422"/>
    <n v="5653.2"/>
    <n v="3768.8"/>
    <n v="0.4"/>
    <x v="3"/>
    <n v="2024"/>
    <x v="1"/>
  </r>
  <r>
    <s v="O02701"/>
    <s v="2024-12-18"/>
    <x v="109"/>
    <s v="P033"/>
    <x v="98"/>
    <x v="3"/>
    <n v="11428"/>
    <n v="6856.8"/>
    <n v="4"/>
    <n v="5"/>
    <n v="45712"/>
    <n v="27427.200000000001"/>
    <n v="18284.8"/>
    <n v="0.39999999999999997"/>
    <x v="5"/>
    <n v="2024"/>
    <x v="3"/>
  </r>
  <r>
    <s v="O02702"/>
    <s v="2024-04-18"/>
    <x v="704"/>
    <s v="P048"/>
    <x v="42"/>
    <x v="2"/>
    <n v="2190"/>
    <n v="1095"/>
    <n v="2"/>
    <n v="5"/>
    <n v="4380"/>
    <n v="2190"/>
    <n v="2190"/>
    <n v="0.5"/>
    <x v="8"/>
    <n v="2024"/>
    <x v="0"/>
  </r>
  <r>
    <s v="O02703"/>
    <s v="2025-11-18"/>
    <x v="655"/>
    <s v="P087"/>
    <x v="78"/>
    <x v="3"/>
    <n v="25216"/>
    <n v="17651.2"/>
    <n v="1"/>
    <n v="20"/>
    <n v="25216"/>
    <n v="17651.2"/>
    <n v="7564.7999999999993"/>
    <n v="0.3"/>
    <x v="6"/>
    <n v="2025"/>
    <x v="3"/>
  </r>
  <r>
    <s v="O02704"/>
    <s v="2024-08-30"/>
    <x v="627"/>
    <s v="P051"/>
    <x v="96"/>
    <x v="1"/>
    <n v="1507"/>
    <n v="753.5"/>
    <n v="5"/>
    <n v="5"/>
    <n v="7535"/>
    <n v="3767.5"/>
    <n v="3767.5"/>
    <n v="0.5"/>
    <x v="1"/>
    <n v="2024"/>
    <x v="1"/>
  </r>
  <r>
    <s v="O02705"/>
    <s v="2024-05-22"/>
    <x v="919"/>
    <s v="P095"/>
    <x v="66"/>
    <x v="2"/>
    <n v="4520"/>
    <n v="3164"/>
    <n v="2"/>
    <n v="0"/>
    <n v="9040"/>
    <n v="6328"/>
    <n v="2712"/>
    <n v="0.3"/>
    <x v="0"/>
    <n v="2024"/>
    <x v="0"/>
  </r>
  <r>
    <s v="O02706"/>
    <s v="2024-12-26"/>
    <x v="227"/>
    <s v="P037"/>
    <x v="37"/>
    <x v="3"/>
    <n v="29046"/>
    <n v="20332.2"/>
    <n v="5"/>
    <n v="15"/>
    <n v="145230"/>
    <n v="101661"/>
    <n v="43569"/>
    <n v="0.3"/>
    <x v="5"/>
    <n v="2024"/>
    <x v="3"/>
  </r>
  <r>
    <s v="O02707"/>
    <s v="2024-09-26"/>
    <x v="548"/>
    <s v="P089"/>
    <x v="31"/>
    <x v="4"/>
    <n v="2956"/>
    <n v="1478"/>
    <n v="4"/>
    <n v="5"/>
    <n v="11824"/>
    <n v="5912"/>
    <n v="5912"/>
    <n v="0.5"/>
    <x v="4"/>
    <n v="2024"/>
    <x v="1"/>
  </r>
  <r>
    <s v="O02708"/>
    <s v="2025-05-26"/>
    <x v="608"/>
    <s v="P015"/>
    <x v="55"/>
    <x v="2"/>
    <n v="2943"/>
    <n v="1471.5"/>
    <n v="2"/>
    <n v="15"/>
    <n v="5886"/>
    <n v="2943"/>
    <n v="2943"/>
    <n v="0.5"/>
    <x v="0"/>
    <n v="2025"/>
    <x v="0"/>
  </r>
  <r>
    <s v="O02709"/>
    <s v="2024-01-06"/>
    <x v="605"/>
    <s v="P024"/>
    <x v="57"/>
    <x v="3"/>
    <n v="9702"/>
    <n v="4851"/>
    <n v="3"/>
    <n v="20"/>
    <n v="29106"/>
    <n v="14553"/>
    <n v="14553"/>
    <n v="0.5"/>
    <x v="2"/>
    <n v="2024"/>
    <x v="2"/>
  </r>
  <r>
    <s v="O02710"/>
    <s v="2025-07-10"/>
    <x v="9"/>
    <s v="P097"/>
    <x v="84"/>
    <x v="4"/>
    <n v="9084"/>
    <n v="6358.8"/>
    <n v="4"/>
    <n v="20"/>
    <n v="36336"/>
    <n v="25435.200000000001"/>
    <n v="10900.8"/>
    <n v="0.3"/>
    <x v="3"/>
    <n v="2025"/>
    <x v="1"/>
  </r>
  <r>
    <s v="O02711"/>
    <s v="2025-10-09"/>
    <x v="377"/>
    <s v="P095"/>
    <x v="66"/>
    <x v="2"/>
    <n v="4520"/>
    <n v="3164"/>
    <n v="5"/>
    <n v="10"/>
    <n v="22600"/>
    <n v="15820"/>
    <n v="6780"/>
    <n v="0.3"/>
    <x v="7"/>
    <n v="2025"/>
    <x v="3"/>
  </r>
  <r>
    <s v="O02712"/>
    <s v="2024-11-12"/>
    <x v="13"/>
    <s v="P053"/>
    <x v="28"/>
    <x v="2"/>
    <n v="641"/>
    <n v="384.6"/>
    <n v="1"/>
    <n v="20"/>
    <n v="641"/>
    <n v="384.6"/>
    <n v="256.39999999999998"/>
    <n v="0.39999999999999997"/>
    <x v="6"/>
    <n v="2024"/>
    <x v="3"/>
  </r>
  <r>
    <s v="O02713"/>
    <s v="2025-07-31"/>
    <x v="130"/>
    <s v="P056"/>
    <x v="23"/>
    <x v="3"/>
    <n v="18900"/>
    <n v="9450"/>
    <n v="2"/>
    <n v="5"/>
    <n v="37800"/>
    <n v="18900"/>
    <n v="18900"/>
    <n v="0.5"/>
    <x v="3"/>
    <n v="2025"/>
    <x v="1"/>
  </r>
  <r>
    <s v="O02714"/>
    <s v="2025-01-16"/>
    <x v="101"/>
    <s v="P070"/>
    <x v="85"/>
    <x v="4"/>
    <n v="583"/>
    <n v="349.8"/>
    <n v="4"/>
    <n v="5"/>
    <n v="2332"/>
    <n v="1399.2"/>
    <n v="932.8"/>
    <n v="0.39999999999999997"/>
    <x v="2"/>
    <n v="2025"/>
    <x v="2"/>
  </r>
  <r>
    <s v="O02715"/>
    <s v="2025-12-21"/>
    <x v="675"/>
    <s v="P059"/>
    <x v="62"/>
    <x v="3"/>
    <n v="39929"/>
    <n v="23957.4"/>
    <n v="4"/>
    <n v="5"/>
    <n v="159716"/>
    <n v="95829.6"/>
    <n v="63886.399999999994"/>
    <n v="0.39999999999999997"/>
    <x v="5"/>
    <n v="2025"/>
    <x v="3"/>
  </r>
  <r>
    <s v="O02716"/>
    <s v="2024-11-27"/>
    <x v="420"/>
    <s v="P050"/>
    <x v="26"/>
    <x v="4"/>
    <n v="10475"/>
    <n v="7332.5"/>
    <n v="5"/>
    <n v="20"/>
    <n v="52375"/>
    <n v="36662.5"/>
    <n v="15712.5"/>
    <n v="0.3"/>
    <x v="6"/>
    <n v="2024"/>
    <x v="3"/>
  </r>
  <r>
    <s v="O02717"/>
    <s v="2024-07-24"/>
    <x v="920"/>
    <s v="P032"/>
    <x v="9"/>
    <x v="2"/>
    <n v="3034"/>
    <n v="1820.4"/>
    <n v="2"/>
    <n v="15"/>
    <n v="6068"/>
    <n v="3640.8"/>
    <n v="2427.1999999999998"/>
    <n v="0.39999999999999997"/>
    <x v="3"/>
    <n v="2024"/>
    <x v="1"/>
  </r>
  <r>
    <s v="O02718"/>
    <s v="2025-05-14"/>
    <x v="856"/>
    <s v="P077"/>
    <x v="3"/>
    <x v="3"/>
    <n v="42787"/>
    <n v="29950.9"/>
    <n v="5"/>
    <n v="20"/>
    <n v="213935"/>
    <n v="149754.5"/>
    <n v="64180.5"/>
    <n v="0.3"/>
    <x v="0"/>
    <n v="2025"/>
    <x v="0"/>
  </r>
  <r>
    <s v="O02719"/>
    <s v="2025-10-30"/>
    <x v="433"/>
    <s v="P048"/>
    <x v="42"/>
    <x v="2"/>
    <n v="2190"/>
    <n v="1095"/>
    <n v="3"/>
    <n v="10"/>
    <n v="6570"/>
    <n v="3285"/>
    <n v="3285"/>
    <n v="0.5"/>
    <x v="7"/>
    <n v="2025"/>
    <x v="3"/>
  </r>
  <r>
    <s v="O02720"/>
    <s v="2024-10-15"/>
    <x v="860"/>
    <s v="P041"/>
    <x v="95"/>
    <x v="1"/>
    <n v="2433"/>
    <n v="1216.5"/>
    <n v="4"/>
    <n v="20"/>
    <n v="9732"/>
    <n v="4866"/>
    <n v="4866"/>
    <n v="0.5"/>
    <x v="7"/>
    <n v="2024"/>
    <x v="3"/>
  </r>
  <r>
    <s v="O02721"/>
    <s v="2025-11-15"/>
    <x v="921"/>
    <s v="P095"/>
    <x v="66"/>
    <x v="2"/>
    <n v="4520"/>
    <n v="3164"/>
    <n v="1"/>
    <n v="10"/>
    <n v="4520"/>
    <n v="3164"/>
    <n v="1356"/>
    <n v="0.3"/>
    <x v="6"/>
    <n v="2025"/>
    <x v="3"/>
  </r>
  <r>
    <s v="O02722"/>
    <s v="2024-07-16"/>
    <x v="571"/>
    <s v="P042"/>
    <x v="74"/>
    <x v="1"/>
    <n v="2758"/>
    <n v="1379"/>
    <n v="4"/>
    <n v="10"/>
    <n v="11032"/>
    <n v="5516"/>
    <n v="5516"/>
    <n v="0.5"/>
    <x v="3"/>
    <n v="2024"/>
    <x v="1"/>
  </r>
  <r>
    <s v="O02723"/>
    <s v="2024-09-11"/>
    <x v="402"/>
    <s v="P056"/>
    <x v="23"/>
    <x v="3"/>
    <n v="18900"/>
    <n v="9450"/>
    <n v="1"/>
    <n v="0"/>
    <n v="18900"/>
    <n v="9450"/>
    <n v="9450"/>
    <n v="0.5"/>
    <x v="4"/>
    <n v="2024"/>
    <x v="1"/>
  </r>
  <r>
    <s v="O02724"/>
    <s v="2025-01-31"/>
    <x v="890"/>
    <s v="P043"/>
    <x v="87"/>
    <x v="1"/>
    <n v="1637"/>
    <n v="818.5"/>
    <n v="1"/>
    <n v="10"/>
    <n v="1637"/>
    <n v="818.5"/>
    <n v="818.5"/>
    <n v="0.5"/>
    <x v="2"/>
    <n v="2025"/>
    <x v="2"/>
  </r>
  <r>
    <s v="O02725"/>
    <s v="2024-06-07"/>
    <x v="381"/>
    <s v="P048"/>
    <x v="42"/>
    <x v="2"/>
    <n v="2190"/>
    <n v="1095"/>
    <n v="2"/>
    <n v="0"/>
    <n v="4380"/>
    <n v="2190"/>
    <n v="2190"/>
    <n v="0.5"/>
    <x v="9"/>
    <n v="2024"/>
    <x v="0"/>
  </r>
  <r>
    <s v="O02726"/>
    <s v="2024-09-07"/>
    <x v="95"/>
    <s v="P084"/>
    <x v="80"/>
    <x v="2"/>
    <n v="3921"/>
    <n v="2352.6"/>
    <n v="1"/>
    <n v="5"/>
    <n v="3921"/>
    <n v="2352.6"/>
    <n v="1568.4"/>
    <n v="0.4"/>
    <x v="4"/>
    <n v="2024"/>
    <x v="1"/>
  </r>
  <r>
    <s v="O02727"/>
    <s v="2024-09-15"/>
    <x v="575"/>
    <s v="P075"/>
    <x v="25"/>
    <x v="4"/>
    <n v="5435"/>
    <n v="3804.5"/>
    <n v="2"/>
    <n v="20"/>
    <n v="10870"/>
    <n v="7609"/>
    <n v="3261"/>
    <n v="0.3"/>
    <x v="4"/>
    <n v="2024"/>
    <x v="1"/>
  </r>
  <r>
    <s v="O02728"/>
    <s v="2024-05-03"/>
    <x v="506"/>
    <s v="P051"/>
    <x v="96"/>
    <x v="1"/>
    <n v="1507"/>
    <n v="753.5"/>
    <n v="3"/>
    <n v="0"/>
    <n v="4521"/>
    <n v="2260.5"/>
    <n v="2260.5"/>
    <n v="0.5"/>
    <x v="0"/>
    <n v="2024"/>
    <x v="0"/>
  </r>
  <r>
    <s v="O02729"/>
    <s v="2025-07-14"/>
    <x v="407"/>
    <s v="P072"/>
    <x v="20"/>
    <x v="3"/>
    <n v="27555"/>
    <n v="19288.5"/>
    <n v="1"/>
    <n v="20"/>
    <n v="27555"/>
    <n v="19288.5"/>
    <n v="8266.5"/>
    <n v="0.3"/>
    <x v="3"/>
    <n v="2025"/>
    <x v="1"/>
  </r>
  <r>
    <s v="O02730"/>
    <s v="2025-02-05"/>
    <x v="168"/>
    <s v="P085"/>
    <x v="22"/>
    <x v="1"/>
    <n v="1436"/>
    <n v="1005.2"/>
    <n v="4"/>
    <n v="5"/>
    <n v="5744"/>
    <n v="4020.8"/>
    <n v="1723.1999999999998"/>
    <n v="0.3"/>
    <x v="10"/>
    <n v="2025"/>
    <x v="2"/>
  </r>
  <r>
    <s v="O02731"/>
    <s v="2024-06-21"/>
    <x v="551"/>
    <s v="P052"/>
    <x v="77"/>
    <x v="1"/>
    <n v="192"/>
    <n v="96"/>
    <n v="5"/>
    <n v="0"/>
    <n v="960"/>
    <n v="480"/>
    <n v="480"/>
    <n v="0.5"/>
    <x v="9"/>
    <n v="2024"/>
    <x v="0"/>
  </r>
  <r>
    <s v="O02732"/>
    <s v="2025-11-27"/>
    <x v="668"/>
    <s v="P041"/>
    <x v="95"/>
    <x v="1"/>
    <n v="2433"/>
    <n v="1216.5"/>
    <n v="2"/>
    <n v="20"/>
    <n v="4866"/>
    <n v="2433"/>
    <n v="2433"/>
    <n v="0.5"/>
    <x v="6"/>
    <n v="2025"/>
    <x v="3"/>
  </r>
  <r>
    <s v="O02733"/>
    <s v="2025-11-26"/>
    <x v="922"/>
    <s v="P004"/>
    <x v="15"/>
    <x v="1"/>
    <n v="591"/>
    <n v="354.6"/>
    <n v="2"/>
    <n v="5"/>
    <n v="1182"/>
    <n v="709.2"/>
    <n v="472.79999999999995"/>
    <n v="0.39999999999999997"/>
    <x v="6"/>
    <n v="2025"/>
    <x v="3"/>
  </r>
  <r>
    <s v="O02734"/>
    <s v="2025-09-01"/>
    <x v="140"/>
    <s v="P003"/>
    <x v="46"/>
    <x v="1"/>
    <n v="569"/>
    <n v="341.4"/>
    <n v="5"/>
    <n v="0"/>
    <n v="2845"/>
    <n v="1707"/>
    <n v="1138"/>
    <n v="0.4"/>
    <x v="4"/>
    <n v="2025"/>
    <x v="1"/>
  </r>
  <r>
    <s v="O02735"/>
    <s v="2024-04-02"/>
    <x v="728"/>
    <s v="P056"/>
    <x v="23"/>
    <x v="3"/>
    <n v="18900"/>
    <n v="9450"/>
    <n v="3"/>
    <n v="5"/>
    <n v="56700"/>
    <n v="28350"/>
    <n v="28350"/>
    <n v="0.5"/>
    <x v="8"/>
    <n v="2024"/>
    <x v="0"/>
  </r>
  <r>
    <s v="O02736"/>
    <s v="2025-01-26"/>
    <x v="540"/>
    <s v="P063"/>
    <x v="16"/>
    <x v="2"/>
    <n v="3643"/>
    <n v="2185.8000000000002"/>
    <n v="2"/>
    <n v="15"/>
    <n v="7286"/>
    <n v="4371.6000000000004"/>
    <n v="2914.3999999999996"/>
    <n v="0.39999999999999997"/>
    <x v="2"/>
    <n v="2025"/>
    <x v="2"/>
  </r>
  <r>
    <s v="O02737"/>
    <s v="2025-06-11"/>
    <x v="754"/>
    <s v="P026"/>
    <x v="60"/>
    <x v="4"/>
    <n v="4882"/>
    <n v="2929.2"/>
    <n v="2"/>
    <n v="15"/>
    <n v="9764"/>
    <n v="5858.4"/>
    <n v="3905.6000000000004"/>
    <n v="0.4"/>
    <x v="9"/>
    <n v="2025"/>
    <x v="0"/>
  </r>
  <r>
    <s v="O02738"/>
    <s v="2024-01-08"/>
    <x v="271"/>
    <s v="P081"/>
    <x v="50"/>
    <x v="2"/>
    <n v="4046"/>
    <n v="2427.6"/>
    <n v="4"/>
    <n v="0"/>
    <n v="16184"/>
    <n v="9710.4"/>
    <n v="6473.6"/>
    <n v="0.4"/>
    <x v="2"/>
    <n v="2024"/>
    <x v="2"/>
  </r>
  <r>
    <s v="O02739"/>
    <s v="2025-10-21"/>
    <x v="327"/>
    <s v="P065"/>
    <x v="10"/>
    <x v="4"/>
    <n v="4421"/>
    <n v="3094.7"/>
    <n v="2"/>
    <n v="15"/>
    <n v="8842"/>
    <n v="6189.4"/>
    <n v="2652.6000000000004"/>
    <n v="0.30000000000000004"/>
    <x v="7"/>
    <n v="2025"/>
    <x v="3"/>
  </r>
  <r>
    <s v="O02740"/>
    <s v="2024-06-25"/>
    <x v="750"/>
    <s v="P063"/>
    <x v="16"/>
    <x v="2"/>
    <n v="3643"/>
    <n v="2185.8000000000002"/>
    <n v="4"/>
    <n v="15"/>
    <n v="14572"/>
    <n v="8743.2000000000007"/>
    <n v="5828.7999999999993"/>
    <n v="0.39999999999999997"/>
    <x v="9"/>
    <n v="2024"/>
    <x v="0"/>
  </r>
  <r>
    <s v="O02741"/>
    <s v="2025-07-05"/>
    <x v="879"/>
    <s v="P046"/>
    <x v="7"/>
    <x v="0"/>
    <n v="10604"/>
    <n v="5302"/>
    <n v="1"/>
    <n v="15"/>
    <n v="10604"/>
    <n v="5302"/>
    <n v="5302"/>
    <n v="0.5"/>
    <x v="3"/>
    <n v="2025"/>
    <x v="1"/>
  </r>
  <r>
    <s v="O02742"/>
    <s v="2024-04-03"/>
    <x v="524"/>
    <s v="P059"/>
    <x v="62"/>
    <x v="3"/>
    <n v="39929"/>
    <n v="23957.4"/>
    <n v="3"/>
    <n v="0"/>
    <n v="119787"/>
    <n v="71872.200000000012"/>
    <n v="47914.799999999988"/>
    <n v="0.39999999999999991"/>
    <x v="8"/>
    <n v="2024"/>
    <x v="0"/>
  </r>
  <r>
    <s v="O02743"/>
    <s v="2025-04-02"/>
    <x v="470"/>
    <s v="P031"/>
    <x v="91"/>
    <x v="3"/>
    <n v="34152"/>
    <n v="23906.400000000001"/>
    <n v="3"/>
    <n v="10"/>
    <n v="102456"/>
    <n v="71719.200000000012"/>
    <n v="30736.799999999988"/>
    <n v="0.29999999999999988"/>
    <x v="8"/>
    <n v="2025"/>
    <x v="0"/>
  </r>
  <r>
    <s v="O02744"/>
    <s v="2025-12-25"/>
    <x v="799"/>
    <s v="P087"/>
    <x v="78"/>
    <x v="3"/>
    <n v="25216"/>
    <n v="17651.2"/>
    <n v="2"/>
    <n v="5"/>
    <n v="50432"/>
    <n v="35302.400000000001"/>
    <n v="15129.599999999999"/>
    <n v="0.3"/>
    <x v="5"/>
    <n v="2025"/>
    <x v="3"/>
  </r>
  <r>
    <s v="O02745"/>
    <s v="2025-12-11"/>
    <x v="316"/>
    <s v="P068"/>
    <x v="65"/>
    <x v="0"/>
    <n v="7252"/>
    <n v="3626"/>
    <n v="5"/>
    <n v="5"/>
    <n v="36260"/>
    <n v="18130"/>
    <n v="18130"/>
    <n v="0.5"/>
    <x v="5"/>
    <n v="2025"/>
    <x v="3"/>
  </r>
  <r>
    <s v="O02746"/>
    <s v="2025-01-08"/>
    <x v="126"/>
    <s v="P003"/>
    <x v="46"/>
    <x v="1"/>
    <n v="569"/>
    <n v="341.4"/>
    <n v="1"/>
    <n v="10"/>
    <n v="569"/>
    <n v="341.4"/>
    <n v="227.60000000000002"/>
    <n v="0.4"/>
    <x v="2"/>
    <n v="2025"/>
    <x v="2"/>
  </r>
  <r>
    <s v="O02747"/>
    <s v="2025-07-21"/>
    <x v="792"/>
    <s v="P055"/>
    <x v="56"/>
    <x v="3"/>
    <n v="6621"/>
    <n v="3972.6"/>
    <n v="3"/>
    <n v="20"/>
    <n v="19863"/>
    <n v="11917.8"/>
    <n v="7945.2000000000007"/>
    <n v="0.4"/>
    <x v="3"/>
    <n v="2025"/>
    <x v="1"/>
  </r>
  <r>
    <s v="O02748"/>
    <s v="2024-01-05"/>
    <x v="705"/>
    <s v="P023"/>
    <x v="11"/>
    <x v="4"/>
    <n v="4437"/>
    <n v="2662.2"/>
    <n v="4"/>
    <n v="20"/>
    <n v="17748"/>
    <n v="10648.8"/>
    <n v="7099.2000000000007"/>
    <n v="0.4"/>
    <x v="2"/>
    <n v="2024"/>
    <x v="2"/>
  </r>
  <r>
    <s v="O02749"/>
    <s v="2025-04-11"/>
    <x v="594"/>
    <s v="P038"/>
    <x v="2"/>
    <x v="2"/>
    <n v="413"/>
    <n v="247.8"/>
    <n v="2"/>
    <n v="15"/>
    <n v="826"/>
    <n v="495.6"/>
    <n v="330.4"/>
    <n v="0.39999999999999997"/>
    <x v="8"/>
    <n v="2025"/>
    <x v="0"/>
  </r>
  <r>
    <s v="O02750"/>
    <s v="2025-05-09"/>
    <x v="923"/>
    <s v="P017"/>
    <x v="12"/>
    <x v="2"/>
    <n v="978"/>
    <n v="684.6"/>
    <n v="5"/>
    <n v="0"/>
    <n v="4890"/>
    <n v="3423"/>
    <n v="1467"/>
    <n v="0.3"/>
    <x v="0"/>
    <n v="2025"/>
    <x v="0"/>
  </r>
  <r>
    <s v="O02751"/>
    <s v="2025-03-20"/>
    <x v="64"/>
    <s v="P078"/>
    <x v="75"/>
    <x v="0"/>
    <n v="700"/>
    <n v="420"/>
    <n v="2"/>
    <n v="15"/>
    <n v="1400"/>
    <n v="840"/>
    <n v="560"/>
    <n v="0.4"/>
    <x v="11"/>
    <n v="2025"/>
    <x v="2"/>
  </r>
  <r>
    <s v="O02752"/>
    <s v="2025-04-07"/>
    <x v="276"/>
    <s v="P022"/>
    <x v="73"/>
    <x v="3"/>
    <n v="48755"/>
    <n v="29253"/>
    <n v="2"/>
    <n v="10"/>
    <n v="97510"/>
    <n v="58506"/>
    <n v="39004"/>
    <n v="0.4"/>
    <x v="8"/>
    <n v="2025"/>
    <x v="0"/>
  </r>
  <r>
    <s v="O02753"/>
    <s v="2025-10-09"/>
    <x v="796"/>
    <s v="P066"/>
    <x v="72"/>
    <x v="4"/>
    <n v="4711"/>
    <n v="2826.6"/>
    <n v="2"/>
    <n v="0"/>
    <n v="9422"/>
    <n v="5653.2"/>
    <n v="3768.8"/>
    <n v="0.4"/>
    <x v="7"/>
    <n v="2025"/>
    <x v="3"/>
  </r>
  <r>
    <s v="O02754"/>
    <s v="2025-09-09"/>
    <x v="642"/>
    <s v="P091"/>
    <x v="18"/>
    <x v="3"/>
    <n v="45348"/>
    <n v="27208.799999999999"/>
    <n v="5"/>
    <n v="5"/>
    <n v="226740"/>
    <n v="136044"/>
    <n v="90696"/>
    <n v="0.4"/>
    <x v="4"/>
    <n v="2025"/>
    <x v="1"/>
  </r>
  <r>
    <s v="O02755"/>
    <s v="2024-03-17"/>
    <x v="115"/>
    <s v="P049"/>
    <x v="34"/>
    <x v="2"/>
    <n v="4071"/>
    <n v="2442.6"/>
    <n v="3"/>
    <n v="20"/>
    <n v="12213"/>
    <n v="7327.7999999999993"/>
    <n v="4885.2000000000007"/>
    <n v="0.40000000000000008"/>
    <x v="11"/>
    <n v="2024"/>
    <x v="2"/>
  </r>
  <r>
    <s v="O02756"/>
    <s v="2025-03-08"/>
    <x v="143"/>
    <s v="P095"/>
    <x v="66"/>
    <x v="2"/>
    <n v="4520"/>
    <n v="3164"/>
    <n v="3"/>
    <n v="20"/>
    <n v="13560"/>
    <n v="9492"/>
    <n v="4068"/>
    <n v="0.3"/>
    <x v="11"/>
    <n v="2025"/>
    <x v="2"/>
  </r>
  <r>
    <s v="O02757"/>
    <s v="2025-11-18"/>
    <x v="447"/>
    <s v="P081"/>
    <x v="50"/>
    <x v="2"/>
    <n v="4046"/>
    <n v="2427.6"/>
    <n v="1"/>
    <n v="20"/>
    <n v="4046"/>
    <n v="2427.6"/>
    <n v="1618.4"/>
    <n v="0.4"/>
    <x v="6"/>
    <n v="2025"/>
    <x v="3"/>
  </r>
  <r>
    <s v="O02758"/>
    <s v="2024-03-26"/>
    <x v="132"/>
    <s v="P024"/>
    <x v="57"/>
    <x v="3"/>
    <n v="9702"/>
    <n v="4851"/>
    <n v="4"/>
    <n v="10"/>
    <n v="38808"/>
    <n v="19404"/>
    <n v="19404"/>
    <n v="0.5"/>
    <x v="11"/>
    <n v="2024"/>
    <x v="2"/>
  </r>
  <r>
    <s v="O02759"/>
    <s v="2025-09-09"/>
    <x v="924"/>
    <s v="P082"/>
    <x v="68"/>
    <x v="3"/>
    <n v="354"/>
    <n v="247.8"/>
    <n v="3"/>
    <n v="0"/>
    <n v="1062"/>
    <n v="743.40000000000009"/>
    <n v="318.59999999999991"/>
    <n v="0.29999999999999993"/>
    <x v="4"/>
    <n v="2025"/>
    <x v="1"/>
  </r>
  <r>
    <s v="O02760"/>
    <s v="2024-09-28"/>
    <x v="33"/>
    <s v="P076"/>
    <x v="17"/>
    <x v="1"/>
    <n v="3690"/>
    <n v="2583"/>
    <n v="3"/>
    <n v="20"/>
    <n v="11070"/>
    <n v="7749"/>
    <n v="3321"/>
    <n v="0.3"/>
    <x v="4"/>
    <n v="2024"/>
    <x v="1"/>
  </r>
  <r>
    <s v="O02761"/>
    <s v="2024-09-14"/>
    <x v="783"/>
    <s v="P081"/>
    <x v="50"/>
    <x v="2"/>
    <n v="4046"/>
    <n v="2427.6"/>
    <n v="4"/>
    <n v="5"/>
    <n v="16184"/>
    <n v="9710.4"/>
    <n v="6473.6"/>
    <n v="0.4"/>
    <x v="4"/>
    <n v="2024"/>
    <x v="1"/>
  </r>
  <r>
    <s v="O02762"/>
    <s v="2025-09-12"/>
    <x v="759"/>
    <s v="P029"/>
    <x v="94"/>
    <x v="4"/>
    <n v="2105"/>
    <n v="1263"/>
    <n v="1"/>
    <n v="15"/>
    <n v="2105"/>
    <n v="1263"/>
    <n v="842"/>
    <n v="0.4"/>
    <x v="4"/>
    <n v="2025"/>
    <x v="1"/>
  </r>
  <r>
    <s v="O02763"/>
    <s v="2024-01-11"/>
    <x v="16"/>
    <s v="P094"/>
    <x v="69"/>
    <x v="0"/>
    <n v="13434"/>
    <n v="9403.7999999999993"/>
    <n v="5"/>
    <n v="15"/>
    <n v="67170"/>
    <n v="47019"/>
    <n v="20151"/>
    <n v="0.3"/>
    <x v="2"/>
    <n v="2024"/>
    <x v="2"/>
  </r>
  <r>
    <s v="O02764"/>
    <s v="2024-04-08"/>
    <x v="866"/>
    <s v="P089"/>
    <x v="31"/>
    <x v="4"/>
    <n v="2956"/>
    <n v="1478"/>
    <n v="1"/>
    <n v="10"/>
    <n v="2956"/>
    <n v="1478"/>
    <n v="1478"/>
    <n v="0.5"/>
    <x v="8"/>
    <n v="2024"/>
    <x v="0"/>
  </r>
  <r>
    <s v="O02765"/>
    <s v="2025-01-01"/>
    <x v="397"/>
    <s v="P027"/>
    <x v="33"/>
    <x v="2"/>
    <n v="4969"/>
    <n v="2484.5"/>
    <n v="5"/>
    <n v="0"/>
    <n v="24845"/>
    <n v="12422.5"/>
    <n v="12422.5"/>
    <n v="0.5"/>
    <x v="2"/>
    <n v="2025"/>
    <x v="2"/>
  </r>
  <r>
    <s v="O02766"/>
    <s v="2024-11-30"/>
    <x v="369"/>
    <s v="P079"/>
    <x v="36"/>
    <x v="0"/>
    <n v="10900"/>
    <n v="5450"/>
    <n v="1"/>
    <n v="20"/>
    <n v="10900"/>
    <n v="5450"/>
    <n v="5450"/>
    <n v="0.5"/>
    <x v="6"/>
    <n v="2024"/>
    <x v="3"/>
  </r>
  <r>
    <s v="O02767"/>
    <s v="2025-05-17"/>
    <x v="784"/>
    <s v="P041"/>
    <x v="95"/>
    <x v="1"/>
    <n v="2433"/>
    <n v="1216.5"/>
    <n v="2"/>
    <n v="5"/>
    <n v="4866"/>
    <n v="2433"/>
    <n v="2433"/>
    <n v="0.5"/>
    <x v="0"/>
    <n v="2025"/>
    <x v="0"/>
  </r>
  <r>
    <s v="O02768"/>
    <s v="2025-04-19"/>
    <x v="767"/>
    <s v="P036"/>
    <x v="97"/>
    <x v="3"/>
    <n v="3046"/>
    <n v="1827.6"/>
    <n v="1"/>
    <n v="10"/>
    <n v="3046"/>
    <n v="1827.6"/>
    <n v="1218.4000000000001"/>
    <n v="0.4"/>
    <x v="8"/>
    <n v="2025"/>
    <x v="0"/>
  </r>
  <r>
    <s v="O02769"/>
    <s v="2024-09-22"/>
    <x v="32"/>
    <s v="P090"/>
    <x v="54"/>
    <x v="1"/>
    <n v="1510"/>
    <n v="755"/>
    <n v="3"/>
    <n v="0"/>
    <n v="4530"/>
    <n v="2265"/>
    <n v="2265"/>
    <n v="0.5"/>
    <x v="4"/>
    <n v="2024"/>
    <x v="1"/>
  </r>
  <r>
    <s v="O02770"/>
    <s v="2025-12-24"/>
    <x v="459"/>
    <s v="P025"/>
    <x v="58"/>
    <x v="2"/>
    <n v="696"/>
    <n v="348"/>
    <n v="1"/>
    <n v="0"/>
    <n v="696"/>
    <n v="348"/>
    <n v="348"/>
    <n v="0.5"/>
    <x v="5"/>
    <n v="2025"/>
    <x v="3"/>
  </r>
  <r>
    <s v="O02771"/>
    <s v="2024-01-04"/>
    <x v="482"/>
    <s v="P086"/>
    <x v="8"/>
    <x v="2"/>
    <n v="3333"/>
    <n v="2333.1"/>
    <n v="3"/>
    <n v="0"/>
    <n v="9999"/>
    <n v="6999.2999999999993"/>
    <n v="2999.7000000000007"/>
    <n v="0.3000000000000001"/>
    <x v="2"/>
    <n v="2024"/>
    <x v="2"/>
  </r>
  <r>
    <s v="O02772"/>
    <s v="2024-02-29"/>
    <x v="510"/>
    <s v="P074"/>
    <x v="19"/>
    <x v="3"/>
    <n v="20835"/>
    <n v="12501"/>
    <n v="5"/>
    <n v="0"/>
    <n v="104175"/>
    <n v="62505"/>
    <n v="41670"/>
    <n v="0.4"/>
    <x v="10"/>
    <n v="2024"/>
    <x v="2"/>
  </r>
  <r>
    <s v="O02773"/>
    <s v="2024-04-01"/>
    <x v="363"/>
    <s v="P028"/>
    <x v="27"/>
    <x v="3"/>
    <n v="9664"/>
    <n v="4832"/>
    <n v="2"/>
    <n v="10"/>
    <n v="19328"/>
    <n v="9664"/>
    <n v="9664"/>
    <n v="0.5"/>
    <x v="8"/>
    <n v="2024"/>
    <x v="0"/>
  </r>
  <r>
    <s v="O02774"/>
    <s v="2024-12-07"/>
    <x v="746"/>
    <s v="P003"/>
    <x v="46"/>
    <x v="1"/>
    <n v="569"/>
    <n v="341.4"/>
    <n v="2"/>
    <n v="20"/>
    <n v="1138"/>
    <n v="682.8"/>
    <n v="455.20000000000005"/>
    <n v="0.4"/>
    <x v="5"/>
    <n v="2024"/>
    <x v="3"/>
  </r>
  <r>
    <s v="O02775"/>
    <s v="2024-03-11"/>
    <x v="595"/>
    <s v="P002"/>
    <x v="61"/>
    <x v="4"/>
    <n v="4241"/>
    <n v="2120.5"/>
    <n v="2"/>
    <n v="15"/>
    <n v="8482"/>
    <n v="4241"/>
    <n v="4241"/>
    <n v="0.5"/>
    <x v="11"/>
    <n v="2024"/>
    <x v="2"/>
  </r>
  <r>
    <s v="O02776"/>
    <s v="2024-05-30"/>
    <x v="925"/>
    <s v="P075"/>
    <x v="25"/>
    <x v="4"/>
    <n v="5435"/>
    <n v="3804.5"/>
    <n v="1"/>
    <n v="15"/>
    <n v="5435"/>
    <n v="3804.5"/>
    <n v="1630.5"/>
    <n v="0.3"/>
    <x v="0"/>
    <n v="2024"/>
    <x v="0"/>
  </r>
  <r>
    <s v="O02777"/>
    <s v="2024-02-04"/>
    <x v="926"/>
    <s v="P074"/>
    <x v="19"/>
    <x v="3"/>
    <n v="20835"/>
    <n v="12501"/>
    <n v="3"/>
    <n v="0"/>
    <n v="62505"/>
    <n v="37503"/>
    <n v="25002"/>
    <n v="0.4"/>
    <x v="10"/>
    <n v="2024"/>
    <x v="2"/>
  </r>
  <r>
    <s v="O02778"/>
    <s v="2024-04-29"/>
    <x v="91"/>
    <s v="P038"/>
    <x v="2"/>
    <x v="2"/>
    <n v="413"/>
    <n v="247.8"/>
    <n v="1"/>
    <n v="5"/>
    <n v="413"/>
    <n v="247.8"/>
    <n v="165.2"/>
    <n v="0.39999999999999997"/>
    <x v="8"/>
    <n v="2024"/>
    <x v="0"/>
  </r>
  <r>
    <s v="O02779"/>
    <s v="2024-05-14"/>
    <x v="871"/>
    <s v="P080"/>
    <x v="79"/>
    <x v="4"/>
    <n v="4816"/>
    <n v="3371.2"/>
    <n v="5"/>
    <n v="20"/>
    <n v="24080"/>
    <n v="16856"/>
    <n v="7224"/>
    <n v="0.3"/>
    <x v="0"/>
    <n v="2024"/>
    <x v="0"/>
  </r>
  <r>
    <s v="O02780"/>
    <s v="2024-07-05"/>
    <x v="836"/>
    <s v="P072"/>
    <x v="20"/>
    <x v="3"/>
    <n v="27555"/>
    <n v="19288.5"/>
    <n v="5"/>
    <n v="15"/>
    <n v="137775"/>
    <n v="96442.5"/>
    <n v="41332.5"/>
    <n v="0.3"/>
    <x v="3"/>
    <n v="2024"/>
    <x v="1"/>
  </r>
  <r>
    <s v="O02781"/>
    <s v="2024-01-23"/>
    <x v="644"/>
    <s v="P048"/>
    <x v="42"/>
    <x v="2"/>
    <n v="2190"/>
    <n v="1095"/>
    <n v="4"/>
    <n v="5"/>
    <n v="8760"/>
    <n v="4380"/>
    <n v="4380"/>
    <n v="0.5"/>
    <x v="2"/>
    <n v="2024"/>
    <x v="2"/>
  </r>
  <r>
    <s v="O02782"/>
    <s v="2025-08-30"/>
    <x v="475"/>
    <s v="P076"/>
    <x v="17"/>
    <x v="1"/>
    <n v="3690"/>
    <n v="2583"/>
    <n v="3"/>
    <n v="0"/>
    <n v="11070"/>
    <n v="7749"/>
    <n v="3321"/>
    <n v="0.3"/>
    <x v="1"/>
    <n v="2025"/>
    <x v="1"/>
  </r>
  <r>
    <s v="O02783"/>
    <s v="2025-10-23"/>
    <x v="927"/>
    <s v="P048"/>
    <x v="42"/>
    <x v="2"/>
    <n v="2190"/>
    <n v="1095"/>
    <n v="4"/>
    <n v="15"/>
    <n v="8760"/>
    <n v="4380"/>
    <n v="4380"/>
    <n v="0.5"/>
    <x v="7"/>
    <n v="2025"/>
    <x v="3"/>
  </r>
  <r>
    <s v="O02784"/>
    <s v="2024-02-01"/>
    <x v="759"/>
    <s v="P018"/>
    <x v="5"/>
    <x v="1"/>
    <n v="3985"/>
    <n v="2789.5"/>
    <n v="2"/>
    <n v="15"/>
    <n v="7970"/>
    <n v="5579"/>
    <n v="2391"/>
    <n v="0.3"/>
    <x v="10"/>
    <n v="2024"/>
    <x v="2"/>
  </r>
  <r>
    <s v="O02785"/>
    <s v="2025-02-23"/>
    <x v="109"/>
    <s v="P022"/>
    <x v="73"/>
    <x v="3"/>
    <n v="48755"/>
    <n v="29253"/>
    <n v="1"/>
    <n v="5"/>
    <n v="48755"/>
    <n v="29253"/>
    <n v="19502"/>
    <n v="0.4"/>
    <x v="10"/>
    <n v="2025"/>
    <x v="2"/>
  </r>
  <r>
    <s v="O02786"/>
    <s v="2024-07-01"/>
    <x v="928"/>
    <s v="P012"/>
    <x v="13"/>
    <x v="0"/>
    <n v="1513"/>
    <n v="907.8"/>
    <n v="5"/>
    <n v="5"/>
    <n v="7565"/>
    <n v="4539"/>
    <n v="3026"/>
    <n v="0.4"/>
    <x v="3"/>
    <n v="2024"/>
    <x v="1"/>
  </r>
  <r>
    <s v="O02787"/>
    <s v="2024-01-20"/>
    <x v="165"/>
    <s v="P090"/>
    <x v="54"/>
    <x v="1"/>
    <n v="1510"/>
    <n v="755"/>
    <n v="4"/>
    <n v="0"/>
    <n v="6040"/>
    <n v="3020"/>
    <n v="3020"/>
    <n v="0.5"/>
    <x v="2"/>
    <n v="2024"/>
    <x v="2"/>
  </r>
  <r>
    <s v="O02788"/>
    <s v="2024-01-03"/>
    <x v="929"/>
    <s v="P069"/>
    <x v="41"/>
    <x v="1"/>
    <n v="384"/>
    <n v="192"/>
    <n v="2"/>
    <n v="0"/>
    <n v="768"/>
    <n v="384"/>
    <n v="384"/>
    <n v="0.5"/>
    <x v="2"/>
    <n v="2024"/>
    <x v="2"/>
  </r>
  <r>
    <s v="O02789"/>
    <s v="2025-02-02"/>
    <x v="473"/>
    <s v="P003"/>
    <x v="46"/>
    <x v="1"/>
    <n v="569"/>
    <n v="341.4"/>
    <n v="1"/>
    <n v="20"/>
    <n v="569"/>
    <n v="341.4"/>
    <n v="227.60000000000002"/>
    <n v="0.4"/>
    <x v="10"/>
    <n v="2025"/>
    <x v="2"/>
  </r>
  <r>
    <s v="O02790"/>
    <s v="2025-10-31"/>
    <x v="930"/>
    <s v="P067"/>
    <x v="52"/>
    <x v="4"/>
    <n v="1463"/>
    <n v="731.5"/>
    <n v="4"/>
    <n v="0"/>
    <n v="5852"/>
    <n v="2926"/>
    <n v="2926"/>
    <n v="0.5"/>
    <x v="7"/>
    <n v="2025"/>
    <x v="3"/>
  </r>
  <r>
    <s v="O02791"/>
    <s v="2024-01-07"/>
    <x v="12"/>
    <s v="P028"/>
    <x v="27"/>
    <x v="3"/>
    <n v="9664"/>
    <n v="4832"/>
    <n v="2"/>
    <n v="20"/>
    <n v="19328"/>
    <n v="9664"/>
    <n v="9664"/>
    <n v="0.5"/>
    <x v="2"/>
    <n v="2024"/>
    <x v="2"/>
  </r>
  <r>
    <s v="O02792"/>
    <s v="2025-04-15"/>
    <x v="266"/>
    <s v="P079"/>
    <x v="36"/>
    <x v="0"/>
    <n v="10900"/>
    <n v="5450"/>
    <n v="4"/>
    <n v="0"/>
    <n v="43600"/>
    <n v="21800"/>
    <n v="21800"/>
    <n v="0.5"/>
    <x v="8"/>
    <n v="2025"/>
    <x v="0"/>
  </r>
  <r>
    <s v="O02793"/>
    <s v="2025-05-11"/>
    <x v="665"/>
    <s v="P081"/>
    <x v="50"/>
    <x v="2"/>
    <n v="4046"/>
    <n v="2427.6"/>
    <n v="4"/>
    <n v="5"/>
    <n v="16184"/>
    <n v="9710.4"/>
    <n v="6473.6"/>
    <n v="0.4"/>
    <x v="0"/>
    <n v="2025"/>
    <x v="0"/>
  </r>
  <r>
    <s v="O02794"/>
    <s v="2024-01-14"/>
    <x v="421"/>
    <s v="P048"/>
    <x v="42"/>
    <x v="2"/>
    <n v="2190"/>
    <n v="1095"/>
    <n v="4"/>
    <n v="5"/>
    <n v="8760"/>
    <n v="4380"/>
    <n v="4380"/>
    <n v="0.5"/>
    <x v="2"/>
    <n v="2024"/>
    <x v="2"/>
  </r>
  <r>
    <s v="O02795"/>
    <s v="2024-05-26"/>
    <x v="71"/>
    <s v="P056"/>
    <x v="23"/>
    <x v="3"/>
    <n v="18900"/>
    <n v="9450"/>
    <n v="1"/>
    <n v="0"/>
    <n v="18900"/>
    <n v="9450"/>
    <n v="9450"/>
    <n v="0.5"/>
    <x v="0"/>
    <n v="2024"/>
    <x v="0"/>
  </r>
  <r>
    <s v="O02796"/>
    <s v="2025-01-22"/>
    <x v="877"/>
    <s v="P029"/>
    <x v="94"/>
    <x v="4"/>
    <n v="2105"/>
    <n v="1263"/>
    <n v="5"/>
    <n v="10"/>
    <n v="10525"/>
    <n v="6315"/>
    <n v="4210"/>
    <n v="0.4"/>
    <x v="2"/>
    <n v="2025"/>
    <x v="2"/>
  </r>
  <r>
    <s v="O02797"/>
    <s v="2024-01-20"/>
    <x v="573"/>
    <s v="P063"/>
    <x v="16"/>
    <x v="2"/>
    <n v="3643"/>
    <n v="2185.8000000000002"/>
    <n v="3"/>
    <n v="0"/>
    <n v="10929"/>
    <n v="6557.4000000000005"/>
    <n v="4371.5999999999995"/>
    <n v="0.39999999999999997"/>
    <x v="2"/>
    <n v="2024"/>
    <x v="2"/>
  </r>
  <r>
    <s v="O02798"/>
    <s v="2025-03-19"/>
    <x v="178"/>
    <s v="P037"/>
    <x v="37"/>
    <x v="3"/>
    <n v="29046"/>
    <n v="20332.2"/>
    <n v="4"/>
    <n v="10"/>
    <n v="116184"/>
    <n v="81328.800000000003"/>
    <n v="34855.199999999997"/>
    <n v="0.3"/>
    <x v="11"/>
    <n v="2025"/>
    <x v="2"/>
  </r>
  <r>
    <s v="O02799"/>
    <s v="2025-05-14"/>
    <x v="525"/>
    <s v="P040"/>
    <x v="86"/>
    <x v="4"/>
    <n v="6724"/>
    <n v="4034.4"/>
    <n v="4"/>
    <n v="15"/>
    <n v="26896"/>
    <n v="16137.6"/>
    <n v="10758.4"/>
    <n v="0.39999999999999997"/>
    <x v="0"/>
    <n v="2025"/>
    <x v="0"/>
  </r>
  <r>
    <s v="O02800"/>
    <s v="2024-10-07"/>
    <x v="315"/>
    <s v="P005"/>
    <x v="90"/>
    <x v="1"/>
    <n v="3939"/>
    <n v="2757.3"/>
    <n v="5"/>
    <n v="10"/>
    <n v="19695"/>
    <n v="13786.5"/>
    <n v="5908.5"/>
    <n v="0.3"/>
    <x v="7"/>
    <n v="2024"/>
    <x v="3"/>
  </r>
  <r>
    <s v="O02801"/>
    <s v="2024-06-11"/>
    <x v="519"/>
    <s v="P074"/>
    <x v="19"/>
    <x v="3"/>
    <n v="20835"/>
    <n v="12501"/>
    <n v="2"/>
    <n v="20"/>
    <n v="41670"/>
    <n v="25002"/>
    <n v="16668"/>
    <n v="0.4"/>
    <x v="9"/>
    <n v="2024"/>
    <x v="0"/>
  </r>
  <r>
    <s v="O02802"/>
    <s v="2024-04-02"/>
    <x v="332"/>
    <s v="P076"/>
    <x v="17"/>
    <x v="1"/>
    <n v="3690"/>
    <n v="2583"/>
    <n v="3"/>
    <n v="10"/>
    <n v="11070"/>
    <n v="7749"/>
    <n v="3321"/>
    <n v="0.3"/>
    <x v="8"/>
    <n v="2024"/>
    <x v="0"/>
  </r>
  <r>
    <s v="O02803"/>
    <s v="2024-03-30"/>
    <x v="118"/>
    <s v="P042"/>
    <x v="74"/>
    <x v="1"/>
    <n v="2758"/>
    <n v="1379"/>
    <n v="2"/>
    <n v="0"/>
    <n v="5516"/>
    <n v="2758"/>
    <n v="2758"/>
    <n v="0.5"/>
    <x v="11"/>
    <n v="2024"/>
    <x v="2"/>
  </r>
  <r>
    <s v="O02804"/>
    <s v="2025-08-23"/>
    <x v="176"/>
    <s v="P024"/>
    <x v="57"/>
    <x v="3"/>
    <n v="9702"/>
    <n v="4851"/>
    <n v="3"/>
    <n v="0"/>
    <n v="29106"/>
    <n v="14553"/>
    <n v="14553"/>
    <n v="0.5"/>
    <x v="1"/>
    <n v="2025"/>
    <x v="1"/>
  </r>
  <r>
    <s v="O02805"/>
    <s v="2024-05-13"/>
    <x v="53"/>
    <s v="P025"/>
    <x v="58"/>
    <x v="2"/>
    <n v="696"/>
    <n v="348"/>
    <n v="3"/>
    <n v="0"/>
    <n v="2088"/>
    <n v="1044"/>
    <n v="1044"/>
    <n v="0.5"/>
    <x v="0"/>
    <n v="2024"/>
    <x v="0"/>
  </r>
  <r>
    <s v="O02806"/>
    <s v="2024-06-21"/>
    <x v="533"/>
    <s v="P059"/>
    <x v="62"/>
    <x v="3"/>
    <n v="39929"/>
    <n v="23957.4"/>
    <n v="1"/>
    <n v="10"/>
    <n v="39929"/>
    <n v="23957.4"/>
    <n v="15971.599999999999"/>
    <n v="0.39999999999999997"/>
    <x v="9"/>
    <n v="2024"/>
    <x v="0"/>
  </r>
  <r>
    <s v="O02807"/>
    <s v="2024-01-31"/>
    <x v="328"/>
    <s v="P056"/>
    <x v="23"/>
    <x v="3"/>
    <n v="18900"/>
    <n v="9450"/>
    <n v="4"/>
    <n v="10"/>
    <n v="75600"/>
    <n v="37800"/>
    <n v="37800"/>
    <n v="0.5"/>
    <x v="2"/>
    <n v="2024"/>
    <x v="2"/>
  </r>
  <r>
    <s v="O02808"/>
    <s v="2024-08-29"/>
    <x v="678"/>
    <s v="P046"/>
    <x v="7"/>
    <x v="0"/>
    <n v="10604"/>
    <n v="5302"/>
    <n v="2"/>
    <n v="0"/>
    <n v="21208"/>
    <n v="10604"/>
    <n v="10604"/>
    <n v="0.5"/>
    <x v="1"/>
    <n v="2024"/>
    <x v="1"/>
  </r>
  <r>
    <s v="O02809"/>
    <s v="2024-08-18"/>
    <x v="931"/>
    <s v="P034"/>
    <x v="88"/>
    <x v="3"/>
    <n v="4860"/>
    <n v="2430"/>
    <n v="1"/>
    <n v="0"/>
    <n v="4860"/>
    <n v="2430"/>
    <n v="2430"/>
    <n v="0.5"/>
    <x v="1"/>
    <n v="2024"/>
    <x v="1"/>
  </r>
  <r>
    <s v="O02810"/>
    <s v="2025-05-27"/>
    <x v="148"/>
    <s v="P061"/>
    <x v="44"/>
    <x v="4"/>
    <n v="7170"/>
    <n v="3585"/>
    <n v="4"/>
    <n v="5"/>
    <n v="28680"/>
    <n v="14340"/>
    <n v="14340"/>
    <n v="0.5"/>
    <x v="0"/>
    <n v="2025"/>
    <x v="0"/>
  </r>
  <r>
    <s v="O02811"/>
    <s v="2024-04-13"/>
    <x v="50"/>
    <s v="P007"/>
    <x v="4"/>
    <x v="4"/>
    <n v="5469"/>
    <n v="3281.4"/>
    <n v="3"/>
    <n v="10"/>
    <n v="16407"/>
    <n v="9844.2000000000007"/>
    <n v="6562.7999999999993"/>
    <n v="0.39999999999999997"/>
    <x v="8"/>
    <n v="2024"/>
    <x v="0"/>
  </r>
  <r>
    <s v="O02812"/>
    <s v="2024-01-07"/>
    <x v="23"/>
    <s v="P024"/>
    <x v="57"/>
    <x v="3"/>
    <n v="9702"/>
    <n v="4851"/>
    <n v="1"/>
    <n v="20"/>
    <n v="9702"/>
    <n v="4851"/>
    <n v="4851"/>
    <n v="0.5"/>
    <x v="2"/>
    <n v="2024"/>
    <x v="2"/>
  </r>
  <r>
    <s v="O02813"/>
    <s v="2025-06-16"/>
    <x v="614"/>
    <s v="P084"/>
    <x v="80"/>
    <x v="2"/>
    <n v="3921"/>
    <n v="2352.6"/>
    <n v="4"/>
    <n v="5"/>
    <n v="15684"/>
    <n v="9410.4"/>
    <n v="6273.6"/>
    <n v="0.4"/>
    <x v="9"/>
    <n v="2025"/>
    <x v="0"/>
  </r>
  <r>
    <s v="O02814"/>
    <s v="2025-07-25"/>
    <x v="548"/>
    <s v="P057"/>
    <x v="38"/>
    <x v="3"/>
    <n v="26846"/>
    <n v="16107.6"/>
    <n v="5"/>
    <n v="10"/>
    <n v="134230"/>
    <n v="80538"/>
    <n v="53692"/>
    <n v="0.4"/>
    <x v="3"/>
    <n v="2025"/>
    <x v="1"/>
  </r>
  <r>
    <s v="O02815"/>
    <s v="2024-01-17"/>
    <x v="666"/>
    <s v="P036"/>
    <x v="97"/>
    <x v="3"/>
    <n v="3046"/>
    <n v="1827.6"/>
    <n v="5"/>
    <n v="0"/>
    <n v="15230"/>
    <n v="9138"/>
    <n v="6092"/>
    <n v="0.4"/>
    <x v="2"/>
    <n v="2024"/>
    <x v="2"/>
  </r>
  <r>
    <s v="O02816"/>
    <s v="2025-02-02"/>
    <x v="34"/>
    <s v="P014"/>
    <x v="67"/>
    <x v="4"/>
    <n v="9565"/>
    <n v="6695.5"/>
    <n v="3"/>
    <n v="5"/>
    <n v="28695"/>
    <n v="20086.5"/>
    <n v="8608.5"/>
    <n v="0.3"/>
    <x v="10"/>
    <n v="2025"/>
    <x v="2"/>
  </r>
  <r>
    <s v="O02817"/>
    <s v="2024-08-06"/>
    <x v="613"/>
    <s v="P003"/>
    <x v="46"/>
    <x v="1"/>
    <n v="569"/>
    <n v="341.4"/>
    <n v="1"/>
    <n v="20"/>
    <n v="569"/>
    <n v="341.4"/>
    <n v="227.60000000000002"/>
    <n v="0.4"/>
    <x v="1"/>
    <n v="2024"/>
    <x v="1"/>
  </r>
  <r>
    <s v="O02818"/>
    <s v="2024-07-24"/>
    <x v="131"/>
    <s v="P016"/>
    <x v="43"/>
    <x v="1"/>
    <n v="1591"/>
    <n v="1113.7"/>
    <n v="5"/>
    <n v="15"/>
    <n v="7955"/>
    <n v="5568.5"/>
    <n v="2386.5"/>
    <n v="0.3"/>
    <x v="3"/>
    <n v="2024"/>
    <x v="1"/>
  </r>
  <r>
    <s v="O02819"/>
    <s v="2024-11-12"/>
    <x v="424"/>
    <s v="P057"/>
    <x v="38"/>
    <x v="3"/>
    <n v="26846"/>
    <n v="16107.6"/>
    <n v="4"/>
    <n v="10"/>
    <n v="107384"/>
    <n v="64430.400000000001"/>
    <n v="42953.599999999999"/>
    <n v="0.39999999999999997"/>
    <x v="6"/>
    <n v="2024"/>
    <x v="3"/>
  </r>
  <r>
    <s v="O02820"/>
    <s v="2024-12-11"/>
    <x v="890"/>
    <s v="P078"/>
    <x v="75"/>
    <x v="0"/>
    <n v="700"/>
    <n v="420"/>
    <n v="2"/>
    <n v="15"/>
    <n v="1400"/>
    <n v="840"/>
    <n v="560"/>
    <n v="0.4"/>
    <x v="5"/>
    <n v="2024"/>
    <x v="3"/>
  </r>
  <r>
    <s v="O02821"/>
    <s v="2025-01-15"/>
    <x v="524"/>
    <s v="P082"/>
    <x v="68"/>
    <x v="3"/>
    <n v="354"/>
    <n v="247.8"/>
    <n v="1"/>
    <n v="10"/>
    <n v="354"/>
    <n v="247.8"/>
    <n v="106.19999999999999"/>
    <n v="0.3"/>
    <x v="2"/>
    <n v="2025"/>
    <x v="2"/>
  </r>
  <r>
    <s v="O02822"/>
    <s v="2025-01-02"/>
    <x v="749"/>
    <s v="P039"/>
    <x v="81"/>
    <x v="0"/>
    <n v="9543"/>
    <n v="4771.5"/>
    <n v="2"/>
    <n v="5"/>
    <n v="19086"/>
    <n v="9543"/>
    <n v="9543"/>
    <n v="0.5"/>
    <x v="2"/>
    <n v="2025"/>
    <x v="2"/>
  </r>
  <r>
    <s v="O02823"/>
    <s v="2025-06-14"/>
    <x v="932"/>
    <s v="P083"/>
    <x v="14"/>
    <x v="4"/>
    <n v="5842"/>
    <n v="3505.2"/>
    <n v="4"/>
    <n v="0"/>
    <n v="23368"/>
    <n v="14020.8"/>
    <n v="9347.2000000000007"/>
    <n v="0.4"/>
    <x v="9"/>
    <n v="2025"/>
    <x v="0"/>
  </r>
  <r>
    <s v="O02824"/>
    <s v="2025-10-18"/>
    <x v="933"/>
    <s v="P026"/>
    <x v="60"/>
    <x v="4"/>
    <n v="4882"/>
    <n v="2929.2"/>
    <n v="4"/>
    <n v="0"/>
    <n v="19528"/>
    <n v="11716.8"/>
    <n v="7811.2000000000007"/>
    <n v="0.4"/>
    <x v="7"/>
    <n v="2025"/>
    <x v="3"/>
  </r>
  <r>
    <s v="O02825"/>
    <s v="2024-05-30"/>
    <x v="327"/>
    <s v="P048"/>
    <x v="42"/>
    <x v="2"/>
    <n v="2190"/>
    <n v="1095"/>
    <n v="2"/>
    <n v="5"/>
    <n v="4380"/>
    <n v="2190"/>
    <n v="2190"/>
    <n v="0.5"/>
    <x v="0"/>
    <n v="2024"/>
    <x v="0"/>
  </r>
  <r>
    <s v="O02826"/>
    <s v="2024-08-12"/>
    <x v="185"/>
    <s v="P017"/>
    <x v="12"/>
    <x v="2"/>
    <n v="978"/>
    <n v="684.6"/>
    <n v="1"/>
    <n v="10"/>
    <n v="978"/>
    <n v="684.6"/>
    <n v="293.39999999999998"/>
    <n v="0.3"/>
    <x v="1"/>
    <n v="2024"/>
    <x v="1"/>
  </r>
  <r>
    <s v="O02827"/>
    <s v="2025-06-01"/>
    <x v="526"/>
    <s v="P035"/>
    <x v="92"/>
    <x v="4"/>
    <n v="3185"/>
    <n v="1592.5"/>
    <n v="2"/>
    <n v="5"/>
    <n v="6370"/>
    <n v="3185"/>
    <n v="3185"/>
    <n v="0.5"/>
    <x v="9"/>
    <n v="2025"/>
    <x v="0"/>
  </r>
  <r>
    <s v="O02828"/>
    <s v="2025-01-20"/>
    <x v="196"/>
    <s v="P037"/>
    <x v="37"/>
    <x v="3"/>
    <n v="29046"/>
    <n v="20332.2"/>
    <n v="4"/>
    <n v="5"/>
    <n v="116184"/>
    <n v="81328.800000000003"/>
    <n v="34855.199999999997"/>
    <n v="0.3"/>
    <x v="2"/>
    <n v="2025"/>
    <x v="2"/>
  </r>
  <r>
    <s v="O02829"/>
    <s v="2024-07-22"/>
    <x v="811"/>
    <s v="P076"/>
    <x v="17"/>
    <x v="1"/>
    <n v="3690"/>
    <n v="2583"/>
    <n v="2"/>
    <n v="15"/>
    <n v="7380"/>
    <n v="5166"/>
    <n v="2214"/>
    <n v="0.3"/>
    <x v="3"/>
    <n v="2024"/>
    <x v="1"/>
  </r>
  <r>
    <s v="O02830"/>
    <s v="2025-06-06"/>
    <x v="149"/>
    <s v="P005"/>
    <x v="90"/>
    <x v="1"/>
    <n v="3939"/>
    <n v="2757.3"/>
    <n v="5"/>
    <n v="10"/>
    <n v="19695"/>
    <n v="13786.5"/>
    <n v="5908.5"/>
    <n v="0.3"/>
    <x v="9"/>
    <n v="2025"/>
    <x v="0"/>
  </r>
  <r>
    <s v="O02831"/>
    <s v="2025-10-28"/>
    <x v="516"/>
    <s v="P052"/>
    <x v="77"/>
    <x v="1"/>
    <n v="192"/>
    <n v="96"/>
    <n v="2"/>
    <n v="15"/>
    <n v="384"/>
    <n v="192"/>
    <n v="192"/>
    <n v="0.5"/>
    <x v="7"/>
    <n v="2025"/>
    <x v="3"/>
  </r>
  <r>
    <s v="O02832"/>
    <s v="2024-09-10"/>
    <x v="77"/>
    <s v="P002"/>
    <x v="61"/>
    <x v="4"/>
    <n v="4241"/>
    <n v="2120.5"/>
    <n v="1"/>
    <n v="15"/>
    <n v="4241"/>
    <n v="2120.5"/>
    <n v="2120.5"/>
    <n v="0.5"/>
    <x v="4"/>
    <n v="2024"/>
    <x v="1"/>
  </r>
  <r>
    <s v="O02833"/>
    <s v="2025-10-30"/>
    <x v="454"/>
    <s v="P028"/>
    <x v="27"/>
    <x v="3"/>
    <n v="9664"/>
    <n v="4832"/>
    <n v="4"/>
    <n v="5"/>
    <n v="38656"/>
    <n v="19328"/>
    <n v="19328"/>
    <n v="0.5"/>
    <x v="7"/>
    <n v="2025"/>
    <x v="3"/>
  </r>
  <r>
    <s v="O02834"/>
    <s v="2025-02-09"/>
    <x v="151"/>
    <s v="P047"/>
    <x v="48"/>
    <x v="2"/>
    <n v="3146"/>
    <n v="1573"/>
    <n v="2"/>
    <n v="10"/>
    <n v="6292"/>
    <n v="3146"/>
    <n v="3146"/>
    <n v="0.5"/>
    <x v="10"/>
    <n v="2025"/>
    <x v="2"/>
  </r>
  <r>
    <s v="O02835"/>
    <s v="2025-03-09"/>
    <x v="210"/>
    <s v="P014"/>
    <x v="67"/>
    <x v="4"/>
    <n v="9565"/>
    <n v="6695.5"/>
    <n v="3"/>
    <n v="15"/>
    <n v="28695"/>
    <n v="20086.5"/>
    <n v="8608.5"/>
    <n v="0.3"/>
    <x v="11"/>
    <n v="2025"/>
    <x v="2"/>
  </r>
  <r>
    <s v="O02836"/>
    <s v="2025-05-10"/>
    <x v="14"/>
    <s v="P092"/>
    <x v="83"/>
    <x v="0"/>
    <n v="7315"/>
    <n v="4389"/>
    <n v="1"/>
    <n v="15"/>
    <n v="7315"/>
    <n v="4389"/>
    <n v="2926"/>
    <n v="0.4"/>
    <x v="0"/>
    <n v="2025"/>
    <x v="0"/>
  </r>
  <r>
    <s v="O02837"/>
    <s v="2024-05-01"/>
    <x v="902"/>
    <s v="P079"/>
    <x v="36"/>
    <x v="0"/>
    <n v="10900"/>
    <n v="5450"/>
    <n v="1"/>
    <n v="0"/>
    <n v="10900"/>
    <n v="5450"/>
    <n v="5450"/>
    <n v="0.5"/>
    <x v="0"/>
    <n v="2024"/>
    <x v="0"/>
  </r>
  <r>
    <s v="O02838"/>
    <s v="2024-05-27"/>
    <x v="926"/>
    <s v="P001"/>
    <x v="1"/>
    <x v="1"/>
    <n v="1891"/>
    <n v="945.5"/>
    <n v="4"/>
    <n v="5"/>
    <n v="7564"/>
    <n v="3782"/>
    <n v="3782"/>
    <n v="0.5"/>
    <x v="0"/>
    <n v="2024"/>
    <x v="0"/>
  </r>
  <r>
    <s v="O02839"/>
    <s v="2024-07-22"/>
    <x v="214"/>
    <s v="P023"/>
    <x v="11"/>
    <x v="4"/>
    <n v="4437"/>
    <n v="2662.2"/>
    <n v="3"/>
    <n v="5"/>
    <n v="13311"/>
    <n v="7986.5999999999995"/>
    <n v="5324.4000000000005"/>
    <n v="0.4"/>
    <x v="3"/>
    <n v="2024"/>
    <x v="1"/>
  </r>
  <r>
    <s v="O02840"/>
    <s v="2025-10-21"/>
    <x v="699"/>
    <s v="P089"/>
    <x v="31"/>
    <x v="4"/>
    <n v="2956"/>
    <n v="1478"/>
    <n v="3"/>
    <n v="15"/>
    <n v="8868"/>
    <n v="4434"/>
    <n v="4434"/>
    <n v="0.5"/>
    <x v="7"/>
    <n v="2025"/>
    <x v="3"/>
  </r>
  <r>
    <s v="O02841"/>
    <s v="2024-07-30"/>
    <x v="595"/>
    <s v="P001"/>
    <x v="1"/>
    <x v="1"/>
    <n v="1891"/>
    <n v="945.5"/>
    <n v="3"/>
    <n v="10"/>
    <n v="5673"/>
    <n v="2836.5"/>
    <n v="2836.5"/>
    <n v="0.5"/>
    <x v="3"/>
    <n v="2024"/>
    <x v="1"/>
  </r>
  <r>
    <s v="O02842"/>
    <s v="2025-01-30"/>
    <x v="845"/>
    <s v="P073"/>
    <x v="89"/>
    <x v="1"/>
    <n v="626"/>
    <n v="438.2"/>
    <n v="5"/>
    <n v="15"/>
    <n v="3130"/>
    <n v="2191"/>
    <n v="939"/>
    <n v="0.3"/>
    <x v="2"/>
    <n v="2025"/>
    <x v="2"/>
  </r>
  <r>
    <s v="O02843"/>
    <s v="2025-07-13"/>
    <x v="50"/>
    <s v="P055"/>
    <x v="56"/>
    <x v="3"/>
    <n v="6621"/>
    <n v="3972.6"/>
    <n v="5"/>
    <n v="15"/>
    <n v="33105"/>
    <n v="19863"/>
    <n v="13242"/>
    <n v="0.4"/>
    <x v="3"/>
    <n v="2025"/>
    <x v="1"/>
  </r>
  <r>
    <s v="O02844"/>
    <s v="2024-11-05"/>
    <x v="225"/>
    <s v="P029"/>
    <x v="94"/>
    <x v="4"/>
    <n v="2105"/>
    <n v="1263"/>
    <n v="5"/>
    <n v="0"/>
    <n v="10525"/>
    <n v="6315"/>
    <n v="4210"/>
    <n v="0.4"/>
    <x v="6"/>
    <n v="2024"/>
    <x v="3"/>
  </r>
  <r>
    <s v="O02845"/>
    <s v="2025-11-09"/>
    <x v="382"/>
    <s v="P042"/>
    <x v="74"/>
    <x v="1"/>
    <n v="2758"/>
    <n v="1379"/>
    <n v="5"/>
    <n v="20"/>
    <n v="13790"/>
    <n v="6895"/>
    <n v="6895"/>
    <n v="0.5"/>
    <x v="6"/>
    <n v="2025"/>
    <x v="3"/>
  </r>
  <r>
    <s v="O02846"/>
    <s v="2025-07-04"/>
    <x v="778"/>
    <s v="P075"/>
    <x v="25"/>
    <x v="4"/>
    <n v="5435"/>
    <n v="3804.5"/>
    <n v="2"/>
    <n v="0"/>
    <n v="10870"/>
    <n v="7609"/>
    <n v="3261"/>
    <n v="0.3"/>
    <x v="3"/>
    <n v="2025"/>
    <x v="1"/>
  </r>
  <r>
    <s v="O02847"/>
    <s v="2025-09-27"/>
    <x v="78"/>
    <s v="P028"/>
    <x v="27"/>
    <x v="3"/>
    <n v="9664"/>
    <n v="4832"/>
    <n v="1"/>
    <n v="10"/>
    <n v="9664"/>
    <n v="4832"/>
    <n v="4832"/>
    <n v="0.5"/>
    <x v="4"/>
    <n v="2025"/>
    <x v="1"/>
  </r>
  <r>
    <s v="O02848"/>
    <s v="2025-02-02"/>
    <x v="16"/>
    <s v="P034"/>
    <x v="88"/>
    <x v="3"/>
    <n v="4860"/>
    <n v="2430"/>
    <n v="2"/>
    <n v="15"/>
    <n v="9720"/>
    <n v="4860"/>
    <n v="4860"/>
    <n v="0.5"/>
    <x v="10"/>
    <n v="2025"/>
    <x v="2"/>
  </r>
  <r>
    <s v="O02849"/>
    <s v="2024-05-20"/>
    <x v="621"/>
    <s v="P068"/>
    <x v="65"/>
    <x v="0"/>
    <n v="7252"/>
    <n v="3626"/>
    <n v="5"/>
    <n v="10"/>
    <n v="36260"/>
    <n v="18130"/>
    <n v="18130"/>
    <n v="0.5"/>
    <x v="0"/>
    <n v="2024"/>
    <x v="0"/>
  </r>
  <r>
    <s v="O02850"/>
    <s v="2024-05-06"/>
    <x v="146"/>
    <s v="P032"/>
    <x v="9"/>
    <x v="2"/>
    <n v="3034"/>
    <n v="1820.4"/>
    <n v="4"/>
    <n v="0"/>
    <n v="12136"/>
    <n v="7281.6"/>
    <n v="4854.3999999999996"/>
    <n v="0.39999999999999997"/>
    <x v="0"/>
    <n v="2024"/>
    <x v="0"/>
  </r>
  <r>
    <s v="O02851"/>
    <s v="2024-08-27"/>
    <x v="501"/>
    <s v="P091"/>
    <x v="18"/>
    <x v="3"/>
    <n v="45348"/>
    <n v="27208.799999999999"/>
    <n v="1"/>
    <n v="0"/>
    <n v="45348"/>
    <n v="27208.799999999999"/>
    <n v="18139.2"/>
    <n v="0.4"/>
    <x v="1"/>
    <n v="2024"/>
    <x v="1"/>
  </r>
  <r>
    <s v="O02852"/>
    <s v="2025-03-05"/>
    <x v="934"/>
    <s v="P007"/>
    <x v="4"/>
    <x v="4"/>
    <n v="5469"/>
    <n v="3281.4"/>
    <n v="5"/>
    <n v="0"/>
    <n v="27345"/>
    <n v="16407"/>
    <n v="10938"/>
    <n v="0.4"/>
    <x v="11"/>
    <n v="2025"/>
    <x v="2"/>
  </r>
  <r>
    <s v="O02853"/>
    <s v="2024-11-14"/>
    <x v="377"/>
    <s v="P068"/>
    <x v="65"/>
    <x v="0"/>
    <n v="7252"/>
    <n v="3626"/>
    <n v="3"/>
    <n v="5"/>
    <n v="21756"/>
    <n v="10878"/>
    <n v="10878"/>
    <n v="0.5"/>
    <x v="6"/>
    <n v="2024"/>
    <x v="3"/>
  </r>
  <r>
    <s v="O02854"/>
    <s v="2024-06-25"/>
    <x v="257"/>
    <s v="P025"/>
    <x v="58"/>
    <x v="2"/>
    <n v="696"/>
    <n v="348"/>
    <n v="2"/>
    <n v="20"/>
    <n v="1392"/>
    <n v="696"/>
    <n v="696"/>
    <n v="0.5"/>
    <x v="9"/>
    <n v="2024"/>
    <x v="0"/>
  </r>
  <r>
    <s v="O02855"/>
    <s v="2025-03-16"/>
    <x v="792"/>
    <s v="P052"/>
    <x v="77"/>
    <x v="1"/>
    <n v="192"/>
    <n v="96"/>
    <n v="4"/>
    <n v="20"/>
    <n v="768"/>
    <n v="384"/>
    <n v="384"/>
    <n v="0.5"/>
    <x v="11"/>
    <n v="2025"/>
    <x v="2"/>
  </r>
  <r>
    <s v="O02856"/>
    <s v="2025-10-02"/>
    <x v="691"/>
    <s v="P059"/>
    <x v="62"/>
    <x v="3"/>
    <n v="39929"/>
    <n v="23957.4"/>
    <n v="3"/>
    <n v="5"/>
    <n v="119787"/>
    <n v="71872.200000000012"/>
    <n v="47914.799999999988"/>
    <n v="0.39999999999999991"/>
    <x v="7"/>
    <n v="2025"/>
    <x v="3"/>
  </r>
  <r>
    <s v="O02857"/>
    <s v="2025-05-06"/>
    <x v="639"/>
    <s v="P059"/>
    <x v="62"/>
    <x v="3"/>
    <n v="39929"/>
    <n v="23957.4"/>
    <n v="1"/>
    <n v="20"/>
    <n v="39929"/>
    <n v="23957.4"/>
    <n v="15971.599999999999"/>
    <n v="0.39999999999999997"/>
    <x v="0"/>
    <n v="2025"/>
    <x v="0"/>
  </r>
  <r>
    <s v="O02858"/>
    <s v="2024-11-20"/>
    <x v="145"/>
    <s v="P027"/>
    <x v="33"/>
    <x v="2"/>
    <n v="4969"/>
    <n v="2484.5"/>
    <n v="2"/>
    <n v="15"/>
    <n v="9938"/>
    <n v="4969"/>
    <n v="4969"/>
    <n v="0.5"/>
    <x v="6"/>
    <n v="2024"/>
    <x v="3"/>
  </r>
  <r>
    <s v="O02859"/>
    <s v="2025-03-16"/>
    <x v="686"/>
    <s v="P096"/>
    <x v="47"/>
    <x v="2"/>
    <n v="483"/>
    <n v="289.8"/>
    <n v="2"/>
    <n v="15"/>
    <n v="966"/>
    <n v="579.6"/>
    <n v="386.4"/>
    <n v="0.39999999999999997"/>
    <x v="11"/>
    <n v="2025"/>
    <x v="2"/>
  </r>
  <r>
    <s v="O02860"/>
    <s v="2024-04-26"/>
    <x v="426"/>
    <s v="P049"/>
    <x v="34"/>
    <x v="2"/>
    <n v="4071"/>
    <n v="2442.6"/>
    <n v="5"/>
    <n v="10"/>
    <n v="20355"/>
    <n v="12213"/>
    <n v="8142"/>
    <n v="0.4"/>
    <x v="8"/>
    <n v="2024"/>
    <x v="0"/>
  </r>
  <r>
    <s v="O02861"/>
    <s v="2025-07-03"/>
    <x v="297"/>
    <s v="P024"/>
    <x v="57"/>
    <x v="3"/>
    <n v="9702"/>
    <n v="4851"/>
    <n v="3"/>
    <n v="5"/>
    <n v="29106"/>
    <n v="14553"/>
    <n v="14553"/>
    <n v="0.5"/>
    <x v="3"/>
    <n v="2025"/>
    <x v="1"/>
  </r>
  <r>
    <s v="O02862"/>
    <s v="2024-03-04"/>
    <x v="636"/>
    <s v="P010"/>
    <x v="0"/>
    <x v="0"/>
    <n v="10936"/>
    <n v="6561.6"/>
    <n v="4"/>
    <n v="0"/>
    <n v="43744"/>
    <n v="26246.400000000001"/>
    <n v="17497.599999999999"/>
    <n v="0.39999999999999997"/>
    <x v="11"/>
    <n v="2024"/>
    <x v="2"/>
  </r>
  <r>
    <s v="O02863"/>
    <s v="2025-03-18"/>
    <x v="391"/>
    <s v="P028"/>
    <x v="27"/>
    <x v="3"/>
    <n v="9664"/>
    <n v="4832"/>
    <n v="1"/>
    <n v="5"/>
    <n v="9664"/>
    <n v="4832"/>
    <n v="4832"/>
    <n v="0.5"/>
    <x v="11"/>
    <n v="2025"/>
    <x v="2"/>
  </r>
  <r>
    <s v="O02864"/>
    <s v="2024-09-11"/>
    <x v="713"/>
    <s v="P031"/>
    <x v="91"/>
    <x v="3"/>
    <n v="34152"/>
    <n v="23906.400000000001"/>
    <n v="2"/>
    <n v="15"/>
    <n v="68304"/>
    <n v="47812.800000000003"/>
    <n v="20491.199999999997"/>
    <n v="0.29999999999999993"/>
    <x v="4"/>
    <n v="2024"/>
    <x v="1"/>
  </r>
  <r>
    <s v="O02865"/>
    <s v="2025-06-09"/>
    <x v="89"/>
    <s v="P068"/>
    <x v="65"/>
    <x v="0"/>
    <n v="7252"/>
    <n v="3626"/>
    <n v="2"/>
    <n v="0"/>
    <n v="14504"/>
    <n v="7252"/>
    <n v="7252"/>
    <n v="0.5"/>
    <x v="9"/>
    <n v="2025"/>
    <x v="0"/>
  </r>
  <r>
    <s v="O02866"/>
    <s v="2025-05-24"/>
    <x v="878"/>
    <s v="P017"/>
    <x v="12"/>
    <x v="2"/>
    <n v="978"/>
    <n v="684.6"/>
    <n v="4"/>
    <n v="10"/>
    <n v="3912"/>
    <n v="2738.4"/>
    <n v="1173.5999999999999"/>
    <n v="0.3"/>
    <x v="0"/>
    <n v="2025"/>
    <x v="0"/>
  </r>
  <r>
    <s v="O02867"/>
    <s v="2025-03-09"/>
    <x v="603"/>
    <s v="P013"/>
    <x v="70"/>
    <x v="1"/>
    <n v="639"/>
    <n v="319.5"/>
    <n v="5"/>
    <n v="0"/>
    <n v="3195"/>
    <n v="1597.5"/>
    <n v="1597.5"/>
    <n v="0.5"/>
    <x v="11"/>
    <n v="2025"/>
    <x v="2"/>
  </r>
  <r>
    <s v="O02868"/>
    <s v="2024-08-10"/>
    <x v="880"/>
    <s v="P053"/>
    <x v="28"/>
    <x v="2"/>
    <n v="641"/>
    <n v="384.6"/>
    <n v="1"/>
    <n v="15"/>
    <n v="641"/>
    <n v="384.6"/>
    <n v="256.39999999999998"/>
    <n v="0.39999999999999997"/>
    <x v="1"/>
    <n v="2024"/>
    <x v="1"/>
  </r>
  <r>
    <s v="O02869"/>
    <s v="2025-04-05"/>
    <x v="86"/>
    <s v="P063"/>
    <x v="16"/>
    <x v="2"/>
    <n v="3643"/>
    <n v="2185.8000000000002"/>
    <n v="4"/>
    <n v="20"/>
    <n v="14572"/>
    <n v="8743.2000000000007"/>
    <n v="5828.7999999999993"/>
    <n v="0.39999999999999997"/>
    <x v="8"/>
    <n v="2025"/>
    <x v="0"/>
  </r>
  <r>
    <s v="O02870"/>
    <s v="2024-09-26"/>
    <x v="27"/>
    <s v="P024"/>
    <x v="57"/>
    <x v="3"/>
    <n v="9702"/>
    <n v="4851"/>
    <n v="1"/>
    <n v="15"/>
    <n v="9702"/>
    <n v="4851"/>
    <n v="4851"/>
    <n v="0.5"/>
    <x v="4"/>
    <n v="2024"/>
    <x v="1"/>
  </r>
  <r>
    <s v="O02871"/>
    <s v="2024-10-07"/>
    <x v="25"/>
    <s v="P014"/>
    <x v="67"/>
    <x v="4"/>
    <n v="9565"/>
    <n v="6695.5"/>
    <n v="5"/>
    <n v="20"/>
    <n v="47825"/>
    <n v="33477.5"/>
    <n v="14347.5"/>
    <n v="0.3"/>
    <x v="7"/>
    <n v="2024"/>
    <x v="3"/>
  </r>
  <r>
    <s v="O02872"/>
    <s v="2025-11-13"/>
    <x v="606"/>
    <s v="P079"/>
    <x v="36"/>
    <x v="0"/>
    <n v="10900"/>
    <n v="5450"/>
    <n v="3"/>
    <n v="0"/>
    <n v="32700"/>
    <n v="16350"/>
    <n v="16350"/>
    <n v="0.5"/>
    <x v="6"/>
    <n v="2025"/>
    <x v="3"/>
  </r>
  <r>
    <s v="O02873"/>
    <s v="2025-02-23"/>
    <x v="381"/>
    <s v="P071"/>
    <x v="71"/>
    <x v="1"/>
    <n v="487"/>
    <n v="243.5"/>
    <n v="5"/>
    <n v="5"/>
    <n v="2435"/>
    <n v="1217.5"/>
    <n v="1217.5"/>
    <n v="0.5"/>
    <x v="10"/>
    <n v="2025"/>
    <x v="2"/>
  </r>
  <r>
    <s v="O02874"/>
    <s v="2025-11-18"/>
    <x v="108"/>
    <s v="P052"/>
    <x v="77"/>
    <x v="1"/>
    <n v="192"/>
    <n v="96"/>
    <n v="5"/>
    <n v="0"/>
    <n v="960"/>
    <n v="480"/>
    <n v="480"/>
    <n v="0.5"/>
    <x v="6"/>
    <n v="2025"/>
    <x v="3"/>
  </r>
  <r>
    <s v="O02875"/>
    <s v="2025-03-13"/>
    <x v="538"/>
    <s v="P090"/>
    <x v="54"/>
    <x v="1"/>
    <n v="1510"/>
    <n v="755"/>
    <n v="4"/>
    <n v="5"/>
    <n v="6040"/>
    <n v="3020"/>
    <n v="3020"/>
    <n v="0.5"/>
    <x v="11"/>
    <n v="2025"/>
    <x v="2"/>
  </r>
  <r>
    <s v="O02876"/>
    <s v="2025-11-27"/>
    <x v="547"/>
    <s v="P061"/>
    <x v="44"/>
    <x v="4"/>
    <n v="7170"/>
    <n v="3585"/>
    <n v="5"/>
    <n v="5"/>
    <n v="35850"/>
    <n v="17925"/>
    <n v="17925"/>
    <n v="0.5"/>
    <x v="6"/>
    <n v="2025"/>
    <x v="3"/>
  </r>
  <r>
    <s v="O02877"/>
    <s v="2025-07-31"/>
    <x v="191"/>
    <s v="P050"/>
    <x v="26"/>
    <x v="4"/>
    <n v="10475"/>
    <n v="7332.5"/>
    <n v="5"/>
    <n v="20"/>
    <n v="52375"/>
    <n v="36662.5"/>
    <n v="15712.5"/>
    <n v="0.3"/>
    <x v="3"/>
    <n v="2025"/>
    <x v="1"/>
  </r>
  <r>
    <s v="O02878"/>
    <s v="2025-06-12"/>
    <x v="553"/>
    <s v="P031"/>
    <x v="91"/>
    <x v="3"/>
    <n v="34152"/>
    <n v="23906.400000000001"/>
    <n v="2"/>
    <n v="0"/>
    <n v="68304"/>
    <n v="47812.800000000003"/>
    <n v="20491.199999999997"/>
    <n v="0.29999999999999993"/>
    <x v="9"/>
    <n v="2025"/>
    <x v="0"/>
  </r>
  <r>
    <s v="O02879"/>
    <s v="2024-08-22"/>
    <x v="935"/>
    <s v="P074"/>
    <x v="19"/>
    <x v="3"/>
    <n v="20835"/>
    <n v="12501"/>
    <n v="3"/>
    <n v="5"/>
    <n v="62505"/>
    <n v="37503"/>
    <n v="25002"/>
    <n v="0.4"/>
    <x v="1"/>
    <n v="2024"/>
    <x v="1"/>
  </r>
  <r>
    <s v="O02880"/>
    <s v="2024-05-02"/>
    <x v="821"/>
    <s v="P088"/>
    <x v="6"/>
    <x v="4"/>
    <n v="11542"/>
    <n v="6925.2"/>
    <n v="3"/>
    <n v="20"/>
    <n v="34626"/>
    <n v="20775.599999999999"/>
    <n v="13850.400000000001"/>
    <n v="0.4"/>
    <x v="0"/>
    <n v="2024"/>
    <x v="0"/>
  </r>
  <r>
    <s v="O02881"/>
    <s v="2024-02-05"/>
    <x v="852"/>
    <s v="P033"/>
    <x v="98"/>
    <x v="3"/>
    <n v="11428"/>
    <n v="6856.8"/>
    <n v="1"/>
    <n v="10"/>
    <n v="11428"/>
    <n v="6856.8"/>
    <n v="4571.2"/>
    <n v="0.39999999999999997"/>
    <x v="10"/>
    <n v="2024"/>
    <x v="2"/>
  </r>
  <r>
    <s v="O02882"/>
    <s v="2024-06-04"/>
    <x v="443"/>
    <s v="P058"/>
    <x v="35"/>
    <x v="1"/>
    <n v="3598"/>
    <n v="2158.8000000000002"/>
    <n v="1"/>
    <n v="0"/>
    <n v="3598"/>
    <n v="2158.8000000000002"/>
    <n v="1439.1999999999998"/>
    <n v="0.39999999999999997"/>
    <x v="9"/>
    <n v="2024"/>
    <x v="0"/>
  </r>
  <r>
    <s v="O02883"/>
    <s v="2024-07-16"/>
    <x v="142"/>
    <s v="P030"/>
    <x v="40"/>
    <x v="3"/>
    <n v="16441"/>
    <n v="8220.5"/>
    <n v="4"/>
    <n v="20"/>
    <n v="65764"/>
    <n v="32882"/>
    <n v="32882"/>
    <n v="0.5"/>
    <x v="3"/>
    <n v="2024"/>
    <x v="1"/>
  </r>
  <r>
    <s v="O02884"/>
    <s v="2025-10-19"/>
    <x v="863"/>
    <s v="P029"/>
    <x v="94"/>
    <x v="4"/>
    <n v="2105"/>
    <n v="1263"/>
    <n v="2"/>
    <n v="15"/>
    <n v="4210"/>
    <n v="2526"/>
    <n v="1684"/>
    <n v="0.4"/>
    <x v="7"/>
    <n v="2025"/>
    <x v="3"/>
  </r>
  <r>
    <s v="O02885"/>
    <s v="2024-07-30"/>
    <x v="785"/>
    <s v="P066"/>
    <x v="72"/>
    <x v="4"/>
    <n v="4711"/>
    <n v="2826.6"/>
    <n v="2"/>
    <n v="10"/>
    <n v="9422"/>
    <n v="5653.2"/>
    <n v="3768.8"/>
    <n v="0.4"/>
    <x v="3"/>
    <n v="2024"/>
    <x v="1"/>
  </r>
  <r>
    <s v="O02886"/>
    <s v="2025-02-03"/>
    <x v="123"/>
    <s v="P088"/>
    <x v="6"/>
    <x v="4"/>
    <n v="11542"/>
    <n v="6925.2"/>
    <n v="3"/>
    <n v="0"/>
    <n v="34626"/>
    <n v="20775.599999999999"/>
    <n v="13850.400000000001"/>
    <n v="0.4"/>
    <x v="10"/>
    <n v="2025"/>
    <x v="2"/>
  </r>
  <r>
    <s v="O02887"/>
    <s v="2024-11-14"/>
    <x v="116"/>
    <s v="P056"/>
    <x v="23"/>
    <x v="3"/>
    <n v="18900"/>
    <n v="9450"/>
    <n v="2"/>
    <n v="0"/>
    <n v="37800"/>
    <n v="18900"/>
    <n v="18900"/>
    <n v="0.5"/>
    <x v="6"/>
    <n v="2024"/>
    <x v="3"/>
  </r>
  <r>
    <s v="O02888"/>
    <s v="2024-06-04"/>
    <x v="612"/>
    <s v="P086"/>
    <x v="8"/>
    <x v="2"/>
    <n v="3333"/>
    <n v="2333.1"/>
    <n v="5"/>
    <n v="15"/>
    <n v="16665"/>
    <n v="11665.5"/>
    <n v="4999.5"/>
    <n v="0.3"/>
    <x v="9"/>
    <n v="2024"/>
    <x v="0"/>
  </r>
  <r>
    <s v="O02889"/>
    <s v="2025-07-01"/>
    <x v="352"/>
    <s v="P093"/>
    <x v="59"/>
    <x v="0"/>
    <n v="10597"/>
    <n v="5298.5"/>
    <n v="1"/>
    <n v="20"/>
    <n v="10597"/>
    <n v="5298.5"/>
    <n v="5298.5"/>
    <n v="0.5"/>
    <x v="3"/>
    <n v="2025"/>
    <x v="1"/>
  </r>
  <r>
    <s v="O02890"/>
    <s v="2025-03-01"/>
    <x v="929"/>
    <s v="P084"/>
    <x v="80"/>
    <x v="2"/>
    <n v="3921"/>
    <n v="2352.6"/>
    <n v="3"/>
    <n v="0"/>
    <n v="11763"/>
    <n v="7057.7999999999993"/>
    <n v="4705.2000000000007"/>
    <n v="0.40000000000000008"/>
    <x v="11"/>
    <n v="2025"/>
    <x v="2"/>
  </r>
  <r>
    <s v="O02891"/>
    <s v="2025-02-23"/>
    <x v="236"/>
    <s v="P070"/>
    <x v="85"/>
    <x v="4"/>
    <n v="583"/>
    <n v="349.8"/>
    <n v="4"/>
    <n v="20"/>
    <n v="2332"/>
    <n v="1399.2"/>
    <n v="932.8"/>
    <n v="0.39999999999999997"/>
    <x v="10"/>
    <n v="2025"/>
    <x v="2"/>
  </r>
  <r>
    <s v="O02892"/>
    <s v="2024-01-31"/>
    <x v="180"/>
    <s v="P041"/>
    <x v="95"/>
    <x v="1"/>
    <n v="2433"/>
    <n v="1216.5"/>
    <n v="3"/>
    <n v="0"/>
    <n v="7299"/>
    <n v="3649.5"/>
    <n v="3649.5"/>
    <n v="0.5"/>
    <x v="2"/>
    <n v="2024"/>
    <x v="2"/>
  </r>
  <r>
    <s v="O02893"/>
    <s v="2025-07-16"/>
    <x v="605"/>
    <s v="P006"/>
    <x v="99"/>
    <x v="3"/>
    <n v="18855"/>
    <n v="9427.5"/>
    <n v="5"/>
    <n v="20"/>
    <n v="94275"/>
    <n v="47137.5"/>
    <n v="47137.5"/>
    <n v="0.5"/>
    <x v="3"/>
    <n v="2025"/>
    <x v="1"/>
  </r>
  <r>
    <s v="O02894"/>
    <s v="2024-08-04"/>
    <x v="422"/>
    <s v="P092"/>
    <x v="83"/>
    <x v="0"/>
    <n v="7315"/>
    <n v="4389"/>
    <n v="2"/>
    <n v="20"/>
    <n v="14630"/>
    <n v="8778"/>
    <n v="5852"/>
    <n v="0.4"/>
    <x v="1"/>
    <n v="2024"/>
    <x v="1"/>
  </r>
  <r>
    <s v="O02895"/>
    <s v="2025-09-18"/>
    <x v="835"/>
    <s v="P001"/>
    <x v="1"/>
    <x v="1"/>
    <n v="1891"/>
    <n v="945.5"/>
    <n v="2"/>
    <n v="20"/>
    <n v="3782"/>
    <n v="1891"/>
    <n v="1891"/>
    <n v="0.5"/>
    <x v="4"/>
    <n v="2025"/>
    <x v="1"/>
  </r>
  <r>
    <s v="O02896"/>
    <s v="2024-01-21"/>
    <x v="901"/>
    <s v="P077"/>
    <x v="3"/>
    <x v="3"/>
    <n v="42787"/>
    <n v="29950.9"/>
    <n v="5"/>
    <n v="5"/>
    <n v="213935"/>
    <n v="149754.5"/>
    <n v="64180.5"/>
    <n v="0.3"/>
    <x v="2"/>
    <n v="2024"/>
    <x v="2"/>
  </r>
  <r>
    <s v="O02897"/>
    <s v="2025-01-21"/>
    <x v="40"/>
    <s v="P089"/>
    <x v="31"/>
    <x v="4"/>
    <n v="2956"/>
    <n v="1478"/>
    <n v="4"/>
    <n v="15"/>
    <n v="11824"/>
    <n v="5912"/>
    <n v="5912"/>
    <n v="0.5"/>
    <x v="2"/>
    <n v="2025"/>
    <x v="2"/>
  </r>
  <r>
    <s v="O02898"/>
    <s v="2024-04-05"/>
    <x v="543"/>
    <s v="P022"/>
    <x v="73"/>
    <x v="3"/>
    <n v="48755"/>
    <n v="29253"/>
    <n v="5"/>
    <n v="10"/>
    <n v="243775"/>
    <n v="146265"/>
    <n v="97510"/>
    <n v="0.4"/>
    <x v="8"/>
    <n v="2024"/>
    <x v="0"/>
  </r>
  <r>
    <s v="O02899"/>
    <s v="2024-10-18"/>
    <x v="142"/>
    <s v="P007"/>
    <x v="4"/>
    <x v="4"/>
    <n v="5469"/>
    <n v="3281.4"/>
    <n v="3"/>
    <n v="10"/>
    <n v="16407"/>
    <n v="9844.2000000000007"/>
    <n v="6562.7999999999993"/>
    <n v="0.39999999999999997"/>
    <x v="7"/>
    <n v="2024"/>
    <x v="3"/>
  </r>
  <r>
    <s v="O02900"/>
    <s v="2025-04-15"/>
    <x v="777"/>
    <s v="P086"/>
    <x v="8"/>
    <x v="2"/>
    <n v="3333"/>
    <n v="2333.1"/>
    <n v="2"/>
    <n v="20"/>
    <n v="6666"/>
    <n v="4666.2"/>
    <n v="1999.8000000000002"/>
    <n v="0.30000000000000004"/>
    <x v="8"/>
    <n v="2025"/>
    <x v="0"/>
  </r>
  <r>
    <s v="O02901"/>
    <s v="2024-01-09"/>
    <x v="193"/>
    <s v="P056"/>
    <x v="23"/>
    <x v="3"/>
    <n v="18900"/>
    <n v="9450"/>
    <n v="4"/>
    <n v="20"/>
    <n v="75600"/>
    <n v="37800"/>
    <n v="37800"/>
    <n v="0.5"/>
    <x v="2"/>
    <n v="2024"/>
    <x v="2"/>
  </r>
  <r>
    <s v="O02902"/>
    <s v="2024-04-13"/>
    <x v="139"/>
    <s v="P050"/>
    <x v="26"/>
    <x v="4"/>
    <n v="10475"/>
    <n v="7332.5"/>
    <n v="4"/>
    <n v="0"/>
    <n v="41900"/>
    <n v="29330"/>
    <n v="12570"/>
    <n v="0.3"/>
    <x v="8"/>
    <n v="2024"/>
    <x v="0"/>
  </r>
  <r>
    <s v="O02903"/>
    <s v="2025-05-19"/>
    <x v="414"/>
    <s v="P083"/>
    <x v="14"/>
    <x v="4"/>
    <n v="5842"/>
    <n v="3505.2"/>
    <n v="3"/>
    <n v="5"/>
    <n v="17526"/>
    <n v="10515.599999999999"/>
    <n v="7010.4000000000015"/>
    <n v="0.40000000000000008"/>
    <x v="0"/>
    <n v="2025"/>
    <x v="0"/>
  </r>
  <r>
    <s v="O02904"/>
    <s v="2024-12-18"/>
    <x v="66"/>
    <s v="P026"/>
    <x v="60"/>
    <x v="4"/>
    <n v="4882"/>
    <n v="2929.2"/>
    <n v="5"/>
    <n v="5"/>
    <n v="24410"/>
    <n v="14646"/>
    <n v="9764"/>
    <n v="0.4"/>
    <x v="5"/>
    <n v="2024"/>
    <x v="3"/>
  </r>
  <r>
    <s v="O02905"/>
    <s v="2024-07-28"/>
    <x v="755"/>
    <s v="P087"/>
    <x v="78"/>
    <x v="3"/>
    <n v="25216"/>
    <n v="17651.2"/>
    <n v="4"/>
    <n v="0"/>
    <n v="100864"/>
    <n v="70604.800000000003"/>
    <n v="30259.199999999997"/>
    <n v="0.3"/>
    <x v="3"/>
    <n v="2024"/>
    <x v="1"/>
  </r>
  <r>
    <s v="O02906"/>
    <s v="2024-03-14"/>
    <x v="799"/>
    <s v="P041"/>
    <x v="95"/>
    <x v="1"/>
    <n v="2433"/>
    <n v="1216.5"/>
    <n v="3"/>
    <n v="0"/>
    <n v="7299"/>
    <n v="3649.5"/>
    <n v="3649.5"/>
    <n v="0.5"/>
    <x v="11"/>
    <n v="2024"/>
    <x v="2"/>
  </r>
  <r>
    <s v="O02907"/>
    <s v="2025-10-03"/>
    <x v="108"/>
    <s v="P065"/>
    <x v="10"/>
    <x v="4"/>
    <n v="4421"/>
    <n v="3094.7"/>
    <n v="4"/>
    <n v="10"/>
    <n v="17684"/>
    <n v="12378.8"/>
    <n v="5305.2000000000007"/>
    <n v="0.30000000000000004"/>
    <x v="7"/>
    <n v="2025"/>
    <x v="3"/>
  </r>
  <r>
    <s v="O02908"/>
    <s v="2025-02-17"/>
    <x v="824"/>
    <s v="P011"/>
    <x v="32"/>
    <x v="0"/>
    <n v="4339"/>
    <n v="2169.5"/>
    <n v="3"/>
    <n v="0"/>
    <n v="13017"/>
    <n v="6508.5"/>
    <n v="6508.5"/>
    <n v="0.5"/>
    <x v="10"/>
    <n v="2025"/>
    <x v="2"/>
  </r>
  <r>
    <s v="O02909"/>
    <s v="2025-04-10"/>
    <x v="816"/>
    <s v="P066"/>
    <x v="72"/>
    <x v="4"/>
    <n v="4711"/>
    <n v="2826.6"/>
    <n v="5"/>
    <n v="15"/>
    <n v="23555"/>
    <n v="14133"/>
    <n v="9422"/>
    <n v="0.4"/>
    <x v="8"/>
    <n v="2025"/>
    <x v="0"/>
  </r>
  <r>
    <s v="O02910"/>
    <s v="2024-07-21"/>
    <x v="103"/>
    <s v="P088"/>
    <x v="6"/>
    <x v="4"/>
    <n v="11542"/>
    <n v="6925.2"/>
    <n v="5"/>
    <n v="0"/>
    <n v="57710"/>
    <n v="34626"/>
    <n v="23084"/>
    <n v="0.4"/>
    <x v="3"/>
    <n v="2024"/>
    <x v="1"/>
  </r>
  <r>
    <s v="O02911"/>
    <s v="2024-06-09"/>
    <x v="229"/>
    <s v="P066"/>
    <x v="72"/>
    <x v="4"/>
    <n v="4711"/>
    <n v="2826.6"/>
    <n v="2"/>
    <n v="0"/>
    <n v="9422"/>
    <n v="5653.2"/>
    <n v="3768.8"/>
    <n v="0.4"/>
    <x v="9"/>
    <n v="2024"/>
    <x v="0"/>
  </r>
  <r>
    <s v="O02912"/>
    <s v="2024-10-03"/>
    <x v="299"/>
    <s v="P081"/>
    <x v="50"/>
    <x v="2"/>
    <n v="4046"/>
    <n v="2427.6"/>
    <n v="1"/>
    <n v="10"/>
    <n v="4046"/>
    <n v="2427.6"/>
    <n v="1618.4"/>
    <n v="0.4"/>
    <x v="7"/>
    <n v="2024"/>
    <x v="3"/>
  </r>
  <r>
    <s v="O02913"/>
    <s v="2025-03-29"/>
    <x v="896"/>
    <s v="P051"/>
    <x v="96"/>
    <x v="1"/>
    <n v="1507"/>
    <n v="753.5"/>
    <n v="2"/>
    <n v="5"/>
    <n v="3014"/>
    <n v="1507"/>
    <n v="1507"/>
    <n v="0.5"/>
    <x v="11"/>
    <n v="2025"/>
    <x v="2"/>
  </r>
  <r>
    <s v="O02914"/>
    <s v="2025-04-13"/>
    <x v="532"/>
    <s v="P068"/>
    <x v="65"/>
    <x v="0"/>
    <n v="7252"/>
    <n v="3626"/>
    <n v="4"/>
    <n v="10"/>
    <n v="29008"/>
    <n v="14504"/>
    <n v="14504"/>
    <n v="0.5"/>
    <x v="8"/>
    <n v="2025"/>
    <x v="0"/>
  </r>
  <r>
    <s v="O02915"/>
    <s v="2024-01-14"/>
    <x v="307"/>
    <s v="P091"/>
    <x v="18"/>
    <x v="3"/>
    <n v="45348"/>
    <n v="27208.799999999999"/>
    <n v="2"/>
    <n v="15"/>
    <n v="90696"/>
    <n v="54417.599999999999"/>
    <n v="36278.400000000001"/>
    <n v="0.4"/>
    <x v="2"/>
    <n v="2024"/>
    <x v="2"/>
  </r>
  <r>
    <s v="O02916"/>
    <s v="2025-01-22"/>
    <x v="936"/>
    <s v="P099"/>
    <x v="24"/>
    <x v="3"/>
    <n v="48012"/>
    <n v="24006"/>
    <n v="1"/>
    <n v="10"/>
    <n v="48012"/>
    <n v="24006"/>
    <n v="24006"/>
    <n v="0.5"/>
    <x v="2"/>
    <n v="2025"/>
    <x v="2"/>
  </r>
  <r>
    <s v="O02917"/>
    <s v="2025-05-26"/>
    <x v="616"/>
    <s v="P019"/>
    <x v="39"/>
    <x v="4"/>
    <n v="11395"/>
    <n v="5697.5"/>
    <n v="3"/>
    <n v="15"/>
    <n v="34185"/>
    <n v="17092.5"/>
    <n v="17092.5"/>
    <n v="0.5"/>
    <x v="0"/>
    <n v="2025"/>
    <x v="0"/>
  </r>
  <r>
    <s v="O02918"/>
    <s v="2025-08-15"/>
    <x v="893"/>
    <s v="P022"/>
    <x v="73"/>
    <x v="3"/>
    <n v="48755"/>
    <n v="29253"/>
    <n v="5"/>
    <n v="10"/>
    <n v="243775"/>
    <n v="146265"/>
    <n v="97510"/>
    <n v="0.4"/>
    <x v="1"/>
    <n v="2025"/>
    <x v="1"/>
  </r>
  <r>
    <s v="O02919"/>
    <s v="2024-12-01"/>
    <x v="281"/>
    <s v="P002"/>
    <x v="61"/>
    <x v="4"/>
    <n v="4241"/>
    <n v="2120.5"/>
    <n v="1"/>
    <n v="15"/>
    <n v="4241"/>
    <n v="2120.5"/>
    <n v="2120.5"/>
    <n v="0.5"/>
    <x v="5"/>
    <n v="2024"/>
    <x v="3"/>
  </r>
  <r>
    <s v="O02920"/>
    <s v="2024-09-08"/>
    <x v="306"/>
    <s v="P019"/>
    <x v="39"/>
    <x v="4"/>
    <n v="11395"/>
    <n v="5697.5"/>
    <n v="1"/>
    <n v="20"/>
    <n v="11395"/>
    <n v="5697.5"/>
    <n v="5697.5"/>
    <n v="0.5"/>
    <x v="4"/>
    <n v="2024"/>
    <x v="1"/>
  </r>
  <r>
    <s v="O02921"/>
    <s v="2024-08-04"/>
    <x v="186"/>
    <s v="P063"/>
    <x v="16"/>
    <x v="2"/>
    <n v="3643"/>
    <n v="2185.8000000000002"/>
    <n v="1"/>
    <n v="15"/>
    <n v="3643"/>
    <n v="2185.8000000000002"/>
    <n v="1457.1999999999998"/>
    <n v="0.39999999999999997"/>
    <x v="1"/>
    <n v="2024"/>
    <x v="1"/>
  </r>
  <r>
    <s v="O02922"/>
    <s v="2024-10-21"/>
    <x v="805"/>
    <s v="P035"/>
    <x v="92"/>
    <x v="4"/>
    <n v="3185"/>
    <n v="1592.5"/>
    <n v="3"/>
    <n v="0"/>
    <n v="9555"/>
    <n v="4777.5"/>
    <n v="4777.5"/>
    <n v="0.5"/>
    <x v="7"/>
    <n v="2024"/>
    <x v="3"/>
  </r>
  <r>
    <s v="O02923"/>
    <s v="2024-03-22"/>
    <x v="787"/>
    <s v="P088"/>
    <x v="6"/>
    <x v="4"/>
    <n v="11542"/>
    <n v="6925.2"/>
    <n v="1"/>
    <n v="5"/>
    <n v="11542"/>
    <n v="6925.2"/>
    <n v="4616.8"/>
    <n v="0.4"/>
    <x v="11"/>
    <n v="2024"/>
    <x v="2"/>
  </r>
  <r>
    <s v="O02924"/>
    <s v="2024-05-06"/>
    <x v="53"/>
    <s v="P015"/>
    <x v="55"/>
    <x v="2"/>
    <n v="2943"/>
    <n v="1471.5"/>
    <n v="4"/>
    <n v="10"/>
    <n v="11772"/>
    <n v="5886"/>
    <n v="5886"/>
    <n v="0.5"/>
    <x v="0"/>
    <n v="2024"/>
    <x v="0"/>
  </r>
  <r>
    <s v="O02925"/>
    <s v="2024-04-27"/>
    <x v="507"/>
    <s v="P059"/>
    <x v="62"/>
    <x v="3"/>
    <n v="39929"/>
    <n v="23957.4"/>
    <n v="2"/>
    <n v="10"/>
    <n v="79858"/>
    <n v="47914.8"/>
    <n v="31943.199999999997"/>
    <n v="0.39999999999999997"/>
    <x v="8"/>
    <n v="2024"/>
    <x v="0"/>
  </r>
  <r>
    <s v="O02926"/>
    <s v="2024-06-26"/>
    <x v="723"/>
    <s v="P033"/>
    <x v="98"/>
    <x v="3"/>
    <n v="11428"/>
    <n v="6856.8"/>
    <n v="3"/>
    <n v="20"/>
    <n v="34284"/>
    <n v="20570.400000000001"/>
    <n v="13713.599999999999"/>
    <n v="0.39999999999999997"/>
    <x v="9"/>
    <n v="2024"/>
    <x v="0"/>
  </r>
  <r>
    <s v="O02927"/>
    <s v="2024-03-13"/>
    <x v="796"/>
    <s v="P020"/>
    <x v="21"/>
    <x v="4"/>
    <n v="11647"/>
    <n v="8152.9"/>
    <n v="2"/>
    <n v="5"/>
    <n v="23294"/>
    <n v="16305.8"/>
    <n v="6988.2000000000007"/>
    <n v="0.30000000000000004"/>
    <x v="11"/>
    <n v="2024"/>
    <x v="2"/>
  </r>
  <r>
    <s v="O02928"/>
    <s v="2024-12-31"/>
    <x v="574"/>
    <s v="P019"/>
    <x v="39"/>
    <x v="4"/>
    <n v="11395"/>
    <n v="5697.5"/>
    <n v="4"/>
    <n v="20"/>
    <n v="45580"/>
    <n v="22790"/>
    <n v="22790"/>
    <n v="0.5"/>
    <x v="5"/>
    <n v="2024"/>
    <x v="3"/>
  </r>
  <r>
    <s v="O02929"/>
    <s v="2025-01-24"/>
    <x v="190"/>
    <s v="P090"/>
    <x v="54"/>
    <x v="1"/>
    <n v="1510"/>
    <n v="755"/>
    <n v="4"/>
    <n v="10"/>
    <n v="6040"/>
    <n v="3020"/>
    <n v="3020"/>
    <n v="0.5"/>
    <x v="2"/>
    <n v="2025"/>
    <x v="2"/>
  </r>
  <r>
    <s v="O02930"/>
    <s v="2024-08-16"/>
    <x v="827"/>
    <s v="P048"/>
    <x v="42"/>
    <x v="2"/>
    <n v="2190"/>
    <n v="1095"/>
    <n v="5"/>
    <n v="5"/>
    <n v="10950"/>
    <n v="5475"/>
    <n v="5475"/>
    <n v="0.5"/>
    <x v="1"/>
    <n v="2024"/>
    <x v="1"/>
  </r>
  <r>
    <s v="O02931"/>
    <s v="2025-12-15"/>
    <x v="751"/>
    <s v="P072"/>
    <x v="20"/>
    <x v="3"/>
    <n v="27555"/>
    <n v="19288.5"/>
    <n v="1"/>
    <n v="20"/>
    <n v="27555"/>
    <n v="19288.5"/>
    <n v="8266.5"/>
    <n v="0.3"/>
    <x v="5"/>
    <n v="2025"/>
    <x v="3"/>
  </r>
  <r>
    <s v="O02932"/>
    <s v="2024-09-09"/>
    <x v="550"/>
    <s v="P018"/>
    <x v="5"/>
    <x v="1"/>
    <n v="3985"/>
    <n v="2789.5"/>
    <n v="2"/>
    <n v="5"/>
    <n v="7970"/>
    <n v="5579"/>
    <n v="2391"/>
    <n v="0.3"/>
    <x v="4"/>
    <n v="2024"/>
    <x v="1"/>
  </r>
  <r>
    <s v="O02933"/>
    <s v="2025-04-20"/>
    <x v="857"/>
    <s v="P047"/>
    <x v="48"/>
    <x v="2"/>
    <n v="3146"/>
    <n v="1573"/>
    <n v="3"/>
    <n v="10"/>
    <n v="9438"/>
    <n v="4719"/>
    <n v="4719"/>
    <n v="0.5"/>
    <x v="8"/>
    <n v="2025"/>
    <x v="0"/>
  </r>
  <r>
    <s v="O02934"/>
    <s v="2024-11-27"/>
    <x v="702"/>
    <s v="P021"/>
    <x v="82"/>
    <x v="2"/>
    <n v="1236"/>
    <n v="865.2"/>
    <n v="1"/>
    <n v="5"/>
    <n v="1236"/>
    <n v="865.2"/>
    <n v="370.79999999999995"/>
    <n v="0.3"/>
    <x v="6"/>
    <n v="2024"/>
    <x v="3"/>
  </r>
  <r>
    <s v="O02935"/>
    <s v="2024-10-08"/>
    <x v="638"/>
    <s v="P046"/>
    <x v="7"/>
    <x v="0"/>
    <n v="10604"/>
    <n v="5302"/>
    <n v="5"/>
    <n v="5"/>
    <n v="53020"/>
    <n v="26510"/>
    <n v="26510"/>
    <n v="0.5"/>
    <x v="7"/>
    <n v="2024"/>
    <x v="3"/>
  </r>
  <r>
    <s v="O02936"/>
    <s v="2024-06-20"/>
    <x v="659"/>
    <s v="P092"/>
    <x v="83"/>
    <x v="0"/>
    <n v="7315"/>
    <n v="4389"/>
    <n v="1"/>
    <n v="5"/>
    <n v="7315"/>
    <n v="4389"/>
    <n v="2926"/>
    <n v="0.4"/>
    <x v="9"/>
    <n v="2024"/>
    <x v="0"/>
  </r>
  <r>
    <s v="O02937"/>
    <s v="2025-01-02"/>
    <x v="205"/>
    <s v="P013"/>
    <x v="70"/>
    <x v="1"/>
    <n v="639"/>
    <n v="319.5"/>
    <n v="1"/>
    <n v="0"/>
    <n v="639"/>
    <n v="319.5"/>
    <n v="319.5"/>
    <n v="0.5"/>
    <x v="2"/>
    <n v="2025"/>
    <x v="2"/>
  </r>
  <r>
    <s v="O02938"/>
    <s v="2024-02-26"/>
    <x v="883"/>
    <s v="P053"/>
    <x v="28"/>
    <x v="2"/>
    <n v="641"/>
    <n v="384.6"/>
    <n v="4"/>
    <n v="0"/>
    <n v="2564"/>
    <n v="1538.4"/>
    <n v="1025.5999999999999"/>
    <n v="0.39999999999999997"/>
    <x v="10"/>
    <n v="2024"/>
    <x v="2"/>
  </r>
  <r>
    <s v="O02939"/>
    <s v="2025-03-13"/>
    <x v="576"/>
    <s v="P054"/>
    <x v="63"/>
    <x v="4"/>
    <n v="611"/>
    <n v="427.7"/>
    <n v="1"/>
    <n v="20"/>
    <n v="611"/>
    <n v="427.7"/>
    <n v="183.3"/>
    <n v="0.30000000000000004"/>
    <x v="11"/>
    <n v="2025"/>
    <x v="2"/>
  </r>
  <r>
    <s v="O02940"/>
    <s v="2024-10-08"/>
    <x v="657"/>
    <s v="P017"/>
    <x v="12"/>
    <x v="2"/>
    <n v="978"/>
    <n v="684.6"/>
    <n v="1"/>
    <n v="0"/>
    <n v="978"/>
    <n v="684.6"/>
    <n v="293.39999999999998"/>
    <n v="0.3"/>
    <x v="7"/>
    <n v="2024"/>
    <x v="3"/>
  </r>
  <r>
    <s v="O02941"/>
    <s v="2025-04-23"/>
    <x v="765"/>
    <s v="P065"/>
    <x v="10"/>
    <x v="4"/>
    <n v="4421"/>
    <n v="3094.7"/>
    <n v="2"/>
    <n v="10"/>
    <n v="8842"/>
    <n v="6189.4"/>
    <n v="2652.6000000000004"/>
    <n v="0.30000000000000004"/>
    <x v="8"/>
    <n v="2025"/>
    <x v="0"/>
  </r>
  <r>
    <s v="O02942"/>
    <s v="2025-01-23"/>
    <x v="937"/>
    <s v="P033"/>
    <x v="98"/>
    <x v="3"/>
    <n v="11428"/>
    <n v="6856.8"/>
    <n v="5"/>
    <n v="0"/>
    <n v="57140"/>
    <n v="34284"/>
    <n v="22856"/>
    <n v="0.4"/>
    <x v="2"/>
    <n v="2025"/>
    <x v="2"/>
  </r>
  <r>
    <s v="O02943"/>
    <s v="2025-01-13"/>
    <x v="37"/>
    <s v="P069"/>
    <x v="41"/>
    <x v="1"/>
    <n v="384"/>
    <n v="192"/>
    <n v="1"/>
    <n v="0"/>
    <n v="384"/>
    <n v="192"/>
    <n v="192"/>
    <n v="0.5"/>
    <x v="2"/>
    <n v="2025"/>
    <x v="2"/>
  </r>
  <r>
    <s v="O02944"/>
    <s v="2025-04-06"/>
    <x v="227"/>
    <s v="P039"/>
    <x v="81"/>
    <x v="0"/>
    <n v="9543"/>
    <n v="4771.5"/>
    <n v="1"/>
    <n v="0"/>
    <n v="9543"/>
    <n v="4771.5"/>
    <n v="4771.5"/>
    <n v="0.5"/>
    <x v="8"/>
    <n v="2025"/>
    <x v="0"/>
  </r>
  <r>
    <s v="O02945"/>
    <s v="2024-04-22"/>
    <x v="827"/>
    <s v="P007"/>
    <x v="4"/>
    <x v="4"/>
    <n v="5469"/>
    <n v="3281.4"/>
    <n v="2"/>
    <n v="20"/>
    <n v="10938"/>
    <n v="6562.8"/>
    <n v="4375.2"/>
    <n v="0.39999999999999997"/>
    <x v="8"/>
    <n v="2024"/>
    <x v="0"/>
  </r>
  <r>
    <s v="O02946"/>
    <s v="2025-12-23"/>
    <x v="614"/>
    <s v="P012"/>
    <x v="13"/>
    <x v="0"/>
    <n v="1513"/>
    <n v="907.8"/>
    <n v="3"/>
    <n v="20"/>
    <n v="4539"/>
    <n v="2723.3999999999996"/>
    <n v="1815.6000000000004"/>
    <n v="0.40000000000000008"/>
    <x v="5"/>
    <n v="2025"/>
    <x v="3"/>
  </r>
  <r>
    <s v="O02947"/>
    <s v="2024-10-31"/>
    <x v="243"/>
    <s v="P078"/>
    <x v="75"/>
    <x v="0"/>
    <n v="700"/>
    <n v="420"/>
    <n v="3"/>
    <n v="10"/>
    <n v="2100"/>
    <n v="1260"/>
    <n v="840"/>
    <n v="0.4"/>
    <x v="7"/>
    <n v="2024"/>
    <x v="3"/>
  </r>
  <r>
    <s v="O02948"/>
    <s v="2024-12-18"/>
    <x v="14"/>
    <s v="P076"/>
    <x v="17"/>
    <x v="1"/>
    <n v="3690"/>
    <n v="2583"/>
    <n v="4"/>
    <n v="20"/>
    <n v="14760"/>
    <n v="10332"/>
    <n v="4428"/>
    <n v="0.3"/>
    <x v="5"/>
    <n v="2024"/>
    <x v="3"/>
  </r>
  <r>
    <s v="O02949"/>
    <s v="2024-10-20"/>
    <x v="541"/>
    <s v="P057"/>
    <x v="38"/>
    <x v="3"/>
    <n v="26846"/>
    <n v="16107.6"/>
    <n v="2"/>
    <n v="15"/>
    <n v="53692"/>
    <n v="32215.200000000001"/>
    <n v="21476.799999999999"/>
    <n v="0.39999999999999997"/>
    <x v="7"/>
    <n v="2024"/>
    <x v="3"/>
  </r>
  <r>
    <s v="O02950"/>
    <s v="2025-06-19"/>
    <x v="830"/>
    <s v="P035"/>
    <x v="92"/>
    <x v="4"/>
    <n v="3185"/>
    <n v="1592.5"/>
    <n v="5"/>
    <n v="15"/>
    <n v="15925"/>
    <n v="7962.5"/>
    <n v="7962.5"/>
    <n v="0.5"/>
    <x v="9"/>
    <n v="2025"/>
    <x v="0"/>
  </r>
  <r>
    <s v="O02951"/>
    <s v="2025-07-15"/>
    <x v="290"/>
    <s v="P035"/>
    <x v="92"/>
    <x v="4"/>
    <n v="3185"/>
    <n v="1592.5"/>
    <n v="3"/>
    <n v="15"/>
    <n v="9555"/>
    <n v="4777.5"/>
    <n v="4777.5"/>
    <n v="0.5"/>
    <x v="3"/>
    <n v="2025"/>
    <x v="1"/>
  </r>
  <r>
    <s v="O02952"/>
    <s v="2025-06-13"/>
    <x v="311"/>
    <s v="P068"/>
    <x v="65"/>
    <x v="0"/>
    <n v="7252"/>
    <n v="3626"/>
    <n v="3"/>
    <n v="15"/>
    <n v="21756"/>
    <n v="10878"/>
    <n v="10878"/>
    <n v="0.5"/>
    <x v="9"/>
    <n v="2025"/>
    <x v="0"/>
  </r>
  <r>
    <s v="O02953"/>
    <s v="2024-07-31"/>
    <x v="478"/>
    <s v="P073"/>
    <x v="89"/>
    <x v="1"/>
    <n v="626"/>
    <n v="438.2"/>
    <n v="2"/>
    <n v="20"/>
    <n v="1252"/>
    <n v="876.4"/>
    <n v="375.6"/>
    <n v="0.30000000000000004"/>
    <x v="3"/>
    <n v="2024"/>
    <x v="1"/>
  </r>
  <r>
    <s v="O02954"/>
    <s v="2024-05-01"/>
    <x v="857"/>
    <s v="P092"/>
    <x v="83"/>
    <x v="0"/>
    <n v="7315"/>
    <n v="4389"/>
    <n v="1"/>
    <n v="0"/>
    <n v="7315"/>
    <n v="4389"/>
    <n v="2926"/>
    <n v="0.4"/>
    <x v="0"/>
    <n v="2024"/>
    <x v="0"/>
  </r>
  <r>
    <s v="O02955"/>
    <s v="2024-11-08"/>
    <x v="92"/>
    <s v="P056"/>
    <x v="23"/>
    <x v="3"/>
    <n v="18900"/>
    <n v="9450"/>
    <n v="5"/>
    <n v="10"/>
    <n v="94500"/>
    <n v="47250"/>
    <n v="47250"/>
    <n v="0.5"/>
    <x v="6"/>
    <n v="2024"/>
    <x v="3"/>
  </r>
  <r>
    <s v="O02956"/>
    <s v="2025-07-09"/>
    <x v="555"/>
    <s v="P044"/>
    <x v="53"/>
    <x v="4"/>
    <n v="5008"/>
    <n v="3505.6"/>
    <n v="5"/>
    <n v="0"/>
    <n v="25040"/>
    <n v="17528"/>
    <n v="7512"/>
    <n v="0.3"/>
    <x v="3"/>
    <n v="2025"/>
    <x v="1"/>
  </r>
  <r>
    <s v="O02957"/>
    <s v="2025-03-10"/>
    <x v="938"/>
    <s v="P025"/>
    <x v="58"/>
    <x v="2"/>
    <n v="696"/>
    <n v="348"/>
    <n v="3"/>
    <n v="10"/>
    <n v="2088"/>
    <n v="1044"/>
    <n v="1044"/>
    <n v="0.5"/>
    <x v="11"/>
    <n v="2025"/>
    <x v="2"/>
  </r>
  <r>
    <s v="O02958"/>
    <s v="2024-05-17"/>
    <x v="756"/>
    <s v="P068"/>
    <x v="65"/>
    <x v="0"/>
    <n v="7252"/>
    <n v="3626"/>
    <n v="3"/>
    <n v="0"/>
    <n v="21756"/>
    <n v="10878"/>
    <n v="10878"/>
    <n v="0.5"/>
    <x v="0"/>
    <n v="2024"/>
    <x v="0"/>
  </r>
  <r>
    <s v="O02959"/>
    <s v="2024-11-09"/>
    <x v="922"/>
    <s v="P086"/>
    <x v="8"/>
    <x v="2"/>
    <n v="3333"/>
    <n v="2333.1"/>
    <n v="1"/>
    <n v="5"/>
    <n v="3333"/>
    <n v="2333.1"/>
    <n v="999.90000000000009"/>
    <n v="0.30000000000000004"/>
    <x v="6"/>
    <n v="2024"/>
    <x v="3"/>
  </r>
  <r>
    <s v="O02960"/>
    <s v="2025-03-31"/>
    <x v="176"/>
    <s v="P022"/>
    <x v="73"/>
    <x v="3"/>
    <n v="48755"/>
    <n v="29253"/>
    <n v="5"/>
    <n v="10"/>
    <n v="243775"/>
    <n v="146265"/>
    <n v="97510"/>
    <n v="0.4"/>
    <x v="11"/>
    <n v="2025"/>
    <x v="2"/>
  </r>
  <r>
    <s v="O02961"/>
    <s v="2024-06-07"/>
    <x v="519"/>
    <s v="P011"/>
    <x v="32"/>
    <x v="0"/>
    <n v="4339"/>
    <n v="2169.5"/>
    <n v="1"/>
    <n v="15"/>
    <n v="4339"/>
    <n v="2169.5"/>
    <n v="2169.5"/>
    <n v="0.5"/>
    <x v="9"/>
    <n v="2024"/>
    <x v="0"/>
  </r>
  <r>
    <s v="O02962"/>
    <s v="2024-01-11"/>
    <x v="505"/>
    <s v="P097"/>
    <x v="84"/>
    <x v="4"/>
    <n v="9084"/>
    <n v="6358.8"/>
    <n v="3"/>
    <n v="20"/>
    <n v="27252"/>
    <n v="19076.400000000001"/>
    <n v="8175.5999999999985"/>
    <n v="0.29999999999999993"/>
    <x v="2"/>
    <n v="2024"/>
    <x v="2"/>
  </r>
  <r>
    <s v="O02963"/>
    <s v="2024-07-29"/>
    <x v="325"/>
    <s v="P013"/>
    <x v="70"/>
    <x v="1"/>
    <n v="639"/>
    <n v="319.5"/>
    <n v="3"/>
    <n v="5"/>
    <n v="1917"/>
    <n v="958.5"/>
    <n v="958.5"/>
    <n v="0.5"/>
    <x v="3"/>
    <n v="2024"/>
    <x v="1"/>
  </r>
  <r>
    <s v="O02964"/>
    <s v="2025-03-02"/>
    <x v="368"/>
    <s v="P036"/>
    <x v="97"/>
    <x v="3"/>
    <n v="3046"/>
    <n v="1827.6"/>
    <n v="5"/>
    <n v="15"/>
    <n v="15230"/>
    <n v="9138"/>
    <n v="6092"/>
    <n v="0.4"/>
    <x v="11"/>
    <n v="2025"/>
    <x v="2"/>
  </r>
  <r>
    <s v="O02965"/>
    <s v="2024-12-26"/>
    <x v="246"/>
    <s v="P021"/>
    <x v="82"/>
    <x v="2"/>
    <n v="1236"/>
    <n v="865.2"/>
    <n v="2"/>
    <n v="10"/>
    <n v="2472"/>
    <n v="1730.4"/>
    <n v="741.59999999999991"/>
    <n v="0.3"/>
    <x v="5"/>
    <n v="2024"/>
    <x v="3"/>
  </r>
  <r>
    <s v="O02966"/>
    <s v="2025-11-06"/>
    <x v="331"/>
    <s v="P038"/>
    <x v="2"/>
    <x v="2"/>
    <n v="413"/>
    <n v="247.8"/>
    <n v="4"/>
    <n v="15"/>
    <n v="1652"/>
    <n v="991.2"/>
    <n v="660.8"/>
    <n v="0.39999999999999997"/>
    <x v="6"/>
    <n v="2025"/>
    <x v="3"/>
  </r>
  <r>
    <s v="O02967"/>
    <s v="2025-11-04"/>
    <x v="630"/>
    <s v="P090"/>
    <x v="54"/>
    <x v="1"/>
    <n v="1510"/>
    <n v="755"/>
    <n v="4"/>
    <n v="0"/>
    <n v="6040"/>
    <n v="3020"/>
    <n v="3020"/>
    <n v="0.5"/>
    <x v="6"/>
    <n v="2025"/>
    <x v="3"/>
  </r>
  <r>
    <s v="O02968"/>
    <s v="2024-05-06"/>
    <x v="582"/>
    <s v="P019"/>
    <x v="39"/>
    <x v="4"/>
    <n v="11395"/>
    <n v="5697.5"/>
    <n v="1"/>
    <n v="20"/>
    <n v="11395"/>
    <n v="5697.5"/>
    <n v="5697.5"/>
    <n v="0.5"/>
    <x v="0"/>
    <n v="2024"/>
    <x v="0"/>
  </r>
  <r>
    <s v="O02969"/>
    <s v="2025-05-12"/>
    <x v="679"/>
    <s v="P085"/>
    <x v="22"/>
    <x v="1"/>
    <n v="1436"/>
    <n v="1005.2"/>
    <n v="1"/>
    <n v="20"/>
    <n v="1436"/>
    <n v="1005.2"/>
    <n v="430.79999999999995"/>
    <n v="0.3"/>
    <x v="0"/>
    <n v="2025"/>
    <x v="0"/>
  </r>
  <r>
    <s v="O02970"/>
    <s v="2025-03-12"/>
    <x v="271"/>
    <s v="P080"/>
    <x v="79"/>
    <x v="4"/>
    <n v="4816"/>
    <n v="3371.2"/>
    <n v="5"/>
    <n v="20"/>
    <n v="24080"/>
    <n v="16856"/>
    <n v="7224"/>
    <n v="0.3"/>
    <x v="11"/>
    <n v="2025"/>
    <x v="2"/>
  </r>
  <r>
    <s v="O02971"/>
    <s v="2025-05-27"/>
    <x v="587"/>
    <s v="P051"/>
    <x v="96"/>
    <x v="1"/>
    <n v="1507"/>
    <n v="753.5"/>
    <n v="5"/>
    <n v="5"/>
    <n v="7535"/>
    <n v="3767.5"/>
    <n v="3767.5"/>
    <n v="0.5"/>
    <x v="0"/>
    <n v="2025"/>
    <x v="0"/>
  </r>
  <r>
    <s v="O02972"/>
    <s v="2025-02-18"/>
    <x v="83"/>
    <s v="P044"/>
    <x v="53"/>
    <x v="4"/>
    <n v="5008"/>
    <n v="3505.6"/>
    <n v="2"/>
    <n v="5"/>
    <n v="10016"/>
    <n v="7011.2"/>
    <n v="3004.8"/>
    <n v="0.30000000000000004"/>
    <x v="10"/>
    <n v="2025"/>
    <x v="2"/>
  </r>
  <r>
    <s v="O02973"/>
    <s v="2025-10-10"/>
    <x v="646"/>
    <s v="P051"/>
    <x v="96"/>
    <x v="1"/>
    <n v="1507"/>
    <n v="753.5"/>
    <n v="3"/>
    <n v="10"/>
    <n v="4521"/>
    <n v="2260.5"/>
    <n v="2260.5"/>
    <n v="0.5"/>
    <x v="7"/>
    <n v="2025"/>
    <x v="3"/>
  </r>
  <r>
    <s v="O02974"/>
    <s v="2025-05-06"/>
    <x v="144"/>
    <s v="P020"/>
    <x v="21"/>
    <x v="4"/>
    <n v="11647"/>
    <n v="8152.9"/>
    <n v="4"/>
    <n v="0"/>
    <n v="46588"/>
    <n v="32611.599999999999"/>
    <n v="13976.400000000001"/>
    <n v="0.30000000000000004"/>
    <x v="0"/>
    <n v="2025"/>
    <x v="0"/>
  </r>
  <r>
    <s v="O02975"/>
    <s v="2024-01-05"/>
    <x v="507"/>
    <s v="P095"/>
    <x v="66"/>
    <x v="2"/>
    <n v="4520"/>
    <n v="3164"/>
    <n v="1"/>
    <n v="5"/>
    <n v="4520"/>
    <n v="3164"/>
    <n v="1356"/>
    <n v="0.3"/>
    <x v="2"/>
    <n v="2024"/>
    <x v="2"/>
  </r>
  <r>
    <s v="O02976"/>
    <s v="2025-08-04"/>
    <x v="251"/>
    <s v="P088"/>
    <x v="6"/>
    <x v="4"/>
    <n v="11542"/>
    <n v="6925.2"/>
    <n v="3"/>
    <n v="0"/>
    <n v="34626"/>
    <n v="20775.599999999999"/>
    <n v="13850.400000000001"/>
    <n v="0.4"/>
    <x v="1"/>
    <n v="2025"/>
    <x v="1"/>
  </r>
  <r>
    <s v="O02977"/>
    <s v="2025-01-04"/>
    <x v="876"/>
    <s v="P044"/>
    <x v="53"/>
    <x v="4"/>
    <n v="5008"/>
    <n v="3505.6"/>
    <n v="3"/>
    <n v="5"/>
    <n v="15024"/>
    <n v="10516.8"/>
    <n v="4507.2000000000007"/>
    <n v="0.30000000000000004"/>
    <x v="2"/>
    <n v="2025"/>
    <x v="2"/>
  </r>
  <r>
    <s v="O02978"/>
    <s v="2025-09-11"/>
    <x v="939"/>
    <s v="P028"/>
    <x v="27"/>
    <x v="3"/>
    <n v="9664"/>
    <n v="4832"/>
    <n v="5"/>
    <n v="5"/>
    <n v="48320"/>
    <n v="24160"/>
    <n v="24160"/>
    <n v="0.5"/>
    <x v="4"/>
    <n v="2025"/>
    <x v="1"/>
  </r>
  <r>
    <s v="O02979"/>
    <s v="2024-03-08"/>
    <x v="108"/>
    <s v="P008"/>
    <x v="29"/>
    <x v="3"/>
    <n v="41971"/>
    <n v="29379.7"/>
    <n v="3"/>
    <n v="0"/>
    <n v="125913"/>
    <n v="88139.1"/>
    <n v="37773.899999999994"/>
    <n v="0.29999999999999993"/>
    <x v="11"/>
    <n v="2024"/>
    <x v="2"/>
  </r>
  <r>
    <s v="O02980"/>
    <s v="2024-01-18"/>
    <x v="266"/>
    <s v="P075"/>
    <x v="25"/>
    <x v="4"/>
    <n v="5435"/>
    <n v="3804.5"/>
    <n v="5"/>
    <n v="5"/>
    <n v="27175"/>
    <n v="19022.5"/>
    <n v="8152.5"/>
    <n v="0.3"/>
    <x v="2"/>
    <n v="2024"/>
    <x v="2"/>
  </r>
  <r>
    <s v="O02981"/>
    <s v="2025-12-17"/>
    <x v="104"/>
    <s v="P073"/>
    <x v="89"/>
    <x v="1"/>
    <n v="626"/>
    <n v="438.2"/>
    <n v="4"/>
    <n v="0"/>
    <n v="2504"/>
    <n v="1752.8"/>
    <n v="751.2"/>
    <n v="0.30000000000000004"/>
    <x v="5"/>
    <n v="2025"/>
    <x v="3"/>
  </r>
  <r>
    <s v="O02982"/>
    <s v="2024-01-23"/>
    <x v="313"/>
    <s v="P075"/>
    <x v="25"/>
    <x v="4"/>
    <n v="5435"/>
    <n v="3804.5"/>
    <n v="4"/>
    <n v="20"/>
    <n v="21740"/>
    <n v="15218"/>
    <n v="6522"/>
    <n v="0.3"/>
    <x v="2"/>
    <n v="2024"/>
    <x v="2"/>
  </r>
  <r>
    <s v="O02983"/>
    <s v="2025-03-23"/>
    <x v="713"/>
    <s v="P068"/>
    <x v="65"/>
    <x v="0"/>
    <n v="7252"/>
    <n v="3626"/>
    <n v="3"/>
    <n v="10"/>
    <n v="21756"/>
    <n v="10878"/>
    <n v="10878"/>
    <n v="0.5"/>
    <x v="11"/>
    <n v="2025"/>
    <x v="2"/>
  </r>
  <r>
    <s v="O02984"/>
    <s v="2024-05-17"/>
    <x v="107"/>
    <s v="P046"/>
    <x v="7"/>
    <x v="0"/>
    <n v="10604"/>
    <n v="5302"/>
    <n v="4"/>
    <n v="5"/>
    <n v="42416"/>
    <n v="21208"/>
    <n v="21208"/>
    <n v="0.5"/>
    <x v="0"/>
    <n v="2024"/>
    <x v="0"/>
  </r>
  <r>
    <s v="O02985"/>
    <s v="2025-02-08"/>
    <x v="11"/>
    <s v="P089"/>
    <x v="31"/>
    <x v="4"/>
    <n v="2956"/>
    <n v="1478"/>
    <n v="2"/>
    <n v="0"/>
    <n v="5912"/>
    <n v="2956"/>
    <n v="2956"/>
    <n v="0.5"/>
    <x v="10"/>
    <n v="2025"/>
    <x v="2"/>
  </r>
  <r>
    <s v="O02986"/>
    <s v="2025-06-14"/>
    <x v="659"/>
    <s v="P079"/>
    <x v="36"/>
    <x v="0"/>
    <n v="10900"/>
    <n v="5450"/>
    <n v="1"/>
    <n v="20"/>
    <n v="10900"/>
    <n v="5450"/>
    <n v="5450"/>
    <n v="0.5"/>
    <x v="9"/>
    <n v="2025"/>
    <x v="0"/>
  </r>
  <r>
    <s v="O02987"/>
    <s v="2024-07-18"/>
    <x v="940"/>
    <s v="P073"/>
    <x v="89"/>
    <x v="1"/>
    <n v="626"/>
    <n v="438.2"/>
    <n v="3"/>
    <n v="5"/>
    <n v="1878"/>
    <n v="1314.6"/>
    <n v="563.40000000000009"/>
    <n v="0.30000000000000004"/>
    <x v="3"/>
    <n v="2024"/>
    <x v="1"/>
  </r>
  <r>
    <s v="O02988"/>
    <s v="2024-02-25"/>
    <x v="24"/>
    <s v="P044"/>
    <x v="53"/>
    <x v="4"/>
    <n v="5008"/>
    <n v="3505.6"/>
    <n v="4"/>
    <n v="20"/>
    <n v="20032"/>
    <n v="14022.4"/>
    <n v="6009.6"/>
    <n v="0.30000000000000004"/>
    <x v="10"/>
    <n v="2024"/>
    <x v="2"/>
  </r>
  <r>
    <s v="O02989"/>
    <s v="2025-02-04"/>
    <x v="636"/>
    <s v="P060"/>
    <x v="76"/>
    <x v="1"/>
    <n v="758"/>
    <n v="530.6"/>
    <n v="3"/>
    <n v="20"/>
    <n v="2274"/>
    <n v="1591.8000000000002"/>
    <n v="682.19999999999982"/>
    <n v="0.29999999999999993"/>
    <x v="10"/>
    <n v="2025"/>
    <x v="2"/>
  </r>
  <r>
    <s v="O02990"/>
    <s v="2025-06-05"/>
    <x v="175"/>
    <s v="P013"/>
    <x v="70"/>
    <x v="1"/>
    <n v="639"/>
    <n v="319.5"/>
    <n v="3"/>
    <n v="5"/>
    <n v="1917"/>
    <n v="958.5"/>
    <n v="958.5"/>
    <n v="0.5"/>
    <x v="9"/>
    <n v="2025"/>
    <x v="0"/>
  </r>
  <r>
    <s v="O02991"/>
    <s v="2025-06-16"/>
    <x v="71"/>
    <s v="P046"/>
    <x v="7"/>
    <x v="0"/>
    <n v="10604"/>
    <n v="5302"/>
    <n v="5"/>
    <n v="15"/>
    <n v="53020"/>
    <n v="26510"/>
    <n v="26510"/>
    <n v="0.5"/>
    <x v="9"/>
    <n v="2025"/>
    <x v="0"/>
  </r>
  <r>
    <s v="O02992"/>
    <s v="2025-11-12"/>
    <x v="435"/>
    <s v="P019"/>
    <x v="39"/>
    <x v="4"/>
    <n v="11395"/>
    <n v="5697.5"/>
    <n v="2"/>
    <n v="15"/>
    <n v="22790"/>
    <n v="11395"/>
    <n v="11395"/>
    <n v="0.5"/>
    <x v="6"/>
    <n v="2025"/>
    <x v="3"/>
  </r>
  <r>
    <s v="O02993"/>
    <s v="2025-05-15"/>
    <x v="314"/>
    <s v="P057"/>
    <x v="38"/>
    <x v="3"/>
    <n v="26846"/>
    <n v="16107.6"/>
    <n v="1"/>
    <n v="15"/>
    <n v="26846"/>
    <n v="16107.6"/>
    <n v="10738.4"/>
    <n v="0.39999999999999997"/>
    <x v="0"/>
    <n v="2025"/>
    <x v="0"/>
  </r>
  <r>
    <s v="O02994"/>
    <s v="2024-06-15"/>
    <x v="216"/>
    <s v="P046"/>
    <x v="7"/>
    <x v="0"/>
    <n v="10604"/>
    <n v="5302"/>
    <n v="5"/>
    <n v="0"/>
    <n v="53020"/>
    <n v="26510"/>
    <n v="26510"/>
    <n v="0.5"/>
    <x v="9"/>
    <n v="2024"/>
    <x v="0"/>
  </r>
  <r>
    <s v="O02995"/>
    <s v="2025-08-06"/>
    <x v="195"/>
    <s v="P002"/>
    <x v="61"/>
    <x v="4"/>
    <n v="4241"/>
    <n v="2120.5"/>
    <n v="5"/>
    <n v="5"/>
    <n v="21205"/>
    <n v="10602.5"/>
    <n v="10602.5"/>
    <n v="0.5"/>
    <x v="1"/>
    <n v="2025"/>
    <x v="1"/>
  </r>
  <r>
    <s v="O02996"/>
    <s v="2025-04-18"/>
    <x v="188"/>
    <s v="P012"/>
    <x v="13"/>
    <x v="0"/>
    <n v="1513"/>
    <n v="907.8"/>
    <n v="1"/>
    <n v="10"/>
    <n v="1513"/>
    <n v="907.8"/>
    <n v="605.20000000000005"/>
    <n v="0.4"/>
    <x v="8"/>
    <n v="2025"/>
    <x v="0"/>
  </r>
  <r>
    <s v="O02997"/>
    <s v="2024-08-30"/>
    <x v="482"/>
    <s v="P011"/>
    <x v="32"/>
    <x v="0"/>
    <n v="4339"/>
    <n v="2169.5"/>
    <n v="5"/>
    <n v="0"/>
    <n v="21695"/>
    <n v="10847.5"/>
    <n v="10847.5"/>
    <n v="0.5"/>
    <x v="1"/>
    <n v="2024"/>
    <x v="1"/>
  </r>
  <r>
    <s v="O02998"/>
    <s v="2024-03-01"/>
    <x v="199"/>
    <s v="P097"/>
    <x v="84"/>
    <x v="4"/>
    <n v="9084"/>
    <n v="6358.8"/>
    <n v="3"/>
    <n v="10"/>
    <n v="27252"/>
    <n v="19076.400000000001"/>
    <n v="8175.5999999999985"/>
    <n v="0.29999999999999993"/>
    <x v="11"/>
    <n v="2024"/>
    <x v="2"/>
  </r>
  <r>
    <s v="O02999"/>
    <s v="2025-04-15"/>
    <x v="226"/>
    <s v="P053"/>
    <x v="28"/>
    <x v="2"/>
    <n v="641"/>
    <n v="384.6"/>
    <n v="2"/>
    <n v="10"/>
    <n v="1282"/>
    <n v="769.2"/>
    <n v="512.79999999999995"/>
    <n v="0.39999999999999997"/>
    <x v="8"/>
    <n v="2025"/>
    <x v="0"/>
  </r>
  <r>
    <s v="O03000"/>
    <s v="2025-04-22"/>
    <x v="41"/>
    <s v="P049"/>
    <x v="34"/>
    <x v="2"/>
    <n v="4071"/>
    <n v="2442.6"/>
    <n v="5"/>
    <n v="15"/>
    <n v="20355"/>
    <n v="12213"/>
    <n v="8142"/>
    <n v="0.4"/>
    <x v="8"/>
    <n v="2025"/>
    <x v="0"/>
  </r>
  <r>
    <s v="O03001"/>
    <s v="2025-06-29"/>
    <x v="928"/>
    <s v="P080"/>
    <x v="79"/>
    <x v="4"/>
    <n v="4816"/>
    <n v="3371.2"/>
    <n v="5"/>
    <n v="15"/>
    <n v="24080"/>
    <n v="16856"/>
    <n v="7224"/>
    <n v="0.3"/>
    <x v="9"/>
    <n v="2025"/>
    <x v="0"/>
  </r>
  <r>
    <s v="O03002"/>
    <s v="2024-12-05"/>
    <x v="941"/>
    <s v="P045"/>
    <x v="64"/>
    <x v="3"/>
    <n v="31300"/>
    <n v="18780"/>
    <n v="3"/>
    <n v="20"/>
    <n v="93900"/>
    <n v="56340"/>
    <n v="37560"/>
    <n v="0.4"/>
    <x v="5"/>
    <n v="2024"/>
    <x v="3"/>
  </r>
  <r>
    <s v="O03003"/>
    <s v="2025-01-07"/>
    <x v="942"/>
    <s v="P037"/>
    <x v="37"/>
    <x v="3"/>
    <n v="29046"/>
    <n v="20332.2"/>
    <n v="4"/>
    <n v="0"/>
    <n v="116184"/>
    <n v="81328.800000000003"/>
    <n v="34855.199999999997"/>
    <n v="0.3"/>
    <x v="2"/>
    <n v="2025"/>
    <x v="2"/>
  </r>
  <r>
    <s v="O03004"/>
    <s v="2025-09-09"/>
    <x v="471"/>
    <s v="P033"/>
    <x v="98"/>
    <x v="3"/>
    <n v="11428"/>
    <n v="6856.8"/>
    <n v="4"/>
    <n v="10"/>
    <n v="45712"/>
    <n v="27427.200000000001"/>
    <n v="18284.8"/>
    <n v="0.39999999999999997"/>
    <x v="4"/>
    <n v="2025"/>
    <x v="1"/>
  </r>
  <r>
    <s v="O03005"/>
    <s v="2025-06-11"/>
    <x v="511"/>
    <s v="P017"/>
    <x v="12"/>
    <x v="2"/>
    <n v="978"/>
    <n v="684.6"/>
    <n v="1"/>
    <n v="20"/>
    <n v="978"/>
    <n v="684.6"/>
    <n v="293.39999999999998"/>
    <n v="0.3"/>
    <x v="9"/>
    <n v="2025"/>
    <x v="0"/>
  </r>
  <r>
    <s v="O03006"/>
    <s v="2024-05-19"/>
    <x v="795"/>
    <s v="P013"/>
    <x v="70"/>
    <x v="1"/>
    <n v="639"/>
    <n v="319.5"/>
    <n v="4"/>
    <n v="20"/>
    <n v="2556"/>
    <n v="1278"/>
    <n v="1278"/>
    <n v="0.5"/>
    <x v="0"/>
    <n v="2024"/>
    <x v="0"/>
  </r>
  <r>
    <s v="O03007"/>
    <s v="2024-03-21"/>
    <x v="881"/>
    <s v="P041"/>
    <x v="95"/>
    <x v="1"/>
    <n v="2433"/>
    <n v="1216.5"/>
    <n v="4"/>
    <n v="20"/>
    <n v="9732"/>
    <n v="4866"/>
    <n v="4866"/>
    <n v="0.5"/>
    <x v="11"/>
    <n v="2024"/>
    <x v="2"/>
  </r>
  <r>
    <s v="O03008"/>
    <s v="2025-07-11"/>
    <x v="690"/>
    <s v="P005"/>
    <x v="90"/>
    <x v="1"/>
    <n v="3939"/>
    <n v="2757.3"/>
    <n v="2"/>
    <n v="10"/>
    <n v="7878"/>
    <n v="5514.6"/>
    <n v="2363.3999999999996"/>
    <n v="0.29999999999999993"/>
    <x v="3"/>
    <n v="2025"/>
    <x v="1"/>
  </r>
  <r>
    <s v="O03009"/>
    <s v="2025-08-01"/>
    <x v="593"/>
    <s v="P087"/>
    <x v="78"/>
    <x v="3"/>
    <n v="25216"/>
    <n v="17651.2"/>
    <n v="2"/>
    <n v="0"/>
    <n v="50432"/>
    <n v="35302.400000000001"/>
    <n v="15129.599999999999"/>
    <n v="0.3"/>
    <x v="1"/>
    <n v="2025"/>
    <x v="1"/>
  </r>
  <r>
    <s v="O03010"/>
    <s v="2025-03-12"/>
    <x v="553"/>
    <s v="P080"/>
    <x v="79"/>
    <x v="4"/>
    <n v="4816"/>
    <n v="3371.2"/>
    <n v="5"/>
    <n v="20"/>
    <n v="24080"/>
    <n v="16856"/>
    <n v="7224"/>
    <n v="0.3"/>
    <x v="11"/>
    <n v="2025"/>
    <x v="2"/>
  </r>
  <r>
    <s v="O03011"/>
    <s v="2025-12-26"/>
    <x v="32"/>
    <s v="P080"/>
    <x v="79"/>
    <x v="4"/>
    <n v="4816"/>
    <n v="3371.2"/>
    <n v="3"/>
    <n v="15"/>
    <n v="14448"/>
    <n v="10113.599999999999"/>
    <n v="4334.4000000000015"/>
    <n v="0.3000000000000001"/>
    <x v="5"/>
    <n v="2025"/>
    <x v="3"/>
  </r>
  <r>
    <s v="O03012"/>
    <s v="2024-02-01"/>
    <x v="647"/>
    <s v="P034"/>
    <x v="88"/>
    <x v="3"/>
    <n v="4860"/>
    <n v="2430"/>
    <n v="2"/>
    <n v="0"/>
    <n v="9720"/>
    <n v="4860"/>
    <n v="4860"/>
    <n v="0.5"/>
    <x v="10"/>
    <n v="2024"/>
    <x v="2"/>
  </r>
  <r>
    <s v="O03013"/>
    <s v="2024-05-25"/>
    <x v="308"/>
    <s v="P061"/>
    <x v="44"/>
    <x v="4"/>
    <n v="7170"/>
    <n v="3585"/>
    <n v="2"/>
    <n v="20"/>
    <n v="14340"/>
    <n v="7170"/>
    <n v="7170"/>
    <n v="0.5"/>
    <x v="0"/>
    <n v="2024"/>
    <x v="0"/>
  </r>
  <r>
    <s v="O03014"/>
    <s v="2024-01-31"/>
    <x v="489"/>
    <s v="P053"/>
    <x v="28"/>
    <x v="2"/>
    <n v="641"/>
    <n v="384.6"/>
    <n v="3"/>
    <n v="0"/>
    <n v="1923"/>
    <n v="1153.8000000000002"/>
    <n v="769.19999999999982"/>
    <n v="0.39999999999999991"/>
    <x v="2"/>
    <n v="2024"/>
    <x v="2"/>
  </r>
  <r>
    <s v="O03015"/>
    <s v="2024-05-18"/>
    <x v="425"/>
    <s v="P050"/>
    <x v="26"/>
    <x v="4"/>
    <n v="10475"/>
    <n v="7332.5"/>
    <n v="3"/>
    <n v="10"/>
    <n v="31425"/>
    <n v="21997.5"/>
    <n v="9427.5"/>
    <n v="0.3"/>
    <x v="0"/>
    <n v="2024"/>
    <x v="0"/>
  </r>
  <r>
    <s v="O03016"/>
    <s v="2024-11-08"/>
    <x v="210"/>
    <s v="P097"/>
    <x v="84"/>
    <x v="4"/>
    <n v="9084"/>
    <n v="6358.8"/>
    <n v="1"/>
    <n v="10"/>
    <n v="9084"/>
    <n v="6358.8"/>
    <n v="2725.2"/>
    <n v="0.3"/>
    <x v="6"/>
    <n v="2024"/>
    <x v="3"/>
  </r>
  <r>
    <s v="O03017"/>
    <s v="2024-10-29"/>
    <x v="830"/>
    <s v="P032"/>
    <x v="9"/>
    <x v="2"/>
    <n v="3034"/>
    <n v="1820.4"/>
    <n v="4"/>
    <n v="15"/>
    <n v="12136"/>
    <n v="7281.6"/>
    <n v="4854.3999999999996"/>
    <n v="0.39999999999999997"/>
    <x v="7"/>
    <n v="2024"/>
    <x v="3"/>
  </r>
  <r>
    <s v="O03018"/>
    <s v="2024-11-05"/>
    <x v="30"/>
    <s v="P005"/>
    <x v="90"/>
    <x v="1"/>
    <n v="3939"/>
    <n v="2757.3"/>
    <n v="4"/>
    <n v="15"/>
    <n v="15756"/>
    <n v="11029.2"/>
    <n v="4726.7999999999993"/>
    <n v="0.29999999999999993"/>
    <x v="6"/>
    <n v="2024"/>
    <x v="3"/>
  </r>
  <r>
    <s v="O03019"/>
    <s v="2025-07-30"/>
    <x v="250"/>
    <s v="P040"/>
    <x v="86"/>
    <x v="4"/>
    <n v="6724"/>
    <n v="4034.4"/>
    <n v="2"/>
    <n v="0"/>
    <n v="13448"/>
    <n v="8068.8"/>
    <n v="5379.2"/>
    <n v="0.39999999999999997"/>
    <x v="3"/>
    <n v="2025"/>
    <x v="1"/>
  </r>
  <r>
    <s v="O03020"/>
    <s v="2025-11-17"/>
    <x v="336"/>
    <s v="P009"/>
    <x v="49"/>
    <x v="4"/>
    <n v="10891"/>
    <n v="5445.5"/>
    <n v="2"/>
    <n v="5"/>
    <n v="21782"/>
    <n v="10891"/>
    <n v="10891"/>
    <n v="0.5"/>
    <x v="6"/>
    <n v="2025"/>
    <x v="3"/>
  </r>
  <r>
    <s v="O03021"/>
    <s v="2024-05-31"/>
    <x v="163"/>
    <s v="P053"/>
    <x v="28"/>
    <x v="2"/>
    <n v="641"/>
    <n v="384.6"/>
    <n v="3"/>
    <n v="15"/>
    <n v="1923"/>
    <n v="1153.8000000000002"/>
    <n v="769.19999999999982"/>
    <n v="0.39999999999999991"/>
    <x v="0"/>
    <n v="2024"/>
    <x v="0"/>
  </r>
  <r>
    <s v="O03022"/>
    <s v="2024-07-23"/>
    <x v="35"/>
    <s v="P010"/>
    <x v="0"/>
    <x v="0"/>
    <n v="10936"/>
    <n v="6561.6"/>
    <n v="5"/>
    <n v="5"/>
    <n v="54680"/>
    <n v="32808"/>
    <n v="21872"/>
    <n v="0.4"/>
    <x v="3"/>
    <n v="2024"/>
    <x v="1"/>
  </r>
  <r>
    <s v="O03023"/>
    <s v="2024-09-16"/>
    <x v="47"/>
    <s v="P024"/>
    <x v="57"/>
    <x v="3"/>
    <n v="9702"/>
    <n v="4851"/>
    <n v="3"/>
    <n v="20"/>
    <n v="29106"/>
    <n v="14553"/>
    <n v="14553"/>
    <n v="0.5"/>
    <x v="4"/>
    <n v="2024"/>
    <x v="1"/>
  </r>
  <r>
    <s v="O03024"/>
    <s v="2025-06-27"/>
    <x v="216"/>
    <s v="P046"/>
    <x v="7"/>
    <x v="0"/>
    <n v="10604"/>
    <n v="5302"/>
    <n v="3"/>
    <n v="0"/>
    <n v="31812"/>
    <n v="15906"/>
    <n v="15906"/>
    <n v="0.5"/>
    <x v="9"/>
    <n v="2025"/>
    <x v="0"/>
  </r>
  <r>
    <s v="O03025"/>
    <s v="2025-04-28"/>
    <x v="857"/>
    <s v="P068"/>
    <x v="65"/>
    <x v="0"/>
    <n v="7252"/>
    <n v="3626"/>
    <n v="2"/>
    <n v="5"/>
    <n v="14504"/>
    <n v="7252"/>
    <n v="7252"/>
    <n v="0.5"/>
    <x v="8"/>
    <n v="2025"/>
    <x v="0"/>
  </r>
  <r>
    <s v="O03026"/>
    <s v="2024-01-29"/>
    <x v="328"/>
    <s v="P084"/>
    <x v="80"/>
    <x v="2"/>
    <n v="3921"/>
    <n v="2352.6"/>
    <n v="3"/>
    <n v="5"/>
    <n v="11763"/>
    <n v="7057.7999999999993"/>
    <n v="4705.2000000000007"/>
    <n v="0.40000000000000008"/>
    <x v="2"/>
    <n v="2024"/>
    <x v="2"/>
  </r>
  <r>
    <s v="O03027"/>
    <s v="2025-06-16"/>
    <x v="644"/>
    <s v="P025"/>
    <x v="58"/>
    <x v="2"/>
    <n v="696"/>
    <n v="348"/>
    <n v="5"/>
    <n v="20"/>
    <n v="3480"/>
    <n v="1740"/>
    <n v="1740"/>
    <n v="0.5"/>
    <x v="9"/>
    <n v="2025"/>
    <x v="0"/>
  </r>
  <r>
    <s v="O03028"/>
    <s v="2024-06-05"/>
    <x v="658"/>
    <s v="P001"/>
    <x v="1"/>
    <x v="1"/>
    <n v="1891"/>
    <n v="945.5"/>
    <n v="3"/>
    <n v="15"/>
    <n v="5673"/>
    <n v="2836.5"/>
    <n v="2836.5"/>
    <n v="0.5"/>
    <x v="9"/>
    <n v="2024"/>
    <x v="0"/>
  </r>
  <r>
    <s v="O03029"/>
    <s v="2025-12-24"/>
    <x v="592"/>
    <s v="P055"/>
    <x v="56"/>
    <x v="3"/>
    <n v="6621"/>
    <n v="3972.6"/>
    <n v="1"/>
    <n v="20"/>
    <n v="6621"/>
    <n v="3972.6"/>
    <n v="2648.4"/>
    <n v="0.4"/>
    <x v="5"/>
    <n v="2025"/>
    <x v="3"/>
  </r>
  <r>
    <s v="O03030"/>
    <s v="2024-07-13"/>
    <x v="588"/>
    <s v="P076"/>
    <x v="17"/>
    <x v="1"/>
    <n v="3690"/>
    <n v="2583"/>
    <n v="3"/>
    <n v="20"/>
    <n v="11070"/>
    <n v="7749"/>
    <n v="3321"/>
    <n v="0.3"/>
    <x v="3"/>
    <n v="2024"/>
    <x v="1"/>
  </r>
  <r>
    <s v="O03031"/>
    <s v="2025-01-05"/>
    <x v="571"/>
    <s v="P066"/>
    <x v="72"/>
    <x v="4"/>
    <n v="4711"/>
    <n v="2826.6"/>
    <n v="3"/>
    <n v="0"/>
    <n v="14133"/>
    <n v="8479.7999999999993"/>
    <n v="5653.2000000000007"/>
    <n v="0.40000000000000008"/>
    <x v="2"/>
    <n v="2025"/>
    <x v="2"/>
  </r>
  <r>
    <s v="O03032"/>
    <s v="2025-12-25"/>
    <x v="467"/>
    <s v="P007"/>
    <x v="4"/>
    <x v="4"/>
    <n v="5469"/>
    <n v="3281.4"/>
    <n v="1"/>
    <n v="20"/>
    <n v="5469"/>
    <n v="3281.4"/>
    <n v="2187.6"/>
    <n v="0.39999999999999997"/>
    <x v="5"/>
    <n v="2025"/>
    <x v="3"/>
  </r>
  <r>
    <s v="O03033"/>
    <s v="2025-05-28"/>
    <x v="690"/>
    <s v="P015"/>
    <x v="55"/>
    <x v="2"/>
    <n v="2943"/>
    <n v="1471.5"/>
    <n v="2"/>
    <n v="20"/>
    <n v="5886"/>
    <n v="2943"/>
    <n v="2943"/>
    <n v="0.5"/>
    <x v="0"/>
    <n v="2025"/>
    <x v="0"/>
  </r>
  <r>
    <s v="O03034"/>
    <s v="2025-05-20"/>
    <x v="567"/>
    <s v="P039"/>
    <x v="81"/>
    <x v="0"/>
    <n v="9543"/>
    <n v="4771.5"/>
    <n v="5"/>
    <n v="0"/>
    <n v="47715"/>
    <n v="23857.5"/>
    <n v="23857.5"/>
    <n v="0.5"/>
    <x v="0"/>
    <n v="2025"/>
    <x v="0"/>
  </r>
  <r>
    <s v="O03035"/>
    <s v="2024-07-13"/>
    <x v="734"/>
    <s v="P051"/>
    <x v="96"/>
    <x v="1"/>
    <n v="1507"/>
    <n v="753.5"/>
    <n v="4"/>
    <n v="10"/>
    <n v="6028"/>
    <n v="3014"/>
    <n v="3014"/>
    <n v="0.5"/>
    <x v="3"/>
    <n v="2024"/>
    <x v="1"/>
  </r>
  <r>
    <s v="O03036"/>
    <s v="2025-12-15"/>
    <x v="179"/>
    <s v="P072"/>
    <x v="20"/>
    <x v="3"/>
    <n v="27555"/>
    <n v="19288.5"/>
    <n v="1"/>
    <n v="15"/>
    <n v="27555"/>
    <n v="19288.5"/>
    <n v="8266.5"/>
    <n v="0.3"/>
    <x v="5"/>
    <n v="2025"/>
    <x v="3"/>
  </r>
  <r>
    <s v="O03037"/>
    <s v="2024-02-28"/>
    <x v="824"/>
    <s v="P004"/>
    <x v="15"/>
    <x v="1"/>
    <n v="591"/>
    <n v="354.6"/>
    <n v="5"/>
    <n v="5"/>
    <n v="2955"/>
    <n v="1773"/>
    <n v="1182"/>
    <n v="0.4"/>
    <x v="10"/>
    <n v="2024"/>
    <x v="2"/>
  </r>
  <r>
    <s v="O03038"/>
    <s v="2024-10-03"/>
    <x v="550"/>
    <s v="P074"/>
    <x v="19"/>
    <x v="3"/>
    <n v="20835"/>
    <n v="12501"/>
    <n v="4"/>
    <n v="20"/>
    <n v="83340"/>
    <n v="50004"/>
    <n v="33336"/>
    <n v="0.4"/>
    <x v="7"/>
    <n v="2024"/>
    <x v="3"/>
  </r>
  <r>
    <s v="O03039"/>
    <s v="2025-11-06"/>
    <x v="116"/>
    <s v="P035"/>
    <x v="92"/>
    <x v="4"/>
    <n v="3185"/>
    <n v="1592.5"/>
    <n v="5"/>
    <n v="10"/>
    <n v="15925"/>
    <n v="7962.5"/>
    <n v="7962.5"/>
    <n v="0.5"/>
    <x v="6"/>
    <n v="2025"/>
    <x v="3"/>
  </r>
  <r>
    <s v="O03040"/>
    <s v="2024-11-19"/>
    <x v="569"/>
    <s v="P097"/>
    <x v="84"/>
    <x v="4"/>
    <n v="9084"/>
    <n v="6358.8"/>
    <n v="3"/>
    <n v="0"/>
    <n v="27252"/>
    <n v="19076.400000000001"/>
    <n v="8175.5999999999985"/>
    <n v="0.29999999999999993"/>
    <x v="6"/>
    <n v="2024"/>
    <x v="3"/>
  </r>
  <r>
    <s v="O03041"/>
    <s v="2024-09-13"/>
    <x v="310"/>
    <s v="P047"/>
    <x v="48"/>
    <x v="2"/>
    <n v="3146"/>
    <n v="1573"/>
    <n v="5"/>
    <n v="5"/>
    <n v="15730"/>
    <n v="7865"/>
    <n v="7865"/>
    <n v="0.5"/>
    <x v="4"/>
    <n v="2024"/>
    <x v="1"/>
  </r>
  <r>
    <s v="O03042"/>
    <s v="2025-12-23"/>
    <x v="119"/>
    <s v="P057"/>
    <x v="38"/>
    <x v="3"/>
    <n v="26846"/>
    <n v="16107.6"/>
    <n v="5"/>
    <n v="0"/>
    <n v="134230"/>
    <n v="80538"/>
    <n v="53692"/>
    <n v="0.4"/>
    <x v="5"/>
    <n v="2025"/>
    <x v="3"/>
  </r>
  <r>
    <s v="O03043"/>
    <s v="2024-10-19"/>
    <x v="931"/>
    <s v="P051"/>
    <x v="96"/>
    <x v="1"/>
    <n v="1507"/>
    <n v="753.5"/>
    <n v="2"/>
    <n v="5"/>
    <n v="3014"/>
    <n v="1507"/>
    <n v="1507"/>
    <n v="0.5"/>
    <x v="7"/>
    <n v="2024"/>
    <x v="3"/>
  </r>
  <r>
    <s v="O03044"/>
    <s v="2024-03-10"/>
    <x v="14"/>
    <s v="P008"/>
    <x v="29"/>
    <x v="3"/>
    <n v="41971"/>
    <n v="29379.7"/>
    <n v="5"/>
    <n v="0"/>
    <n v="209855"/>
    <n v="146898.5"/>
    <n v="62956.5"/>
    <n v="0.3"/>
    <x v="11"/>
    <n v="2024"/>
    <x v="2"/>
  </r>
  <r>
    <s v="O03045"/>
    <s v="2024-01-21"/>
    <x v="192"/>
    <s v="P053"/>
    <x v="28"/>
    <x v="2"/>
    <n v="641"/>
    <n v="384.6"/>
    <n v="1"/>
    <n v="20"/>
    <n v="641"/>
    <n v="384.6"/>
    <n v="256.39999999999998"/>
    <n v="0.39999999999999997"/>
    <x v="2"/>
    <n v="2024"/>
    <x v="2"/>
  </r>
  <r>
    <s v="O03046"/>
    <s v="2024-08-06"/>
    <x v="108"/>
    <s v="P074"/>
    <x v="19"/>
    <x v="3"/>
    <n v="20835"/>
    <n v="12501"/>
    <n v="4"/>
    <n v="20"/>
    <n v="83340"/>
    <n v="50004"/>
    <n v="33336"/>
    <n v="0.4"/>
    <x v="1"/>
    <n v="2024"/>
    <x v="1"/>
  </r>
  <r>
    <s v="O03047"/>
    <s v="2025-03-21"/>
    <x v="930"/>
    <s v="P044"/>
    <x v="53"/>
    <x v="4"/>
    <n v="5008"/>
    <n v="3505.6"/>
    <n v="1"/>
    <n v="0"/>
    <n v="5008"/>
    <n v="3505.6"/>
    <n v="1502.4"/>
    <n v="0.30000000000000004"/>
    <x v="11"/>
    <n v="2025"/>
    <x v="2"/>
  </r>
  <r>
    <s v="O03048"/>
    <s v="2024-08-24"/>
    <x v="15"/>
    <s v="P064"/>
    <x v="51"/>
    <x v="0"/>
    <n v="8274"/>
    <n v="5791.8"/>
    <n v="5"/>
    <n v="0"/>
    <n v="41370"/>
    <n v="28959"/>
    <n v="12411"/>
    <n v="0.3"/>
    <x v="1"/>
    <n v="2024"/>
    <x v="1"/>
  </r>
  <r>
    <s v="O03049"/>
    <s v="2024-07-01"/>
    <x v="177"/>
    <s v="P049"/>
    <x v="34"/>
    <x v="2"/>
    <n v="4071"/>
    <n v="2442.6"/>
    <n v="3"/>
    <n v="5"/>
    <n v="12213"/>
    <n v="7327.7999999999993"/>
    <n v="4885.2000000000007"/>
    <n v="0.40000000000000008"/>
    <x v="3"/>
    <n v="2024"/>
    <x v="1"/>
  </r>
  <r>
    <s v="O03050"/>
    <s v="2024-10-15"/>
    <x v="551"/>
    <s v="P018"/>
    <x v="5"/>
    <x v="1"/>
    <n v="3985"/>
    <n v="2789.5"/>
    <n v="4"/>
    <n v="20"/>
    <n v="15940"/>
    <n v="11158"/>
    <n v="4782"/>
    <n v="0.3"/>
    <x v="7"/>
    <n v="2024"/>
    <x v="3"/>
  </r>
  <r>
    <s v="O03051"/>
    <s v="2025-02-20"/>
    <x v="943"/>
    <s v="P055"/>
    <x v="56"/>
    <x v="3"/>
    <n v="6621"/>
    <n v="3972.6"/>
    <n v="1"/>
    <n v="10"/>
    <n v="6621"/>
    <n v="3972.6"/>
    <n v="2648.4"/>
    <n v="0.4"/>
    <x v="10"/>
    <n v="2025"/>
    <x v="2"/>
  </r>
  <r>
    <s v="O03052"/>
    <s v="2024-12-07"/>
    <x v="897"/>
    <s v="P091"/>
    <x v="18"/>
    <x v="3"/>
    <n v="45348"/>
    <n v="27208.799999999999"/>
    <n v="4"/>
    <n v="0"/>
    <n v="181392"/>
    <n v="108835.2"/>
    <n v="72556.800000000003"/>
    <n v="0.4"/>
    <x v="5"/>
    <n v="2024"/>
    <x v="3"/>
  </r>
  <r>
    <s v="O03053"/>
    <s v="2024-10-24"/>
    <x v="944"/>
    <s v="P084"/>
    <x v="80"/>
    <x v="2"/>
    <n v="3921"/>
    <n v="2352.6"/>
    <n v="3"/>
    <n v="10"/>
    <n v="11763"/>
    <n v="7057.7999999999993"/>
    <n v="4705.2000000000007"/>
    <n v="0.40000000000000008"/>
    <x v="7"/>
    <n v="2024"/>
    <x v="3"/>
  </r>
  <r>
    <s v="O03054"/>
    <s v="2024-08-13"/>
    <x v="791"/>
    <s v="P074"/>
    <x v="19"/>
    <x v="3"/>
    <n v="20835"/>
    <n v="12501"/>
    <n v="1"/>
    <n v="0"/>
    <n v="20835"/>
    <n v="12501"/>
    <n v="8334"/>
    <n v="0.4"/>
    <x v="1"/>
    <n v="2024"/>
    <x v="1"/>
  </r>
  <r>
    <s v="O03055"/>
    <s v="2024-09-19"/>
    <x v="256"/>
    <s v="P078"/>
    <x v="75"/>
    <x v="0"/>
    <n v="700"/>
    <n v="420"/>
    <n v="3"/>
    <n v="20"/>
    <n v="2100"/>
    <n v="1260"/>
    <n v="840"/>
    <n v="0.4"/>
    <x v="4"/>
    <n v="2024"/>
    <x v="1"/>
  </r>
  <r>
    <s v="O03056"/>
    <s v="2025-08-10"/>
    <x v="521"/>
    <s v="P049"/>
    <x v="34"/>
    <x v="2"/>
    <n v="4071"/>
    <n v="2442.6"/>
    <n v="3"/>
    <n v="5"/>
    <n v="12213"/>
    <n v="7327.7999999999993"/>
    <n v="4885.2000000000007"/>
    <n v="0.40000000000000008"/>
    <x v="1"/>
    <n v="2025"/>
    <x v="1"/>
  </r>
  <r>
    <s v="O03057"/>
    <s v="2025-04-18"/>
    <x v="771"/>
    <s v="P068"/>
    <x v="65"/>
    <x v="0"/>
    <n v="7252"/>
    <n v="3626"/>
    <n v="3"/>
    <n v="20"/>
    <n v="21756"/>
    <n v="10878"/>
    <n v="10878"/>
    <n v="0.5"/>
    <x v="8"/>
    <n v="2025"/>
    <x v="0"/>
  </r>
  <r>
    <s v="O03058"/>
    <s v="2024-06-30"/>
    <x v="945"/>
    <s v="P100"/>
    <x v="45"/>
    <x v="1"/>
    <n v="2523"/>
    <n v="1766.1"/>
    <n v="4"/>
    <n v="10"/>
    <n v="10092"/>
    <n v="7064.4"/>
    <n v="3027.6000000000004"/>
    <n v="0.30000000000000004"/>
    <x v="9"/>
    <n v="2024"/>
    <x v="0"/>
  </r>
  <r>
    <s v="O03059"/>
    <s v="2024-01-24"/>
    <x v="489"/>
    <s v="P073"/>
    <x v="89"/>
    <x v="1"/>
    <n v="626"/>
    <n v="438.2"/>
    <n v="3"/>
    <n v="5"/>
    <n v="1878"/>
    <n v="1314.6"/>
    <n v="563.40000000000009"/>
    <n v="0.30000000000000004"/>
    <x v="2"/>
    <n v="2024"/>
    <x v="2"/>
  </r>
  <r>
    <s v="O03060"/>
    <s v="2025-10-19"/>
    <x v="725"/>
    <s v="P086"/>
    <x v="8"/>
    <x v="2"/>
    <n v="3333"/>
    <n v="2333.1"/>
    <n v="5"/>
    <n v="0"/>
    <n v="16665"/>
    <n v="11665.5"/>
    <n v="4999.5"/>
    <n v="0.3"/>
    <x v="7"/>
    <n v="2025"/>
    <x v="3"/>
  </r>
  <r>
    <s v="O03061"/>
    <s v="2024-10-28"/>
    <x v="831"/>
    <s v="P093"/>
    <x v="59"/>
    <x v="0"/>
    <n v="10597"/>
    <n v="5298.5"/>
    <n v="1"/>
    <n v="5"/>
    <n v="10597"/>
    <n v="5298.5"/>
    <n v="5298.5"/>
    <n v="0.5"/>
    <x v="7"/>
    <n v="2024"/>
    <x v="3"/>
  </r>
  <r>
    <s v="O03062"/>
    <s v="2025-11-05"/>
    <x v="120"/>
    <s v="P047"/>
    <x v="48"/>
    <x v="2"/>
    <n v="3146"/>
    <n v="1573"/>
    <n v="3"/>
    <n v="5"/>
    <n v="9438"/>
    <n v="4719"/>
    <n v="4719"/>
    <n v="0.5"/>
    <x v="6"/>
    <n v="2025"/>
    <x v="3"/>
  </r>
  <r>
    <s v="O03063"/>
    <s v="2024-01-02"/>
    <x v="362"/>
    <s v="P022"/>
    <x v="73"/>
    <x v="3"/>
    <n v="48755"/>
    <n v="29253"/>
    <n v="2"/>
    <n v="10"/>
    <n v="97510"/>
    <n v="58506"/>
    <n v="39004"/>
    <n v="0.4"/>
    <x v="2"/>
    <n v="2024"/>
    <x v="2"/>
  </r>
  <r>
    <s v="O03064"/>
    <s v="2024-07-08"/>
    <x v="230"/>
    <s v="P071"/>
    <x v="71"/>
    <x v="1"/>
    <n v="487"/>
    <n v="243.5"/>
    <n v="4"/>
    <n v="20"/>
    <n v="1948"/>
    <n v="974"/>
    <n v="974"/>
    <n v="0.5"/>
    <x v="3"/>
    <n v="2024"/>
    <x v="1"/>
  </r>
  <r>
    <s v="O03065"/>
    <s v="2024-10-12"/>
    <x v="225"/>
    <s v="P014"/>
    <x v="67"/>
    <x v="4"/>
    <n v="9565"/>
    <n v="6695.5"/>
    <n v="3"/>
    <n v="15"/>
    <n v="28695"/>
    <n v="20086.5"/>
    <n v="8608.5"/>
    <n v="0.3"/>
    <x v="7"/>
    <n v="2024"/>
    <x v="3"/>
  </r>
  <r>
    <s v="O03066"/>
    <s v="2024-06-11"/>
    <x v="538"/>
    <s v="P084"/>
    <x v="80"/>
    <x v="2"/>
    <n v="3921"/>
    <n v="2352.6"/>
    <n v="1"/>
    <n v="10"/>
    <n v="3921"/>
    <n v="2352.6"/>
    <n v="1568.4"/>
    <n v="0.4"/>
    <x v="9"/>
    <n v="2024"/>
    <x v="0"/>
  </r>
  <r>
    <s v="O03067"/>
    <s v="2025-06-20"/>
    <x v="288"/>
    <s v="P047"/>
    <x v="48"/>
    <x v="2"/>
    <n v="3146"/>
    <n v="1573"/>
    <n v="5"/>
    <n v="10"/>
    <n v="15730"/>
    <n v="7865"/>
    <n v="7865"/>
    <n v="0.5"/>
    <x v="9"/>
    <n v="2025"/>
    <x v="0"/>
  </r>
  <r>
    <s v="O03068"/>
    <s v="2024-03-15"/>
    <x v="321"/>
    <s v="P098"/>
    <x v="30"/>
    <x v="1"/>
    <n v="1661"/>
    <n v="830.5"/>
    <n v="2"/>
    <n v="15"/>
    <n v="3322"/>
    <n v="1661"/>
    <n v="1661"/>
    <n v="0.5"/>
    <x v="11"/>
    <n v="2024"/>
    <x v="2"/>
  </r>
  <r>
    <s v="O03069"/>
    <s v="2025-04-11"/>
    <x v="796"/>
    <s v="P005"/>
    <x v="90"/>
    <x v="1"/>
    <n v="3939"/>
    <n v="2757.3"/>
    <n v="5"/>
    <n v="20"/>
    <n v="19695"/>
    <n v="13786.5"/>
    <n v="5908.5"/>
    <n v="0.3"/>
    <x v="8"/>
    <n v="2025"/>
    <x v="0"/>
  </r>
  <r>
    <s v="O03070"/>
    <s v="2024-02-09"/>
    <x v="756"/>
    <s v="P090"/>
    <x v="54"/>
    <x v="1"/>
    <n v="1510"/>
    <n v="755"/>
    <n v="3"/>
    <n v="15"/>
    <n v="4530"/>
    <n v="2265"/>
    <n v="2265"/>
    <n v="0.5"/>
    <x v="10"/>
    <n v="2024"/>
    <x v="2"/>
  </r>
  <r>
    <s v="O03071"/>
    <s v="2025-04-19"/>
    <x v="824"/>
    <s v="P071"/>
    <x v="71"/>
    <x v="1"/>
    <n v="487"/>
    <n v="243.5"/>
    <n v="5"/>
    <n v="10"/>
    <n v="2435"/>
    <n v="1217.5"/>
    <n v="1217.5"/>
    <n v="0.5"/>
    <x v="8"/>
    <n v="2025"/>
    <x v="0"/>
  </r>
  <r>
    <s v="O03072"/>
    <s v="2024-07-11"/>
    <x v="321"/>
    <s v="P082"/>
    <x v="68"/>
    <x v="3"/>
    <n v="354"/>
    <n v="247.8"/>
    <n v="3"/>
    <n v="10"/>
    <n v="1062"/>
    <n v="743.40000000000009"/>
    <n v="318.59999999999991"/>
    <n v="0.29999999999999993"/>
    <x v="3"/>
    <n v="2024"/>
    <x v="1"/>
  </r>
  <r>
    <s v="O03073"/>
    <s v="2025-01-05"/>
    <x v="552"/>
    <s v="P010"/>
    <x v="0"/>
    <x v="0"/>
    <n v="10936"/>
    <n v="6561.6"/>
    <n v="1"/>
    <n v="10"/>
    <n v="10936"/>
    <n v="6561.6"/>
    <n v="4374.3999999999996"/>
    <n v="0.39999999999999997"/>
    <x v="2"/>
    <n v="2025"/>
    <x v="2"/>
  </r>
  <r>
    <s v="O03074"/>
    <s v="2025-04-23"/>
    <x v="397"/>
    <s v="P058"/>
    <x v="35"/>
    <x v="1"/>
    <n v="3598"/>
    <n v="2158.8000000000002"/>
    <n v="4"/>
    <n v="0"/>
    <n v="14392"/>
    <n v="8635.2000000000007"/>
    <n v="5756.7999999999993"/>
    <n v="0.39999999999999997"/>
    <x v="8"/>
    <n v="2025"/>
    <x v="0"/>
  </r>
  <r>
    <s v="O03075"/>
    <s v="2025-07-24"/>
    <x v="933"/>
    <s v="P038"/>
    <x v="2"/>
    <x v="2"/>
    <n v="413"/>
    <n v="247.8"/>
    <n v="2"/>
    <n v="5"/>
    <n v="826"/>
    <n v="495.6"/>
    <n v="330.4"/>
    <n v="0.39999999999999997"/>
    <x v="3"/>
    <n v="2025"/>
    <x v="1"/>
  </r>
  <r>
    <s v="O03076"/>
    <s v="2025-05-06"/>
    <x v="424"/>
    <s v="P061"/>
    <x v="44"/>
    <x v="4"/>
    <n v="7170"/>
    <n v="3585"/>
    <n v="2"/>
    <n v="5"/>
    <n v="14340"/>
    <n v="7170"/>
    <n v="7170"/>
    <n v="0.5"/>
    <x v="0"/>
    <n v="2025"/>
    <x v="0"/>
  </r>
  <r>
    <s v="O03077"/>
    <s v="2025-09-11"/>
    <x v="946"/>
    <s v="P015"/>
    <x v="55"/>
    <x v="2"/>
    <n v="2943"/>
    <n v="1471.5"/>
    <n v="4"/>
    <n v="5"/>
    <n v="11772"/>
    <n v="5886"/>
    <n v="5886"/>
    <n v="0.5"/>
    <x v="4"/>
    <n v="2025"/>
    <x v="1"/>
  </r>
  <r>
    <s v="O03078"/>
    <s v="2025-10-25"/>
    <x v="243"/>
    <s v="P037"/>
    <x v="37"/>
    <x v="3"/>
    <n v="29046"/>
    <n v="20332.2"/>
    <n v="1"/>
    <n v="15"/>
    <n v="29046"/>
    <n v="20332.2"/>
    <n v="8713.7999999999993"/>
    <n v="0.3"/>
    <x v="7"/>
    <n v="2025"/>
    <x v="3"/>
  </r>
  <r>
    <s v="O03079"/>
    <s v="2024-12-26"/>
    <x v="399"/>
    <s v="P074"/>
    <x v="19"/>
    <x v="3"/>
    <n v="20835"/>
    <n v="12501"/>
    <n v="2"/>
    <n v="15"/>
    <n v="41670"/>
    <n v="25002"/>
    <n v="16668"/>
    <n v="0.4"/>
    <x v="5"/>
    <n v="2024"/>
    <x v="3"/>
  </r>
  <r>
    <s v="O03080"/>
    <s v="2024-12-13"/>
    <x v="947"/>
    <s v="P020"/>
    <x v="21"/>
    <x v="4"/>
    <n v="11647"/>
    <n v="8152.9"/>
    <n v="2"/>
    <n v="0"/>
    <n v="23294"/>
    <n v="16305.8"/>
    <n v="6988.2000000000007"/>
    <n v="0.30000000000000004"/>
    <x v="5"/>
    <n v="2024"/>
    <x v="3"/>
  </r>
  <r>
    <s v="O03081"/>
    <s v="2025-05-31"/>
    <x v="334"/>
    <s v="P015"/>
    <x v="55"/>
    <x v="2"/>
    <n v="2943"/>
    <n v="1471.5"/>
    <n v="5"/>
    <n v="0"/>
    <n v="14715"/>
    <n v="7357.5"/>
    <n v="7357.5"/>
    <n v="0.5"/>
    <x v="0"/>
    <n v="2025"/>
    <x v="0"/>
  </r>
  <r>
    <s v="O03082"/>
    <s v="2025-07-16"/>
    <x v="815"/>
    <s v="P079"/>
    <x v="36"/>
    <x v="0"/>
    <n v="10900"/>
    <n v="5450"/>
    <n v="1"/>
    <n v="20"/>
    <n v="10900"/>
    <n v="5450"/>
    <n v="5450"/>
    <n v="0.5"/>
    <x v="3"/>
    <n v="2025"/>
    <x v="1"/>
  </r>
  <r>
    <s v="O03083"/>
    <s v="2024-11-01"/>
    <x v="528"/>
    <s v="P066"/>
    <x v="72"/>
    <x v="4"/>
    <n v="4711"/>
    <n v="2826.6"/>
    <n v="4"/>
    <n v="0"/>
    <n v="18844"/>
    <n v="11306.4"/>
    <n v="7537.6"/>
    <n v="0.4"/>
    <x v="6"/>
    <n v="2024"/>
    <x v="3"/>
  </r>
  <r>
    <s v="O03084"/>
    <s v="2024-05-29"/>
    <x v="567"/>
    <s v="P003"/>
    <x v="46"/>
    <x v="1"/>
    <n v="569"/>
    <n v="341.4"/>
    <n v="5"/>
    <n v="10"/>
    <n v="2845"/>
    <n v="1707"/>
    <n v="1138"/>
    <n v="0.4"/>
    <x v="0"/>
    <n v="2024"/>
    <x v="0"/>
  </r>
  <r>
    <s v="O03085"/>
    <s v="2025-07-16"/>
    <x v="634"/>
    <s v="P039"/>
    <x v="81"/>
    <x v="0"/>
    <n v="9543"/>
    <n v="4771.5"/>
    <n v="3"/>
    <n v="10"/>
    <n v="28629"/>
    <n v="14314.5"/>
    <n v="14314.5"/>
    <n v="0.5"/>
    <x v="3"/>
    <n v="2025"/>
    <x v="1"/>
  </r>
  <r>
    <s v="O03086"/>
    <s v="2024-03-06"/>
    <x v="290"/>
    <s v="P027"/>
    <x v="33"/>
    <x v="2"/>
    <n v="4969"/>
    <n v="2484.5"/>
    <n v="1"/>
    <n v="5"/>
    <n v="4969"/>
    <n v="2484.5"/>
    <n v="2484.5"/>
    <n v="0.5"/>
    <x v="11"/>
    <n v="2024"/>
    <x v="2"/>
  </r>
  <r>
    <s v="O03087"/>
    <s v="2024-05-12"/>
    <x v="763"/>
    <s v="P084"/>
    <x v="80"/>
    <x v="2"/>
    <n v="3921"/>
    <n v="2352.6"/>
    <n v="4"/>
    <n v="20"/>
    <n v="15684"/>
    <n v="9410.4"/>
    <n v="6273.6"/>
    <n v="0.4"/>
    <x v="0"/>
    <n v="2024"/>
    <x v="0"/>
  </r>
  <r>
    <s v="O03088"/>
    <s v="2025-04-27"/>
    <x v="524"/>
    <s v="P075"/>
    <x v="25"/>
    <x v="4"/>
    <n v="5435"/>
    <n v="3804.5"/>
    <n v="3"/>
    <n v="5"/>
    <n v="16305"/>
    <n v="11413.5"/>
    <n v="4891.5"/>
    <n v="0.3"/>
    <x v="8"/>
    <n v="2025"/>
    <x v="0"/>
  </r>
  <r>
    <s v="O03089"/>
    <s v="2024-09-30"/>
    <x v="435"/>
    <s v="P002"/>
    <x v="61"/>
    <x v="4"/>
    <n v="4241"/>
    <n v="2120.5"/>
    <n v="5"/>
    <n v="20"/>
    <n v="21205"/>
    <n v="10602.5"/>
    <n v="10602.5"/>
    <n v="0.5"/>
    <x v="4"/>
    <n v="2024"/>
    <x v="1"/>
  </r>
  <r>
    <s v="O03090"/>
    <s v="2025-03-05"/>
    <x v="147"/>
    <s v="P043"/>
    <x v="87"/>
    <x v="1"/>
    <n v="1637"/>
    <n v="818.5"/>
    <n v="4"/>
    <n v="5"/>
    <n v="6548"/>
    <n v="3274"/>
    <n v="3274"/>
    <n v="0.5"/>
    <x v="11"/>
    <n v="2025"/>
    <x v="2"/>
  </r>
  <r>
    <s v="O03091"/>
    <s v="2025-10-05"/>
    <x v="260"/>
    <s v="P013"/>
    <x v="70"/>
    <x v="1"/>
    <n v="639"/>
    <n v="319.5"/>
    <n v="2"/>
    <n v="10"/>
    <n v="1278"/>
    <n v="639"/>
    <n v="639"/>
    <n v="0.5"/>
    <x v="7"/>
    <n v="2025"/>
    <x v="3"/>
  </r>
  <r>
    <s v="O03092"/>
    <s v="2025-06-10"/>
    <x v="642"/>
    <s v="P071"/>
    <x v="71"/>
    <x v="1"/>
    <n v="487"/>
    <n v="243.5"/>
    <n v="4"/>
    <n v="0"/>
    <n v="1948"/>
    <n v="974"/>
    <n v="974"/>
    <n v="0.5"/>
    <x v="9"/>
    <n v="2025"/>
    <x v="0"/>
  </r>
  <r>
    <s v="O03093"/>
    <s v="2025-06-27"/>
    <x v="286"/>
    <s v="P096"/>
    <x v="47"/>
    <x v="2"/>
    <n v="483"/>
    <n v="289.8"/>
    <n v="5"/>
    <n v="10"/>
    <n v="2415"/>
    <n v="1449"/>
    <n v="966"/>
    <n v="0.4"/>
    <x v="9"/>
    <n v="2025"/>
    <x v="0"/>
  </r>
  <r>
    <s v="O03094"/>
    <s v="2024-06-22"/>
    <x v="23"/>
    <s v="P045"/>
    <x v="64"/>
    <x v="3"/>
    <n v="31300"/>
    <n v="18780"/>
    <n v="3"/>
    <n v="5"/>
    <n v="93900"/>
    <n v="56340"/>
    <n v="37560"/>
    <n v="0.4"/>
    <x v="9"/>
    <n v="2024"/>
    <x v="0"/>
  </r>
  <r>
    <s v="O03095"/>
    <s v="2025-10-27"/>
    <x v="709"/>
    <s v="P099"/>
    <x v="24"/>
    <x v="3"/>
    <n v="48012"/>
    <n v="24006"/>
    <n v="5"/>
    <n v="10"/>
    <n v="240060"/>
    <n v="120030"/>
    <n v="120030"/>
    <n v="0.5"/>
    <x v="7"/>
    <n v="2025"/>
    <x v="3"/>
  </r>
  <r>
    <s v="O03096"/>
    <s v="2025-02-02"/>
    <x v="334"/>
    <s v="P064"/>
    <x v="51"/>
    <x v="0"/>
    <n v="8274"/>
    <n v="5791.8"/>
    <n v="3"/>
    <n v="5"/>
    <n v="24822"/>
    <n v="17375.400000000001"/>
    <n v="7446.5999999999985"/>
    <n v="0.29999999999999993"/>
    <x v="10"/>
    <n v="2025"/>
    <x v="2"/>
  </r>
  <r>
    <s v="O03097"/>
    <s v="2025-10-04"/>
    <x v="948"/>
    <s v="P066"/>
    <x v="72"/>
    <x v="4"/>
    <n v="4711"/>
    <n v="2826.6"/>
    <n v="3"/>
    <n v="5"/>
    <n v="14133"/>
    <n v="8479.7999999999993"/>
    <n v="5653.2000000000007"/>
    <n v="0.40000000000000008"/>
    <x v="7"/>
    <n v="2025"/>
    <x v="3"/>
  </r>
  <r>
    <s v="O03098"/>
    <s v="2025-06-11"/>
    <x v="737"/>
    <s v="P063"/>
    <x v="16"/>
    <x v="2"/>
    <n v="3643"/>
    <n v="2185.8000000000002"/>
    <n v="1"/>
    <n v="20"/>
    <n v="3643"/>
    <n v="2185.8000000000002"/>
    <n v="1457.1999999999998"/>
    <n v="0.39999999999999997"/>
    <x v="9"/>
    <n v="2025"/>
    <x v="0"/>
  </r>
  <r>
    <s v="O03099"/>
    <s v="2025-10-31"/>
    <x v="529"/>
    <s v="P067"/>
    <x v="52"/>
    <x v="4"/>
    <n v="1463"/>
    <n v="731.5"/>
    <n v="1"/>
    <n v="10"/>
    <n v="1463"/>
    <n v="731.5"/>
    <n v="731.5"/>
    <n v="0.5"/>
    <x v="7"/>
    <n v="2025"/>
    <x v="3"/>
  </r>
  <r>
    <s v="O03100"/>
    <s v="2024-12-01"/>
    <x v="757"/>
    <s v="P096"/>
    <x v="47"/>
    <x v="2"/>
    <n v="483"/>
    <n v="289.8"/>
    <n v="4"/>
    <n v="0"/>
    <n v="1932"/>
    <n v="1159.2"/>
    <n v="772.8"/>
    <n v="0.39999999999999997"/>
    <x v="5"/>
    <n v="2024"/>
    <x v="3"/>
  </r>
  <r>
    <s v="O03101"/>
    <s v="2024-05-21"/>
    <x v="382"/>
    <s v="P030"/>
    <x v="40"/>
    <x v="3"/>
    <n v="16441"/>
    <n v="8220.5"/>
    <n v="4"/>
    <n v="15"/>
    <n v="65764"/>
    <n v="32882"/>
    <n v="32882"/>
    <n v="0.5"/>
    <x v="0"/>
    <n v="2024"/>
    <x v="0"/>
  </r>
  <r>
    <s v="O03102"/>
    <s v="2024-10-29"/>
    <x v="834"/>
    <s v="P076"/>
    <x v="17"/>
    <x v="1"/>
    <n v="3690"/>
    <n v="2583"/>
    <n v="5"/>
    <n v="20"/>
    <n v="18450"/>
    <n v="12915"/>
    <n v="5535"/>
    <n v="0.3"/>
    <x v="7"/>
    <n v="2024"/>
    <x v="3"/>
  </r>
  <r>
    <s v="O03103"/>
    <s v="2025-02-14"/>
    <x v="491"/>
    <s v="P084"/>
    <x v="80"/>
    <x v="2"/>
    <n v="3921"/>
    <n v="2352.6"/>
    <n v="3"/>
    <n v="5"/>
    <n v="11763"/>
    <n v="7057.7999999999993"/>
    <n v="4705.2000000000007"/>
    <n v="0.40000000000000008"/>
    <x v="10"/>
    <n v="2025"/>
    <x v="2"/>
  </r>
  <r>
    <s v="O03104"/>
    <s v="2024-07-05"/>
    <x v="682"/>
    <s v="P029"/>
    <x v="94"/>
    <x v="4"/>
    <n v="2105"/>
    <n v="1263"/>
    <n v="1"/>
    <n v="15"/>
    <n v="2105"/>
    <n v="1263"/>
    <n v="842"/>
    <n v="0.4"/>
    <x v="3"/>
    <n v="2024"/>
    <x v="1"/>
  </r>
  <r>
    <s v="O03105"/>
    <s v="2024-08-02"/>
    <x v="291"/>
    <s v="P020"/>
    <x v="21"/>
    <x v="4"/>
    <n v="11647"/>
    <n v="8152.9"/>
    <n v="1"/>
    <n v="20"/>
    <n v="11647"/>
    <n v="8152.9"/>
    <n v="3494.1000000000004"/>
    <n v="0.30000000000000004"/>
    <x v="1"/>
    <n v="2024"/>
    <x v="1"/>
  </r>
  <r>
    <s v="O03106"/>
    <s v="2024-08-05"/>
    <x v="89"/>
    <s v="P006"/>
    <x v="99"/>
    <x v="3"/>
    <n v="18855"/>
    <n v="9427.5"/>
    <n v="4"/>
    <n v="5"/>
    <n v="75420"/>
    <n v="37710"/>
    <n v="37710"/>
    <n v="0.5"/>
    <x v="1"/>
    <n v="2024"/>
    <x v="1"/>
  </r>
  <r>
    <s v="O03107"/>
    <s v="2025-05-09"/>
    <x v="760"/>
    <s v="P099"/>
    <x v="24"/>
    <x v="3"/>
    <n v="48012"/>
    <n v="24006"/>
    <n v="1"/>
    <n v="10"/>
    <n v="48012"/>
    <n v="24006"/>
    <n v="24006"/>
    <n v="0.5"/>
    <x v="0"/>
    <n v="2025"/>
    <x v="0"/>
  </r>
  <r>
    <s v="O03108"/>
    <s v="2024-07-03"/>
    <x v="206"/>
    <s v="P034"/>
    <x v="88"/>
    <x v="3"/>
    <n v="4860"/>
    <n v="2430"/>
    <n v="1"/>
    <n v="20"/>
    <n v="4860"/>
    <n v="2430"/>
    <n v="2430"/>
    <n v="0.5"/>
    <x v="3"/>
    <n v="2024"/>
    <x v="1"/>
  </r>
  <r>
    <s v="O03109"/>
    <s v="2025-08-24"/>
    <x v="458"/>
    <s v="P021"/>
    <x v="82"/>
    <x v="2"/>
    <n v="1236"/>
    <n v="865.2"/>
    <n v="4"/>
    <n v="10"/>
    <n v="4944"/>
    <n v="3460.8"/>
    <n v="1483.1999999999998"/>
    <n v="0.3"/>
    <x v="1"/>
    <n v="2025"/>
    <x v="1"/>
  </r>
  <r>
    <s v="O03110"/>
    <s v="2024-10-14"/>
    <x v="264"/>
    <s v="P009"/>
    <x v="49"/>
    <x v="4"/>
    <n v="10891"/>
    <n v="5445.5"/>
    <n v="3"/>
    <n v="10"/>
    <n v="32673"/>
    <n v="16336.5"/>
    <n v="16336.5"/>
    <n v="0.5"/>
    <x v="7"/>
    <n v="2024"/>
    <x v="3"/>
  </r>
  <r>
    <s v="O03111"/>
    <s v="2024-11-06"/>
    <x v="8"/>
    <s v="P083"/>
    <x v="14"/>
    <x v="4"/>
    <n v="5842"/>
    <n v="3505.2"/>
    <n v="2"/>
    <n v="0"/>
    <n v="11684"/>
    <n v="7010.4"/>
    <n v="4673.6000000000004"/>
    <n v="0.4"/>
    <x v="6"/>
    <n v="2024"/>
    <x v="3"/>
  </r>
  <r>
    <s v="O03112"/>
    <s v="2025-01-12"/>
    <x v="258"/>
    <s v="P058"/>
    <x v="35"/>
    <x v="1"/>
    <n v="3598"/>
    <n v="2158.8000000000002"/>
    <n v="1"/>
    <n v="10"/>
    <n v="3598"/>
    <n v="2158.8000000000002"/>
    <n v="1439.1999999999998"/>
    <n v="0.39999999999999997"/>
    <x v="2"/>
    <n v="2025"/>
    <x v="2"/>
  </r>
  <r>
    <s v="O03113"/>
    <s v="2024-10-02"/>
    <x v="576"/>
    <s v="P015"/>
    <x v="55"/>
    <x v="2"/>
    <n v="2943"/>
    <n v="1471.5"/>
    <n v="3"/>
    <n v="5"/>
    <n v="8829"/>
    <n v="4414.5"/>
    <n v="4414.5"/>
    <n v="0.5"/>
    <x v="7"/>
    <n v="2024"/>
    <x v="3"/>
  </r>
  <r>
    <s v="O03114"/>
    <s v="2024-03-04"/>
    <x v="882"/>
    <s v="P031"/>
    <x v="91"/>
    <x v="3"/>
    <n v="34152"/>
    <n v="23906.400000000001"/>
    <n v="3"/>
    <n v="20"/>
    <n v="102456"/>
    <n v="71719.200000000012"/>
    <n v="30736.799999999988"/>
    <n v="0.29999999999999988"/>
    <x v="11"/>
    <n v="2024"/>
    <x v="2"/>
  </r>
  <r>
    <s v="O03115"/>
    <s v="2025-01-27"/>
    <x v="857"/>
    <s v="P055"/>
    <x v="56"/>
    <x v="3"/>
    <n v="6621"/>
    <n v="3972.6"/>
    <n v="1"/>
    <n v="20"/>
    <n v="6621"/>
    <n v="3972.6"/>
    <n v="2648.4"/>
    <n v="0.4"/>
    <x v="2"/>
    <n v="2025"/>
    <x v="2"/>
  </r>
  <r>
    <s v="O03116"/>
    <s v="2024-01-14"/>
    <x v="900"/>
    <s v="P005"/>
    <x v="90"/>
    <x v="1"/>
    <n v="3939"/>
    <n v="2757.3"/>
    <n v="4"/>
    <n v="5"/>
    <n v="15756"/>
    <n v="11029.2"/>
    <n v="4726.7999999999993"/>
    <n v="0.29999999999999993"/>
    <x v="2"/>
    <n v="2024"/>
    <x v="2"/>
  </r>
  <r>
    <s v="O03117"/>
    <s v="2025-02-27"/>
    <x v="79"/>
    <s v="P066"/>
    <x v="72"/>
    <x v="4"/>
    <n v="4711"/>
    <n v="2826.6"/>
    <n v="3"/>
    <n v="15"/>
    <n v="14133"/>
    <n v="8479.7999999999993"/>
    <n v="5653.2000000000007"/>
    <n v="0.40000000000000008"/>
    <x v="10"/>
    <n v="2025"/>
    <x v="2"/>
  </r>
  <r>
    <s v="O03118"/>
    <s v="2024-09-12"/>
    <x v="169"/>
    <s v="P075"/>
    <x v="25"/>
    <x v="4"/>
    <n v="5435"/>
    <n v="3804.5"/>
    <n v="1"/>
    <n v="10"/>
    <n v="5435"/>
    <n v="3804.5"/>
    <n v="1630.5"/>
    <n v="0.3"/>
    <x v="4"/>
    <n v="2024"/>
    <x v="1"/>
  </r>
  <r>
    <s v="O03119"/>
    <s v="2025-08-26"/>
    <x v="439"/>
    <s v="P051"/>
    <x v="96"/>
    <x v="1"/>
    <n v="1507"/>
    <n v="753.5"/>
    <n v="4"/>
    <n v="15"/>
    <n v="6028"/>
    <n v="3014"/>
    <n v="3014"/>
    <n v="0.5"/>
    <x v="1"/>
    <n v="2025"/>
    <x v="1"/>
  </r>
  <r>
    <s v="O03120"/>
    <s v="2024-04-17"/>
    <x v="591"/>
    <s v="P066"/>
    <x v="72"/>
    <x v="4"/>
    <n v="4711"/>
    <n v="2826.6"/>
    <n v="2"/>
    <n v="10"/>
    <n v="9422"/>
    <n v="5653.2"/>
    <n v="3768.8"/>
    <n v="0.4"/>
    <x v="8"/>
    <n v="2024"/>
    <x v="0"/>
  </r>
  <r>
    <s v="O03121"/>
    <s v="2025-12-29"/>
    <x v="911"/>
    <s v="P015"/>
    <x v="55"/>
    <x v="2"/>
    <n v="2943"/>
    <n v="1471.5"/>
    <n v="4"/>
    <n v="10"/>
    <n v="11772"/>
    <n v="5886"/>
    <n v="5886"/>
    <n v="0.5"/>
    <x v="5"/>
    <n v="2025"/>
    <x v="3"/>
  </r>
  <r>
    <s v="O03122"/>
    <s v="2024-02-02"/>
    <x v="103"/>
    <s v="P055"/>
    <x v="56"/>
    <x v="3"/>
    <n v="6621"/>
    <n v="3972.6"/>
    <n v="4"/>
    <n v="10"/>
    <n v="26484"/>
    <n v="15890.4"/>
    <n v="10593.6"/>
    <n v="0.4"/>
    <x v="10"/>
    <n v="2024"/>
    <x v="2"/>
  </r>
  <r>
    <s v="O03123"/>
    <s v="2024-12-03"/>
    <x v="491"/>
    <s v="P003"/>
    <x v="46"/>
    <x v="1"/>
    <n v="569"/>
    <n v="341.4"/>
    <n v="1"/>
    <n v="0"/>
    <n v="569"/>
    <n v="341.4"/>
    <n v="227.60000000000002"/>
    <n v="0.4"/>
    <x v="5"/>
    <n v="2024"/>
    <x v="3"/>
  </r>
  <r>
    <s v="O03124"/>
    <s v="2024-05-22"/>
    <x v="545"/>
    <s v="P090"/>
    <x v="54"/>
    <x v="1"/>
    <n v="1510"/>
    <n v="755"/>
    <n v="2"/>
    <n v="10"/>
    <n v="3020"/>
    <n v="1510"/>
    <n v="1510"/>
    <n v="0.5"/>
    <x v="0"/>
    <n v="2024"/>
    <x v="0"/>
  </r>
  <r>
    <s v="O03125"/>
    <s v="2025-06-27"/>
    <x v="150"/>
    <s v="P080"/>
    <x v="79"/>
    <x v="4"/>
    <n v="4816"/>
    <n v="3371.2"/>
    <n v="1"/>
    <n v="10"/>
    <n v="4816"/>
    <n v="3371.2"/>
    <n v="1444.8000000000002"/>
    <n v="0.30000000000000004"/>
    <x v="9"/>
    <n v="2025"/>
    <x v="0"/>
  </r>
  <r>
    <s v="O03126"/>
    <s v="2025-10-12"/>
    <x v="355"/>
    <s v="P094"/>
    <x v="69"/>
    <x v="0"/>
    <n v="13434"/>
    <n v="9403.7999999999993"/>
    <n v="3"/>
    <n v="20"/>
    <n v="40302"/>
    <n v="28211.399999999998"/>
    <n v="12090.600000000002"/>
    <n v="0.30000000000000004"/>
    <x v="7"/>
    <n v="2025"/>
    <x v="3"/>
  </r>
  <r>
    <s v="O03127"/>
    <s v="2025-12-03"/>
    <x v="742"/>
    <s v="P029"/>
    <x v="94"/>
    <x v="4"/>
    <n v="2105"/>
    <n v="1263"/>
    <n v="3"/>
    <n v="5"/>
    <n v="6315"/>
    <n v="3789"/>
    <n v="2526"/>
    <n v="0.4"/>
    <x v="5"/>
    <n v="2025"/>
    <x v="3"/>
  </r>
  <r>
    <s v="O03128"/>
    <s v="2024-03-31"/>
    <x v="947"/>
    <s v="P088"/>
    <x v="6"/>
    <x v="4"/>
    <n v="11542"/>
    <n v="6925.2"/>
    <n v="5"/>
    <n v="0"/>
    <n v="57710"/>
    <n v="34626"/>
    <n v="23084"/>
    <n v="0.4"/>
    <x v="11"/>
    <n v="2024"/>
    <x v="2"/>
  </r>
  <r>
    <s v="O03129"/>
    <s v="2024-12-17"/>
    <x v="123"/>
    <s v="P068"/>
    <x v="65"/>
    <x v="0"/>
    <n v="7252"/>
    <n v="3626"/>
    <n v="5"/>
    <n v="0"/>
    <n v="36260"/>
    <n v="18130"/>
    <n v="18130"/>
    <n v="0.5"/>
    <x v="5"/>
    <n v="2024"/>
    <x v="3"/>
  </r>
  <r>
    <s v="O03130"/>
    <s v="2025-04-28"/>
    <x v="365"/>
    <s v="P043"/>
    <x v="87"/>
    <x v="1"/>
    <n v="1637"/>
    <n v="818.5"/>
    <n v="4"/>
    <n v="0"/>
    <n v="6548"/>
    <n v="3274"/>
    <n v="3274"/>
    <n v="0.5"/>
    <x v="8"/>
    <n v="2025"/>
    <x v="0"/>
  </r>
  <r>
    <s v="O03131"/>
    <s v="2025-02-09"/>
    <x v="854"/>
    <s v="P055"/>
    <x v="56"/>
    <x v="3"/>
    <n v="6621"/>
    <n v="3972.6"/>
    <n v="3"/>
    <n v="15"/>
    <n v="19863"/>
    <n v="11917.8"/>
    <n v="7945.2000000000007"/>
    <n v="0.4"/>
    <x v="10"/>
    <n v="2025"/>
    <x v="2"/>
  </r>
  <r>
    <s v="O03132"/>
    <s v="2025-06-25"/>
    <x v="277"/>
    <s v="P090"/>
    <x v="54"/>
    <x v="1"/>
    <n v="1510"/>
    <n v="755"/>
    <n v="4"/>
    <n v="15"/>
    <n v="6040"/>
    <n v="3020"/>
    <n v="3020"/>
    <n v="0.5"/>
    <x v="9"/>
    <n v="2025"/>
    <x v="0"/>
  </r>
  <r>
    <s v="O03133"/>
    <s v="2025-04-12"/>
    <x v="524"/>
    <s v="P016"/>
    <x v="43"/>
    <x v="1"/>
    <n v="1591"/>
    <n v="1113.7"/>
    <n v="2"/>
    <n v="0"/>
    <n v="3182"/>
    <n v="2227.4"/>
    <n v="954.59999999999991"/>
    <n v="0.3"/>
    <x v="8"/>
    <n v="2025"/>
    <x v="0"/>
  </r>
  <r>
    <s v="O03134"/>
    <s v="2024-06-28"/>
    <x v="751"/>
    <s v="P052"/>
    <x v="77"/>
    <x v="1"/>
    <n v="192"/>
    <n v="96"/>
    <n v="1"/>
    <n v="10"/>
    <n v="192"/>
    <n v="96"/>
    <n v="96"/>
    <n v="0.5"/>
    <x v="9"/>
    <n v="2024"/>
    <x v="0"/>
  </r>
  <r>
    <s v="O03135"/>
    <s v="2025-10-21"/>
    <x v="531"/>
    <s v="P091"/>
    <x v="18"/>
    <x v="3"/>
    <n v="45348"/>
    <n v="27208.799999999999"/>
    <n v="3"/>
    <n v="5"/>
    <n v="136044"/>
    <n v="81626.399999999994"/>
    <n v="54417.600000000006"/>
    <n v="0.4"/>
    <x v="7"/>
    <n v="2025"/>
    <x v="3"/>
  </r>
  <r>
    <s v="O03136"/>
    <s v="2025-02-12"/>
    <x v="102"/>
    <s v="P009"/>
    <x v="49"/>
    <x v="4"/>
    <n v="10891"/>
    <n v="5445.5"/>
    <n v="3"/>
    <n v="0"/>
    <n v="32673"/>
    <n v="16336.5"/>
    <n v="16336.5"/>
    <n v="0.5"/>
    <x v="10"/>
    <n v="2025"/>
    <x v="2"/>
  </r>
  <r>
    <s v="O03137"/>
    <s v="2024-07-20"/>
    <x v="639"/>
    <s v="P044"/>
    <x v="53"/>
    <x v="4"/>
    <n v="5008"/>
    <n v="3505.6"/>
    <n v="1"/>
    <n v="0"/>
    <n v="5008"/>
    <n v="3505.6"/>
    <n v="1502.4"/>
    <n v="0.30000000000000004"/>
    <x v="3"/>
    <n v="2024"/>
    <x v="1"/>
  </r>
  <r>
    <s v="O03138"/>
    <s v="2024-05-13"/>
    <x v="774"/>
    <s v="P022"/>
    <x v="73"/>
    <x v="3"/>
    <n v="48755"/>
    <n v="29253"/>
    <n v="5"/>
    <n v="10"/>
    <n v="243775"/>
    <n v="146265"/>
    <n v="97510"/>
    <n v="0.4"/>
    <x v="0"/>
    <n v="2024"/>
    <x v="0"/>
  </r>
  <r>
    <s v="O03139"/>
    <s v="2025-01-13"/>
    <x v="331"/>
    <s v="P007"/>
    <x v="4"/>
    <x v="4"/>
    <n v="5469"/>
    <n v="3281.4"/>
    <n v="5"/>
    <n v="15"/>
    <n v="27345"/>
    <n v="16407"/>
    <n v="10938"/>
    <n v="0.4"/>
    <x v="2"/>
    <n v="2025"/>
    <x v="2"/>
  </r>
  <r>
    <s v="O03140"/>
    <s v="2024-11-28"/>
    <x v="109"/>
    <s v="P074"/>
    <x v="19"/>
    <x v="3"/>
    <n v="20835"/>
    <n v="12501"/>
    <n v="4"/>
    <n v="5"/>
    <n v="83340"/>
    <n v="50004"/>
    <n v="33336"/>
    <n v="0.4"/>
    <x v="6"/>
    <n v="2024"/>
    <x v="3"/>
  </r>
  <r>
    <s v="O03141"/>
    <s v="2025-10-02"/>
    <x v="745"/>
    <s v="P097"/>
    <x v="84"/>
    <x v="4"/>
    <n v="9084"/>
    <n v="6358.8"/>
    <n v="1"/>
    <n v="15"/>
    <n v="9084"/>
    <n v="6358.8"/>
    <n v="2725.2"/>
    <n v="0.3"/>
    <x v="7"/>
    <n v="2025"/>
    <x v="3"/>
  </r>
  <r>
    <s v="O03142"/>
    <s v="2024-12-04"/>
    <x v="949"/>
    <s v="P055"/>
    <x v="56"/>
    <x v="3"/>
    <n v="6621"/>
    <n v="3972.6"/>
    <n v="1"/>
    <n v="20"/>
    <n v="6621"/>
    <n v="3972.6"/>
    <n v="2648.4"/>
    <n v="0.4"/>
    <x v="5"/>
    <n v="2024"/>
    <x v="3"/>
  </r>
  <r>
    <s v="O03143"/>
    <s v="2024-12-30"/>
    <x v="872"/>
    <s v="P074"/>
    <x v="19"/>
    <x v="3"/>
    <n v="20835"/>
    <n v="12501"/>
    <n v="4"/>
    <n v="20"/>
    <n v="83340"/>
    <n v="50004"/>
    <n v="33336"/>
    <n v="0.4"/>
    <x v="5"/>
    <n v="2024"/>
    <x v="3"/>
  </r>
  <r>
    <s v="O03144"/>
    <s v="2024-04-03"/>
    <x v="271"/>
    <s v="P050"/>
    <x v="26"/>
    <x v="4"/>
    <n v="10475"/>
    <n v="7332.5"/>
    <n v="4"/>
    <n v="5"/>
    <n v="41900"/>
    <n v="29330"/>
    <n v="12570"/>
    <n v="0.3"/>
    <x v="8"/>
    <n v="2024"/>
    <x v="0"/>
  </r>
  <r>
    <s v="O03145"/>
    <s v="2025-03-16"/>
    <x v="138"/>
    <s v="P038"/>
    <x v="2"/>
    <x v="2"/>
    <n v="413"/>
    <n v="247.8"/>
    <n v="2"/>
    <n v="10"/>
    <n v="826"/>
    <n v="495.6"/>
    <n v="330.4"/>
    <n v="0.39999999999999997"/>
    <x v="11"/>
    <n v="2025"/>
    <x v="2"/>
  </r>
  <r>
    <s v="O03146"/>
    <s v="2024-05-19"/>
    <x v="150"/>
    <s v="P044"/>
    <x v="53"/>
    <x v="4"/>
    <n v="5008"/>
    <n v="3505.6"/>
    <n v="4"/>
    <n v="0"/>
    <n v="20032"/>
    <n v="14022.4"/>
    <n v="6009.6"/>
    <n v="0.30000000000000004"/>
    <x v="0"/>
    <n v="2024"/>
    <x v="0"/>
  </r>
  <r>
    <s v="O03147"/>
    <s v="2024-03-23"/>
    <x v="950"/>
    <s v="P004"/>
    <x v="15"/>
    <x v="1"/>
    <n v="591"/>
    <n v="354.6"/>
    <n v="1"/>
    <n v="5"/>
    <n v="591"/>
    <n v="354.6"/>
    <n v="236.39999999999998"/>
    <n v="0.39999999999999997"/>
    <x v="11"/>
    <n v="2024"/>
    <x v="2"/>
  </r>
  <r>
    <s v="O03148"/>
    <s v="2025-11-15"/>
    <x v="376"/>
    <s v="P072"/>
    <x v="20"/>
    <x v="3"/>
    <n v="27555"/>
    <n v="19288.5"/>
    <n v="5"/>
    <n v="5"/>
    <n v="137775"/>
    <n v="96442.5"/>
    <n v="41332.5"/>
    <n v="0.3"/>
    <x v="6"/>
    <n v="2025"/>
    <x v="3"/>
  </r>
  <r>
    <s v="O03149"/>
    <s v="2024-07-29"/>
    <x v="92"/>
    <s v="P016"/>
    <x v="43"/>
    <x v="1"/>
    <n v="1591"/>
    <n v="1113.7"/>
    <n v="2"/>
    <n v="0"/>
    <n v="3182"/>
    <n v="2227.4"/>
    <n v="954.59999999999991"/>
    <n v="0.3"/>
    <x v="3"/>
    <n v="2024"/>
    <x v="1"/>
  </r>
  <r>
    <s v="O03150"/>
    <s v="2025-03-11"/>
    <x v="602"/>
    <s v="P076"/>
    <x v="17"/>
    <x v="1"/>
    <n v="3690"/>
    <n v="2583"/>
    <n v="2"/>
    <n v="20"/>
    <n v="7380"/>
    <n v="5166"/>
    <n v="2214"/>
    <n v="0.3"/>
    <x v="11"/>
    <n v="2025"/>
    <x v="2"/>
  </r>
  <r>
    <s v="O03151"/>
    <s v="2025-02-02"/>
    <x v="136"/>
    <s v="P073"/>
    <x v="89"/>
    <x v="1"/>
    <n v="626"/>
    <n v="438.2"/>
    <n v="5"/>
    <n v="15"/>
    <n v="3130"/>
    <n v="2191"/>
    <n v="939"/>
    <n v="0.3"/>
    <x v="10"/>
    <n v="2025"/>
    <x v="2"/>
  </r>
  <r>
    <s v="O03152"/>
    <s v="2025-01-09"/>
    <x v="481"/>
    <s v="P097"/>
    <x v="84"/>
    <x v="4"/>
    <n v="9084"/>
    <n v="6358.8"/>
    <n v="2"/>
    <n v="5"/>
    <n v="18168"/>
    <n v="12717.6"/>
    <n v="5450.4"/>
    <n v="0.3"/>
    <x v="2"/>
    <n v="2025"/>
    <x v="2"/>
  </r>
  <r>
    <s v="O03153"/>
    <s v="2024-10-15"/>
    <x v="259"/>
    <s v="P094"/>
    <x v="69"/>
    <x v="0"/>
    <n v="13434"/>
    <n v="9403.7999999999993"/>
    <n v="5"/>
    <n v="20"/>
    <n v="67170"/>
    <n v="47019"/>
    <n v="20151"/>
    <n v="0.3"/>
    <x v="7"/>
    <n v="2024"/>
    <x v="3"/>
  </r>
  <r>
    <s v="O03154"/>
    <s v="2024-01-22"/>
    <x v="604"/>
    <s v="P056"/>
    <x v="23"/>
    <x v="3"/>
    <n v="18900"/>
    <n v="9450"/>
    <n v="5"/>
    <n v="20"/>
    <n v="94500"/>
    <n v="47250"/>
    <n v="47250"/>
    <n v="0.5"/>
    <x v="2"/>
    <n v="2024"/>
    <x v="2"/>
  </r>
  <r>
    <s v="O03155"/>
    <s v="2025-08-07"/>
    <x v="258"/>
    <s v="P035"/>
    <x v="92"/>
    <x v="4"/>
    <n v="3185"/>
    <n v="1592.5"/>
    <n v="2"/>
    <n v="5"/>
    <n v="6370"/>
    <n v="3185"/>
    <n v="3185"/>
    <n v="0.5"/>
    <x v="1"/>
    <n v="2025"/>
    <x v="1"/>
  </r>
  <r>
    <s v="O03156"/>
    <s v="2025-11-07"/>
    <x v="682"/>
    <s v="P036"/>
    <x v="97"/>
    <x v="3"/>
    <n v="3046"/>
    <n v="1827.6"/>
    <n v="4"/>
    <n v="20"/>
    <n v="12184"/>
    <n v="7310.4"/>
    <n v="4873.6000000000004"/>
    <n v="0.4"/>
    <x v="6"/>
    <n v="2025"/>
    <x v="3"/>
  </r>
  <r>
    <s v="O03157"/>
    <s v="2025-04-17"/>
    <x v="257"/>
    <s v="P025"/>
    <x v="58"/>
    <x v="2"/>
    <n v="696"/>
    <n v="348"/>
    <n v="3"/>
    <n v="15"/>
    <n v="2088"/>
    <n v="1044"/>
    <n v="1044"/>
    <n v="0.5"/>
    <x v="8"/>
    <n v="2025"/>
    <x v="0"/>
  </r>
  <r>
    <s v="O03158"/>
    <s v="2024-01-22"/>
    <x v="471"/>
    <s v="P066"/>
    <x v="72"/>
    <x v="4"/>
    <n v="4711"/>
    <n v="2826.6"/>
    <n v="2"/>
    <n v="20"/>
    <n v="9422"/>
    <n v="5653.2"/>
    <n v="3768.8"/>
    <n v="0.4"/>
    <x v="2"/>
    <n v="2024"/>
    <x v="2"/>
  </r>
  <r>
    <s v="O03159"/>
    <s v="2025-05-11"/>
    <x v="327"/>
    <s v="P053"/>
    <x v="28"/>
    <x v="2"/>
    <n v="641"/>
    <n v="384.6"/>
    <n v="5"/>
    <n v="15"/>
    <n v="3205"/>
    <n v="1923"/>
    <n v="1282"/>
    <n v="0.4"/>
    <x v="0"/>
    <n v="2025"/>
    <x v="0"/>
  </r>
  <r>
    <s v="O03160"/>
    <s v="2024-11-17"/>
    <x v="882"/>
    <s v="P057"/>
    <x v="38"/>
    <x v="3"/>
    <n v="26846"/>
    <n v="16107.6"/>
    <n v="3"/>
    <n v="5"/>
    <n v="80538"/>
    <n v="48322.8"/>
    <n v="32215.199999999997"/>
    <n v="0.39999999999999997"/>
    <x v="6"/>
    <n v="2024"/>
    <x v="3"/>
  </r>
  <r>
    <s v="O03161"/>
    <s v="2024-04-10"/>
    <x v="15"/>
    <s v="P047"/>
    <x v="48"/>
    <x v="2"/>
    <n v="3146"/>
    <n v="1573"/>
    <n v="1"/>
    <n v="20"/>
    <n v="3146"/>
    <n v="1573"/>
    <n v="1573"/>
    <n v="0.5"/>
    <x v="8"/>
    <n v="2024"/>
    <x v="0"/>
  </r>
  <r>
    <s v="O03162"/>
    <s v="2025-08-24"/>
    <x v="805"/>
    <s v="P001"/>
    <x v="1"/>
    <x v="1"/>
    <n v="1891"/>
    <n v="945.5"/>
    <n v="1"/>
    <n v="0"/>
    <n v="1891"/>
    <n v="945.5"/>
    <n v="945.5"/>
    <n v="0.5"/>
    <x v="1"/>
    <n v="2025"/>
    <x v="1"/>
  </r>
  <r>
    <s v="O03163"/>
    <s v="2025-06-14"/>
    <x v="124"/>
    <s v="P047"/>
    <x v="48"/>
    <x v="2"/>
    <n v="3146"/>
    <n v="1573"/>
    <n v="1"/>
    <n v="0"/>
    <n v="3146"/>
    <n v="1573"/>
    <n v="1573"/>
    <n v="0.5"/>
    <x v="9"/>
    <n v="2025"/>
    <x v="0"/>
  </r>
  <r>
    <s v="O03164"/>
    <s v="2024-11-28"/>
    <x v="803"/>
    <s v="P068"/>
    <x v="65"/>
    <x v="0"/>
    <n v="7252"/>
    <n v="3626"/>
    <n v="2"/>
    <n v="10"/>
    <n v="14504"/>
    <n v="7252"/>
    <n v="7252"/>
    <n v="0.5"/>
    <x v="6"/>
    <n v="2024"/>
    <x v="3"/>
  </r>
  <r>
    <s v="O03165"/>
    <s v="2025-10-15"/>
    <x v="714"/>
    <s v="P047"/>
    <x v="48"/>
    <x v="2"/>
    <n v="3146"/>
    <n v="1573"/>
    <n v="4"/>
    <n v="10"/>
    <n v="12584"/>
    <n v="6292"/>
    <n v="6292"/>
    <n v="0.5"/>
    <x v="7"/>
    <n v="2025"/>
    <x v="3"/>
  </r>
  <r>
    <s v="O03166"/>
    <s v="2025-04-06"/>
    <x v="750"/>
    <s v="P033"/>
    <x v="98"/>
    <x v="3"/>
    <n v="11428"/>
    <n v="6856.8"/>
    <n v="1"/>
    <n v="5"/>
    <n v="11428"/>
    <n v="6856.8"/>
    <n v="4571.2"/>
    <n v="0.39999999999999997"/>
    <x v="8"/>
    <n v="2025"/>
    <x v="0"/>
  </r>
  <r>
    <s v="O03167"/>
    <s v="2024-05-28"/>
    <x v="88"/>
    <s v="P040"/>
    <x v="86"/>
    <x v="4"/>
    <n v="6724"/>
    <n v="4034.4"/>
    <n v="1"/>
    <n v="5"/>
    <n v="6724"/>
    <n v="4034.4"/>
    <n v="2689.6"/>
    <n v="0.39999999999999997"/>
    <x v="0"/>
    <n v="2024"/>
    <x v="0"/>
  </r>
  <r>
    <s v="O03168"/>
    <s v="2024-05-06"/>
    <x v="641"/>
    <s v="P022"/>
    <x v="73"/>
    <x v="3"/>
    <n v="48755"/>
    <n v="29253"/>
    <n v="2"/>
    <n v="10"/>
    <n v="97510"/>
    <n v="58506"/>
    <n v="39004"/>
    <n v="0.4"/>
    <x v="0"/>
    <n v="2024"/>
    <x v="0"/>
  </r>
  <r>
    <s v="O03169"/>
    <s v="2024-11-21"/>
    <x v="951"/>
    <s v="P045"/>
    <x v="64"/>
    <x v="3"/>
    <n v="31300"/>
    <n v="18780"/>
    <n v="2"/>
    <n v="15"/>
    <n v="62600"/>
    <n v="37560"/>
    <n v="25040"/>
    <n v="0.4"/>
    <x v="6"/>
    <n v="2024"/>
    <x v="3"/>
  </r>
  <r>
    <s v="O03170"/>
    <s v="2024-09-30"/>
    <x v="661"/>
    <s v="P086"/>
    <x v="8"/>
    <x v="2"/>
    <n v="3333"/>
    <n v="2333.1"/>
    <n v="3"/>
    <n v="0"/>
    <n v="9999"/>
    <n v="6999.2999999999993"/>
    <n v="2999.7000000000007"/>
    <n v="0.3000000000000001"/>
    <x v="4"/>
    <n v="2024"/>
    <x v="1"/>
  </r>
  <r>
    <s v="O03171"/>
    <s v="2025-10-22"/>
    <x v="466"/>
    <s v="P041"/>
    <x v="95"/>
    <x v="1"/>
    <n v="2433"/>
    <n v="1216.5"/>
    <n v="5"/>
    <n v="0"/>
    <n v="12165"/>
    <n v="6082.5"/>
    <n v="6082.5"/>
    <n v="0.5"/>
    <x v="7"/>
    <n v="2025"/>
    <x v="3"/>
  </r>
  <r>
    <s v="O03172"/>
    <s v="2025-04-09"/>
    <x v="5"/>
    <s v="P054"/>
    <x v="63"/>
    <x v="4"/>
    <n v="611"/>
    <n v="427.7"/>
    <n v="3"/>
    <n v="20"/>
    <n v="1833"/>
    <n v="1283.0999999999999"/>
    <n v="549.90000000000009"/>
    <n v="0.30000000000000004"/>
    <x v="8"/>
    <n v="2025"/>
    <x v="0"/>
  </r>
  <r>
    <s v="O03173"/>
    <s v="2024-06-14"/>
    <x v="207"/>
    <s v="P098"/>
    <x v="30"/>
    <x v="1"/>
    <n v="1661"/>
    <n v="830.5"/>
    <n v="5"/>
    <n v="10"/>
    <n v="8305"/>
    <n v="4152.5"/>
    <n v="4152.5"/>
    <n v="0.5"/>
    <x v="9"/>
    <n v="2024"/>
    <x v="0"/>
  </r>
  <r>
    <s v="O03174"/>
    <s v="2024-07-24"/>
    <x v="791"/>
    <s v="P067"/>
    <x v="52"/>
    <x v="4"/>
    <n v="1463"/>
    <n v="731.5"/>
    <n v="3"/>
    <n v="0"/>
    <n v="4389"/>
    <n v="2194.5"/>
    <n v="2194.5"/>
    <n v="0.5"/>
    <x v="3"/>
    <n v="2024"/>
    <x v="1"/>
  </r>
  <r>
    <s v="O03175"/>
    <s v="2024-03-17"/>
    <x v="425"/>
    <s v="P008"/>
    <x v="29"/>
    <x v="3"/>
    <n v="41971"/>
    <n v="29379.7"/>
    <n v="4"/>
    <n v="15"/>
    <n v="167884"/>
    <n v="117518.8"/>
    <n v="50365.2"/>
    <n v="0.3"/>
    <x v="11"/>
    <n v="2024"/>
    <x v="2"/>
  </r>
  <r>
    <s v="O03176"/>
    <s v="2025-07-29"/>
    <x v="808"/>
    <s v="P014"/>
    <x v="67"/>
    <x v="4"/>
    <n v="9565"/>
    <n v="6695.5"/>
    <n v="2"/>
    <n v="5"/>
    <n v="19130"/>
    <n v="13391"/>
    <n v="5739"/>
    <n v="0.3"/>
    <x v="3"/>
    <n v="2025"/>
    <x v="1"/>
  </r>
  <r>
    <s v="O03177"/>
    <s v="2024-11-11"/>
    <x v="586"/>
    <s v="P058"/>
    <x v="35"/>
    <x v="1"/>
    <n v="3598"/>
    <n v="2158.8000000000002"/>
    <n v="2"/>
    <n v="0"/>
    <n v="7196"/>
    <n v="4317.6000000000004"/>
    <n v="2878.3999999999996"/>
    <n v="0.39999999999999997"/>
    <x v="6"/>
    <n v="2024"/>
    <x v="3"/>
  </r>
  <r>
    <s v="O03178"/>
    <s v="2025-08-06"/>
    <x v="695"/>
    <s v="P056"/>
    <x v="23"/>
    <x v="3"/>
    <n v="18900"/>
    <n v="9450"/>
    <n v="4"/>
    <n v="0"/>
    <n v="75600"/>
    <n v="37800"/>
    <n v="37800"/>
    <n v="0.5"/>
    <x v="1"/>
    <n v="2025"/>
    <x v="1"/>
  </r>
  <r>
    <s v="O03179"/>
    <s v="2025-01-01"/>
    <x v="572"/>
    <s v="P098"/>
    <x v="30"/>
    <x v="1"/>
    <n v="1661"/>
    <n v="830.5"/>
    <n v="2"/>
    <n v="0"/>
    <n v="3322"/>
    <n v="1661"/>
    <n v="1661"/>
    <n v="0.5"/>
    <x v="2"/>
    <n v="2025"/>
    <x v="2"/>
  </r>
  <r>
    <s v="O03180"/>
    <s v="2024-12-08"/>
    <x v="876"/>
    <s v="P045"/>
    <x v="64"/>
    <x v="3"/>
    <n v="31300"/>
    <n v="18780"/>
    <n v="2"/>
    <n v="10"/>
    <n v="62600"/>
    <n v="37560"/>
    <n v="25040"/>
    <n v="0.4"/>
    <x v="5"/>
    <n v="2024"/>
    <x v="3"/>
  </r>
  <r>
    <s v="O03181"/>
    <s v="2025-07-09"/>
    <x v="265"/>
    <s v="P008"/>
    <x v="29"/>
    <x v="3"/>
    <n v="41971"/>
    <n v="29379.7"/>
    <n v="5"/>
    <n v="5"/>
    <n v="209855"/>
    <n v="146898.5"/>
    <n v="62956.5"/>
    <n v="0.3"/>
    <x v="3"/>
    <n v="2025"/>
    <x v="1"/>
  </r>
  <r>
    <s v="O03182"/>
    <s v="2025-05-18"/>
    <x v="297"/>
    <s v="P008"/>
    <x v="29"/>
    <x v="3"/>
    <n v="41971"/>
    <n v="29379.7"/>
    <n v="1"/>
    <n v="20"/>
    <n v="41971"/>
    <n v="29379.7"/>
    <n v="12591.3"/>
    <n v="0.3"/>
    <x v="0"/>
    <n v="2025"/>
    <x v="0"/>
  </r>
  <r>
    <s v="O03183"/>
    <s v="2025-12-03"/>
    <x v="583"/>
    <s v="P045"/>
    <x v="64"/>
    <x v="3"/>
    <n v="31300"/>
    <n v="18780"/>
    <n v="4"/>
    <n v="0"/>
    <n v="125200"/>
    <n v="75120"/>
    <n v="50080"/>
    <n v="0.4"/>
    <x v="5"/>
    <n v="2025"/>
    <x v="3"/>
  </r>
  <r>
    <s v="O03184"/>
    <s v="2025-06-29"/>
    <x v="367"/>
    <s v="P073"/>
    <x v="89"/>
    <x v="1"/>
    <n v="626"/>
    <n v="438.2"/>
    <n v="4"/>
    <n v="15"/>
    <n v="2504"/>
    <n v="1752.8"/>
    <n v="751.2"/>
    <n v="0.30000000000000004"/>
    <x v="9"/>
    <n v="2025"/>
    <x v="0"/>
  </r>
  <r>
    <s v="O03185"/>
    <s v="2024-11-01"/>
    <x v="743"/>
    <s v="P015"/>
    <x v="55"/>
    <x v="2"/>
    <n v="2943"/>
    <n v="1471.5"/>
    <n v="2"/>
    <n v="20"/>
    <n v="5886"/>
    <n v="2943"/>
    <n v="2943"/>
    <n v="0.5"/>
    <x v="6"/>
    <n v="2024"/>
    <x v="3"/>
  </r>
  <r>
    <s v="O03186"/>
    <s v="2024-09-21"/>
    <x v="787"/>
    <s v="P014"/>
    <x v="67"/>
    <x v="4"/>
    <n v="9565"/>
    <n v="6695.5"/>
    <n v="3"/>
    <n v="20"/>
    <n v="28695"/>
    <n v="20086.5"/>
    <n v="8608.5"/>
    <n v="0.3"/>
    <x v="4"/>
    <n v="2024"/>
    <x v="1"/>
  </r>
  <r>
    <s v="O03187"/>
    <s v="2024-05-08"/>
    <x v="308"/>
    <s v="P023"/>
    <x v="11"/>
    <x v="4"/>
    <n v="4437"/>
    <n v="2662.2"/>
    <n v="1"/>
    <n v="10"/>
    <n v="4437"/>
    <n v="2662.2"/>
    <n v="1774.8000000000002"/>
    <n v="0.4"/>
    <x v="0"/>
    <n v="2024"/>
    <x v="0"/>
  </r>
  <r>
    <s v="O03188"/>
    <s v="2024-01-10"/>
    <x v="496"/>
    <s v="P093"/>
    <x v="59"/>
    <x v="0"/>
    <n v="10597"/>
    <n v="5298.5"/>
    <n v="4"/>
    <n v="20"/>
    <n v="42388"/>
    <n v="21194"/>
    <n v="21194"/>
    <n v="0.5"/>
    <x v="2"/>
    <n v="2024"/>
    <x v="2"/>
  </r>
  <r>
    <s v="O03189"/>
    <s v="2024-12-09"/>
    <x v="688"/>
    <s v="P068"/>
    <x v="65"/>
    <x v="0"/>
    <n v="7252"/>
    <n v="3626"/>
    <n v="5"/>
    <n v="15"/>
    <n v="36260"/>
    <n v="18130"/>
    <n v="18130"/>
    <n v="0.5"/>
    <x v="5"/>
    <n v="2024"/>
    <x v="3"/>
  </r>
  <r>
    <s v="O03190"/>
    <s v="2024-01-08"/>
    <x v="299"/>
    <s v="P079"/>
    <x v="36"/>
    <x v="0"/>
    <n v="10900"/>
    <n v="5450"/>
    <n v="2"/>
    <n v="5"/>
    <n v="21800"/>
    <n v="10900"/>
    <n v="10900"/>
    <n v="0.5"/>
    <x v="2"/>
    <n v="2024"/>
    <x v="2"/>
  </r>
  <r>
    <s v="O03191"/>
    <s v="2024-11-23"/>
    <x v="931"/>
    <s v="P021"/>
    <x v="82"/>
    <x v="2"/>
    <n v="1236"/>
    <n v="865.2"/>
    <n v="3"/>
    <n v="5"/>
    <n v="3708"/>
    <n v="2595.6000000000004"/>
    <n v="1112.3999999999996"/>
    <n v="0.29999999999999988"/>
    <x v="6"/>
    <n v="2024"/>
    <x v="3"/>
  </r>
  <r>
    <s v="O03192"/>
    <s v="2025-11-06"/>
    <x v="28"/>
    <s v="P053"/>
    <x v="28"/>
    <x v="2"/>
    <n v="641"/>
    <n v="384.6"/>
    <n v="1"/>
    <n v="5"/>
    <n v="641"/>
    <n v="384.6"/>
    <n v="256.39999999999998"/>
    <n v="0.39999999999999997"/>
    <x v="6"/>
    <n v="2025"/>
    <x v="3"/>
  </r>
  <r>
    <s v="O03193"/>
    <s v="2024-07-30"/>
    <x v="697"/>
    <s v="P040"/>
    <x v="86"/>
    <x v="4"/>
    <n v="6724"/>
    <n v="4034.4"/>
    <n v="1"/>
    <n v="20"/>
    <n v="6724"/>
    <n v="4034.4"/>
    <n v="2689.6"/>
    <n v="0.39999999999999997"/>
    <x v="3"/>
    <n v="2024"/>
    <x v="1"/>
  </r>
  <r>
    <s v="O03194"/>
    <s v="2025-10-28"/>
    <x v="952"/>
    <s v="P088"/>
    <x v="6"/>
    <x v="4"/>
    <n v="11542"/>
    <n v="6925.2"/>
    <n v="2"/>
    <n v="10"/>
    <n v="23084"/>
    <n v="13850.4"/>
    <n v="9233.6"/>
    <n v="0.4"/>
    <x v="7"/>
    <n v="2025"/>
    <x v="3"/>
  </r>
  <r>
    <s v="O03195"/>
    <s v="2024-08-05"/>
    <x v="422"/>
    <s v="P056"/>
    <x v="23"/>
    <x v="3"/>
    <n v="18900"/>
    <n v="9450"/>
    <n v="4"/>
    <n v="10"/>
    <n v="75600"/>
    <n v="37800"/>
    <n v="37800"/>
    <n v="0.5"/>
    <x v="1"/>
    <n v="2024"/>
    <x v="1"/>
  </r>
  <r>
    <s v="O03196"/>
    <s v="2025-05-13"/>
    <x v="430"/>
    <s v="P045"/>
    <x v="64"/>
    <x v="3"/>
    <n v="31300"/>
    <n v="18780"/>
    <n v="1"/>
    <n v="10"/>
    <n v="31300"/>
    <n v="18780"/>
    <n v="12520"/>
    <n v="0.4"/>
    <x v="0"/>
    <n v="2025"/>
    <x v="0"/>
  </r>
  <r>
    <s v="O03197"/>
    <s v="2024-03-04"/>
    <x v="953"/>
    <s v="P073"/>
    <x v="89"/>
    <x v="1"/>
    <n v="626"/>
    <n v="438.2"/>
    <n v="5"/>
    <n v="5"/>
    <n v="3130"/>
    <n v="2191"/>
    <n v="939"/>
    <n v="0.3"/>
    <x v="11"/>
    <n v="2024"/>
    <x v="2"/>
  </r>
  <r>
    <s v="O03198"/>
    <s v="2025-11-27"/>
    <x v="594"/>
    <s v="P041"/>
    <x v="95"/>
    <x v="1"/>
    <n v="2433"/>
    <n v="1216.5"/>
    <n v="5"/>
    <n v="15"/>
    <n v="12165"/>
    <n v="6082.5"/>
    <n v="6082.5"/>
    <n v="0.5"/>
    <x v="6"/>
    <n v="2025"/>
    <x v="3"/>
  </r>
  <r>
    <s v="O03199"/>
    <s v="2024-04-03"/>
    <x v="205"/>
    <s v="P079"/>
    <x v="36"/>
    <x v="0"/>
    <n v="10900"/>
    <n v="5450"/>
    <n v="1"/>
    <n v="5"/>
    <n v="10900"/>
    <n v="5450"/>
    <n v="5450"/>
    <n v="0.5"/>
    <x v="8"/>
    <n v="2024"/>
    <x v="0"/>
  </r>
  <r>
    <s v="O03200"/>
    <s v="2024-03-23"/>
    <x v="457"/>
    <s v="P004"/>
    <x v="15"/>
    <x v="1"/>
    <n v="591"/>
    <n v="354.6"/>
    <n v="5"/>
    <n v="20"/>
    <n v="2955"/>
    <n v="1773"/>
    <n v="1182"/>
    <n v="0.4"/>
    <x v="11"/>
    <n v="2024"/>
    <x v="2"/>
  </r>
  <r>
    <s v="O03201"/>
    <s v="2025-04-03"/>
    <x v="657"/>
    <s v="P087"/>
    <x v="78"/>
    <x v="3"/>
    <n v="25216"/>
    <n v="17651.2"/>
    <n v="1"/>
    <n v="5"/>
    <n v="25216"/>
    <n v="17651.2"/>
    <n v="7564.7999999999993"/>
    <n v="0.3"/>
    <x v="8"/>
    <n v="2025"/>
    <x v="0"/>
  </r>
  <r>
    <s v="O03202"/>
    <s v="2024-06-03"/>
    <x v="913"/>
    <s v="P042"/>
    <x v="74"/>
    <x v="1"/>
    <n v="2758"/>
    <n v="1379"/>
    <n v="1"/>
    <n v="0"/>
    <n v="2758"/>
    <n v="1379"/>
    <n v="1379"/>
    <n v="0.5"/>
    <x v="9"/>
    <n v="2024"/>
    <x v="0"/>
  </r>
  <r>
    <s v="O03203"/>
    <s v="2024-06-21"/>
    <x v="878"/>
    <s v="P060"/>
    <x v="76"/>
    <x v="1"/>
    <n v="758"/>
    <n v="530.6"/>
    <n v="3"/>
    <n v="10"/>
    <n v="2274"/>
    <n v="1591.8000000000002"/>
    <n v="682.19999999999982"/>
    <n v="0.29999999999999993"/>
    <x v="9"/>
    <n v="2024"/>
    <x v="0"/>
  </r>
  <r>
    <s v="O03204"/>
    <s v="2024-04-08"/>
    <x v="8"/>
    <s v="P010"/>
    <x v="0"/>
    <x v="0"/>
    <n v="10936"/>
    <n v="6561.6"/>
    <n v="3"/>
    <n v="0"/>
    <n v="32808"/>
    <n v="19684.800000000003"/>
    <n v="13123.199999999997"/>
    <n v="0.39999999999999991"/>
    <x v="8"/>
    <n v="2024"/>
    <x v="0"/>
  </r>
  <r>
    <s v="O03205"/>
    <s v="2024-08-23"/>
    <x v="795"/>
    <s v="P083"/>
    <x v="14"/>
    <x v="4"/>
    <n v="5842"/>
    <n v="3505.2"/>
    <n v="1"/>
    <n v="5"/>
    <n v="5842"/>
    <n v="3505.2"/>
    <n v="2336.8000000000002"/>
    <n v="0.4"/>
    <x v="1"/>
    <n v="2024"/>
    <x v="1"/>
  </r>
  <r>
    <s v="O03206"/>
    <s v="2025-04-03"/>
    <x v="899"/>
    <s v="P094"/>
    <x v="69"/>
    <x v="0"/>
    <n v="13434"/>
    <n v="9403.7999999999993"/>
    <n v="5"/>
    <n v="0"/>
    <n v="67170"/>
    <n v="47019"/>
    <n v="20151"/>
    <n v="0.3"/>
    <x v="8"/>
    <n v="2025"/>
    <x v="0"/>
  </r>
  <r>
    <s v="O03207"/>
    <s v="2024-08-28"/>
    <x v="816"/>
    <s v="P094"/>
    <x v="69"/>
    <x v="0"/>
    <n v="13434"/>
    <n v="9403.7999999999993"/>
    <n v="3"/>
    <n v="5"/>
    <n v="40302"/>
    <n v="28211.399999999998"/>
    <n v="12090.600000000002"/>
    <n v="0.30000000000000004"/>
    <x v="1"/>
    <n v="2024"/>
    <x v="1"/>
  </r>
  <r>
    <s v="O03208"/>
    <s v="2024-05-10"/>
    <x v="808"/>
    <s v="P060"/>
    <x v="76"/>
    <x v="1"/>
    <n v="758"/>
    <n v="530.6"/>
    <n v="1"/>
    <n v="5"/>
    <n v="758"/>
    <n v="530.6"/>
    <n v="227.39999999999998"/>
    <n v="0.3"/>
    <x v="0"/>
    <n v="2024"/>
    <x v="0"/>
  </r>
  <r>
    <s v="O03209"/>
    <s v="2024-12-02"/>
    <x v="954"/>
    <s v="P077"/>
    <x v="3"/>
    <x v="3"/>
    <n v="42787"/>
    <n v="29950.9"/>
    <n v="5"/>
    <n v="10"/>
    <n v="213935"/>
    <n v="149754.5"/>
    <n v="64180.5"/>
    <n v="0.3"/>
    <x v="5"/>
    <n v="2024"/>
    <x v="3"/>
  </r>
  <r>
    <s v="O03210"/>
    <s v="2025-02-11"/>
    <x v="462"/>
    <s v="P099"/>
    <x v="24"/>
    <x v="3"/>
    <n v="48012"/>
    <n v="24006"/>
    <n v="2"/>
    <n v="15"/>
    <n v="96024"/>
    <n v="48012"/>
    <n v="48012"/>
    <n v="0.5"/>
    <x v="10"/>
    <n v="2025"/>
    <x v="2"/>
  </r>
  <r>
    <s v="O03211"/>
    <s v="2024-06-27"/>
    <x v="467"/>
    <s v="P046"/>
    <x v="7"/>
    <x v="0"/>
    <n v="10604"/>
    <n v="5302"/>
    <n v="5"/>
    <n v="20"/>
    <n v="53020"/>
    <n v="26510"/>
    <n v="26510"/>
    <n v="0.5"/>
    <x v="9"/>
    <n v="2024"/>
    <x v="0"/>
  </r>
  <r>
    <s v="O03212"/>
    <s v="2025-09-01"/>
    <x v="813"/>
    <s v="P032"/>
    <x v="9"/>
    <x v="2"/>
    <n v="3034"/>
    <n v="1820.4"/>
    <n v="1"/>
    <n v="0"/>
    <n v="3034"/>
    <n v="1820.4"/>
    <n v="1213.5999999999999"/>
    <n v="0.39999999999999997"/>
    <x v="4"/>
    <n v="2025"/>
    <x v="1"/>
  </r>
  <r>
    <s v="O03213"/>
    <s v="2024-08-26"/>
    <x v="816"/>
    <s v="P100"/>
    <x v="45"/>
    <x v="1"/>
    <n v="2523"/>
    <n v="1766.1"/>
    <n v="2"/>
    <n v="0"/>
    <n v="5046"/>
    <n v="3532.2"/>
    <n v="1513.8000000000002"/>
    <n v="0.30000000000000004"/>
    <x v="1"/>
    <n v="2024"/>
    <x v="1"/>
  </r>
  <r>
    <s v="O03214"/>
    <s v="2025-05-18"/>
    <x v="56"/>
    <s v="P012"/>
    <x v="13"/>
    <x v="0"/>
    <n v="1513"/>
    <n v="907.8"/>
    <n v="2"/>
    <n v="10"/>
    <n v="3026"/>
    <n v="1815.6"/>
    <n v="1210.4000000000001"/>
    <n v="0.4"/>
    <x v="0"/>
    <n v="2025"/>
    <x v="0"/>
  </r>
  <r>
    <s v="O03215"/>
    <s v="2025-03-02"/>
    <x v="89"/>
    <s v="P077"/>
    <x v="3"/>
    <x v="3"/>
    <n v="42787"/>
    <n v="29950.9"/>
    <n v="4"/>
    <n v="10"/>
    <n v="171148"/>
    <n v="119803.6"/>
    <n v="51344.399999999994"/>
    <n v="0.3"/>
    <x v="11"/>
    <n v="2025"/>
    <x v="2"/>
  </r>
  <r>
    <s v="O03216"/>
    <s v="2025-03-30"/>
    <x v="246"/>
    <s v="P026"/>
    <x v="60"/>
    <x v="4"/>
    <n v="4882"/>
    <n v="2929.2"/>
    <n v="4"/>
    <n v="20"/>
    <n v="19528"/>
    <n v="11716.8"/>
    <n v="7811.2000000000007"/>
    <n v="0.4"/>
    <x v="11"/>
    <n v="2025"/>
    <x v="2"/>
  </r>
  <r>
    <s v="O03217"/>
    <s v="2024-06-29"/>
    <x v="722"/>
    <s v="P033"/>
    <x v="98"/>
    <x v="3"/>
    <n v="11428"/>
    <n v="6856.8"/>
    <n v="1"/>
    <n v="0"/>
    <n v="11428"/>
    <n v="6856.8"/>
    <n v="4571.2"/>
    <n v="0.39999999999999997"/>
    <x v="9"/>
    <n v="2024"/>
    <x v="0"/>
  </r>
  <r>
    <s v="O03218"/>
    <s v="2025-01-30"/>
    <x v="532"/>
    <s v="P083"/>
    <x v="14"/>
    <x v="4"/>
    <n v="5842"/>
    <n v="3505.2"/>
    <n v="1"/>
    <n v="20"/>
    <n v="5842"/>
    <n v="3505.2"/>
    <n v="2336.8000000000002"/>
    <n v="0.4"/>
    <x v="2"/>
    <n v="2025"/>
    <x v="2"/>
  </r>
  <r>
    <s v="O03219"/>
    <s v="2025-02-23"/>
    <x v="558"/>
    <s v="P098"/>
    <x v="30"/>
    <x v="1"/>
    <n v="1661"/>
    <n v="830.5"/>
    <n v="3"/>
    <n v="15"/>
    <n v="4983"/>
    <n v="2491.5"/>
    <n v="2491.5"/>
    <n v="0.5"/>
    <x v="10"/>
    <n v="2025"/>
    <x v="2"/>
  </r>
  <r>
    <s v="O03220"/>
    <s v="2025-06-08"/>
    <x v="592"/>
    <s v="P047"/>
    <x v="48"/>
    <x v="2"/>
    <n v="3146"/>
    <n v="1573"/>
    <n v="3"/>
    <n v="15"/>
    <n v="9438"/>
    <n v="4719"/>
    <n v="4719"/>
    <n v="0.5"/>
    <x v="9"/>
    <n v="2025"/>
    <x v="0"/>
  </r>
  <r>
    <s v="O03221"/>
    <s v="2025-02-24"/>
    <x v="226"/>
    <s v="P093"/>
    <x v="59"/>
    <x v="0"/>
    <n v="10597"/>
    <n v="5298.5"/>
    <n v="5"/>
    <n v="0"/>
    <n v="52985"/>
    <n v="26492.5"/>
    <n v="26492.5"/>
    <n v="0.5"/>
    <x v="10"/>
    <n v="2025"/>
    <x v="2"/>
  </r>
  <r>
    <s v="O03222"/>
    <s v="2025-11-18"/>
    <x v="332"/>
    <s v="P024"/>
    <x v="57"/>
    <x v="3"/>
    <n v="9702"/>
    <n v="4851"/>
    <n v="3"/>
    <n v="10"/>
    <n v="29106"/>
    <n v="14553"/>
    <n v="14553"/>
    <n v="0.5"/>
    <x v="6"/>
    <n v="2025"/>
    <x v="3"/>
  </r>
  <r>
    <s v="O03223"/>
    <s v="2025-07-23"/>
    <x v="200"/>
    <s v="P043"/>
    <x v="87"/>
    <x v="1"/>
    <n v="1637"/>
    <n v="818.5"/>
    <n v="1"/>
    <n v="5"/>
    <n v="1637"/>
    <n v="818.5"/>
    <n v="818.5"/>
    <n v="0.5"/>
    <x v="3"/>
    <n v="2025"/>
    <x v="1"/>
  </r>
  <r>
    <s v="O03224"/>
    <s v="2024-07-01"/>
    <x v="444"/>
    <s v="P031"/>
    <x v="91"/>
    <x v="3"/>
    <n v="34152"/>
    <n v="23906.400000000001"/>
    <n v="3"/>
    <n v="5"/>
    <n v="102456"/>
    <n v="71719.200000000012"/>
    <n v="30736.799999999988"/>
    <n v="0.29999999999999988"/>
    <x v="3"/>
    <n v="2024"/>
    <x v="1"/>
  </r>
  <r>
    <s v="O03225"/>
    <s v="2024-07-05"/>
    <x v="337"/>
    <s v="P010"/>
    <x v="0"/>
    <x v="0"/>
    <n v="10936"/>
    <n v="6561.6"/>
    <n v="5"/>
    <n v="0"/>
    <n v="54680"/>
    <n v="32808"/>
    <n v="21872"/>
    <n v="0.4"/>
    <x v="3"/>
    <n v="2024"/>
    <x v="1"/>
  </r>
  <r>
    <s v="O03226"/>
    <s v="2025-08-24"/>
    <x v="413"/>
    <s v="P045"/>
    <x v="64"/>
    <x v="3"/>
    <n v="31300"/>
    <n v="18780"/>
    <n v="5"/>
    <n v="15"/>
    <n v="156500"/>
    <n v="93900"/>
    <n v="62600"/>
    <n v="0.4"/>
    <x v="1"/>
    <n v="2025"/>
    <x v="1"/>
  </r>
  <r>
    <s v="O03227"/>
    <s v="2024-06-09"/>
    <x v="436"/>
    <s v="P041"/>
    <x v="95"/>
    <x v="1"/>
    <n v="2433"/>
    <n v="1216.5"/>
    <n v="4"/>
    <n v="15"/>
    <n v="9732"/>
    <n v="4866"/>
    <n v="4866"/>
    <n v="0.5"/>
    <x v="9"/>
    <n v="2024"/>
    <x v="0"/>
  </r>
  <r>
    <s v="O03228"/>
    <s v="2025-10-15"/>
    <x v="37"/>
    <s v="P100"/>
    <x v="45"/>
    <x v="1"/>
    <n v="2523"/>
    <n v="1766.1"/>
    <n v="5"/>
    <n v="0"/>
    <n v="12615"/>
    <n v="8830.5"/>
    <n v="3784.5"/>
    <n v="0.3"/>
    <x v="7"/>
    <n v="2025"/>
    <x v="3"/>
  </r>
  <r>
    <s v="O03229"/>
    <s v="2024-07-16"/>
    <x v="308"/>
    <s v="P008"/>
    <x v="29"/>
    <x v="3"/>
    <n v="41971"/>
    <n v="29379.7"/>
    <n v="3"/>
    <n v="10"/>
    <n v="125913"/>
    <n v="88139.1"/>
    <n v="37773.899999999994"/>
    <n v="0.29999999999999993"/>
    <x v="3"/>
    <n v="2024"/>
    <x v="1"/>
  </r>
  <r>
    <s v="O03230"/>
    <s v="2025-11-28"/>
    <x v="139"/>
    <s v="P008"/>
    <x v="29"/>
    <x v="3"/>
    <n v="41971"/>
    <n v="29379.7"/>
    <n v="2"/>
    <n v="15"/>
    <n v="83942"/>
    <n v="58759.4"/>
    <n v="25182.6"/>
    <n v="0.3"/>
    <x v="6"/>
    <n v="2025"/>
    <x v="3"/>
  </r>
  <r>
    <s v="O03231"/>
    <s v="2024-06-17"/>
    <x v="48"/>
    <s v="P098"/>
    <x v="30"/>
    <x v="1"/>
    <n v="1661"/>
    <n v="830.5"/>
    <n v="4"/>
    <n v="5"/>
    <n v="6644"/>
    <n v="3322"/>
    <n v="3322"/>
    <n v="0.5"/>
    <x v="9"/>
    <n v="2024"/>
    <x v="0"/>
  </r>
  <r>
    <s v="O03232"/>
    <s v="2024-02-02"/>
    <x v="820"/>
    <s v="P014"/>
    <x v="67"/>
    <x v="4"/>
    <n v="9565"/>
    <n v="6695.5"/>
    <n v="3"/>
    <n v="5"/>
    <n v="28695"/>
    <n v="20086.5"/>
    <n v="8608.5"/>
    <n v="0.3"/>
    <x v="10"/>
    <n v="2024"/>
    <x v="2"/>
  </r>
  <r>
    <s v="O03233"/>
    <s v="2025-11-04"/>
    <x v="74"/>
    <s v="P069"/>
    <x v="41"/>
    <x v="1"/>
    <n v="384"/>
    <n v="192"/>
    <n v="1"/>
    <n v="5"/>
    <n v="384"/>
    <n v="192"/>
    <n v="192"/>
    <n v="0.5"/>
    <x v="6"/>
    <n v="2025"/>
    <x v="3"/>
  </r>
  <r>
    <s v="O03234"/>
    <s v="2025-03-25"/>
    <x v="665"/>
    <s v="P063"/>
    <x v="16"/>
    <x v="2"/>
    <n v="3643"/>
    <n v="2185.8000000000002"/>
    <n v="1"/>
    <n v="5"/>
    <n v="3643"/>
    <n v="2185.8000000000002"/>
    <n v="1457.1999999999998"/>
    <n v="0.39999999999999997"/>
    <x v="11"/>
    <n v="2025"/>
    <x v="2"/>
  </r>
  <r>
    <s v="O03235"/>
    <s v="2024-11-04"/>
    <x v="703"/>
    <s v="P017"/>
    <x v="12"/>
    <x v="2"/>
    <n v="978"/>
    <n v="684.6"/>
    <n v="1"/>
    <n v="15"/>
    <n v="978"/>
    <n v="684.6"/>
    <n v="293.39999999999998"/>
    <n v="0.3"/>
    <x v="6"/>
    <n v="2024"/>
    <x v="3"/>
  </r>
  <r>
    <s v="O03236"/>
    <s v="2025-12-12"/>
    <x v="177"/>
    <s v="P006"/>
    <x v="99"/>
    <x v="3"/>
    <n v="18855"/>
    <n v="9427.5"/>
    <n v="3"/>
    <n v="0"/>
    <n v="56565"/>
    <n v="28282.5"/>
    <n v="28282.5"/>
    <n v="0.5"/>
    <x v="5"/>
    <n v="2025"/>
    <x v="3"/>
  </r>
  <r>
    <s v="O03237"/>
    <s v="2024-05-27"/>
    <x v="149"/>
    <s v="P065"/>
    <x v="10"/>
    <x v="4"/>
    <n v="4421"/>
    <n v="3094.7"/>
    <n v="2"/>
    <n v="5"/>
    <n v="8842"/>
    <n v="6189.4"/>
    <n v="2652.6000000000004"/>
    <n v="0.30000000000000004"/>
    <x v="0"/>
    <n v="2024"/>
    <x v="0"/>
  </r>
  <r>
    <s v="O03238"/>
    <s v="2025-10-19"/>
    <x v="828"/>
    <s v="P004"/>
    <x v="15"/>
    <x v="1"/>
    <n v="591"/>
    <n v="354.6"/>
    <n v="2"/>
    <n v="20"/>
    <n v="1182"/>
    <n v="709.2"/>
    <n v="472.79999999999995"/>
    <n v="0.39999999999999997"/>
    <x v="7"/>
    <n v="2025"/>
    <x v="3"/>
  </r>
  <r>
    <s v="O03239"/>
    <s v="2025-07-22"/>
    <x v="939"/>
    <s v="P081"/>
    <x v="50"/>
    <x v="2"/>
    <n v="4046"/>
    <n v="2427.6"/>
    <n v="2"/>
    <n v="15"/>
    <n v="8092"/>
    <n v="4855.2"/>
    <n v="3236.8"/>
    <n v="0.4"/>
    <x v="3"/>
    <n v="2025"/>
    <x v="1"/>
  </r>
  <r>
    <s v="O03240"/>
    <s v="2024-10-14"/>
    <x v="108"/>
    <s v="P021"/>
    <x v="82"/>
    <x v="2"/>
    <n v="1236"/>
    <n v="865.2"/>
    <n v="4"/>
    <n v="15"/>
    <n v="4944"/>
    <n v="3460.8"/>
    <n v="1483.1999999999998"/>
    <n v="0.3"/>
    <x v="7"/>
    <n v="2024"/>
    <x v="3"/>
  </r>
  <r>
    <s v="O03241"/>
    <s v="2024-11-14"/>
    <x v="452"/>
    <s v="P084"/>
    <x v="80"/>
    <x v="2"/>
    <n v="3921"/>
    <n v="2352.6"/>
    <n v="4"/>
    <n v="15"/>
    <n v="15684"/>
    <n v="9410.4"/>
    <n v="6273.6"/>
    <n v="0.4"/>
    <x v="6"/>
    <n v="2024"/>
    <x v="3"/>
  </r>
  <r>
    <s v="O03242"/>
    <s v="2025-08-28"/>
    <x v="227"/>
    <s v="P084"/>
    <x v="80"/>
    <x v="2"/>
    <n v="3921"/>
    <n v="2352.6"/>
    <n v="2"/>
    <n v="10"/>
    <n v="7842"/>
    <n v="4705.2"/>
    <n v="3136.8"/>
    <n v="0.4"/>
    <x v="1"/>
    <n v="2025"/>
    <x v="1"/>
  </r>
  <r>
    <s v="O03243"/>
    <s v="2024-12-13"/>
    <x v="955"/>
    <s v="P025"/>
    <x v="58"/>
    <x v="2"/>
    <n v="696"/>
    <n v="348"/>
    <n v="1"/>
    <n v="5"/>
    <n v="696"/>
    <n v="348"/>
    <n v="348"/>
    <n v="0.5"/>
    <x v="5"/>
    <n v="2024"/>
    <x v="3"/>
  </r>
  <r>
    <s v="O03244"/>
    <s v="2024-05-14"/>
    <x v="956"/>
    <s v="P017"/>
    <x v="12"/>
    <x v="2"/>
    <n v="978"/>
    <n v="684.6"/>
    <n v="1"/>
    <n v="20"/>
    <n v="978"/>
    <n v="684.6"/>
    <n v="293.39999999999998"/>
    <n v="0.3"/>
    <x v="0"/>
    <n v="2024"/>
    <x v="0"/>
  </r>
  <r>
    <s v="O03245"/>
    <s v="2024-11-03"/>
    <x v="491"/>
    <s v="P049"/>
    <x v="34"/>
    <x v="2"/>
    <n v="4071"/>
    <n v="2442.6"/>
    <n v="3"/>
    <n v="0"/>
    <n v="12213"/>
    <n v="7327.7999999999993"/>
    <n v="4885.2000000000007"/>
    <n v="0.40000000000000008"/>
    <x v="6"/>
    <n v="2024"/>
    <x v="3"/>
  </r>
  <r>
    <s v="O03246"/>
    <s v="2025-06-23"/>
    <x v="310"/>
    <s v="P058"/>
    <x v="35"/>
    <x v="1"/>
    <n v="3598"/>
    <n v="2158.8000000000002"/>
    <n v="3"/>
    <n v="15"/>
    <n v="10794"/>
    <n v="6476.4000000000005"/>
    <n v="4317.5999999999995"/>
    <n v="0.39999999999999997"/>
    <x v="9"/>
    <n v="2025"/>
    <x v="0"/>
  </r>
  <r>
    <s v="O03247"/>
    <s v="2025-08-16"/>
    <x v="387"/>
    <s v="P053"/>
    <x v="28"/>
    <x v="2"/>
    <n v="641"/>
    <n v="384.6"/>
    <n v="3"/>
    <n v="20"/>
    <n v="1923"/>
    <n v="1153.8000000000002"/>
    <n v="769.19999999999982"/>
    <n v="0.39999999999999991"/>
    <x v="1"/>
    <n v="2025"/>
    <x v="1"/>
  </r>
  <r>
    <s v="O03248"/>
    <s v="2025-05-04"/>
    <x v="648"/>
    <s v="P026"/>
    <x v="60"/>
    <x v="4"/>
    <n v="4882"/>
    <n v="2929.2"/>
    <n v="4"/>
    <n v="10"/>
    <n v="19528"/>
    <n v="11716.8"/>
    <n v="7811.2000000000007"/>
    <n v="0.4"/>
    <x v="0"/>
    <n v="2025"/>
    <x v="0"/>
  </r>
  <r>
    <s v="O03249"/>
    <s v="2024-07-26"/>
    <x v="861"/>
    <s v="P053"/>
    <x v="28"/>
    <x v="2"/>
    <n v="641"/>
    <n v="384.6"/>
    <n v="5"/>
    <n v="0"/>
    <n v="3205"/>
    <n v="1923"/>
    <n v="1282"/>
    <n v="0.4"/>
    <x v="3"/>
    <n v="2024"/>
    <x v="1"/>
  </r>
  <r>
    <s v="O03250"/>
    <s v="2025-09-10"/>
    <x v="108"/>
    <s v="P014"/>
    <x v="67"/>
    <x v="4"/>
    <n v="9565"/>
    <n v="6695.5"/>
    <n v="3"/>
    <n v="0"/>
    <n v="28695"/>
    <n v="20086.5"/>
    <n v="8608.5"/>
    <n v="0.3"/>
    <x v="4"/>
    <n v="2025"/>
    <x v="1"/>
  </r>
  <r>
    <s v="O03251"/>
    <s v="2025-05-30"/>
    <x v="389"/>
    <s v="P025"/>
    <x v="58"/>
    <x v="2"/>
    <n v="696"/>
    <n v="348"/>
    <n v="4"/>
    <n v="10"/>
    <n v="2784"/>
    <n v="1392"/>
    <n v="1392"/>
    <n v="0.5"/>
    <x v="0"/>
    <n v="2025"/>
    <x v="0"/>
  </r>
  <r>
    <s v="O03252"/>
    <s v="2025-01-01"/>
    <x v="563"/>
    <s v="P011"/>
    <x v="32"/>
    <x v="0"/>
    <n v="4339"/>
    <n v="2169.5"/>
    <n v="1"/>
    <n v="20"/>
    <n v="4339"/>
    <n v="2169.5"/>
    <n v="2169.5"/>
    <n v="0.5"/>
    <x v="2"/>
    <n v="2025"/>
    <x v="2"/>
  </r>
  <r>
    <s v="O03253"/>
    <s v="2024-04-04"/>
    <x v="522"/>
    <s v="P091"/>
    <x v="18"/>
    <x v="3"/>
    <n v="45348"/>
    <n v="27208.799999999999"/>
    <n v="1"/>
    <n v="5"/>
    <n v="45348"/>
    <n v="27208.799999999999"/>
    <n v="18139.2"/>
    <n v="0.4"/>
    <x v="8"/>
    <n v="2024"/>
    <x v="0"/>
  </r>
  <r>
    <s v="O03254"/>
    <s v="2024-10-15"/>
    <x v="330"/>
    <s v="P076"/>
    <x v="17"/>
    <x v="1"/>
    <n v="3690"/>
    <n v="2583"/>
    <n v="3"/>
    <n v="0"/>
    <n v="11070"/>
    <n v="7749"/>
    <n v="3321"/>
    <n v="0.3"/>
    <x v="7"/>
    <n v="2024"/>
    <x v="3"/>
  </r>
  <r>
    <s v="O03255"/>
    <s v="2024-03-09"/>
    <x v="133"/>
    <s v="P086"/>
    <x v="8"/>
    <x v="2"/>
    <n v="3333"/>
    <n v="2333.1"/>
    <n v="5"/>
    <n v="5"/>
    <n v="16665"/>
    <n v="11665.5"/>
    <n v="4999.5"/>
    <n v="0.3"/>
    <x v="11"/>
    <n v="2024"/>
    <x v="2"/>
  </r>
  <r>
    <s v="O03256"/>
    <s v="2024-11-16"/>
    <x v="472"/>
    <s v="P077"/>
    <x v="3"/>
    <x v="3"/>
    <n v="42787"/>
    <n v="29950.9"/>
    <n v="4"/>
    <n v="10"/>
    <n v="171148"/>
    <n v="119803.6"/>
    <n v="51344.399999999994"/>
    <n v="0.3"/>
    <x v="6"/>
    <n v="2024"/>
    <x v="3"/>
  </r>
  <r>
    <s v="O03257"/>
    <s v="2024-10-16"/>
    <x v="60"/>
    <s v="P020"/>
    <x v="21"/>
    <x v="4"/>
    <n v="11647"/>
    <n v="8152.9"/>
    <n v="1"/>
    <n v="20"/>
    <n v="11647"/>
    <n v="8152.9"/>
    <n v="3494.1000000000004"/>
    <n v="0.30000000000000004"/>
    <x v="7"/>
    <n v="2024"/>
    <x v="3"/>
  </r>
  <r>
    <s v="O03258"/>
    <s v="2025-08-25"/>
    <x v="190"/>
    <s v="P009"/>
    <x v="49"/>
    <x v="4"/>
    <n v="10891"/>
    <n v="5445.5"/>
    <n v="3"/>
    <n v="20"/>
    <n v="32673"/>
    <n v="16336.5"/>
    <n v="16336.5"/>
    <n v="0.5"/>
    <x v="1"/>
    <n v="2025"/>
    <x v="1"/>
  </r>
  <r>
    <s v="O03259"/>
    <s v="2025-07-01"/>
    <x v="58"/>
    <s v="P064"/>
    <x v="51"/>
    <x v="0"/>
    <n v="8274"/>
    <n v="5791.8"/>
    <n v="3"/>
    <n v="0"/>
    <n v="24822"/>
    <n v="17375.400000000001"/>
    <n v="7446.5999999999985"/>
    <n v="0.29999999999999993"/>
    <x v="3"/>
    <n v="2025"/>
    <x v="1"/>
  </r>
  <r>
    <s v="O03260"/>
    <s v="2025-11-25"/>
    <x v="163"/>
    <s v="P006"/>
    <x v="99"/>
    <x v="3"/>
    <n v="18855"/>
    <n v="9427.5"/>
    <n v="1"/>
    <n v="5"/>
    <n v="18855"/>
    <n v="9427.5"/>
    <n v="9427.5"/>
    <n v="0.5"/>
    <x v="6"/>
    <n v="2025"/>
    <x v="3"/>
  </r>
  <r>
    <s v="O03261"/>
    <s v="2025-08-17"/>
    <x v="108"/>
    <s v="P085"/>
    <x v="22"/>
    <x v="1"/>
    <n v="1436"/>
    <n v="1005.2"/>
    <n v="3"/>
    <n v="15"/>
    <n v="4308"/>
    <n v="3015.6000000000004"/>
    <n v="1292.3999999999996"/>
    <n v="0.29999999999999993"/>
    <x v="1"/>
    <n v="2025"/>
    <x v="1"/>
  </r>
  <r>
    <s v="O03262"/>
    <s v="2024-01-14"/>
    <x v="32"/>
    <s v="P013"/>
    <x v="70"/>
    <x v="1"/>
    <n v="639"/>
    <n v="319.5"/>
    <n v="3"/>
    <n v="15"/>
    <n v="1917"/>
    <n v="958.5"/>
    <n v="958.5"/>
    <n v="0.5"/>
    <x v="2"/>
    <n v="2024"/>
    <x v="2"/>
  </r>
  <r>
    <s v="O03263"/>
    <s v="2025-03-16"/>
    <x v="379"/>
    <s v="P039"/>
    <x v="81"/>
    <x v="0"/>
    <n v="9543"/>
    <n v="4771.5"/>
    <n v="3"/>
    <n v="20"/>
    <n v="28629"/>
    <n v="14314.5"/>
    <n v="14314.5"/>
    <n v="0.5"/>
    <x v="11"/>
    <n v="2025"/>
    <x v="2"/>
  </r>
  <r>
    <s v="O03264"/>
    <s v="2024-12-11"/>
    <x v="184"/>
    <s v="P021"/>
    <x v="82"/>
    <x v="2"/>
    <n v="1236"/>
    <n v="865.2"/>
    <n v="1"/>
    <n v="0"/>
    <n v="1236"/>
    <n v="865.2"/>
    <n v="370.79999999999995"/>
    <n v="0.3"/>
    <x v="5"/>
    <n v="2024"/>
    <x v="3"/>
  </r>
  <r>
    <s v="O03265"/>
    <s v="2024-05-20"/>
    <x v="636"/>
    <s v="P071"/>
    <x v="71"/>
    <x v="1"/>
    <n v="487"/>
    <n v="243.5"/>
    <n v="5"/>
    <n v="20"/>
    <n v="2435"/>
    <n v="1217.5"/>
    <n v="1217.5"/>
    <n v="0.5"/>
    <x v="0"/>
    <n v="2024"/>
    <x v="0"/>
  </r>
  <r>
    <s v="O03266"/>
    <s v="2025-11-08"/>
    <x v="546"/>
    <s v="P095"/>
    <x v="66"/>
    <x v="2"/>
    <n v="4520"/>
    <n v="3164"/>
    <n v="2"/>
    <n v="10"/>
    <n v="9040"/>
    <n v="6328"/>
    <n v="2712"/>
    <n v="0.3"/>
    <x v="6"/>
    <n v="2025"/>
    <x v="3"/>
  </r>
  <r>
    <s v="O03267"/>
    <s v="2024-05-24"/>
    <x v="807"/>
    <s v="P039"/>
    <x v="81"/>
    <x v="0"/>
    <n v="9543"/>
    <n v="4771.5"/>
    <n v="4"/>
    <n v="0"/>
    <n v="38172"/>
    <n v="19086"/>
    <n v="19086"/>
    <n v="0.5"/>
    <x v="0"/>
    <n v="2024"/>
    <x v="0"/>
  </r>
  <r>
    <s v="O03268"/>
    <s v="2025-07-31"/>
    <x v="741"/>
    <s v="P069"/>
    <x v="41"/>
    <x v="1"/>
    <n v="384"/>
    <n v="192"/>
    <n v="4"/>
    <n v="15"/>
    <n v="1536"/>
    <n v="768"/>
    <n v="768"/>
    <n v="0.5"/>
    <x v="3"/>
    <n v="2025"/>
    <x v="1"/>
  </r>
  <r>
    <s v="O03269"/>
    <s v="2025-02-18"/>
    <x v="691"/>
    <s v="P010"/>
    <x v="0"/>
    <x v="0"/>
    <n v="10936"/>
    <n v="6561.6"/>
    <n v="5"/>
    <n v="20"/>
    <n v="54680"/>
    <n v="32808"/>
    <n v="21872"/>
    <n v="0.4"/>
    <x v="10"/>
    <n v="2025"/>
    <x v="2"/>
  </r>
  <r>
    <s v="O03270"/>
    <s v="2025-09-12"/>
    <x v="586"/>
    <s v="P095"/>
    <x v="66"/>
    <x v="2"/>
    <n v="4520"/>
    <n v="3164"/>
    <n v="5"/>
    <n v="15"/>
    <n v="22600"/>
    <n v="15820"/>
    <n v="6780"/>
    <n v="0.3"/>
    <x v="4"/>
    <n v="2025"/>
    <x v="1"/>
  </r>
  <r>
    <s v="O03271"/>
    <s v="2025-05-23"/>
    <x v="317"/>
    <s v="P041"/>
    <x v="95"/>
    <x v="1"/>
    <n v="2433"/>
    <n v="1216.5"/>
    <n v="1"/>
    <n v="10"/>
    <n v="2433"/>
    <n v="1216.5"/>
    <n v="1216.5"/>
    <n v="0.5"/>
    <x v="0"/>
    <n v="2025"/>
    <x v="0"/>
  </r>
  <r>
    <s v="O03272"/>
    <s v="2025-04-10"/>
    <x v="429"/>
    <s v="P038"/>
    <x v="2"/>
    <x v="2"/>
    <n v="413"/>
    <n v="247.8"/>
    <n v="5"/>
    <n v="20"/>
    <n v="2065"/>
    <n v="1239"/>
    <n v="826"/>
    <n v="0.4"/>
    <x v="8"/>
    <n v="2025"/>
    <x v="0"/>
  </r>
  <r>
    <s v="O03273"/>
    <s v="2024-06-29"/>
    <x v="689"/>
    <s v="P043"/>
    <x v="87"/>
    <x v="1"/>
    <n v="1637"/>
    <n v="818.5"/>
    <n v="4"/>
    <n v="0"/>
    <n v="6548"/>
    <n v="3274"/>
    <n v="3274"/>
    <n v="0.5"/>
    <x v="9"/>
    <n v="2024"/>
    <x v="0"/>
  </r>
  <r>
    <s v="O03274"/>
    <s v="2025-06-13"/>
    <x v="129"/>
    <s v="P076"/>
    <x v="17"/>
    <x v="1"/>
    <n v="3690"/>
    <n v="2583"/>
    <n v="2"/>
    <n v="15"/>
    <n v="7380"/>
    <n v="5166"/>
    <n v="2214"/>
    <n v="0.3"/>
    <x v="9"/>
    <n v="2025"/>
    <x v="0"/>
  </r>
  <r>
    <s v="O03275"/>
    <s v="2025-10-06"/>
    <x v="225"/>
    <s v="P066"/>
    <x v="72"/>
    <x v="4"/>
    <n v="4711"/>
    <n v="2826.6"/>
    <n v="1"/>
    <n v="20"/>
    <n v="4711"/>
    <n v="2826.6"/>
    <n v="1884.4"/>
    <n v="0.4"/>
    <x v="7"/>
    <n v="2025"/>
    <x v="3"/>
  </r>
  <r>
    <s v="O03276"/>
    <s v="2024-10-16"/>
    <x v="800"/>
    <s v="P067"/>
    <x v="52"/>
    <x v="4"/>
    <n v="1463"/>
    <n v="731.5"/>
    <n v="3"/>
    <n v="20"/>
    <n v="4389"/>
    <n v="2194.5"/>
    <n v="2194.5"/>
    <n v="0.5"/>
    <x v="7"/>
    <n v="2024"/>
    <x v="3"/>
  </r>
  <r>
    <s v="O03277"/>
    <s v="2024-06-19"/>
    <x v="378"/>
    <s v="P097"/>
    <x v="84"/>
    <x v="4"/>
    <n v="9084"/>
    <n v="6358.8"/>
    <n v="4"/>
    <n v="15"/>
    <n v="36336"/>
    <n v="25435.200000000001"/>
    <n v="10900.8"/>
    <n v="0.3"/>
    <x v="9"/>
    <n v="2024"/>
    <x v="0"/>
  </r>
  <r>
    <s v="O03278"/>
    <s v="2024-05-17"/>
    <x v="888"/>
    <s v="P002"/>
    <x v="61"/>
    <x v="4"/>
    <n v="4241"/>
    <n v="2120.5"/>
    <n v="4"/>
    <n v="15"/>
    <n v="16964"/>
    <n v="8482"/>
    <n v="8482"/>
    <n v="0.5"/>
    <x v="0"/>
    <n v="2024"/>
    <x v="0"/>
  </r>
  <r>
    <s v="O03279"/>
    <s v="2025-04-20"/>
    <x v="77"/>
    <s v="P060"/>
    <x v="76"/>
    <x v="1"/>
    <n v="758"/>
    <n v="530.6"/>
    <n v="1"/>
    <n v="5"/>
    <n v="758"/>
    <n v="530.6"/>
    <n v="227.39999999999998"/>
    <n v="0.3"/>
    <x v="8"/>
    <n v="2025"/>
    <x v="0"/>
  </r>
  <r>
    <s v="O03280"/>
    <s v="2025-09-03"/>
    <x v="586"/>
    <s v="P097"/>
    <x v="84"/>
    <x v="4"/>
    <n v="9084"/>
    <n v="6358.8"/>
    <n v="4"/>
    <n v="10"/>
    <n v="36336"/>
    <n v="25435.200000000001"/>
    <n v="10900.8"/>
    <n v="0.3"/>
    <x v="4"/>
    <n v="2025"/>
    <x v="1"/>
  </r>
  <r>
    <s v="O03281"/>
    <s v="2024-07-18"/>
    <x v="366"/>
    <s v="P044"/>
    <x v="53"/>
    <x v="4"/>
    <n v="5008"/>
    <n v="3505.6"/>
    <n v="1"/>
    <n v="5"/>
    <n v="5008"/>
    <n v="3505.6"/>
    <n v="1502.4"/>
    <n v="0.30000000000000004"/>
    <x v="3"/>
    <n v="2024"/>
    <x v="1"/>
  </r>
  <r>
    <s v="O03282"/>
    <s v="2024-12-17"/>
    <x v="561"/>
    <s v="P086"/>
    <x v="8"/>
    <x v="2"/>
    <n v="3333"/>
    <n v="2333.1"/>
    <n v="4"/>
    <n v="5"/>
    <n v="13332"/>
    <n v="9332.4"/>
    <n v="3999.6000000000004"/>
    <n v="0.30000000000000004"/>
    <x v="5"/>
    <n v="2024"/>
    <x v="3"/>
  </r>
  <r>
    <s v="O03283"/>
    <s v="2025-06-07"/>
    <x v="736"/>
    <s v="P044"/>
    <x v="53"/>
    <x v="4"/>
    <n v="5008"/>
    <n v="3505.6"/>
    <n v="4"/>
    <n v="20"/>
    <n v="20032"/>
    <n v="14022.4"/>
    <n v="6009.6"/>
    <n v="0.30000000000000004"/>
    <x v="9"/>
    <n v="2025"/>
    <x v="0"/>
  </r>
  <r>
    <s v="O03284"/>
    <s v="2024-01-31"/>
    <x v="24"/>
    <s v="P034"/>
    <x v="88"/>
    <x v="3"/>
    <n v="4860"/>
    <n v="2430"/>
    <n v="2"/>
    <n v="10"/>
    <n v="9720"/>
    <n v="4860"/>
    <n v="4860"/>
    <n v="0.5"/>
    <x v="2"/>
    <n v="2024"/>
    <x v="2"/>
  </r>
  <r>
    <s v="O03285"/>
    <s v="2024-02-23"/>
    <x v="221"/>
    <s v="P035"/>
    <x v="92"/>
    <x v="4"/>
    <n v="3185"/>
    <n v="1592.5"/>
    <n v="2"/>
    <n v="0"/>
    <n v="6370"/>
    <n v="3185"/>
    <n v="3185"/>
    <n v="0.5"/>
    <x v="10"/>
    <n v="2024"/>
    <x v="2"/>
  </r>
  <r>
    <s v="O03286"/>
    <s v="2024-07-17"/>
    <x v="287"/>
    <s v="P082"/>
    <x v="68"/>
    <x v="3"/>
    <n v="354"/>
    <n v="247.8"/>
    <n v="4"/>
    <n v="15"/>
    <n v="1416"/>
    <n v="991.2"/>
    <n v="424.79999999999995"/>
    <n v="0.3"/>
    <x v="3"/>
    <n v="2024"/>
    <x v="1"/>
  </r>
  <r>
    <s v="O03287"/>
    <s v="2025-11-10"/>
    <x v="590"/>
    <s v="P082"/>
    <x v="68"/>
    <x v="3"/>
    <n v="354"/>
    <n v="247.8"/>
    <n v="3"/>
    <n v="0"/>
    <n v="1062"/>
    <n v="743.40000000000009"/>
    <n v="318.59999999999991"/>
    <n v="0.29999999999999993"/>
    <x v="6"/>
    <n v="2025"/>
    <x v="3"/>
  </r>
  <r>
    <s v="O03288"/>
    <s v="2025-07-26"/>
    <x v="957"/>
    <s v="P099"/>
    <x v="24"/>
    <x v="3"/>
    <n v="48012"/>
    <n v="24006"/>
    <n v="2"/>
    <n v="20"/>
    <n v="96024"/>
    <n v="48012"/>
    <n v="48012"/>
    <n v="0.5"/>
    <x v="3"/>
    <n v="2025"/>
    <x v="1"/>
  </r>
  <r>
    <s v="O03289"/>
    <s v="2025-10-23"/>
    <x v="496"/>
    <s v="P074"/>
    <x v="19"/>
    <x v="3"/>
    <n v="20835"/>
    <n v="12501"/>
    <n v="3"/>
    <n v="0"/>
    <n v="62505"/>
    <n v="37503"/>
    <n v="25002"/>
    <n v="0.4"/>
    <x v="7"/>
    <n v="2025"/>
    <x v="3"/>
  </r>
  <r>
    <s v="O03290"/>
    <s v="2025-03-30"/>
    <x v="699"/>
    <s v="P061"/>
    <x v="44"/>
    <x v="4"/>
    <n v="7170"/>
    <n v="3585"/>
    <n v="4"/>
    <n v="20"/>
    <n v="28680"/>
    <n v="14340"/>
    <n v="14340"/>
    <n v="0.5"/>
    <x v="11"/>
    <n v="2025"/>
    <x v="2"/>
  </r>
  <r>
    <s v="O03291"/>
    <s v="2025-09-29"/>
    <x v="81"/>
    <s v="P081"/>
    <x v="50"/>
    <x v="2"/>
    <n v="4046"/>
    <n v="2427.6"/>
    <n v="5"/>
    <n v="10"/>
    <n v="20230"/>
    <n v="12138"/>
    <n v="8092"/>
    <n v="0.4"/>
    <x v="4"/>
    <n v="2025"/>
    <x v="1"/>
  </r>
  <r>
    <s v="O03292"/>
    <s v="2024-04-24"/>
    <x v="958"/>
    <s v="P092"/>
    <x v="83"/>
    <x v="0"/>
    <n v="7315"/>
    <n v="4389"/>
    <n v="3"/>
    <n v="5"/>
    <n v="21945"/>
    <n v="13167"/>
    <n v="8778"/>
    <n v="0.4"/>
    <x v="8"/>
    <n v="2024"/>
    <x v="0"/>
  </r>
  <r>
    <s v="O03293"/>
    <s v="2025-06-23"/>
    <x v="177"/>
    <s v="P089"/>
    <x v="31"/>
    <x v="4"/>
    <n v="2956"/>
    <n v="1478"/>
    <n v="1"/>
    <n v="10"/>
    <n v="2956"/>
    <n v="1478"/>
    <n v="1478"/>
    <n v="0.5"/>
    <x v="9"/>
    <n v="2025"/>
    <x v="0"/>
  </r>
  <r>
    <s v="O03294"/>
    <s v="2025-09-12"/>
    <x v="411"/>
    <s v="P087"/>
    <x v="78"/>
    <x v="3"/>
    <n v="25216"/>
    <n v="17651.2"/>
    <n v="5"/>
    <n v="15"/>
    <n v="126080"/>
    <n v="88256"/>
    <n v="37824"/>
    <n v="0.3"/>
    <x v="4"/>
    <n v="2025"/>
    <x v="1"/>
  </r>
  <r>
    <s v="O03295"/>
    <s v="2025-03-08"/>
    <x v="724"/>
    <s v="P048"/>
    <x v="42"/>
    <x v="2"/>
    <n v="2190"/>
    <n v="1095"/>
    <n v="1"/>
    <n v="15"/>
    <n v="2190"/>
    <n v="1095"/>
    <n v="1095"/>
    <n v="0.5"/>
    <x v="11"/>
    <n v="2025"/>
    <x v="2"/>
  </r>
  <r>
    <s v="O03296"/>
    <s v="2024-11-15"/>
    <x v="28"/>
    <s v="P043"/>
    <x v="87"/>
    <x v="1"/>
    <n v="1637"/>
    <n v="818.5"/>
    <n v="2"/>
    <n v="15"/>
    <n v="3274"/>
    <n v="1637"/>
    <n v="1637"/>
    <n v="0.5"/>
    <x v="6"/>
    <n v="2024"/>
    <x v="3"/>
  </r>
  <r>
    <s v="O03297"/>
    <s v="2025-09-05"/>
    <x v="436"/>
    <s v="P049"/>
    <x v="34"/>
    <x v="2"/>
    <n v="4071"/>
    <n v="2442.6"/>
    <n v="2"/>
    <n v="0"/>
    <n v="8142"/>
    <n v="4885.2"/>
    <n v="3256.8"/>
    <n v="0.4"/>
    <x v="4"/>
    <n v="2025"/>
    <x v="1"/>
  </r>
  <r>
    <s v="O03298"/>
    <s v="2024-02-21"/>
    <x v="820"/>
    <s v="P025"/>
    <x v="58"/>
    <x v="2"/>
    <n v="696"/>
    <n v="348"/>
    <n v="2"/>
    <n v="20"/>
    <n v="1392"/>
    <n v="696"/>
    <n v="696"/>
    <n v="0.5"/>
    <x v="10"/>
    <n v="2024"/>
    <x v="2"/>
  </r>
  <r>
    <s v="O03299"/>
    <s v="2025-12-03"/>
    <x v="252"/>
    <s v="P084"/>
    <x v="80"/>
    <x v="2"/>
    <n v="3921"/>
    <n v="2352.6"/>
    <n v="4"/>
    <n v="0"/>
    <n v="15684"/>
    <n v="9410.4"/>
    <n v="6273.6"/>
    <n v="0.4"/>
    <x v="5"/>
    <n v="2025"/>
    <x v="3"/>
  </r>
  <r>
    <s v="O03300"/>
    <s v="2024-12-21"/>
    <x v="323"/>
    <s v="P047"/>
    <x v="48"/>
    <x v="2"/>
    <n v="3146"/>
    <n v="1573"/>
    <n v="4"/>
    <n v="0"/>
    <n v="12584"/>
    <n v="6292"/>
    <n v="6292"/>
    <n v="0.5"/>
    <x v="5"/>
    <n v="2024"/>
    <x v="3"/>
  </r>
  <r>
    <s v="O03301"/>
    <s v="2025-05-19"/>
    <x v="330"/>
    <s v="P070"/>
    <x v="85"/>
    <x v="4"/>
    <n v="583"/>
    <n v="349.8"/>
    <n v="1"/>
    <n v="10"/>
    <n v="583"/>
    <n v="349.8"/>
    <n v="233.2"/>
    <n v="0.39999999999999997"/>
    <x v="0"/>
    <n v="2025"/>
    <x v="0"/>
  </r>
  <r>
    <s v="O03302"/>
    <s v="2024-08-05"/>
    <x v="26"/>
    <s v="P027"/>
    <x v="33"/>
    <x v="2"/>
    <n v="4969"/>
    <n v="2484.5"/>
    <n v="4"/>
    <n v="15"/>
    <n v="19876"/>
    <n v="9938"/>
    <n v="9938"/>
    <n v="0.5"/>
    <x v="1"/>
    <n v="2024"/>
    <x v="1"/>
  </r>
  <r>
    <s v="O03303"/>
    <s v="2024-04-21"/>
    <x v="943"/>
    <s v="P045"/>
    <x v="64"/>
    <x v="3"/>
    <n v="31300"/>
    <n v="18780"/>
    <n v="5"/>
    <n v="5"/>
    <n v="156500"/>
    <n v="93900"/>
    <n v="62600"/>
    <n v="0.4"/>
    <x v="8"/>
    <n v="2024"/>
    <x v="0"/>
  </r>
  <r>
    <s v="O03304"/>
    <s v="2024-02-21"/>
    <x v="924"/>
    <s v="P062"/>
    <x v="93"/>
    <x v="4"/>
    <n v="2777"/>
    <n v="1943.9"/>
    <n v="2"/>
    <n v="15"/>
    <n v="5554"/>
    <n v="3887.8"/>
    <n v="1666.1999999999998"/>
    <n v="0.3"/>
    <x v="10"/>
    <n v="2024"/>
    <x v="2"/>
  </r>
  <r>
    <s v="O03305"/>
    <s v="2025-12-15"/>
    <x v="484"/>
    <s v="P099"/>
    <x v="24"/>
    <x v="3"/>
    <n v="48012"/>
    <n v="24006"/>
    <n v="5"/>
    <n v="15"/>
    <n v="240060"/>
    <n v="120030"/>
    <n v="120030"/>
    <n v="0.5"/>
    <x v="5"/>
    <n v="2025"/>
    <x v="3"/>
  </r>
  <r>
    <s v="O03306"/>
    <s v="2025-05-31"/>
    <x v="108"/>
    <s v="P055"/>
    <x v="56"/>
    <x v="3"/>
    <n v="6621"/>
    <n v="3972.6"/>
    <n v="1"/>
    <n v="15"/>
    <n v="6621"/>
    <n v="3972.6"/>
    <n v="2648.4"/>
    <n v="0.4"/>
    <x v="0"/>
    <n v="2025"/>
    <x v="0"/>
  </r>
  <r>
    <s v="O03307"/>
    <s v="2025-12-14"/>
    <x v="336"/>
    <s v="P048"/>
    <x v="42"/>
    <x v="2"/>
    <n v="2190"/>
    <n v="1095"/>
    <n v="1"/>
    <n v="5"/>
    <n v="2190"/>
    <n v="1095"/>
    <n v="1095"/>
    <n v="0.5"/>
    <x v="5"/>
    <n v="2025"/>
    <x v="3"/>
  </r>
  <r>
    <s v="O03308"/>
    <s v="2024-09-11"/>
    <x v="906"/>
    <s v="P053"/>
    <x v="28"/>
    <x v="2"/>
    <n v="641"/>
    <n v="384.6"/>
    <n v="4"/>
    <n v="5"/>
    <n v="2564"/>
    <n v="1538.4"/>
    <n v="1025.5999999999999"/>
    <n v="0.39999999999999997"/>
    <x v="4"/>
    <n v="2024"/>
    <x v="1"/>
  </r>
  <r>
    <s v="O03309"/>
    <s v="2025-07-12"/>
    <x v="893"/>
    <s v="P080"/>
    <x v="79"/>
    <x v="4"/>
    <n v="4816"/>
    <n v="3371.2"/>
    <n v="2"/>
    <n v="15"/>
    <n v="9632"/>
    <n v="6742.4"/>
    <n v="2889.6000000000004"/>
    <n v="0.30000000000000004"/>
    <x v="3"/>
    <n v="2025"/>
    <x v="1"/>
  </r>
  <r>
    <s v="O03310"/>
    <s v="2025-07-01"/>
    <x v="271"/>
    <s v="P039"/>
    <x v="81"/>
    <x v="0"/>
    <n v="9543"/>
    <n v="4771.5"/>
    <n v="3"/>
    <n v="0"/>
    <n v="28629"/>
    <n v="14314.5"/>
    <n v="14314.5"/>
    <n v="0.5"/>
    <x v="3"/>
    <n v="2025"/>
    <x v="1"/>
  </r>
  <r>
    <s v="O03311"/>
    <s v="2025-01-22"/>
    <x v="211"/>
    <s v="P054"/>
    <x v="63"/>
    <x v="4"/>
    <n v="611"/>
    <n v="427.7"/>
    <n v="1"/>
    <n v="10"/>
    <n v="611"/>
    <n v="427.7"/>
    <n v="183.3"/>
    <n v="0.30000000000000004"/>
    <x v="2"/>
    <n v="2025"/>
    <x v="2"/>
  </r>
  <r>
    <s v="O03312"/>
    <s v="2024-02-20"/>
    <x v="99"/>
    <s v="P031"/>
    <x v="91"/>
    <x v="3"/>
    <n v="34152"/>
    <n v="23906.400000000001"/>
    <n v="1"/>
    <n v="10"/>
    <n v="34152"/>
    <n v="23906.400000000001"/>
    <n v="10245.599999999999"/>
    <n v="0.29999999999999993"/>
    <x v="10"/>
    <n v="2024"/>
    <x v="2"/>
  </r>
  <r>
    <s v="O03313"/>
    <s v="2025-11-23"/>
    <x v="699"/>
    <s v="P064"/>
    <x v="51"/>
    <x v="0"/>
    <n v="8274"/>
    <n v="5791.8"/>
    <n v="5"/>
    <n v="10"/>
    <n v="41370"/>
    <n v="28959"/>
    <n v="12411"/>
    <n v="0.3"/>
    <x v="6"/>
    <n v="2025"/>
    <x v="3"/>
  </r>
  <r>
    <s v="O03314"/>
    <s v="2024-07-13"/>
    <x v="325"/>
    <s v="P079"/>
    <x v="36"/>
    <x v="0"/>
    <n v="10900"/>
    <n v="5450"/>
    <n v="4"/>
    <n v="15"/>
    <n v="43600"/>
    <n v="21800"/>
    <n v="21800"/>
    <n v="0.5"/>
    <x v="3"/>
    <n v="2024"/>
    <x v="1"/>
  </r>
  <r>
    <s v="O03315"/>
    <s v="2024-04-26"/>
    <x v="264"/>
    <s v="P004"/>
    <x v="15"/>
    <x v="1"/>
    <n v="591"/>
    <n v="354.6"/>
    <n v="5"/>
    <n v="20"/>
    <n v="2955"/>
    <n v="1773"/>
    <n v="1182"/>
    <n v="0.4"/>
    <x v="8"/>
    <n v="2024"/>
    <x v="0"/>
  </r>
  <r>
    <s v="O03316"/>
    <s v="2025-02-08"/>
    <x v="959"/>
    <s v="P039"/>
    <x v="81"/>
    <x v="0"/>
    <n v="9543"/>
    <n v="4771.5"/>
    <n v="2"/>
    <n v="5"/>
    <n v="19086"/>
    <n v="9543"/>
    <n v="9543"/>
    <n v="0.5"/>
    <x v="10"/>
    <n v="2025"/>
    <x v="2"/>
  </r>
  <r>
    <s v="O03317"/>
    <s v="2024-02-04"/>
    <x v="352"/>
    <s v="P005"/>
    <x v="90"/>
    <x v="1"/>
    <n v="3939"/>
    <n v="2757.3"/>
    <n v="4"/>
    <n v="0"/>
    <n v="15756"/>
    <n v="11029.2"/>
    <n v="4726.7999999999993"/>
    <n v="0.29999999999999993"/>
    <x v="10"/>
    <n v="2024"/>
    <x v="2"/>
  </r>
  <r>
    <s v="O03318"/>
    <s v="2025-08-16"/>
    <x v="473"/>
    <s v="P023"/>
    <x v="11"/>
    <x v="4"/>
    <n v="4437"/>
    <n v="2662.2"/>
    <n v="1"/>
    <n v="10"/>
    <n v="4437"/>
    <n v="2662.2"/>
    <n v="1774.8000000000002"/>
    <n v="0.4"/>
    <x v="1"/>
    <n v="2025"/>
    <x v="1"/>
  </r>
  <r>
    <s v="O03319"/>
    <s v="2025-11-28"/>
    <x v="684"/>
    <s v="P034"/>
    <x v="88"/>
    <x v="3"/>
    <n v="4860"/>
    <n v="2430"/>
    <n v="1"/>
    <n v="10"/>
    <n v="4860"/>
    <n v="2430"/>
    <n v="2430"/>
    <n v="0.5"/>
    <x v="6"/>
    <n v="2025"/>
    <x v="3"/>
  </r>
  <r>
    <s v="O03320"/>
    <s v="2024-07-21"/>
    <x v="23"/>
    <s v="P097"/>
    <x v="84"/>
    <x v="4"/>
    <n v="9084"/>
    <n v="6358.8"/>
    <n v="5"/>
    <n v="20"/>
    <n v="45420"/>
    <n v="31794"/>
    <n v="13626"/>
    <n v="0.3"/>
    <x v="3"/>
    <n v="2024"/>
    <x v="1"/>
  </r>
  <r>
    <s v="O03321"/>
    <s v="2025-02-24"/>
    <x v="274"/>
    <s v="P005"/>
    <x v="90"/>
    <x v="1"/>
    <n v="3939"/>
    <n v="2757.3"/>
    <n v="3"/>
    <n v="0"/>
    <n v="11817"/>
    <n v="8271.9000000000015"/>
    <n v="3545.0999999999985"/>
    <n v="0.29999999999999988"/>
    <x v="10"/>
    <n v="2025"/>
    <x v="2"/>
  </r>
  <r>
    <s v="O03322"/>
    <s v="2024-08-09"/>
    <x v="631"/>
    <s v="P007"/>
    <x v="4"/>
    <x v="4"/>
    <n v="5469"/>
    <n v="3281.4"/>
    <n v="2"/>
    <n v="5"/>
    <n v="10938"/>
    <n v="6562.8"/>
    <n v="4375.2"/>
    <n v="0.39999999999999997"/>
    <x v="1"/>
    <n v="2024"/>
    <x v="1"/>
  </r>
  <r>
    <s v="O03323"/>
    <s v="2024-08-02"/>
    <x v="628"/>
    <s v="P081"/>
    <x v="50"/>
    <x v="2"/>
    <n v="4046"/>
    <n v="2427.6"/>
    <n v="1"/>
    <n v="15"/>
    <n v="4046"/>
    <n v="2427.6"/>
    <n v="1618.4"/>
    <n v="0.4"/>
    <x v="1"/>
    <n v="2024"/>
    <x v="1"/>
  </r>
  <r>
    <s v="O03324"/>
    <s v="2025-04-29"/>
    <x v="290"/>
    <s v="P099"/>
    <x v="24"/>
    <x v="3"/>
    <n v="48012"/>
    <n v="24006"/>
    <n v="4"/>
    <n v="20"/>
    <n v="192048"/>
    <n v="96024"/>
    <n v="96024"/>
    <n v="0.5"/>
    <x v="8"/>
    <n v="2025"/>
    <x v="0"/>
  </r>
  <r>
    <s v="O03325"/>
    <s v="2025-05-05"/>
    <x v="110"/>
    <s v="P047"/>
    <x v="48"/>
    <x v="2"/>
    <n v="3146"/>
    <n v="1573"/>
    <n v="3"/>
    <n v="20"/>
    <n v="9438"/>
    <n v="4719"/>
    <n v="4719"/>
    <n v="0.5"/>
    <x v="0"/>
    <n v="2025"/>
    <x v="0"/>
  </r>
  <r>
    <s v="O03326"/>
    <s v="2025-08-02"/>
    <x v="924"/>
    <s v="P071"/>
    <x v="71"/>
    <x v="1"/>
    <n v="487"/>
    <n v="243.5"/>
    <n v="1"/>
    <n v="5"/>
    <n v="487"/>
    <n v="243.5"/>
    <n v="243.5"/>
    <n v="0.5"/>
    <x v="1"/>
    <n v="2025"/>
    <x v="1"/>
  </r>
  <r>
    <s v="O03327"/>
    <s v="2025-10-02"/>
    <x v="324"/>
    <s v="P041"/>
    <x v="95"/>
    <x v="1"/>
    <n v="2433"/>
    <n v="1216.5"/>
    <n v="2"/>
    <n v="10"/>
    <n v="4866"/>
    <n v="2433"/>
    <n v="2433"/>
    <n v="0.5"/>
    <x v="7"/>
    <n v="2025"/>
    <x v="3"/>
  </r>
  <r>
    <s v="O03328"/>
    <s v="2024-03-02"/>
    <x v="826"/>
    <s v="P042"/>
    <x v="74"/>
    <x v="1"/>
    <n v="2758"/>
    <n v="1379"/>
    <n v="2"/>
    <n v="10"/>
    <n v="5516"/>
    <n v="2758"/>
    <n v="2758"/>
    <n v="0.5"/>
    <x v="11"/>
    <n v="2024"/>
    <x v="2"/>
  </r>
  <r>
    <s v="O03329"/>
    <s v="2024-03-25"/>
    <x v="566"/>
    <s v="P019"/>
    <x v="39"/>
    <x v="4"/>
    <n v="11395"/>
    <n v="5697.5"/>
    <n v="3"/>
    <n v="10"/>
    <n v="34185"/>
    <n v="17092.5"/>
    <n v="17092.5"/>
    <n v="0.5"/>
    <x v="11"/>
    <n v="2024"/>
    <x v="2"/>
  </r>
  <r>
    <s v="O03330"/>
    <s v="2025-08-08"/>
    <x v="376"/>
    <s v="P095"/>
    <x v="66"/>
    <x v="2"/>
    <n v="4520"/>
    <n v="3164"/>
    <n v="2"/>
    <n v="15"/>
    <n v="9040"/>
    <n v="6328"/>
    <n v="2712"/>
    <n v="0.3"/>
    <x v="1"/>
    <n v="2025"/>
    <x v="1"/>
  </r>
  <r>
    <s v="O03331"/>
    <s v="2025-02-16"/>
    <x v="328"/>
    <s v="P082"/>
    <x v="68"/>
    <x v="3"/>
    <n v="354"/>
    <n v="247.8"/>
    <n v="1"/>
    <n v="10"/>
    <n v="354"/>
    <n v="247.8"/>
    <n v="106.19999999999999"/>
    <n v="0.3"/>
    <x v="10"/>
    <n v="2025"/>
    <x v="2"/>
  </r>
  <r>
    <s v="O03332"/>
    <s v="2024-08-14"/>
    <x v="793"/>
    <s v="P001"/>
    <x v="1"/>
    <x v="1"/>
    <n v="1891"/>
    <n v="945.5"/>
    <n v="1"/>
    <n v="15"/>
    <n v="1891"/>
    <n v="945.5"/>
    <n v="945.5"/>
    <n v="0.5"/>
    <x v="1"/>
    <n v="2024"/>
    <x v="1"/>
  </r>
  <r>
    <s v="O03333"/>
    <s v="2025-10-09"/>
    <x v="556"/>
    <s v="P058"/>
    <x v="35"/>
    <x v="1"/>
    <n v="3598"/>
    <n v="2158.8000000000002"/>
    <n v="2"/>
    <n v="10"/>
    <n v="7196"/>
    <n v="4317.6000000000004"/>
    <n v="2878.3999999999996"/>
    <n v="0.39999999999999997"/>
    <x v="7"/>
    <n v="2025"/>
    <x v="3"/>
  </r>
  <r>
    <s v="O03334"/>
    <s v="2025-10-06"/>
    <x v="570"/>
    <s v="P038"/>
    <x v="2"/>
    <x v="2"/>
    <n v="413"/>
    <n v="247.8"/>
    <n v="2"/>
    <n v="5"/>
    <n v="826"/>
    <n v="495.6"/>
    <n v="330.4"/>
    <n v="0.39999999999999997"/>
    <x v="7"/>
    <n v="2025"/>
    <x v="3"/>
  </r>
  <r>
    <s v="O03335"/>
    <s v="2025-12-06"/>
    <x v="182"/>
    <s v="P033"/>
    <x v="98"/>
    <x v="3"/>
    <n v="11428"/>
    <n v="6856.8"/>
    <n v="4"/>
    <n v="0"/>
    <n v="45712"/>
    <n v="27427.200000000001"/>
    <n v="18284.8"/>
    <n v="0.39999999999999997"/>
    <x v="5"/>
    <n v="2025"/>
    <x v="3"/>
  </r>
  <r>
    <s v="O03336"/>
    <s v="2024-04-02"/>
    <x v="859"/>
    <s v="P094"/>
    <x v="69"/>
    <x v="0"/>
    <n v="13434"/>
    <n v="9403.7999999999993"/>
    <n v="4"/>
    <n v="5"/>
    <n v="53736"/>
    <n v="37615.199999999997"/>
    <n v="16120.800000000003"/>
    <n v="0.30000000000000004"/>
    <x v="8"/>
    <n v="2024"/>
    <x v="0"/>
  </r>
  <r>
    <s v="O03337"/>
    <s v="2025-10-12"/>
    <x v="267"/>
    <s v="P095"/>
    <x v="66"/>
    <x v="2"/>
    <n v="4520"/>
    <n v="3164"/>
    <n v="4"/>
    <n v="20"/>
    <n v="18080"/>
    <n v="12656"/>
    <n v="5424"/>
    <n v="0.3"/>
    <x v="7"/>
    <n v="2025"/>
    <x v="3"/>
  </r>
  <r>
    <s v="O03338"/>
    <s v="2024-02-26"/>
    <x v="889"/>
    <s v="P022"/>
    <x v="73"/>
    <x v="3"/>
    <n v="48755"/>
    <n v="29253"/>
    <n v="4"/>
    <n v="15"/>
    <n v="195020"/>
    <n v="117012"/>
    <n v="78008"/>
    <n v="0.4"/>
    <x v="10"/>
    <n v="2024"/>
    <x v="2"/>
  </r>
  <r>
    <s v="O03339"/>
    <s v="2025-11-11"/>
    <x v="372"/>
    <s v="P085"/>
    <x v="22"/>
    <x v="1"/>
    <n v="1436"/>
    <n v="1005.2"/>
    <n v="5"/>
    <n v="20"/>
    <n v="7180"/>
    <n v="5026"/>
    <n v="2154"/>
    <n v="0.3"/>
    <x v="6"/>
    <n v="2025"/>
    <x v="3"/>
  </r>
  <r>
    <s v="O03340"/>
    <s v="2024-11-25"/>
    <x v="508"/>
    <s v="P082"/>
    <x v="68"/>
    <x v="3"/>
    <n v="354"/>
    <n v="247.8"/>
    <n v="2"/>
    <n v="0"/>
    <n v="708"/>
    <n v="495.6"/>
    <n v="212.39999999999998"/>
    <n v="0.3"/>
    <x v="6"/>
    <n v="2024"/>
    <x v="3"/>
  </r>
  <r>
    <s v="O03341"/>
    <s v="2025-02-15"/>
    <x v="801"/>
    <s v="P010"/>
    <x v="0"/>
    <x v="0"/>
    <n v="10936"/>
    <n v="6561.6"/>
    <n v="1"/>
    <n v="10"/>
    <n v="10936"/>
    <n v="6561.6"/>
    <n v="4374.3999999999996"/>
    <n v="0.39999999999999997"/>
    <x v="10"/>
    <n v="2025"/>
    <x v="2"/>
  </r>
  <r>
    <s v="O03342"/>
    <s v="2024-12-26"/>
    <x v="394"/>
    <s v="P021"/>
    <x v="82"/>
    <x v="2"/>
    <n v="1236"/>
    <n v="865.2"/>
    <n v="5"/>
    <n v="0"/>
    <n v="6180"/>
    <n v="4326"/>
    <n v="1854"/>
    <n v="0.3"/>
    <x v="5"/>
    <n v="2024"/>
    <x v="3"/>
  </r>
  <r>
    <s v="O03343"/>
    <s v="2025-08-03"/>
    <x v="41"/>
    <s v="P041"/>
    <x v="95"/>
    <x v="1"/>
    <n v="2433"/>
    <n v="1216.5"/>
    <n v="4"/>
    <n v="5"/>
    <n v="9732"/>
    <n v="4866"/>
    <n v="4866"/>
    <n v="0.5"/>
    <x v="1"/>
    <n v="2025"/>
    <x v="1"/>
  </r>
  <r>
    <s v="O03344"/>
    <s v="2024-10-02"/>
    <x v="585"/>
    <s v="P014"/>
    <x v="67"/>
    <x v="4"/>
    <n v="9565"/>
    <n v="6695.5"/>
    <n v="1"/>
    <n v="20"/>
    <n v="9565"/>
    <n v="6695.5"/>
    <n v="2869.5"/>
    <n v="0.3"/>
    <x v="7"/>
    <n v="2024"/>
    <x v="3"/>
  </r>
  <r>
    <s v="O03345"/>
    <s v="2025-01-06"/>
    <x v="933"/>
    <s v="P020"/>
    <x v="21"/>
    <x v="4"/>
    <n v="11647"/>
    <n v="8152.9"/>
    <n v="1"/>
    <n v="15"/>
    <n v="11647"/>
    <n v="8152.9"/>
    <n v="3494.1000000000004"/>
    <n v="0.30000000000000004"/>
    <x v="2"/>
    <n v="2025"/>
    <x v="2"/>
  </r>
  <r>
    <s v="O03346"/>
    <s v="2024-04-30"/>
    <x v="365"/>
    <s v="P023"/>
    <x v="11"/>
    <x v="4"/>
    <n v="4437"/>
    <n v="2662.2"/>
    <n v="5"/>
    <n v="10"/>
    <n v="22185"/>
    <n v="13311"/>
    <n v="8874"/>
    <n v="0.4"/>
    <x v="8"/>
    <n v="2024"/>
    <x v="0"/>
  </r>
  <r>
    <s v="O03347"/>
    <s v="2024-08-23"/>
    <x v="455"/>
    <s v="P028"/>
    <x v="27"/>
    <x v="3"/>
    <n v="9664"/>
    <n v="4832"/>
    <n v="3"/>
    <n v="15"/>
    <n v="28992"/>
    <n v="14496"/>
    <n v="14496"/>
    <n v="0.5"/>
    <x v="1"/>
    <n v="2024"/>
    <x v="1"/>
  </r>
  <r>
    <s v="O03348"/>
    <s v="2024-04-15"/>
    <x v="615"/>
    <s v="P031"/>
    <x v="91"/>
    <x v="3"/>
    <n v="34152"/>
    <n v="23906.400000000001"/>
    <n v="1"/>
    <n v="20"/>
    <n v="34152"/>
    <n v="23906.400000000001"/>
    <n v="10245.599999999999"/>
    <n v="0.29999999999999993"/>
    <x v="8"/>
    <n v="2024"/>
    <x v="0"/>
  </r>
  <r>
    <s v="O03349"/>
    <s v="2025-05-13"/>
    <x v="918"/>
    <s v="P023"/>
    <x v="11"/>
    <x v="4"/>
    <n v="4437"/>
    <n v="2662.2"/>
    <n v="2"/>
    <n v="20"/>
    <n v="8874"/>
    <n v="5324.4"/>
    <n v="3549.6000000000004"/>
    <n v="0.4"/>
    <x v="0"/>
    <n v="2025"/>
    <x v="0"/>
  </r>
  <r>
    <s v="O03350"/>
    <s v="2024-10-27"/>
    <x v="806"/>
    <s v="P071"/>
    <x v="71"/>
    <x v="1"/>
    <n v="487"/>
    <n v="243.5"/>
    <n v="4"/>
    <n v="0"/>
    <n v="1948"/>
    <n v="974"/>
    <n v="974"/>
    <n v="0.5"/>
    <x v="7"/>
    <n v="2024"/>
    <x v="3"/>
  </r>
  <r>
    <s v="O03351"/>
    <s v="2024-07-26"/>
    <x v="121"/>
    <s v="P026"/>
    <x v="60"/>
    <x v="4"/>
    <n v="4882"/>
    <n v="2929.2"/>
    <n v="5"/>
    <n v="5"/>
    <n v="24410"/>
    <n v="14646"/>
    <n v="9764"/>
    <n v="0.4"/>
    <x v="3"/>
    <n v="2024"/>
    <x v="1"/>
  </r>
  <r>
    <s v="O03352"/>
    <s v="2024-11-12"/>
    <x v="831"/>
    <s v="P083"/>
    <x v="14"/>
    <x v="4"/>
    <n v="5842"/>
    <n v="3505.2"/>
    <n v="1"/>
    <n v="5"/>
    <n v="5842"/>
    <n v="3505.2"/>
    <n v="2336.8000000000002"/>
    <n v="0.4"/>
    <x v="6"/>
    <n v="2024"/>
    <x v="3"/>
  </r>
  <r>
    <s v="O03353"/>
    <s v="2025-02-14"/>
    <x v="960"/>
    <s v="P001"/>
    <x v="1"/>
    <x v="1"/>
    <n v="1891"/>
    <n v="945.5"/>
    <n v="5"/>
    <n v="10"/>
    <n v="9455"/>
    <n v="4727.5"/>
    <n v="4727.5"/>
    <n v="0.5"/>
    <x v="10"/>
    <n v="2025"/>
    <x v="2"/>
  </r>
  <r>
    <s v="O03354"/>
    <s v="2025-01-24"/>
    <x v="830"/>
    <s v="P082"/>
    <x v="68"/>
    <x v="3"/>
    <n v="354"/>
    <n v="247.8"/>
    <n v="1"/>
    <n v="5"/>
    <n v="354"/>
    <n v="247.8"/>
    <n v="106.19999999999999"/>
    <n v="0.3"/>
    <x v="2"/>
    <n v="2025"/>
    <x v="2"/>
  </r>
  <r>
    <s v="O03355"/>
    <s v="2024-12-09"/>
    <x v="1"/>
    <s v="P025"/>
    <x v="58"/>
    <x v="2"/>
    <n v="696"/>
    <n v="348"/>
    <n v="4"/>
    <n v="10"/>
    <n v="2784"/>
    <n v="1392"/>
    <n v="1392"/>
    <n v="0.5"/>
    <x v="5"/>
    <n v="2024"/>
    <x v="3"/>
  </r>
  <r>
    <s v="O03356"/>
    <s v="2025-08-30"/>
    <x v="863"/>
    <s v="P033"/>
    <x v="98"/>
    <x v="3"/>
    <n v="11428"/>
    <n v="6856.8"/>
    <n v="2"/>
    <n v="0"/>
    <n v="22856"/>
    <n v="13713.6"/>
    <n v="9142.4"/>
    <n v="0.39999999999999997"/>
    <x v="1"/>
    <n v="2025"/>
    <x v="1"/>
  </r>
  <r>
    <s v="O03357"/>
    <s v="2024-10-02"/>
    <x v="115"/>
    <s v="P082"/>
    <x v="68"/>
    <x v="3"/>
    <n v="354"/>
    <n v="247.8"/>
    <n v="2"/>
    <n v="0"/>
    <n v="708"/>
    <n v="495.6"/>
    <n v="212.39999999999998"/>
    <n v="0.3"/>
    <x v="7"/>
    <n v="2024"/>
    <x v="3"/>
  </r>
  <r>
    <s v="O03358"/>
    <s v="2024-06-20"/>
    <x v="768"/>
    <s v="P044"/>
    <x v="53"/>
    <x v="4"/>
    <n v="5008"/>
    <n v="3505.6"/>
    <n v="5"/>
    <n v="15"/>
    <n v="25040"/>
    <n v="17528"/>
    <n v="7512"/>
    <n v="0.3"/>
    <x v="9"/>
    <n v="2024"/>
    <x v="0"/>
  </r>
  <r>
    <s v="O03359"/>
    <s v="2024-06-14"/>
    <x v="643"/>
    <s v="P001"/>
    <x v="1"/>
    <x v="1"/>
    <n v="1891"/>
    <n v="945.5"/>
    <n v="3"/>
    <n v="15"/>
    <n v="5673"/>
    <n v="2836.5"/>
    <n v="2836.5"/>
    <n v="0.5"/>
    <x v="9"/>
    <n v="2024"/>
    <x v="0"/>
  </r>
  <r>
    <s v="O03360"/>
    <s v="2025-08-09"/>
    <x v="627"/>
    <s v="P093"/>
    <x v="59"/>
    <x v="0"/>
    <n v="10597"/>
    <n v="5298.5"/>
    <n v="5"/>
    <n v="5"/>
    <n v="52985"/>
    <n v="26492.5"/>
    <n v="26492.5"/>
    <n v="0.5"/>
    <x v="1"/>
    <n v="2025"/>
    <x v="1"/>
  </r>
  <r>
    <s v="O03361"/>
    <s v="2024-07-18"/>
    <x v="644"/>
    <s v="P025"/>
    <x v="58"/>
    <x v="2"/>
    <n v="696"/>
    <n v="348"/>
    <n v="3"/>
    <n v="15"/>
    <n v="2088"/>
    <n v="1044"/>
    <n v="1044"/>
    <n v="0.5"/>
    <x v="3"/>
    <n v="2024"/>
    <x v="1"/>
  </r>
  <r>
    <s v="O03362"/>
    <s v="2025-05-26"/>
    <x v="35"/>
    <s v="P045"/>
    <x v="64"/>
    <x v="3"/>
    <n v="31300"/>
    <n v="18780"/>
    <n v="2"/>
    <n v="15"/>
    <n v="62600"/>
    <n v="37560"/>
    <n v="25040"/>
    <n v="0.4"/>
    <x v="0"/>
    <n v="2025"/>
    <x v="0"/>
  </r>
  <r>
    <s v="O03363"/>
    <s v="2025-10-31"/>
    <x v="847"/>
    <s v="P054"/>
    <x v="63"/>
    <x v="4"/>
    <n v="611"/>
    <n v="427.7"/>
    <n v="4"/>
    <n v="20"/>
    <n v="2444"/>
    <n v="1710.8"/>
    <n v="733.2"/>
    <n v="0.30000000000000004"/>
    <x v="7"/>
    <n v="2025"/>
    <x v="3"/>
  </r>
  <r>
    <s v="O03364"/>
    <s v="2025-03-15"/>
    <x v="878"/>
    <s v="P031"/>
    <x v="91"/>
    <x v="3"/>
    <n v="34152"/>
    <n v="23906.400000000001"/>
    <n v="2"/>
    <n v="15"/>
    <n v="68304"/>
    <n v="47812.800000000003"/>
    <n v="20491.199999999997"/>
    <n v="0.29999999999999993"/>
    <x v="11"/>
    <n v="2025"/>
    <x v="2"/>
  </r>
  <r>
    <s v="O03365"/>
    <s v="2025-07-07"/>
    <x v="13"/>
    <s v="P036"/>
    <x v="97"/>
    <x v="3"/>
    <n v="3046"/>
    <n v="1827.6"/>
    <n v="4"/>
    <n v="5"/>
    <n v="12184"/>
    <n v="7310.4"/>
    <n v="4873.6000000000004"/>
    <n v="0.4"/>
    <x v="3"/>
    <n v="2025"/>
    <x v="1"/>
  </r>
  <r>
    <s v="O03366"/>
    <s v="2024-09-20"/>
    <x v="895"/>
    <s v="P006"/>
    <x v="99"/>
    <x v="3"/>
    <n v="18855"/>
    <n v="9427.5"/>
    <n v="1"/>
    <n v="10"/>
    <n v="18855"/>
    <n v="9427.5"/>
    <n v="9427.5"/>
    <n v="0.5"/>
    <x v="4"/>
    <n v="2024"/>
    <x v="1"/>
  </r>
  <r>
    <s v="O03367"/>
    <s v="2025-08-30"/>
    <x v="75"/>
    <s v="P057"/>
    <x v="38"/>
    <x v="3"/>
    <n v="26846"/>
    <n v="16107.6"/>
    <n v="5"/>
    <n v="0"/>
    <n v="134230"/>
    <n v="80538"/>
    <n v="53692"/>
    <n v="0.4"/>
    <x v="1"/>
    <n v="2025"/>
    <x v="1"/>
  </r>
  <r>
    <s v="O03368"/>
    <s v="2024-04-28"/>
    <x v="549"/>
    <s v="P066"/>
    <x v="72"/>
    <x v="4"/>
    <n v="4711"/>
    <n v="2826.6"/>
    <n v="5"/>
    <n v="20"/>
    <n v="23555"/>
    <n v="14133"/>
    <n v="9422"/>
    <n v="0.4"/>
    <x v="8"/>
    <n v="2024"/>
    <x v="0"/>
  </r>
  <r>
    <s v="O03369"/>
    <s v="2025-12-27"/>
    <x v="820"/>
    <s v="P048"/>
    <x v="42"/>
    <x v="2"/>
    <n v="2190"/>
    <n v="1095"/>
    <n v="1"/>
    <n v="10"/>
    <n v="2190"/>
    <n v="1095"/>
    <n v="1095"/>
    <n v="0.5"/>
    <x v="5"/>
    <n v="2025"/>
    <x v="3"/>
  </r>
  <r>
    <s v="O03370"/>
    <s v="2024-11-14"/>
    <x v="710"/>
    <s v="P010"/>
    <x v="0"/>
    <x v="0"/>
    <n v="10936"/>
    <n v="6561.6"/>
    <n v="5"/>
    <n v="10"/>
    <n v="54680"/>
    <n v="32808"/>
    <n v="21872"/>
    <n v="0.4"/>
    <x v="6"/>
    <n v="2024"/>
    <x v="3"/>
  </r>
  <r>
    <s v="O03371"/>
    <s v="2024-09-23"/>
    <x v="372"/>
    <s v="P034"/>
    <x v="88"/>
    <x v="3"/>
    <n v="4860"/>
    <n v="2430"/>
    <n v="2"/>
    <n v="0"/>
    <n v="9720"/>
    <n v="4860"/>
    <n v="4860"/>
    <n v="0.5"/>
    <x v="4"/>
    <n v="2024"/>
    <x v="1"/>
  </r>
  <r>
    <s v="O03372"/>
    <s v="2024-12-03"/>
    <x v="467"/>
    <s v="P070"/>
    <x v="85"/>
    <x v="4"/>
    <n v="583"/>
    <n v="349.8"/>
    <n v="1"/>
    <n v="15"/>
    <n v="583"/>
    <n v="349.8"/>
    <n v="233.2"/>
    <n v="0.39999999999999997"/>
    <x v="5"/>
    <n v="2024"/>
    <x v="3"/>
  </r>
  <r>
    <s v="O03373"/>
    <s v="2025-05-23"/>
    <x v="334"/>
    <s v="P079"/>
    <x v="36"/>
    <x v="0"/>
    <n v="10900"/>
    <n v="5450"/>
    <n v="3"/>
    <n v="15"/>
    <n v="32700"/>
    <n v="16350"/>
    <n v="16350"/>
    <n v="0.5"/>
    <x v="0"/>
    <n v="2025"/>
    <x v="0"/>
  </r>
  <r>
    <s v="O03374"/>
    <s v="2025-09-05"/>
    <x v="671"/>
    <s v="P019"/>
    <x v="39"/>
    <x v="4"/>
    <n v="11395"/>
    <n v="5697.5"/>
    <n v="3"/>
    <n v="5"/>
    <n v="34185"/>
    <n v="17092.5"/>
    <n v="17092.5"/>
    <n v="0.5"/>
    <x v="4"/>
    <n v="2025"/>
    <x v="1"/>
  </r>
  <r>
    <s v="O03375"/>
    <s v="2024-09-30"/>
    <x v="876"/>
    <s v="P071"/>
    <x v="71"/>
    <x v="1"/>
    <n v="487"/>
    <n v="243.5"/>
    <n v="3"/>
    <n v="20"/>
    <n v="1461"/>
    <n v="730.5"/>
    <n v="730.5"/>
    <n v="0.5"/>
    <x v="4"/>
    <n v="2024"/>
    <x v="1"/>
  </r>
  <r>
    <s v="O03376"/>
    <s v="2024-05-06"/>
    <x v="462"/>
    <s v="P013"/>
    <x v="70"/>
    <x v="1"/>
    <n v="639"/>
    <n v="319.5"/>
    <n v="4"/>
    <n v="20"/>
    <n v="2556"/>
    <n v="1278"/>
    <n v="1278"/>
    <n v="0.5"/>
    <x v="0"/>
    <n v="2024"/>
    <x v="0"/>
  </r>
  <r>
    <s v="O03377"/>
    <s v="2024-10-22"/>
    <x v="25"/>
    <s v="P079"/>
    <x v="36"/>
    <x v="0"/>
    <n v="10900"/>
    <n v="5450"/>
    <n v="1"/>
    <n v="15"/>
    <n v="10900"/>
    <n v="5450"/>
    <n v="5450"/>
    <n v="0.5"/>
    <x v="7"/>
    <n v="2024"/>
    <x v="3"/>
  </r>
  <r>
    <s v="O03378"/>
    <s v="2024-10-03"/>
    <x v="701"/>
    <s v="P047"/>
    <x v="48"/>
    <x v="2"/>
    <n v="3146"/>
    <n v="1573"/>
    <n v="1"/>
    <n v="20"/>
    <n v="3146"/>
    <n v="1573"/>
    <n v="1573"/>
    <n v="0.5"/>
    <x v="7"/>
    <n v="2024"/>
    <x v="3"/>
  </r>
  <r>
    <s v="O03379"/>
    <s v="2025-05-30"/>
    <x v="455"/>
    <s v="P018"/>
    <x v="5"/>
    <x v="1"/>
    <n v="3985"/>
    <n v="2789.5"/>
    <n v="1"/>
    <n v="0"/>
    <n v="3985"/>
    <n v="2789.5"/>
    <n v="1195.5"/>
    <n v="0.3"/>
    <x v="0"/>
    <n v="2025"/>
    <x v="0"/>
  </r>
  <r>
    <s v="O03380"/>
    <s v="2025-04-30"/>
    <x v="149"/>
    <s v="P035"/>
    <x v="92"/>
    <x v="4"/>
    <n v="3185"/>
    <n v="1592.5"/>
    <n v="4"/>
    <n v="5"/>
    <n v="12740"/>
    <n v="6370"/>
    <n v="6370"/>
    <n v="0.5"/>
    <x v="8"/>
    <n v="2025"/>
    <x v="0"/>
  </r>
  <r>
    <s v="O03381"/>
    <s v="2024-07-08"/>
    <x v="376"/>
    <s v="P016"/>
    <x v="43"/>
    <x v="1"/>
    <n v="1591"/>
    <n v="1113.7"/>
    <n v="4"/>
    <n v="0"/>
    <n v="6364"/>
    <n v="4454.8"/>
    <n v="1909.1999999999998"/>
    <n v="0.3"/>
    <x v="3"/>
    <n v="2024"/>
    <x v="1"/>
  </r>
  <r>
    <s v="O03382"/>
    <s v="2025-03-15"/>
    <x v="927"/>
    <s v="P088"/>
    <x v="6"/>
    <x v="4"/>
    <n v="11542"/>
    <n v="6925.2"/>
    <n v="1"/>
    <n v="10"/>
    <n v="11542"/>
    <n v="6925.2"/>
    <n v="4616.8"/>
    <n v="0.4"/>
    <x v="11"/>
    <n v="2025"/>
    <x v="2"/>
  </r>
  <r>
    <s v="O03383"/>
    <s v="2024-05-06"/>
    <x v="692"/>
    <s v="P064"/>
    <x v="51"/>
    <x v="0"/>
    <n v="8274"/>
    <n v="5791.8"/>
    <n v="5"/>
    <n v="5"/>
    <n v="41370"/>
    <n v="28959"/>
    <n v="12411"/>
    <n v="0.3"/>
    <x v="0"/>
    <n v="2024"/>
    <x v="0"/>
  </r>
  <r>
    <s v="O03384"/>
    <s v="2025-05-19"/>
    <x v="452"/>
    <s v="P049"/>
    <x v="34"/>
    <x v="2"/>
    <n v="4071"/>
    <n v="2442.6"/>
    <n v="3"/>
    <n v="10"/>
    <n v="12213"/>
    <n v="7327.7999999999993"/>
    <n v="4885.2000000000007"/>
    <n v="0.40000000000000008"/>
    <x v="0"/>
    <n v="2025"/>
    <x v="0"/>
  </r>
  <r>
    <s v="O03385"/>
    <s v="2025-07-14"/>
    <x v="519"/>
    <s v="P054"/>
    <x v="63"/>
    <x v="4"/>
    <n v="611"/>
    <n v="427.7"/>
    <n v="3"/>
    <n v="15"/>
    <n v="1833"/>
    <n v="1283.0999999999999"/>
    <n v="549.90000000000009"/>
    <n v="0.30000000000000004"/>
    <x v="3"/>
    <n v="2025"/>
    <x v="1"/>
  </r>
  <r>
    <s v="O03386"/>
    <s v="2024-07-27"/>
    <x v="480"/>
    <s v="P087"/>
    <x v="78"/>
    <x v="3"/>
    <n v="25216"/>
    <n v="17651.2"/>
    <n v="1"/>
    <n v="20"/>
    <n v="25216"/>
    <n v="17651.2"/>
    <n v="7564.7999999999993"/>
    <n v="0.3"/>
    <x v="3"/>
    <n v="2024"/>
    <x v="1"/>
  </r>
  <r>
    <s v="O03387"/>
    <s v="2025-07-24"/>
    <x v="758"/>
    <s v="P041"/>
    <x v="95"/>
    <x v="1"/>
    <n v="2433"/>
    <n v="1216.5"/>
    <n v="3"/>
    <n v="15"/>
    <n v="7299"/>
    <n v="3649.5"/>
    <n v="3649.5"/>
    <n v="0.5"/>
    <x v="3"/>
    <n v="2025"/>
    <x v="1"/>
  </r>
  <r>
    <s v="O03388"/>
    <s v="2024-11-17"/>
    <x v="436"/>
    <s v="P019"/>
    <x v="39"/>
    <x v="4"/>
    <n v="11395"/>
    <n v="5697.5"/>
    <n v="3"/>
    <n v="0"/>
    <n v="34185"/>
    <n v="17092.5"/>
    <n v="17092.5"/>
    <n v="0.5"/>
    <x v="6"/>
    <n v="2024"/>
    <x v="3"/>
  </r>
  <r>
    <s v="O03389"/>
    <s v="2025-11-15"/>
    <x v="228"/>
    <s v="P029"/>
    <x v="94"/>
    <x v="4"/>
    <n v="2105"/>
    <n v="1263"/>
    <n v="4"/>
    <n v="5"/>
    <n v="8420"/>
    <n v="5052"/>
    <n v="3368"/>
    <n v="0.4"/>
    <x v="6"/>
    <n v="2025"/>
    <x v="3"/>
  </r>
  <r>
    <s v="O03390"/>
    <s v="2025-12-20"/>
    <x v="882"/>
    <s v="P025"/>
    <x v="58"/>
    <x v="2"/>
    <n v="696"/>
    <n v="348"/>
    <n v="2"/>
    <n v="15"/>
    <n v="1392"/>
    <n v="696"/>
    <n v="696"/>
    <n v="0.5"/>
    <x v="5"/>
    <n v="2025"/>
    <x v="3"/>
  </r>
  <r>
    <s v="O03391"/>
    <s v="2025-11-11"/>
    <x v="617"/>
    <s v="P029"/>
    <x v="94"/>
    <x v="4"/>
    <n v="2105"/>
    <n v="1263"/>
    <n v="1"/>
    <n v="0"/>
    <n v="2105"/>
    <n v="1263"/>
    <n v="842"/>
    <n v="0.4"/>
    <x v="6"/>
    <n v="2025"/>
    <x v="3"/>
  </r>
  <r>
    <s v="O03392"/>
    <s v="2025-10-26"/>
    <x v="283"/>
    <s v="P092"/>
    <x v="83"/>
    <x v="0"/>
    <n v="7315"/>
    <n v="4389"/>
    <n v="3"/>
    <n v="20"/>
    <n v="21945"/>
    <n v="13167"/>
    <n v="8778"/>
    <n v="0.4"/>
    <x v="7"/>
    <n v="2025"/>
    <x v="3"/>
  </r>
  <r>
    <s v="O03393"/>
    <s v="2025-06-13"/>
    <x v="561"/>
    <s v="P015"/>
    <x v="55"/>
    <x v="2"/>
    <n v="2943"/>
    <n v="1471.5"/>
    <n v="5"/>
    <n v="5"/>
    <n v="14715"/>
    <n v="7357.5"/>
    <n v="7357.5"/>
    <n v="0.5"/>
    <x v="9"/>
    <n v="2025"/>
    <x v="0"/>
  </r>
  <r>
    <s v="O03394"/>
    <s v="2024-08-12"/>
    <x v="643"/>
    <s v="P016"/>
    <x v="43"/>
    <x v="1"/>
    <n v="1591"/>
    <n v="1113.7"/>
    <n v="3"/>
    <n v="15"/>
    <n v="4773"/>
    <n v="3341.1000000000004"/>
    <n v="1431.8999999999996"/>
    <n v="0.29999999999999993"/>
    <x v="1"/>
    <n v="2024"/>
    <x v="1"/>
  </r>
  <r>
    <s v="O03395"/>
    <s v="2024-08-08"/>
    <x v="700"/>
    <s v="P025"/>
    <x v="58"/>
    <x v="2"/>
    <n v="696"/>
    <n v="348"/>
    <n v="1"/>
    <n v="5"/>
    <n v="696"/>
    <n v="348"/>
    <n v="348"/>
    <n v="0.5"/>
    <x v="1"/>
    <n v="2024"/>
    <x v="1"/>
  </r>
  <r>
    <s v="O03396"/>
    <s v="2024-08-09"/>
    <x v="287"/>
    <s v="P093"/>
    <x v="59"/>
    <x v="0"/>
    <n v="10597"/>
    <n v="5298.5"/>
    <n v="5"/>
    <n v="0"/>
    <n v="52985"/>
    <n v="26492.5"/>
    <n v="26492.5"/>
    <n v="0.5"/>
    <x v="1"/>
    <n v="2024"/>
    <x v="1"/>
  </r>
  <r>
    <s v="O03397"/>
    <s v="2024-09-12"/>
    <x v="523"/>
    <s v="P068"/>
    <x v="65"/>
    <x v="0"/>
    <n v="7252"/>
    <n v="3626"/>
    <n v="5"/>
    <n v="5"/>
    <n v="36260"/>
    <n v="18130"/>
    <n v="18130"/>
    <n v="0.5"/>
    <x v="4"/>
    <n v="2024"/>
    <x v="1"/>
  </r>
  <r>
    <s v="O03398"/>
    <s v="2024-09-23"/>
    <x v="247"/>
    <s v="P048"/>
    <x v="42"/>
    <x v="2"/>
    <n v="2190"/>
    <n v="1095"/>
    <n v="1"/>
    <n v="5"/>
    <n v="2190"/>
    <n v="1095"/>
    <n v="1095"/>
    <n v="0.5"/>
    <x v="4"/>
    <n v="2024"/>
    <x v="1"/>
  </r>
  <r>
    <s v="O03399"/>
    <s v="2024-02-19"/>
    <x v="269"/>
    <s v="P063"/>
    <x v="16"/>
    <x v="2"/>
    <n v="3643"/>
    <n v="2185.8000000000002"/>
    <n v="3"/>
    <n v="10"/>
    <n v="10929"/>
    <n v="6557.4000000000005"/>
    <n v="4371.5999999999995"/>
    <n v="0.39999999999999997"/>
    <x v="10"/>
    <n v="2024"/>
    <x v="2"/>
  </r>
  <r>
    <s v="O03400"/>
    <s v="2024-02-05"/>
    <x v="557"/>
    <s v="P006"/>
    <x v="99"/>
    <x v="3"/>
    <n v="18855"/>
    <n v="9427.5"/>
    <n v="1"/>
    <n v="20"/>
    <n v="18855"/>
    <n v="9427.5"/>
    <n v="9427.5"/>
    <n v="0.5"/>
    <x v="10"/>
    <n v="2024"/>
    <x v="2"/>
  </r>
  <r>
    <s v="O03401"/>
    <s v="2025-04-08"/>
    <x v="107"/>
    <s v="P100"/>
    <x v="45"/>
    <x v="1"/>
    <n v="2523"/>
    <n v="1766.1"/>
    <n v="1"/>
    <n v="15"/>
    <n v="2523"/>
    <n v="1766.1"/>
    <n v="756.90000000000009"/>
    <n v="0.30000000000000004"/>
    <x v="8"/>
    <n v="2025"/>
    <x v="0"/>
  </r>
  <r>
    <s v="O03402"/>
    <s v="2025-05-13"/>
    <x v="205"/>
    <s v="P017"/>
    <x v="12"/>
    <x v="2"/>
    <n v="978"/>
    <n v="684.6"/>
    <n v="2"/>
    <n v="0"/>
    <n v="1956"/>
    <n v="1369.2"/>
    <n v="586.79999999999995"/>
    <n v="0.3"/>
    <x v="0"/>
    <n v="2025"/>
    <x v="0"/>
  </r>
  <r>
    <s v="O03403"/>
    <s v="2024-12-14"/>
    <x v="27"/>
    <s v="P008"/>
    <x v="29"/>
    <x v="3"/>
    <n v="41971"/>
    <n v="29379.7"/>
    <n v="4"/>
    <n v="5"/>
    <n v="167884"/>
    <n v="117518.8"/>
    <n v="50365.2"/>
    <n v="0.3"/>
    <x v="5"/>
    <n v="2024"/>
    <x v="3"/>
  </r>
  <r>
    <s v="O03404"/>
    <s v="2025-06-07"/>
    <x v="883"/>
    <s v="P012"/>
    <x v="13"/>
    <x v="0"/>
    <n v="1513"/>
    <n v="907.8"/>
    <n v="2"/>
    <n v="5"/>
    <n v="3026"/>
    <n v="1815.6"/>
    <n v="1210.4000000000001"/>
    <n v="0.4"/>
    <x v="9"/>
    <n v="2025"/>
    <x v="0"/>
  </r>
  <r>
    <s v="O03405"/>
    <s v="2024-06-05"/>
    <x v="961"/>
    <s v="P089"/>
    <x v="31"/>
    <x v="4"/>
    <n v="2956"/>
    <n v="1478"/>
    <n v="5"/>
    <n v="5"/>
    <n v="14780"/>
    <n v="7390"/>
    <n v="7390"/>
    <n v="0.5"/>
    <x v="9"/>
    <n v="2024"/>
    <x v="0"/>
  </r>
  <r>
    <s v="O03406"/>
    <s v="2025-12-01"/>
    <x v="17"/>
    <s v="P002"/>
    <x v="61"/>
    <x v="4"/>
    <n v="4241"/>
    <n v="2120.5"/>
    <n v="1"/>
    <n v="10"/>
    <n v="4241"/>
    <n v="2120.5"/>
    <n v="2120.5"/>
    <n v="0.5"/>
    <x v="5"/>
    <n v="2025"/>
    <x v="3"/>
  </r>
  <r>
    <s v="O03407"/>
    <s v="2025-10-07"/>
    <x v="761"/>
    <s v="P048"/>
    <x v="42"/>
    <x v="2"/>
    <n v="2190"/>
    <n v="1095"/>
    <n v="4"/>
    <n v="15"/>
    <n v="8760"/>
    <n v="4380"/>
    <n v="4380"/>
    <n v="0.5"/>
    <x v="7"/>
    <n v="2025"/>
    <x v="3"/>
  </r>
  <r>
    <s v="O03408"/>
    <s v="2025-10-20"/>
    <x v="931"/>
    <s v="P073"/>
    <x v="89"/>
    <x v="1"/>
    <n v="626"/>
    <n v="438.2"/>
    <n v="2"/>
    <n v="15"/>
    <n v="1252"/>
    <n v="876.4"/>
    <n v="375.6"/>
    <n v="0.30000000000000004"/>
    <x v="7"/>
    <n v="2025"/>
    <x v="3"/>
  </r>
  <r>
    <s v="O03409"/>
    <s v="2025-03-12"/>
    <x v="561"/>
    <s v="P036"/>
    <x v="97"/>
    <x v="3"/>
    <n v="3046"/>
    <n v="1827.6"/>
    <n v="4"/>
    <n v="20"/>
    <n v="12184"/>
    <n v="7310.4"/>
    <n v="4873.6000000000004"/>
    <n v="0.4"/>
    <x v="11"/>
    <n v="2025"/>
    <x v="2"/>
  </r>
  <r>
    <s v="O03410"/>
    <s v="2025-06-11"/>
    <x v="717"/>
    <s v="P053"/>
    <x v="28"/>
    <x v="2"/>
    <n v="641"/>
    <n v="384.6"/>
    <n v="1"/>
    <n v="0"/>
    <n v="641"/>
    <n v="384.6"/>
    <n v="256.39999999999998"/>
    <n v="0.39999999999999997"/>
    <x v="9"/>
    <n v="2025"/>
    <x v="0"/>
  </r>
  <r>
    <s v="O03411"/>
    <s v="2025-04-17"/>
    <x v="400"/>
    <s v="P046"/>
    <x v="7"/>
    <x v="0"/>
    <n v="10604"/>
    <n v="5302"/>
    <n v="4"/>
    <n v="0"/>
    <n v="42416"/>
    <n v="21208"/>
    <n v="21208"/>
    <n v="0.5"/>
    <x v="8"/>
    <n v="2025"/>
    <x v="0"/>
  </r>
  <r>
    <s v="O03412"/>
    <s v="2024-05-23"/>
    <x v="892"/>
    <s v="P066"/>
    <x v="72"/>
    <x v="4"/>
    <n v="4711"/>
    <n v="2826.6"/>
    <n v="2"/>
    <n v="5"/>
    <n v="9422"/>
    <n v="5653.2"/>
    <n v="3768.8"/>
    <n v="0.4"/>
    <x v="0"/>
    <n v="2024"/>
    <x v="0"/>
  </r>
  <r>
    <s v="O03413"/>
    <s v="2024-07-11"/>
    <x v="370"/>
    <s v="P009"/>
    <x v="49"/>
    <x v="4"/>
    <n v="10891"/>
    <n v="5445.5"/>
    <n v="3"/>
    <n v="20"/>
    <n v="32673"/>
    <n v="16336.5"/>
    <n v="16336.5"/>
    <n v="0.5"/>
    <x v="3"/>
    <n v="2024"/>
    <x v="1"/>
  </r>
  <r>
    <s v="O03414"/>
    <s v="2025-07-08"/>
    <x v="701"/>
    <s v="P099"/>
    <x v="24"/>
    <x v="3"/>
    <n v="48012"/>
    <n v="24006"/>
    <n v="5"/>
    <n v="0"/>
    <n v="240060"/>
    <n v="120030"/>
    <n v="120030"/>
    <n v="0.5"/>
    <x v="3"/>
    <n v="2025"/>
    <x v="1"/>
  </r>
  <r>
    <s v="O03415"/>
    <s v="2025-12-04"/>
    <x v="478"/>
    <s v="P019"/>
    <x v="39"/>
    <x v="4"/>
    <n v="11395"/>
    <n v="5697.5"/>
    <n v="4"/>
    <n v="15"/>
    <n v="45580"/>
    <n v="22790"/>
    <n v="22790"/>
    <n v="0.5"/>
    <x v="5"/>
    <n v="2025"/>
    <x v="3"/>
  </r>
  <r>
    <s v="O03416"/>
    <s v="2024-04-20"/>
    <x v="413"/>
    <s v="P056"/>
    <x v="23"/>
    <x v="3"/>
    <n v="18900"/>
    <n v="9450"/>
    <n v="1"/>
    <n v="10"/>
    <n v="18900"/>
    <n v="9450"/>
    <n v="9450"/>
    <n v="0.5"/>
    <x v="8"/>
    <n v="2024"/>
    <x v="0"/>
  </r>
  <r>
    <s v="O03417"/>
    <s v="2024-01-12"/>
    <x v="769"/>
    <s v="P001"/>
    <x v="1"/>
    <x v="1"/>
    <n v="1891"/>
    <n v="945.5"/>
    <n v="1"/>
    <n v="20"/>
    <n v="1891"/>
    <n v="945.5"/>
    <n v="945.5"/>
    <n v="0.5"/>
    <x v="2"/>
    <n v="2024"/>
    <x v="2"/>
  </r>
  <r>
    <s v="O03418"/>
    <s v="2025-06-18"/>
    <x v="616"/>
    <s v="P061"/>
    <x v="44"/>
    <x v="4"/>
    <n v="7170"/>
    <n v="3585"/>
    <n v="5"/>
    <n v="0"/>
    <n v="35850"/>
    <n v="17925"/>
    <n v="17925"/>
    <n v="0.5"/>
    <x v="9"/>
    <n v="2025"/>
    <x v="0"/>
  </r>
  <r>
    <s v="O03419"/>
    <s v="2024-02-10"/>
    <x v="262"/>
    <s v="P006"/>
    <x v="99"/>
    <x v="3"/>
    <n v="18855"/>
    <n v="9427.5"/>
    <n v="5"/>
    <n v="0"/>
    <n v="94275"/>
    <n v="47137.5"/>
    <n v="47137.5"/>
    <n v="0.5"/>
    <x v="10"/>
    <n v="2024"/>
    <x v="2"/>
  </r>
  <r>
    <s v="O03420"/>
    <s v="2025-05-23"/>
    <x v="120"/>
    <s v="P066"/>
    <x v="72"/>
    <x v="4"/>
    <n v="4711"/>
    <n v="2826.6"/>
    <n v="2"/>
    <n v="20"/>
    <n v="9422"/>
    <n v="5653.2"/>
    <n v="3768.8"/>
    <n v="0.4"/>
    <x v="0"/>
    <n v="2025"/>
    <x v="0"/>
  </r>
  <r>
    <s v="O03421"/>
    <s v="2024-10-15"/>
    <x v="763"/>
    <s v="P099"/>
    <x v="24"/>
    <x v="3"/>
    <n v="48012"/>
    <n v="24006"/>
    <n v="5"/>
    <n v="0"/>
    <n v="240060"/>
    <n v="120030"/>
    <n v="120030"/>
    <n v="0.5"/>
    <x v="7"/>
    <n v="2024"/>
    <x v="3"/>
  </r>
  <r>
    <s v="O03422"/>
    <s v="2024-03-04"/>
    <x v="1"/>
    <s v="P081"/>
    <x v="50"/>
    <x v="2"/>
    <n v="4046"/>
    <n v="2427.6"/>
    <n v="3"/>
    <n v="0"/>
    <n v="12138"/>
    <n v="7282.7999999999993"/>
    <n v="4855.2000000000007"/>
    <n v="0.40000000000000008"/>
    <x v="11"/>
    <n v="2024"/>
    <x v="2"/>
  </r>
  <r>
    <s v="O03423"/>
    <s v="2025-05-26"/>
    <x v="301"/>
    <s v="P087"/>
    <x v="78"/>
    <x v="3"/>
    <n v="25216"/>
    <n v="17651.2"/>
    <n v="5"/>
    <n v="5"/>
    <n v="126080"/>
    <n v="88256"/>
    <n v="37824"/>
    <n v="0.3"/>
    <x v="0"/>
    <n v="2025"/>
    <x v="0"/>
  </r>
  <r>
    <s v="O03424"/>
    <s v="2024-04-27"/>
    <x v="288"/>
    <s v="P041"/>
    <x v="95"/>
    <x v="1"/>
    <n v="2433"/>
    <n v="1216.5"/>
    <n v="3"/>
    <n v="10"/>
    <n v="7299"/>
    <n v="3649.5"/>
    <n v="3649.5"/>
    <n v="0.5"/>
    <x v="8"/>
    <n v="2024"/>
    <x v="0"/>
  </r>
  <r>
    <s v="O03425"/>
    <s v="2024-02-19"/>
    <x v="391"/>
    <s v="P062"/>
    <x v="93"/>
    <x v="4"/>
    <n v="2777"/>
    <n v="1943.9"/>
    <n v="3"/>
    <n v="5"/>
    <n v="8331"/>
    <n v="5831.7000000000007"/>
    <n v="2499.2999999999993"/>
    <n v="0.29999999999999993"/>
    <x v="10"/>
    <n v="2024"/>
    <x v="2"/>
  </r>
  <r>
    <s v="O03426"/>
    <s v="2025-05-23"/>
    <x v="147"/>
    <s v="P100"/>
    <x v="45"/>
    <x v="1"/>
    <n v="2523"/>
    <n v="1766.1"/>
    <n v="2"/>
    <n v="10"/>
    <n v="5046"/>
    <n v="3532.2"/>
    <n v="1513.8000000000002"/>
    <n v="0.30000000000000004"/>
    <x v="0"/>
    <n v="2025"/>
    <x v="0"/>
  </r>
  <r>
    <s v="O03427"/>
    <s v="2024-05-23"/>
    <x v="572"/>
    <s v="P001"/>
    <x v="1"/>
    <x v="1"/>
    <n v="1891"/>
    <n v="945.5"/>
    <n v="5"/>
    <n v="0"/>
    <n v="9455"/>
    <n v="4727.5"/>
    <n v="4727.5"/>
    <n v="0.5"/>
    <x v="0"/>
    <n v="2024"/>
    <x v="0"/>
  </r>
  <r>
    <s v="O03428"/>
    <s v="2024-02-28"/>
    <x v="321"/>
    <s v="P086"/>
    <x v="8"/>
    <x v="2"/>
    <n v="3333"/>
    <n v="2333.1"/>
    <n v="4"/>
    <n v="0"/>
    <n v="13332"/>
    <n v="9332.4"/>
    <n v="3999.6000000000004"/>
    <n v="0.30000000000000004"/>
    <x v="10"/>
    <n v="2024"/>
    <x v="2"/>
  </r>
  <r>
    <s v="O03429"/>
    <s v="2025-07-06"/>
    <x v="962"/>
    <s v="P040"/>
    <x v="86"/>
    <x v="4"/>
    <n v="6724"/>
    <n v="4034.4"/>
    <n v="1"/>
    <n v="15"/>
    <n v="6724"/>
    <n v="4034.4"/>
    <n v="2689.6"/>
    <n v="0.39999999999999997"/>
    <x v="3"/>
    <n v="2025"/>
    <x v="1"/>
  </r>
  <r>
    <s v="O03430"/>
    <s v="2024-06-16"/>
    <x v="699"/>
    <s v="P024"/>
    <x v="57"/>
    <x v="3"/>
    <n v="9702"/>
    <n v="4851"/>
    <n v="5"/>
    <n v="15"/>
    <n v="48510"/>
    <n v="24255"/>
    <n v="24255"/>
    <n v="0.5"/>
    <x v="9"/>
    <n v="2024"/>
    <x v="0"/>
  </r>
  <r>
    <s v="O03431"/>
    <s v="2025-11-16"/>
    <x v="558"/>
    <s v="P077"/>
    <x v="3"/>
    <x v="3"/>
    <n v="42787"/>
    <n v="29950.9"/>
    <n v="3"/>
    <n v="10"/>
    <n v="128361"/>
    <n v="89852.700000000012"/>
    <n v="38508.299999999988"/>
    <n v="0.29999999999999993"/>
    <x v="6"/>
    <n v="2025"/>
    <x v="3"/>
  </r>
  <r>
    <s v="O03432"/>
    <s v="2025-12-12"/>
    <x v="633"/>
    <s v="P048"/>
    <x v="42"/>
    <x v="2"/>
    <n v="2190"/>
    <n v="1095"/>
    <n v="1"/>
    <n v="15"/>
    <n v="2190"/>
    <n v="1095"/>
    <n v="1095"/>
    <n v="0.5"/>
    <x v="5"/>
    <n v="2025"/>
    <x v="3"/>
  </r>
  <r>
    <s v="O03433"/>
    <s v="2025-07-27"/>
    <x v="612"/>
    <s v="P076"/>
    <x v="17"/>
    <x v="1"/>
    <n v="3690"/>
    <n v="2583"/>
    <n v="5"/>
    <n v="20"/>
    <n v="18450"/>
    <n v="12915"/>
    <n v="5535"/>
    <n v="0.3"/>
    <x v="3"/>
    <n v="2025"/>
    <x v="1"/>
  </r>
  <r>
    <s v="O03434"/>
    <s v="2024-08-11"/>
    <x v="453"/>
    <s v="P094"/>
    <x v="69"/>
    <x v="0"/>
    <n v="13434"/>
    <n v="9403.7999999999993"/>
    <n v="2"/>
    <n v="15"/>
    <n v="26868"/>
    <n v="18807.599999999999"/>
    <n v="8060.4000000000015"/>
    <n v="0.30000000000000004"/>
    <x v="1"/>
    <n v="2024"/>
    <x v="1"/>
  </r>
  <r>
    <s v="O03435"/>
    <s v="2024-10-05"/>
    <x v="700"/>
    <s v="P071"/>
    <x v="71"/>
    <x v="1"/>
    <n v="487"/>
    <n v="243.5"/>
    <n v="2"/>
    <n v="10"/>
    <n v="974"/>
    <n v="487"/>
    <n v="487"/>
    <n v="0.5"/>
    <x v="7"/>
    <n v="2024"/>
    <x v="3"/>
  </r>
  <r>
    <s v="O03436"/>
    <s v="2025-03-18"/>
    <x v="187"/>
    <s v="P073"/>
    <x v="89"/>
    <x v="1"/>
    <n v="626"/>
    <n v="438.2"/>
    <n v="1"/>
    <n v="10"/>
    <n v="626"/>
    <n v="438.2"/>
    <n v="187.8"/>
    <n v="0.30000000000000004"/>
    <x v="11"/>
    <n v="2025"/>
    <x v="2"/>
  </r>
  <r>
    <s v="O03437"/>
    <s v="2025-06-01"/>
    <x v="202"/>
    <s v="P023"/>
    <x v="11"/>
    <x v="4"/>
    <n v="4437"/>
    <n v="2662.2"/>
    <n v="2"/>
    <n v="15"/>
    <n v="8874"/>
    <n v="5324.4"/>
    <n v="3549.6000000000004"/>
    <n v="0.4"/>
    <x v="9"/>
    <n v="2025"/>
    <x v="0"/>
  </r>
  <r>
    <s v="O03438"/>
    <s v="2025-11-02"/>
    <x v="527"/>
    <s v="P051"/>
    <x v="96"/>
    <x v="1"/>
    <n v="1507"/>
    <n v="753.5"/>
    <n v="3"/>
    <n v="5"/>
    <n v="4521"/>
    <n v="2260.5"/>
    <n v="2260.5"/>
    <n v="0.5"/>
    <x v="6"/>
    <n v="2025"/>
    <x v="3"/>
  </r>
  <r>
    <s v="O03439"/>
    <s v="2025-09-03"/>
    <x v="85"/>
    <s v="P029"/>
    <x v="94"/>
    <x v="4"/>
    <n v="2105"/>
    <n v="1263"/>
    <n v="4"/>
    <n v="5"/>
    <n v="8420"/>
    <n v="5052"/>
    <n v="3368"/>
    <n v="0.4"/>
    <x v="4"/>
    <n v="2025"/>
    <x v="1"/>
  </r>
  <r>
    <s v="O03440"/>
    <s v="2024-12-08"/>
    <x v="381"/>
    <s v="P004"/>
    <x v="15"/>
    <x v="1"/>
    <n v="591"/>
    <n v="354.6"/>
    <n v="3"/>
    <n v="15"/>
    <n v="1773"/>
    <n v="1063.8000000000002"/>
    <n v="709.19999999999982"/>
    <n v="0.39999999999999991"/>
    <x v="5"/>
    <n v="2024"/>
    <x v="3"/>
  </r>
  <r>
    <s v="O03441"/>
    <s v="2024-06-09"/>
    <x v="537"/>
    <s v="P043"/>
    <x v="87"/>
    <x v="1"/>
    <n v="1637"/>
    <n v="818.5"/>
    <n v="4"/>
    <n v="5"/>
    <n v="6548"/>
    <n v="3274"/>
    <n v="3274"/>
    <n v="0.5"/>
    <x v="9"/>
    <n v="2024"/>
    <x v="0"/>
  </r>
  <r>
    <s v="O03442"/>
    <s v="2024-06-02"/>
    <x v="808"/>
    <s v="P090"/>
    <x v="54"/>
    <x v="1"/>
    <n v="1510"/>
    <n v="755"/>
    <n v="5"/>
    <n v="15"/>
    <n v="7550"/>
    <n v="3775"/>
    <n v="3775"/>
    <n v="0.5"/>
    <x v="9"/>
    <n v="2024"/>
    <x v="0"/>
  </r>
  <r>
    <s v="O03443"/>
    <s v="2025-07-22"/>
    <x v="271"/>
    <s v="P026"/>
    <x v="60"/>
    <x v="4"/>
    <n v="4882"/>
    <n v="2929.2"/>
    <n v="5"/>
    <n v="20"/>
    <n v="24410"/>
    <n v="14646"/>
    <n v="9764"/>
    <n v="0.4"/>
    <x v="3"/>
    <n v="2025"/>
    <x v="1"/>
  </r>
  <r>
    <s v="O03444"/>
    <s v="2024-07-03"/>
    <x v="692"/>
    <s v="P087"/>
    <x v="78"/>
    <x v="3"/>
    <n v="25216"/>
    <n v="17651.2"/>
    <n v="5"/>
    <n v="10"/>
    <n v="126080"/>
    <n v="88256"/>
    <n v="37824"/>
    <n v="0.3"/>
    <x v="3"/>
    <n v="2024"/>
    <x v="1"/>
  </r>
  <r>
    <s v="O03445"/>
    <s v="2024-01-26"/>
    <x v="330"/>
    <s v="P044"/>
    <x v="53"/>
    <x v="4"/>
    <n v="5008"/>
    <n v="3505.6"/>
    <n v="2"/>
    <n v="5"/>
    <n v="10016"/>
    <n v="7011.2"/>
    <n v="3004.8"/>
    <n v="0.30000000000000004"/>
    <x v="2"/>
    <n v="2024"/>
    <x v="2"/>
  </r>
  <r>
    <s v="O03446"/>
    <s v="2025-12-14"/>
    <x v="381"/>
    <s v="P021"/>
    <x v="82"/>
    <x v="2"/>
    <n v="1236"/>
    <n v="865.2"/>
    <n v="3"/>
    <n v="0"/>
    <n v="3708"/>
    <n v="2595.6000000000004"/>
    <n v="1112.3999999999996"/>
    <n v="0.29999999999999988"/>
    <x v="5"/>
    <n v="2025"/>
    <x v="3"/>
  </r>
  <r>
    <s v="O03447"/>
    <s v="2025-05-26"/>
    <x v="734"/>
    <s v="P057"/>
    <x v="38"/>
    <x v="3"/>
    <n v="26846"/>
    <n v="16107.6"/>
    <n v="4"/>
    <n v="5"/>
    <n v="107384"/>
    <n v="64430.400000000001"/>
    <n v="42953.599999999999"/>
    <n v="0.39999999999999997"/>
    <x v="0"/>
    <n v="2025"/>
    <x v="0"/>
  </r>
  <r>
    <s v="O03448"/>
    <s v="2025-04-16"/>
    <x v="502"/>
    <s v="P082"/>
    <x v="68"/>
    <x v="3"/>
    <n v="354"/>
    <n v="247.8"/>
    <n v="4"/>
    <n v="20"/>
    <n v="1416"/>
    <n v="991.2"/>
    <n v="424.79999999999995"/>
    <n v="0.3"/>
    <x v="8"/>
    <n v="2025"/>
    <x v="0"/>
  </r>
  <r>
    <s v="O03449"/>
    <s v="2024-03-17"/>
    <x v="963"/>
    <s v="P017"/>
    <x v="12"/>
    <x v="2"/>
    <n v="978"/>
    <n v="684.6"/>
    <n v="3"/>
    <n v="20"/>
    <n v="2934"/>
    <n v="2053.8000000000002"/>
    <n v="880.19999999999982"/>
    <n v="0.29999999999999993"/>
    <x v="11"/>
    <n v="2024"/>
    <x v="2"/>
  </r>
  <r>
    <s v="O03450"/>
    <s v="2025-01-03"/>
    <x v="856"/>
    <s v="P076"/>
    <x v="17"/>
    <x v="1"/>
    <n v="3690"/>
    <n v="2583"/>
    <n v="3"/>
    <n v="10"/>
    <n v="11070"/>
    <n v="7749"/>
    <n v="3321"/>
    <n v="0.3"/>
    <x v="2"/>
    <n v="2025"/>
    <x v="2"/>
  </r>
  <r>
    <s v="O03451"/>
    <s v="2025-08-13"/>
    <x v="30"/>
    <s v="P044"/>
    <x v="53"/>
    <x v="4"/>
    <n v="5008"/>
    <n v="3505.6"/>
    <n v="5"/>
    <n v="20"/>
    <n v="25040"/>
    <n v="17528"/>
    <n v="7512"/>
    <n v="0.3"/>
    <x v="1"/>
    <n v="2025"/>
    <x v="1"/>
  </r>
  <r>
    <s v="O03452"/>
    <s v="2025-09-04"/>
    <x v="463"/>
    <s v="P082"/>
    <x v="68"/>
    <x v="3"/>
    <n v="354"/>
    <n v="247.8"/>
    <n v="1"/>
    <n v="20"/>
    <n v="354"/>
    <n v="247.8"/>
    <n v="106.19999999999999"/>
    <n v="0.3"/>
    <x v="4"/>
    <n v="2025"/>
    <x v="1"/>
  </r>
  <r>
    <s v="O03453"/>
    <s v="2024-04-01"/>
    <x v="828"/>
    <s v="P008"/>
    <x v="29"/>
    <x v="3"/>
    <n v="41971"/>
    <n v="29379.7"/>
    <n v="1"/>
    <n v="0"/>
    <n v="41971"/>
    <n v="29379.7"/>
    <n v="12591.3"/>
    <n v="0.3"/>
    <x v="8"/>
    <n v="2024"/>
    <x v="0"/>
  </r>
  <r>
    <s v="O03454"/>
    <s v="2024-10-09"/>
    <x v="728"/>
    <s v="P057"/>
    <x v="38"/>
    <x v="3"/>
    <n v="26846"/>
    <n v="16107.6"/>
    <n v="3"/>
    <n v="0"/>
    <n v="80538"/>
    <n v="48322.8"/>
    <n v="32215.199999999997"/>
    <n v="0.39999999999999997"/>
    <x v="7"/>
    <n v="2024"/>
    <x v="3"/>
  </r>
  <r>
    <s v="O03455"/>
    <s v="2025-12-29"/>
    <x v="426"/>
    <s v="P072"/>
    <x v="20"/>
    <x v="3"/>
    <n v="27555"/>
    <n v="19288.5"/>
    <n v="1"/>
    <n v="10"/>
    <n v="27555"/>
    <n v="19288.5"/>
    <n v="8266.5"/>
    <n v="0.3"/>
    <x v="5"/>
    <n v="2025"/>
    <x v="3"/>
  </r>
  <r>
    <s v="O03456"/>
    <s v="2024-03-06"/>
    <x v="663"/>
    <s v="P003"/>
    <x v="46"/>
    <x v="1"/>
    <n v="569"/>
    <n v="341.4"/>
    <n v="3"/>
    <n v="5"/>
    <n v="1707"/>
    <n v="1024.1999999999998"/>
    <n v="682.80000000000018"/>
    <n v="0.40000000000000013"/>
    <x v="11"/>
    <n v="2024"/>
    <x v="2"/>
  </r>
  <r>
    <s v="O03457"/>
    <s v="2024-12-25"/>
    <x v="725"/>
    <s v="P014"/>
    <x v="67"/>
    <x v="4"/>
    <n v="9565"/>
    <n v="6695.5"/>
    <n v="1"/>
    <n v="20"/>
    <n v="9565"/>
    <n v="6695.5"/>
    <n v="2869.5"/>
    <n v="0.3"/>
    <x v="5"/>
    <n v="2024"/>
    <x v="3"/>
  </r>
  <r>
    <s v="O03458"/>
    <s v="2024-06-14"/>
    <x v="964"/>
    <s v="P028"/>
    <x v="27"/>
    <x v="3"/>
    <n v="9664"/>
    <n v="4832"/>
    <n v="5"/>
    <n v="20"/>
    <n v="48320"/>
    <n v="24160"/>
    <n v="24160"/>
    <n v="0.5"/>
    <x v="9"/>
    <n v="2024"/>
    <x v="0"/>
  </r>
  <r>
    <s v="O03459"/>
    <s v="2024-11-29"/>
    <x v="923"/>
    <s v="P090"/>
    <x v="54"/>
    <x v="1"/>
    <n v="1510"/>
    <n v="755"/>
    <n v="4"/>
    <n v="10"/>
    <n v="6040"/>
    <n v="3020"/>
    <n v="3020"/>
    <n v="0.5"/>
    <x v="6"/>
    <n v="2024"/>
    <x v="3"/>
  </r>
  <r>
    <s v="O03460"/>
    <s v="2025-10-23"/>
    <x v="359"/>
    <s v="P022"/>
    <x v="73"/>
    <x v="3"/>
    <n v="48755"/>
    <n v="29253"/>
    <n v="4"/>
    <n v="10"/>
    <n v="195020"/>
    <n v="117012"/>
    <n v="78008"/>
    <n v="0.4"/>
    <x v="7"/>
    <n v="2025"/>
    <x v="3"/>
  </r>
  <r>
    <s v="O03461"/>
    <s v="2025-04-20"/>
    <x v="806"/>
    <s v="P093"/>
    <x v="59"/>
    <x v="0"/>
    <n v="10597"/>
    <n v="5298.5"/>
    <n v="3"/>
    <n v="15"/>
    <n v="31791"/>
    <n v="15895.5"/>
    <n v="15895.5"/>
    <n v="0.5"/>
    <x v="8"/>
    <n v="2025"/>
    <x v="0"/>
  </r>
  <r>
    <s v="O03462"/>
    <s v="2025-03-22"/>
    <x v="81"/>
    <s v="P069"/>
    <x v="41"/>
    <x v="1"/>
    <n v="384"/>
    <n v="192"/>
    <n v="4"/>
    <n v="10"/>
    <n v="1536"/>
    <n v="768"/>
    <n v="768"/>
    <n v="0.5"/>
    <x v="11"/>
    <n v="2025"/>
    <x v="2"/>
  </r>
  <r>
    <s v="O03463"/>
    <s v="2024-04-25"/>
    <x v="295"/>
    <s v="P050"/>
    <x v="26"/>
    <x v="4"/>
    <n v="10475"/>
    <n v="7332.5"/>
    <n v="5"/>
    <n v="0"/>
    <n v="52375"/>
    <n v="36662.5"/>
    <n v="15712.5"/>
    <n v="0.3"/>
    <x v="8"/>
    <n v="2024"/>
    <x v="0"/>
  </r>
  <r>
    <s v="O03464"/>
    <s v="2024-10-14"/>
    <x v="417"/>
    <s v="P026"/>
    <x v="60"/>
    <x v="4"/>
    <n v="4882"/>
    <n v="2929.2"/>
    <n v="3"/>
    <n v="5"/>
    <n v="14646"/>
    <n v="8787.5999999999985"/>
    <n v="5858.4000000000015"/>
    <n v="0.40000000000000008"/>
    <x v="7"/>
    <n v="2024"/>
    <x v="3"/>
  </r>
  <r>
    <s v="O03465"/>
    <s v="2025-06-17"/>
    <x v="934"/>
    <s v="P022"/>
    <x v="73"/>
    <x v="3"/>
    <n v="48755"/>
    <n v="29253"/>
    <n v="2"/>
    <n v="15"/>
    <n v="97510"/>
    <n v="58506"/>
    <n v="39004"/>
    <n v="0.4"/>
    <x v="9"/>
    <n v="2025"/>
    <x v="0"/>
  </r>
  <r>
    <s v="O03466"/>
    <s v="2024-03-07"/>
    <x v="117"/>
    <s v="P060"/>
    <x v="76"/>
    <x v="1"/>
    <n v="758"/>
    <n v="530.6"/>
    <n v="4"/>
    <n v="10"/>
    <n v="3032"/>
    <n v="2122.4"/>
    <n v="909.59999999999991"/>
    <n v="0.3"/>
    <x v="11"/>
    <n v="2024"/>
    <x v="2"/>
  </r>
  <r>
    <s v="O03467"/>
    <s v="2024-08-05"/>
    <x v="672"/>
    <s v="P094"/>
    <x v="69"/>
    <x v="0"/>
    <n v="13434"/>
    <n v="9403.7999999999993"/>
    <n v="4"/>
    <n v="5"/>
    <n v="53736"/>
    <n v="37615.199999999997"/>
    <n v="16120.800000000003"/>
    <n v="0.30000000000000004"/>
    <x v="1"/>
    <n v="2024"/>
    <x v="1"/>
  </r>
  <r>
    <s v="O03468"/>
    <s v="2025-03-26"/>
    <x v="483"/>
    <s v="P052"/>
    <x v="77"/>
    <x v="1"/>
    <n v="192"/>
    <n v="96"/>
    <n v="1"/>
    <n v="5"/>
    <n v="192"/>
    <n v="96"/>
    <n v="96"/>
    <n v="0.5"/>
    <x v="11"/>
    <n v="2025"/>
    <x v="2"/>
  </r>
  <r>
    <s v="O03469"/>
    <s v="2024-03-31"/>
    <x v="93"/>
    <s v="P083"/>
    <x v="14"/>
    <x v="4"/>
    <n v="5842"/>
    <n v="3505.2"/>
    <n v="2"/>
    <n v="5"/>
    <n v="11684"/>
    <n v="7010.4"/>
    <n v="4673.6000000000004"/>
    <n v="0.4"/>
    <x v="11"/>
    <n v="2024"/>
    <x v="2"/>
  </r>
  <r>
    <s v="O03470"/>
    <s v="2025-06-12"/>
    <x v="55"/>
    <s v="P020"/>
    <x v="21"/>
    <x v="4"/>
    <n v="11647"/>
    <n v="8152.9"/>
    <n v="1"/>
    <n v="10"/>
    <n v="11647"/>
    <n v="8152.9"/>
    <n v="3494.1000000000004"/>
    <n v="0.30000000000000004"/>
    <x v="9"/>
    <n v="2025"/>
    <x v="0"/>
  </r>
  <r>
    <s v="O03471"/>
    <s v="2025-11-05"/>
    <x v="820"/>
    <s v="P044"/>
    <x v="53"/>
    <x v="4"/>
    <n v="5008"/>
    <n v="3505.6"/>
    <n v="4"/>
    <n v="15"/>
    <n v="20032"/>
    <n v="14022.4"/>
    <n v="6009.6"/>
    <n v="0.30000000000000004"/>
    <x v="6"/>
    <n v="2025"/>
    <x v="3"/>
  </r>
  <r>
    <s v="O03472"/>
    <s v="2025-11-07"/>
    <x v="144"/>
    <s v="P005"/>
    <x v="90"/>
    <x v="1"/>
    <n v="3939"/>
    <n v="2757.3"/>
    <n v="5"/>
    <n v="0"/>
    <n v="19695"/>
    <n v="13786.5"/>
    <n v="5908.5"/>
    <n v="0.3"/>
    <x v="6"/>
    <n v="2025"/>
    <x v="3"/>
  </r>
  <r>
    <s v="O03473"/>
    <s v="2025-11-20"/>
    <x v="932"/>
    <s v="P056"/>
    <x v="23"/>
    <x v="3"/>
    <n v="18900"/>
    <n v="9450"/>
    <n v="4"/>
    <n v="15"/>
    <n v="75600"/>
    <n v="37800"/>
    <n v="37800"/>
    <n v="0.5"/>
    <x v="6"/>
    <n v="2025"/>
    <x v="3"/>
  </r>
  <r>
    <s v="O03474"/>
    <s v="2024-06-17"/>
    <x v="481"/>
    <s v="P068"/>
    <x v="65"/>
    <x v="0"/>
    <n v="7252"/>
    <n v="3626"/>
    <n v="1"/>
    <n v="15"/>
    <n v="7252"/>
    <n v="3626"/>
    <n v="3626"/>
    <n v="0.5"/>
    <x v="9"/>
    <n v="2024"/>
    <x v="0"/>
  </r>
  <r>
    <s v="O03475"/>
    <s v="2025-02-16"/>
    <x v="503"/>
    <s v="P006"/>
    <x v="99"/>
    <x v="3"/>
    <n v="18855"/>
    <n v="9427.5"/>
    <n v="3"/>
    <n v="0"/>
    <n v="56565"/>
    <n v="28282.5"/>
    <n v="28282.5"/>
    <n v="0.5"/>
    <x v="10"/>
    <n v="2025"/>
    <x v="2"/>
  </r>
  <r>
    <s v="O03476"/>
    <s v="2025-08-14"/>
    <x v="628"/>
    <s v="P089"/>
    <x v="31"/>
    <x v="4"/>
    <n v="2956"/>
    <n v="1478"/>
    <n v="4"/>
    <n v="20"/>
    <n v="11824"/>
    <n v="5912"/>
    <n v="5912"/>
    <n v="0.5"/>
    <x v="1"/>
    <n v="2025"/>
    <x v="1"/>
  </r>
  <r>
    <s v="O03477"/>
    <s v="2025-12-23"/>
    <x v="299"/>
    <s v="P018"/>
    <x v="5"/>
    <x v="1"/>
    <n v="3985"/>
    <n v="2789.5"/>
    <n v="2"/>
    <n v="20"/>
    <n v="7970"/>
    <n v="5579"/>
    <n v="2391"/>
    <n v="0.3"/>
    <x v="5"/>
    <n v="2025"/>
    <x v="3"/>
  </r>
  <r>
    <s v="O03478"/>
    <s v="2025-11-13"/>
    <x v="326"/>
    <s v="P050"/>
    <x v="26"/>
    <x v="4"/>
    <n v="10475"/>
    <n v="7332.5"/>
    <n v="5"/>
    <n v="5"/>
    <n v="52375"/>
    <n v="36662.5"/>
    <n v="15712.5"/>
    <n v="0.3"/>
    <x v="6"/>
    <n v="2025"/>
    <x v="3"/>
  </r>
  <r>
    <s v="O03479"/>
    <s v="2025-01-22"/>
    <x v="356"/>
    <s v="P100"/>
    <x v="45"/>
    <x v="1"/>
    <n v="2523"/>
    <n v="1766.1"/>
    <n v="3"/>
    <n v="20"/>
    <n v="7569"/>
    <n v="5298.2999999999993"/>
    <n v="2270.7000000000007"/>
    <n v="0.3000000000000001"/>
    <x v="2"/>
    <n v="2025"/>
    <x v="2"/>
  </r>
  <r>
    <s v="O03480"/>
    <s v="2024-03-12"/>
    <x v="777"/>
    <s v="P075"/>
    <x v="25"/>
    <x v="4"/>
    <n v="5435"/>
    <n v="3804.5"/>
    <n v="2"/>
    <n v="5"/>
    <n v="10870"/>
    <n v="7609"/>
    <n v="3261"/>
    <n v="0.3"/>
    <x v="11"/>
    <n v="2024"/>
    <x v="2"/>
  </r>
  <r>
    <s v="O03481"/>
    <s v="2025-11-08"/>
    <x v="235"/>
    <s v="P005"/>
    <x v="90"/>
    <x v="1"/>
    <n v="3939"/>
    <n v="2757.3"/>
    <n v="4"/>
    <n v="10"/>
    <n v="15756"/>
    <n v="11029.2"/>
    <n v="4726.7999999999993"/>
    <n v="0.29999999999999993"/>
    <x v="6"/>
    <n v="2025"/>
    <x v="3"/>
  </r>
  <r>
    <s v="O03482"/>
    <s v="2024-08-11"/>
    <x v="222"/>
    <s v="P014"/>
    <x v="67"/>
    <x v="4"/>
    <n v="9565"/>
    <n v="6695.5"/>
    <n v="1"/>
    <n v="5"/>
    <n v="9565"/>
    <n v="6695.5"/>
    <n v="2869.5"/>
    <n v="0.3"/>
    <x v="1"/>
    <n v="2024"/>
    <x v="1"/>
  </r>
  <r>
    <s v="O03483"/>
    <s v="2024-08-31"/>
    <x v="12"/>
    <s v="P016"/>
    <x v="43"/>
    <x v="1"/>
    <n v="1591"/>
    <n v="1113.7"/>
    <n v="1"/>
    <n v="10"/>
    <n v="1591"/>
    <n v="1113.7"/>
    <n v="477.29999999999995"/>
    <n v="0.3"/>
    <x v="1"/>
    <n v="2024"/>
    <x v="1"/>
  </r>
  <r>
    <s v="O03484"/>
    <s v="2024-06-07"/>
    <x v="401"/>
    <s v="P016"/>
    <x v="43"/>
    <x v="1"/>
    <n v="1591"/>
    <n v="1113.7"/>
    <n v="3"/>
    <n v="15"/>
    <n v="4773"/>
    <n v="3341.1000000000004"/>
    <n v="1431.8999999999996"/>
    <n v="0.29999999999999993"/>
    <x v="9"/>
    <n v="2024"/>
    <x v="0"/>
  </r>
  <r>
    <s v="O03485"/>
    <s v="2024-01-02"/>
    <x v="921"/>
    <s v="P021"/>
    <x v="82"/>
    <x v="2"/>
    <n v="1236"/>
    <n v="865.2"/>
    <n v="5"/>
    <n v="0"/>
    <n v="6180"/>
    <n v="4326"/>
    <n v="1854"/>
    <n v="0.3"/>
    <x v="2"/>
    <n v="2024"/>
    <x v="2"/>
  </r>
  <r>
    <s v="O03486"/>
    <s v="2024-03-15"/>
    <x v="725"/>
    <s v="P009"/>
    <x v="49"/>
    <x v="4"/>
    <n v="10891"/>
    <n v="5445.5"/>
    <n v="3"/>
    <n v="0"/>
    <n v="32673"/>
    <n v="16336.5"/>
    <n v="16336.5"/>
    <n v="0.5"/>
    <x v="11"/>
    <n v="2024"/>
    <x v="2"/>
  </r>
  <r>
    <s v="O03487"/>
    <s v="2024-04-24"/>
    <x v="903"/>
    <s v="P065"/>
    <x v="10"/>
    <x v="4"/>
    <n v="4421"/>
    <n v="3094.7"/>
    <n v="4"/>
    <n v="10"/>
    <n v="17684"/>
    <n v="12378.8"/>
    <n v="5305.2000000000007"/>
    <n v="0.30000000000000004"/>
    <x v="8"/>
    <n v="2024"/>
    <x v="0"/>
  </r>
  <r>
    <s v="O03488"/>
    <s v="2025-10-23"/>
    <x v="250"/>
    <s v="P079"/>
    <x v="36"/>
    <x v="0"/>
    <n v="10900"/>
    <n v="5450"/>
    <n v="1"/>
    <n v="10"/>
    <n v="10900"/>
    <n v="5450"/>
    <n v="5450"/>
    <n v="0.5"/>
    <x v="7"/>
    <n v="2025"/>
    <x v="3"/>
  </r>
  <r>
    <s v="O03489"/>
    <s v="2024-03-19"/>
    <x v="111"/>
    <s v="P090"/>
    <x v="54"/>
    <x v="1"/>
    <n v="1510"/>
    <n v="755"/>
    <n v="1"/>
    <n v="20"/>
    <n v="1510"/>
    <n v="755"/>
    <n v="755"/>
    <n v="0.5"/>
    <x v="11"/>
    <n v="2024"/>
    <x v="2"/>
  </r>
  <r>
    <s v="O03490"/>
    <s v="2025-11-18"/>
    <x v="564"/>
    <s v="P005"/>
    <x v="90"/>
    <x v="1"/>
    <n v="3939"/>
    <n v="2757.3"/>
    <n v="5"/>
    <n v="0"/>
    <n v="19695"/>
    <n v="13786.5"/>
    <n v="5908.5"/>
    <n v="0.3"/>
    <x v="6"/>
    <n v="2025"/>
    <x v="3"/>
  </r>
  <r>
    <s v="O03491"/>
    <s v="2025-04-11"/>
    <x v="243"/>
    <s v="P059"/>
    <x v="62"/>
    <x v="3"/>
    <n v="39929"/>
    <n v="23957.4"/>
    <n v="5"/>
    <n v="5"/>
    <n v="199645"/>
    <n v="119787"/>
    <n v="79858"/>
    <n v="0.4"/>
    <x v="8"/>
    <n v="2025"/>
    <x v="0"/>
  </r>
  <r>
    <s v="O03492"/>
    <s v="2024-01-05"/>
    <x v="132"/>
    <s v="P066"/>
    <x v="72"/>
    <x v="4"/>
    <n v="4711"/>
    <n v="2826.6"/>
    <n v="3"/>
    <n v="5"/>
    <n v="14133"/>
    <n v="8479.7999999999993"/>
    <n v="5653.2000000000007"/>
    <n v="0.40000000000000008"/>
    <x v="2"/>
    <n v="2024"/>
    <x v="2"/>
  </r>
  <r>
    <s v="O03493"/>
    <s v="2024-09-08"/>
    <x v="208"/>
    <s v="P068"/>
    <x v="65"/>
    <x v="0"/>
    <n v="7252"/>
    <n v="3626"/>
    <n v="5"/>
    <n v="20"/>
    <n v="36260"/>
    <n v="18130"/>
    <n v="18130"/>
    <n v="0.5"/>
    <x v="4"/>
    <n v="2024"/>
    <x v="1"/>
  </r>
  <r>
    <s v="O03494"/>
    <s v="2024-11-13"/>
    <x v="409"/>
    <s v="P039"/>
    <x v="81"/>
    <x v="0"/>
    <n v="9543"/>
    <n v="4771.5"/>
    <n v="5"/>
    <n v="10"/>
    <n v="47715"/>
    <n v="23857.5"/>
    <n v="23857.5"/>
    <n v="0.5"/>
    <x v="6"/>
    <n v="2024"/>
    <x v="3"/>
  </r>
  <r>
    <s v="O03495"/>
    <s v="2025-06-19"/>
    <x v="899"/>
    <s v="P086"/>
    <x v="8"/>
    <x v="2"/>
    <n v="3333"/>
    <n v="2333.1"/>
    <n v="3"/>
    <n v="20"/>
    <n v="9999"/>
    <n v="6999.2999999999993"/>
    <n v="2999.7000000000007"/>
    <n v="0.3000000000000001"/>
    <x v="9"/>
    <n v="2025"/>
    <x v="0"/>
  </r>
  <r>
    <s v="O03496"/>
    <s v="2025-12-12"/>
    <x v="143"/>
    <s v="P035"/>
    <x v="92"/>
    <x v="4"/>
    <n v="3185"/>
    <n v="1592.5"/>
    <n v="5"/>
    <n v="15"/>
    <n v="15925"/>
    <n v="7962.5"/>
    <n v="7962.5"/>
    <n v="0.5"/>
    <x v="5"/>
    <n v="2025"/>
    <x v="3"/>
  </r>
  <r>
    <s v="O03497"/>
    <s v="2024-11-25"/>
    <x v="377"/>
    <s v="P036"/>
    <x v="97"/>
    <x v="3"/>
    <n v="3046"/>
    <n v="1827.6"/>
    <n v="3"/>
    <n v="15"/>
    <n v="9138"/>
    <n v="5482.7999999999993"/>
    <n v="3655.2000000000007"/>
    <n v="0.40000000000000008"/>
    <x v="6"/>
    <n v="2024"/>
    <x v="3"/>
  </r>
  <r>
    <s v="O03498"/>
    <s v="2025-05-20"/>
    <x v="821"/>
    <s v="P029"/>
    <x v="94"/>
    <x v="4"/>
    <n v="2105"/>
    <n v="1263"/>
    <n v="2"/>
    <n v="20"/>
    <n v="4210"/>
    <n v="2526"/>
    <n v="1684"/>
    <n v="0.4"/>
    <x v="0"/>
    <n v="2025"/>
    <x v="0"/>
  </r>
  <r>
    <s v="O03499"/>
    <s v="2024-03-01"/>
    <x v="236"/>
    <s v="P100"/>
    <x v="45"/>
    <x v="1"/>
    <n v="2523"/>
    <n v="1766.1"/>
    <n v="5"/>
    <n v="0"/>
    <n v="12615"/>
    <n v="8830.5"/>
    <n v="3784.5"/>
    <n v="0.3"/>
    <x v="11"/>
    <n v="2024"/>
    <x v="2"/>
  </r>
  <r>
    <s v="O03500"/>
    <s v="2025-05-03"/>
    <x v="662"/>
    <s v="P042"/>
    <x v="74"/>
    <x v="1"/>
    <n v="2758"/>
    <n v="1379"/>
    <n v="4"/>
    <n v="20"/>
    <n v="11032"/>
    <n v="5516"/>
    <n v="5516"/>
    <n v="0.5"/>
    <x v="0"/>
    <n v="2025"/>
    <x v="0"/>
  </r>
  <r>
    <s v="O03501"/>
    <s v="2024-09-10"/>
    <x v="64"/>
    <s v="P061"/>
    <x v="44"/>
    <x v="4"/>
    <n v="7170"/>
    <n v="3585"/>
    <n v="3"/>
    <n v="0"/>
    <n v="21510"/>
    <n v="10755"/>
    <n v="10755"/>
    <n v="0.5"/>
    <x v="4"/>
    <n v="2024"/>
    <x v="1"/>
  </r>
  <r>
    <s v="O03502"/>
    <s v="2025-12-07"/>
    <x v="965"/>
    <s v="P056"/>
    <x v="23"/>
    <x v="3"/>
    <n v="18900"/>
    <n v="9450"/>
    <n v="2"/>
    <n v="5"/>
    <n v="37800"/>
    <n v="18900"/>
    <n v="18900"/>
    <n v="0.5"/>
    <x v="5"/>
    <n v="2025"/>
    <x v="3"/>
  </r>
  <r>
    <s v="O03503"/>
    <s v="2025-11-09"/>
    <x v="222"/>
    <s v="P066"/>
    <x v="72"/>
    <x v="4"/>
    <n v="4711"/>
    <n v="2826.6"/>
    <n v="3"/>
    <n v="5"/>
    <n v="14133"/>
    <n v="8479.7999999999993"/>
    <n v="5653.2000000000007"/>
    <n v="0.40000000000000008"/>
    <x v="6"/>
    <n v="2025"/>
    <x v="3"/>
  </r>
  <r>
    <s v="O03504"/>
    <s v="2025-06-14"/>
    <x v="960"/>
    <s v="P011"/>
    <x v="32"/>
    <x v="0"/>
    <n v="4339"/>
    <n v="2169.5"/>
    <n v="1"/>
    <n v="0"/>
    <n v="4339"/>
    <n v="2169.5"/>
    <n v="2169.5"/>
    <n v="0.5"/>
    <x v="9"/>
    <n v="2025"/>
    <x v="0"/>
  </r>
  <r>
    <s v="O03505"/>
    <s v="2025-08-20"/>
    <x v="347"/>
    <s v="P080"/>
    <x v="79"/>
    <x v="4"/>
    <n v="4816"/>
    <n v="3371.2"/>
    <n v="1"/>
    <n v="15"/>
    <n v="4816"/>
    <n v="3371.2"/>
    <n v="1444.8000000000002"/>
    <n v="0.30000000000000004"/>
    <x v="1"/>
    <n v="2025"/>
    <x v="1"/>
  </r>
  <r>
    <s v="O03506"/>
    <s v="2024-08-16"/>
    <x v="458"/>
    <s v="P083"/>
    <x v="14"/>
    <x v="4"/>
    <n v="5842"/>
    <n v="3505.2"/>
    <n v="2"/>
    <n v="5"/>
    <n v="11684"/>
    <n v="7010.4"/>
    <n v="4673.6000000000004"/>
    <n v="0.4"/>
    <x v="1"/>
    <n v="2024"/>
    <x v="1"/>
  </r>
  <r>
    <s v="O03507"/>
    <s v="2025-07-20"/>
    <x v="623"/>
    <s v="P040"/>
    <x v="86"/>
    <x v="4"/>
    <n v="6724"/>
    <n v="4034.4"/>
    <n v="2"/>
    <n v="15"/>
    <n v="13448"/>
    <n v="8068.8"/>
    <n v="5379.2"/>
    <n v="0.39999999999999997"/>
    <x v="3"/>
    <n v="2025"/>
    <x v="1"/>
  </r>
  <r>
    <s v="O03508"/>
    <s v="2024-05-01"/>
    <x v="613"/>
    <s v="P086"/>
    <x v="8"/>
    <x v="2"/>
    <n v="3333"/>
    <n v="2333.1"/>
    <n v="4"/>
    <n v="10"/>
    <n v="13332"/>
    <n v="9332.4"/>
    <n v="3999.6000000000004"/>
    <n v="0.30000000000000004"/>
    <x v="0"/>
    <n v="2024"/>
    <x v="0"/>
  </r>
  <r>
    <s v="O03509"/>
    <s v="2024-07-22"/>
    <x v="363"/>
    <s v="P070"/>
    <x v="85"/>
    <x v="4"/>
    <n v="583"/>
    <n v="349.8"/>
    <n v="3"/>
    <n v="15"/>
    <n v="1749"/>
    <n v="1049.4000000000001"/>
    <n v="699.59999999999991"/>
    <n v="0.39999999999999997"/>
    <x v="3"/>
    <n v="2024"/>
    <x v="1"/>
  </r>
  <r>
    <s v="O03510"/>
    <s v="2024-01-06"/>
    <x v="882"/>
    <s v="P033"/>
    <x v="98"/>
    <x v="3"/>
    <n v="11428"/>
    <n v="6856.8"/>
    <n v="1"/>
    <n v="15"/>
    <n v="11428"/>
    <n v="6856.8"/>
    <n v="4571.2"/>
    <n v="0.39999999999999997"/>
    <x v="2"/>
    <n v="2024"/>
    <x v="2"/>
  </r>
  <r>
    <s v="O03511"/>
    <s v="2024-09-15"/>
    <x v="907"/>
    <s v="P030"/>
    <x v="40"/>
    <x v="3"/>
    <n v="16441"/>
    <n v="8220.5"/>
    <n v="3"/>
    <n v="0"/>
    <n v="49323"/>
    <n v="24661.5"/>
    <n v="24661.5"/>
    <n v="0.5"/>
    <x v="4"/>
    <n v="2024"/>
    <x v="1"/>
  </r>
  <r>
    <s v="O03512"/>
    <s v="2024-12-17"/>
    <x v="615"/>
    <s v="P073"/>
    <x v="89"/>
    <x v="1"/>
    <n v="626"/>
    <n v="438.2"/>
    <n v="5"/>
    <n v="5"/>
    <n v="3130"/>
    <n v="2191"/>
    <n v="939"/>
    <n v="0.3"/>
    <x v="5"/>
    <n v="2024"/>
    <x v="3"/>
  </r>
  <r>
    <s v="O03513"/>
    <s v="2024-08-30"/>
    <x v="550"/>
    <s v="P074"/>
    <x v="19"/>
    <x v="3"/>
    <n v="20835"/>
    <n v="12501"/>
    <n v="2"/>
    <n v="20"/>
    <n v="41670"/>
    <n v="25002"/>
    <n v="16668"/>
    <n v="0.4"/>
    <x v="1"/>
    <n v="2024"/>
    <x v="1"/>
  </r>
  <r>
    <s v="O03514"/>
    <s v="2025-11-04"/>
    <x v="829"/>
    <s v="P006"/>
    <x v="99"/>
    <x v="3"/>
    <n v="18855"/>
    <n v="9427.5"/>
    <n v="4"/>
    <n v="5"/>
    <n v="75420"/>
    <n v="37710"/>
    <n v="37710"/>
    <n v="0.5"/>
    <x v="6"/>
    <n v="2025"/>
    <x v="3"/>
  </r>
  <r>
    <s v="O03515"/>
    <s v="2025-02-21"/>
    <x v="151"/>
    <s v="P081"/>
    <x v="50"/>
    <x v="2"/>
    <n v="4046"/>
    <n v="2427.6"/>
    <n v="3"/>
    <n v="15"/>
    <n v="12138"/>
    <n v="7282.7999999999993"/>
    <n v="4855.2000000000007"/>
    <n v="0.40000000000000008"/>
    <x v="10"/>
    <n v="2025"/>
    <x v="2"/>
  </r>
  <r>
    <s v="O03516"/>
    <s v="2025-04-28"/>
    <x v="253"/>
    <s v="P027"/>
    <x v="33"/>
    <x v="2"/>
    <n v="4969"/>
    <n v="2484.5"/>
    <n v="1"/>
    <n v="0"/>
    <n v="4969"/>
    <n v="2484.5"/>
    <n v="2484.5"/>
    <n v="0.5"/>
    <x v="8"/>
    <n v="2025"/>
    <x v="0"/>
  </r>
  <r>
    <s v="O03517"/>
    <s v="2025-03-09"/>
    <x v="772"/>
    <s v="P088"/>
    <x v="6"/>
    <x v="4"/>
    <n v="11542"/>
    <n v="6925.2"/>
    <n v="5"/>
    <n v="0"/>
    <n v="57710"/>
    <n v="34626"/>
    <n v="23084"/>
    <n v="0.4"/>
    <x v="11"/>
    <n v="2025"/>
    <x v="2"/>
  </r>
  <r>
    <s v="O03518"/>
    <s v="2024-05-08"/>
    <x v="626"/>
    <s v="P039"/>
    <x v="81"/>
    <x v="0"/>
    <n v="9543"/>
    <n v="4771.5"/>
    <n v="5"/>
    <n v="15"/>
    <n v="47715"/>
    <n v="23857.5"/>
    <n v="23857.5"/>
    <n v="0.5"/>
    <x v="0"/>
    <n v="2024"/>
    <x v="0"/>
  </r>
  <r>
    <s v="O03519"/>
    <s v="2024-02-11"/>
    <x v="74"/>
    <s v="P083"/>
    <x v="14"/>
    <x v="4"/>
    <n v="5842"/>
    <n v="3505.2"/>
    <n v="3"/>
    <n v="0"/>
    <n v="17526"/>
    <n v="10515.599999999999"/>
    <n v="7010.4000000000015"/>
    <n v="0.40000000000000008"/>
    <x v="10"/>
    <n v="2024"/>
    <x v="2"/>
  </r>
  <r>
    <s v="O03520"/>
    <s v="2025-02-24"/>
    <x v="622"/>
    <s v="P020"/>
    <x v="21"/>
    <x v="4"/>
    <n v="11647"/>
    <n v="8152.9"/>
    <n v="5"/>
    <n v="20"/>
    <n v="58235"/>
    <n v="40764.5"/>
    <n v="17470.5"/>
    <n v="0.3"/>
    <x v="10"/>
    <n v="2025"/>
    <x v="2"/>
  </r>
  <r>
    <s v="O03521"/>
    <s v="2024-12-10"/>
    <x v="858"/>
    <s v="P035"/>
    <x v="92"/>
    <x v="4"/>
    <n v="3185"/>
    <n v="1592.5"/>
    <n v="4"/>
    <n v="15"/>
    <n v="12740"/>
    <n v="6370"/>
    <n v="6370"/>
    <n v="0.5"/>
    <x v="5"/>
    <n v="2024"/>
    <x v="3"/>
  </r>
  <r>
    <s v="O03522"/>
    <s v="2025-09-05"/>
    <x v="470"/>
    <s v="P023"/>
    <x v="11"/>
    <x v="4"/>
    <n v="4437"/>
    <n v="2662.2"/>
    <n v="1"/>
    <n v="20"/>
    <n v="4437"/>
    <n v="2662.2"/>
    <n v="1774.8000000000002"/>
    <n v="0.4"/>
    <x v="4"/>
    <n v="2025"/>
    <x v="1"/>
  </r>
  <r>
    <s v="O03523"/>
    <s v="2025-09-12"/>
    <x v="801"/>
    <s v="P007"/>
    <x v="4"/>
    <x v="4"/>
    <n v="5469"/>
    <n v="3281.4"/>
    <n v="3"/>
    <n v="5"/>
    <n v="16407"/>
    <n v="9844.2000000000007"/>
    <n v="6562.7999999999993"/>
    <n v="0.39999999999999997"/>
    <x v="4"/>
    <n v="2025"/>
    <x v="1"/>
  </r>
  <r>
    <s v="O03524"/>
    <s v="2024-02-16"/>
    <x v="966"/>
    <s v="P062"/>
    <x v="93"/>
    <x v="4"/>
    <n v="2777"/>
    <n v="1943.9"/>
    <n v="1"/>
    <n v="20"/>
    <n v="2777"/>
    <n v="1943.9"/>
    <n v="833.09999999999991"/>
    <n v="0.3"/>
    <x v="10"/>
    <n v="2024"/>
    <x v="2"/>
  </r>
  <r>
    <s v="O03525"/>
    <s v="2024-11-07"/>
    <x v="655"/>
    <s v="P087"/>
    <x v="78"/>
    <x v="3"/>
    <n v="25216"/>
    <n v="17651.2"/>
    <n v="5"/>
    <n v="0"/>
    <n v="126080"/>
    <n v="88256"/>
    <n v="37824"/>
    <n v="0.3"/>
    <x v="6"/>
    <n v="2024"/>
    <x v="3"/>
  </r>
  <r>
    <s v="O03526"/>
    <s v="2024-10-10"/>
    <x v="198"/>
    <s v="P073"/>
    <x v="89"/>
    <x v="1"/>
    <n v="626"/>
    <n v="438.2"/>
    <n v="2"/>
    <n v="5"/>
    <n v="1252"/>
    <n v="876.4"/>
    <n v="375.6"/>
    <n v="0.30000000000000004"/>
    <x v="7"/>
    <n v="2024"/>
    <x v="3"/>
  </r>
  <r>
    <s v="O03527"/>
    <s v="2025-03-15"/>
    <x v="447"/>
    <s v="P055"/>
    <x v="56"/>
    <x v="3"/>
    <n v="6621"/>
    <n v="3972.6"/>
    <n v="4"/>
    <n v="15"/>
    <n v="26484"/>
    <n v="15890.4"/>
    <n v="10593.6"/>
    <n v="0.4"/>
    <x v="11"/>
    <n v="2025"/>
    <x v="2"/>
  </r>
  <r>
    <s v="O03528"/>
    <s v="2025-09-08"/>
    <x v="489"/>
    <s v="P033"/>
    <x v="98"/>
    <x v="3"/>
    <n v="11428"/>
    <n v="6856.8"/>
    <n v="3"/>
    <n v="10"/>
    <n v="34284"/>
    <n v="20570.400000000001"/>
    <n v="13713.599999999999"/>
    <n v="0.39999999999999997"/>
    <x v="4"/>
    <n v="2025"/>
    <x v="1"/>
  </r>
  <r>
    <s v="O03529"/>
    <s v="2024-02-05"/>
    <x v="331"/>
    <s v="P050"/>
    <x v="26"/>
    <x v="4"/>
    <n v="10475"/>
    <n v="7332.5"/>
    <n v="1"/>
    <n v="5"/>
    <n v="10475"/>
    <n v="7332.5"/>
    <n v="3142.5"/>
    <n v="0.3"/>
    <x v="10"/>
    <n v="2024"/>
    <x v="2"/>
  </r>
  <r>
    <s v="O03530"/>
    <s v="2024-09-02"/>
    <x v="736"/>
    <s v="P014"/>
    <x v="67"/>
    <x v="4"/>
    <n v="9565"/>
    <n v="6695.5"/>
    <n v="4"/>
    <n v="20"/>
    <n v="38260"/>
    <n v="26782"/>
    <n v="11478"/>
    <n v="0.3"/>
    <x v="4"/>
    <n v="2024"/>
    <x v="1"/>
  </r>
  <r>
    <s v="O03531"/>
    <s v="2024-05-03"/>
    <x v="129"/>
    <s v="P098"/>
    <x v="30"/>
    <x v="1"/>
    <n v="1661"/>
    <n v="830.5"/>
    <n v="5"/>
    <n v="0"/>
    <n v="8305"/>
    <n v="4152.5"/>
    <n v="4152.5"/>
    <n v="0.5"/>
    <x v="0"/>
    <n v="2024"/>
    <x v="0"/>
  </r>
  <r>
    <s v="O03532"/>
    <s v="2025-06-12"/>
    <x v="749"/>
    <s v="P020"/>
    <x v="21"/>
    <x v="4"/>
    <n v="11647"/>
    <n v="8152.9"/>
    <n v="1"/>
    <n v="10"/>
    <n v="11647"/>
    <n v="8152.9"/>
    <n v="3494.1000000000004"/>
    <n v="0.30000000000000004"/>
    <x v="9"/>
    <n v="2025"/>
    <x v="0"/>
  </r>
  <r>
    <s v="O03533"/>
    <s v="2024-05-08"/>
    <x v="957"/>
    <s v="P080"/>
    <x v="79"/>
    <x v="4"/>
    <n v="4816"/>
    <n v="3371.2"/>
    <n v="1"/>
    <n v="20"/>
    <n v="4816"/>
    <n v="3371.2"/>
    <n v="1444.8000000000002"/>
    <n v="0.30000000000000004"/>
    <x v="0"/>
    <n v="2024"/>
    <x v="0"/>
  </r>
  <r>
    <s v="O03534"/>
    <s v="2024-04-09"/>
    <x v="355"/>
    <s v="P002"/>
    <x v="61"/>
    <x v="4"/>
    <n v="4241"/>
    <n v="2120.5"/>
    <n v="2"/>
    <n v="20"/>
    <n v="8482"/>
    <n v="4241"/>
    <n v="4241"/>
    <n v="0.5"/>
    <x v="8"/>
    <n v="2024"/>
    <x v="0"/>
  </r>
  <r>
    <s v="O03535"/>
    <s v="2024-12-09"/>
    <x v="129"/>
    <s v="P072"/>
    <x v="20"/>
    <x v="3"/>
    <n v="27555"/>
    <n v="19288.5"/>
    <n v="1"/>
    <n v="10"/>
    <n v="27555"/>
    <n v="19288.5"/>
    <n v="8266.5"/>
    <n v="0.3"/>
    <x v="5"/>
    <n v="2024"/>
    <x v="3"/>
  </r>
  <r>
    <s v="O03536"/>
    <s v="2024-03-25"/>
    <x v="6"/>
    <s v="P003"/>
    <x v="46"/>
    <x v="1"/>
    <n v="569"/>
    <n v="341.4"/>
    <n v="5"/>
    <n v="20"/>
    <n v="2845"/>
    <n v="1707"/>
    <n v="1138"/>
    <n v="0.4"/>
    <x v="11"/>
    <n v="2024"/>
    <x v="2"/>
  </r>
  <r>
    <s v="O03537"/>
    <s v="2024-06-13"/>
    <x v="958"/>
    <s v="P051"/>
    <x v="96"/>
    <x v="1"/>
    <n v="1507"/>
    <n v="753.5"/>
    <n v="5"/>
    <n v="5"/>
    <n v="7535"/>
    <n v="3767.5"/>
    <n v="3767.5"/>
    <n v="0.5"/>
    <x v="9"/>
    <n v="2024"/>
    <x v="0"/>
  </r>
  <r>
    <s v="O03538"/>
    <s v="2024-09-08"/>
    <x v="348"/>
    <s v="P048"/>
    <x v="42"/>
    <x v="2"/>
    <n v="2190"/>
    <n v="1095"/>
    <n v="1"/>
    <n v="15"/>
    <n v="2190"/>
    <n v="1095"/>
    <n v="1095"/>
    <n v="0.5"/>
    <x v="4"/>
    <n v="2024"/>
    <x v="1"/>
  </r>
  <r>
    <s v="O03539"/>
    <s v="2025-05-07"/>
    <x v="160"/>
    <s v="P035"/>
    <x v="92"/>
    <x v="4"/>
    <n v="3185"/>
    <n v="1592.5"/>
    <n v="3"/>
    <n v="0"/>
    <n v="9555"/>
    <n v="4777.5"/>
    <n v="4777.5"/>
    <n v="0.5"/>
    <x v="0"/>
    <n v="2025"/>
    <x v="0"/>
  </r>
  <r>
    <s v="O03540"/>
    <s v="2025-03-23"/>
    <x v="445"/>
    <s v="P067"/>
    <x v="52"/>
    <x v="4"/>
    <n v="1463"/>
    <n v="731.5"/>
    <n v="4"/>
    <n v="20"/>
    <n v="5852"/>
    <n v="2926"/>
    <n v="2926"/>
    <n v="0.5"/>
    <x v="11"/>
    <n v="2025"/>
    <x v="2"/>
  </r>
  <r>
    <s v="O03541"/>
    <s v="2025-03-12"/>
    <x v="237"/>
    <s v="P021"/>
    <x v="82"/>
    <x v="2"/>
    <n v="1236"/>
    <n v="865.2"/>
    <n v="2"/>
    <n v="15"/>
    <n v="2472"/>
    <n v="1730.4"/>
    <n v="741.59999999999991"/>
    <n v="0.3"/>
    <x v="11"/>
    <n v="2025"/>
    <x v="2"/>
  </r>
  <r>
    <s v="O03542"/>
    <s v="2024-06-27"/>
    <x v="967"/>
    <s v="P028"/>
    <x v="27"/>
    <x v="3"/>
    <n v="9664"/>
    <n v="4832"/>
    <n v="3"/>
    <n v="10"/>
    <n v="28992"/>
    <n v="14496"/>
    <n v="14496"/>
    <n v="0.5"/>
    <x v="9"/>
    <n v="2024"/>
    <x v="0"/>
  </r>
  <r>
    <s v="O03543"/>
    <s v="2025-09-05"/>
    <x v="430"/>
    <s v="P003"/>
    <x v="46"/>
    <x v="1"/>
    <n v="569"/>
    <n v="341.4"/>
    <n v="2"/>
    <n v="20"/>
    <n v="1138"/>
    <n v="682.8"/>
    <n v="455.20000000000005"/>
    <n v="0.4"/>
    <x v="4"/>
    <n v="2025"/>
    <x v="1"/>
  </r>
  <r>
    <s v="O03544"/>
    <s v="2024-06-26"/>
    <x v="853"/>
    <s v="P025"/>
    <x v="58"/>
    <x v="2"/>
    <n v="696"/>
    <n v="348"/>
    <n v="2"/>
    <n v="10"/>
    <n v="1392"/>
    <n v="696"/>
    <n v="696"/>
    <n v="0.5"/>
    <x v="9"/>
    <n v="2024"/>
    <x v="0"/>
  </r>
  <r>
    <s v="O03545"/>
    <s v="2025-02-11"/>
    <x v="968"/>
    <s v="P096"/>
    <x v="47"/>
    <x v="2"/>
    <n v="483"/>
    <n v="289.8"/>
    <n v="5"/>
    <n v="5"/>
    <n v="2415"/>
    <n v="1449"/>
    <n v="966"/>
    <n v="0.4"/>
    <x v="10"/>
    <n v="2025"/>
    <x v="2"/>
  </r>
  <r>
    <s v="O03546"/>
    <s v="2025-05-25"/>
    <x v="766"/>
    <s v="P005"/>
    <x v="90"/>
    <x v="1"/>
    <n v="3939"/>
    <n v="2757.3"/>
    <n v="2"/>
    <n v="5"/>
    <n v="7878"/>
    <n v="5514.6"/>
    <n v="2363.3999999999996"/>
    <n v="0.29999999999999993"/>
    <x v="0"/>
    <n v="2025"/>
    <x v="0"/>
  </r>
  <r>
    <s v="O03547"/>
    <s v="2025-10-16"/>
    <x v="237"/>
    <s v="P090"/>
    <x v="54"/>
    <x v="1"/>
    <n v="1510"/>
    <n v="755"/>
    <n v="5"/>
    <n v="10"/>
    <n v="7550"/>
    <n v="3775"/>
    <n v="3775"/>
    <n v="0.5"/>
    <x v="7"/>
    <n v="2025"/>
    <x v="3"/>
  </r>
  <r>
    <s v="O03548"/>
    <s v="2024-02-12"/>
    <x v="276"/>
    <s v="P087"/>
    <x v="78"/>
    <x v="3"/>
    <n v="25216"/>
    <n v="17651.2"/>
    <n v="1"/>
    <n v="20"/>
    <n v="25216"/>
    <n v="17651.2"/>
    <n v="7564.7999999999993"/>
    <n v="0.3"/>
    <x v="10"/>
    <n v="2024"/>
    <x v="2"/>
  </r>
  <r>
    <s v="O03549"/>
    <s v="2025-11-17"/>
    <x v="149"/>
    <s v="P008"/>
    <x v="29"/>
    <x v="3"/>
    <n v="41971"/>
    <n v="29379.7"/>
    <n v="4"/>
    <n v="15"/>
    <n v="167884"/>
    <n v="117518.8"/>
    <n v="50365.2"/>
    <n v="0.3"/>
    <x v="6"/>
    <n v="2025"/>
    <x v="3"/>
  </r>
  <r>
    <s v="O03550"/>
    <s v="2025-11-07"/>
    <x v="574"/>
    <s v="P060"/>
    <x v="76"/>
    <x v="1"/>
    <n v="758"/>
    <n v="530.6"/>
    <n v="3"/>
    <n v="0"/>
    <n v="2274"/>
    <n v="1591.8000000000002"/>
    <n v="682.19999999999982"/>
    <n v="0.29999999999999993"/>
    <x v="6"/>
    <n v="2025"/>
    <x v="3"/>
  </r>
  <r>
    <s v="O03551"/>
    <s v="2024-07-09"/>
    <x v="937"/>
    <s v="P023"/>
    <x v="11"/>
    <x v="4"/>
    <n v="4437"/>
    <n v="2662.2"/>
    <n v="5"/>
    <n v="15"/>
    <n v="22185"/>
    <n v="13311"/>
    <n v="8874"/>
    <n v="0.4"/>
    <x v="3"/>
    <n v="2024"/>
    <x v="1"/>
  </r>
  <r>
    <s v="O03552"/>
    <s v="2025-06-09"/>
    <x v="672"/>
    <s v="P056"/>
    <x v="23"/>
    <x v="3"/>
    <n v="18900"/>
    <n v="9450"/>
    <n v="1"/>
    <n v="0"/>
    <n v="18900"/>
    <n v="9450"/>
    <n v="9450"/>
    <n v="0.5"/>
    <x v="9"/>
    <n v="2025"/>
    <x v="0"/>
  </r>
  <r>
    <s v="O03553"/>
    <s v="2024-08-31"/>
    <x v="422"/>
    <s v="P034"/>
    <x v="88"/>
    <x v="3"/>
    <n v="4860"/>
    <n v="2430"/>
    <n v="1"/>
    <n v="5"/>
    <n v="4860"/>
    <n v="2430"/>
    <n v="2430"/>
    <n v="0.5"/>
    <x v="1"/>
    <n v="2024"/>
    <x v="1"/>
  </r>
  <r>
    <s v="O03554"/>
    <s v="2024-12-03"/>
    <x v="610"/>
    <s v="P022"/>
    <x v="73"/>
    <x v="3"/>
    <n v="48755"/>
    <n v="29253"/>
    <n v="3"/>
    <n v="15"/>
    <n v="146265"/>
    <n v="87759"/>
    <n v="58506"/>
    <n v="0.4"/>
    <x v="5"/>
    <n v="2024"/>
    <x v="3"/>
  </r>
  <r>
    <s v="O03555"/>
    <s v="2025-08-26"/>
    <x v="371"/>
    <s v="P053"/>
    <x v="28"/>
    <x v="2"/>
    <n v="641"/>
    <n v="384.6"/>
    <n v="3"/>
    <n v="20"/>
    <n v="1923"/>
    <n v="1153.8000000000002"/>
    <n v="769.19999999999982"/>
    <n v="0.39999999999999991"/>
    <x v="1"/>
    <n v="2025"/>
    <x v="1"/>
  </r>
  <r>
    <s v="O03556"/>
    <s v="2024-02-29"/>
    <x v="115"/>
    <s v="P055"/>
    <x v="56"/>
    <x v="3"/>
    <n v="6621"/>
    <n v="3972.6"/>
    <n v="1"/>
    <n v="5"/>
    <n v="6621"/>
    <n v="3972.6"/>
    <n v="2648.4"/>
    <n v="0.4"/>
    <x v="10"/>
    <n v="2024"/>
    <x v="2"/>
  </r>
  <r>
    <s v="O03557"/>
    <s v="2025-05-30"/>
    <x v="503"/>
    <s v="P074"/>
    <x v="19"/>
    <x v="3"/>
    <n v="20835"/>
    <n v="12501"/>
    <n v="5"/>
    <n v="10"/>
    <n v="104175"/>
    <n v="62505"/>
    <n v="41670"/>
    <n v="0.4"/>
    <x v="0"/>
    <n v="2025"/>
    <x v="0"/>
  </r>
  <r>
    <s v="O03558"/>
    <s v="2024-06-08"/>
    <x v="567"/>
    <s v="P018"/>
    <x v="5"/>
    <x v="1"/>
    <n v="3985"/>
    <n v="2789.5"/>
    <n v="2"/>
    <n v="15"/>
    <n v="7970"/>
    <n v="5579"/>
    <n v="2391"/>
    <n v="0.3"/>
    <x v="9"/>
    <n v="2024"/>
    <x v="0"/>
  </r>
  <r>
    <s v="O03559"/>
    <s v="2025-01-23"/>
    <x v="507"/>
    <s v="P038"/>
    <x v="2"/>
    <x v="2"/>
    <n v="413"/>
    <n v="247.8"/>
    <n v="5"/>
    <n v="0"/>
    <n v="2065"/>
    <n v="1239"/>
    <n v="826"/>
    <n v="0.4"/>
    <x v="2"/>
    <n v="2025"/>
    <x v="2"/>
  </r>
  <r>
    <s v="O03560"/>
    <s v="2024-12-13"/>
    <x v="349"/>
    <s v="P022"/>
    <x v="73"/>
    <x v="3"/>
    <n v="48755"/>
    <n v="29253"/>
    <n v="1"/>
    <n v="0"/>
    <n v="48755"/>
    <n v="29253"/>
    <n v="19502"/>
    <n v="0.4"/>
    <x v="5"/>
    <n v="2024"/>
    <x v="3"/>
  </r>
  <r>
    <s v="O03561"/>
    <s v="2024-10-14"/>
    <x v="78"/>
    <s v="P063"/>
    <x v="16"/>
    <x v="2"/>
    <n v="3643"/>
    <n v="2185.8000000000002"/>
    <n v="3"/>
    <n v="0"/>
    <n v="10929"/>
    <n v="6557.4000000000005"/>
    <n v="4371.5999999999995"/>
    <n v="0.39999999999999997"/>
    <x v="7"/>
    <n v="2024"/>
    <x v="3"/>
  </r>
  <r>
    <s v="O03562"/>
    <s v="2025-11-29"/>
    <x v="584"/>
    <s v="P002"/>
    <x v="61"/>
    <x v="4"/>
    <n v="4241"/>
    <n v="2120.5"/>
    <n v="2"/>
    <n v="5"/>
    <n v="8482"/>
    <n v="4241"/>
    <n v="4241"/>
    <n v="0.5"/>
    <x v="6"/>
    <n v="2025"/>
    <x v="3"/>
  </r>
  <r>
    <s v="O03563"/>
    <s v="2025-08-08"/>
    <x v="681"/>
    <s v="P089"/>
    <x v="31"/>
    <x v="4"/>
    <n v="2956"/>
    <n v="1478"/>
    <n v="2"/>
    <n v="0"/>
    <n v="5912"/>
    <n v="2956"/>
    <n v="2956"/>
    <n v="0.5"/>
    <x v="1"/>
    <n v="2025"/>
    <x v="1"/>
  </r>
  <r>
    <s v="O03564"/>
    <s v="2025-06-25"/>
    <x v="82"/>
    <s v="P067"/>
    <x v="52"/>
    <x v="4"/>
    <n v="1463"/>
    <n v="731.5"/>
    <n v="4"/>
    <n v="10"/>
    <n v="5852"/>
    <n v="2926"/>
    <n v="2926"/>
    <n v="0.5"/>
    <x v="9"/>
    <n v="2025"/>
    <x v="0"/>
  </r>
  <r>
    <s v="O03565"/>
    <s v="2024-05-09"/>
    <x v="863"/>
    <s v="P099"/>
    <x v="24"/>
    <x v="3"/>
    <n v="48012"/>
    <n v="24006"/>
    <n v="1"/>
    <n v="15"/>
    <n v="48012"/>
    <n v="24006"/>
    <n v="24006"/>
    <n v="0.5"/>
    <x v="0"/>
    <n v="2024"/>
    <x v="0"/>
  </r>
  <r>
    <s v="O03566"/>
    <s v="2025-04-04"/>
    <x v="125"/>
    <s v="P035"/>
    <x v="92"/>
    <x v="4"/>
    <n v="3185"/>
    <n v="1592.5"/>
    <n v="5"/>
    <n v="5"/>
    <n v="15925"/>
    <n v="7962.5"/>
    <n v="7962.5"/>
    <n v="0.5"/>
    <x v="8"/>
    <n v="2025"/>
    <x v="0"/>
  </r>
  <r>
    <s v="O03567"/>
    <s v="2025-08-19"/>
    <x v="82"/>
    <s v="P086"/>
    <x v="8"/>
    <x v="2"/>
    <n v="3333"/>
    <n v="2333.1"/>
    <n v="1"/>
    <n v="10"/>
    <n v="3333"/>
    <n v="2333.1"/>
    <n v="999.90000000000009"/>
    <n v="0.30000000000000004"/>
    <x v="1"/>
    <n v="2025"/>
    <x v="1"/>
  </r>
  <r>
    <s v="O03568"/>
    <s v="2024-12-14"/>
    <x v="404"/>
    <s v="P084"/>
    <x v="80"/>
    <x v="2"/>
    <n v="3921"/>
    <n v="2352.6"/>
    <n v="4"/>
    <n v="20"/>
    <n v="15684"/>
    <n v="9410.4"/>
    <n v="6273.6"/>
    <n v="0.4"/>
    <x v="5"/>
    <n v="2024"/>
    <x v="3"/>
  </r>
  <r>
    <s v="O03569"/>
    <s v="2024-04-12"/>
    <x v="625"/>
    <s v="P083"/>
    <x v="14"/>
    <x v="4"/>
    <n v="5842"/>
    <n v="3505.2"/>
    <n v="3"/>
    <n v="15"/>
    <n v="17526"/>
    <n v="10515.599999999999"/>
    <n v="7010.4000000000015"/>
    <n v="0.40000000000000008"/>
    <x v="8"/>
    <n v="2024"/>
    <x v="0"/>
  </r>
  <r>
    <s v="O03570"/>
    <s v="2024-10-31"/>
    <x v="9"/>
    <s v="P060"/>
    <x v="76"/>
    <x v="1"/>
    <n v="758"/>
    <n v="530.6"/>
    <n v="4"/>
    <n v="15"/>
    <n v="3032"/>
    <n v="2122.4"/>
    <n v="909.59999999999991"/>
    <n v="0.3"/>
    <x v="7"/>
    <n v="2024"/>
    <x v="3"/>
  </r>
  <r>
    <s v="O03571"/>
    <s v="2025-10-01"/>
    <x v="739"/>
    <s v="P044"/>
    <x v="53"/>
    <x v="4"/>
    <n v="5008"/>
    <n v="3505.6"/>
    <n v="2"/>
    <n v="5"/>
    <n v="10016"/>
    <n v="7011.2"/>
    <n v="3004.8"/>
    <n v="0.30000000000000004"/>
    <x v="7"/>
    <n v="2025"/>
    <x v="3"/>
  </r>
  <r>
    <s v="O03572"/>
    <s v="2025-01-23"/>
    <x v="163"/>
    <s v="P095"/>
    <x v="66"/>
    <x v="2"/>
    <n v="4520"/>
    <n v="3164"/>
    <n v="5"/>
    <n v="5"/>
    <n v="22600"/>
    <n v="15820"/>
    <n v="6780"/>
    <n v="0.3"/>
    <x v="2"/>
    <n v="2025"/>
    <x v="2"/>
  </r>
  <r>
    <s v="O03573"/>
    <s v="2025-03-01"/>
    <x v="502"/>
    <s v="P037"/>
    <x v="37"/>
    <x v="3"/>
    <n v="29046"/>
    <n v="20332.2"/>
    <n v="3"/>
    <n v="15"/>
    <n v="87138"/>
    <n v="60996.600000000006"/>
    <n v="26141.399999999994"/>
    <n v="0.29999999999999993"/>
    <x v="11"/>
    <n v="2025"/>
    <x v="2"/>
  </r>
  <r>
    <s v="O03574"/>
    <s v="2024-03-14"/>
    <x v="26"/>
    <s v="P035"/>
    <x v="92"/>
    <x v="4"/>
    <n v="3185"/>
    <n v="1592.5"/>
    <n v="4"/>
    <n v="10"/>
    <n v="12740"/>
    <n v="6370"/>
    <n v="6370"/>
    <n v="0.5"/>
    <x v="11"/>
    <n v="2024"/>
    <x v="2"/>
  </r>
  <r>
    <s v="O03575"/>
    <s v="2025-09-15"/>
    <x v="607"/>
    <s v="P012"/>
    <x v="13"/>
    <x v="0"/>
    <n v="1513"/>
    <n v="907.8"/>
    <n v="4"/>
    <n v="20"/>
    <n v="6052"/>
    <n v="3631.2"/>
    <n v="2420.8000000000002"/>
    <n v="0.4"/>
    <x v="4"/>
    <n v="2025"/>
    <x v="1"/>
  </r>
  <r>
    <s v="O03576"/>
    <s v="2025-04-08"/>
    <x v="889"/>
    <s v="P015"/>
    <x v="55"/>
    <x v="2"/>
    <n v="2943"/>
    <n v="1471.5"/>
    <n v="5"/>
    <n v="15"/>
    <n v="14715"/>
    <n v="7357.5"/>
    <n v="7357.5"/>
    <n v="0.5"/>
    <x v="8"/>
    <n v="2025"/>
    <x v="0"/>
  </r>
  <r>
    <s v="O03577"/>
    <s v="2025-11-27"/>
    <x v="67"/>
    <s v="P055"/>
    <x v="56"/>
    <x v="3"/>
    <n v="6621"/>
    <n v="3972.6"/>
    <n v="2"/>
    <n v="10"/>
    <n v="13242"/>
    <n v="7945.2"/>
    <n v="5296.8"/>
    <n v="0.4"/>
    <x v="6"/>
    <n v="2025"/>
    <x v="3"/>
  </r>
  <r>
    <s v="O03578"/>
    <s v="2024-01-17"/>
    <x v="328"/>
    <s v="P055"/>
    <x v="56"/>
    <x v="3"/>
    <n v="6621"/>
    <n v="3972.6"/>
    <n v="2"/>
    <n v="10"/>
    <n v="13242"/>
    <n v="7945.2"/>
    <n v="5296.8"/>
    <n v="0.4"/>
    <x v="2"/>
    <n v="2024"/>
    <x v="2"/>
  </r>
  <r>
    <s v="O03579"/>
    <s v="2024-11-26"/>
    <x v="255"/>
    <s v="P057"/>
    <x v="38"/>
    <x v="3"/>
    <n v="26846"/>
    <n v="16107.6"/>
    <n v="4"/>
    <n v="5"/>
    <n v="107384"/>
    <n v="64430.400000000001"/>
    <n v="42953.599999999999"/>
    <n v="0.39999999999999997"/>
    <x v="6"/>
    <n v="2024"/>
    <x v="3"/>
  </r>
  <r>
    <s v="O03580"/>
    <s v="2024-02-04"/>
    <x v="616"/>
    <s v="P017"/>
    <x v="12"/>
    <x v="2"/>
    <n v="978"/>
    <n v="684.6"/>
    <n v="3"/>
    <n v="10"/>
    <n v="2934"/>
    <n v="2053.8000000000002"/>
    <n v="880.19999999999982"/>
    <n v="0.29999999999999993"/>
    <x v="10"/>
    <n v="2024"/>
    <x v="2"/>
  </r>
  <r>
    <s v="O03581"/>
    <s v="2025-08-16"/>
    <x v="394"/>
    <s v="P061"/>
    <x v="44"/>
    <x v="4"/>
    <n v="7170"/>
    <n v="3585"/>
    <n v="3"/>
    <n v="20"/>
    <n v="21510"/>
    <n v="10755"/>
    <n v="10755"/>
    <n v="0.5"/>
    <x v="1"/>
    <n v="2025"/>
    <x v="1"/>
  </r>
  <r>
    <s v="O03582"/>
    <s v="2025-09-10"/>
    <x v="638"/>
    <s v="P005"/>
    <x v="90"/>
    <x v="1"/>
    <n v="3939"/>
    <n v="2757.3"/>
    <n v="4"/>
    <n v="5"/>
    <n v="15756"/>
    <n v="11029.2"/>
    <n v="4726.7999999999993"/>
    <n v="0.29999999999999993"/>
    <x v="4"/>
    <n v="2025"/>
    <x v="1"/>
  </r>
  <r>
    <s v="O03583"/>
    <s v="2024-06-11"/>
    <x v="131"/>
    <s v="P071"/>
    <x v="71"/>
    <x v="1"/>
    <n v="487"/>
    <n v="243.5"/>
    <n v="4"/>
    <n v="5"/>
    <n v="1948"/>
    <n v="974"/>
    <n v="974"/>
    <n v="0.5"/>
    <x v="9"/>
    <n v="2024"/>
    <x v="0"/>
  </r>
  <r>
    <s v="O03584"/>
    <s v="2025-07-22"/>
    <x v="957"/>
    <s v="P013"/>
    <x v="70"/>
    <x v="1"/>
    <n v="639"/>
    <n v="319.5"/>
    <n v="3"/>
    <n v="5"/>
    <n v="1917"/>
    <n v="958.5"/>
    <n v="958.5"/>
    <n v="0.5"/>
    <x v="3"/>
    <n v="2025"/>
    <x v="1"/>
  </r>
  <r>
    <s v="O03585"/>
    <s v="2025-04-19"/>
    <x v="23"/>
    <s v="P099"/>
    <x v="24"/>
    <x v="3"/>
    <n v="48012"/>
    <n v="24006"/>
    <n v="5"/>
    <n v="15"/>
    <n v="240060"/>
    <n v="120030"/>
    <n v="120030"/>
    <n v="0.5"/>
    <x v="8"/>
    <n v="2025"/>
    <x v="0"/>
  </r>
  <r>
    <s v="O03586"/>
    <s v="2024-08-14"/>
    <x v="746"/>
    <s v="P087"/>
    <x v="78"/>
    <x v="3"/>
    <n v="25216"/>
    <n v="17651.2"/>
    <n v="2"/>
    <n v="0"/>
    <n v="50432"/>
    <n v="35302.400000000001"/>
    <n v="15129.599999999999"/>
    <n v="0.3"/>
    <x v="1"/>
    <n v="2024"/>
    <x v="1"/>
  </r>
  <r>
    <s v="O03587"/>
    <s v="2025-06-23"/>
    <x v="646"/>
    <s v="P053"/>
    <x v="28"/>
    <x v="2"/>
    <n v="641"/>
    <n v="384.6"/>
    <n v="1"/>
    <n v="0"/>
    <n v="641"/>
    <n v="384.6"/>
    <n v="256.39999999999998"/>
    <n v="0.39999999999999997"/>
    <x v="9"/>
    <n v="2025"/>
    <x v="0"/>
  </r>
  <r>
    <s v="O03588"/>
    <s v="2024-11-09"/>
    <x v="407"/>
    <s v="P032"/>
    <x v="9"/>
    <x v="2"/>
    <n v="3034"/>
    <n v="1820.4"/>
    <n v="2"/>
    <n v="5"/>
    <n v="6068"/>
    <n v="3640.8"/>
    <n v="2427.1999999999998"/>
    <n v="0.39999999999999997"/>
    <x v="6"/>
    <n v="2024"/>
    <x v="3"/>
  </r>
  <r>
    <s v="O03589"/>
    <s v="2025-08-28"/>
    <x v="434"/>
    <s v="P078"/>
    <x v="75"/>
    <x v="0"/>
    <n v="700"/>
    <n v="420"/>
    <n v="2"/>
    <n v="10"/>
    <n v="1400"/>
    <n v="840"/>
    <n v="560"/>
    <n v="0.4"/>
    <x v="1"/>
    <n v="2025"/>
    <x v="1"/>
  </r>
  <r>
    <s v="O03590"/>
    <s v="2024-03-19"/>
    <x v="814"/>
    <s v="P071"/>
    <x v="71"/>
    <x v="1"/>
    <n v="487"/>
    <n v="243.5"/>
    <n v="3"/>
    <n v="20"/>
    <n v="1461"/>
    <n v="730.5"/>
    <n v="730.5"/>
    <n v="0.5"/>
    <x v="11"/>
    <n v="2024"/>
    <x v="2"/>
  </r>
  <r>
    <s v="O03591"/>
    <s v="2024-07-23"/>
    <x v="92"/>
    <s v="P072"/>
    <x v="20"/>
    <x v="3"/>
    <n v="27555"/>
    <n v="19288.5"/>
    <n v="4"/>
    <n v="0"/>
    <n v="110220"/>
    <n v="77154"/>
    <n v="33066"/>
    <n v="0.3"/>
    <x v="3"/>
    <n v="2024"/>
    <x v="1"/>
  </r>
  <r>
    <s v="O03592"/>
    <s v="2025-04-08"/>
    <x v="585"/>
    <s v="P021"/>
    <x v="82"/>
    <x v="2"/>
    <n v="1236"/>
    <n v="865.2"/>
    <n v="2"/>
    <n v="0"/>
    <n v="2472"/>
    <n v="1730.4"/>
    <n v="741.59999999999991"/>
    <n v="0.3"/>
    <x v="8"/>
    <n v="2025"/>
    <x v="0"/>
  </r>
  <r>
    <s v="O03593"/>
    <s v="2025-10-01"/>
    <x v="628"/>
    <s v="P081"/>
    <x v="50"/>
    <x v="2"/>
    <n v="4046"/>
    <n v="2427.6"/>
    <n v="5"/>
    <n v="15"/>
    <n v="20230"/>
    <n v="12138"/>
    <n v="8092"/>
    <n v="0.4"/>
    <x v="7"/>
    <n v="2025"/>
    <x v="3"/>
  </r>
  <r>
    <s v="O03594"/>
    <s v="2024-01-24"/>
    <x v="313"/>
    <s v="P009"/>
    <x v="49"/>
    <x v="4"/>
    <n v="10891"/>
    <n v="5445.5"/>
    <n v="4"/>
    <n v="10"/>
    <n v="43564"/>
    <n v="21782"/>
    <n v="21782"/>
    <n v="0.5"/>
    <x v="2"/>
    <n v="2024"/>
    <x v="2"/>
  </r>
  <r>
    <s v="O03595"/>
    <s v="2024-10-10"/>
    <x v="92"/>
    <s v="P028"/>
    <x v="27"/>
    <x v="3"/>
    <n v="9664"/>
    <n v="4832"/>
    <n v="1"/>
    <n v="20"/>
    <n v="9664"/>
    <n v="4832"/>
    <n v="4832"/>
    <n v="0.5"/>
    <x v="7"/>
    <n v="2024"/>
    <x v="3"/>
  </r>
  <r>
    <s v="O03596"/>
    <s v="2025-09-30"/>
    <x v="568"/>
    <s v="P005"/>
    <x v="90"/>
    <x v="1"/>
    <n v="3939"/>
    <n v="2757.3"/>
    <n v="5"/>
    <n v="10"/>
    <n v="19695"/>
    <n v="13786.5"/>
    <n v="5908.5"/>
    <n v="0.3"/>
    <x v="4"/>
    <n v="2025"/>
    <x v="1"/>
  </r>
  <r>
    <s v="O03597"/>
    <s v="2025-06-11"/>
    <x v="715"/>
    <s v="P039"/>
    <x v="81"/>
    <x v="0"/>
    <n v="9543"/>
    <n v="4771.5"/>
    <n v="5"/>
    <n v="20"/>
    <n v="47715"/>
    <n v="23857.5"/>
    <n v="23857.5"/>
    <n v="0.5"/>
    <x v="9"/>
    <n v="2025"/>
    <x v="0"/>
  </r>
  <r>
    <s v="O03598"/>
    <s v="2025-11-30"/>
    <x v="519"/>
    <s v="P025"/>
    <x v="58"/>
    <x v="2"/>
    <n v="696"/>
    <n v="348"/>
    <n v="2"/>
    <n v="0"/>
    <n v="1392"/>
    <n v="696"/>
    <n v="696"/>
    <n v="0.5"/>
    <x v="6"/>
    <n v="2025"/>
    <x v="3"/>
  </r>
  <r>
    <s v="O03599"/>
    <s v="2024-02-12"/>
    <x v="511"/>
    <s v="P009"/>
    <x v="49"/>
    <x v="4"/>
    <n v="10891"/>
    <n v="5445.5"/>
    <n v="4"/>
    <n v="15"/>
    <n v="43564"/>
    <n v="21782"/>
    <n v="21782"/>
    <n v="0.5"/>
    <x v="10"/>
    <n v="2024"/>
    <x v="2"/>
  </r>
  <r>
    <s v="O03600"/>
    <s v="2024-07-29"/>
    <x v="752"/>
    <s v="P046"/>
    <x v="7"/>
    <x v="0"/>
    <n v="10604"/>
    <n v="5302"/>
    <n v="2"/>
    <n v="0"/>
    <n v="21208"/>
    <n v="10604"/>
    <n v="10604"/>
    <n v="0.5"/>
    <x v="3"/>
    <n v="2024"/>
    <x v="1"/>
  </r>
  <r>
    <s v="O03601"/>
    <s v="2025-11-06"/>
    <x v="619"/>
    <s v="P029"/>
    <x v="94"/>
    <x v="4"/>
    <n v="2105"/>
    <n v="1263"/>
    <n v="3"/>
    <n v="10"/>
    <n v="6315"/>
    <n v="3789"/>
    <n v="2526"/>
    <n v="0.4"/>
    <x v="6"/>
    <n v="2025"/>
    <x v="3"/>
  </r>
  <r>
    <s v="O03602"/>
    <s v="2024-09-29"/>
    <x v="785"/>
    <s v="P066"/>
    <x v="72"/>
    <x v="4"/>
    <n v="4711"/>
    <n v="2826.6"/>
    <n v="3"/>
    <n v="20"/>
    <n v="14133"/>
    <n v="8479.7999999999993"/>
    <n v="5653.2000000000007"/>
    <n v="0.40000000000000008"/>
    <x v="4"/>
    <n v="2024"/>
    <x v="1"/>
  </r>
  <r>
    <s v="O03603"/>
    <s v="2025-10-20"/>
    <x v="46"/>
    <s v="P003"/>
    <x v="46"/>
    <x v="1"/>
    <n v="569"/>
    <n v="341.4"/>
    <n v="1"/>
    <n v="15"/>
    <n v="569"/>
    <n v="341.4"/>
    <n v="227.60000000000002"/>
    <n v="0.4"/>
    <x v="7"/>
    <n v="2025"/>
    <x v="3"/>
  </r>
  <r>
    <s v="O03604"/>
    <s v="2024-07-16"/>
    <x v="23"/>
    <s v="P044"/>
    <x v="53"/>
    <x v="4"/>
    <n v="5008"/>
    <n v="3505.6"/>
    <n v="4"/>
    <n v="20"/>
    <n v="20032"/>
    <n v="14022.4"/>
    <n v="6009.6"/>
    <n v="0.30000000000000004"/>
    <x v="3"/>
    <n v="2024"/>
    <x v="1"/>
  </r>
  <r>
    <s v="O03605"/>
    <s v="2024-09-20"/>
    <x v="328"/>
    <s v="P004"/>
    <x v="15"/>
    <x v="1"/>
    <n v="591"/>
    <n v="354.6"/>
    <n v="3"/>
    <n v="10"/>
    <n v="1773"/>
    <n v="1063.8000000000002"/>
    <n v="709.19999999999982"/>
    <n v="0.39999999999999991"/>
    <x v="4"/>
    <n v="2024"/>
    <x v="1"/>
  </r>
  <r>
    <s v="O03606"/>
    <s v="2025-10-20"/>
    <x v="28"/>
    <s v="P046"/>
    <x v="7"/>
    <x v="0"/>
    <n v="10604"/>
    <n v="5302"/>
    <n v="2"/>
    <n v="5"/>
    <n v="21208"/>
    <n v="10604"/>
    <n v="10604"/>
    <n v="0.5"/>
    <x v="7"/>
    <n v="2025"/>
    <x v="3"/>
  </r>
  <r>
    <s v="O03607"/>
    <s v="2024-10-02"/>
    <x v="675"/>
    <s v="P086"/>
    <x v="8"/>
    <x v="2"/>
    <n v="3333"/>
    <n v="2333.1"/>
    <n v="1"/>
    <n v="0"/>
    <n v="3333"/>
    <n v="2333.1"/>
    <n v="999.90000000000009"/>
    <n v="0.30000000000000004"/>
    <x v="7"/>
    <n v="2024"/>
    <x v="3"/>
  </r>
  <r>
    <s v="O03608"/>
    <s v="2024-11-29"/>
    <x v="78"/>
    <s v="P099"/>
    <x v="24"/>
    <x v="3"/>
    <n v="48012"/>
    <n v="24006"/>
    <n v="1"/>
    <n v="0"/>
    <n v="48012"/>
    <n v="24006"/>
    <n v="24006"/>
    <n v="0.5"/>
    <x v="6"/>
    <n v="2024"/>
    <x v="3"/>
  </r>
  <r>
    <s v="O03609"/>
    <s v="2024-11-06"/>
    <x v="153"/>
    <s v="P084"/>
    <x v="80"/>
    <x v="2"/>
    <n v="3921"/>
    <n v="2352.6"/>
    <n v="3"/>
    <n v="5"/>
    <n v="11763"/>
    <n v="7057.7999999999993"/>
    <n v="4705.2000000000007"/>
    <n v="0.40000000000000008"/>
    <x v="6"/>
    <n v="2024"/>
    <x v="3"/>
  </r>
  <r>
    <s v="O03610"/>
    <s v="2024-06-06"/>
    <x v="959"/>
    <s v="P089"/>
    <x v="31"/>
    <x v="4"/>
    <n v="2956"/>
    <n v="1478"/>
    <n v="1"/>
    <n v="10"/>
    <n v="2956"/>
    <n v="1478"/>
    <n v="1478"/>
    <n v="0.5"/>
    <x v="9"/>
    <n v="2024"/>
    <x v="0"/>
  </r>
  <r>
    <s v="O03611"/>
    <s v="2025-11-13"/>
    <x v="805"/>
    <s v="P025"/>
    <x v="58"/>
    <x v="2"/>
    <n v="696"/>
    <n v="348"/>
    <n v="3"/>
    <n v="5"/>
    <n v="2088"/>
    <n v="1044"/>
    <n v="1044"/>
    <n v="0.5"/>
    <x v="6"/>
    <n v="2025"/>
    <x v="3"/>
  </r>
  <r>
    <s v="O03612"/>
    <s v="2025-12-20"/>
    <x v="642"/>
    <s v="P028"/>
    <x v="27"/>
    <x v="3"/>
    <n v="9664"/>
    <n v="4832"/>
    <n v="5"/>
    <n v="10"/>
    <n v="48320"/>
    <n v="24160"/>
    <n v="24160"/>
    <n v="0.5"/>
    <x v="5"/>
    <n v="2025"/>
    <x v="3"/>
  </r>
  <r>
    <s v="O03613"/>
    <s v="2025-09-21"/>
    <x v="534"/>
    <s v="P056"/>
    <x v="23"/>
    <x v="3"/>
    <n v="18900"/>
    <n v="9450"/>
    <n v="5"/>
    <n v="0"/>
    <n v="94500"/>
    <n v="47250"/>
    <n v="47250"/>
    <n v="0.5"/>
    <x v="4"/>
    <n v="2025"/>
    <x v="1"/>
  </r>
  <r>
    <s v="O03614"/>
    <s v="2024-01-03"/>
    <x v="558"/>
    <s v="P023"/>
    <x v="11"/>
    <x v="4"/>
    <n v="4437"/>
    <n v="2662.2"/>
    <n v="3"/>
    <n v="5"/>
    <n v="13311"/>
    <n v="7986.5999999999995"/>
    <n v="5324.4000000000005"/>
    <n v="0.4"/>
    <x v="2"/>
    <n v="2024"/>
    <x v="2"/>
  </r>
  <r>
    <s v="O03615"/>
    <s v="2024-04-06"/>
    <x v="113"/>
    <s v="P033"/>
    <x v="98"/>
    <x v="3"/>
    <n v="11428"/>
    <n v="6856.8"/>
    <n v="2"/>
    <n v="15"/>
    <n v="22856"/>
    <n v="13713.6"/>
    <n v="9142.4"/>
    <n v="0.39999999999999997"/>
    <x v="8"/>
    <n v="2024"/>
    <x v="0"/>
  </r>
  <r>
    <s v="O03616"/>
    <s v="2025-05-31"/>
    <x v="680"/>
    <s v="P051"/>
    <x v="96"/>
    <x v="1"/>
    <n v="1507"/>
    <n v="753.5"/>
    <n v="5"/>
    <n v="10"/>
    <n v="7535"/>
    <n v="3767.5"/>
    <n v="3767.5"/>
    <n v="0.5"/>
    <x v="0"/>
    <n v="2025"/>
    <x v="0"/>
  </r>
  <r>
    <s v="O03617"/>
    <s v="2025-06-20"/>
    <x v="515"/>
    <s v="P055"/>
    <x v="56"/>
    <x v="3"/>
    <n v="6621"/>
    <n v="3972.6"/>
    <n v="3"/>
    <n v="0"/>
    <n v="19863"/>
    <n v="11917.8"/>
    <n v="7945.2000000000007"/>
    <n v="0.4"/>
    <x v="9"/>
    <n v="2025"/>
    <x v="0"/>
  </r>
  <r>
    <s v="O03618"/>
    <s v="2024-06-10"/>
    <x v="941"/>
    <s v="P100"/>
    <x v="45"/>
    <x v="1"/>
    <n v="2523"/>
    <n v="1766.1"/>
    <n v="4"/>
    <n v="10"/>
    <n v="10092"/>
    <n v="7064.4"/>
    <n v="3027.6000000000004"/>
    <n v="0.30000000000000004"/>
    <x v="9"/>
    <n v="2024"/>
    <x v="0"/>
  </r>
  <r>
    <s v="O03619"/>
    <s v="2024-08-09"/>
    <x v="522"/>
    <s v="P033"/>
    <x v="98"/>
    <x v="3"/>
    <n v="11428"/>
    <n v="6856.8"/>
    <n v="5"/>
    <n v="10"/>
    <n v="57140"/>
    <n v="34284"/>
    <n v="22856"/>
    <n v="0.4"/>
    <x v="1"/>
    <n v="2024"/>
    <x v="1"/>
  </r>
  <r>
    <s v="O03620"/>
    <s v="2025-11-29"/>
    <x v="459"/>
    <s v="P040"/>
    <x v="86"/>
    <x v="4"/>
    <n v="6724"/>
    <n v="4034.4"/>
    <n v="1"/>
    <n v="0"/>
    <n v="6724"/>
    <n v="4034.4"/>
    <n v="2689.6"/>
    <n v="0.39999999999999997"/>
    <x v="6"/>
    <n v="2025"/>
    <x v="3"/>
  </r>
  <r>
    <s v="O03621"/>
    <s v="2024-10-24"/>
    <x v="795"/>
    <s v="P015"/>
    <x v="55"/>
    <x v="2"/>
    <n v="2943"/>
    <n v="1471.5"/>
    <n v="5"/>
    <n v="0"/>
    <n v="14715"/>
    <n v="7357.5"/>
    <n v="7357.5"/>
    <n v="0.5"/>
    <x v="7"/>
    <n v="2024"/>
    <x v="3"/>
  </r>
  <r>
    <s v="O03622"/>
    <s v="2024-04-28"/>
    <x v="419"/>
    <s v="P005"/>
    <x v="90"/>
    <x v="1"/>
    <n v="3939"/>
    <n v="2757.3"/>
    <n v="4"/>
    <n v="15"/>
    <n v="15756"/>
    <n v="11029.2"/>
    <n v="4726.7999999999993"/>
    <n v="0.29999999999999993"/>
    <x v="8"/>
    <n v="2024"/>
    <x v="0"/>
  </r>
  <r>
    <s v="O03623"/>
    <s v="2025-07-26"/>
    <x v="316"/>
    <s v="P001"/>
    <x v="1"/>
    <x v="1"/>
    <n v="1891"/>
    <n v="945.5"/>
    <n v="2"/>
    <n v="20"/>
    <n v="3782"/>
    <n v="1891"/>
    <n v="1891"/>
    <n v="0.5"/>
    <x v="3"/>
    <n v="2025"/>
    <x v="1"/>
  </r>
  <r>
    <s v="O03624"/>
    <s v="2025-08-19"/>
    <x v="202"/>
    <s v="P069"/>
    <x v="41"/>
    <x v="1"/>
    <n v="384"/>
    <n v="192"/>
    <n v="3"/>
    <n v="5"/>
    <n v="1152"/>
    <n v="576"/>
    <n v="576"/>
    <n v="0.5"/>
    <x v="1"/>
    <n v="2025"/>
    <x v="1"/>
  </r>
  <r>
    <s v="O03625"/>
    <s v="2025-04-25"/>
    <x v="94"/>
    <s v="P079"/>
    <x v="36"/>
    <x v="0"/>
    <n v="10900"/>
    <n v="5450"/>
    <n v="5"/>
    <n v="20"/>
    <n v="54500"/>
    <n v="27250"/>
    <n v="27250"/>
    <n v="0.5"/>
    <x v="8"/>
    <n v="2025"/>
    <x v="0"/>
  </r>
  <r>
    <s v="O03626"/>
    <s v="2024-03-10"/>
    <x v="682"/>
    <s v="P035"/>
    <x v="92"/>
    <x v="4"/>
    <n v="3185"/>
    <n v="1592.5"/>
    <n v="4"/>
    <n v="10"/>
    <n v="12740"/>
    <n v="6370"/>
    <n v="6370"/>
    <n v="0.5"/>
    <x v="11"/>
    <n v="2024"/>
    <x v="2"/>
  </r>
  <r>
    <s v="O03627"/>
    <s v="2024-08-17"/>
    <x v="232"/>
    <s v="P046"/>
    <x v="7"/>
    <x v="0"/>
    <n v="10604"/>
    <n v="5302"/>
    <n v="3"/>
    <n v="10"/>
    <n v="31812"/>
    <n v="15906"/>
    <n v="15906"/>
    <n v="0.5"/>
    <x v="1"/>
    <n v="2024"/>
    <x v="1"/>
  </r>
  <r>
    <s v="O03628"/>
    <s v="2025-07-19"/>
    <x v="606"/>
    <s v="P049"/>
    <x v="34"/>
    <x v="2"/>
    <n v="4071"/>
    <n v="2442.6"/>
    <n v="1"/>
    <n v="15"/>
    <n v="4071"/>
    <n v="2442.6"/>
    <n v="1628.4"/>
    <n v="0.4"/>
    <x v="3"/>
    <n v="2025"/>
    <x v="1"/>
  </r>
  <r>
    <s v="O03629"/>
    <s v="2024-04-04"/>
    <x v="763"/>
    <s v="P041"/>
    <x v="95"/>
    <x v="1"/>
    <n v="2433"/>
    <n v="1216.5"/>
    <n v="3"/>
    <n v="10"/>
    <n v="7299"/>
    <n v="3649.5"/>
    <n v="3649.5"/>
    <n v="0.5"/>
    <x v="8"/>
    <n v="2024"/>
    <x v="0"/>
  </r>
  <r>
    <s v="O03630"/>
    <s v="2024-02-25"/>
    <x v="31"/>
    <s v="P038"/>
    <x v="2"/>
    <x v="2"/>
    <n v="413"/>
    <n v="247.8"/>
    <n v="1"/>
    <n v="5"/>
    <n v="413"/>
    <n v="247.8"/>
    <n v="165.2"/>
    <n v="0.39999999999999997"/>
    <x v="10"/>
    <n v="2024"/>
    <x v="2"/>
  </r>
  <r>
    <s v="O03631"/>
    <s v="2024-06-13"/>
    <x v="947"/>
    <s v="P096"/>
    <x v="47"/>
    <x v="2"/>
    <n v="483"/>
    <n v="289.8"/>
    <n v="1"/>
    <n v="5"/>
    <n v="483"/>
    <n v="289.8"/>
    <n v="193.2"/>
    <n v="0.39999999999999997"/>
    <x v="9"/>
    <n v="2024"/>
    <x v="0"/>
  </r>
  <r>
    <s v="O03632"/>
    <s v="2025-03-20"/>
    <x v="790"/>
    <s v="P084"/>
    <x v="80"/>
    <x v="2"/>
    <n v="3921"/>
    <n v="2352.6"/>
    <n v="3"/>
    <n v="5"/>
    <n v="11763"/>
    <n v="7057.7999999999993"/>
    <n v="4705.2000000000007"/>
    <n v="0.40000000000000008"/>
    <x v="11"/>
    <n v="2025"/>
    <x v="2"/>
  </r>
  <r>
    <s v="O03633"/>
    <s v="2025-12-07"/>
    <x v="789"/>
    <s v="P050"/>
    <x v="26"/>
    <x v="4"/>
    <n v="10475"/>
    <n v="7332.5"/>
    <n v="4"/>
    <n v="20"/>
    <n v="41900"/>
    <n v="29330"/>
    <n v="12570"/>
    <n v="0.3"/>
    <x v="5"/>
    <n v="2025"/>
    <x v="3"/>
  </r>
  <r>
    <s v="O03634"/>
    <s v="2025-10-18"/>
    <x v="969"/>
    <s v="P038"/>
    <x v="2"/>
    <x v="2"/>
    <n v="413"/>
    <n v="247.8"/>
    <n v="4"/>
    <n v="0"/>
    <n v="1652"/>
    <n v="991.2"/>
    <n v="660.8"/>
    <n v="0.39999999999999997"/>
    <x v="7"/>
    <n v="2025"/>
    <x v="3"/>
  </r>
  <r>
    <s v="O03635"/>
    <s v="2024-06-09"/>
    <x v="659"/>
    <s v="P049"/>
    <x v="34"/>
    <x v="2"/>
    <n v="4071"/>
    <n v="2442.6"/>
    <n v="5"/>
    <n v="10"/>
    <n v="20355"/>
    <n v="12213"/>
    <n v="8142"/>
    <n v="0.4"/>
    <x v="9"/>
    <n v="2024"/>
    <x v="0"/>
  </r>
  <r>
    <s v="O03636"/>
    <s v="2024-02-21"/>
    <x v="115"/>
    <s v="P039"/>
    <x v="81"/>
    <x v="0"/>
    <n v="9543"/>
    <n v="4771.5"/>
    <n v="3"/>
    <n v="10"/>
    <n v="28629"/>
    <n v="14314.5"/>
    <n v="14314.5"/>
    <n v="0.5"/>
    <x v="10"/>
    <n v="2024"/>
    <x v="2"/>
  </r>
  <r>
    <s v="O03637"/>
    <s v="2024-04-11"/>
    <x v="624"/>
    <s v="P018"/>
    <x v="5"/>
    <x v="1"/>
    <n v="3985"/>
    <n v="2789.5"/>
    <n v="1"/>
    <n v="15"/>
    <n v="3985"/>
    <n v="2789.5"/>
    <n v="1195.5"/>
    <n v="0.3"/>
    <x v="8"/>
    <n v="2024"/>
    <x v="0"/>
  </r>
  <r>
    <s v="O03638"/>
    <s v="2024-12-12"/>
    <x v="118"/>
    <s v="P024"/>
    <x v="57"/>
    <x v="3"/>
    <n v="9702"/>
    <n v="4851"/>
    <n v="2"/>
    <n v="20"/>
    <n v="19404"/>
    <n v="9702"/>
    <n v="9702"/>
    <n v="0.5"/>
    <x v="5"/>
    <n v="2024"/>
    <x v="3"/>
  </r>
  <r>
    <s v="O03639"/>
    <s v="2024-01-31"/>
    <x v="302"/>
    <s v="P070"/>
    <x v="85"/>
    <x v="4"/>
    <n v="583"/>
    <n v="349.8"/>
    <n v="2"/>
    <n v="5"/>
    <n v="1166"/>
    <n v="699.6"/>
    <n v="466.4"/>
    <n v="0.39999999999999997"/>
    <x v="2"/>
    <n v="2024"/>
    <x v="2"/>
  </r>
  <r>
    <s v="O03640"/>
    <s v="2024-08-20"/>
    <x v="602"/>
    <s v="P020"/>
    <x v="21"/>
    <x v="4"/>
    <n v="11647"/>
    <n v="8152.9"/>
    <n v="4"/>
    <n v="10"/>
    <n v="46588"/>
    <n v="32611.599999999999"/>
    <n v="13976.400000000001"/>
    <n v="0.30000000000000004"/>
    <x v="1"/>
    <n v="2024"/>
    <x v="1"/>
  </r>
  <r>
    <s v="O03641"/>
    <s v="2025-09-17"/>
    <x v="604"/>
    <s v="P067"/>
    <x v="52"/>
    <x v="4"/>
    <n v="1463"/>
    <n v="731.5"/>
    <n v="4"/>
    <n v="15"/>
    <n v="5852"/>
    <n v="2926"/>
    <n v="2926"/>
    <n v="0.5"/>
    <x v="4"/>
    <n v="2025"/>
    <x v="1"/>
  </r>
  <r>
    <s v="O03642"/>
    <s v="2025-06-26"/>
    <x v="693"/>
    <s v="P038"/>
    <x v="2"/>
    <x v="2"/>
    <n v="413"/>
    <n v="247.8"/>
    <n v="1"/>
    <n v="5"/>
    <n v="413"/>
    <n v="247.8"/>
    <n v="165.2"/>
    <n v="0.39999999999999997"/>
    <x v="9"/>
    <n v="2025"/>
    <x v="0"/>
  </r>
  <r>
    <s v="O03643"/>
    <s v="2025-06-28"/>
    <x v="277"/>
    <s v="P058"/>
    <x v="35"/>
    <x v="1"/>
    <n v="3598"/>
    <n v="2158.8000000000002"/>
    <n v="5"/>
    <n v="0"/>
    <n v="17990"/>
    <n v="10794"/>
    <n v="7196"/>
    <n v="0.4"/>
    <x v="9"/>
    <n v="2025"/>
    <x v="0"/>
  </r>
  <r>
    <s v="O03644"/>
    <s v="2025-08-10"/>
    <x v="219"/>
    <s v="P092"/>
    <x v="83"/>
    <x v="0"/>
    <n v="7315"/>
    <n v="4389"/>
    <n v="5"/>
    <n v="15"/>
    <n v="36575"/>
    <n v="21945"/>
    <n v="14630"/>
    <n v="0.4"/>
    <x v="1"/>
    <n v="2025"/>
    <x v="1"/>
  </r>
  <r>
    <s v="O03645"/>
    <s v="2024-12-02"/>
    <x v="970"/>
    <s v="P082"/>
    <x v="68"/>
    <x v="3"/>
    <n v="354"/>
    <n v="247.8"/>
    <n v="2"/>
    <n v="20"/>
    <n v="708"/>
    <n v="495.6"/>
    <n v="212.39999999999998"/>
    <n v="0.3"/>
    <x v="5"/>
    <n v="2024"/>
    <x v="3"/>
  </r>
  <r>
    <s v="O03646"/>
    <s v="2024-12-02"/>
    <x v="245"/>
    <s v="P023"/>
    <x v="11"/>
    <x v="4"/>
    <n v="4437"/>
    <n v="2662.2"/>
    <n v="5"/>
    <n v="5"/>
    <n v="22185"/>
    <n v="13311"/>
    <n v="8874"/>
    <n v="0.4"/>
    <x v="5"/>
    <n v="2024"/>
    <x v="3"/>
  </r>
  <r>
    <s v="O03647"/>
    <s v="2025-04-02"/>
    <x v="940"/>
    <s v="P080"/>
    <x v="79"/>
    <x v="4"/>
    <n v="4816"/>
    <n v="3371.2"/>
    <n v="2"/>
    <n v="0"/>
    <n v="9632"/>
    <n v="6742.4"/>
    <n v="2889.6000000000004"/>
    <n v="0.30000000000000004"/>
    <x v="8"/>
    <n v="2025"/>
    <x v="0"/>
  </r>
  <r>
    <s v="O03648"/>
    <s v="2024-02-01"/>
    <x v="881"/>
    <s v="P040"/>
    <x v="86"/>
    <x v="4"/>
    <n v="6724"/>
    <n v="4034.4"/>
    <n v="5"/>
    <n v="15"/>
    <n v="33620"/>
    <n v="20172"/>
    <n v="13448"/>
    <n v="0.4"/>
    <x v="10"/>
    <n v="2024"/>
    <x v="2"/>
  </r>
  <r>
    <s v="O03649"/>
    <s v="2025-03-23"/>
    <x v="646"/>
    <s v="P025"/>
    <x v="58"/>
    <x v="2"/>
    <n v="696"/>
    <n v="348"/>
    <n v="3"/>
    <n v="0"/>
    <n v="2088"/>
    <n v="1044"/>
    <n v="1044"/>
    <n v="0.5"/>
    <x v="11"/>
    <n v="2025"/>
    <x v="2"/>
  </r>
  <r>
    <s v="O03650"/>
    <s v="2024-06-10"/>
    <x v="0"/>
    <s v="P023"/>
    <x v="11"/>
    <x v="4"/>
    <n v="4437"/>
    <n v="2662.2"/>
    <n v="4"/>
    <n v="5"/>
    <n v="17748"/>
    <n v="10648.8"/>
    <n v="7099.2000000000007"/>
    <n v="0.4"/>
    <x v="9"/>
    <n v="2024"/>
    <x v="0"/>
  </r>
  <r>
    <s v="O03651"/>
    <s v="2025-05-13"/>
    <x v="968"/>
    <s v="P003"/>
    <x v="46"/>
    <x v="1"/>
    <n v="569"/>
    <n v="341.4"/>
    <n v="2"/>
    <n v="15"/>
    <n v="1138"/>
    <n v="682.8"/>
    <n v="455.20000000000005"/>
    <n v="0.4"/>
    <x v="0"/>
    <n v="2025"/>
    <x v="0"/>
  </r>
  <r>
    <s v="O03652"/>
    <s v="2025-07-26"/>
    <x v="696"/>
    <s v="P083"/>
    <x v="14"/>
    <x v="4"/>
    <n v="5842"/>
    <n v="3505.2"/>
    <n v="4"/>
    <n v="5"/>
    <n v="23368"/>
    <n v="14020.8"/>
    <n v="9347.2000000000007"/>
    <n v="0.4"/>
    <x v="3"/>
    <n v="2025"/>
    <x v="1"/>
  </r>
  <r>
    <s v="O03653"/>
    <s v="2025-05-03"/>
    <x v="415"/>
    <s v="P090"/>
    <x v="54"/>
    <x v="1"/>
    <n v="1510"/>
    <n v="755"/>
    <n v="1"/>
    <n v="10"/>
    <n v="1510"/>
    <n v="755"/>
    <n v="755"/>
    <n v="0.5"/>
    <x v="0"/>
    <n v="2025"/>
    <x v="0"/>
  </r>
  <r>
    <s v="O03654"/>
    <s v="2025-09-04"/>
    <x v="283"/>
    <s v="P036"/>
    <x v="97"/>
    <x v="3"/>
    <n v="3046"/>
    <n v="1827.6"/>
    <n v="5"/>
    <n v="10"/>
    <n v="15230"/>
    <n v="9138"/>
    <n v="6092"/>
    <n v="0.4"/>
    <x v="4"/>
    <n v="2025"/>
    <x v="1"/>
  </r>
  <r>
    <s v="O03655"/>
    <s v="2024-11-26"/>
    <x v="141"/>
    <s v="P075"/>
    <x v="25"/>
    <x v="4"/>
    <n v="5435"/>
    <n v="3804.5"/>
    <n v="4"/>
    <n v="20"/>
    <n v="21740"/>
    <n v="15218"/>
    <n v="6522"/>
    <n v="0.3"/>
    <x v="6"/>
    <n v="2024"/>
    <x v="3"/>
  </r>
  <r>
    <s v="O03656"/>
    <s v="2024-11-21"/>
    <x v="510"/>
    <s v="P085"/>
    <x v="22"/>
    <x v="1"/>
    <n v="1436"/>
    <n v="1005.2"/>
    <n v="4"/>
    <n v="0"/>
    <n v="5744"/>
    <n v="4020.8"/>
    <n v="1723.1999999999998"/>
    <n v="0.3"/>
    <x v="6"/>
    <n v="2024"/>
    <x v="3"/>
  </r>
  <r>
    <s v="O03657"/>
    <s v="2025-09-07"/>
    <x v="77"/>
    <s v="P087"/>
    <x v="78"/>
    <x v="3"/>
    <n v="25216"/>
    <n v="17651.2"/>
    <n v="2"/>
    <n v="5"/>
    <n v="50432"/>
    <n v="35302.400000000001"/>
    <n v="15129.599999999999"/>
    <n v="0.3"/>
    <x v="4"/>
    <n v="2025"/>
    <x v="1"/>
  </r>
  <r>
    <s v="O03658"/>
    <s v="2025-12-27"/>
    <x v="562"/>
    <s v="P073"/>
    <x v="89"/>
    <x v="1"/>
    <n v="626"/>
    <n v="438.2"/>
    <n v="5"/>
    <n v="0"/>
    <n v="3130"/>
    <n v="2191"/>
    <n v="939"/>
    <n v="0.3"/>
    <x v="5"/>
    <n v="2025"/>
    <x v="3"/>
  </r>
  <r>
    <s v="O03659"/>
    <s v="2025-10-16"/>
    <x v="891"/>
    <s v="P024"/>
    <x v="57"/>
    <x v="3"/>
    <n v="9702"/>
    <n v="4851"/>
    <n v="4"/>
    <n v="15"/>
    <n v="38808"/>
    <n v="19404"/>
    <n v="19404"/>
    <n v="0.5"/>
    <x v="7"/>
    <n v="2025"/>
    <x v="3"/>
  </r>
  <r>
    <s v="O03660"/>
    <s v="2025-06-04"/>
    <x v="196"/>
    <s v="P036"/>
    <x v="97"/>
    <x v="3"/>
    <n v="3046"/>
    <n v="1827.6"/>
    <n v="4"/>
    <n v="15"/>
    <n v="12184"/>
    <n v="7310.4"/>
    <n v="4873.6000000000004"/>
    <n v="0.4"/>
    <x v="9"/>
    <n v="2025"/>
    <x v="0"/>
  </r>
  <r>
    <s v="O03661"/>
    <s v="2025-06-26"/>
    <x v="698"/>
    <s v="P061"/>
    <x v="44"/>
    <x v="4"/>
    <n v="7170"/>
    <n v="3585"/>
    <n v="5"/>
    <n v="20"/>
    <n v="35850"/>
    <n v="17925"/>
    <n v="17925"/>
    <n v="0.5"/>
    <x v="9"/>
    <n v="2025"/>
    <x v="0"/>
  </r>
  <r>
    <s v="O03662"/>
    <s v="2025-08-18"/>
    <x v="298"/>
    <s v="P003"/>
    <x v="46"/>
    <x v="1"/>
    <n v="569"/>
    <n v="341.4"/>
    <n v="4"/>
    <n v="20"/>
    <n v="2276"/>
    <n v="1365.6"/>
    <n v="910.40000000000009"/>
    <n v="0.4"/>
    <x v="1"/>
    <n v="2025"/>
    <x v="1"/>
  </r>
  <r>
    <s v="O03663"/>
    <s v="2025-07-04"/>
    <x v="829"/>
    <s v="P075"/>
    <x v="25"/>
    <x v="4"/>
    <n v="5435"/>
    <n v="3804.5"/>
    <n v="4"/>
    <n v="10"/>
    <n v="21740"/>
    <n v="15218"/>
    <n v="6522"/>
    <n v="0.3"/>
    <x v="3"/>
    <n v="2025"/>
    <x v="1"/>
  </r>
  <r>
    <s v="O03664"/>
    <s v="2024-02-19"/>
    <x v="377"/>
    <s v="P085"/>
    <x v="22"/>
    <x v="1"/>
    <n v="1436"/>
    <n v="1005.2"/>
    <n v="3"/>
    <n v="15"/>
    <n v="4308"/>
    <n v="3015.6000000000004"/>
    <n v="1292.3999999999996"/>
    <n v="0.29999999999999993"/>
    <x v="10"/>
    <n v="2024"/>
    <x v="2"/>
  </r>
  <r>
    <s v="O03665"/>
    <s v="2025-12-29"/>
    <x v="301"/>
    <s v="P077"/>
    <x v="3"/>
    <x v="3"/>
    <n v="42787"/>
    <n v="29950.9"/>
    <n v="4"/>
    <n v="0"/>
    <n v="171148"/>
    <n v="119803.6"/>
    <n v="51344.399999999994"/>
    <n v="0.3"/>
    <x v="5"/>
    <n v="2025"/>
    <x v="3"/>
  </r>
  <r>
    <s v="O03666"/>
    <s v="2024-11-21"/>
    <x v="26"/>
    <s v="P050"/>
    <x v="26"/>
    <x v="4"/>
    <n v="10475"/>
    <n v="7332.5"/>
    <n v="3"/>
    <n v="20"/>
    <n v="31425"/>
    <n v="21997.5"/>
    <n v="9427.5"/>
    <n v="0.3"/>
    <x v="6"/>
    <n v="2024"/>
    <x v="3"/>
  </r>
  <r>
    <s v="O03667"/>
    <s v="2024-04-26"/>
    <x v="113"/>
    <s v="P039"/>
    <x v="81"/>
    <x v="0"/>
    <n v="9543"/>
    <n v="4771.5"/>
    <n v="2"/>
    <n v="5"/>
    <n v="19086"/>
    <n v="9543"/>
    <n v="9543"/>
    <n v="0.5"/>
    <x v="8"/>
    <n v="2024"/>
    <x v="0"/>
  </r>
  <r>
    <s v="O03668"/>
    <s v="2024-02-02"/>
    <x v="403"/>
    <s v="P058"/>
    <x v="35"/>
    <x v="1"/>
    <n v="3598"/>
    <n v="2158.8000000000002"/>
    <n v="3"/>
    <n v="20"/>
    <n v="10794"/>
    <n v="6476.4000000000005"/>
    <n v="4317.5999999999995"/>
    <n v="0.39999999999999997"/>
    <x v="10"/>
    <n v="2024"/>
    <x v="2"/>
  </r>
  <r>
    <s v="O03669"/>
    <s v="2024-04-23"/>
    <x v="307"/>
    <s v="P085"/>
    <x v="22"/>
    <x v="1"/>
    <n v="1436"/>
    <n v="1005.2"/>
    <n v="1"/>
    <n v="5"/>
    <n v="1436"/>
    <n v="1005.2"/>
    <n v="430.79999999999995"/>
    <n v="0.3"/>
    <x v="8"/>
    <n v="2024"/>
    <x v="0"/>
  </r>
  <r>
    <s v="O03670"/>
    <s v="2024-10-10"/>
    <x v="511"/>
    <s v="P009"/>
    <x v="49"/>
    <x v="4"/>
    <n v="10891"/>
    <n v="5445.5"/>
    <n v="5"/>
    <n v="0"/>
    <n v="54455"/>
    <n v="27227.5"/>
    <n v="27227.5"/>
    <n v="0.5"/>
    <x v="7"/>
    <n v="2024"/>
    <x v="3"/>
  </r>
  <r>
    <s v="O03671"/>
    <s v="2025-02-01"/>
    <x v="395"/>
    <s v="P034"/>
    <x v="88"/>
    <x v="3"/>
    <n v="4860"/>
    <n v="2430"/>
    <n v="1"/>
    <n v="0"/>
    <n v="4860"/>
    <n v="2430"/>
    <n v="2430"/>
    <n v="0.5"/>
    <x v="10"/>
    <n v="2025"/>
    <x v="2"/>
  </r>
  <r>
    <s v="O03672"/>
    <s v="2024-12-30"/>
    <x v="243"/>
    <s v="P017"/>
    <x v="12"/>
    <x v="2"/>
    <n v="978"/>
    <n v="684.6"/>
    <n v="3"/>
    <n v="5"/>
    <n v="2934"/>
    <n v="2053.8000000000002"/>
    <n v="880.19999999999982"/>
    <n v="0.29999999999999993"/>
    <x v="5"/>
    <n v="2024"/>
    <x v="3"/>
  </r>
  <r>
    <s v="O03673"/>
    <s v="2024-10-14"/>
    <x v="870"/>
    <s v="P072"/>
    <x v="20"/>
    <x v="3"/>
    <n v="27555"/>
    <n v="19288.5"/>
    <n v="1"/>
    <n v="20"/>
    <n v="27555"/>
    <n v="19288.5"/>
    <n v="8266.5"/>
    <n v="0.3"/>
    <x v="7"/>
    <n v="2024"/>
    <x v="3"/>
  </r>
  <r>
    <s v="O03674"/>
    <s v="2024-12-13"/>
    <x v="971"/>
    <s v="P093"/>
    <x v="59"/>
    <x v="0"/>
    <n v="10597"/>
    <n v="5298.5"/>
    <n v="3"/>
    <n v="5"/>
    <n v="31791"/>
    <n v="15895.5"/>
    <n v="15895.5"/>
    <n v="0.5"/>
    <x v="5"/>
    <n v="2024"/>
    <x v="3"/>
  </r>
  <r>
    <s v="O03675"/>
    <s v="2024-04-15"/>
    <x v="837"/>
    <s v="P080"/>
    <x v="79"/>
    <x v="4"/>
    <n v="4816"/>
    <n v="3371.2"/>
    <n v="3"/>
    <n v="15"/>
    <n v="14448"/>
    <n v="10113.599999999999"/>
    <n v="4334.4000000000015"/>
    <n v="0.3000000000000001"/>
    <x v="8"/>
    <n v="2024"/>
    <x v="0"/>
  </r>
  <r>
    <s v="O03676"/>
    <s v="2025-01-29"/>
    <x v="264"/>
    <s v="P020"/>
    <x v="21"/>
    <x v="4"/>
    <n v="11647"/>
    <n v="8152.9"/>
    <n v="3"/>
    <n v="20"/>
    <n v="34941"/>
    <n v="24458.699999999997"/>
    <n v="10482.300000000003"/>
    <n v="0.3000000000000001"/>
    <x v="2"/>
    <n v="2025"/>
    <x v="2"/>
  </r>
  <r>
    <s v="O03677"/>
    <s v="2024-04-18"/>
    <x v="335"/>
    <s v="P002"/>
    <x v="61"/>
    <x v="4"/>
    <n v="4241"/>
    <n v="2120.5"/>
    <n v="2"/>
    <n v="15"/>
    <n v="8482"/>
    <n v="4241"/>
    <n v="4241"/>
    <n v="0.5"/>
    <x v="8"/>
    <n v="2024"/>
    <x v="0"/>
  </r>
  <r>
    <s v="O03678"/>
    <s v="2025-03-13"/>
    <x v="361"/>
    <s v="P097"/>
    <x v="84"/>
    <x v="4"/>
    <n v="9084"/>
    <n v="6358.8"/>
    <n v="1"/>
    <n v="0"/>
    <n v="9084"/>
    <n v="6358.8"/>
    <n v="2725.2"/>
    <n v="0.3"/>
    <x v="11"/>
    <n v="2025"/>
    <x v="2"/>
  </r>
  <r>
    <s v="O03679"/>
    <s v="2024-05-19"/>
    <x v="972"/>
    <s v="P078"/>
    <x v="75"/>
    <x v="0"/>
    <n v="700"/>
    <n v="420"/>
    <n v="5"/>
    <n v="20"/>
    <n v="3500"/>
    <n v="2100"/>
    <n v="1400"/>
    <n v="0.4"/>
    <x v="0"/>
    <n v="2024"/>
    <x v="0"/>
  </r>
  <r>
    <s v="O03680"/>
    <s v="2025-03-08"/>
    <x v="318"/>
    <s v="P063"/>
    <x v="16"/>
    <x v="2"/>
    <n v="3643"/>
    <n v="2185.8000000000002"/>
    <n v="1"/>
    <n v="5"/>
    <n v="3643"/>
    <n v="2185.8000000000002"/>
    <n v="1457.1999999999998"/>
    <n v="0.39999999999999997"/>
    <x v="11"/>
    <n v="2025"/>
    <x v="2"/>
  </r>
  <r>
    <s v="O03681"/>
    <s v="2025-06-26"/>
    <x v="937"/>
    <s v="P098"/>
    <x v="30"/>
    <x v="1"/>
    <n v="1661"/>
    <n v="830.5"/>
    <n v="2"/>
    <n v="15"/>
    <n v="3322"/>
    <n v="1661"/>
    <n v="1661"/>
    <n v="0.5"/>
    <x v="9"/>
    <n v="2025"/>
    <x v="0"/>
  </r>
  <r>
    <s v="O03682"/>
    <s v="2024-07-28"/>
    <x v="244"/>
    <s v="P010"/>
    <x v="0"/>
    <x v="0"/>
    <n v="10936"/>
    <n v="6561.6"/>
    <n v="5"/>
    <n v="15"/>
    <n v="54680"/>
    <n v="32808"/>
    <n v="21872"/>
    <n v="0.4"/>
    <x v="3"/>
    <n v="2024"/>
    <x v="1"/>
  </r>
  <r>
    <s v="O03683"/>
    <s v="2024-09-03"/>
    <x v="748"/>
    <s v="P100"/>
    <x v="45"/>
    <x v="1"/>
    <n v="2523"/>
    <n v="1766.1"/>
    <n v="2"/>
    <n v="10"/>
    <n v="5046"/>
    <n v="3532.2"/>
    <n v="1513.8000000000002"/>
    <n v="0.30000000000000004"/>
    <x v="4"/>
    <n v="2024"/>
    <x v="1"/>
  </r>
  <r>
    <s v="O03684"/>
    <s v="2024-01-20"/>
    <x v="702"/>
    <s v="P066"/>
    <x v="72"/>
    <x v="4"/>
    <n v="4711"/>
    <n v="2826.6"/>
    <n v="4"/>
    <n v="0"/>
    <n v="18844"/>
    <n v="11306.4"/>
    <n v="7537.6"/>
    <n v="0.4"/>
    <x v="2"/>
    <n v="2024"/>
    <x v="2"/>
  </r>
  <r>
    <s v="O03685"/>
    <s v="2024-02-22"/>
    <x v="890"/>
    <s v="P075"/>
    <x v="25"/>
    <x v="4"/>
    <n v="5435"/>
    <n v="3804.5"/>
    <n v="1"/>
    <n v="0"/>
    <n v="5435"/>
    <n v="3804.5"/>
    <n v="1630.5"/>
    <n v="0.3"/>
    <x v="10"/>
    <n v="2024"/>
    <x v="2"/>
  </r>
  <r>
    <s v="O03686"/>
    <s v="2024-09-08"/>
    <x v="827"/>
    <s v="P047"/>
    <x v="48"/>
    <x v="2"/>
    <n v="3146"/>
    <n v="1573"/>
    <n v="2"/>
    <n v="0"/>
    <n v="6292"/>
    <n v="3146"/>
    <n v="3146"/>
    <n v="0.5"/>
    <x v="4"/>
    <n v="2024"/>
    <x v="1"/>
  </r>
  <r>
    <s v="O03687"/>
    <s v="2025-12-22"/>
    <x v="181"/>
    <s v="P062"/>
    <x v="93"/>
    <x v="4"/>
    <n v="2777"/>
    <n v="1943.9"/>
    <n v="1"/>
    <n v="10"/>
    <n v="2777"/>
    <n v="1943.9"/>
    <n v="833.09999999999991"/>
    <n v="0.3"/>
    <x v="5"/>
    <n v="2025"/>
    <x v="3"/>
  </r>
  <r>
    <s v="O03688"/>
    <s v="2025-07-31"/>
    <x v="640"/>
    <s v="P072"/>
    <x v="20"/>
    <x v="3"/>
    <n v="27555"/>
    <n v="19288.5"/>
    <n v="5"/>
    <n v="20"/>
    <n v="137775"/>
    <n v="96442.5"/>
    <n v="41332.5"/>
    <n v="0.3"/>
    <x v="3"/>
    <n v="2025"/>
    <x v="1"/>
  </r>
  <r>
    <s v="O03689"/>
    <s v="2025-06-17"/>
    <x v="797"/>
    <s v="P057"/>
    <x v="38"/>
    <x v="3"/>
    <n v="26846"/>
    <n v="16107.6"/>
    <n v="3"/>
    <n v="5"/>
    <n v="80538"/>
    <n v="48322.8"/>
    <n v="32215.199999999997"/>
    <n v="0.39999999999999997"/>
    <x v="9"/>
    <n v="2025"/>
    <x v="0"/>
  </r>
  <r>
    <s v="O03690"/>
    <s v="2024-02-08"/>
    <x v="295"/>
    <s v="P059"/>
    <x v="62"/>
    <x v="3"/>
    <n v="39929"/>
    <n v="23957.4"/>
    <n v="1"/>
    <n v="20"/>
    <n v="39929"/>
    <n v="23957.4"/>
    <n v="15971.599999999999"/>
    <n v="0.39999999999999997"/>
    <x v="10"/>
    <n v="2024"/>
    <x v="2"/>
  </r>
  <r>
    <s v="O03691"/>
    <s v="2025-08-29"/>
    <x v="577"/>
    <s v="P095"/>
    <x v="66"/>
    <x v="2"/>
    <n v="4520"/>
    <n v="3164"/>
    <n v="3"/>
    <n v="15"/>
    <n v="13560"/>
    <n v="9492"/>
    <n v="4068"/>
    <n v="0.3"/>
    <x v="1"/>
    <n v="2025"/>
    <x v="1"/>
  </r>
  <r>
    <s v="O03692"/>
    <s v="2024-03-17"/>
    <x v="658"/>
    <s v="P039"/>
    <x v="81"/>
    <x v="0"/>
    <n v="9543"/>
    <n v="4771.5"/>
    <n v="1"/>
    <n v="0"/>
    <n v="9543"/>
    <n v="4771.5"/>
    <n v="4771.5"/>
    <n v="0.5"/>
    <x v="11"/>
    <n v="2024"/>
    <x v="2"/>
  </r>
  <r>
    <s v="O03693"/>
    <s v="2024-11-05"/>
    <x v="781"/>
    <s v="P022"/>
    <x v="73"/>
    <x v="3"/>
    <n v="48755"/>
    <n v="29253"/>
    <n v="2"/>
    <n v="0"/>
    <n v="97510"/>
    <n v="58506"/>
    <n v="39004"/>
    <n v="0.4"/>
    <x v="6"/>
    <n v="2024"/>
    <x v="3"/>
  </r>
  <r>
    <s v="O03694"/>
    <s v="2024-11-02"/>
    <x v="760"/>
    <s v="P038"/>
    <x v="2"/>
    <x v="2"/>
    <n v="413"/>
    <n v="247.8"/>
    <n v="4"/>
    <n v="20"/>
    <n v="1652"/>
    <n v="991.2"/>
    <n v="660.8"/>
    <n v="0.39999999999999997"/>
    <x v="6"/>
    <n v="2024"/>
    <x v="3"/>
  </r>
  <r>
    <s v="O03695"/>
    <s v="2024-05-21"/>
    <x v="247"/>
    <s v="P083"/>
    <x v="14"/>
    <x v="4"/>
    <n v="5842"/>
    <n v="3505.2"/>
    <n v="1"/>
    <n v="5"/>
    <n v="5842"/>
    <n v="3505.2"/>
    <n v="2336.8000000000002"/>
    <n v="0.4"/>
    <x v="0"/>
    <n v="2024"/>
    <x v="0"/>
  </r>
  <r>
    <s v="O03696"/>
    <s v="2025-04-26"/>
    <x v="781"/>
    <s v="P008"/>
    <x v="29"/>
    <x v="3"/>
    <n v="41971"/>
    <n v="29379.7"/>
    <n v="3"/>
    <n v="15"/>
    <n v="125913"/>
    <n v="88139.1"/>
    <n v="37773.899999999994"/>
    <n v="0.29999999999999993"/>
    <x v="8"/>
    <n v="2025"/>
    <x v="0"/>
  </r>
  <r>
    <s v="O03697"/>
    <s v="2025-03-03"/>
    <x v="309"/>
    <s v="P053"/>
    <x v="28"/>
    <x v="2"/>
    <n v="641"/>
    <n v="384.6"/>
    <n v="5"/>
    <n v="5"/>
    <n v="3205"/>
    <n v="1923"/>
    <n v="1282"/>
    <n v="0.4"/>
    <x v="11"/>
    <n v="2025"/>
    <x v="2"/>
  </r>
  <r>
    <s v="O03698"/>
    <s v="2025-07-03"/>
    <x v="115"/>
    <s v="P042"/>
    <x v="74"/>
    <x v="1"/>
    <n v="2758"/>
    <n v="1379"/>
    <n v="5"/>
    <n v="5"/>
    <n v="13790"/>
    <n v="6895"/>
    <n v="6895"/>
    <n v="0.5"/>
    <x v="3"/>
    <n v="2025"/>
    <x v="1"/>
  </r>
  <r>
    <s v="O03699"/>
    <s v="2024-01-04"/>
    <x v="842"/>
    <s v="P031"/>
    <x v="91"/>
    <x v="3"/>
    <n v="34152"/>
    <n v="23906.400000000001"/>
    <n v="1"/>
    <n v="15"/>
    <n v="34152"/>
    <n v="23906.400000000001"/>
    <n v="10245.599999999999"/>
    <n v="0.29999999999999993"/>
    <x v="2"/>
    <n v="2024"/>
    <x v="2"/>
  </r>
  <r>
    <s v="O03700"/>
    <s v="2024-02-02"/>
    <x v="696"/>
    <s v="P054"/>
    <x v="63"/>
    <x v="4"/>
    <n v="611"/>
    <n v="427.7"/>
    <n v="2"/>
    <n v="10"/>
    <n v="1222"/>
    <n v="855.4"/>
    <n v="366.6"/>
    <n v="0.30000000000000004"/>
    <x v="10"/>
    <n v="2024"/>
    <x v="2"/>
  </r>
  <r>
    <s v="O03701"/>
    <s v="2024-02-07"/>
    <x v="130"/>
    <s v="P026"/>
    <x v="60"/>
    <x v="4"/>
    <n v="4882"/>
    <n v="2929.2"/>
    <n v="3"/>
    <n v="20"/>
    <n v="14646"/>
    <n v="8787.5999999999985"/>
    <n v="5858.4000000000015"/>
    <n v="0.40000000000000008"/>
    <x v="10"/>
    <n v="2024"/>
    <x v="2"/>
  </r>
  <r>
    <s v="O03702"/>
    <s v="2025-07-11"/>
    <x v="823"/>
    <s v="P016"/>
    <x v="43"/>
    <x v="1"/>
    <n v="1591"/>
    <n v="1113.7"/>
    <n v="3"/>
    <n v="15"/>
    <n v="4773"/>
    <n v="3341.1000000000004"/>
    <n v="1431.8999999999996"/>
    <n v="0.29999999999999993"/>
    <x v="3"/>
    <n v="2025"/>
    <x v="1"/>
  </r>
  <r>
    <s v="O03703"/>
    <s v="2025-03-18"/>
    <x v="258"/>
    <s v="P018"/>
    <x v="5"/>
    <x v="1"/>
    <n v="3985"/>
    <n v="2789.5"/>
    <n v="1"/>
    <n v="0"/>
    <n v="3985"/>
    <n v="2789.5"/>
    <n v="1195.5"/>
    <n v="0.3"/>
    <x v="11"/>
    <n v="2025"/>
    <x v="2"/>
  </r>
  <r>
    <s v="O03704"/>
    <s v="2025-02-07"/>
    <x v="56"/>
    <s v="P001"/>
    <x v="1"/>
    <x v="1"/>
    <n v="1891"/>
    <n v="945.5"/>
    <n v="1"/>
    <n v="10"/>
    <n v="1891"/>
    <n v="945.5"/>
    <n v="945.5"/>
    <n v="0.5"/>
    <x v="10"/>
    <n v="2025"/>
    <x v="2"/>
  </r>
  <r>
    <s v="O03705"/>
    <s v="2025-02-06"/>
    <x v="115"/>
    <s v="P007"/>
    <x v="4"/>
    <x v="4"/>
    <n v="5469"/>
    <n v="3281.4"/>
    <n v="4"/>
    <n v="0"/>
    <n v="21876"/>
    <n v="13125.6"/>
    <n v="8750.4"/>
    <n v="0.39999999999999997"/>
    <x v="10"/>
    <n v="2025"/>
    <x v="2"/>
  </r>
  <r>
    <s v="O03706"/>
    <s v="2025-01-27"/>
    <x v="657"/>
    <s v="P065"/>
    <x v="10"/>
    <x v="4"/>
    <n v="4421"/>
    <n v="3094.7"/>
    <n v="3"/>
    <n v="0"/>
    <n v="13263"/>
    <n v="9284.0999999999985"/>
    <n v="3978.9000000000015"/>
    <n v="0.3000000000000001"/>
    <x v="2"/>
    <n v="2025"/>
    <x v="2"/>
  </r>
  <r>
    <s v="O03707"/>
    <s v="2025-09-04"/>
    <x v="475"/>
    <s v="P021"/>
    <x v="82"/>
    <x v="2"/>
    <n v="1236"/>
    <n v="865.2"/>
    <n v="5"/>
    <n v="20"/>
    <n v="6180"/>
    <n v="4326"/>
    <n v="1854"/>
    <n v="0.3"/>
    <x v="4"/>
    <n v="2025"/>
    <x v="1"/>
  </r>
  <r>
    <s v="O03708"/>
    <s v="2024-06-26"/>
    <x v="644"/>
    <s v="P035"/>
    <x v="92"/>
    <x v="4"/>
    <n v="3185"/>
    <n v="1592.5"/>
    <n v="3"/>
    <n v="10"/>
    <n v="9555"/>
    <n v="4777.5"/>
    <n v="4777.5"/>
    <n v="0.5"/>
    <x v="9"/>
    <n v="2024"/>
    <x v="0"/>
  </r>
  <r>
    <s v="O03709"/>
    <s v="2025-10-01"/>
    <x v="631"/>
    <s v="P050"/>
    <x v="26"/>
    <x v="4"/>
    <n v="10475"/>
    <n v="7332.5"/>
    <n v="4"/>
    <n v="15"/>
    <n v="41900"/>
    <n v="29330"/>
    <n v="12570"/>
    <n v="0.3"/>
    <x v="7"/>
    <n v="2025"/>
    <x v="3"/>
  </r>
  <r>
    <s v="O03710"/>
    <s v="2024-11-08"/>
    <x v="659"/>
    <s v="P055"/>
    <x v="56"/>
    <x v="3"/>
    <n v="6621"/>
    <n v="3972.6"/>
    <n v="4"/>
    <n v="20"/>
    <n v="26484"/>
    <n v="15890.4"/>
    <n v="10593.6"/>
    <n v="0.4"/>
    <x v="6"/>
    <n v="2024"/>
    <x v="3"/>
  </r>
  <r>
    <s v="O03711"/>
    <s v="2024-10-18"/>
    <x v="108"/>
    <s v="P091"/>
    <x v="18"/>
    <x v="3"/>
    <n v="45348"/>
    <n v="27208.799999999999"/>
    <n v="4"/>
    <n v="10"/>
    <n v="181392"/>
    <n v="108835.2"/>
    <n v="72556.800000000003"/>
    <n v="0.4"/>
    <x v="7"/>
    <n v="2024"/>
    <x v="3"/>
  </r>
  <r>
    <s v="O03712"/>
    <s v="2024-07-21"/>
    <x v="346"/>
    <s v="P042"/>
    <x v="74"/>
    <x v="1"/>
    <n v="2758"/>
    <n v="1379"/>
    <n v="5"/>
    <n v="0"/>
    <n v="13790"/>
    <n v="6895"/>
    <n v="6895"/>
    <n v="0.5"/>
    <x v="3"/>
    <n v="2024"/>
    <x v="1"/>
  </r>
  <r>
    <s v="O03713"/>
    <s v="2025-09-01"/>
    <x v="216"/>
    <s v="P001"/>
    <x v="1"/>
    <x v="1"/>
    <n v="1891"/>
    <n v="945.5"/>
    <n v="1"/>
    <n v="15"/>
    <n v="1891"/>
    <n v="945.5"/>
    <n v="945.5"/>
    <n v="0.5"/>
    <x v="4"/>
    <n v="2025"/>
    <x v="1"/>
  </r>
  <r>
    <s v="O03714"/>
    <s v="2024-05-14"/>
    <x v="179"/>
    <s v="P033"/>
    <x v="98"/>
    <x v="3"/>
    <n v="11428"/>
    <n v="6856.8"/>
    <n v="3"/>
    <n v="10"/>
    <n v="34284"/>
    <n v="20570.400000000001"/>
    <n v="13713.599999999999"/>
    <n v="0.39999999999999997"/>
    <x v="0"/>
    <n v="2024"/>
    <x v="0"/>
  </r>
  <r>
    <s v="O03715"/>
    <s v="2024-05-25"/>
    <x v="852"/>
    <s v="P018"/>
    <x v="5"/>
    <x v="1"/>
    <n v="3985"/>
    <n v="2789.5"/>
    <n v="2"/>
    <n v="15"/>
    <n v="7970"/>
    <n v="5579"/>
    <n v="2391"/>
    <n v="0.3"/>
    <x v="0"/>
    <n v="2024"/>
    <x v="0"/>
  </r>
  <r>
    <s v="O03716"/>
    <s v="2024-05-31"/>
    <x v="143"/>
    <s v="P008"/>
    <x v="29"/>
    <x v="3"/>
    <n v="41971"/>
    <n v="29379.7"/>
    <n v="5"/>
    <n v="20"/>
    <n v="209855"/>
    <n v="146898.5"/>
    <n v="62956.5"/>
    <n v="0.3"/>
    <x v="0"/>
    <n v="2024"/>
    <x v="0"/>
  </r>
  <r>
    <s v="O03717"/>
    <s v="2025-10-03"/>
    <x v="560"/>
    <s v="P013"/>
    <x v="70"/>
    <x v="1"/>
    <n v="639"/>
    <n v="319.5"/>
    <n v="1"/>
    <n v="0"/>
    <n v="639"/>
    <n v="319.5"/>
    <n v="319.5"/>
    <n v="0.5"/>
    <x v="7"/>
    <n v="2025"/>
    <x v="3"/>
  </r>
  <r>
    <s v="O03718"/>
    <s v="2025-09-11"/>
    <x v="948"/>
    <s v="P085"/>
    <x v="22"/>
    <x v="1"/>
    <n v="1436"/>
    <n v="1005.2"/>
    <n v="5"/>
    <n v="20"/>
    <n v="7180"/>
    <n v="5026"/>
    <n v="2154"/>
    <n v="0.3"/>
    <x v="4"/>
    <n v="2025"/>
    <x v="1"/>
  </r>
  <r>
    <s v="O03719"/>
    <s v="2025-07-27"/>
    <x v="320"/>
    <s v="P088"/>
    <x v="6"/>
    <x v="4"/>
    <n v="11542"/>
    <n v="6925.2"/>
    <n v="3"/>
    <n v="0"/>
    <n v="34626"/>
    <n v="20775.599999999999"/>
    <n v="13850.400000000001"/>
    <n v="0.4"/>
    <x v="3"/>
    <n v="2025"/>
    <x v="1"/>
  </r>
  <r>
    <s v="O03720"/>
    <s v="2024-02-12"/>
    <x v="40"/>
    <s v="P054"/>
    <x v="63"/>
    <x v="4"/>
    <n v="611"/>
    <n v="427.7"/>
    <n v="5"/>
    <n v="20"/>
    <n v="3055"/>
    <n v="2138.5"/>
    <n v="916.5"/>
    <n v="0.3"/>
    <x v="10"/>
    <n v="2024"/>
    <x v="2"/>
  </r>
  <r>
    <s v="O03721"/>
    <s v="2024-05-25"/>
    <x v="412"/>
    <s v="P005"/>
    <x v="90"/>
    <x v="1"/>
    <n v="3939"/>
    <n v="2757.3"/>
    <n v="3"/>
    <n v="5"/>
    <n v="11817"/>
    <n v="8271.9000000000015"/>
    <n v="3545.0999999999985"/>
    <n v="0.29999999999999988"/>
    <x v="0"/>
    <n v="2024"/>
    <x v="0"/>
  </r>
  <r>
    <s v="O03722"/>
    <s v="2025-06-12"/>
    <x v="191"/>
    <s v="P007"/>
    <x v="4"/>
    <x v="4"/>
    <n v="5469"/>
    <n v="3281.4"/>
    <n v="2"/>
    <n v="5"/>
    <n v="10938"/>
    <n v="6562.8"/>
    <n v="4375.2"/>
    <n v="0.39999999999999997"/>
    <x v="9"/>
    <n v="2025"/>
    <x v="0"/>
  </r>
  <r>
    <s v="O03723"/>
    <s v="2025-03-02"/>
    <x v="715"/>
    <s v="P047"/>
    <x v="48"/>
    <x v="2"/>
    <n v="3146"/>
    <n v="1573"/>
    <n v="4"/>
    <n v="5"/>
    <n v="12584"/>
    <n v="6292"/>
    <n v="6292"/>
    <n v="0.5"/>
    <x v="11"/>
    <n v="2025"/>
    <x v="2"/>
  </r>
  <r>
    <s v="O03724"/>
    <s v="2025-08-23"/>
    <x v="33"/>
    <s v="P050"/>
    <x v="26"/>
    <x v="4"/>
    <n v="10475"/>
    <n v="7332.5"/>
    <n v="1"/>
    <n v="5"/>
    <n v="10475"/>
    <n v="7332.5"/>
    <n v="3142.5"/>
    <n v="0.3"/>
    <x v="1"/>
    <n v="2025"/>
    <x v="1"/>
  </r>
  <r>
    <s v="O03725"/>
    <s v="2024-08-25"/>
    <x v="717"/>
    <s v="P027"/>
    <x v="33"/>
    <x v="2"/>
    <n v="4969"/>
    <n v="2484.5"/>
    <n v="5"/>
    <n v="10"/>
    <n v="24845"/>
    <n v="12422.5"/>
    <n v="12422.5"/>
    <n v="0.5"/>
    <x v="1"/>
    <n v="2024"/>
    <x v="1"/>
  </r>
  <r>
    <s v="O03726"/>
    <s v="2025-07-20"/>
    <x v="429"/>
    <s v="P031"/>
    <x v="91"/>
    <x v="3"/>
    <n v="34152"/>
    <n v="23906.400000000001"/>
    <n v="4"/>
    <n v="0"/>
    <n v="136608"/>
    <n v="95625.600000000006"/>
    <n v="40982.399999999994"/>
    <n v="0.29999999999999993"/>
    <x v="3"/>
    <n v="2025"/>
    <x v="1"/>
  </r>
  <r>
    <s v="O03727"/>
    <s v="2025-12-08"/>
    <x v="193"/>
    <s v="P005"/>
    <x v="90"/>
    <x v="1"/>
    <n v="3939"/>
    <n v="2757.3"/>
    <n v="1"/>
    <n v="5"/>
    <n v="3939"/>
    <n v="2757.3"/>
    <n v="1181.6999999999998"/>
    <n v="0.29999999999999993"/>
    <x v="5"/>
    <n v="2025"/>
    <x v="3"/>
  </r>
  <r>
    <s v="O03728"/>
    <s v="2025-02-13"/>
    <x v="550"/>
    <s v="P046"/>
    <x v="7"/>
    <x v="0"/>
    <n v="10604"/>
    <n v="5302"/>
    <n v="5"/>
    <n v="5"/>
    <n v="53020"/>
    <n v="26510"/>
    <n v="26510"/>
    <n v="0.5"/>
    <x v="10"/>
    <n v="2025"/>
    <x v="2"/>
  </r>
  <r>
    <s v="O03729"/>
    <s v="2024-01-07"/>
    <x v="595"/>
    <s v="P082"/>
    <x v="68"/>
    <x v="3"/>
    <n v="354"/>
    <n v="247.8"/>
    <n v="3"/>
    <n v="10"/>
    <n v="1062"/>
    <n v="743.40000000000009"/>
    <n v="318.59999999999991"/>
    <n v="0.29999999999999993"/>
    <x v="2"/>
    <n v="2024"/>
    <x v="2"/>
  </r>
  <r>
    <s v="O03730"/>
    <s v="2025-06-08"/>
    <x v="326"/>
    <s v="P060"/>
    <x v="76"/>
    <x v="1"/>
    <n v="758"/>
    <n v="530.6"/>
    <n v="4"/>
    <n v="15"/>
    <n v="3032"/>
    <n v="2122.4"/>
    <n v="909.59999999999991"/>
    <n v="0.3"/>
    <x v="9"/>
    <n v="2025"/>
    <x v="0"/>
  </r>
  <r>
    <s v="O03731"/>
    <s v="2025-03-18"/>
    <x v="744"/>
    <s v="P014"/>
    <x v="67"/>
    <x v="4"/>
    <n v="9565"/>
    <n v="6695.5"/>
    <n v="3"/>
    <n v="15"/>
    <n v="28695"/>
    <n v="20086.5"/>
    <n v="8608.5"/>
    <n v="0.3"/>
    <x v="11"/>
    <n v="2025"/>
    <x v="2"/>
  </r>
  <r>
    <s v="O03732"/>
    <s v="2025-11-27"/>
    <x v="243"/>
    <s v="P014"/>
    <x v="67"/>
    <x v="4"/>
    <n v="9565"/>
    <n v="6695.5"/>
    <n v="3"/>
    <n v="20"/>
    <n v="28695"/>
    <n v="20086.5"/>
    <n v="8608.5"/>
    <n v="0.3"/>
    <x v="6"/>
    <n v="2025"/>
    <x v="3"/>
  </r>
  <r>
    <s v="O03733"/>
    <s v="2025-03-11"/>
    <x v="214"/>
    <s v="P012"/>
    <x v="13"/>
    <x v="0"/>
    <n v="1513"/>
    <n v="907.8"/>
    <n v="3"/>
    <n v="5"/>
    <n v="4539"/>
    <n v="2723.3999999999996"/>
    <n v="1815.6000000000004"/>
    <n v="0.40000000000000008"/>
    <x v="11"/>
    <n v="2025"/>
    <x v="2"/>
  </r>
  <r>
    <s v="O03734"/>
    <s v="2025-02-25"/>
    <x v="430"/>
    <s v="P004"/>
    <x v="15"/>
    <x v="1"/>
    <n v="591"/>
    <n v="354.6"/>
    <n v="1"/>
    <n v="20"/>
    <n v="591"/>
    <n v="354.6"/>
    <n v="236.39999999999998"/>
    <n v="0.39999999999999997"/>
    <x v="10"/>
    <n v="2025"/>
    <x v="2"/>
  </r>
  <r>
    <s v="O03735"/>
    <s v="2024-08-31"/>
    <x v="793"/>
    <s v="P025"/>
    <x v="58"/>
    <x v="2"/>
    <n v="696"/>
    <n v="348"/>
    <n v="2"/>
    <n v="5"/>
    <n v="1392"/>
    <n v="696"/>
    <n v="696"/>
    <n v="0.5"/>
    <x v="1"/>
    <n v="2024"/>
    <x v="1"/>
  </r>
  <r>
    <s v="O03736"/>
    <s v="2025-01-30"/>
    <x v="623"/>
    <s v="P057"/>
    <x v="38"/>
    <x v="3"/>
    <n v="26846"/>
    <n v="16107.6"/>
    <n v="3"/>
    <n v="5"/>
    <n v="80538"/>
    <n v="48322.8"/>
    <n v="32215.199999999997"/>
    <n v="0.39999999999999997"/>
    <x v="2"/>
    <n v="2025"/>
    <x v="2"/>
  </r>
  <r>
    <s v="O03737"/>
    <s v="2025-03-17"/>
    <x v="272"/>
    <s v="P079"/>
    <x v="36"/>
    <x v="0"/>
    <n v="10900"/>
    <n v="5450"/>
    <n v="3"/>
    <n v="10"/>
    <n v="32700"/>
    <n v="16350"/>
    <n v="16350"/>
    <n v="0.5"/>
    <x v="11"/>
    <n v="2025"/>
    <x v="2"/>
  </r>
  <r>
    <s v="O03738"/>
    <s v="2024-01-05"/>
    <x v="377"/>
    <s v="P012"/>
    <x v="13"/>
    <x v="0"/>
    <n v="1513"/>
    <n v="907.8"/>
    <n v="2"/>
    <n v="0"/>
    <n v="3026"/>
    <n v="1815.6"/>
    <n v="1210.4000000000001"/>
    <n v="0.4"/>
    <x v="2"/>
    <n v="2024"/>
    <x v="2"/>
  </r>
  <r>
    <s v="O03739"/>
    <s v="2024-10-18"/>
    <x v="6"/>
    <s v="P093"/>
    <x v="59"/>
    <x v="0"/>
    <n v="10597"/>
    <n v="5298.5"/>
    <n v="4"/>
    <n v="0"/>
    <n v="42388"/>
    <n v="21194"/>
    <n v="21194"/>
    <n v="0.5"/>
    <x v="7"/>
    <n v="2024"/>
    <x v="3"/>
  </r>
  <r>
    <s v="O03740"/>
    <s v="2025-04-02"/>
    <x v="630"/>
    <s v="P068"/>
    <x v="65"/>
    <x v="0"/>
    <n v="7252"/>
    <n v="3626"/>
    <n v="4"/>
    <n v="0"/>
    <n v="29008"/>
    <n v="14504"/>
    <n v="14504"/>
    <n v="0.5"/>
    <x v="8"/>
    <n v="2025"/>
    <x v="0"/>
  </r>
  <r>
    <s v="O03741"/>
    <s v="2024-09-24"/>
    <x v="818"/>
    <s v="P034"/>
    <x v="88"/>
    <x v="3"/>
    <n v="4860"/>
    <n v="2430"/>
    <n v="5"/>
    <n v="0"/>
    <n v="24300"/>
    <n v="12150"/>
    <n v="12150"/>
    <n v="0.5"/>
    <x v="4"/>
    <n v="2024"/>
    <x v="1"/>
  </r>
  <r>
    <s v="O03742"/>
    <s v="2024-05-31"/>
    <x v="864"/>
    <s v="P053"/>
    <x v="28"/>
    <x v="2"/>
    <n v="641"/>
    <n v="384.6"/>
    <n v="1"/>
    <n v="15"/>
    <n v="641"/>
    <n v="384.6"/>
    <n v="256.39999999999998"/>
    <n v="0.39999999999999997"/>
    <x v="0"/>
    <n v="2024"/>
    <x v="0"/>
  </r>
  <r>
    <s v="O03743"/>
    <s v="2025-08-04"/>
    <x v="499"/>
    <s v="P013"/>
    <x v="70"/>
    <x v="1"/>
    <n v="639"/>
    <n v="319.5"/>
    <n v="4"/>
    <n v="15"/>
    <n v="2556"/>
    <n v="1278"/>
    <n v="1278"/>
    <n v="0.5"/>
    <x v="1"/>
    <n v="2025"/>
    <x v="1"/>
  </r>
  <r>
    <s v="O03744"/>
    <s v="2024-03-12"/>
    <x v="261"/>
    <s v="P085"/>
    <x v="22"/>
    <x v="1"/>
    <n v="1436"/>
    <n v="1005.2"/>
    <n v="4"/>
    <n v="15"/>
    <n v="5744"/>
    <n v="4020.8"/>
    <n v="1723.1999999999998"/>
    <n v="0.3"/>
    <x v="11"/>
    <n v="2024"/>
    <x v="2"/>
  </r>
  <r>
    <s v="O03745"/>
    <s v="2025-08-18"/>
    <x v="904"/>
    <s v="P021"/>
    <x v="82"/>
    <x v="2"/>
    <n v="1236"/>
    <n v="865.2"/>
    <n v="1"/>
    <n v="10"/>
    <n v="1236"/>
    <n v="865.2"/>
    <n v="370.79999999999995"/>
    <n v="0.3"/>
    <x v="1"/>
    <n v="2025"/>
    <x v="1"/>
  </r>
  <r>
    <s v="O03746"/>
    <s v="2025-10-15"/>
    <x v="39"/>
    <s v="P014"/>
    <x v="67"/>
    <x v="4"/>
    <n v="9565"/>
    <n v="6695.5"/>
    <n v="5"/>
    <n v="5"/>
    <n v="47825"/>
    <n v="33477.5"/>
    <n v="14347.5"/>
    <n v="0.3"/>
    <x v="7"/>
    <n v="2025"/>
    <x v="3"/>
  </r>
  <r>
    <s v="O03747"/>
    <s v="2024-09-16"/>
    <x v="717"/>
    <s v="P036"/>
    <x v="97"/>
    <x v="3"/>
    <n v="3046"/>
    <n v="1827.6"/>
    <n v="1"/>
    <n v="15"/>
    <n v="3046"/>
    <n v="1827.6"/>
    <n v="1218.4000000000001"/>
    <n v="0.4"/>
    <x v="4"/>
    <n v="2024"/>
    <x v="1"/>
  </r>
  <r>
    <s v="O03748"/>
    <s v="2024-03-05"/>
    <x v="940"/>
    <s v="P062"/>
    <x v="93"/>
    <x v="4"/>
    <n v="2777"/>
    <n v="1943.9"/>
    <n v="2"/>
    <n v="10"/>
    <n v="5554"/>
    <n v="3887.8"/>
    <n v="1666.1999999999998"/>
    <n v="0.3"/>
    <x v="11"/>
    <n v="2024"/>
    <x v="2"/>
  </r>
  <r>
    <s v="O03749"/>
    <s v="2024-02-15"/>
    <x v="400"/>
    <s v="P009"/>
    <x v="49"/>
    <x v="4"/>
    <n v="10891"/>
    <n v="5445.5"/>
    <n v="3"/>
    <n v="5"/>
    <n v="32673"/>
    <n v="16336.5"/>
    <n v="16336.5"/>
    <n v="0.5"/>
    <x v="10"/>
    <n v="2024"/>
    <x v="2"/>
  </r>
  <r>
    <s v="O03750"/>
    <s v="2025-06-16"/>
    <x v="483"/>
    <s v="P082"/>
    <x v="68"/>
    <x v="3"/>
    <n v="354"/>
    <n v="247.8"/>
    <n v="5"/>
    <n v="15"/>
    <n v="1770"/>
    <n v="1239"/>
    <n v="531"/>
    <n v="0.3"/>
    <x v="9"/>
    <n v="2025"/>
    <x v="0"/>
  </r>
  <r>
    <s v="O03751"/>
    <s v="2024-03-01"/>
    <x v="362"/>
    <s v="P092"/>
    <x v="83"/>
    <x v="0"/>
    <n v="7315"/>
    <n v="4389"/>
    <n v="2"/>
    <n v="5"/>
    <n v="14630"/>
    <n v="8778"/>
    <n v="5852"/>
    <n v="0.4"/>
    <x v="11"/>
    <n v="2024"/>
    <x v="2"/>
  </r>
  <r>
    <s v="O03752"/>
    <s v="2025-06-15"/>
    <x v="837"/>
    <s v="P061"/>
    <x v="44"/>
    <x v="4"/>
    <n v="7170"/>
    <n v="3585"/>
    <n v="1"/>
    <n v="0"/>
    <n v="7170"/>
    <n v="3585"/>
    <n v="3585"/>
    <n v="0.5"/>
    <x v="9"/>
    <n v="2025"/>
    <x v="0"/>
  </r>
  <r>
    <s v="O03753"/>
    <s v="2025-02-19"/>
    <x v="80"/>
    <s v="P034"/>
    <x v="88"/>
    <x v="3"/>
    <n v="4860"/>
    <n v="2430"/>
    <n v="5"/>
    <n v="20"/>
    <n v="24300"/>
    <n v="12150"/>
    <n v="12150"/>
    <n v="0.5"/>
    <x v="10"/>
    <n v="2025"/>
    <x v="2"/>
  </r>
  <r>
    <s v="O03754"/>
    <s v="2025-05-06"/>
    <x v="18"/>
    <s v="P018"/>
    <x v="5"/>
    <x v="1"/>
    <n v="3985"/>
    <n v="2789.5"/>
    <n v="4"/>
    <n v="0"/>
    <n v="15940"/>
    <n v="11158"/>
    <n v="4782"/>
    <n v="0.3"/>
    <x v="0"/>
    <n v="2025"/>
    <x v="0"/>
  </r>
  <r>
    <s v="O03755"/>
    <s v="2024-06-01"/>
    <x v="936"/>
    <s v="P042"/>
    <x v="74"/>
    <x v="1"/>
    <n v="2758"/>
    <n v="1379"/>
    <n v="2"/>
    <n v="15"/>
    <n v="5516"/>
    <n v="2758"/>
    <n v="2758"/>
    <n v="0.5"/>
    <x v="9"/>
    <n v="2024"/>
    <x v="0"/>
  </r>
  <r>
    <s v="O03756"/>
    <s v="2025-10-06"/>
    <x v="586"/>
    <s v="P049"/>
    <x v="34"/>
    <x v="2"/>
    <n v="4071"/>
    <n v="2442.6"/>
    <n v="4"/>
    <n v="20"/>
    <n v="16284"/>
    <n v="9770.4"/>
    <n v="6513.6"/>
    <n v="0.4"/>
    <x v="7"/>
    <n v="2025"/>
    <x v="3"/>
  </r>
  <r>
    <s v="O03757"/>
    <s v="2024-02-05"/>
    <x v="736"/>
    <s v="P093"/>
    <x v="59"/>
    <x v="0"/>
    <n v="10597"/>
    <n v="5298.5"/>
    <n v="5"/>
    <n v="0"/>
    <n v="52985"/>
    <n v="26492.5"/>
    <n v="26492.5"/>
    <n v="0.5"/>
    <x v="10"/>
    <n v="2024"/>
    <x v="2"/>
  </r>
  <r>
    <s v="O03758"/>
    <s v="2025-11-14"/>
    <x v="226"/>
    <s v="P049"/>
    <x v="34"/>
    <x v="2"/>
    <n v="4071"/>
    <n v="2442.6"/>
    <n v="5"/>
    <n v="0"/>
    <n v="20355"/>
    <n v="12213"/>
    <n v="8142"/>
    <n v="0.4"/>
    <x v="6"/>
    <n v="2025"/>
    <x v="3"/>
  </r>
  <r>
    <s v="O03759"/>
    <s v="2024-11-15"/>
    <x v="809"/>
    <s v="P017"/>
    <x v="12"/>
    <x v="2"/>
    <n v="978"/>
    <n v="684.6"/>
    <n v="5"/>
    <n v="5"/>
    <n v="4890"/>
    <n v="3423"/>
    <n v="1467"/>
    <n v="0.3"/>
    <x v="6"/>
    <n v="2024"/>
    <x v="3"/>
  </r>
  <r>
    <s v="O03760"/>
    <s v="2025-05-22"/>
    <x v="512"/>
    <s v="P004"/>
    <x v="15"/>
    <x v="1"/>
    <n v="591"/>
    <n v="354.6"/>
    <n v="2"/>
    <n v="10"/>
    <n v="1182"/>
    <n v="709.2"/>
    <n v="472.79999999999995"/>
    <n v="0.39999999999999997"/>
    <x v="0"/>
    <n v="2025"/>
    <x v="0"/>
  </r>
  <r>
    <s v="O03761"/>
    <s v="2025-02-25"/>
    <x v="161"/>
    <s v="P004"/>
    <x v="15"/>
    <x v="1"/>
    <n v="591"/>
    <n v="354.6"/>
    <n v="1"/>
    <n v="0"/>
    <n v="591"/>
    <n v="354.6"/>
    <n v="236.39999999999998"/>
    <n v="0.39999999999999997"/>
    <x v="10"/>
    <n v="2025"/>
    <x v="2"/>
  </r>
  <r>
    <s v="O03762"/>
    <s v="2024-07-27"/>
    <x v="533"/>
    <s v="P093"/>
    <x v="59"/>
    <x v="0"/>
    <n v="10597"/>
    <n v="5298.5"/>
    <n v="1"/>
    <n v="20"/>
    <n v="10597"/>
    <n v="5298.5"/>
    <n v="5298.5"/>
    <n v="0.5"/>
    <x v="3"/>
    <n v="2024"/>
    <x v="1"/>
  </r>
  <r>
    <s v="O03763"/>
    <s v="2025-03-12"/>
    <x v="100"/>
    <s v="P011"/>
    <x v="32"/>
    <x v="0"/>
    <n v="4339"/>
    <n v="2169.5"/>
    <n v="1"/>
    <n v="5"/>
    <n v="4339"/>
    <n v="2169.5"/>
    <n v="2169.5"/>
    <n v="0.5"/>
    <x v="11"/>
    <n v="2025"/>
    <x v="2"/>
  </r>
  <r>
    <s v="O03764"/>
    <s v="2025-01-27"/>
    <x v="835"/>
    <s v="P095"/>
    <x v="66"/>
    <x v="2"/>
    <n v="4520"/>
    <n v="3164"/>
    <n v="5"/>
    <n v="20"/>
    <n v="22600"/>
    <n v="15820"/>
    <n v="6780"/>
    <n v="0.3"/>
    <x v="2"/>
    <n v="2025"/>
    <x v="2"/>
  </r>
  <r>
    <s v="O03765"/>
    <s v="2025-01-22"/>
    <x v="310"/>
    <s v="P052"/>
    <x v="77"/>
    <x v="1"/>
    <n v="192"/>
    <n v="96"/>
    <n v="3"/>
    <n v="0"/>
    <n v="576"/>
    <n v="288"/>
    <n v="288"/>
    <n v="0.5"/>
    <x v="2"/>
    <n v="2025"/>
    <x v="2"/>
  </r>
  <r>
    <s v="O03766"/>
    <s v="2024-03-15"/>
    <x v="642"/>
    <s v="P072"/>
    <x v="20"/>
    <x v="3"/>
    <n v="27555"/>
    <n v="19288.5"/>
    <n v="2"/>
    <n v="5"/>
    <n v="55110"/>
    <n v="38577"/>
    <n v="16533"/>
    <n v="0.3"/>
    <x v="11"/>
    <n v="2024"/>
    <x v="2"/>
  </r>
  <r>
    <s v="O03767"/>
    <s v="2025-08-10"/>
    <x v="780"/>
    <s v="P072"/>
    <x v="20"/>
    <x v="3"/>
    <n v="27555"/>
    <n v="19288.5"/>
    <n v="5"/>
    <n v="20"/>
    <n v="137775"/>
    <n v="96442.5"/>
    <n v="41332.5"/>
    <n v="0.3"/>
    <x v="1"/>
    <n v="2025"/>
    <x v="1"/>
  </r>
  <r>
    <s v="O03768"/>
    <s v="2024-03-31"/>
    <x v="973"/>
    <s v="P040"/>
    <x v="86"/>
    <x v="4"/>
    <n v="6724"/>
    <n v="4034.4"/>
    <n v="2"/>
    <n v="5"/>
    <n v="13448"/>
    <n v="8068.8"/>
    <n v="5379.2"/>
    <n v="0.39999999999999997"/>
    <x v="11"/>
    <n v="2024"/>
    <x v="2"/>
  </r>
  <r>
    <s v="O03769"/>
    <s v="2024-04-19"/>
    <x v="728"/>
    <s v="P023"/>
    <x v="11"/>
    <x v="4"/>
    <n v="4437"/>
    <n v="2662.2"/>
    <n v="3"/>
    <n v="5"/>
    <n v="13311"/>
    <n v="7986.5999999999995"/>
    <n v="5324.4000000000005"/>
    <n v="0.4"/>
    <x v="8"/>
    <n v="2024"/>
    <x v="0"/>
  </r>
  <r>
    <s v="O03770"/>
    <s v="2025-03-31"/>
    <x v="786"/>
    <s v="P081"/>
    <x v="50"/>
    <x v="2"/>
    <n v="4046"/>
    <n v="2427.6"/>
    <n v="5"/>
    <n v="0"/>
    <n v="20230"/>
    <n v="12138"/>
    <n v="8092"/>
    <n v="0.4"/>
    <x v="11"/>
    <n v="2025"/>
    <x v="2"/>
  </r>
  <r>
    <s v="O03771"/>
    <s v="2024-04-20"/>
    <x v="681"/>
    <s v="P046"/>
    <x v="7"/>
    <x v="0"/>
    <n v="10604"/>
    <n v="5302"/>
    <n v="3"/>
    <n v="0"/>
    <n v="31812"/>
    <n v="15906"/>
    <n v="15906"/>
    <n v="0.5"/>
    <x v="8"/>
    <n v="2024"/>
    <x v="0"/>
  </r>
  <r>
    <s v="O03772"/>
    <s v="2024-09-02"/>
    <x v="24"/>
    <s v="P062"/>
    <x v="93"/>
    <x v="4"/>
    <n v="2777"/>
    <n v="1943.9"/>
    <n v="1"/>
    <n v="15"/>
    <n v="2777"/>
    <n v="1943.9"/>
    <n v="833.09999999999991"/>
    <n v="0.3"/>
    <x v="4"/>
    <n v="2024"/>
    <x v="1"/>
  </r>
  <r>
    <s v="O03773"/>
    <s v="2024-03-22"/>
    <x v="753"/>
    <s v="P049"/>
    <x v="34"/>
    <x v="2"/>
    <n v="4071"/>
    <n v="2442.6"/>
    <n v="5"/>
    <n v="20"/>
    <n v="20355"/>
    <n v="12213"/>
    <n v="8142"/>
    <n v="0.4"/>
    <x v="11"/>
    <n v="2024"/>
    <x v="2"/>
  </r>
  <r>
    <s v="O03774"/>
    <s v="2024-10-16"/>
    <x v="375"/>
    <s v="P039"/>
    <x v="81"/>
    <x v="0"/>
    <n v="9543"/>
    <n v="4771.5"/>
    <n v="5"/>
    <n v="20"/>
    <n v="47715"/>
    <n v="23857.5"/>
    <n v="23857.5"/>
    <n v="0.5"/>
    <x v="7"/>
    <n v="2024"/>
    <x v="3"/>
  </r>
  <r>
    <s v="O03775"/>
    <s v="2025-03-28"/>
    <x v="269"/>
    <s v="P077"/>
    <x v="3"/>
    <x v="3"/>
    <n v="42787"/>
    <n v="29950.9"/>
    <n v="1"/>
    <n v="10"/>
    <n v="42787"/>
    <n v="29950.9"/>
    <n v="12836.099999999999"/>
    <n v="0.3"/>
    <x v="11"/>
    <n v="2025"/>
    <x v="2"/>
  </r>
  <r>
    <s v="O03776"/>
    <s v="2024-01-07"/>
    <x v="665"/>
    <s v="P028"/>
    <x v="27"/>
    <x v="3"/>
    <n v="9664"/>
    <n v="4832"/>
    <n v="1"/>
    <n v="15"/>
    <n v="9664"/>
    <n v="4832"/>
    <n v="4832"/>
    <n v="0.5"/>
    <x v="2"/>
    <n v="2024"/>
    <x v="2"/>
  </r>
  <r>
    <s v="O03777"/>
    <s v="2024-05-28"/>
    <x v="913"/>
    <s v="P023"/>
    <x v="11"/>
    <x v="4"/>
    <n v="4437"/>
    <n v="2662.2"/>
    <n v="2"/>
    <n v="20"/>
    <n v="8874"/>
    <n v="5324.4"/>
    <n v="3549.6000000000004"/>
    <n v="0.4"/>
    <x v="0"/>
    <n v="2024"/>
    <x v="0"/>
  </r>
  <r>
    <s v="O03778"/>
    <s v="2025-07-18"/>
    <x v="263"/>
    <s v="P029"/>
    <x v="94"/>
    <x v="4"/>
    <n v="2105"/>
    <n v="1263"/>
    <n v="4"/>
    <n v="15"/>
    <n v="8420"/>
    <n v="5052"/>
    <n v="3368"/>
    <n v="0.4"/>
    <x v="3"/>
    <n v="2025"/>
    <x v="1"/>
  </r>
  <r>
    <s v="O03779"/>
    <s v="2025-09-06"/>
    <x v="73"/>
    <s v="P015"/>
    <x v="55"/>
    <x v="2"/>
    <n v="2943"/>
    <n v="1471.5"/>
    <n v="1"/>
    <n v="15"/>
    <n v="2943"/>
    <n v="1471.5"/>
    <n v="1471.5"/>
    <n v="0.5"/>
    <x v="4"/>
    <n v="2025"/>
    <x v="1"/>
  </r>
  <r>
    <s v="O03780"/>
    <s v="2025-05-18"/>
    <x v="516"/>
    <s v="P092"/>
    <x v="83"/>
    <x v="0"/>
    <n v="7315"/>
    <n v="4389"/>
    <n v="3"/>
    <n v="15"/>
    <n v="21945"/>
    <n v="13167"/>
    <n v="8778"/>
    <n v="0.4"/>
    <x v="0"/>
    <n v="2025"/>
    <x v="0"/>
  </r>
  <r>
    <s v="O03781"/>
    <s v="2024-11-03"/>
    <x v="130"/>
    <s v="P096"/>
    <x v="47"/>
    <x v="2"/>
    <n v="483"/>
    <n v="289.8"/>
    <n v="5"/>
    <n v="0"/>
    <n v="2415"/>
    <n v="1449"/>
    <n v="966"/>
    <n v="0.4"/>
    <x v="6"/>
    <n v="2024"/>
    <x v="3"/>
  </r>
  <r>
    <s v="O03782"/>
    <s v="2025-10-04"/>
    <x v="723"/>
    <s v="P017"/>
    <x v="12"/>
    <x v="2"/>
    <n v="978"/>
    <n v="684.6"/>
    <n v="4"/>
    <n v="5"/>
    <n v="3912"/>
    <n v="2738.4"/>
    <n v="1173.5999999999999"/>
    <n v="0.3"/>
    <x v="7"/>
    <n v="2025"/>
    <x v="3"/>
  </r>
  <r>
    <s v="O03783"/>
    <s v="2024-07-23"/>
    <x v="487"/>
    <s v="P042"/>
    <x v="74"/>
    <x v="1"/>
    <n v="2758"/>
    <n v="1379"/>
    <n v="4"/>
    <n v="15"/>
    <n v="11032"/>
    <n v="5516"/>
    <n v="5516"/>
    <n v="0.5"/>
    <x v="3"/>
    <n v="2024"/>
    <x v="1"/>
  </r>
  <r>
    <s v="O03784"/>
    <s v="2024-12-25"/>
    <x v="563"/>
    <s v="P076"/>
    <x v="17"/>
    <x v="1"/>
    <n v="3690"/>
    <n v="2583"/>
    <n v="2"/>
    <n v="15"/>
    <n v="7380"/>
    <n v="5166"/>
    <n v="2214"/>
    <n v="0.3"/>
    <x v="5"/>
    <n v="2024"/>
    <x v="3"/>
  </r>
  <r>
    <s v="O03785"/>
    <s v="2025-09-17"/>
    <x v="751"/>
    <s v="P091"/>
    <x v="18"/>
    <x v="3"/>
    <n v="45348"/>
    <n v="27208.799999999999"/>
    <n v="4"/>
    <n v="10"/>
    <n v="181392"/>
    <n v="108835.2"/>
    <n v="72556.800000000003"/>
    <n v="0.4"/>
    <x v="4"/>
    <n v="2025"/>
    <x v="1"/>
  </r>
  <r>
    <s v="O03786"/>
    <s v="2025-11-03"/>
    <x v="220"/>
    <s v="P035"/>
    <x v="92"/>
    <x v="4"/>
    <n v="3185"/>
    <n v="1592.5"/>
    <n v="3"/>
    <n v="20"/>
    <n v="9555"/>
    <n v="4777.5"/>
    <n v="4777.5"/>
    <n v="0.5"/>
    <x v="6"/>
    <n v="2025"/>
    <x v="3"/>
  </r>
  <r>
    <s v="O03787"/>
    <s v="2025-06-15"/>
    <x v="509"/>
    <s v="P087"/>
    <x v="78"/>
    <x v="3"/>
    <n v="25216"/>
    <n v="17651.2"/>
    <n v="5"/>
    <n v="15"/>
    <n v="126080"/>
    <n v="88256"/>
    <n v="37824"/>
    <n v="0.3"/>
    <x v="9"/>
    <n v="2025"/>
    <x v="0"/>
  </r>
  <r>
    <s v="O03788"/>
    <s v="2025-01-07"/>
    <x v="558"/>
    <s v="P062"/>
    <x v="93"/>
    <x v="4"/>
    <n v="2777"/>
    <n v="1943.9"/>
    <n v="1"/>
    <n v="10"/>
    <n v="2777"/>
    <n v="1943.9"/>
    <n v="833.09999999999991"/>
    <n v="0.3"/>
    <x v="2"/>
    <n v="2025"/>
    <x v="2"/>
  </r>
  <r>
    <s v="O03789"/>
    <s v="2024-07-03"/>
    <x v="308"/>
    <s v="P089"/>
    <x v="31"/>
    <x v="4"/>
    <n v="2956"/>
    <n v="1478"/>
    <n v="5"/>
    <n v="5"/>
    <n v="14780"/>
    <n v="7390"/>
    <n v="7390"/>
    <n v="0.5"/>
    <x v="3"/>
    <n v="2024"/>
    <x v="1"/>
  </r>
  <r>
    <s v="O03790"/>
    <s v="2024-08-06"/>
    <x v="244"/>
    <s v="P001"/>
    <x v="1"/>
    <x v="1"/>
    <n v="1891"/>
    <n v="945.5"/>
    <n v="2"/>
    <n v="5"/>
    <n v="3782"/>
    <n v="1891"/>
    <n v="1891"/>
    <n v="0.5"/>
    <x v="1"/>
    <n v="2024"/>
    <x v="1"/>
  </r>
  <r>
    <s v="O03791"/>
    <s v="2025-10-24"/>
    <x v="899"/>
    <s v="P022"/>
    <x v="73"/>
    <x v="3"/>
    <n v="48755"/>
    <n v="29253"/>
    <n v="5"/>
    <n v="10"/>
    <n v="243775"/>
    <n v="146265"/>
    <n v="97510"/>
    <n v="0.4"/>
    <x v="7"/>
    <n v="2025"/>
    <x v="3"/>
  </r>
  <r>
    <s v="O03792"/>
    <s v="2024-12-14"/>
    <x v="791"/>
    <s v="P015"/>
    <x v="55"/>
    <x v="2"/>
    <n v="2943"/>
    <n v="1471.5"/>
    <n v="4"/>
    <n v="5"/>
    <n v="11772"/>
    <n v="5886"/>
    <n v="5886"/>
    <n v="0.5"/>
    <x v="5"/>
    <n v="2024"/>
    <x v="3"/>
  </r>
  <r>
    <s v="O03793"/>
    <s v="2024-12-17"/>
    <x v="142"/>
    <s v="P032"/>
    <x v="9"/>
    <x v="2"/>
    <n v="3034"/>
    <n v="1820.4"/>
    <n v="2"/>
    <n v="0"/>
    <n v="6068"/>
    <n v="3640.8"/>
    <n v="2427.1999999999998"/>
    <n v="0.39999999999999997"/>
    <x v="5"/>
    <n v="2024"/>
    <x v="3"/>
  </r>
  <r>
    <s v="O03794"/>
    <s v="2024-09-15"/>
    <x v="227"/>
    <s v="P089"/>
    <x v="31"/>
    <x v="4"/>
    <n v="2956"/>
    <n v="1478"/>
    <n v="4"/>
    <n v="10"/>
    <n v="11824"/>
    <n v="5912"/>
    <n v="5912"/>
    <n v="0.5"/>
    <x v="4"/>
    <n v="2024"/>
    <x v="1"/>
  </r>
  <r>
    <s v="O03795"/>
    <s v="2024-10-05"/>
    <x v="203"/>
    <s v="P010"/>
    <x v="0"/>
    <x v="0"/>
    <n v="10936"/>
    <n v="6561.6"/>
    <n v="3"/>
    <n v="10"/>
    <n v="32808"/>
    <n v="19684.800000000003"/>
    <n v="13123.199999999997"/>
    <n v="0.39999999999999991"/>
    <x v="7"/>
    <n v="2024"/>
    <x v="3"/>
  </r>
  <r>
    <s v="O03796"/>
    <s v="2024-06-27"/>
    <x v="754"/>
    <s v="P065"/>
    <x v="10"/>
    <x v="4"/>
    <n v="4421"/>
    <n v="3094.7"/>
    <n v="4"/>
    <n v="5"/>
    <n v="17684"/>
    <n v="12378.8"/>
    <n v="5305.2000000000007"/>
    <n v="0.30000000000000004"/>
    <x v="9"/>
    <n v="2024"/>
    <x v="0"/>
  </r>
  <r>
    <s v="O03797"/>
    <s v="2024-06-17"/>
    <x v="368"/>
    <s v="P002"/>
    <x v="61"/>
    <x v="4"/>
    <n v="4241"/>
    <n v="2120.5"/>
    <n v="1"/>
    <n v="10"/>
    <n v="4241"/>
    <n v="2120.5"/>
    <n v="2120.5"/>
    <n v="0.5"/>
    <x v="9"/>
    <n v="2024"/>
    <x v="0"/>
  </r>
  <r>
    <s v="O03798"/>
    <s v="2024-11-26"/>
    <x v="452"/>
    <s v="P002"/>
    <x v="61"/>
    <x v="4"/>
    <n v="4241"/>
    <n v="2120.5"/>
    <n v="4"/>
    <n v="20"/>
    <n v="16964"/>
    <n v="8482"/>
    <n v="8482"/>
    <n v="0.5"/>
    <x v="6"/>
    <n v="2024"/>
    <x v="3"/>
  </r>
  <r>
    <s v="O03799"/>
    <s v="2024-06-27"/>
    <x v="748"/>
    <s v="P010"/>
    <x v="0"/>
    <x v="0"/>
    <n v="10936"/>
    <n v="6561.6"/>
    <n v="2"/>
    <n v="15"/>
    <n v="21872"/>
    <n v="13123.2"/>
    <n v="8748.7999999999993"/>
    <n v="0.39999999999999997"/>
    <x v="9"/>
    <n v="2024"/>
    <x v="0"/>
  </r>
  <r>
    <s v="O03800"/>
    <s v="2024-12-28"/>
    <x v="867"/>
    <s v="P028"/>
    <x v="27"/>
    <x v="3"/>
    <n v="9664"/>
    <n v="4832"/>
    <n v="2"/>
    <n v="5"/>
    <n v="19328"/>
    <n v="9664"/>
    <n v="9664"/>
    <n v="0.5"/>
    <x v="5"/>
    <n v="2024"/>
    <x v="3"/>
  </r>
  <r>
    <s v="O03801"/>
    <s v="2024-03-07"/>
    <x v="856"/>
    <s v="P072"/>
    <x v="20"/>
    <x v="3"/>
    <n v="27555"/>
    <n v="19288.5"/>
    <n v="4"/>
    <n v="20"/>
    <n v="110220"/>
    <n v="77154"/>
    <n v="33066"/>
    <n v="0.3"/>
    <x v="11"/>
    <n v="2024"/>
    <x v="2"/>
  </r>
  <r>
    <s v="O03802"/>
    <s v="2024-04-22"/>
    <x v="174"/>
    <s v="P060"/>
    <x v="76"/>
    <x v="1"/>
    <n v="758"/>
    <n v="530.6"/>
    <n v="3"/>
    <n v="10"/>
    <n v="2274"/>
    <n v="1591.8000000000002"/>
    <n v="682.19999999999982"/>
    <n v="0.29999999999999993"/>
    <x v="8"/>
    <n v="2024"/>
    <x v="0"/>
  </r>
  <r>
    <s v="O03803"/>
    <s v="2024-04-18"/>
    <x v="540"/>
    <s v="P098"/>
    <x v="30"/>
    <x v="1"/>
    <n v="1661"/>
    <n v="830.5"/>
    <n v="1"/>
    <n v="10"/>
    <n v="1661"/>
    <n v="830.5"/>
    <n v="830.5"/>
    <n v="0.5"/>
    <x v="8"/>
    <n v="2024"/>
    <x v="0"/>
  </r>
  <r>
    <s v="O03804"/>
    <s v="2025-01-26"/>
    <x v="354"/>
    <s v="P050"/>
    <x v="26"/>
    <x v="4"/>
    <n v="10475"/>
    <n v="7332.5"/>
    <n v="5"/>
    <n v="20"/>
    <n v="52375"/>
    <n v="36662.5"/>
    <n v="15712.5"/>
    <n v="0.3"/>
    <x v="2"/>
    <n v="2025"/>
    <x v="2"/>
  </r>
  <r>
    <s v="O03805"/>
    <s v="2024-01-27"/>
    <x v="37"/>
    <s v="P085"/>
    <x v="22"/>
    <x v="1"/>
    <n v="1436"/>
    <n v="1005.2"/>
    <n v="3"/>
    <n v="20"/>
    <n v="4308"/>
    <n v="3015.6000000000004"/>
    <n v="1292.3999999999996"/>
    <n v="0.29999999999999993"/>
    <x v="2"/>
    <n v="2024"/>
    <x v="2"/>
  </r>
  <r>
    <s v="O03806"/>
    <s v="2025-09-22"/>
    <x v="808"/>
    <s v="P058"/>
    <x v="35"/>
    <x v="1"/>
    <n v="3598"/>
    <n v="2158.8000000000002"/>
    <n v="5"/>
    <n v="20"/>
    <n v="17990"/>
    <n v="10794"/>
    <n v="7196"/>
    <n v="0.4"/>
    <x v="4"/>
    <n v="2025"/>
    <x v="1"/>
  </r>
  <r>
    <s v="O03807"/>
    <s v="2024-03-15"/>
    <x v="329"/>
    <s v="P079"/>
    <x v="36"/>
    <x v="0"/>
    <n v="10900"/>
    <n v="5450"/>
    <n v="2"/>
    <n v="10"/>
    <n v="21800"/>
    <n v="10900"/>
    <n v="10900"/>
    <n v="0.5"/>
    <x v="11"/>
    <n v="2024"/>
    <x v="2"/>
  </r>
  <r>
    <s v="O03808"/>
    <s v="2024-12-16"/>
    <x v="873"/>
    <s v="P065"/>
    <x v="10"/>
    <x v="4"/>
    <n v="4421"/>
    <n v="3094.7"/>
    <n v="4"/>
    <n v="5"/>
    <n v="17684"/>
    <n v="12378.8"/>
    <n v="5305.2000000000007"/>
    <n v="0.30000000000000004"/>
    <x v="5"/>
    <n v="2024"/>
    <x v="3"/>
  </r>
  <r>
    <s v="O03809"/>
    <s v="2024-10-28"/>
    <x v="576"/>
    <s v="P039"/>
    <x v="81"/>
    <x v="0"/>
    <n v="9543"/>
    <n v="4771.5"/>
    <n v="3"/>
    <n v="10"/>
    <n v="28629"/>
    <n v="14314.5"/>
    <n v="14314.5"/>
    <n v="0.5"/>
    <x v="7"/>
    <n v="2024"/>
    <x v="3"/>
  </r>
  <r>
    <s v="O03810"/>
    <s v="2025-06-01"/>
    <x v="23"/>
    <s v="P064"/>
    <x v="51"/>
    <x v="0"/>
    <n v="8274"/>
    <n v="5791.8"/>
    <n v="1"/>
    <n v="5"/>
    <n v="8274"/>
    <n v="5791.8"/>
    <n v="2482.1999999999998"/>
    <n v="0.3"/>
    <x v="9"/>
    <n v="2025"/>
    <x v="0"/>
  </r>
  <r>
    <s v="O03811"/>
    <s v="2025-07-20"/>
    <x v="200"/>
    <s v="P076"/>
    <x v="17"/>
    <x v="1"/>
    <n v="3690"/>
    <n v="2583"/>
    <n v="4"/>
    <n v="0"/>
    <n v="14760"/>
    <n v="10332"/>
    <n v="4428"/>
    <n v="0.3"/>
    <x v="3"/>
    <n v="2025"/>
    <x v="1"/>
  </r>
  <r>
    <s v="O03812"/>
    <s v="2024-07-09"/>
    <x v="507"/>
    <s v="P070"/>
    <x v="85"/>
    <x v="4"/>
    <n v="583"/>
    <n v="349.8"/>
    <n v="2"/>
    <n v="20"/>
    <n v="1166"/>
    <n v="699.6"/>
    <n v="466.4"/>
    <n v="0.39999999999999997"/>
    <x v="3"/>
    <n v="2024"/>
    <x v="1"/>
  </r>
  <r>
    <s v="O03813"/>
    <s v="2024-09-24"/>
    <x v="974"/>
    <s v="P090"/>
    <x v="54"/>
    <x v="1"/>
    <n v="1510"/>
    <n v="755"/>
    <n v="4"/>
    <n v="10"/>
    <n v="6040"/>
    <n v="3020"/>
    <n v="3020"/>
    <n v="0.5"/>
    <x v="4"/>
    <n v="2024"/>
    <x v="1"/>
  </r>
  <r>
    <s v="O03814"/>
    <s v="2024-12-17"/>
    <x v="601"/>
    <s v="P054"/>
    <x v="63"/>
    <x v="4"/>
    <n v="611"/>
    <n v="427.7"/>
    <n v="3"/>
    <n v="15"/>
    <n v="1833"/>
    <n v="1283.0999999999999"/>
    <n v="549.90000000000009"/>
    <n v="0.30000000000000004"/>
    <x v="5"/>
    <n v="2024"/>
    <x v="3"/>
  </r>
  <r>
    <s v="O03815"/>
    <s v="2025-03-25"/>
    <x v="353"/>
    <s v="P091"/>
    <x v="18"/>
    <x v="3"/>
    <n v="45348"/>
    <n v="27208.799999999999"/>
    <n v="1"/>
    <n v="0"/>
    <n v="45348"/>
    <n v="27208.799999999999"/>
    <n v="18139.2"/>
    <n v="0.4"/>
    <x v="11"/>
    <n v="2025"/>
    <x v="2"/>
  </r>
  <r>
    <s v="O03816"/>
    <s v="2025-11-22"/>
    <x v="628"/>
    <s v="P049"/>
    <x v="34"/>
    <x v="2"/>
    <n v="4071"/>
    <n v="2442.6"/>
    <n v="4"/>
    <n v="5"/>
    <n v="16284"/>
    <n v="9770.4"/>
    <n v="6513.6"/>
    <n v="0.4"/>
    <x v="6"/>
    <n v="2025"/>
    <x v="3"/>
  </r>
  <r>
    <s v="O03817"/>
    <s v="2024-08-29"/>
    <x v="749"/>
    <s v="P076"/>
    <x v="17"/>
    <x v="1"/>
    <n v="3690"/>
    <n v="2583"/>
    <n v="4"/>
    <n v="10"/>
    <n v="14760"/>
    <n v="10332"/>
    <n v="4428"/>
    <n v="0.3"/>
    <x v="1"/>
    <n v="2024"/>
    <x v="1"/>
  </r>
  <r>
    <s v="O03818"/>
    <s v="2025-02-08"/>
    <x v="417"/>
    <s v="P053"/>
    <x v="28"/>
    <x v="2"/>
    <n v="641"/>
    <n v="384.6"/>
    <n v="2"/>
    <n v="0"/>
    <n v="1282"/>
    <n v="769.2"/>
    <n v="512.79999999999995"/>
    <n v="0.39999999999999997"/>
    <x v="10"/>
    <n v="2025"/>
    <x v="2"/>
  </r>
  <r>
    <s v="O03819"/>
    <s v="2024-03-12"/>
    <x v="309"/>
    <s v="P075"/>
    <x v="25"/>
    <x v="4"/>
    <n v="5435"/>
    <n v="3804.5"/>
    <n v="3"/>
    <n v="15"/>
    <n v="16305"/>
    <n v="11413.5"/>
    <n v="4891.5"/>
    <n v="0.3"/>
    <x v="11"/>
    <n v="2024"/>
    <x v="2"/>
  </r>
  <r>
    <s v="O03820"/>
    <s v="2025-11-23"/>
    <x v="140"/>
    <s v="P047"/>
    <x v="48"/>
    <x v="2"/>
    <n v="3146"/>
    <n v="1573"/>
    <n v="2"/>
    <n v="5"/>
    <n v="6292"/>
    <n v="3146"/>
    <n v="3146"/>
    <n v="0.5"/>
    <x v="6"/>
    <n v="2025"/>
    <x v="3"/>
  </r>
  <r>
    <s v="O03821"/>
    <s v="2024-06-14"/>
    <x v="43"/>
    <s v="P012"/>
    <x v="13"/>
    <x v="0"/>
    <n v="1513"/>
    <n v="907.8"/>
    <n v="1"/>
    <n v="5"/>
    <n v="1513"/>
    <n v="907.8"/>
    <n v="605.20000000000005"/>
    <n v="0.4"/>
    <x v="9"/>
    <n v="2024"/>
    <x v="0"/>
  </r>
  <r>
    <s v="O03822"/>
    <s v="2025-02-12"/>
    <x v="319"/>
    <s v="P033"/>
    <x v="98"/>
    <x v="3"/>
    <n v="11428"/>
    <n v="6856.8"/>
    <n v="4"/>
    <n v="5"/>
    <n v="45712"/>
    <n v="27427.200000000001"/>
    <n v="18284.8"/>
    <n v="0.39999999999999997"/>
    <x v="10"/>
    <n v="2025"/>
    <x v="2"/>
  </r>
  <r>
    <s v="O03823"/>
    <s v="2025-08-23"/>
    <x v="975"/>
    <s v="P067"/>
    <x v="52"/>
    <x v="4"/>
    <n v="1463"/>
    <n v="731.5"/>
    <n v="5"/>
    <n v="0"/>
    <n v="7315"/>
    <n v="3657.5"/>
    <n v="3657.5"/>
    <n v="0.5"/>
    <x v="1"/>
    <n v="2025"/>
    <x v="1"/>
  </r>
  <r>
    <s v="O03824"/>
    <s v="2025-10-12"/>
    <x v="0"/>
    <s v="P083"/>
    <x v="14"/>
    <x v="4"/>
    <n v="5842"/>
    <n v="3505.2"/>
    <n v="4"/>
    <n v="10"/>
    <n v="23368"/>
    <n v="14020.8"/>
    <n v="9347.2000000000007"/>
    <n v="0.4"/>
    <x v="7"/>
    <n v="2025"/>
    <x v="3"/>
  </r>
  <r>
    <s v="O03825"/>
    <s v="2024-12-02"/>
    <x v="769"/>
    <s v="P045"/>
    <x v="64"/>
    <x v="3"/>
    <n v="31300"/>
    <n v="18780"/>
    <n v="1"/>
    <n v="0"/>
    <n v="31300"/>
    <n v="18780"/>
    <n v="12520"/>
    <n v="0.4"/>
    <x v="5"/>
    <n v="2024"/>
    <x v="3"/>
  </r>
  <r>
    <s v="O03826"/>
    <s v="2024-04-18"/>
    <x v="130"/>
    <s v="P083"/>
    <x v="14"/>
    <x v="4"/>
    <n v="5842"/>
    <n v="3505.2"/>
    <n v="5"/>
    <n v="0"/>
    <n v="29210"/>
    <n v="17526"/>
    <n v="11684"/>
    <n v="0.4"/>
    <x v="8"/>
    <n v="2024"/>
    <x v="0"/>
  </r>
  <r>
    <s v="O03827"/>
    <s v="2025-11-29"/>
    <x v="931"/>
    <s v="P067"/>
    <x v="52"/>
    <x v="4"/>
    <n v="1463"/>
    <n v="731.5"/>
    <n v="4"/>
    <n v="20"/>
    <n v="5852"/>
    <n v="2926"/>
    <n v="2926"/>
    <n v="0.5"/>
    <x v="6"/>
    <n v="2025"/>
    <x v="3"/>
  </r>
  <r>
    <s v="O03828"/>
    <s v="2025-06-05"/>
    <x v="821"/>
    <s v="P063"/>
    <x v="16"/>
    <x v="2"/>
    <n v="3643"/>
    <n v="2185.8000000000002"/>
    <n v="2"/>
    <n v="20"/>
    <n v="7286"/>
    <n v="4371.6000000000004"/>
    <n v="2914.3999999999996"/>
    <n v="0.39999999999999997"/>
    <x v="9"/>
    <n v="2025"/>
    <x v="0"/>
  </r>
  <r>
    <s v="O03829"/>
    <s v="2024-03-06"/>
    <x v="197"/>
    <s v="P038"/>
    <x v="2"/>
    <x v="2"/>
    <n v="413"/>
    <n v="247.8"/>
    <n v="4"/>
    <n v="10"/>
    <n v="1652"/>
    <n v="991.2"/>
    <n v="660.8"/>
    <n v="0.39999999999999997"/>
    <x v="11"/>
    <n v="2024"/>
    <x v="2"/>
  </r>
  <r>
    <s v="O03830"/>
    <s v="2024-05-14"/>
    <x v="71"/>
    <s v="P017"/>
    <x v="12"/>
    <x v="2"/>
    <n v="978"/>
    <n v="684.6"/>
    <n v="3"/>
    <n v="10"/>
    <n v="2934"/>
    <n v="2053.8000000000002"/>
    <n v="880.19999999999982"/>
    <n v="0.29999999999999993"/>
    <x v="0"/>
    <n v="2024"/>
    <x v="0"/>
  </r>
  <r>
    <s v="O03831"/>
    <s v="2025-04-13"/>
    <x v="794"/>
    <s v="P099"/>
    <x v="24"/>
    <x v="3"/>
    <n v="48012"/>
    <n v="24006"/>
    <n v="1"/>
    <n v="20"/>
    <n v="48012"/>
    <n v="24006"/>
    <n v="24006"/>
    <n v="0.5"/>
    <x v="8"/>
    <n v="2025"/>
    <x v="0"/>
  </r>
  <r>
    <s v="O03832"/>
    <s v="2024-01-25"/>
    <x v="531"/>
    <s v="P044"/>
    <x v="53"/>
    <x v="4"/>
    <n v="5008"/>
    <n v="3505.6"/>
    <n v="1"/>
    <n v="15"/>
    <n v="5008"/>
    <n v="3505.6"/>
    <n v="1502.4"/>
    <n v="0.30000000000000004"/>
    <x v="2"/>
    <n v="2024"/>
    <x v="2"/>
  </r>
  <r>
    <s v="O03833"/>
    <s v="2025-12-30"/>
    <x v="123"/>
    <s v="P046"/>
    <x v="7"/>
    <x v="0"/>
    <n v="10604"/>
    <n v="5302"/>
    <n v="1"/>
    <n v="5"/>
    <n v="10604"/>
    <n v="5302"/>
    <n v="5302"/>
    <n v="0.5"/>
    <x v="5"/>
    <n v="2025"/>
    <x v="3"/>
  </r>
  <r>
    <s v="O03834"/>
    <s v="2024-08-21"/>
    <x v="307"/>
    <s v="P046"/>
    <x v="7"/>
    <x v="0"/>
    <n v="10604"/>
    <n v="5302"/>
    <n v="2"/>
    <n v="5"/>
    <n v="21208"/>
    <n v="10604"/>
    <n v="10604"/>
    <n v="0.5"/>
    <x v="1"/>
    <n v="2024"/>
    <x v="1"/>
  </r>
  <r>
    <s v="O03835"/>
    <s v="2025-07-27"/>
    <x v="325"/>
    <s v="P015"/>
    <x v="55"/>
    <x v="2"/>
    <n v="2943"/>
    <n v="1471.5"/>
    <n v="1"/>
    <n v="10"/>
    <n v="2943"/>
    <n v="1471.5"/>
    <n v="1471.5"/>
    <n v="0.5"/>
    <x v="3"/>
    <n v="2025"/>
    <x v="1"/>
  </r>
  <r>
    <s v="O03836"/>
    <s v="2024-04-25"/>
    <x v="297"/>
    <s v="P024"/>
    <x v="57"/>
    <x v="3"/>
    <n v="9702"/>
    <n v="4851"/>
    <n v="1"/>
    <n v="15"/>
    <n v="9702"/>
    <n v="4851"/>
    <n v="4851"/>
    <n v="0.5"/>
    <x v="8"/>
    <n v="2024"/>
    <x v="0"/>
  </r>
  <r>
    <s v="O03837"/>
    <s v="2025-11-25"/>
    <x v="727"/>
    <s v="P018"/>
    <x v="5"/>
    <x v="1"/>
    <n v="3985"/>
    <n v="2789.5"/>
    <n v="3"/>
    <n v="15"/>
    <n v="11955"/>
    <n v="8368.5"/>
    <n v="3586.5"/>
    <n v="0.3"/>
    <x v="6"/>
    <n v="2025"/>
    <x v="3"/>
  </r>
  <r>
    <s v="O03838"/>
    <s v="2024-01-04"/>
    <x v="7"/>
    <s v="P087"/>
    <x v="78"/>
    <x v="3"/>
    <n v="25216"/>
    <n v="17651.2"/>
    <n v="4"/>
    <n v="0"/>
    <n v="100864"/>
    <n v="70604.800000000003"/>
    <n v="30259.199999999997"/>
    <n v="0.3"/>
    <x v="2"/>
    <n v="2024"/>
    <x v="2"/>
  </r>
  <r>
    <s v="O03839"/>
    <s v="2025-09-20"/>
    <x v="420"/>
    <s v="P052"/>
    <x v="77"/>
    <x v="1"/>
    <n v="192"/>
    <n v="96"/>
    <n v="4"/>
    <n v="20"/>
    <n v="768"/>
    <n v="384"/>
    <n v="384"/>
    <n v="0.5"/>
    <x v="4"/>
    <n v="2025"/>
    <x v="1"/>
  </r>
  <r>
    <s v="O03840"/>
    <s v="2025-05-12"/>
    <x v="353"/>
    <s v="P014"/>
    <x v="67"/>
    <x v="4"/>
    <n v="9565"/>
    <n v="6695.5"/>
    <n v="1"/>
    <n v="10"/>
    <n v="9565"/>
    <n v="6695.5"/>
    <n v="2869.5"/>
    <n v="0.3"/>
    <x v="0"/>
    <n v="2025"/>
    <x v="0"/>
  </r>
  <r>
    <s v="O03841"/>
    <s v="2024-03-25"/>
    <x v="485"/>
    <s v="P012"/>
    <x v="13"/>
    <x v="0"/>
    <n v="1513"/>
    <n v="907.8"/>
    <n v="3"/>
    <n v="0"/>
    <n v="4539"/>
    <n v="2723.3999999999996"/>
    <n v="1815.6000000000004"/>
    <n v="0.40000000000000008"/>
    <x v="11"/>
    <n v="2024"/>
    <x v="2"/>
  </r>
  <r>
    <s v="O03842"/>
    <s v="2025-01-17"/>
    <x v="293"/>
    <s v="P049"/>
    <x v="34"/>
    <x v="2"/>
    <n v="4071"/>
    <n v="2442.6"/>
    <n v="2"/>
    <n v="10"/>
    <n v="8142"/>
    <n v="4885.2"/>
    <n v="3256.8"/>
    <n v="0.4"/>
    <x v="2"/>
    <n v="2025"/>
    <x v="2"/>
  </r>
  <r>
    <s v="O03843"/>
    <s v="2024-09-20"/>
    <x v="862"/>
    <s v="P026"/>
    <x v="60"/>
    <x v="4"/>
    <n v="4882"/>
    <n v="2929.2"/>
    <n v="1"/>
    <n v="5"/>
    <n v="4882"/>
    <n v="2929.2"/>
    <n v="1952.8000000000002"/>
    <n v="0.4"/>
    <x v="4"/>
    <n v="2024"/>
    <x v="1"/>
  </r>
  <r>
    <s v="O03844"/>
    <s v="2024-10-22"/>
    <x v="269"/>
    <s v="P013"/>
    <x v="70"/>
    <x v="1"/>
    <n v="639"/>
    <n v="319.5"/>
    <n v="3"/>
    <n v="15"/>
    <n v="1917"/>
    <n v="958.5"/>
    <n v="958.5"/>
    <n v="0.5"/>
    <x v="7"/>
    <n v="2024"/>
    <x v="3"/>
  </r>
  <r>
    <s v="O03845"/>
    <s v="2025-03-22"/>
    <x v="583"/>
    <s v="P061"/>
    <x v="44"/>
    <x v="4"/>
    <n v="7170"/>
    <n v="3585"/>
    <n v="5"/>
    <n v="15"/>
    <n v="35850"/>
    <n v="17925"/>
    <n v="17925"/>
    <n v="0.5"/>
    <x v="11"/>
    <n v="2025"/>
    <x v="2"/>
  </r>
  <r>
    <s v="O03846"/>
    <s v="2025-07-13"/>
    <x v="237"/>
    <s v="P081"/>
    <x v="50"/>
    <x v="2"/>
    <n v="4046"/>
    <n v="2427.6"/>
    <n v="5"/>
    <n v="10"/>
    <n v="20230"/>
    <n v="12138"/>
    <n v="8092"/>
    <n v="0.4"/>
    <x v="3"/>
    <n v="2025"/>
    <x v="1"/>
  </r>
  <r>
    <s v="O03847"/>
    <s v="2025-12-13"/>
    <x v="437"/>
    <s v="P005"/>
    <x v="90"/>
    <x v="1"/>
    <n v="3939"/>
    <n v="2757.3"/>
    <n v="3"/>
    <n v="0"/>
    <n v="11817"/>
    <n v="8271.9000000000015"/>
    <n v="3545.0999999999985"/>
    <n v="0.29999999999999988"/>
    <x v="5"/>
    <n v="2025"/>
    <x v="3"/>
  </r>
  <r>
    <s v="O03848"/>
    <s v="2024-01-31"/>
    <x v="693"/>
    <s v="P024"/>
    <x v="57"/>
    <x v="3"/>
    <n v="9702"/>
    <n v="4851"/>
    <n v="5"/>
    <n v="20"/>
    <n v="48510"/>
    <n v="24255"/>
    <n v="24255"/>
    <n v="0.5"/>
    <x v="2"/>
    <n v="2024"/>
    <x v="2"/>
  </r>
  <r>
    <s v="O03849"/>
    <s v="2024-12-30"/>
    <x v="280"/>
    <s v="P014"/>
    <x v="67"/>
    <x v="4"/>
    <n v="9565"/>
    <n v="6695.5"/>
    <n v="4"/>
    <n v="20"/>
    <n v="38260"/>
    <n v="26782"/>
    <n v="11478"/>
    <n v="0.3"/>
    <x v="5"/>
    <n v="2024"/>
    <x v="3"/>
  </r>
  <r>
    <s v="O03850"/>
    <s v="2024-10-06"/>
    <x v="666"/>
    <s v="P067"/>
    <x v="52"/>
    <x v="4"/>
    <n v="1463"/>
    <n v="731.5"/>
    <n v="2"/>
    <n v="0"/>
    <n v="2926"/>
    <n v="1463"/>
    <n v="1463"/>
    <n v="0.5"/>
    <x v="7"/>
    <n v="2024"/>
    <x v="3"/>
  </r>
  <r>
    <s v="O03851"/>
    <s v="2024-05-04"/>
    <x v="622"/>
    <s v="P049"/>
    <x v="34"/>
    <x v="2"/>
    <n v="4071"/>
    <n v="2442.6"/>
    <n v="5"/>
    <n v="0"/>
    <n v="20355"/>
    <n v="12213"/>
    <n v="8142"/>
    <n v="0.4"/>
    <x v="0"/>
    <n v="2024"/>
    <x v="0"/>
  </r>
  <r>
    <s v="O03852"/>
    <s v="2025-04-24"/>
    <x v="472"/>
    <s v="P010"/>
    <x v="0"/>
    <x v="0"/>
    <n v="10936"/>
    <n v="6561.6"/>
    <n v="5"/>
    <n v="5"/>
    <n v="54680"/>
    <n v="32808"/>
    <n v="21872"/>
    <n v="0.4"/>
    <x v="8"/>
    <n v="2025"/>
    <x v="0"/>
  </r>
  <r>
    <s v="O03853"/>
    <s v="2024-03-21"/>
    <x v="487"/>
    <s v="P025"/>
    <x v="58"/>
    <x v="2"/>
    <n v="696"/>
    <n v="348"/>
    <n v="2"/>
    <n v="0"/>
    <n v="1392"/>
    <n v="696"/>
    <n v="696"/>
    <n v="0.5"/>
    <x v="11"/>
    <n v="2024"/>
    <x v="2"/>
  </r>
  <r>
    <s v="O03854"/>
    <s v="2024-10-13"/>
    <x v="740"/>
    <s v="P082"/>
    <x v="68"/>
    <x v="3"/>
    <n v="354"/>
    <n v="247.8"/>
    <n v="5"/>
    <n v="10"/>
    <n v="1770"/>
    <n v="1239"/>
    <n v="531"/>
    <n v="0.3"/>
    <x v="7"/>
    <n v="2024"/>
    <x v="3"/>
  </r>
  <r>
    <s v="O03855"/>
    <s v="2025-12-12"/>
    <x v="956"/>
    <s v="P089"/>
    <x v="31"/>
    <x v="4"/>
    <n v="2956"/>
    <n v="1478"/>
    <n v="4"/>
    <n v="0"/>
    <n v="11824"/>
    <n v="5912"/>
    <n v="5912"/>
    <n v="0.5"/>
    <x v="5"/>
    <n v="2025"/>
    <x v="3"/>
  </r>
  <r>
    <s v="O03856"/>
    <s v="2024-08-08"/>
    <x v="99"/>
    <s v="P047"/>
    <x v="48"/>
    <x v="2"/>
    <n v="3146"/>
    <n v="1573"/>
    <n v="2"/>
    <n v="15"/>
    <n v="6292"/>
    <n v="3146"/>
    <n v="3146"/>
    <n v="0.5"/>
    <x v="1"/>
    <n v="2024"/>
    <x v="1"/>
  </r>
  <r>
    <s v="O03857"/>
    <s v="2024-05-18"/>
    <x v="836"/>
    <s v="P092"/>
    <x v="83"/>
    <x v="0"/>
    <n v="7315"/>
    <n v="4389"/>
    <n v="3"/>
    <n v="10"/>
    <n v="21945"/>
    <n v="13167"/>
    <n v="8778"/>
    <n v="0.4"/>
    <x v="0"/>
    <n v="2024"/>
    <x v="0"/>
  </r>
  <r>
    <s v="O03858"/>
    <s v="2025-03-15"/>
    <x v="309"/>
    <s v="P087"/>
    <x v="78"/>
    <x v="3"/>
    <n v="25216"/>
    <n v="17651.2"/>
    <n v="4"/>
    <n v="20"/>
    <n v="100864"/>
    <n v="70604.800000000003"/>
    <n v="30259.199999999997"/>
    <n v="0.3"/>
    <x v="11"/>
    <n v="2025"/>
    <x v="2"/>
  </r>
  <r>
    <s v="O03859"/>
    <s v="2025-03-07"/>
    <x v="762"/>
    <s v="P085"/>
    <x v="22"/>
    <x v="1"/>
    <n v="1436"/>
    <n v="1005.2"/>
    <n v="3"/>
    <n v="15"/>
    <n v="4308"/>
    <n v="3015.6000000000004"/>
    <n v="1292.3999999999996"/>
    <n v="0.29999999999999993"/>
    <x v="11"/>
    <n v="2025"/>
    <x v="2"/>
  </r>
  <r>
    <s v="O03860"/>
    <s v="2025-09-06"/>
    <x v="260"/>
    <s v="P055"/>
    <x v="56"/>
    <x v="3"/>
    <n v="6621"/>
    <n v="3972.6"/>
    <n v="1"/>
    <n v="0"/>
    <n v="6621"/>
    <n v="3972.6"/>
    <n v="2648.4"/>
    <n v="0.4"/>
    <x v="4"/>
    <n v="2025"/>
    <x v="1"/>
  </r>
  <r>
    <s v="O03861"/>
    <s v="2025-11-24"/>
    <x v="308"/>
    <s v="P009"/>
    <x v="49"/>
    <x v="4"/>
    <n v="10891"/>
    <n v="5445.5"/>
    <n v="3"/>
    <n v="10"/>
    <n v="32673"/>
    <n v="16336.5"/>
    <n v="16336.5"/>
    <n v="0.5"/>
    <x v="6"/>
    <n v="2025"/>
    <x v="3"/>
  </r>
  <r>
    <s v="O03862"/>
    <s v="2024-04-01"/>
    <x v="735"/>
    <s v="P007"/>
    <x v="4"/>
    <x v="4"/>
    <n v="5469"/>
    <n v="3281.4"/>
    <n v="2"/>
    <n v="20"/>
    <n v="10938"/>
    <n v="6562.8"/>
    <n v="4375.2"/>
    <n v="0.39999999999999997"/>
    <x v="8"/>
    <n v="2024"/>
    <x v="0"/>
  </r>
  <r>
    <s v="O03863"/>
    <s v="2024-08-18"/>
    <x v="925"/>
    <s v="P008"/>
    <x v="29"/>
    <x v="3"/>
    <n v="41971"/>
    <n v="29379.7"/>
    <n v="3"/>
    <n v="0"/>
    <n v="125913"/>
    <n v="88139.1"/>
    <n v="37773.899999999994"/>
    <n v="0.29999999999999993"/>
    <x v="1"/>
    <n v="2024"/>
    <x v="1"/>
  </r>
  <r>
    <s v="O03864"/>
    <s v="2024-05-14"/>
    <x v="949"/>
    <s v="P085"/>
    <x v="22"/>
    <x v="1"/>
    <n v="1436"/>
    <n v="1005.2"/>
    <n v="4"/>
    <n v="5"/>
    <n v="5744"/>
    <n v="4020.8"/>
    <n v="1723.1999999999998"/>
    <n v="0.3"/>
    <x v="0"/>
    <n v="2024"/>
    <x v="0"/>
  </r>
  <r>
    <s v="O03865"/>
    <s v="2025-03-05"/>
    <x v="508"/>
    <s v="P078"/>
    <x v="75"/>
    <x v="0"/>
    <n v="700"/>
    <n v="420"/>
    <n v="4"/>
    <n v="10"/>
    <n v="2800"/>
    <n v="1680"/>
    <n v="1120"/>
    <n v="0.4"/>
    <x v="11"/>
    <n v="2025"/>
    <x v="2"/>
  </r>
  <r>
    <s v="O03866"/>
    <s v="2025-11-28"/>
    <x v="618"/>
    <s v="P067"/>
    <x v="52"/>
    <x v="4"/>
    <n v="1463"/>
    <n v="731.5"/>
    <n v="2"/>
    <n v="5"/>
    <n v="2926"/>
    <n v="1463"/>
    <n v="1463"/>
    <n v="0.5"/>
    <x v="6"/>
    <n v="2025"/>
    <x v="3"/>
  </r>
  <r>
    <s v="O03867"/>
    <s v="2025-08-10"/>
    <x v="525"/>
    <s v="P012"/>
    <x v="13"/>
    <x v="0"/>
    <n v="1513"/>
    <n v="907.8"/>
    <n v="3"/>
    <n v="5"/>
    <n v="4539"/>
    <n v="2723.3999999999996"/>
    <n v="1815.6000000000004"/>
    <n v="0.40000000000000008"/>
    <x v="1"/>
    <n v="2025"/>
    <x v="1"/>
  </r>
  <r>
    <s v="O03868"/>
    <s v="2024-03-09"/>
    <x v="799"/>
    <s v="P019"/>
    <x v="39"/>
    <x v="4"/>
    <n v="11395"/>
    <n v="5697.5"/>
    <n v="3"/>
    <n v="10"/>
    <n v="34185"/>
    <n v="17092.5"/>
    <n v="17092.5"/>
    <n v="0.5"/>
    <x v="11"/>
    <n v="2024"/>
    <x v="2"/>
  </r>
  <r>
    <s v="O03869"/>
    <s v="2025-11-04"/>
    <x v="864"/>
    <s v="P034"/>
    <x v="88"/>
    <x v="3"/>
    <n v="4860"/>
    <n v="2430"/>
    <n v="3"/>
    <n v="5"/>
    <n v="14580"/>
    <n v="7290"/>
    <n v="7290"/>
    <n v="0.5"/>
    <x v="6"/>
    <n v="2025"/>
    <x v="3"/>
  </r>
  <r>
    <s v="O03870"/>
    <s v="2025-04-10"/>
    <x v="272"/>
    <s v="P024"/>
    <x v="57"/>
    <x v="3"/>
    <n v="9702"/>
    <n v="4851"/>
    <n v="3"/>
    <n v="10"/>
    <n v="29106"/>
    <n v="14553"/>
    <n v="14553"/>
    <n v="0.5"/>
    <x v="8"/>
    <n v="2025"/>
    <x v="0"/>
  </r>
  <r>
    <s v="O03871"/>
    <s v="2025-04-08"/>
    <x v="858"/>
    <s v="P079"/>
    <x v="36"/>
    <x v="0"/>
    <n v="10900"/>
    <n v="5450"/>
    <n v="1"/>
    <n v="10"/>
    <n v="10900"/>
    <n v="5450"/>
    <n v="5450"/>
    <n v="0.5"/>
    <x v="8"/>
    <n v="2025"/>
    <x v="0"/>
  </r>
  <r>
    <s v="O03872"/>
    <s v="2024-07-09"/>
    <x v="524"/>
    <s v="P048"/>
    <x v="42"/>
    <x v="2"/>
    <n v="2190"/>
    <n v="1095"/>
    <n v="4"/>
    <n v="0"/>
    <n v="8760"/>
    <n v="4380"/>
    <n v="4380"/>
    <n v="0.5"/>
    <x v="3"/>
    <n v="2024"/>
    <x v="1"/>
  </r>
  <r>
    <s v="O03873"/>
    <s v="2024-07-19"/>
    <x v="694"/>
    <s v="P043"/>
    <x v="87"/>
    <x v="1"/>
    <n v="1637"/>
    <n v="818.5"/>
    <n v="5"/>
    <n v="5"/>
    <n v="8185"/>
    <n v="4092.5"/>
    <n v="4092.5"/>
    <n v="0.5"/>
    <x v="3"/>
    <n v="2024"/>
    <x v="1"/>
  </r>
  <r>
    <s v="O03874"/>
    <s v="2025-03-13"/>
    <x v="448"/>
    <s v="P001"/>
    <x v="1"/>
    <x v="1"/>
    <n v="1891"/>
    <n v="945.5"/>
    <n v="3"/>
    <n v="10"/>
    <n v="5673"/>
    <n v="2836.5"/>
    <n v="2836.5"/>
    <n v="0.5"/>
    <x v="11"/>
    <n v="2025"/>
    <x v="2"/>
  </r>
  <r>
    <s v="O03875"/>
    <s v="2024-11-03"/>
    <x v="566"/>
    <s v="P064"/>
    <x v="51"/>
    <x v="0"/>
    <n v="8274"/>
    <n v="5791.8"/>
    <n v="5"/>
    <n v="5"/>
    <n v="41370"/>
    <n v="28959"/>
    <n v="12411"/>
    <n v="0.3"/>
    <x v="6"/>
    <n v="2024"/>
    <x v="3"/>
  </r>
  <r>
    <s v="O03876"/>
    <s v="2025-02-26"/>
    <x v="561"/>
    <s v="P033"/>
    <x v="98"/>
    <x v="3"/>
    <n v="11428"/>
    <n v="6856.8"/>
    <n v="3"/>
    <n v="5"/>
    <n v="34284"/>
    <n v="20570.400000000001"/>
    <n v="13713.599999999999"/>
    <n v="0.39999999999999997"/>
    <x v="10"/>
    <n v="2025"/>
    <x v="2"/>
  </r>
  <r>
    <s v="O03877"/>
    <s v="2025-04-10"/>
    <x v="72"/>
    <s v="P072"/>
    <x v="20"/>
    <x v="3"/>
    <n v="27555"/>
    <n v="19288.5"/>
    <n v="4"/>
    <n v="15"/>
    <n v="110220"/>
    <n v="77154"/>
    <n v="33066"/>
    <n v="0.3"/>
    <x v="8"/>
    <n v="2025"/>
    <x v="0"/>
  </r>
  <r>
    <s v="O03878"/>
    <s v="2025-05-08"/>
    <x v="911"/>
    <s v="P076"/>
    <x v="17"/>
    <x v="1"/>
    <n v="3690"/>
    <n v="2583"/>
    <n v="2"/>
    <n v="15"/>
    <n v="7380"/>
    <n v="5166"/>
    <n v="2214"/>
    <n v="0.3"/>
    <x v="0"/>
    <n v="2025"/>
    <x v="0"/>
  </r>
  <r>
    <s v="O03879"/>
    <s v="2024-03-19"/>
    <x v="758"/>
    <s v="P039"/>
    <x v="81"/>
    <x v="0"/>
    <n v="9543"/>
    <n v="4771.5"/>
    <n v="4"/>
    <n v="5"/>
    <n v="38172"/>
    <n v="19086"/>
    <n v="19086"/>
    <n v="0.5"/>
    <x v="11"/>
    <n v="2024"/>
    <x v="2"/>
  </r>
  <r>
    <s v="O03880"/>
    <s v="2024-01-25"/>
    <x v="689"/>
    <s v="P030"/>
    <x v="40"/>
    <x v="3"/>
    <n v="16441"/>
    <n v="8220.5"/>
    <n v="5"/>
    <n v="0"/>
    <n v="82205"/>
    <n v="41102.5"/>
    <n v="41102.5"/>
    <n v="0.5"/>
    <x v="2"/>
    <n v="2024"/>
    <x v="2"/>
  </r>
  <r>
    <s v="O03881"/>
    <s v="2024-07-15"/>
    <x v="555"/>
    <s v="P066"/>
    <x v="72"/>
    <x v="4"/>
    <n v="4711"/>
    <n v="2826.6"/>
    <n v="4"/>
    <n v="5"/>
    <n v="18844"/>
    <n v="11306.4"/>
    <n v="7537.6"/>
    <n v="0.4"/>
    <x v="3"/>
    <n v="2024"/>
    <x v="1"/>
  </r>
  <r>
    <s v="O03882"/>
    <s v="2025-04-26"/>
    <x v="324"/>
    <s v="P008"/>
    <x v="29"/>
    <x v="3"/>
    <n v="41971"/>
    <n v="29379.7"/>
    <n v="5"/>
    <n v="0"/>
    <n v="209855"/>
    <n v="146898.5"/>
    <n v="62956.5"/>
    <n v="0.3"/>
    <x v="8"/>
    <n v="2025"/>
    <x v="0"/>
  </r>
  <r>
    <s v="O03883"/>
    <s v="2025-02-27"/>
    <x v="715"/>
    <s v="P084"/>
    <x v="80"/>
    <x v="2"/>
    <n v="3921"/>
    <n v="2352.6"/>
    <n v="5"/>
    <n v="10"/>
    <n v="19605"/>
    <n v="11763"/>
    <n v="7842"/>
    <n v="0.4"/>
    <x v="10"/>
    <n v="2025"/>
    <x v="2"/>
  </r>
  <r>
    <s v="O03884"/>
    <s v="2025-02-01"/>
    <x v="684"/>
    <s v="P079"/>
    <x v="36"/>
    <x v="0"/>
    <n v="10900"/>
    <n v="5450"/>
    <n v="5"/>
    <n v="10"/>
    <n v="54500"/>
    <n v="27250"/>
    <n v="27250"/>
    <n v="0.5"/>
    <x v="10"/>
    <n v="2025"/>
    <x v="2"/>
  </r>
  <r>
    <s v="O03885"/>
    <s v="2025-08-08"/>
    <x v="944"/>
    <s v="P027"/>
    <x v="33"/>
    <x v="2"/>
    <n v="4969"/>
    <n v="2484.5"/>
    <n v="2"/>
    <n v="0"/>
    <n v="9938"/>
    <n v="4969"/>
    <n v="4969"/>
    <n v="0.5"/>
    <x v="1"/>
    <n v="2025"/>
    <x v="1"/>
  </r>
  <r>
    <s v="O03886"/>
    <s v="2025-02-14"/>
    <x v="685"/>
    <s v="P033"/>
    <x v="98"/>
    <x v="3"/>
    <n v="11428"/>
    <n v="6856.8"/>
    <n v="4"/>
    <n v="5"/>
    <n v="45712"/>
    <n v="27427.200000000001"/>
    <n v="18284.8"/>
    <n v="0.39999999999999997"/>
    <x v="10"/>
    <n v="2025"/>
    <x v="2"/>
  </r>
  <r>
    <s v="O03887"/>
    <s v="2024-04-06"/>
    <x v="728"/>
    <s v="P073"/>
    <x v="89"/>
    <x v="1"/>
    <n v="626"/>
    <n v="438.2"/>
    <n v="2"/>
    <n v="0"/>
    <n v="1252"/>
    <n v="876.4"/>
    <n v="375.6"/>
    <n v="0.30000000000000004"/>
    <x v="8"/>
    <n v="2024"/>
    <x v="0"/>
  </r>
  <r>
    <s v="O03888"/>
    <s v="2025-02-06"/>
    <x v="636"/>
    <s v="P028"/>
    <x v="27"/>
    <x v="3"/>
    <n v="9664"/>
    <n v="4832"/>
    <n v="2"/>
    <n v="10"/>
    <n v="19328"/>
    <n v="9664"/>
    <n v="9664"/>
    <n v="0.5"/>
    <x v="10"/>
    <n v="2025"/>
    <x v="2"/>
  </r>
  <r>
    <s v="O03889"/>
    <s v="2024-05-11"/>
    <x v="891"/>
    <s v="P013"/>
    <x v="70"/>
    <x v="1"/>
    <n v="639"/>
    <n v="319.5"/>
    <n v="3"/>
    <n v="5"/>
    <n v="1917"/>
    <n v="958.5"/>
    <n v="958.5"/>
    <n v="0.5"/>
    <x v="0"/>
    <n v="2024"/>
    <x v="0"/>
  </r>
  <r>
    <s v="O03890"/>
    <s v="2025-07-14"/>
    <x v="882"/>
    <s v="P095"/>
    <x v="66"/>
    <x v="2"/>
    <n v="4520"/>
    <n v="3164"/>
    <n v="1"/>
    <n v="20"/>
    <n v="4520"/>
    <n v="3164"/>
    <n v="1356"/>
    <n v="0.3"/>
    <x v="3"/>
    <n v="2025"/>
    <x v="1"/>
  </r>
  <r>
    <s v="O03891"/>
    <s v="2024-08-07"/>
    <x v="751"/>
    <s v="P027"/>
    <x v="33"/>
    <x v="2"/>
    <n v="4969"/>
    <n v="2484.5"/>
    <n v="1"/>
    <n v="20"/>
    <n v="4969"/>
    <n v="2484.5"/>
    <n v="2484.5"/>
    <n v="0.5"/>
    <x v="1"/>
    <n v="2024"/>
    <x v="1"/>
  </r>
  <r>
    <s v="O03892"/>
    <s v="2024-10-06"/>
    <x v="251"/>
    <s v="P040"/>
    <x v="86"/>
    <x v="4"/>
    <n v="6724"/>
    <n v="4034.4"/>
    <n v="2"/>
    <n v="0"/>
    <n v="13448"/>
    <n v="8068.8"/>
    <n v="5379.2"/>
    <n v="0.39999999999999997"/>
    <x v="7"/>
    <n v="2024"/>
    <x v="3"/>
  </r>
  <r>
    <s v="O03893"/>
    <s v="2024-06-05"/>
    <x v="264"/>
    <s v="P092"/>
    <x v="83"/>
    <x v="0"/>
    <n v="7315"/>
    <n v="4389"/>
    <n v="4"/>
    <n v="10"/>
    <n v="29260"/>
    <n v="17556"/>
    <n v="11704"/>
    <n v="0.4"/>
    <x v="9"/>
    <n v="2024"/>
    <x v="0"/>
  </r>
  <r>
    <s v="O03894"/>
    <s v="2024-06-24"/>
    <x v="24"/>
    <s v="P038"/>
    <x v="2"/>
    <x v="2"/>
    <n v="413"/>
    <n v="247.8"/>
    <n v="4"/>
    <n v="0"/>
    <n v="1652"/>
    <n v="991.2"/>
    <n v="660.8"/>
    <n v="0.39999999999999997"/>
    <x v="9"/>
    <n v="2024"/>
    <x v="0"/>
  </r>
  <r>
    <s v="O03895"/>
    <s v="2024-11-12"/>
    <x v="292"/>
    <s v="P014"/>
    <x v="67"/>
    <x v="4"/>
    <n v="9565"/>
    <n v="6695.5"/>
    <n v="4"/>
    <n v="10"/>
    <n v="38260"/>
    <n v="26782"/>
    <n v="11478"/>
    <n v="0.3"/>
    <x v="6"/>
    <n v="2024"/>
    <x v="3"/>
  </r>
  <r>
    <s v="O03896"/>
    <s v="2024-09-22"/>
    <x v="300"/>
    <s v="P009"/>
    <x v="49"/>
    <x v="4"/>
    <n v="10891"/>
    <n v="5445.5"/>
    <n v="4"/>
    <n v="0"/>
    <n v="43564"/>
    <n v="21782"/>
    <n v="21782"/>
    <n v="0.5"/>
    <x v="4"/>
    <n v="2024"/>
    <x v="1"/>
  </r>
  <r>
    <s v="O03897"/>
    <s v="2025-08-25"/>
    <x v="7"/>
    <s v="P011"/>
    <x v="32"/>
    <x v="0"/>
    <n v="4339"/>
    <n v="2169.5"/>
    <n v="4"/>
    <n v="20"/>
    <n v="17356"/>
    <n v="8678"/>
    <n v="8678"/>
    <n v="0.5"/>
    <x v="1"/>
    <n v="2025"/>
    <x v="1"/>
  </r>
  <r>
    <s v="O03898"/>
    <s v="2024-08-15"/>
    <x v="976"/>
    <s v="P034"/>
    <x v="88"/>
    <x v="3"/>
    <n v="4860"/>
    <n v="2430"/>
    <n v="5"/>
    <n v="5"/>
    <n v="24300"/>
    <n v="12150"/>
    <n v="12150"/>
    <n v="0.5"/>
    <x v="1"/>
    <n v="2024"/>
    <x v="1"/>
  </r>
  <r>
    <s v="O03899"/>
    <s v="2025-06-27"/>
    <x v="799"/>
    <s v="P014"/>
    <x v="67"/>
    <x v="4"/>
    <n v="9565"/>
    <n v="6695.5"/>
    <n v="5"/>
    <n v="5"/>
    <n v="47825"/>
    <n v="33477.5"/>
    <n v="14347.5"/>
    <n v="0.3"/>
    <x v="9"/>
    <n v="2025"/>
    <x v="0"/>
  </r>
  <r>
    <s v="O03900"/>
    <s v="2025-04-16"/>
    <x v="150"/>
    <s v="P046"/>
    <x v="7"/>
    <x v="0"/>
    <n v="10604"/>
    <n v="5302"/>
    <n v="3"/>
    <n v="15"/>
    <n v="31812"/>
    <n v="15906"/>
    <n v="15906"/>
    <n v="0.5"/>
    <x v="8"/>
    <n v="2025"/>
    <x v="0"/>
  </r>
  <r>
    <s v="O03901"/>
    <s v="2024-04-19"/>
    <x v="793"/>
    <s v="P051"/>
    <x v="96"/>
    <x v="1"/>
    <n v="1507"/>
    <n v="753.5"/>
    <n v="2"/>
    <n v="5"/>
    <n v="3014"/>
    <n v="1507"/>
    <n v="1507"/>
    <n v="0.5"/>
    <x v="8"/>
    <n v="2024"/>
    <x v="0"/>
  </r>
  <r>
    <s v="O03902"/>
    <s v="2024-06-05"/>
    <x v="489"/>
    <s v="P052"/>
    <x v="77"/>
    <x v="1"/>
    <n v="192"/>
    <n v="96"/>
    <n v="4"/>
    <n v="0"/>
    <n v="768"/>
    <n v="384"/>
    <n v="384"/>
    <n v="0.5"/>
    <x v="9"/>
    <n v="2024"/>
    <x v="0"/>
  </r>
  <r>
    <s v="O03903"/>
    <s v="2024-09-27"/>
    <x v="648"/>
    <s v="P046"/>
    <x v="7"/>
    <x v="0"/>
    <n v="10604"/>
    <n v="5302"/>
    <n v="4"/>
    <n v="10"/>
    <n v="42416"/>
    <n v="21208"/>
    <n v="21208"/>
    <n v="0.5"/>
    <x v="4"/>
    <n v="2024"/>
    <x v="1"/>
  </r>
  <r>
    <s v="O03904"/>
    <s v="2025-10-06"/>
    <x v="751"/>
    <s v="P024"/>
    <x v="57"/>
    <x v="3"/>
    <n v="9702"/>
    <n v="4851"/>
    <n v="1"/>
    <n v="15"/>
    <n v="9702"/>
    <n v="4851"/>
    <n v="4851"/>
    <n v="0.5"/>
    <x v="7"/>
    <n v="2025"/>
    <x v="3"/>
  </r>
  <r>
    <s v="O03905"/>
    <s v="2025-11-02"/>
    <x v="577"/>
    <s v="P044"/>
    <x v="53"/>
    <x v="4"/>
    <n v="5008"/>
    <n v="3505.6"/>
    <n v="1"/>
    <n v="20"/>
    <n v="5008"/>
    <n v="3505.6"/>
    <n v="1502.4"/>
    <n v="0.30000000000000004"/>
    <x v="6"/>
    <n v="2025"/>
    <x v="3"/>
  </r>
  <r>
    <s v="O03906"/>
    <s v="2025-09-02"/>
    <x v="70"/>
    <s v="P071"/>
    <x v="71"/>
    <x v="1"/>
    <n v="487"/>
    <n v="243.5"/>
    <n v="2"/>
    <n v="15"/>
    <n v="974"/>
    <n v="487"/>
    <n v="487"/>
    <n v="0.5"/>
    <x v="4"/>
    <n v="2025"/>
    <x v="1"/>
  </r>
  <r>
    <s v="O03907"/>
    <s v="2024-02-06"/>
    <x v="543"/>
    <s v="P090"/>
    <x v="54"/>
    <x v="1"/>
    <n v="1510"/>
    <n v="755"/>
    <n v="5"/>
    <n v="10"/>
    <n v="7550"/>
    <n v="3775"/>
    <n v="3775"/>
    <n v="0.5"/>
    <x v="10"/>
    <n v="2024"/>
    <x v="2"/>
  </r>
  <r>
    <s v="O03908"/>
    <s v="2024-01-31"/>
    <x v="124"/>
    <s v="P099"/>
    <x v="24"/>
    <x v="3"/>
    <n v="48012"/>
    <n v="24006"/>
    <n v="5"/>
    <n v="5"/>
    <n v="240060"/>
    <n v="120030"/>
    <n v="120030"/>
    <n v="0.5"/>
    <x v="2"/>
    <n v="2024"/>
    <x v="2"/>
  </r>
  <r>
    <s v="O03909"/>
    <s v="2024-06-25"/>
    <x v="652"/>
    <s v="P020"/>
    <x v="21"/>
    <x v="4"/>
    <n v="11647"/>
    <n v="8152.9"/>
    <n v="2"/>
    <n v="20"/>
    <n v="23294"/>
    <n v="16305.8"/>
    <n v="6988.2000000000007"/>
    <n v="0.30000000000000004"/>
    <x v="9"/>
    <n v="2024"/>
    <x v="0"/>
  </r>
  <r>
    <s v="O03910"/>
    <s v="2024-05-27"/>
    <x v="620"/>
    <s v="P004"/>
    <x v="15"/>
    <x v="1"/>
    <n v="591"/>
    <n v="354.6"/>
    <n v="5"/>
    <n v="10"/>
    <n v="2955"/>
    <n v="1773"/>
    <n v="1182"/>
    <n v="0.4"/>
    <x v="0"/>
    <n v="2024"/>
    <x v="0"/>
  </r>
  <r>
    <s v="O03911"/>
    <s v="2024-05-27"/>
    <x v="913"/>
    <s v="P022"/>
    <x v="73"/>
    <x v="3"/>
    <n v="48755"/>
    <n v="29253"/>
    <n v="2"/>
    <n v="15"/>
    <n v="97510"/>
    <n v="58506"/>
    <n v="39004"/>
    <n v="0.4"/>
    <x v="0"/>
    <n v="2024"/>
    <x v="0"/>
  </r>
  <r>
    <s v="O03912"/>
    <s v="2024-01-24"/>
    <x v="559"/>
    <s v="P057"/>
    <x v="38"/>
    <x v="3"/>
    <n v="26846"/>
    <n v="16107.6"/>
    <n v="5"/>
    <n v="15"/>
    <n v="134230"/>
    <n v="80538"/>
    <n v="53692"/>
    <n v="0.4"/>
    <x v="2"/>
    <n v="2024"/>
    <x v="2"/>
  </r>
  <r>
    <s v="O03913"/>
    <s v="2024-11-10"/>
    <x v="238"/>
    <s v="P011"/>
    <x v="32"/>
    <x v="0"/>
    <n v="4339"/>
    <n v="2169.5"/>
    <n v="1"/>
    <n v="0"/>
    <n v="4339"/>
    <n v="2169.5"/>
    <n v="2169.5"/>
    <n v="0.5"/>
    <x v="6"/>
    <n v="2024"/>
    <x v="3"/>
  </r>
  <r>
    <s v="O03914"/>
    <s v="2025-05-20"/>
    <x v="313"/>
    <s v="P051"/>
    <x v="96"/>
    <x v="1"/>
    <n v="1507"/>
    <n v="753.5"/>
    <n v="1"/>
    <n v="0"/>
    <n v="1507"/>
    <n v="753.5"/>
    <n v="753.5"/>
    <n v="0.5"/>
    <x v="0"/>
    <n v="2025"/>
    <x v="0"/>
  </r>
  <r>
    <s v="O03915"/>
    <s v="2024-08-18"/>
    <x v="977"/>
    <s v="P097"/>
    <x v="84"/>
    <x v="4"/>
    <n v="9084"/>
    <n v="6358.8"/>
    <n v="5"/>
    <n v="5"/>
    <n v="45420"/>
    <n v="31794"/>
    <n v="13626"/>
    <n v="0.3"/>
    <x v="1"/>
    <n v="2024"/>
    <x v="1"/>
  </r>
  <r>
    <s v="O03916"/>
    <s v="2024-08-12"/>
    <x v="978"/>
    <s v="P097"/>
    <x v="84"/>
    <x v="4"/>
    <n v="9084"/>
    <n v="6358.8"/>
    <n v="5"/>
    <n v="10"/>
    <n v="45420"/>
    <n v="31794"/>
    <n v="13626"/>
    <n v="0.3"/>
    <x v="1"/>
    <n v="2024"/>
    <x v="1"/>
  </r>
  <r>
    <s v="O03917"/>
    <s v="2025-11-06"/>
    <x v="755"/>
    <s v="P041"/>
    <x v="95"/>
    <x v="1"/>
    <n v="2433"/>
    <n v="1216.5"/>
    <n v="4"/>
    <n v="20"/>
    <n v="9732"/>
    <n v="4866"/>
    <n v="4866"/>
    <n v="0.5"/>
    <x v="6"/>
    <n v="2025"/>
    <x v="3"/>
  </r>
  <r>
    <s v="O03918"/>
    <s v="2024-07-10"/>
    <x v="350"/>
    <s v="P047"/>
    <x v="48"/>
    <x v="2"/>
    <n v="3146"/>
    <n v="1573"/>
    <n v="4"/>
    <n v="0"/>
    <n v="12584"/>
    <n v="6292"/>
    <n v="6292"/>
    <n v="0.5"/>
    <x v="3"/>
    <n v="2024"/>
    <x v="1"/>
  </r>
  <r>
    <s v="O03919"/>
    <s v="2025-11-13"/>
    <x v="8"/>
    <s v="P010"/>
    <x v="0"/>
    <x v="0"/>
    <n v="10936"/>
    <n v="6561.6"/>
    <n v="4"/>
    <n v="0"/>
    <n v="43744"/>
    <n v="26246.400000000001"/>
    <n v="17497.599999999999"/>
    <n v="0.39999999999999997"/>
    <x v="6"/>
    <n v="2025"/>
    <x v="3"/>
  </r>
  <r>
    <s v="O03920"/>
    <s v="2024-10-01"/>
    <x v="131"/>
    <s v="P092"/>
    <x v="83"/>
    <x v="0"/>
    <n v="7315"/>
    <n v="4389"/>
    <n v="1"/>
    <n v="15"/>
    <n v="7315"/>
    <n v="4389"/>
    <n v="2926"/>
    <n v="0.4"/>
    <x v="7"/>
    <n v="2024"/>
    <x v="3"/>
  </r>
  <r>
    <s v="O03921"/>
    <s v="2025-08-23"/>
    <x v="325"/>
    <s v="P068"/>
    <x v="65"/>
    <x v="0"/>
    <n v="7252"/>
    <n v="3626"/>
    <n v="3"/>
    <n v="20"/>
    <n v="21756"/>
    <n v="10878"/>
    <n v="10878"/>
    <n v="0.5"/>
    <x v="1"/>
    <n v="2025"/>
    <x v="1"/>
  </r>
  <r>
    <s v="O03922"/>
    <s v="2025-03-21"/>
    <x v="130"/>
    <s v="P072"/>
    <x v="20"/>
    <x v="3"/>
    <n v="27555"/>
    <n v="19288.5"/>
    <n v="4"/>
    <n v="5"/>
    <n v="110220"/>
    <n v="77154"/>
    <n v="33066"/>
    <n v="0.3"/>
    <x v="11"/>
    <n v="2025"/>
    <x v="2"/>
  </r>
  <r>
    <s v="O03923"/>
    <s v="2024-07-02"/>
    <x v="873"/>
    <s v="P031"/>
    <x v="91"/>
    <x v="3"/>
    <n v="34152"/>
    <n v="23906.400000000001"/>
    <n v="3"/>
    <n v="15"/>
    <n v="102456"/>
    <n v="71719.200000000012"/>
    <n v="30736.799999999988"/>
    <n v="0.29999999999999988"/>
    <x v="3"/>
    <n v="2024"/>
    <x v="1"/>
  </r>
  <r>
    <s v="O03924"/>
    <s v="2025-03-04"/>
    <x v="154"/>
    <s v="P058"/>
    <x v="35"/>
    <x v="1"/>
    <n v="3598"/>
    <n v="2158.8000000000002"/>
    <n v="4"/>
    <n v="15"/>
    <n v="14392"/>
    <n v="8635.2000000000007"/>
    <n v="5756.7999999999993"/>
    <n v="0.39999999999999997"/>
    <x v="11"/>
    <n v="2025"/>
    <x v="2"/>
  </r>
  <r>
    <s v="O03925"/>
    <s v="2025-01-01"/>
    <x v="290"/>
    <s v="P024"/>
    <x v="57"/>
    <x v="3"/>
    <n v="9702"/>
    <n v="4851"/>
    <n v="1"/>
    <n v="10"/>
    <n v="9702"/>
    <n v="4851"/>
    <n v="4851"/>
    <n v="0.5"/>
    <x v="2"/>
    <n v="2025"/>
    <x v="2"/>
  </r>
  <r>
    <s v="O03926"/>
    <s v="2025-09-30"/>
    <x v="804"/>
    <s v="P035"/>
    <x v="92"/>
    <x v="4"/>
    <n v="3185"/>
    <n v="1592.5"/>
    <n v="4"/>
    <n v="10"/>
    <n v="12740"/>
    <n v="6370"/>
    <n v="6370"/>
    <n v="0.5"/>
    <x v="4"/>
    <n v="2025"/>
    <x v="1"/>
  </r>
  <r>
    <s v="O03927"/>
    <s v="2024-02-27"/>
    <x v="702"/>
    <s v="P064"/>
    <x v="51"/>
    <x v="0"/>
    <n v="8274"/>
    <n v="5791.8"/>
    <n v="2"/>
    <n v="0"/>
    <n v="16548"/>
    <n v="11583.6"/>
    <n v="4964.3999999999996"/>
    <n v="0.3"/>
    <x v="10"/>
    <n v="2024"/>
    <x v="2"/>
  </r>
  <r>
    <s v="O03928"/>
    <s v="2025-04-08"/>
    <x v="195"/>
    <s v="P100"/>
    <x v="45"/>
    <x v="1"/>
    <n v="2523"/>
    <n v="1766.1"/>
    <n v="4"/>
    <n v="5"/>
    <n v="10092"/>
    <n v="7064.4"/>
    <n v="3027.6000000000004"/>
    <n v="0.30000000000000004"/>
    <x v="8"/>
    <n v="2025"/>
    <x v="0"/>
  </r>
  <r>
    <s v="O03929"/>
    <s v="2025-01-28"/>
    <x v="38"/>
    <s v="P084"/>
    <x v="80"/>
    <x v="2"/>
    <n v="3921"/>
    <n v="2352.6"/>
    <n v="2"/>
    <n v="0"/>
    <n v="7842"/>
    <n v="4705.2"/>
    <n v="3136.8"/>
    <n v="0.4"/>
    <x v="2"/>
    <n v="2025"/>
    <x v="2"/>
  </r>
  <r>
    <s v="O03930"/>
    <s v="2024-08-06"/>
    <x v="765"/>
    <s v="P084"/>
    <x v="80"/>
    <x v="2"/>
    <n v="3921"/>
    <n v="2352.6"/>
    <n v="4"/>
    <n v="15"/>
    <n v="15684"/>
    <n v="9410.4"/>
    <n v="6273.6"/>
    <n v="0.4"/>
    <x v="1"/>
    <n v="2024"/>
    <x v="1"/>
  </r>
  <r>
    <s v="O03931"/>
    <s v="2024-03-08"/>
    <x v="935"/>
    <s v="P099"/>
    <x v="24"/>
    <x v="3"/>
    <n v="48012"/>
    <n v="24006"/>
    <n v="2"/>
    <n v="10"/>
    <n v="96024"/>
    <n v="48012"/>
    <n v="48012"/>
    <n v="0.5"/>
    <x v="11"/>
    <n v="2024"/>
    <x v="2"/>
  </r>
  <r>
    <s v="O03932"/>
    <s v="2024-05-24"/>
    <x v="843"/>
    <s v="P053"/>
    <x v="28"/>
    <x v="2"/>
    <n v="641"/>
    <n v="384.6"/>
    <n v="1"/>
    <n v="0"/>
    <n v="641"/>
    <n v="384.6"/>
    <n v="256.39999999999998"/>
    <n v="0.39999999999999997"/>
    <x v="0"/>
    <n v="2024"/>
    <x v="0"/>
  </r>
  <r>
    <s v="O03933"/>
    <s v="2025-04-21"/>
    <x v="293"/>
    <s v="P045"/>
    <x v="64"/>
    <x v="3"/>
    <n v="31300"/>
    <n v="18780"/>
    <n v="1"/>
    <n v="15"/>
    <n v="31300"/>
    <n v="18780"/>
    <n v="12520"/>
    <n v="0.4"/>
    <x v="8"/>
    <n v="2025"/>
    <x v="0"/>
  </r>
  <r>
    <s v="O03934"/>
    <s v="2025-05-29"/>
    <x v="414"/>
    <s v="P085"/>
    <x v="22"/>
    <x v="1"/>
    <n v="1436"/>
    <n v="1005.2"/>
    <n v="3"/>
    <n v="10"/>
    <n v="4308"/>
    <n v="3015.6000000000004"/>
    <n v="1292.3999999999996"/>
    <n v="0.29999999999999993"/>
    <x v="0"/>
    <n v="2025"/>
    <x v="0"/>
  </r>
  <r>
    <s v="O03935"/>
    <s v="2025-10-13"/>
    <x v="522"/>
    <s v="P031"/>
    <x v="91"/>
    <x v="3"/>
    <n v="34152"/>
    <n v="23906.400000000001"/>
    <n v="2"/>
    <n v="20"/>
    <n v="68304"/>
    <n v="47812.800000000003"/>
    <n v="20491.199999999997"/>
    <n v="0.29999999999999993"/>
    <x v="7"/>
    <n v="2025"/>
    <x v="3"/>
  </r>
  <r>
    <s v="O03936"/>
    <s v="2025-06-17"/>
    <x v="751"/>
    <s v="P004"/>
    <x v="15"/>
    <x v="1"/>
    <n v="591"/>
    <n v="354.6"/>
    <n v="3"/>
    <n v="15"/>
    <n v="1773"/>
    <n v="1063.8000000000002"/>
    <n v="709.19999999999982"/>
    <n v="0.39999999999999991"/>
    <x v="9"/>
    <n v="2025"/>
    <x v="0"/>
  </r>
  <r>
    <s v="O03937"/>
    <s v="2024-02-09"/>
    <x v="770"/>
    <s v="P065"/>
    <x v="10"/>
    <x v="4"/>
    <n v="4421"/>
    <n v="3094.7"/>
    <n v="4"/>
    <n v="10"/>
    <n v="17684"/>
    <n v="12378.8"/>
    <n v="5305.2000000000007"/>
    <n v="0.30000000000000004"/>
    <x v="10"/>
    <n v="2024"/>
    <x v="2"/>
  </r>
  <r>
    <s v="O03938"/>
    <s v="2025-10-14"/>
    <x v="505"/>
    <s v="P030"/>
    <x v="40"/>
    <x v="3"/>
    <n v="16441"/>
    <n v="8220.5"/>
    <n v="2"/>
    <n v="10"/>
    <n v="32882"/>
    <n v="16441"/>
    <n v="16441"/>
    <n v="0.5"/>
    <x v="7"/>
    <n v="2025"/>
    <x v="3"/>
  </r>
  <r>
    <s v="O03939"/>
    <s v="2024-09-04"/>
    <x v="42"/>
    <s v="P048"/>
    <x v="42"/>
    <x v="2"/>
    <n v="2190"/>
    <n v="1095"/>
    <n v="1"/>
    <n v="0"/>
    <n v="2190"/>
    <n v="1095"/>
    <n v="1095"/>
    <n v="0.5"/>
    <x v="4"/>
    <n v="2024"/>
    <x v="1"/>
  </r>
  <r>
    <s v="O03940"/>
    <s v="2025-04-22"/>
    <x v="42"/>
    <s v="P098"/>
    <x v="30"/>
    <x v="1"/>
    <n v="1661"/>
    <n v="830.5"/>
    <n v="5"/>
    <n v="20"/>
    <n v="8305"/>
    <n v="4152.5"/>
    <n v="4152.5"/>
    <n v="0.5"/>
    <x v="8"/>
    <n v="2025"/>
    <x v="0"/>
  </r>
  <r>
    <s v="O03941"/>
    <s v="2025-10-05"/>
    <x v="700"/>
    <s v="P029"/>
    <x v="94"/>
    <x v="4"/>
    <n v="2105"/>
    <n v="1263"/>
    <n v="1"/>
    <n v="20"/>
    <n v="2105"/>
    <n v="1263"/>
    <n v="842"/>
    <n v="0.4"/>
    <x v="7"/>
    <n v="2025"/>
    <x v="3"/>
  </r>
  <r>
    <s v="O03942"/>
    <s v="2025-01-18"/>
    <x v="653"/>
    <s v="P035"/>
    <x v="92"/>
    <x v="4"/>
    <n v="3185"/>
    <n v="1592.5"/>
    <n v="5"/>
    <n v="20"/>
    <n v="15925"/>
    <n v="7962.5"/>
    <n v="7962.5"/>
    <n v="0.5"/>
    <x v="2"/>
    <n v="2025"/>
    <x v="2"/>
  </r>
  <r>
    <s v="O03943"/>
    <s v="2024-03-04"/>
    <x v="316"/>
    <s v="P040"/>
    <x v="86"/>
    <x v="4"/>
    <n v="6724"/>
    <n v="4034.4"/>
    <n v="2"/>
    <n v="20"/>
    <n v="13448"/>
    <n v="8068.8"/>
    <n v="5379.2"/>
    <n v="0.39999999999999997"/>
    <x v="11"/>
    <n v="2024"/>
    <x v="2"/>
  </r>
  <r>
    <s v="O03944"/>
    <s v="2025-09-28"/>
    <x v="685"/>
    <s v="P068"/>
    <x v="65"/>
    <x v="0"/>
    <n v="7252"/>
    <n v="3626"/>
    <n v="5"/>
    <n v="20"/>
    <n v="36260"/>
    <n v="18130"/>
    <n v="18130"/>
    <n v="0.5"/>
    <x v="4"/>
    <n v="2025"/>
    <x v="1"/>
  </r>
  <r>
    <s v="O03945"/>
    <s v="2025-02-23"/>
    <x v="558"/>
    <s v="P070"/>
    <x v="85"/>
    <x v="4"/>
    <n v="583"/>
    <n v="349.8"/>
    <n v="4"/>
    <n v="5"/>
    <n v="2332"/>
    <n v="1399.2"/>
    <n v="932.8"/>
    <n v="0.39999999999999997"/>
    <x v="10"/>
    <n v="2025"/>
    <x v="2"/>
  </r>
  <r>
    <s v="O03946"/>
    <s v="2024-10-10"/>
    <x v="512"/>
    <s v="P022"/>
    <x v="73"/>
    <x v="3"/>
    <n v="48755"/>
    <n v="29253"/>
    <n v="2"/>
    <n v="20"/>
    <n v="97510"/>
    <n v="58506"/>
    <n v="39004"/>
    <n v="0.4"/>
    <x v="7"/>
    <n v="2024"/>
    <x v="3"/>
  </r>
  <r>
    <s v="O03947"/>
    <s v="2025-04-23"/>
    <x v="979"/>
    <s v="P059"/>
    <x v="62"/>
    <x v="3"/>
    <n v="39929"/>
    <n v="23957.4"/>
    <n v="3"/>
    <n v="20"/>
    <n v="119787"/>
    <n v="71872.200000000012"/>
    <n v="47914.799999999988"/>
    <n v="0.39999999999999991"/>
    <x v="8"/>
    <n v="2025"/>
    <x v="0"/>
  </r>
  <r>
    <s v="O03948"/>
    <s v="2025-01-25"/>
    <x v="397"/>
    <s v="P006"/>
    <x v="99"/>
    <x v="3"/>
    <n v="18855"/>
    <n v="9427.5"/>
    <n v="4"/>
    <n v="5"/>
    <n v="75420"/>
    <n v="37710"/>
    <n v="37710"/>
    <n v="0.5"/>
    <x v="2"/>
    <n v="2025"/>
    <x v="2"/>
  </r>
  <r>
    <s v="O03949"/>
    <s v="2025-09-15"/>
    <x v="742"/>
    <s v="P049"/>
    <x v="34"/>
    <x v="2"/>
    <n v="4071"/>
    <n v="2442.6"/>
    <n v="2"/>
    <n v="20"/>
    <n v="8142"/>
    <n v="4885.2"/>
    <n v="3256.8"/>
    <n v="0.4"/>
    <x v="4"/>
    <n v="2025"/>
    <x v="1"/>
  </r>
  <r>
    <s v="O03950"/>
    <s v="2025-07-04"/>
    <x v="744"/>
    <s v="P077"/>
    <x v="3"/>
    <x v="3"/>
    <n v="42787"/>
    <n v="29950.9"/>
    <n v="3"/>
    <n v="10"/>
    <n v="128361"/>
    <n v="89852.700000000012"/>
    <n v="38508.299999999988"/>
    <n v="0.29999999999999993"/>
    <x v="3"/>
    <n v="2025"/>
    <x v="1"/>
  </r>
  <r>
    <s v="O03951"/>
    <s v="2024-04-24"/>
    <x v="71"/>
    <s v="P004"/>
    <x v="15"/>
    <x v="1"/>
    <n v="591"/>
    <n v="354.6"/>
    <n v="5"/>
    <n v="20"/>
    <n v="2955"/>
    <n v="1773"/>
    <n v="1182"/>
    <n v="0.4"/>
    <x v="8"/>
    <n v="2024"/>
    <x v="0"/>
  </r>
  <r>
    <s v="O03952"/>
    <s v="2025-11-26"/>
    <x v="704"/>
    <s v="P011"/>
    <x v="32"/>
    <x v="0"/>
    <n v="4339"/>
    <n v="2169.5"/>
    <n v="5"/>
    <n v="0"/>
    <n v="21695"/>
    <n v="10847.5"/>
    <n v="10847.5"/>
    <n v="0.5"/>
    <x v="6"/>
    <n v="2025"/>
    <x v="3"/>
  </r>
  <r>
    <s v="O03953"/>
    <s v="2025-01-02"/>
    <x v="414"/>
    <s v="P025"/>
    <x v="58"/>
    <x v="2"/>
    <n v="696"/>
    <n v="348"/>
    <n v="2"/>
    <n v="5"/>
    <n v="1392"/>
    <n v="696"/>
    <n v="696"/>
    <n v="0.5"/>
    <x v="2"/>
    <n v="2025"/>
    <x v="2"/>
  </r>
  <r>
    <s v="O03954"/>
    <s v="2024-02-22"/>
    <x v="973"/>
    <s v="P027"/>
    <x v="33"/>
    <x v="2"/>
    <n v="4969"/>
    <n v="2484.5"/>
    <n v="2"/>
    <n v="10"/>
    <n v="9938"/>
    <n v="4969"/>
    <n v="4969"/>
    <n v="0.5"/>
    <x v="10"/>
    <n v="2024"/>
    <x v="2"/>
  </r>
  <r>
    <s v="O03955"/>
    <s v="2024-01-31"/>
    <x v="730"/>
    <s v="P068"/>
    <x v="65"/>
    <x v="0"/>
    <n v="7252"/>
    <n v="3626"/>
    <n v="3"/>
    <n v="15"/>
    <n v="21756"/>
    <n v="10878"/>
    <n v="10878"/>
    <n v="0.5"/>
    <x v="2"/>
    <n v="2024"/>
    <x v="2"/>
  </r>
  <r>
    <s v="O03956"/>
    <s v="2024-07-19"/>
    <x v="798"/>
    <s v="P093"/>
    <x v="59"/>
    <x v="0"/>
    <n v="10597"/>
    <n v="5298.5"/>
    <n v="3"/>
    <n v="5"/>
    <n v="31791"/>
    <n v="15895.5"/>
    <n v="15895.5"/>
    <n v="0.5"/>
    <x v="3"/>
    <n v="2024"/>
    <x v="1"/>
  </r>
  <r>
    <s v="O03957"/>
    <s v="2025-10-26"/>
    <x v="225"/>
    <s v="P092"/>
    <x v="83"/>
    <x v="0"/>
    <n v="7315"/>
    <n v="4389"/>
    <n v="3"/>
    <n v="15"/>
    <n v="21945"/>
    <n v="13167"/>
    <n v="8778"/>
    <n v="0.4"/>
    <x v="7"/>
    <n v="2025"/>
    <x v="3"/>
  </r>
  <r>
    <s v="O03958"/>
    <s v="2024-06-18"/>
    <x v="435"/>
    <s v="P032"/>
    <x v="9"/>
    <x v="2"/>
    <n v="3034"/>
    <n v="1820.4"/>
    <n v="1"/>
    <n v="20"/>
    <n v="3034"/>
    <n v="1820.4"/>
    <n v="1213.5999999999999"/>
    <n v="0.39999999999999997"/>
    <x v="9"/>
    <n v="2024"/>
    <x v="0"/>
  </r>
  <r>
    <s v="O03959"/>
    <s v="2025-08-21"/>
    <x v="881"/>
    <s v="P089"/>
    <x v="31"/>
    <x v="4"/>
    <n v="2956"/>
    <n v="1478"/>
    <n v="4"/>
    <n v="10"/>
    <n v="11824"/>
    <n v="5912"/>
    <n v="5912"/>
    <n v="0.5"/>
    <x v="1"/>
    <n v="2025"/>
    <x v="1"/>
  </r>
  <r>
    <s v="O03960"/>
    <s v="2025-05-07"/>
    <x v="337"/>
    <s v="P012"/>
    <x v="13"/>
    <x v="0"/>
    <n v="1513"/>
    <n v="907.8"/>
    <n v="5"/>
    <n v="20"/>
    <n v="7565"/>
    <n v="4539"/>
    <n v="3026"/>
    <n v="0.4"/>
    <x v="0"/>
    <n v="2025"/>
    <x v="0"/>
  </r>
  <r>
    <s v="O03961"/>
    <s v="2024-05-10"/>
    <x v="804"/>
    <s v="P077"/>
    <x v="3"/>
    <x v="3"/>
    <n v="42787"/>
    <n v="29950.9"/>
    <n v="4"/>
    <n v="15"/>
    <n v="171148"/>
    <n v="119803.6"/>
    <n v="51344.399999999994"/>
    <n v="0.3"/>
    <x v="0"/>
    <n v="2024"/>
    <x v="0"/>
  </r>
  <r>
    <s v="O03962"/>
    <s v="2024-09-14"/>
    <x v="154"/>
    <s v="P086"/>
    <x v="8"/>
    <x v="2"/>
    <n v="3333"/>
    <n v="2333.1"/>
    <n v="1"/>
    <n v="0"/>
    <n v="3333"/>
    <n v="2333.1"/>
    <n v="999.90000000000009"/>
    <n v="0.30000000000000004"/>
    <x v="4"/>
    <n v="2024"/>
    <x v="1"/>
  </r>
  <r>
    <s v="O03963"/>
    <s v="2024-01-01"/>
    <x v="931"/>
    <s v="P007"/>
    <x v="4"/>
    <x v="4"/>
    <n v="5469"/>
    <n v="3281.4"/>
    <n v="3"/>
    <n v="15"/>
    <n v="16407"/>
    <n v="9844.2000000000007"/>
    <n v="6562.7999999999993"/>
    <n v="0.39999999999999997"/>
    <x v="2"/>
    <n v="2024"/>
    <x v="2"/>
  </r>
  <r>
    <s v="O03964"/>
    <s v="2024-02-17"/>
    <x v="317"/>
    <s v="P074"/>
    <x v="19"/>
    <x v="3"/>
    <n v="20835"/>
    <n v="12501"/>
    <n v="1"/>
    <n v="20"/>
    <n v="20835"/>
    <n v="12501"/>
    <n v="8334"/>
    <n v="0.4"/>
    <x v="10"/>
    <n v="2024"/>
    <x v="2"/>
  </r>
  <r>
    <s v="O03965"/>
    <s v="2025-11-13"/>
    <x v="28"/>
    <s v="P010"/>
    <x v="0"/>
    <x v="0"/>
    <n v="10936"/>
    <n v="6561.6"/>
    <n v="4"/>
    <n v="15"/>
    <n v="43744"/>
    <n v="26246.400000000001"/>
    <n v="17497.599999999999"/>
    <n v="0.39999999999999997"/>
    <x v="6"/>
    <n v="2025"/>
    <x v="3"/>
  </r>
  <r>
    <s v="O03966"/>
    <s v="2025-01-17"/>
    <x v="572"/>
    <s v="P008"/>
    <x v="29"/>
    <x v="3"/>
    <n v="41971"/>
    <n v="29379.7"/>
    <n v="5"/>
    <n v="10"/>
    <n v="209855"/>
    <n v="146898.5"/>
    <n v="62956.5"/>
    <n v="0.3"/>
    <x v="2"/>
    <n v="2025"/>
    <x v="2"/>
  </r>
  <r>
    <s v="O03967"/>
    <s v="2025-01-05"/>
    <x v="661"/>
    <s v="P003"/>
    <x v="46"/>
    <x v="1"/>
    <n v="569"/>
    <n v="341.4"/>
    <n v="1"/>
    <n v="0"/>
    <n v="569"/>
    <n v="341.4"/>
    <n v="227.60000000000002"/>
    <n v="0.4"/>
    <x v="2"/>
    <n v="2025"/>
    <x v="2"/>
  </r>
  <r>
    <s v="O03968"/>
    <s v="2024-03-20"/>
    <x v="418"/>
    <s v="P021"/>
    <x v="82"/>
    <x v="2"/>
    <n v="1236"/>
    <n v="865.2"/>
    <n v="5"/>
    <n v="5"/>
    <n v="6180"/>
    <n v="4326"/>
    <n v="1854"/>
    <n v="0.3"/>
    <x v="11"/>
    <n v="2024"/>
    <x v="2"/>
  </r>
  <r>
    <s v="O03969"/>
    <s v="2024-08-29"/>
    <x v="391"/>
    <s v="P030"/>
    <x v="40"/>
    <x v="3"/>
    <n v="16441"/>
    <n v="8220.5"/>
    <n v="1"/>
    <n v="5"/>
    <n v="16441"/>
    <n v="8220.5"/>
    <n v="8220.5"/>
    <n v="0.5"/>
    <x v="1"/>
    <n v="2024"/>
    <x v="1"/>
  </r>
  <r>
    <s v="O03970"/>
    <s v="2025-05-21"/>
    <x v="400"/>
    <s v="P020"/>
    <x v="21"/>
    <x v="4"/>
    <n v="11647"/>
    <n v="8152.9"/>
    <n v="2"/>
    <n v="15"/>
    <n v="23294"/>
    <n v="16305.8"/>
    <n v="6988.2000000000007"/>
    <n v="0.30000000000000004"/>
    <x v="0"/>
    <n v="2025"/>
    <x v="0"/>
  </r>
  <r>
    <s v="O03971"/>
    <s v="2024-10-07"/>
    <x v="252"/>
    <s v="P053"/>
    <x v="28"/>
    <x v="2"/>
    <n v="641"/>
    <n v="384.6"/>
    <n v="1"/>
    <n v="15"/>
    <n v="641"/>
    <n v="384.6"/>
    <n v="256.39999999999998"/>
    <n v="0.39999999999999997"/>
    <x v="7"/>
    <n v="2024"/>
    <x v="3"/>
  </r>
  <r>
    <s v="O03972"/>
    <s v="2025-10-04"/>
    <x v="101"/>
    <s v="P039"/>
    <x v="81"/>
    <x v="0"/>
    <n v="9543"/>
    <n v="4771.5"/>
    <n v="1"/>
    <n v="0"/>
    <n v="9543"/>
    <n v="4771.5"/>
    <n v="4771.5"/>
    <n v="0.5"/>
    <x v="7"/>
    <n v="2025"/>
    <x v="3"/>
  </r>
  <r>
    <s v="O03973"/>
    <s v="2025-06-08"/>
    <x v="170"/>
    <s v="P025"/>
    <x v="58"/>
    <x v="2"/>
    <n v="696"/>
    <n v="348"/>
    <n v="4"/>
    <n v="0"/>
    <n v="2784"/>
    <n v="1392"/>
    <n v="1392"/>
    <n v="0.5"/>
    <x v="9"/>
    <n v="2025"/>
    <x v="0"/>
  </r>
  <r>
    <s v="O03974"/>
    <s v="2024-08-01"/>
    <x v="980"/>
    <s v="P048"/>
    <x v="42"/>
    <x v="2"/>
    <n v="2190"/>
    <n v="1095"/>
    <n v="2"/>
    <n v="20"/>
    <n v="4380"/>
    <n v="2190"/>
    <n v="2190"/>
    <n v="0.5"/>
    <x v="1"/>
    <n v="2024"/>
    <x v="1"/>
  </r>
  <r>
    <s v="O03975"/>
    <s v="2024-12-19"/>
    <x v="197"/>
    <s v="P079"/>
    <x v="36"/>
    <x v="0"/>
    <n v="10900"/>
    <n v="5450"/>
    <n v="5"/>
    <n v="15"/>
    <n v="54500"/>
    <n v="27250"/>
    <n v="27250"/>
    <n v="0.5"/>
    <x v="5"/>
    <n v="2024"/>
    <x v="3"/>
  </r>
  <r>
    <s v="O03976"/>
    <s v="2024-03-12"/>
    <x v="134"/>
    <s v="P096"/>
    <x v="47"/>
    <x v="2"/>
    <n v="483"/>
    <n v="289.8"/>
    <n v="5"/>
    <n v="20"/>
    <n v="2415"/>
    <n v="1449"/>
    <n v="966"/>
    <n v="0.4"/>
    <x v="11"/>
    <n v="2024"/>
    <x v="2"/>
  </r>
  <r>
    <s v="O03977"/>
    <s v="2024-04-13"/>
    <x v="742"/>
    <s v="P003"/>
    <x v="46"/>
    <x v="1"/>
    <n v="569"/>
    <n v="341.4"/>
    <n v="3"/>
    <n v="0"/>
    <n v="1707"/>
    <n v="1024.1999999999998"/>
    <n v="682.80000000000018"/>
    <n v="0.40000000000000013"/>
    <x v="8"/>
    <n v="2024"/>
    <x v="0"/>
  </r>
  <r>
    <s v="O03978"/>
    <s v="2024-10-18"/>
    <x v="792"/>
    <s v="P077"/>
    <x v="3"/>
    <x v="3"/>
    <n v="42787"/>
    <n v="29950.9"/>
    <n v="3"/>
    <n v="0"/>
    <n v="128361"/>
    <n v="89852.700000000012"/>
    <n v="38508.299999999988"/>
    <n v="0.29999999999999993"/>
    <x v="7"/>
    <n v="2024"/>
    <x v="3"/>
  </r>
  <r>
    <s v="O03979"/>
    <s v="2025-03-02"/>
    <x v="954"/>
    <s v="P027"/>
    <x v="33"/>
    <x v="2"/>
    <n v="4969"/>
    <n v="2484.5"/>
    <n v="2"/>
    <n v="20"/>
    <n v="9938"/>
    <n v="4969"/>
    <n v="4969"/>
    <n v="0.5"/>
    <x v="11"/>
    <n v="2025"/>
    <x v="2"/>
  </r>
  <r>
    <s v="O03980"/>
    <s v="2024-12-11"/>
    <x v="138"/>
    <s v="P046"/>
    <x v="7"/>
    <x v="0"/>
    <n v="10604"/>
    <n v="5302"/>
    <n v="5"/>
    <n v="15"/>
    <n v="53020"/>
    <n v="26510"/>
    <n v="26510"/>
    <n v="0.5"/>
    <x v="5"/>
    <n v="2024"/>
    <x v="3"/>
  </r>
  <r>
    <s v="O03981"/>
    <s v="2025-07-21"/>
    <x v="937"/>
    <s v="P080"/>
    <x v="79"/>
    <x v="4"/>
    <n v="4816"/>
    <n v="3371.2"/>
    <n v="3"/>
    <n v="5"/>
    <n v="14448"/>
    <n v="10113.599999999999"/>
    <n v="4334.4000000000015"/>
    <n v="0.3000000000000001"/>
    <x v="3"/>
    <n v="2025"/>
    <x v="1"/>
  </r>
  <r>
    <s v="O03982"/>
    <s v="2025-01-08"/>
    <x v="571"/>
    <s v="P081"/>
    <x v="50"/>
    <x v="2"/>
    <n v="4046"/>
    <n v="2427.6"/>
    <n v="5"/>
    <n v="5"/>
    <n v="20230"/>
    <n v="12138"/>
    <n v="8092"/>
    <n v="0.4"/>
    <x v="2"/>
    <n v="2025"/>
    <x v="2"/>
  </r>
  <r>
    <s v="O03983"/>
    <s v="2025-10-19"/>
    <x v="235"/>
    <s v="P024"/>
    <x v="57"/>
    <x v="3"/>
    <n v="9702"/>
    <n v="4851"/>
    <n v="3"/>
    <n v="10"/>
    <n v="29106"/>
    <n v="14553"/>
    <n v="14553"/>
    <n v="0.5"/>
    <x v="7"/>
    <n v="2025"/>
    <x v="3"/>
  </r>
  <r>
    <s v="O03984"/>
    <s v="2025-12-30"/>
    <x v="196"/>
    <s v="P073"/>
    <x v="89"/>
    <x v="1"/>
    <n v="626"/>
    <n v="438.2"/>
    <n v="5"/>
    <n v="20"/>
    <n v="3130"/>
    <n v="2191"/>
    <n v="939"/>
    <n v="0.3"/>
    <x v="5"/>
    <n v="2025"/>
    <x v="3"/>
  </r>
  <r>
    <s v="O03985"/>
    <s v="2025-02-20"/>
    <x v="85"/>
    <s v="P069"/>
    <x v="41"/>
    <x v="1"/>
    <n v="384"/>
    <n v="192"/>
    <n v="4"/>
    <n v="10"/>
    <n v="1536"/>
    <n v="768"/>
    <n v="768"/>
    <n v="0.5"/>
    <x v="10"/>
    <n v="2025"/>
    <x v="2"/>
  </r>
  <r>
    <s v="O03986"/>
    <s v="2024-03-28"/>
    <x v="598"/>
    <s v="P001"/>
    <x v="1"/>
    <x v="1"/>
    <n v="1891"/>
    <n v="945.5"/>
    <n v="2"/>
    <n v="0"/>
    <n v="3782"/>
    <n v="1891"/>
    <n v="1891"/>
    <n v="0.5"/>
    <x v="11"/>
    <n v="2024"/>
    <x v="2"/>
  </r>
  <r>
    <s v="O03987"/>
    <s v="2025-08-10"/>
    <x v="346"/>
    <s v="P041"/>
    <x v="95"/>
    <x v="1"/>
    <n v="2433"/>
    <n v="1216.5"/>
    <n v="1"/>
    <n v="20"/>
    <n v="2433"/>
    <n v="1216.5"/>
    <n v="1216.5"/>
    <n v="0.5"/>
    <x v="1"/>
    <n v="2025"/>
    <x v="1"/>
  </r>
  <r>
    <s v="O03988"/>
    <s v="2025-04-20"/>
    <x v="228"/>
    <s v="P059"/>
    <x v="62"/>
    <x v="3"/>
    <n v="39929"/>
    <n v="23957.4"/>
    <n v="1"/>
    <n v="15"/>
    <n v="39929"/>
    <n v="23957.4"/>
    <n v="15971.599999999999"/>
    <n v="0.39999999999999997"/>
    <x v="8"/>
    <n v="2025"/>
    <x v="0"/>
  </r>
  <r>
    <s v="O03989"/>
    <s v="2025-03-06"/>
    <x v="731"/>
    <s v="P045"/>
    <x v="64"/>
    <x v="3"/>
    <n v="31300"/>
    <n v="18780"/>
    <n v="1"/>
    <n v="15"/>
    <n v="31300"/>
    <n v="18780"/>
    <n v="12520"/>
    <n v="0.4"/>
    <x v="11"/>
    <n v="2025"/>
    <x v="2"/>
  </r>
  <r>
    <s v="O03990"/>
    <s v="2025-10-28"/>
    <x v="587"/>
    <s v="P039"/>
    <x v="81"/>
    <x v="0"/>
    <n v="9543"/>
    <n v="4771.5"/>
    <n v="1"/>
    <n v="15"/>
    <n v="9543"/>
    <n v="4771.5"/>
    <n v="4771.5"/>
    <n v="0.5"/>
    <x v="7"/>
    <n v="2025"/>
    <x v="3"/>
  </r>
  <r>
    <s v="O03991"/>
    <s v="2024-04-26"/>
    <x v="267"/>
    <s v="P035"/>
    <x v="92"/>
    <x v="4"/>
    <n v="3185"/>
    <n v="1592.5"/>
    <n v="1"/>
    <n v="0"/>
    <n v="3185"/>
    <n v="1592.5"/>
    <n v="1592.5"/>
    <n v="0.5"/>
    <x v="8"/>
    <n v="2024"/>
    <x v="0"/>
  </r>
  <r>
    <s v="O03992"/>
    <s v="2024-01-01"/>
    <x v="235"/>
    <s v="P053"/>
    <x v="28"/>
    <x v="2"/>
    <n v="641"/>
    <n v="384.6"/>
    <n v="2"/>
    <n v="15"/>
    <n v="1282"/>
    <n v="769.2"/>
    <n v="512.79999999999995"/>
    <n v="0.39999999999999997"/>
    <x v="2"/>
    <n v="2024"/>
    <x v="2"/>
  </r>
  <r>
    <s v="O03993"/>
    <s v="2025-03-27"/>
    <x v="374"/>
    <s v="P041"/>
    <x v="95"/>
    <x v="1"/>
    <n v="2433"/>
    <n v="1216.5"/>
    <n v="4"/>
    <n v="0"/>
    <n v="9732"/>
    <n v="4866"/>
    <n v="4866"/>
    <n v="0.5"/>
    <x v="11"/>
    <n v="2025"/>
    <x v="2"/>
  </r>
  <r>
    <s v="O03994"/>
    <s v="2025-10-18"/>
    <x v="700"/>
    <s v="P078"/>
    <x v="75"/>
    <x v="0"/>
    <n v="700"/>
    <n v="420"/>
    <n v="5"/>
    <n v="15"/>
    <n v="3500"/>
    <n v="2100"/>
    <n v="1400"/>
    <n v="0.4"/>
    <x v="7"/>
    <n v="2025"/>
    <x v="3"/>
  </r>
  <r>
    <s v="O03995"/>
    <s v="2025-11-04"/>
    <x v="897"/>
    <s v="P048"/>
    <x v="42"/>
    <x v="2"/>
    <n v="2190"/>
    <n v="1095"/>
    <n v="4"/>
    <n v="10"/>
    <n v="8760"/>
    <n v="4380"/>
    <n v="4380"/>
    <n v="0.5"/>
    <x v="6"/>
    <n v="2025"/>
    <x v="3"/>
  </r>
  <r>
    <s v="O03996"/>
    <s v="2024-07-29"/>
    <x v="932"/>
    <s v="P063"/>
    <x v="16"/>
    <x v="2"/>
    <n v="3643"/>
    <n v="2185.8000000000002"/>
    <n v="1"/>
    <n v="20"/>
    <n v="3643"/>
    <n v="2185.8000000000002"/>
    <n v="1457.1999999999998"/>
    <n v="0.39999999999999997"/>
    <x v="3"/>
    <n v="2024"/>
    <x v="1"/>
  </r>
  <r>
    <s v="O03997"/>
    <s v="2024-11-09"/>
    <x v="928"/>
    <s v="P033"/>
    <x v="98"/>
    <x v="3"/>
    <n v="11428"/>
    <n v="6856.8"/>
    <n v="3"/>
    <n v="5"/>
    <n v="34284"/>
    <n v="20570.400000000001"/>
    <n v="13713.599999999999"/>
    <n v="0.39999999999999997"/>
    <x v="6"/>
    <n v="2024"/>
    <x v="3"/>
  </r>
  <r>
    <s v="O03998"/>
    <s v="2024-06-09"/>
    <x v="804"/>
    <s v="P018"/>
    <x v="5"/>
    <x v="1"/>
    <n v="3985"/>
    <n v="2789.5"/>
    <n v="3"/>
    <n v="10"/>
    <n v="11955"/>
    <n v="8368.5"/>
    <n v="3586.5"/>
    <n v="0.3"/>
    <x v="9"/>
    <n v="2024"/>
    <x v="0"/>
  </r>
  <r>
    <s v="O03999"/>
    <s v="2025-10-15"/>
    <x v="171"/>
    <s v="P091"/>
    <x v="18"/>
    <x v="3"/>
    <n v="45348"/>
    <n v="27208.799999999999"/>
    <n v="5"/>
    <n v="20"/>
    <n v="226740"/>
    <n v="136044"/>
    <n v="90696"/>
    <n v="0.4"/>
    <x v="7"/>
    <n v="2025"/>
    <x v="3"/>
  </r>
  <r>
    <s v="O04000"/>
    <s v="2025-04-11"/>
    <x v="575"/>
    <s v="P093"/>
    <x v="59"/>
    <x v="0"/>
    <n v="10597"/>
    <n v="5298.5"/>
    <n v="2"/>
    <n v="5"/>
    <n v="21194"/>
    <n v="10597"/>
    <n v="10597"/>
    <n v="0.5"/>
    <x v="8"/>
    <n v="2025"/>
    <x v="0"/>
  </r>
  <r>
    <s v="O04001"/>
    <s v="2024-08-04"/>
    <x v="172"/>
    <s v="P028"/>
    <x v="27"/>
    <x v="3"/>
    <n v="9664"/>
    <n v="4832"/>
    <n v="3"/>
    <n v="5"/>
    <n v="28992"/>
    <n v="14496"/>
    <n v="14496"/>
    <n v="0.5"/>
    <x v="1"/>
    <n v="2024"/>
    <x v="1"/>
  </r>
  <r>
    <s v="O04002"/>
    <s v="2025-10-01"/>
    <x v="500"/>
    <s v="P049"/>
    <x v="34"/>
    <x v="2"/>
    <n v="4071"/>
    <n v="2442.6"/>
    <n v="3"/>
    <n v="0"/>
    <n v="12213"/>
    <n v="7327.7999999999993"/>
    <n v="4885.2000000000007"/>
    <n v="0.40000000000000008"/>
    <x v="7"/>
    <n v="2025"/>
    <x v="3"/>
  </r>
  <r>
    <s v="O04003"/>
    <s v="2025-05-16"/>
    <x v="789"/>
    <s v="P099"/>
    <x v="24"/>
    <x v="3"/>
    <n v="48012"/>
    <n v="24006"/>
    <n v="2"/>
    <n v="0"/>
    <n v="96024"/>
    <n v="48012"/>
    <n v="48012"/>
    <n v="0.5"/>
    <x v="0"/>
    <n v="2025"/>
    <x v="0"/>
  </r>
  <r>
    <s v="O04004"/>
    <s v="2025-09-19"/>
    <x v="818"/>
    <s v="P029"/>
    <x v="94"/>
    <x v="4"/>
    <n v="2105"/>
    <n v="1263"/>
    <n v="4"/>
    <n v="20"/>
    <n v="8420"/>
    <n v="5052"/>
    <n v="3368"/>
    <n v="0.4"/>
    <x v="4"/>
    <n v="2025"/>
    <x v="1"/>
  </r>
  <r>
    <s v="O04005"/>
    <s v="2025-09-14"/>
    <x v="138"/>
    <s v="P025"/>
    <x v="58"/>
    <x v="2"/>
    <n v="696"/>
    <n v="348"/>
    <n v="2"/>
    <n v="20"/>
    <n v="1392"/>
    <n v="696"/>
    <n v="696"/>
    <n v="0.5"/>
    <x v="4"/>
    <n v="2025"/>
    <x v="1"/>
  </r>
  <r>
    <s v="O04006"/>
    <s v="2024-02-10"/>
    <x v="151"/>
    <s v="P071"/>
    <x v="71"/>
    <x v="1"/>
    <n v="487"/>
    <n v="243.5"/>
    <n v="4"/>
    <n v="15"/>
    <n v="1948"/>
    <n v="974"/>
    <n v="974"/>
    <n v="0.5"/>
    <x v="10"/>
    <n v="2024"/>
    <x v="2"/>
  </r>
  <r>
    <s v="O04007"/>
    <s v="2025-11-09"/>
    <x v="493"/>
    <s v="P036"/>
    <x v="97"/>
    <x v="3"/>
    <n v="3046"/>
    <n v="1827.6"/>
    <n v="4"/>
    <n v="0"/>
    <n v="12184"/>
    <n v="7310.4"/>
    <n v="4873.6000000000004"/>
    <n v="0.4"/>
    <x v="6"/>
    <n v="2025"/>
    <x v="3"/>
  </r>
  <r>
    <s v="O04008"/>
    <s v="2025-09-09"/>
    <x v="219"/>
    <s v="P099"/>
    <x v="24"/>
    <x v="3"/>
    <n v="48012"/>
    <n v="24006"/>
    <n v="3"/>
    <n v="10"/>
    <n v="144036"/>
    <n v="72018"/>
    <n v="72018"/>
    <n v="0.5"/>
    <x v="4"/>
    <n v="2025"/>
    <x v="1"/>
  </r>
  <r>
    <s v="O04009"/>
    <s v="2024-05-28"/>
    <x v="618"/>
    <s v="P061"/>
    <x v="44"/>
    <x v="4"/>
    <n v="7170"/>
    <n v="3585"/>
    <n v="3"/>
    <n v="20"/>
    <n v="21510"/>
    <n v="10755"/>
    <n v="10755"/>
    <n v="0.5"/>
    <x v="0"/>
    <n v="2024"/>
    <x v="0"/>
  </r>
  <r>
    <s v="O04010"/>
    <s v="2025-04-30"/>
    <x v="594"/>
    <s v="P012"/>
    <x v="13"/>
    <x v="0"/>
    <n v="1513"/>
    <n v="907.8"/>
    <n v="5"/>
    <n v="20"/>
    <n v="7565"/>
    <n v="4539"/>
    <n v="3026"/>
    <n v="0.4"/>
    <x v="8"/>
    <n v="2025"/>
    <x v="0"/>
  </r>
  <r>
    <s v="O04011"/>
    <s v="2025-05-01"/>
    <x v="123"/>
    <s v="P001"/>
    <x v="1"/>
    <x v="1"/>
    <n v="1891"/>
    <n v="945.5"/>
    <n v="4"/>
    <n v="15"/>
    <n v="7564"/>
    <n v="3782"/>
    <n v="3782"/>
    <n v="0.5"/>
    <x v="0"/>
    <n v="2025"/>
    <x v="0"/>
  </r>
  <r>
    <s v="O04012"/>
    <s v="2025-10-08"/>
    <x v="628"/>
    <s v="P058"/>
    <x v="35"/>
    <x v="1"/>
    <n v="3598"/>
    <n v="2158.8000000000002"/>
    <n v="2"/>
    <n v="0"/>
    <n v="7196"/>
    <n v="4317.6000000000004"/>
    <n v="2878.3999999999996"/>
    <n v="0.39999999999999997"/>
    <x v="7"/>
    <n v="2025"/>
    <x v="3"/>
  </r>
  <r>
    <s v="O04013"/>
    <s v="2025-02-13"/>
    <x v="69"/>
    <s v="P072"/>
    <x v="20"/>
    <x v="3"/>
    <n v="27555"/>
    <n v="19288.5"/>
    <n v="3"/>
    <n v="0"/>
    <n v="82665"/>
    <n v="57865.5"/>
    <n v="24799.5"/>
    <n v="0.3"/>
    <x v="10"/>
    <n v="2025"/>
    <x v="2"/>
  </r>
  <r>
    <s v="O04014"/>
    <s v="2024-04-15"/>
    <x v="19"/>
    <s v="P018"/>
    <x v="5"/>
    <x v="1"/>
    <n v="3985"/>
    <n v="2789.5"/>
    <n v="3"/>
    <n v="10"/>
    <n v="11955"/>
    <n v="8368.5"/>
    <n v="3586.5"/>
    <n v="0.3"/>
    <x v="8"/>
    <n v="2024"/>
    <x v="0"/>
  </r>
  <r>
    <s v="O04015"/>
    <s v="2024-07-11"/>
    <x v="149"/>
    <s v="P035"/>
    <x v="92"/>
    <x v="4"/>
    <n v="3185"/>
    <n v="1592.5"/>
    <n v="4"/>
    <n v="5"/>
    <n v="12740"/>
    <n v="6370"/>
    <n v="6370"/>
    <n v="0.5"/>
    <x v="3"/>
    <n v="2024"/>
    <x v="1"/>
  </r>
  <r>
    <s v="O04016"/>
    <s v="2025-06-23"/>
    <x v="854"/>
    <s v="P044"/>
    <x v="53"/>
    <x v="4"/>
    <n v="5008"/>
    <n v="3505.6"/>
    <n v="4"/>
    <n v="20"/>
    <n v="20032"/>
    <n v="14022.4"/>
    <n v="6009.6"/>
    <n v="0.30000000000000004"/>
    <x v="9"/>
    <n v="2025"/>
    <x v="0"/>
  </r>
  <r>
    <s v="O04017"/>
    <s v="2025-10-30"/>
    <x v="73"/>
    <s v="P056"/>
    <x v="23"/>
    <x v="3"/>
    <n v="18900"/>
    <n v="9450"/>
    <n v="3"/>
    <n v="20"/>
    <n v="56700"/>
    <n v="28350"/>
    <n v="28350"/>
    <n v="0.5"/>
    <x v="7"/>
    <n v="2025"/>
    <x v="3"/>
  </r>
  <r>
    <s v="O04018"/>
    <s v="2024-02-25"/>
    <x v="74"/>
    <s v="P026"/>
    <x v="60"/>
    <x v="4"/>
    <n v="4882"/>
    <n v="2929.2"/>
    <n v="1"/>
    <n v="10"/>
    <n v="4882"/>
    <n v="2929.2"/>
    <n v="1952.8000000000002"/>
    <n v="0.4"/>
    <x v="10"/>
    <n v="2024"/>
    <x v="2"/>
  </r>
  <r>
    <s v="O04019"/>
    <s v="2025-06-18"/>
    <x v="870"/>
    <s v="P029"/>
    <x v="94"/>
    <x v="4"/>
    <n v="2105"/>
    <n v="1263"/>
    <n v="5"/>
    <n v="20"/>
    <n v="10525"/>
    <n v="6315"/>
    <n v="4210"/>
    <n v="0.4"/>
    <x v="9"/>
    <n v="2025"/>
    <x v="0"/>
  </r>
  <r>
    <s v="O04020"/>
    <s v="2025-07-23"/>
    <x v="769"/>
    <s v="P058"/>
    <x v="35"/>
    <x v="1"/>
    <n v="3598"/>
    <n v="2158.8000000000002"/>
    <n v="2"/>
    <n v="10"/>
    <n v="7196"/>
    <n v="4317.6000000000004"/>
    <n v="2878.3999999999996"/>
    <n v="0.39999999999999997"/>
    <x v="3"/>
    <n v="2025"/>
    <x v="1"/>
  </r>
  <r>
    <s v="O04021"/>
    <s v="2025-09-02"/>
    <x v="696"/>
    <s v="P094"/>
    <x v="69"/>
    <x v="0"/>
    <n v="13434"/>
    <n v="9403.7999999999993"/>
    <n v="4"/>
    <n v="5"/>
    <n v="53736"/>
    <n v="37615.199999999997"/>
    <n v="16120.800000000003"/>
    <n v="0.30000000000000004"/>
    <x v="4"/>
    <n v="2025"/>
    <x v="1"/>
  </r>
  <r>
    <s v="O04022"/>
    <s v="2024-01-14"/>
    <x v="873"/>
    <s v="P038"/>
    <x v="2"/>
    <x v="2"/>
    <n v="413"/>
    <n v="247.8"/>
    <n v="5"/>
    <n v="5"/>
    <n v="2065"/>
    <n v="1239"/>
    <n v="826"/>
    <n v="0.4"/>
    <x v="2"/>
    <n v="2024"/>
    <x v="2"/>
  </r>
  <r>
    <s v="O04023"/>
    <s v="2024-01-19"/>
    <x v="444"/>
    <s v="P048"/>
    <x v="42"/>
    <x v="2"/>
    <n v="2190"/>
    <n v="1095"/>
    <n v="5"/>
    <n v="0"/>
    <n v="10950"/>
    <n v="5475"/>
    <n v="5475"/>
    <n v="0.5"/>
    <x v="2"/>
    <n v="2024"/>
    <x v="2"/>
  </r>
  <r>
    <s v="O04024"/>
    <s v="2025-12-25"/>
    <x v="293"/>
    <s v="P074"/>
    <x v="19"/>
    <x v="3"/>
    <n v="20835"/>
    <n v="12501"/>
    <n v="4"/>
    <n v="5"/>
    <n v="83340"/>
    <n v="50004"/>
    <n v="33336"/>
    <n v="0.4"/>
    <x v="5"/>
    <n v="2025"/>
    <x v="3"/>
  </r>
  <r>
    <s v="O04025"/>
    <s v="2025-09-02"/>
    <x v="951"/>
    <s v="P095"/>
    <x v="66"/>
    <x v="2"/>
    <n v="4520"/>
    <n v="3164"/>
    <n v="1"/>
    <n v="5"/>
    <n v="4520"/>
    <n v="3164"/>
    <n v="1356"/>
    <n v="0.3"/>
    <x v="4"/>
    <n v="2025"/>
    <x v="1"/>
  </r>
  <r>
    <s v="O04026"/>
    <s v="2024-09-09"/>
    <x v="167"/>
    <s v="P044"/>
    <x v="53"/>
    <x v="4"/>
    <n v="5008"/>
    <n v="3505.6"/>
    <n v="2"/>
    <n v="5"/>
    <n v="10016"/>
    <n v="7011.2"/>
    <n v="3004.8"/>
    <n v="0.30000000000000004"/>
    <x v="4"/>
    <n v="2024"/>
    <x v="1"/>
  </r>
  <r>
    <s v="O04027"/>
    <s v="2025-05-04"/>
    <x v="793"/>
    <s v="P075"/>
    <x v="25"/>
    <x v="4"/>
    <n v="5435"/>
    <n v="3804.5"/>
    <n v="4"/>
    <n v="20"/>
    <n v="21740"/>
    <n v="15218"/>
    <n v="6522"/>
    <n v="0.3"/>
    <x v="0"/>
    <n v="2025"/>
    <x v="0"/>
  </r>
  <r>
    <s v="O04028"/>
    <s v="2025-01-25"/>
    <x v="186"/>
    <s v="P012"/>
    <x v="13"/>
    <x v="0"/>
    <n v="1513"/>
    <n v="907.8"/>
    <n v="4"/>
    <n v="20"/>
    <n v="6052"/>
    <n v="3631.2"/>
    <n v="2420.8000000000002"/>
    <n v="0.4"/>
    <x v="2"/>
    <n v="2025"/>
    <x v="2"/>
  </r>
  <r>
    <s v="O04029"/>
    <s v="2025-02-05"/>
    <x v="707"/>
    <s v="P089"/>
    <x v="31"/>
    <x v="4"/>
    <n v="2956"/>
    <n v="1478"/>
    <n v="5"/>
    <n v="20"/>
    <n v="14780"/>
    <n v="7390"/>
    <n v="7390"/>
    <n v="0.5"/>
    <x v="10"/>
    <n v="2025"/>
    <x v="2"/>
  </r>
  <r>
    <s v="O04030"/>
    <s v="2025-12-25"/>
    <x v="193"/>
    <s v="P040"/>
    <x v="86"/>
    <x v="4"/>
    <n v="6724"/>
    <n v="4034.4"/>
    <n v="4"/>
    <n v="15"/>
    <n v="26896"/>
    <n v="16137.6"/>
    <n v="10758.4"/>
    <n v="0.39999999999999997"/>
    <x v="5"/>
    <n v="2025"/>
    <x v="3"/>
  </r>
  <r>
    <s v="O04031"/>
    <s v="2024-08-13"/>
    <x v="173"/>
    <s v="P021"/>
    <x v="82"/>
    <x v="2"/>
    <n v="1236"/>
    <n v="865.2"/>
    <n v="3"/>
    <n v="5"/>
    <n v="3708"/>
    <n v="2595.6000000000004"/>
    <n v="1112.3999999999996"/>
    <n v="0.29999999999999988"/>
    <x v="1"/>
    <n v="2024"/>
    <x v="1"/>
  </r>
  <r>
    <s v="O04032"/>
    <s v="2025-01-19"/>
    <x v="962"/>
    <s v="P015"/>
    <x v="55"/>
    <x v="2"/>
    <n v="2943"/>
    <n v="1471.5"/>
    <n v="3"/>
    <n v="0"/>
    <n v="8829"/>
    <n v="4414.5"/>
    <n v="4414.5"/>
    <n v="0.5"/>
    <x v="2"/>
    <n v="2025"/>
    <x v="2"/>
  </r>
  <r>
    <s v="O04033"/>
    <s v="2025-07-23"/>
    <x v="819"/>
    <s v="P067"/>
    <x v="52"/>
    <x v="4"/>
    <n v="1463"/>
    <n v="731.5"/>
    <n v="2"/>
    <n v="15"/>
    <n v="2926"/>
    <n v="1463"/>
    <n v="1463"/>
    <n v="0.5"/>
    <x v="3"/>
    <n v="2025"/>
    <x v="1"/>
  </r>
  <r>
    <s v="O04034"/>
    <s v="2024-05-07"/>
    <x v="769"/>
    <s v="P076"/>
    <x v="17"/>
    <x v="1"/>
    <n v="3690"/>
    <n v="2583"/>
    <n v="3"/>
    <n v="5"/>
    <n v="11070"/>
    <n v="7749"/>
    <n v="3321"/>
    <n v="0.3"/>
    <x v="0"/>
    <n v="2024"/>
    <x v="0"/>
  </r>
  <r>
    <s v="O04035"/>
    <s v="2025-03-22"/>
    <x v="928"/>
    <s v="P020"/>
    <x v="21"/>
    <x v="4"/>
    <n v="11647"/>
    <n v="8152.9"/>
    <n v="1"/>
    <n v="15"/>
    <n v="11647"/>
    <n v="8152.9"/>
    <n v="3494.1000000000004"/>
    <n v="0.30000000000000004"/>
    <x v="11"/>
    <n v="2025"/>
    <x v="2"/>
  </r>
  <r>
    <s v="O04036"/>
    <s v="2025-06-08"/>
    <x v="345"/>
    <s v="P022"/>
    <x v="73"/>
    <x v="3"/>
    <n v="48755"/>
    <n v="29253"/>
    <n v="4"/>
    <n v="10"/>
    <n v="195020"/>
    <n v="117012"/>
    <n v="78008"/>
    <n v="0.4"/>
    <x v="9"/>
    <n v="2025"/>
    <x v="0"/>
  </r>
  <r>
    <s v="O04037"/>
    <s v="2025-10-15"/>
    <x v="789"/>
    <s v="P079"/>
    <x v="36"/>
    <x v="0"/>
    <n v="10900"/>
    <n v="5450"/>
    <n v="2"/>
    <n v="5"/>
    <n v="21800"/>
    <n v="10900"/>
    <n v="10900"/>
    <n v="0.5"/>
    <x v="7"/>
    <n v="2025"/>
    <x v="3"/>
  </r>
  <r>
    <s v="O04038"/>
    <s v="2024-02-05"/>
    <x v="85"/>
    <s v="P051"/>
    <x v="96"/>
    <x v="1"/>
    <n v="1507"/>
    <n v="753.5"/>
    <n v="3"/>
    <n v="5"/>
    <n v="4521"/>
    <n v="2260.5"/>
    <n v="2260.5"/>
    <n v="0.5"/>
    <x v="10"/>
    <n v="2024"/>
    <x v="2"/>
  </r>
  <r>
    <s v="O04039"/>
    <s v="2025-12-20"/>
    <x v="248"/>
    <s v="P096"/>
    <x v="47"/>
    <x v="2"/>
    <n v="483"/>
    <n v="289.8"/>
    <n v="2"/>
    <n v="15"/>
    <n v="966"/>
    <n v="579.6"/>
    <n v="386.4"/>
    <n v="0.39999999999999997"/>
    <x v="5"/>
    <n v="2025"/>
    <x v="3"/>
  </r>
  <r>
    <s v="O04040"/>
    <s v="2024-12-18"/>
    <x v="176"/>
    <s v="P087"/>
    <x v="78"/>
    <x v="3"/>
    <n v="25216"/>
    <n v="17651.2"/>
    <n v="3"/>
    <n v="10"/>
    <n v="75648"/>
    <n v="52953.600000000006"/>
    <n v="22694.399999999994"/>
    <n v="0.29999999999999993"/>
    <x v="5"/>
    <n v="2024"/>
    <x v="3"/>
  </r>
  <r>
    <s v="O04041"/>
    <s v="2024-10-04"/>
    <x v="979"/>
    <s v="P054"/>
    <x v="63"/>
    <x v="4"/>
    <n v="611"/>
    <n v="427.7"/>
    <n v="5"/>
    <n v="10"/>
    <n v="3055"/>
    <n v="2138.5"/>
    <n v="916.5"/>
    <n v="0.3"/>
    <x v="7"/>
    <n v="2024"/>
    <x v="3"/>
  </r>
  <r>
    <s v="O04042"/>
    <s v="2024-10-21"/>
    <x v="748"/>
    <s v="P008"/>
    <x v="29"/>
    <x v="3"/>
    <n v="41971"/>
    <n v="29379.7"/>
    <n v="2"/>
    <n v="15"/>
    <n v="83942"/>
    <n v="58759.4"/>
    <n v="25182.6"/>
    <n v="0.3"/>
    <x v="7"/>
    <n v="2024"/>
    <x v="3"/>
  </r>
  <r>
    <s v="O04043"/>
    <s v="2024-09-14"/>
    <x v="267"/>
    <s v="P028"/>
    <x v="27"/>
    <x v="3"/>
    <n v="9664"/>
    <n v="4832"/>
    <n v="3"/>
    <n v="20"/>
    <n v="28992"/>
    <n v="14496"/>
    <n v="14496"/>
    <n v="0.5"/>
    <x v="4"/>
    <n v="2024"/>
    <x v="1"/>
  </r>
  <r>
    <s v="O04044"/>
    <s v="2025-09-07"/>
    <x v="716"/>
    <s v="P036"/>
    <x v="97"/>
    <x v="3"/>
    <n v="3046"/>
    <n v="1827.6"/>
    <n v="4"/>
    <n v="5"/>
    <n v="12184"/>
    <n v="7310.4"/>
    <n v="4873.6000000000004"/>
    <n v="0.4"/>
    <x v="4"/>
    <n v="2025"/>
    <x v="1"/>
  </r>
  <r>
    <s v="O04045"/>
    <s v="2024-04-15"/>
    <x v="300"/>
    <s v="P070"/>
    <x v="85"/>
    <x v="4"/>
    <n v="583"/>
    <n v="349.8"/>
    <n v="5"/>
    <n v="15"/>
    <n v="2915"/>
    <n v="1749"/>
    <n v="1166"/>
    <n v="0.4"/>
    <x v="8"/>
    <n v="2024"/>
    <x v="0"/>
  </r>
  <r>
    <s v="O04046"/>
    <s v="2024-03-23"/>
    <x v="280"/>
    <s v="P058"/>
    <x v="35"/>
    <x v="1"/>
    <n v="3598"/>
    <n v="2158.8000000000002"/>
    <n v="3"/>
    <n v="0"/>
    <n v="10794"/>
    <n v="6476.4000000000005"/>
    <n v="4317.5999999999995"/>
    <n v="0.39999999999999997"/>
    <x v="11"/>
    <n v="2024"/>
    <x v="2"/>
  </r>
  <r>
    <s v="O04047"/>
    <s v="2024-01-12"/>
    <x v="755"/>
    <s v="P070"/>
    <x v="85"/>
    <x v="4"/>
    <n v="583"/>
    <n v="349.8"/>
    <n v="3"/>
    <n v="0"/>
    <n v="1749"/>
    <n v="1049.4000000000001"/>
    <n v="699.59999999999991"/>
    <n v="0.39999999999999997"/>
    <x v="2"/>
    <n v="2024"/>
    <x v="2"/>
  </r>
  <r>
    <s v="O04048"/>
    <s v="2025-07-06"/>
    <x v="569"/>
    <s v="P083"/>
    <x v="14"/>
    <x v="4"/>
    <n v="5842"/>
    <n v="3505.2"/>
    <n v="5"/>
    <n v="20"/>
    <n v="29210"/>
    <n v="17526"/>
    <n v="11684"/>
    <n v="0.4"/>
    <x v="3"/>
    <n v="2025"/>
    <x v="1"/>
  </r>
  <r>
    <s v="O04049"/>
    <s v="2024-04-13"/>
    <x v="943"/>
    <s v="P082"/>
    <x v="68"/>
    <x v="3"/>
    <n v="354"/>
    <n v="247.8"/>
    <n v="3"/>
    <n v="15"/>
    <n v="1062"/>
    <n v="743.40000000000009"/>
    <n v="318.59999999999991"/>
    <n v="0.29999999999999993"/>
    <x v="8"/>
    <n v="2024"/>
    <x v="0"/>
  </r>
  <r>
    <s v="O04050"/>
    <s v="2024-01-20"/>
    <x v="794"/>
    <s v="P072"/>
    <x v="20"/>
    <x v="3"/>
    <n v="27555"/>
    <n v="19288.5"/>
    <n v="4"/>
    <n v="15"/>
    <n v="110220"/>
    <n v="77154"/>
    <n v="33066"/>
    <n v="0.3"/>
    <x v="2"/>
    <n v="2024"/>
    <x v="2"/>
  </r>
  <r>
    <s v="O04051"/>
    <s v="2024-01-19"/>
    <x v="564"/>
    <s v="P096"/>
    <x v="47"/>
    <x v="2"/>
    <n v="483"/>
    <n v="289.8"/>
    <n v="5"/>
    <n v="20"/>
    <n v="2415"/>
    <n v="1449"/>
    <n v="966"/>
    <n v="0.4"/>
    <x v="2"/>
    <n v="2024"/>
    <x v="2"/>
  </r>
  <r>
    <s v="O04052"/>
    <s v="2024-12-08"/>
    <x v="657"/>
    <s v="P028"/>
    <x v="27"/>
    <x v="3"/>
    <n v="9664"/>
    <n v="4832"/>
    <n v="4"/>
    <n v="10"/>
    <n v="38656"/>
    <n v="19328"/>
    <n v="19328"/>
    <n v="0.5"/>
    <x v="5"/>
    <n v="2024"/>
    <x v="3"/>
  </r>
  <r>
    <s v="O04053"/>
    <s v="2024-07-10"/>
    <x v="106"/>
    <s v="P028"/>
    <x v="27"/>
    <x v="3"/>
    <n v="9664"/>
    <n v="4832"/>
    <n v="5"/>
    <n v="5"/>
    <n v="48320"/>
    <n v="24160"/>
    <n v="24160"/>
    <n v="0.5"/>
    <x v="3"/>
    <n v="2024"/>
    <x v="1"/>
  </r>
  <r>
    <s v="O04054"/>
    <s v="2025-03-20"/>
    <x v="272"/>
    <s v="P001"/>
    <x v="1"/>
    <x v="1"/>
    <n v="1891"/>
    <n v="945.5"/>
    <n v="4"/>
    <n v="10"/>
    <n v="7564"/>
    <n v="3782"/>
    <n v="3782"/>
    <n v="0.5"/>
    <x v="11"/>
    <n v="2025"/>
    <x v="2"/>
  </r>
  <r>
    <s v="O04055"/>
    <s v="2025-09-27"/>
    <x v="953"/>
    <s v="P050"/>
    <x v="26"/>
    <x v="4"/>
    <n v="10475"/>
    <n v="7332.5"/>
    <n v="4"/>
    <n v="5"/>
    <n v="41900"/>
    <n v="29330"/>
    <n v="12570"/>
    <n v="0.3"/>
    <x v="4"/>
    <n v="2025"/>
    <x v="1"/>
  </r>
  <r>
    <s v="O04056"/>
    <s v="2024-01-04"/>
    <x v="763"/>
    <s v="P062"/>
    <x v="93"/>
    <x v="4"/>
    <n v="2777"/>
    <n v="1943.9"/>
    <n v="2"/>
    <n v="5"/>
    <n v="5554"/>
    <n v="3887.8"/>
    <n v="1666.1999999999998"/>
    <n v="0.3"/>
    <x v="2"/>
    <n v="2024"/>
    <x v="2"/>
  </r>
  <r>
    <s v="O04057"/>
    <s v="2024-04-16"/>
    <x v="870"/>
    <s v="P080"/>
    <x v="79"/>
    <x v="4"/>
    <n v="4816"/>
    <n v="3371.2"/>
    <n v="2"/>
    <n v="15"/>
    <n v="9632"/>
    <n v="6742.4"/>
    <n v="2889.6000000000004"/>
    <n v="0.30000000000000004"/>
    <x v="8"/>
    <n v="2024"/>
    <x v="0"/>
  </r>
  <r>
    <s v="O04058"/>
    <s v="2024-03-30"/>
    <x v="865"/>
    <s v="P033"/>
    <x v="98"/>
    <x v="3"/>
    <n v="11428"/>
    <n v="6856.8"/>
    <n v="5"/>
    <n v="15"/>
    <n v="57140"/>
    <n v="34284"/>
    <n v="22856"/>
    <n v="0.4"/>
    <x v="11"/>
    <n v="2024"/>
    <x v="2"/>
  </r>
  <r>
    <s v="O04059"/>
    <s v="2025-07-19"/>
    <x v="319"/>
    <s v="P027"/>
    <x v="33"/>
    <x v="2"/>
    <n v="4969"/>
    <n v="2484.5"/>
    <n v="4"/>
    <n v="5"/>
    <n v="19876"/>
    <n v="9938"/>
    <n v="9938"/>
    <n v="0.5"/>
    <x v="3"/>
    <n v="2025"/>
    <x v="1"/>
  </r>
  <r>
    <s v="O04060"/>
    <s v="2025-10-07"/>
    <x v="269"/>
    <s v="P056"/>
    <x v="23"/>
    <x v="3"/>
    <n v="18900"/>
    <n v="9450"/>
    <n v="4"/>
    <n v="5"/>
    <n v="75600"/>
    <n v="37800"/>
    <n v="37800"/>
    <n v="0.5"/>
    <x v="7"/>
    <n v="2025"/>
    <x v="3"/>
  </r>
  <r>
    <s v="O04061"/>
    <s v="2024-06-15"/>
    <x v="760"/>
    <s v="P092"/>
    <x v="83"/>
    <x v="0"/>
    <n v="7315"/>
    <n v="4389"/>
    <n v="4"/>
    <n v="15"/>
    <n v="29260"/>
    <n v="17556"/>
    <n v="11704"/>
    <n v="0.4"/>
    <x v="9"/>
    <n v="2024"/>
    <x v="0"/>
  </r>
  <r>
    <s v="O04062"/>
    <s v="2024-06-07"/>
    <x v="294"/>
    <s v="P075"/>
    <x v="25"/>
    <x v="4"/>
    <n v="5435"/>
    <n v="3804.5"/>
    <n v="3"/>
    <n v="10"/>
    <n v="16305"/>
    <n v="11413.5"/>
    <n v="4891.5"/>
    <n v="0.3"/>
    <x v="9"/>
    <n v="2024"/>
    <x v="0"/>
  </r>
  <r>
    <s v="O04063"/>
    <s v="2025-03-27"/>
    <x v="271"/>
    <s v="P016"/>
    <x v="43"/>
    <x v="1"/>
    <n v="1591"/>
    <n v="1113.7"/>
    <n v="1"/>
    <n v="5"/>
    <n v="1591"/>
    <n v="1113.7"/>
    <n v="477.29999999999995"/>
    <n v="0.3"/>
    <x v="11"/>
    <n v="2025"/>
    <x v="2"/>
  </r>
  <r>
    <s v="O04064"/>
    <s v="2024-01-11"/>
    <x v="513"/>
    <s v="P002"/>
    <x v="61"/>
    <x v="4"/>
    <n v="4241"/>
    <n v="2120.5"/>
    <n v="2"/>
    <n v="10"/>
    <n v="8482"/>
    <n v="4241"/>
    <n v="4241"/>
    <n v="0.5"/>
    <x v="2"/>
    <n v="2024"/>
    <x v="2"/>
  </r>
  <r>
    <s v="O04065"/>
    <s v="2024-12-06"/>
    <x v="934"/>
    <s v="P051"/>
    <x v="96"/>
    <x v="1"/>
    <n v="1507"/>
    <n v="753.5"/>
    <n v="4"/>
    <n v="15"/>
    <n v="6028"/>
    <n v="3014"/>
    <n v="3014"/>
    <n v="0.5"/>
    <x v="5"/>
    <n v="2024"/>
    <x v="3"/>
  </r>
  <r>
    <s v="O04066"/>
    <s v="2024-10-27"/>
    <x v="262"/>
    <s v="P057"/>
    <x v="38"/>
    <x v="3"/>
    <n v="26846"/>
    <n v="16107.6"/>
    <n v="5"/>
    <n v="20"/>
    <n v="134230"/>
    <n v="80538"/>
    <n v="53692"/>
    <n v="0.4"/>
    <x v="7"/>
    <n v="2024"/>
    <x v="3"/>
  </r>
  <r>
    <s v="O04067"/>
    <s v="2025-07-27"/>
    <x v="431"/>
    <s v="P020"/>
    <x v="21"/>
    <x v="4"/>
    <n v="11647"/>
    <n v="8152.9"/>
    <n v="3"/>
    <n v="0"/>
    <n v="34941"/>
    <n v="24458.699999999997"/>
    <n v="10482.300000000003"/>
    <n v="0.3000000000000001"/>
    <x v="3"/>
    <n v="2025"/>
    <x v="1"/>
  </r>
  <r>
    <s v="O04068"/>
    <s v="2025-04-05"/>
    <x v="450"/>
    <s v="P018"/>
    <x v="5"/>
    <x v="1"/>
    <n v="3985"/>
    <n v="2789.5"/>
    <n v="5"/>
    <n v="0"/>
    <n v="19925"/>
    <n v="13947.5"/>
    <n v="5977.5"/>
    <n v="0.3"/>
    <x v="8"/>
    <n v="2025"/>
    <x v="0"/>
  </r>
  <r>
    <s v="O04069"/>
    <s v="2024-08-16"/>
    <x v="408"/>
    <s v="P045"/>
    <x v="64"/>
    <x v="3"/>
    <n v="31300"/>
    <n v="18780"/>
    <n v="3"/>
    <n v="15"/>
    <n v="93900"/>
    <n v="56340"/>
    <n v="37560"/>
    <n v="0.4"/>
    <x v="1"/>
    <n v="2024"/>
    <x v="1"/>
  </r>
  <r>
    <s v="O04070"/>
    <s v="2024-10-05"/>
    <x v="981"/>
    <s v="P028"/>
    <x v="27"/>
    <x v="3"/>
    <n v="9664"/>
    <n v="4832"/>
    <n v="2"/>
    <n v="15"/>
    <n v="19328"/>
    <n v="9664"/>
    <n v="9664"/>
    <n v="0.5"/>
    <x v="7"/>
    <n v="2024"/>
    <x v="3"/>
  </r>
  <r>
    <s v="O04071"/>
    <s v="2025-01-17"/>
    <x v="842"/>
    <s v="P023"/>
    <x v="11"/>
    <x v="4"/>
    <n v="4437"/>
    <n v="2662.2"/>
    <n v="1"/>
    <n v="20"/>
    <n v="4437"/>
    <n v="2662.2"/>
    <n v="1774.8000000000002"/>
    <n v="0.4"/>
    <x v="2"/>
    <n v="2025"/>
    <x v="2"/>
  </r>
  <r>
    <s v="O04072"/>
    <s v="2024-12-05"/>
    <x v="526"/>
    <s v="P038"/>
    <x v="2"/>
    <x v="2"/>
    <n v="413"/>
    <n v="247.8"/>
    <n v="4"/>
    <n v="0"/>
    <n v="1652"/>
    <n v="991.2"/>
    <n v="660.8"/>
    <n v="0.39999999999999997"/>
    <x v="5"/>
    <n v="2024"/>
    <x v="3"/>
  </r>
  <r>
    <s v="O04073"/>
    <s v="2025-12-31"/>
    <x v="979"/>
    <s v="P072"/>
    <x v="20"/>
    <x v="3"/>
    <n v="27555"/>
    <n v="19288.5"/>
    <n v="4"/>
    <n v="10"/>
    <n v="110220"/>
    <n v="77154"/>
    <n v="33066"/>
    <n v="0.3"/>
    <x v="5"/>
    <n v="2025"/>
    <x v="3"/>
  </r>
  <r>
    <s v="O04074"/>
    <s v="2024-04-28"/>
    <x v="60"/>
    <s v="P040"/>
    <x v="86"/>
    <x v="4"/>
    <n v="6724"/>
    <n v="4034.4"/>
    <n v="5"/>
    <n v="20"/>
    <n v="33620"/>
    <n v="20172"/>
    <n v="13448"/>
    <n v="0.4"/>
    <x v="8"/>
    <n v="2024"/>
    <x v="0"/>
  </r>
  <r>
    <s v="O04075"/>
    <s v="2024-08-11"/>
    <x v="58"/>
    <s v="P095"/>
    <x v="66"/>
    <x v="2"/>
    <n v="4520"/>
    <n v="3164"/>
    <n v="2"/>
    <n v="10"/>
    <n v="9040"/>
    <n v="6328"/>
    <n v="2712"/>
    <n v="0.3"/>
    <x v="1"/>
    <n v="2024"/>
    <x v="1"/>
  </r>
  <r>
    <s v="O04076"/>
    <s v="2025-10-29"/>
    <x v="179"/>
    <s v="P005"/>
    <x v="90"/>
    <x v="1"/>
    <n v="3939"/>
    <n v="2757.3"/>
    <n v="2"/>
    <n v="15"/>
    <n v="7878"/>
    <n v="5514.6"/>
    <n v="2363.3999999999996"/>
    <n v="0.29999999999999993"/>
    <x v="7"/>
    <n v="2025"/>
    <x v="3"/>
  </r>
  <r>
    <s v="O04077"/>
    <s v="2025-03-10"/>
    <x v="607"/>
    <s v="P012"/>
    <x v="13"/>
    <x v="0"/>
    <n v="1513"/>
    <n v="907.8"/>
    <n v="1"/>
    <n v="15"/>
    <n v="1513"/>
    <n v="907.8"/>
    <n v="605.20000000000005"/>
    <n v="0.4"/>
    <x v="11"/>
    <n v="2025"/>
    <x v="2"/>
  </r>
  <r>
    <s v="O04078"/>
    <s v="2025-04-07"/>
    <x v="350"/>
    <s v="P011"/>
    <x v="32"/>
    <x v="0"/>
    <n v="4339"/>
    <n v="2169.5"/>
    <n v="1"/>
    <n v="0"/>
    <n v="4339"/>
    <n v="2169.5"/>
    <n v="2169.5"/>
    <n v="0.5"/>
    <x v="8"/>
    <n v="2025"/>
    <x v="0"/>
  </r>
  <r>
    <s v="O04079"/>
    <s v="2024-03-15"/>
    <x v="79"/>
    <s v="P069"/>
    <x v="41"/>
    <x v="1"/>
    <n v="384"/>
    <n v="192"/>
    <n v="4"/>
    <n v="10"/>
    <n v="1536"/>
    <n v="768"/>
    <n v="768"/>
    <n v="0.5"/>
    <x v="11"/>
    <n v="2024"/>
    <x v="2"/>
  </r>
  <r>
    <s v="O04080"/>
    <s v="2024-03-21"/>
    <x v="207"/>
    <s v="P076"/>
    <x v="17"/>
    <x v="1"/>
    <n v="3690"/>
    <n v="2583"/>
    <n v="3"/>
    <n v="0"/>
    <n v="11070"/>
    <n v="7749"/>
    <n v="3321"/>
    <n v="0.3"/>
    <x v="11"/>
    <n v="2024"/>
    <x v="2"/>
  </r>
  <r>
    <s v="O04081"/>
    <s v="2025-06-26"/>
    <x v="27"/>
    <s v="P025"/>
    <x v="58"/>
    <x v="2"/>
    <n v="696"/>
    <n v="348"/>
    <n v="5"/>
    <n v="10"/>
    <n v="3480"/>
    <n v="1740"/>
    <n v="1740"/>
    <n v="0.5"/>
    <x v="9"/>
    <n v="2025"/>
    <x v="0"/>
  </r>
  <r>
    <s v="O04082"/>
    <s v="2024-03-10"/>
    <x v="470"/>
    <s v="P042"/>
    <x v="74"/>
    <x v="1"/>
    <n v="2758"/>
    <n v="1379"/>
    <n v="2"/>
    <n v="10"/>
    <n v="5516"/>
    <n v="2758"/>
    <n v="2758"/>
    <n v="0.5"/>
    <x v="11"/>
    <n v="2024"/>
    <x v="2"/>
  </r>
  <r>
    <s v="O04083"/>
    <s v="2025-02-27"/>
    <x v="567"/>
    <s v="P039"/>
    <x v="81"/>
    <x v="0"/>
    <n v="9543"/>
    <n v="4771.5"/>
    <n v="5"/>
    <n v="10"/>
    <n v="47715"/>
    <n v="23857.5"/>
    <n v="23857.5"/>
    <n v="0.5"/>
    <x v="10"/>
    <n v="2025"/>
    <x v="2"/>
  </r>
  <r>
    <s v="O04084"/>
    <s v="2024-11-08"/>
    <x v="352"/>
    <s v="P068"/>
    <x v="65"/>
    <x v="0"/>
    <n v="7252"/>
    <n v="3626"/>
    <n v="4"/>
    <n v="20"/>
    <n v="29008"/>
    <n v="14504"/>
    <n v="14504"/>
    <n v="0.5"/>
    <x v="6"/>
    <n v="2024"/>
    <x v="3"/>
  </r>
  <r>
    <s v="O04085"/>
    <s v="2024-03-16"/>
    <x v="398"/>
    <s v="P050"/>
    <x v="26"/>
    <x v="4"/>
    <n v="10475"/>
    <n v="7332.5"/>
    <n v="1"/>
    <n v="0"/>
    <n v="10475"/>
    <n v="7332.5"/>
    <n v="3142.5"/>
    <n v="0.3"/>
    <x v="11"/>
    <n v="2024"/>
    <x v="2"/>
  </r>
  <r>
    <s v="O04086"/>
    <s v="2025-03-16"/>
    <x v="183"/>
    <s v="P062"/>
    <x v="93"/>
    <x v="4"/>
    <n v="2777"/>
    <n v="1943.9"/>
    <n v="2"/>
    <n v="15"/>
    <n v="5554"/>
    <n v="3887.8"/>
    <n v="1666.1999999999998"/>
    <n v="0.3"/>
    <x v="11"/>
    <n v="2025"/>
    <x v="2"/>
  </r>
  <r>
    <s v="O04087"/>
    <s v="2024-04-11"/>
    <x v="925"/>
    <s v="P004"/>
    <x v="15"/>
    <x v="1"/>
    <n v="591"/>
    <n v="354.6"/>
    <n v="4"/>
    <n v="20"/>
    <n v="2364"/>
    <n v="1418.4"/>
    <n v="945.59999999999991"/>
    <n v="0.39999999999999997"/>
    <x v="8"/>
    <n v="2024"/>
    <x v="0"/>
  </r>
  <r>
    <s v="O04088"/>
    <s v="2024-04-21"/>
    <x v="937"/>
    <s v="P055"/>
    <x v="56"/>
    <x v="3"/>
    <n v="6621"/>
    <n v="3972.6"/>
    <n v="3"/>
    <n v="20"/>
    <n v="19863"/>
    <n v="11917.8"/>
    <n v="7945.2000000000007"/>
    <n v="0.4"/>
    <x v="8"/>
    <n v="2024"/>
    <x v="0"/>
  </r>
  <r>
    <s v="O04089"/>
    <s v="2025-04-01"/>
    <x v="137"/>
    <s v="P071"/>
    <x v="71"/>
    <x v="1"/>
    <n v="487"/>
    <n v="243.5"/>
    <n v="1"/>
    <n v="20"/>
    <n v="487"/>
    <n v="243.5"/>
    <n v="243.5"/>
    <n v="0.5"/>
    <x v="8"/>
    <n v="2025"/>
    <x v="0"/>
  </r>
  <r>
    <s v="O04090"/>
    <s v="2024-05-29"/>
    <x v="275"/>
    <s v="P065"/>
    <x v="10"/>
    <x v="4"/>
    <n v="4421"/>
    <n v="3094.7"/>
    <n v="3"/>
    <n v="5"/>
    <n v="13263"/>
    <n v="9284.0999999999985"/>
    <n v="3978.9000000000015"/>
    <n v="0.3000000000000001"/>
    <x v="0"/>
    <n v="2024"/>
    <x v="0"/>
  </r>
  <r>
    <s v="O04091"/>
    <s v="2024-02-26"/>
    <x v="182"/>
    <s v="P001"/>
    <x v="1"/>
    <x v="1"/>
    <n v="1891"/>
    <n v="945.5"/>
    <n v="3"/>
    <n v="5"/>
    <n v="5673"/>
    <n v="2836.5"/>
    <n v="2836.5"/>
    <n v="0.5"/>
    <x v="10"/>
    <n v="2024"/>
    <x v="2"/>
  </r>
  <r>
    <s v="O04092"/>
    <s v="2024-09-12"/>
    <x v="45"/>
    <s v="P075"/>
    <x v="25"/>
    <x v="4"/>
    <n v="5435"/>
    <n v="3804.5"/>
    <n v="1"/>
    <n v="10"/>
    <n v="5435"/>
    <n v="3804.5"/>
    <n v="1630.5"/>
    <n v="0.3"/>
    <x v="4"/>
    <n v="2024"/>
    <x v="1"/>
  </r>
  <r>
    <s v="O04093"/>
    <s v="2024-04-10"/>
    <x v="495"/>
    <s v="P069"/>
    <x v="41"/>
    <x v="1"/>
    <n v="384"/>
    <n v="192"/>
    <n v="3"/>
    <n v="15"/>
    <n v="1152"/>
    <n v="576"/>
    <n v="576"/>
    <n v="0.5"/>
    <x v="8"/>
    <n v="2024"/>
    <x v="0"/>
  </r>
  <r>
    <s v="O04094"/>
    <s v="2025-01-29"/>
    <x v="217"/>
    <s v="P016"/>
    <x v="43"/>
    <x v="1"/>
    <n v="1591"/>
    <n v="1113.7"/>
    <n v="2"/>
    <n v="0"/>
    <n v="3182"/>
    <n v="2227.4"/>
    <n v="954.59999999999991"/>
    <n v="0.3"/>
    <x v="2"/>
    <n v="2025"/>
    <x v="2"/>
  </r>
  <r>
    <s v="O04095"/>
    <s v="2024-09-08"/>
    <x v="898"/>
    <s v="P066"/>
    <x v="72"/>
    <x v="4"/>
    <n v="4711"/>
    <n v="2826.6"/>
    <n v="1"/>
    <n v="15"/>
    <n v="4711"/>
    <n v="2826.6"/>
    <n v="1884.4"/>
    <n v="0.4"/>
    <x v="4"/>
    <n v="2024"/>
    <x v="1"/>
  </r>
  <r>
    <s v="O04096"/>
    <s v="2024-06-09"/>
    <x v="498"/>
    <s v="P074"/>
    <x v="19"/>
    <x v="3"/>
    <n v="20835"/>
    <n v="12501"/>
    <n v="1"/>
    <n v="15"/>
    <n v="20835"/>
    <n v="12501"/>
    <n v="8334"/>
    <n v="0.4"/>
    <x v="9"/>
    <n v="2024"/>
    <x v="0"/>
  </r>
  <r>
    <s v="O04097"/>
    <s v="2025-01-21"/>
    <x v="312"/>
    <s v="P063"/>
    <x v="16"/>
    <x v="2"/>
    <n v="3643"/>
    <n v="2185.8000000000002"/>
    <n v="3"/>
    <n v="15"/>
    <n v="10929"/>
    <n v="6557.4000000000005"/>
    <n v="4371.5999999999995"/>
    <n v="0.39999999999999997"/>
    <x v="2"/>
    <n v="2025"/>
    <x v="2"/>
  </r>
  <r>
    <s v="O04098"/>
    <s v="2025-03-31"/>
    <x v="608"/>
    <s v="P045"/>
    <x v="64"/>
    <x v="3"/>
    <n v="31300"/>
    <n v="18780"/>
    <n v="5"/>
    <n v="15"/>
    <n v="156500"/>
    <n v="93900"/>
    <n v="62600"/>
    <n v="0.4"/>
    <x v="11"/>
    <n v="2025"/>
    <x v="2"/>
  </r>
  <r>
    <s v="O04099"/>
    <s v="2025-11-18"/>
    <x v="384"/>
    <s v="P033"/>
    <x v="98"/>
    <x v="3"/>
    <n v="11428"/>
    <n v="6856.8"/>
    <n v="1"/>
    <n v="10"/>
    <n v="11428"/>
    <n v="6856.8"/>
    <n v="4571.2"/>
    <n v="0.39999999999999997"/>
    <x v="6"/>
    <n v="2025"/>
    <x v="3"/>
  </r>
  <r>
    <s v="O04100"/>
    <s v="2025-02-25"/>
    <x v="200"/>
    <s v="P062"/>
    <x v="93"/>
    <x v="4"/>
    <n v="2777"/>
    <n v="1943.9"/>
    <n v="4"/>
    <n v="0"/>
    <n v="11108"/>
    <n v="7775.6"/>
    <n v="3332.3999999999996"/>
    <n v="0.3"/>
    <x v="10"/>
    <n v="2025"/>
    <x v="2"/>
  </r>
  <r>
    <s v="O04101"/>
    <s v="2024-12-30"/>
    <x v="52"/>
    <s v="P033"/>
    <x v="98"/>
    <x v="3"/>
    <n v="11428"/>
    <n v="6856.8"/>
    <n v="3"/>
    <n v="15"/>
    <n v="34284"/>
    <n v="20570.400000000001"/>
    <n v="13713.599999999999"/>
    <n v="0.39999999999999997"/>
    <x v="5"/>
    <n v="2024"/>
    <x v="3"/>
  </r>
  <r>
    <s v="O04102"/>
    <s v="2025-07-08"/>
    <x v="842"/>
    <s v="P024"/>
    <x v="57"/>
    <x v="3"/>
    <n v="9702"/>
    <n v="4851"/>
    <n v="4"/>
    <n v="0"/>
    <n v="38808"/>
    <n v="19404"/>
    <n v="19404"/>
    <n v="0.5"/>
    <x v="3"/>
    <n v="2025"/>
    <x v="1"/>
  </r>
  <r>
    <s v="O04103"/>
    <s v="2025-07-19"/>
    <x v="246"/>
    <s v="P012"/>
    <x v="13"/>
    <x v="0"/>
    <n v="1513"/>
    <n v="907.8"/>
    <n v="2"/>
    <n v="10"/>
    <n v="3026"/>
    <n v="1815.6"/>
    <n v="1210.4000000000001"/>
    <n v="0.4"/>
    <x v="3"/>
    <n v="2025"/>
    <x v="1"/>
  </r>
  <r>
    <s v="O04104"/>
    <s v="2024-03-28"/>
    <x v="318"/>
    <s v="P021"/>
    <x v="82"/>
    <x v="2"/>
    <n v="1236"/>
    <n v="865.2"/>
    <n v="4"/>
    <n v="10"/>
    <n v="4944"/>
    <n v="3460.8"/>
    <n v="1483.1999999999998"/>
    <n v="0.3"/>
    <x v="11"/>
    <n v="2024"/>
    <x v="2"/>
  </r>
  <r>
    <s v="O04105"/>
    <s v="2024-07-16"/>
    <x v="425"/>
    <s v="P045"/>
    <x v="64"/>
    <x v="3"/>
    <n v="31300"/>
    <n v="18780"/>
    <n v="4"/>
    <n v="5"/>
    <n v="125200"/>
    <n v="75120"/>
    <n v="50080"/>
    <n v="0.4"/>
    <x v="3"/>
    <n v="2024"/>
    <x v="1"/>
  </r>
  <r>
    <s v="O04106"/>
    <s v="2024-08-03"/>
    <x v="966"/>
    <s v="P068"/>
    <x v="65"/>
    <x v="0"/>
    <n v="7252"/>
    <n v="3626"/>
    <n v="4"/>
    <n v="15"/>
    <n v="29008"/>
    <n v="14504"/>
    <n v="14504"/>
    <n v="0.5"/>
    <x v="1"/>
    <n v="2024"/>
    <x v="1"/>
  </r>
  <r>
    <s v="O04107"/>
    <s v="2024-03-25"/>
    <x v="429"/>
    <s v="P059"/>
    <x v="62"/>
    <x v="3"/>
    <n v="39929"/>
    <n v="23957.4"/>
    <n v="2"/>
    <n v="5"/>
    <n v="79858"/>
    <n v="47914.8"/>
    <n v="31943.199999999997"/>
    <n v="0.39999999999999997"/>
    <x v="11"/>
    <n v="2024"/>
    <x v="2"/>
  </r>
  <r>
    <s v="O04108"/>
    <s v="2025-06-13"/>
    <x v="291"/>
    <s v="P060"/>
    <x v="76"/>
    <x v="1"/>
    <n v="758"/>
    <n v="530.6"/>
    <n v="3"/>
    <n v="15"/>
    <n v="2274"/>
    <n v="1591.8000000000002"/>
    <n v="682.19999999999982"/>
    <n v="0.29999999999999993"/>
    <x v="9"/>
    <n v="2025"/>
    <x v="0"/>
  </r>
  <r>
    <s v="O04109"/>
    <s v="2024-06-08"/>
    <x v="63"/>
    <s v="P029"/>
    <x v="94"/>
    <x v="4"/>
    <n v="2105"/>
    <n v="1263"/>
    <n v="2"/>
    <n v="20"/>
    <n v="4210"/>
    <n v="2526"/>
    <n v="1684"/>
    <n v="0.4"/>
    <x v="9"/>
    <n v="2024"/>
    <x v="0"/>
  </r>
  <r>
    <s v="O04110"/>
    <s v="2025-10-13"/>
    <x v="686"/>
    <s v="P094"/>
    <x v="69"/>
    <x v="0"/>
    <n v="13434"/>
    <n v="9403.7999999999993"/>
    <n v="3"/>
    <n v="15"/>
    <n v="40302"/>
    <n v="28211.399999999998"/>
    <n v="12090.600000000002"/>
    <n v="0.30000000000000004"/>
    <x v="7"/>
    <n v="2025"/>
    <x v="3"/>
  </r>
  <r>
    <s v="O04111"/>
    <s v="2024-01-01"/>
    <x v="913"/>
    <s v="P098"/>
    <x v="30"/>
    <x v="1"/>
    <n v="1661"/>
    <n v="830.5"/>
    <n v="3"/>
    <n v="0"/>
    <n v="4983"/>
    <n v="2491.5"/>
    <n v="2491.5"/>
    <n v="0.5"/>
    <x v="2"/>
    <n v="2024"/>
    <x v="2"/>
  </r>
  <r>
    <s v="O04112"/>
    <s v="2025-08-24"/>
    <x v="436"/>
    <s v="P047"/>
    <x v="48"/>
    <x v="2"/>
    <n v="3146"/>
    <n v="1573"/>
    <n v="3"/>
    <n v="10"/>
    <n v="9438"/>
    <n v="4719"/>
    <n v="4719"/>
    <n v="0.5"/>
    <x v="1"/>
    <n v="2025"/>
    <x v="1"/>
  </r>
  <r>
    <s v="O04113"/>
    <s v="2025-01-04"/>
    <x v="978"/>
    <s v="P083"/>
    <x v="14"/>
    <x v="4"/>
    <n v="5842"/>
    <n v="3505.2"/>
    <n v="2"/>
    <n v="0"/>
    <n v="11684"/>
    <n v="7010.4"/>
    <n v="4673.6000000000004"/>
    <n v="0.4"/>
    <x v="2"/>
    <n v="2025"/>
    <x v="2"/>
  </r>
  <r>
    <s v="O04114"/>
    <s v="2025-09-28"/>
    <x v="209"/>
    <s v="P003"/>
    <x v="46"/>
    <x v="1"/>
    <n v="569"/>
    <n v="341.4"/>
    <n v="5"/>
    <n v="20"/>
    <n v="2845"/>
    <n v="1707"/>
    <n v="1138"/>
    <n v="0.4"/>
    <x v="4"/>
    <n v="2025"/>
    <x v="1"/>
  </r>
  <r>
    <s v="O04115"/>
    <s v="2024-10-10"/>
    <x v="700"/>
    <s v="P071"/>
    <x v="71"/>
    <x v="1"/>
    <n v="487"/>
    <n v="243.5"/>
    <n v="5"/>
    <n v="5"/>
    <n v="2435"/>
    <n v="1217.5"/>
    <n v="1217.5"/>
    <n v="0.5"/>
    <x v="7"/>
    <n v="2024"/>
    <x v="3"/>
  </r>
  <r>
    <s v="O04116"/>
    <s v="2024-01-16"/>
    <x v="260"/>
    <s v="P018"/>
    <x v="5"/>
    <x v="1"/>
    <n v="3985"/>
    <n v="2789.5"/>
    <n v="3"/>
    <n v="15"/>
    <n v="11955"/>
    <n v="8368.5"/>
    <n v="3586.5"/>
    <n v="0.3"/>
    <x v="2"/>
    <n v="2024"/>
    <x v="2"/>
  </r>
  <r>
    <s v="O04117"/>
    <s v="2024-03-19"/>
    <x v="383"/>
    <s v="P068"/>
    <x v="65"/>
    <x v="0"/>
    <n v="7252"/>
    <n v="3626"/>
    <n v="4"/>
    <n v="10"/>
    <n v="29008"/>
    <n v="14504"/>
    <n v="14504"/>
    <n v="0.5"/>
    <x v="11"/>
    <n v="2024"/>
    <x v="2"/>
  </r>
  <r>
    <s v="O04118"/>
    <s v="2024-05-29"/>
    <x v="244"/>
    <s v="P022"/>
    <x v="73"/>
    <x v="3"/>
    <n v="48755"/>
    <n v="29253"/>
    <n v="5"/>
    <n v="20"/>
    <n v="243775"/>
    <n v="146265"/>
    <n v="97510"/>
    <n v="0.4"/>
    <x v="0"/>
    <n v="2024"/>
    <x v="0"/>
  </r>
  <r>
    <s v="O04119"/>
    <s v="2025-04-05"/>
    <x v="282"/>
    <s v="P077"/>
    <x v="3"/>
    <x v="3"/>
    <n v="42787"/>
    <n v="29950.9"/>
    <n v="2"/>
    <n v="0"/>
    <n v="85574"/>
    <n v="59901.8"/>
    <n v="25672.199999999997"/>
    <n v="0.3"/>
    <x v="8"/>
    <n v="2025"/>
    <x v="0"/>
  </r>
  <r>
    <s v="O04120"/>
    <s v="2025-06-03"/>
    <x v="798"/>
    <s v="P054"/>
    <x v="63"/>
    <x v="4"/>
    <n v="611"/>
    <n v="427.7"/>
    <n v="5"/>
    <n v="15"/>
    <n v="3055"/>
    <n v="2138.5"/>
    <n v="916.5"/>
    <n v="0.3"/>
    <x v="9"/>
    <n v="2025"/>
    <x v="0"/>
  </r>
  <r>
    <s v="O04121"/>
    <s v="2024-10-01"/>
    <x v="968"/>
    <s v="P053"/>
    <x v="28"/>
    <x v="2"/>
    <n v="641"/>
    <n v="384.6"/>
    <n v="2"/>
    <n v="10"/>
    <n v="1282"/>
    <n v="769.2"/>
    <n v="512.79999999999995"/>
    <n v="0.39999999999999997"/>
    <x v="7"/>
    <n v="2024"/>
    <x v="3"/>
  </r>
  <r>
    <s v="O04122"/>
    <s v="2025-12-06"/>
    <x v="917"/>
    <s v="P100"/>
    <x v="45"/>
    <x v="1"/>
    <n v="2523"/>
    <n v="1766.1"/>
    <n v="4"/>
    <n v="0"/>
    <n v="10092"/>
    <n v="7064.4"/>
    <n v="3027.6000000000004"/>
    <n v="0.30000000000000004"/>
    <x v="5"/>
    <n v="2025"/>
    <x v="3"/>
  </r>
  <r>
    <s v="O04123"/>
    <s v="2024-03-24"/>
    <x v="754"/>
    <s v="P086"/>
    <x v="8"/>
    <x v="2"/>
    <n v="3333"/>
    <n v="2333.1"/>
    <n v="4"/>
    <n v="5"/>
    <n v="13332"/>
    <n v="9332.4"/>
    <n v="3999.6000000000004"/>
    <n v="0.30000000000000004"/>
    <x v="11"/>
    <n v="2024"/>
    <x v="2"/>
  </r>
  <r>
    <s v="O04124"/>
    <s v="2025-09-17"/>
    <x v="705"/>
    <s v="P059"/>
    <x v="62"/>
    <x v="3"/>
    <n v="39929"/>
    <n v="23957.4"/>
    <n v="3"/>
    <n v="15"/>
    <n v="119787"/>
    <n v="71872.200000000012"/>
    <n v="47914.799999999988"/>
    <n v="0.39999999999999991"/>
    <x v="4"/>
    <n v="2025"/>
    <x v="1"/>
  </r>
  <r>
    <s v="O04125"/>
    <s v="2024-09-27"/>
    <x v="703"/>
    <s v="P018"/>
    <x v="5"/>
    <x v="1"/>
    <n v="3985"/>
    <n v="2789.5"/>
    <n v="5"/>
    <n v="15"/>
    <n v="19925"/>
    <n v="13947.5"/>
    <n v="5977.5"/>
    <n v="0.3"/>
    <x v="4"/>
    <n v="2024"/>
    <x v="1"/>
  </r>
  <r>
    <s v="O04126"/>
    <s v="2024-12-27"/>
    <x v="319"/>
    <s v="P080"/>
    <x v="79"/>
    <x v="4"/>
    <n v="4816"/>
    <n v="3371.2"/>
    <n v="1"/>
    <n v="5"/>
    <n v="4816"/>
    <n v="3371.2"/>
    <n v="1444.8000000000002"/>
    <n v="0.30000000000000004"/>
    <x v="5"/>
    <n v="2024"/>
    <x v="3"/>
  </r>
  <r>
    <s v="O04127"/>
    <s v="2025-07-18"/>
    <x v="268"/>
    <s v="P072"/>
    <x v="20"/>
    <x v="3"/>
    <n v="27555"/>
    <n v="19288.5"/>
    <n v="3"/>
    <n v="5"/>
    <n v="82665"/>
    <n v="57865.5"/>
    <n v="24799.5"/>
    <n v="0.3"/>
    <x v="3"/>
    <n v="2025"/>
    <x v="1"/>
  </r>
  <r>
    <s v="O04128"/>
    <s v="2025-03-18"/>
    <x v="924"/>
    <s v="P057"/>
    <x v="38"/>
    <x v="3"/>
    <n v="26846"/>
    <n v="16107.6"/>
    <n v="3"/>
    <n v="5"/>
    <n v="80538"/>
    <n v="48322.8"/>
    <n v="32215.199999999997"/>
    <n v="0.39999999999999997"/>
    <x v="11"/>
    <n v="2025"/>
    <x v="2"/>
  </r>
  <r>
    <s v="O04129"/>
    <s v="2024-01-21"/>
    <x v="158"/>
    <s v="P091"/>
    <x v="18"/>
    <x v="3"/>
    <n v="45348"/>
    <n v="27208.799999999999"/>
    <n v="3"/>
    <n v="20"/>
    <n v="136044"/>
    <n v="81626.399999999994"/>
    <n v="54417.600000000006"/>
    <n v="0.4"/>
    <x v="2"/>
    <n v="2024"/>
    <x v="2"/>
  </r>
  <r>
    <s v="O04130"/>
    <s v="2025-04-08"/>
    <x v="822"/>
    <s v="P042"/>
    <x v="74"/>
    <x v="1"/>
    <n v="2758"/>
    <n v="1379"/>
    <n v="4"/>
    <n v="15"/>
    <n v="11032"/>
    <n v="5516"/>
    <n v="5516"/>
    <n v="0.5"/>
    <x v="8"/>
    <n v="2025"/>
    <x v="0"/>
  </r>
  <r>
    <s v="O04131"/>
    <s v="2024-10-27"/>
    <x v="8"/>
    <s v="P012"/>
    <x v="13"/>
    <x v="0"/>
    <n v="1513"/>
    <n v="907.8"/>
    <n v="3"/>
    <n v="20"/>
    <n v="4539"/>
    <n v="2723.3999999999996"/>
    <n v="1815.6000000000004"/>
    <n v="0.40000000000000008"/>
    <x v="7"/>
    <n v="2024"/>
    <x v="3"/>
  </r>
  <r>
    <s v="O04132"/>
    <s v="2025-06-07"/>
    <x v="568"/>
    <s v="P026"/>
    <x v="60"/>
    <x v="4"/>
    <n v="4882"/>
    <n v="2929.2"/>
    <n v="5"/>
    <n v="5"/>
    <n v="24410"/>
    <n v="14646"/>
    <n v="9764"/>
    <n v="0.4"/>
    <x v="9"/>
    <n v="2025"/>
    <x v="0"/>
  </r>
  <r>
    <s v="O04133"/>
    <s v="2024-05-23"/>
    <x v="902"/>
    <s v="P056"/>
    <x v="23"/>
    <x v="3"/>
    <n v="18900"/>
    <n v="9450"/>
    <n v="4"/>
    <n v="10"/>
    <n v="75600"/>
    <n v="37800"/>
    <n v="37800"/>
    <n v="0.5"/>
    <x v="0"/>
    <n v="2024"/>
    <x v="0"/>
  </r>
  <r>
    <s v="O04134"/>
    <s v="2025-04-02"/>
    <x v="137"/>
    <s v="P049"/>
    <x v="34"/>
    <x v="2"/>
    <n v="4071"/>
    <n v="2442.6"/>
    <n v="4"/>
    <n v="5"/>
    <n v="16284"/>
    <n v="9770.4"/>
    <n v="6513.6"/>
    <n v="0.4"/>
    <x v="8"/>
    <n v="2025"/>
    <x v="0"/>
  </r>
  <r>
    <s v="O04135"/>
    <s v="2024-12-07"/>
    <x v="772"/>
    <s v="P082"/>
    <x v="68"/>
    <x v="3"/>
    <n v="354"/>
    <n v="247.8"/>
    <n v="2"/>
    <n v="0"/>
    <n v="708"/>
    <n v="495.6"/>
    <n v="212.39999999999998"/>
    <n v="0.3"/>
    <x v="5"/>
    <n v="2024"/>
    <x v="3"/>
  </r>
  <r>
    <s v="O04136"/>
    <s v="2024-01-11"/>
    <x v="982"/>
    <s v="P056"/>
    <x v="23"/>
    <x v="3"/>
    <n v="18900"/>
    <n v="9450"/>
    <n v="2"/>
    <n v="15"/>
    <n v="37800"/>
    <n v="18900"/>
    <n v="18900"/>
    <n v="0.5"/>
    <x v="2"/>
    <n v="2024"/>
    <x v="2"/>
  </r>
  <r>
    <s v="O04137"/>
    <s v="2025-12-24"/>
    <x v="736"/>
    <s v="P037"/>
    <x v="37"/>
    <x v="3"/>
    <n v="29046"/>
    <n v="20332.2"/>
    <n v="2"/>
    <n v="20"/>
    <n v="58092"/>
    <n v="40664.400000000001"/>
    <n v="17427.599999999999"/>
    <n v="0.3"/>
    <x v="5"/>
    <n v="2025"/>
    <x v="3"/>
  </r>
  <r>
    <s v="O04138"/>
    <s v="2024-09-25"/>
    <x v="983"/>
    <s v="P041"/>
    <x v="95"/>
    <x v="1"/>
    <n v="2433"/>
    <n v="1216.5"/>
    <n v="2"/>
    <n v="20"/>
    <n v="4866"/>
    <n v="2433"/>
    <n v="2433"/>
    <n v="0.5"/>
    <x v="4"/>
    <n v="2024"/>
    <x v="1"/>
  </r>
  <r>
    <s v="O04139"/>
    <s v="2025-11-07"/>
    <x v="708"/>
    <s v="P089"/>
    <x v="31"/>
    <x v="4"/>
    <n v="2956"/>
    <n v="1478"/>
    <n v="1"/>
    <n v="0"/>
    <n v="2956"/>
    <n v="1478"/>
    <n v="1478"/>
    <n v="0.5"/>
    <x v="6"/>
    <n v="2025"/>
    <x v="3"/>
  </r>
  <r>
    <s v="O04140"/>
    <s v="2025-03-24"/>
    <x v="30"/>
    <s v="P041"/>
    <x v="95"/>
    <x v="1"/>
    <n v="2433"/>
    <n v="1216.5"/>
    <n v="2"/>
    <n v="5"/>
    <n v="4866"/>
    <n v="2433"/>
    <n v="2433"/>
    <n v="0.5"/>
    <x v="11"/>
    <n v="2025"/>
    <x v="2"/>
  </r>
  <r>
    <s v="O04141"/>
    <s v="2025-09-05"/>
    <x v="865"/>
    <s v="P055"/>
    <x v="56"/>
    <x v="3"/>
    <n v="6621"/>
    <n v="3972.6"/>
    <n v="2"/>
    <n v="15"/>
    <n v="13242"/>
    <n v="7945.2"/>
    <n v="5296.8"/>
    <n v="0.4"/>
    <x v="4"/>
    <n v="2025"/>
    <x v="1"/>
  </r>
  <r>
    <s v="O04142"/>
    <s v="2025-10-12"/>
    <x v="126"/>
    <s v="P018"/>
    <x v="5"/>
    <x v="1"/>
    <n v="3985"/>
    <n v="2789.5"/>
    <n v="4"/>
    <n v="15"/>
    <n v="15940"/>
    <n v="11158"/>
    <n v="4782"/>
    <n v="0.3"/>
    <x v="7"/>
    <n v="2025"/>
    <x v="3"/>
  </r>
  <r>
    <s v="O04143"/>
    <s v="2024-09-27"/>
    <x v="717"/>
    <s v="P014"/>
    <x v="67"/>
    <x v="4"/>
    <n v="9565"/>
    <n v="6695.5"/>
    <n v="3"/>
    <n v="10"/>
    <n v="28695"/>
    <n v="20086.5"/>
    <n v="8608.5"/>
    <n v="0.3"/>
    <x v="4"/>
    <n v="2024"/>
    <x v="1"/>
  </r>
  <r>
    <s v="O04144"/>
    <s v="2025-04-01"/>
    <x v="710"/>
    <s v="P083"/>
    <x v="14"/>
    <x v="4"/>
    <n v="5842"/>
    <n v="3505.2"/>
    <n v="1"/>
    <n v="5"/>
    <n v="5842"/>
    <n v="3505.2"/>
    <n v="2336.8000000000002"/>
    <n v="0.4"/>
    <x v="8"/>
    <n v="2025"/>
    <x v="0"/>
  </r>
  <r>
    <s v="O04145"/>
    <s v="2025-12-03"/>
    <x v="139"/>
    <s v="P098"/>
    <x v="30"/>
    <x v="1"/>
    <n v="1661"/>
    <n v="830.5"/>
    <n v="4"/>
    <n v="20"/>
    <n v="6644"/>
    <n v="3322"/>
    <n v="3322"/>
    <n v="0.5"/>
    <x v="5"/>
    <n v="2025"/>
    <x v="3"/>
  </r>
  <r>
    <s v="O04146"/>
    <s v="2025-10-29"/>
    <x v="677"/>
    <s v="P028"/>
    <x v="27"/>
    <x v="3"/>
    <n v="9664"/>
    <n v="4832"/>
    <n v="5"/>
    <n v="5"/>
    <n v="48320"/>
    <n v="24160"/>
    <n v="24160"/>
    <n v="0.5"/>
    <x v="7"/>
    <n v="2025"/>
    <x v="3"/>
  </r>
  <r>
    <s v="O04147"/>
    <s v="2025-06-08"/>
    <x v="414"/>
    <s v="P009"/>
    <x v="49"/>
    <x v="4"/>
    <n v="10891"/>
    <n v="5445.5"/>
    <n v="4"/>
    <n v="20"/>
    <n v="43564"/>
    <n v="21782"/>
    <n v="21782"/>
    <n v="0.5"/>
    <x v="9"/>
    <n v="2025"/>
    <x v="0"/>
  </r>
  <r>
    <s v="O04148"/>
    <s v="2025-07-02"/>
    <x v="669"/>
    <s v="P081"/>
    <x v="50"/>
    <x v="2"/>
    <n v="4046"/>
    <n v="2427.6"/>
    <n v="5"/>
    <n v="5"/>
    <n v="20230"/>
    <n v="12138"/>
    <n v="8092"/>
    <n v="0.4"/>
    <x v="3"/>
    <n v="2025"/>
    <x v="1"/>
  </r>
  <r>
    <s v="O04149"/>
    <s v="2024-07-09"/>
    <x v="777"/>
    <s v="P002"/>
    <x v="61"/>
    <x v="4"/>
    <n v="4241"/>
    <n v="2120.5"/>
    <n v="4"/>
    <n v="15"/>
    <n v="16964"/>
    <n v="8482"/>
    <n v="8482"/>
    <n v="0.5"/>
    <x v="3"/>
    <n v="2024"/>
    <x v="1"/>
  </r>
  <r>
    <s v="O04150"/>
    <s v="2024-11-27"/>
    <x v="960"/>
    <s v="P070"/>
    <x v="85"/>
    <x v="4"/>
    <n v="583"/>
    <n v="349.8"/>
    <n v="1"/>
    <n v="10"/>
    <n v="583"/>
    <n v="349.8"/>
    <n v="233.2"/>
    <n v="0.39999999999999997"/>
    <x v="6"/>
    <n v="2024"/>
    <x v="3"/>
  </r>
  <r>
    <s v="O04151"/>
    <s v="2024-01-19"/>
    <x v="980"/>
    <s v="P080"/>
    <x v="79"/>
    <x v="4"/>
    <n v="4816"/>
    <n v="3371.2"/>
    <n v="4"/>
    <n v="0"/>
    <n v="19264"/>
    <n v="13484.8"/>
    <n v="5779.2000000000007"/>
    <n v="0.30000000000000004"/>
    <x v="2"/>
    <n v="2024"/>
    <x v="2"/>
  </r>
  <r>
    <s v="O04152"/>
    <s v="2024-02-04"/>
    <x v="290"/>
    <s v="P007"/>
    <x v="4"/>
    <x v="4"/>
    <n v="5469"/>
    <n v="3281.4"/>
    <n v="3"/>
    <n v="0"/>
    <n v="16407"/>
    <n v="9844.2000000000007"/>
    <n v="6562.7999999999993"/>
    <n v="0.39999999999999997"/>
    <x v="10"/>
    <n v="2024"/>
    <x v="2"/>
  </r>
  <r>
    <s v="O04153"/>
    <s v="2025-03-13"/>
    <x v="894"/>
    <s v="P061"/>
    <x v="44"/>
    <x v="4"/>
    <n v="7170"/>
    <n v="3585"/>
    <n v="5"/>
    <n v="15"/>
    <n v="35850"/>
    <n v="17925"/>
    <n v="17925"/>
    <n v="0.5"/>
    <x v="11"/>
    <n v="2025"/>
    <x v="2"/>
  </r>
  <r>
    <s v="O04154"/>
    <s v="2024-03-25"/>
    <x v="149"/>
    <s v="P038"/>
    <x v="2"/>
    <x v="2"/>
    <n v="413"/>
    <n v="247.8"/>
    <n v="2"/>
    <n v="15"/>
    <n v="826"/>
    <n v="495.6"/>
    <n v="330.4"/>
    <n v="0.39999999999999997"/>
    <x v="11"/>
    <n v="2024"/>
    <x v="2"/>
  </r>
  <r>
    <s v="O04155"/>
    <s v="2025-02-09"/>
    <x v="133"/>
    <s v="P084"/>
    <x v="80"/>
    <x v="2"/>
    <n v="3921"/>
    <n v="2352.6"/>
    <n v="3"/>
    <n v="5"/>
    <n v="11763"/>
    <n v="7057.7999999999993"/>
    <n v="4705.2000000000007"/>
    <n v="0.40000000000000008"/>
    <x v="10"/>
    <n v="2025"/>
    <x v="2"/>
  </r>
  <r>
    <s v="O04156"/>
    <s v="2025-12-01"/>
    <x v="984"/>
    <s v="P056"/>
    <x v="23"/>
    <x v="3"/>
    <n v="18900"/>
    <n v="9450"/>
    <n v="4"/>
    <n v="5"/>
    <n v="75600"/>
    <n v="37800"/>
    <n v="37800"/>
    <n v="0.5"/>
    <x v="5"/>
    <n v="2025"/>
    <x v="3"/>
  </r>
  <r>
    <s v="O04157"/>
    <s v="2024-10-23"/>
    <x v="532"/>
    <s v="P072"/>
    <x v="20"/>
    <x v="3"/>
    <n v="27555"/>
    <n v="19288.5"/>
    <n v="3"/>
    <n v="15"/>
    <n v="82665"/>
    <n v="57865.5"/>
    <n v="24799.5"/>
    <n v="0.3"/>
    <x v="7"/>
    <n v="2024"/>
    <x v="3"/>
  </r>
  <r>
    <s v="O04158"/>
    <s v="2025-07-03"/>
    <x v="898"/>
    <s v="P043"/>
    <x v="87"/>
    <x v="1"/>
    <n v="1637"/>
    <n v="818.5"/>
    <n v="5"/>
    <n v="0"/>
    <n v="8185"/>
    <n v="4092.5"/>
    <n v="4092.5"/>
    <n v="0.5"/>
    <x v="3"/>
    <n v="2025"/>
    <x v="1"/>
  </r>
  <r>
    <s v="O04159"/>
    <s v="2024-08-20"/>
    <x v="840"/>
    <s v="P073"/>
    <x v="89"/>
    <x v="1"/>
    <n v="626"/>
    <n v="438.2"/>
    <n v="4"/>
    <n v="10"/>
    <n v="2504"/>
    <n v="1752.8"/>
    <n v="751.2"/>
    <n v="0.30000000000000004"/>
    <x v="1"/>
    <n v="2024"/>
    <x v="1"/>
  </r>
  <r>
    <s v="O04160"/>
    <s v="2024-12-11"/>
    <x v="959"/>
    <s v="P002"/>
    <x v="61"/>
    <x v="4"/>
    <n v="4241"/>
    <n v="2120.5"/>
    <n v="3"/>
    <n v="10"/>
    <n v="12723"/>
    <n v="6361.5"/>
    <n v="6361.5"/>
    <n v="0.5"/>
    <x v="5"/>
    <n v="2024"/>
    <x v="3"/>
  </r>
  <r>
    <s v="O04161"/>
    <s v="2025-04-15"/>
    <x v="645"/>
    <s v="P082"/>
    <x v="68"/>
    <x v="3"/>
    <n v="354"/>
    <n v="247.8"/>
    <n v="4"/>
    <n v="0"/>
    <n v="1416"/>
    <n v="991.2"/>
    <n v="424.79999999999995"/>
    <n v="0.3"/>
    <x v="8"/>
    <n v="2025"/>
    <x v="0"/>
  </r>
  <r>
    <s v="O04162"/>
    <s v="2025-01-04"/>
    <x v="814"/>
    <s v="P046"/>
    <x v="7"/>
    <x v="0"/>
    <n v="10604"/>
    <n v="5302"/>
    <n v="4"/>
    <n v="15"/>
    <n v="42416"/>
    <n v="21208"/>
    <n v="21208"/>
    <n v="0.5"/>
    <x v="2"/>
    <n v="2025"/>
    <x v="2"/>
  </r>
  <r>
    <s v="O04163"/>
    <s v="2025-06-16"/>
    <x v="379"/>
    <s v="P076"/>
    <x v="17"/>
    <x v="1"/>
    <n v="3690"/>
    <n v="2583"/>
    <n v="4"/>
    <n v="10"/>
    <n v="14760"/>
    <n v="10332"/>
    <n v="4428"/>
    <n v="0.3"/>
    <x v="9"/>
    <n v="2025"/>
    <x v="0"/>
  </r>
  <r>
    <s v="O04164"/>
    <s v="2025-05-31"/>
    <x v="269"/>
    <s v="P084"/>
    <x v="80"/>
    <x v="2"/>
    <n v="3921"/>
    <n v="2352.6"/>
    <n v="5"/>
    <n v="5"/>
    <n v="19605"/>
    <n v="11763"/>
    <n v="7842"/>
    <n v="0.4"/>
    <x v="0"/>
    <n v="2025"/>
    <x v="0"/>
  </r>
  <r>
    <s v="O04165"/>
    <s v="2024-04-18"/>
    <x v="970"/>
    <s v="P032"/>
    <x v="9"/>
    <x v="2"/>
    <n v="3034"/>
    <n v="1820.4"/>
    <n v="3"/>
    <n v="10"/>
    <n v="9102"/>
    <n v="5461.2000000000007"/>
    <n v="3640.7999999999993"/>
    <n v="0.39999999999999991"/>
    <x v="8"/>
    <n v="2024"/>
    <x v="0"/>
  </r>
  <r>
    <s v="O04166"/>
    <s v="2024-07-30"/>
    <x v="901"/>
    <s v="P009"/>
    <x v="49"/>
    <x v="4"/>
    <n v="10891"/>
    <n v="5445.5"/>
    <n v="5"/>
    <n v="15"/>
    <n v="54455"/>
    <n v="27227.5"/>
    <n v="27227.5"/>
    <n v="0.5"/>
    <x v="3"/>
    <n v="2024"/>
    <x v="1"/>
  </r>
  <r>
    <s v="O04167"/>
    <s v="2025-07-04"/>
    <x v="240"/>
    <s v="P059"/>
    <x v="62"/>
    <x v="3"/>
    <n v="39929"/>
    <n v="23957.4"/>
    <n v="2"/>
    <n v="5"/>
    <n v="79858"/>
    <n v="47914.8"/>
    <n v="31943.199999999997"/>
    <n v="0.39999999999999997"/>
    <x v="3"/>
    <n v="2025"/>
    <x v="1"/>
  </r>
  <r>
    <s v="O04168"/>
    <s v="2024-04-15"/>
    <x v="380"/>
    <s v="P047"/>
    <x v="48"/>
    <x v="2"/>
    <n v="3146"/>
    <n v="1573"/>
    <n v="1"/>
    <n v="20"/>
    <n v="3146"/>
    <n v="1573"/>
    <n v="1573"/>
    <n v="0.5"/>
    <x v="8"/>
    <n v="2024"/>
    <x v="0"/>
  </r>
  <r>
    <s v="O04169"/>
    <s v="2025-05-05"/>
    <x v="671"/>
    <s v="P016"/>
    <x v="43"/>
    <x v="1"/>
    <n v="1591"/>
    <n v="1113.7"/>
    <n v="3"/>
    <n v="15"/>
    <n v="4773"/>
    <n v="3341.1000000000004"/>
    <n v="1431.8999999999996"/>
    <n v="0.29999999999999993"/>
    <x v="0"/>
    <n v="2025"/>
    <x v="0"/>
  </r>
  <r>
    <s v="O04170"/>
    <s v="2025-12-12"/>
    <x v="86"/>
    <s v="P086"/>
    <x v="8"/>
    <x v="2"/>
    <n v="3333"/>
    <n v="2333.1"/>
    <n v="3"/>
    <n v="20"/>
    <n v="9999"/>
    <n v="6999.2999999999993"/>
    <n v="2999.7000000000007"/>
    <n v="0.3000000000000001"/>
    <x v="5"/>
    <n v="2025"/>
    <x v="3"/>
  </r>
  <r>
    <s v="O04171"/>
    <s v="2024-05-16"/>
    <x v="837"/>
    <s v="P051"/>
    <x v="96"/>
    <x v="1"/>
    <n v="1507"/>
    <n v="753.5"/>
    <n v="1"/>
    <n v="0"/>
    <n v="1507"/>
    <n v="753.5"/>
    <n v="753.5"/>
    <n v="0.5"/>
    <x v="0"/>
    <n v="2024"/>
    <x v="0"/>
  </r>
  <r>
    <s v="O04172"/>
    <s v="2025-01-26"/>
    <x v="741"/>
    <s v="P068"/>
    <x v="65"/>
    <x v="0"/>
    <n v="7252"/>
    <n v="3626"/>
    <n v="2"/>
    <n v="5"/>
    <n v="14504"/>
    <n v="7252"/>
    <n v="7252"/>
    <n v="0.5"/>
    <x v="2"/>
    <n v="2025"/>
    <x v="2"/>
  </r>
  <r>
    <s v="O04173"/>
    <s v="2024-11-15"/>
    <x v="313"/>
    <s v="P012"/>
    <x v="13"/>
    <x v="0"/>
    <n v="1513"/>
    <n v="907.8"/>
    <n v="5"/>
    <n v="10"/>
    <n v="7565"/>
    <n v="4539"/>
    <n v="3026"/>
    <n v="0.4"/>
    <x v="6"/>
    <n v="2024"/>
    <x v="3"/>
  </r>
  <r>
    <s v="O04174"/>
    <s v="2024-10-10"/>
    <x v="421"/>
    <s v="P060"/>
    <x v="76"/>
    <x v="1"/>
    <n v="758"/>
    <n v="530.6"/>
    <n v="4"/>
    <n v="20"/>
    <n v="3032"/>
    <n v="2122.4"/>
    <n v="909.59999999999991"/>
    <n v="0.3"/>
    <x v="7"/>
    <n v="2024"/>
    <x v="3"/>
  </r>
  <r>
    <s v="O04175"/>
    <s v="2024-12-19"/>
    <x v="74"/>
    <s v="P026"/>
    <x v="60"/>
    <x v="4"/>
    <n v="4882"/>
    <n v="2929.2"/>
    <n v="2"/>
    <n v="5"/>
    <n v="9764"/>
    <n v="5858.4"/>
    <n v="3905.6000000000004"/>
    <n v="0.4"/>
    <x v="5"/>
    <n v="2024"/>
    <x v="3"/>
  </r>
  <r>
    <s v="O04176"/>
    <s v="2024-04-06"/>
    <x v="388"/>
    <s v="P081"/>
    <x v="50"/>
    <x v="2"/>
    <n v="4046"/>
    <n v="2427.6"/>
    <n v="3"/>
    <n v="0"/>
    <n v="12138"/>
    <n v="7282.7999999999993"/>
    <n v="4855.2000000000007"/>
    <n v="0.40000000000000008"/>
    <x v="8"/>
    <n v="2024"/>
    <x v="0"/>
  </r>
  <r>
    <s v="O04177"/>
    <s v="2024-02-12"/>
    <x v="107"/>
    <s v="P041"/>
    <x v="95"/>
    <x v="1"/>
    <n v="2433"/>
    <n v="1216.5"/>
    <n v="2"/>
    <n v="0"/>
    <n v="4866"/>
    <n v="2433"/>
    <n v="2433"/>
    <n v="0.5"/>
    <x v="10"/>
    <n v="2024"/>
    <x v="2"/>
  </r>
  <r>
    <s v="O04178"/>
    <s v="2025-02-23"/>
    <x v="148"/>
    <s v="P014"/>
    <x v="67"/>
    <x v="4"/>
    <n v="9565"/>
    <n v="6695.5"/>
    <n v="3"/>
    <n v="10"/>
    <n v="28695"/>
    <n v="20086.5"/>
    <n v="8608.5"/>
    <n v="0.3"/>
    <x v="10"/>
    <n v="2025"/>
    <x v="2"/>
  </r>
  <r>
    <s v="O04179"/>
    <s v="2024-09-01"/>
    <x v="190"/>
    <s v="P097"/>
    <x v="84"/>
    <x v="4"/>
    <n v="9084"/>
    <n v="6358.8"/>
    <n v="2"/>
    <n v="10"/>
    <n v="18168"/>
    <n v="12717.6"/>
    <n v="5450.4"/>
    <n v="0.3"/>
    <x v="4"/>
    <n v="2024"/>
    <x v="1"/>
  </r>
  <r>
    <s v="O04180"/>
    <s v="2025-08-10"/>
    <x v="851"/>
    <s v="P065"/>
    <x v="10"/>
    <x v="4"/>
    <n v="4421"/>
    <n v="3094.7"/>
    <n v="5"/>
    <n v="15"/>
    <n v="22105"/>
    <n v="15473.5"/>
    <n v="6631.5"/>
    <n v="0.3"/>
    <x v="1"/>
    <n v="2025"/>
    <x v="1"/>
  </r>
  <r>
    <s v="O04181"/>
    <s v="2024-10-16"/>
    <x v="723"/>
    <s v="P003"/>
    <x v="46"/>
    <x v="1"/>
    <n v="569"/>
    <n v="341.4"/>
    <n v="1"/>
    <n v="20"/>
    <n v="569"/>
    <n v="341.4"/>
    <n v="227.60000000000002"/>
    <n v="0.4"/>
    <x v="7"/>
    <n v="2024"/>
    <x v="3"/>
  </r>
  <r>
    <s v="O04182"/>
    <s v="2025-06-23"/>
    <x v="761"/>
    <s v="P051"/>
    <x v="96"/>
    <x v="1"/>
    <n v="1507"/>
    <n v="753.5"/>
    <n v="4"/>
    <n v="20"/>
    <n v="6028"/>
    <n v="3014"/>
    <n v="3014"/>
    <n v="0.5"/>
    <x v="9"/>
    <n v="2025"/>
    <x v="0"/>
  </r>
  <r>
    <s v="O04183"/>
    <s v="2024-02-26"/>
    <x v="655"/>
    <s v="P046"/>
    <x v="7"/>
    <x v="0"/>
    <n v="10604"/>
    <n v="5302"/>
    <n v="1"/>
    <n v="15"/>
    <n v="10604"/>
    <n v="5302"/>
    <n v="5302"/>
    <n v="0.5"/>
    <x v="10"/>
    <n v="2024"/>
    <x v="2"/>
  </r>
  <r>
    <s v="O04184"/>
    <s v="2025-08-14"/>
    <x v="29"/>
    <s v="P072"/>
    <x v="20"/>
    <x v="3"/>
    <n v="27555"/>
    <n v="19288.5"/>
    <n v="2"/>
    <n v="15"/>
    <n v="55110"/>
    <n v="38577"/>
    <n v="16533"/>
    <n v="0.3"/>
    <x v="1"/>
    <n v="2025"/>
    <x v="1"/>
  </r>
  <r>
    <s v="O04185"/>
    <s v="2025-05-19"/>
    <x v="817"/>
    <s v="P097"/>
    <x v="84"/>
    <x v="4"/>
    <n v="9084"/>
    <n v="6358.8"/>
    <n v="5"/>
    <n v="5"/>
    <n v="45420"/>
    <n v="31794"/>
    <n v="13626"/>
    <n v="0.3"/>
    <x v="0"/>
    <n v="2025"/>
    <x v="0"/>
  </r>
  <r>
    <s v="O04186"/>
    <s v="2025-08-03"/>
    <x v="546"/>
    <s v="P072"/>
    <x v="20"/>
    <x v="3"/>
    <n v="27555"/>
    <n v="19288.5"/>
    <n v="3"/>
    <n v="5"/>
    <n v="82665"/>
    <n v="57865.5"/>
    <n v="24799.5"/>
    <n v="0.3"/>
    <x v="1"/>
    <n v="2025"/>
    <x v="1"/>
  </r>
  <r>
    <s v="O04187"/>
    <s v="2024-02-18"/>
    <x v="287"/>
    <s v="P077"/>
    <x v="3"/>
    <x v="3"/>
    <n v="42787"/>
    <n v="29950.9"/>
    <n v="5"/>
    <n v="15"/>
    <n v="213935"/>
    <n v="149754.5"/>
    <n v="64180.5"/>
    <n v="0.3"/>
    <x v="10"/>
    <n v="2024"/>
    <x v="2"/>
  </r>
  <r>
    <s v="O04188"/>
    <s v="2025-09-14"/>
    <x v="666"/>
    <s v="P066"/>
    <x v="72"/>
    <x v="4"/>
    <n v="4711"/>
    <n v="2826.6"/>
    <n v="4"/>
    <n v="10"/>
    <n v="18844"/>
    <n v="11306.4"/>
    <n v="7537.6"/>
    <n v="0.4"/>
    <x v="4"/>
    <n v="2025"/>
    <x v="1"/>
  </r>
  <r>
    <s v="O04189"/>
    <s v="2025-04-18"/>
    <x v="885"/>
    <s v="P006"/>
    <x v="99"/>
    <x v="3"/>
    <n v="18855"/>
    <n v="9427.5"/>
    <n v="1"/>
    <n v="10"/>
    <n v="18855"/>
    <n v="9427.5"/>
    <n v="9427.5"/>
    <n v="0.5"/>
    <x v="8"/>
    <n v="2025"/>
    <x v="0"/>
  </r>
  <r>
    <s v="O04190"/>
    <s v="2024-08-02"/>
    <x v="403"/>
    <s v="P058"/>
    <x v="35"/>
    <x v="1"/>
    <n v="3598"/>
    <n v="2158.8000000000002"/>
    <n v="4"/>
    <n v="20"/>
    <n v="14392"/>
    <n v="8635.2000000000007"/>
    <n v="5756.7999999999993"/>
    <n v="0.39999999999999997"/>
    <x v="1"/>
    <n v="2024"/>
    <x v="1"/>
  </r>
  <r>
    <s v="O04191"/>
    <s v="2024-08-01"/>
    <x v="164"/>
    <s v="P072"/>
    <x v="20"/>
    <x v="3"/>
    <n v="27555"/>
    <n v="19288.5"/>
    <n v="1"/>
    <n v="5"/>
    <n v="27555"/>
    <n v="19288.5"/>
    <n v="8266.5"/>
    <n v="0.3"/>
    <x v="1"/>
    <n v="2024"/>
    <x v="1"/>
  </r>
  <r>
    <s v="O04192"/>
    <s v="2025-12-18"/>
    <x v="383"/>
    <s v="P081"/>
    <x v="50"/>
    <x v="2"/>
    <n v="4046"/>
    <n v="2427.6"/>
    <n v="4"/>
    <n v="0"/>
    <n v="16184"/>
    <n v="9710.4"/>
    <n v="6473.6"/>
    <n v="0.4"/>
    <x v="5"/>
    <n v="2025"/>
    <x v="3"/>
  </r>
  <r>
    <s v="O04193"/>
    <s v="2025-01-11"/>
    <x v="510"/>
    <s v="P083"/>
    <x v="14"/>
    <x v="4"/>
    <n v="5842"/>
    <n v="3505.2"/>
    <n v="4"/>
    <n v="15"/>
    <n v="23368"/>
    <n v="14020.8"/>
    <n v="9347.2000000000007"/>
    <n v="0.4"/>
    <x v="2"/>
    <n v="2025"/>
    <x v="2"/>
  </r>
  <r>
    <s v="O04194"/>
    <s v="2024-05-04"/>
    <x v="683"/>
    <s v="P026"/>
    <x v="60"/>
    <x v="4"/>
    <n v="4882"/>
    <n v="2929.2"/>
    <n v="3"/>
    <n v="20"/>
    <n v="14646"/>
    <n v="8787.5999999999985"/>
    <n v="5858.4000000000015"/>
    <n v="0.40000000000000008"/>
    <x v="0"/>
    <n v="2024"/>
    <x v="0"/>
  </r>
  <r>
    <s v="O04195"/>
    <s v="2025-07-29"/>
    <x v="780"/>
    <s v="P058"/>
    <x v="35"/>
    <x v="1"/>
    <n v="3598"/>
    <n v="2158.8000000000002"/>
    <n v="2"/>
    <n v="10"/>
    <n v="7196"/>
    <n v="4317.6000000000004"/>
    <n v="2878.3999999999996"/>
    <n v="0.39999999999999997"/>
    <x v="3"/>
    <n v="2025"/>
    <x v="1"/>
  </r>
  <r>
    <s v="O04196"/>
    <s v="2024-01-25"/>
    <x v="761"/>
    <s v="P044"/>
    <x v="53"/>
    <x v="4"/>
    <n v="5008"/>
    <n v="3505.6"/>
    <n v="3"/>
    <n v="5"/>
    <n v="15024"/>
    <n v="10516.8"/>
    <n v="4507.2000000000007"/>
    <n v="0.30000000000000004"/>
    <x v="2"/>
    <n v="2024"/>
    <x v="2"/>
  </r>
  <r>
    <s v="O04197"/>
    <s v="2024-08-05"/>
    <x v="466"/>
    <s v="P071"/>
    <x v="71"/>
    <x v="1"/>
    <n v="487"/>
    <n v="243.5"/>
    <n v="4"/>
    <n v="5"/>
    <n v="1948"/>
    <n v="974"/>
    <n v="974"/>
    <n v="0.5"/>
    <x v="1"/>
    <n v="2024"/>
    <x v="1"/>
  </r>
  <r>
    <s v="O04198"/>
    <s v="2024-03-09"/>
    <x v="829"/>
    <s v="P062"/>
    <x v="93"/>
    <x v="4"/>
    <n v="2777"/>
    <n v="1943.9"/>
    <n v="1"/>
    <n v="5"/>
    <n v="2777"/>
    <n v="1943.9"/>
    <n v="833.09999999999991"/>
    <n v="0.3"/>
    <x v="11"/>
    <n v="2024"/>
    <x v="2"/>
  </r>
  <r>
    <s v="O04199"/>
    <s v="2024-05-03"/>
    <x v="481"/>
    <s v="P071"/>
    <x v="71"/>
    <x v="1"/>
    <n v="487"/>
    <n v="243.5"/>
    <n v="2"/>
    <n v="15"/>
    <n v="974"/>
    <n v="487"/>
    <n v="487"/>
    <n v="0.5"/>
    <x v="0"/>
    <n v="2024"/>
    <x v="0"/>
  </r>
  <r>
    <s v="O04200"/>
    <s v="2025-01-29"/>
    <x v="316"/>
    <s v="P074"/>
    <x v="19"/>
    <x v="3"/>
    <n v="20835"/>
    <n v="12501"/>
    <n v="4"/>
    <n v="10"/>
    <n v="83340"/>
    <n v="50004"/>
    <n v="33336"/>
    <n v="0.4"/>
    <x v="2"/>
    <n v="2025"/>
    <x v="2"/>
  </r>
  <r>
    <s v="O04201"/>
    <s v="2025-06-24"/>
    <x v="621"/>
    <s v="P072"/>
    <x v="20"/>
    <x v="3"/>
    <n v="27555"/>
    <n v="19288.5"/>
    <n v="3"/>
    <n v="5"/>
    <n v="82665"/>
    <n v="57865.5"/>
    <n v="24799.5"/>
    <n v="0.3"/>
    <x v="9"/>
    <n v="2025"/>
    <x v="0"/>
  </r>
  <r>
    <s v="O04202"/>
    <s v="2025-06-17"/>
    <x v="667"/>
    <s v="P096"/>
    <x v="47"/>
    <x v="2"/>
    <n v="483"/>
    <n v="289.8"/>
    <n v="5"/>
    <n v="0"/>
    <n v="2415"/>
    <n v="1449"/>
    <n v="966"/>
    <n v="0.4"/>
    <x v="9"/>
    <n v="2025"/>
    <x v="0"/>
  </r>
  <r>
    <s v="O04203"/>
    <s v="2024-10-04"/>
    <x v="125"/>
    <s v="P015"/>
    <x v="55"/>
    <x v="2"/>
    <n v="2943"/>
    <n v="1471.5"/>
    <n v="2"/>
    <n v="20"/>
    <n v="5886"/>
    <n v="2943"/>
    <n v="2943"/>
    <n v="0.5"/>
    <x v="7"/>
    <n v="2024"/>
    <x v="3"/>
  </r>
  <r>
    <s v="O04204"/>
    <s v="2024-02-01"/>
    <x v="842"/>
    <s v="P035"/>
    <x v="92"/>
    <x v="4"/>
    <n v="3185"/>
    <n v="1592.5"/>
    <n v="3"/>
    <n v="20"/>
    <n v="9555"/>
    <n v="4777.5"/>
    <n v="4777.5"/>
    <n v="0.5"/>
    <x v="10"/>
    <n v="2024"/>
    <x v="2"/>
  </r>
  <r>
    <s v="O04205"/>
    <s v="2024-11-11"/>
    <x v="950"/>
    <s v="P045"/>
    <x v="64"/>
    <x v="3"/>
    <n v="31300"/>
    <n v="18780"/>
    <n v="4"/>
    <n v="10"/>
    <n v="125200"/>
    <n v="75120"/>
    <n v="50080"/>
    <n v="0.4"/>
    <x v="6"/>
    <n v="2024"/>
    <x v="3"/>
  </r>
  <r>
    <s v="O04206"/>
    <s v="2025-07-18"/>
    <x v="429"/>
    <s v="P050"/>
    <x v="26"/>
    <x v="4"/>
    <n v="10475"/>
    <n v="7332.5"/>
    <n v="2"/>
    <n v="0"/>
    <n v="20950"/>
    <n v="14665"/>
    <n v="6285"/>
    <n v="0.3"/>
    <x v="3"/>
    <n v="2025"/>
    <x v="1"/>
  </r>
  <r>
    <s v="O04207"/>
    <s v="2025-12-06"/>
    <x v="985"/>
    <s v="P095"/>
    <x v="66"/>
    <x v="2"/>
    <n v="4520"/>
    <n v="3164"/>
    <n v="1"/>
    <n v="0"/>
    <n v="4520"/>
    <n v="3164"/>
    <n v="1356"/>
    <n v="0.3"/>
    <x v="5"/>
    <n v="2025"/>
    <x v="3"/>
  </r>
  <r>
    <s v="O04208"/>
    <s v="2024-03-11"/>
    <x v="852"/>
    <s v="P015"/>
    <x v="55"/>
    <x v="2"/>
    <n v="2943"/>
    <n v="1471.5"/>
    <n v="3"/>
    <n v="15"/>
    <n v="8829"/>
    <n v="4414.5"/>
    <n v="4414.5"/>
    <n v="0.5"/>
    <x v="11"/>
    <n v="2024"/>
    <x v="2"/>
  </r>
  <r>
    <s v="O04209"/>
    <s v="2024-01-01"/>
    <x v="946"/>
    <s v="P046"/>
    <x v="7"/>
    <x v="0"/>
    <n v="10604"/>
    <n v="5302"/>
    <n v="3"/>
    <n v="15"/>
    <n v="31812"/>
    <n v="15906"/>
    <n v="15906"/>
    <n v="0.5"/>
    <x v="2"/>
    <n v="2024"/>
    <x v="2"/>
  </r>
  <r>
    <s v="O04210"/>
    <s v="2025-03-02"/>
    <x v="617"/>
    <s v="P003"/>
    <x v="46"/>
    <x v="1"/>
    <n v="569"/>
    <n v="341.4"/>
    <n v="3"/>
    <n v="10"/>
    <n v="1707"/>
    <n v="1024.1999999999998"/>
    <n v="682.80000000000018"/>
    <n v="0.40000000000000013"/>
    <x v="11"/>
    <n v="2025"/>
    <x v="2"/>
  </r>
  <r>
    <s v="O04211"/>
    <s v="2025-09-15"/>
    <x v="79"/>
    <s v="P067"/>
    <x v="52"/>
    <x v="4"/>
    <n v="1463"/>
    <n v="731.5"/>
    <n v="3"/>
    <n v="15"/>
    <n v="4389"/>
    <n v="2194.5"/>
    <n v="2194.5"/>
    <n v="0.5"/>
    <x v="4"/>
    <n v="2025"/>
    <x v="1"/>
  </r>
  <r>
    <s v="O04212"/>
    <s v="2025-03-09"/>
    <x v="873"/>
    <s v="P099"/>
    <x v="24"/>
    <x v="3"/>
    <n v="48012"/>
    <n v="24006"/>
    <n v="5"/>
    <n v="5"/>
    <n v="240060"/>
    <n v="120030"/>
    <n v="120030"/>
    <n v="0.5"/>
    <x v="11"/>
    <n v="2025"/>
    <x v="2"/>
  </r>
  <r>
    <s v="O04213"/>
    <s v="2024-04-19"/>
    <x v="511"/>
    <s v="P023"/>
    <x v="11"/>
    <x v="4"/>
    <n v="4437"/>
    <n v="2662.2"/>
    <n v="2"/>
    <n v="10"/>
    <n v="8874"/>
    <n v="5324.4"/>
    <n v="3549.6000000000004"/>
    <n v="0.4"/>
    <x v="8"/>
    <n v="2024"/>
    <x v="0"/>
  </r>
  <r>
    <s v="O04214"/>
    <s v="2025-06-24"/>
    <x v="690"/>
    <s v="P029"/>
    <x v="94"/>
    <x v="4"/>
    <n v="2105"/>
    <n v="1263"/>
    <n v="4"/>
    <n v="15"/>
    <n v="8420"/>
    <n v="5052"/>
    <n v="3368"/>
    <n v="0.4"/>
    <x v="9"/>
    <n v="2025"/>
    <x v="0"/>
  </r>
  <r>
    <s v="O04215"/>
    <s v="2024-02-17"/>
    <x v="336"/>
    <s v="P096"/>
    <x v="47"/>
    <x v="2"/>
    <n v="483"/>
    <n v="289.8"/>
    <n v="1"/>
    <n v="0"/>
    <n v="483"/>
    <n v="289.8"/>
    <n v="193.2"/>
    <n v="0.39999999999999997"/>
    <x v="10"/>
    <n v="2024"/>
    <x v="2"/>
  </r>
  <r>
    <s v="O04216"/>
    <s v="2024-01-23"/>
    <x v="158"/>
    <s v="P060"/>
    <x v="76"/>
    <x v="1"/>
    <n v="758"/>
    <n v="530.6"/>
    <n v="3"/>
    <n v="5"/>
    <n v="2274"/>
    <n v="1591.8000000000002"/>
    <n v="682.19999999999982"/>
    <n v="0.29999999999999993"/>
    <x v="2"/>
    <n v="2024"/>
    <x v="2"/>
  </r>
  <r>
    <s v="O04217"/>
    <s v="2025-01-15"/>
    <x v="364"/>
    <s v="P016"/>
    <x v="43"/>
    <x v="1"/>
    <n v="1591"/>
    <n v="1113.7"/>
    <n v="3"/>
    <n v="5"/>
    <n v="4773"/>
    <n v="3341.1000000000004"/>
    <n v="1431.8999999999996"/>
    <n v="0.29999999999999993"/>
    <x v="2"/>
    <n v="2025"/>
    <x v="2"/>
  </r>
  <r>
    <s v="O04218"/>
    <s v="2024-07-21"/>
    <x v="809"/>
    <s v="P024"/>
    <x v="57"/>
    <x v="3"/>
    <n v="9702"/>
    <n v="4851"/>
    <n v="3"/>
    <n v="10"/>
    <n v="29106"/>
    <n v="14553"/>
    <n v="14553"/>
    <n v="0.5"/>
    <x v="3"/>
    <n v="2024"/>
    <x v="1"/>
  </r>
  <r>
    <s v="O04219"/>
    <s v="2024-09-24"/>
    <x v="13"/>
    <s v="P090"/>
    <x v="54"/>
    <x v="1"/>
    <n v="1510"/>
    <n v="755"/>
    <n v="4"/>
    <n v="0"/>
    <n v="6040"/>
    <n v="3020"/>
    <n v="3020"/>
    <n v="0.5"/>
    <x v="4"/>
    <n v="2024"/>
    <x v="1"/>
  </r>
  <r>
    <s v="O04220"/>
    <s v="2025-12-17"/>
    <x v="30"/>
    <s v="P019"/>
    <x v="39"/>
    <x v="4"/>
    <n v="11395"/>
    <n v="5697.5"/>
    <n v="4"/>
    <n v="20"/>
    <n v="45580"/>
    <n v="22790"/>
    <n v="22790"/>
    <n v="0.5"/>
    <x v="5"/>
    <n v="2025"/>
    <x v="3"/>
  </r>
  <r>
    <s v="O04221"/>
    <s v="2025-08-19"/>
    <x v="818"/>
    <s v="P051"/>
    <x v="96"/>
    <x v="1"/>
    <n v="1507"/>
    <n v="753.5"/>
    <n v="5"/>
    <n v="0"/>
    <n v="7535"/>
    <n v="3767.5"/>
    <n v="3767.5"/>
    <n v="0.5"/>
    <x v="1"/>
    <n v="2025"/>
    <x v="1"/>
  </r>
  <r>
    <s v="O04222"/>
    <s v="2025-11-03"/>
    <x v="420"/>
    <s v="P080"/>
    <x v="79"/>
    <x v="4"/>
    <n v="4816"/>
    <n v="3371.2"/>
    <n v="3"/>
    <n v="20"/>
    <n v="14448"/>
    <n v="10113.599999999999"/>
    <n v="4334.4000000000015"/>
    <n v="0.3000000000000001"/>
    <x v="6"/>
    <n v="2025"/>
    <x v="3"/>
  </r>
  <r>
    <s v="O04223"/>
    <s v="2025-03-13"/>
    <x v="980"/>
    <s v="P069"/>
    <x v="41"/>
    <x v="1"/>
    <n v="384"/>
    <n v="192"/>
    <n v="4"/>
    <n v="5"/>
    <n v="1536"/>
    <n v="768"/>
    <n v="768"/>
    <n v="0.5"/>
    <x v="11"/>
    <n v="2025"/>
    <x v="2"/>
  </r>
  <r>
    <s v="O04224"/>
    <s v="2024-08-30"/>
    <x v="433"/>
    <s v="P093"/>
    <x v="59"/>
    <x v="0"/>
    <n v="10597"/>
    <n v="5298.5"/>
    <n v="1"/>
    <n v="15"/>
    <n v="10597"/>
    <n v="5298.5"/>
    <n v="5298.5"/>
    <n v="0.5"/>
    <x v="1"/>
    <n v="2024"/>
    <x v="1"/>
  </r>
  <r>
    <s v="O04225"/>
    <s v="2024-11-16"/>
    <x v="970"/>
    <s v="P004"/>
    <x v="15"/>
    <x v="1"/>
    <n v="591"/>
    <n v="354.6"/>
    <n v="3"/>
    <n v="5"/>
    <n v="1773"/>
    <n v="1063.8000000000002"/>
    <n v="709.19999999999982"/>
    <n v="0.39999999999999991"/>
    <x v="6"/>
    <n v="2024"/>
    <x v="3"/>
  </r>
  <r>
    <s v="O04226"/>
    <s v="2025-07-02"/>
    <x v="945"/>
    <s v="P093"/>
    <x v="59"/>
    <x v="0"/>
    <n v="10597"/>
    <n v="5298.5"/>
    <n v="1"/>
    <n v="10"/>
    <n v="10597"/>
    <n v="5298.5"/>
    <n v="5298.5"/>
    <n v="0.5"/>
    <x v="3"/>
    <n v="2025"/>
    <x v="1"/>
  </r>
  <r>
    <s v="O04227"/>
    <s v="2025-08-11"/>
    <x v="840"/>
    <s v="P017"/>
    <x v="12"/>
    <x v="2"/>
    <n v="978"/>
    <n v="684.6"/>
    <n v="5"/>
    <n v="20"/>
    <n v="4890"/>
    <n v="3423"/>
    <n v="1467"/>
    <n v="0.3"/>
    <x v="1"/>
    <n v="2025"/>
    <x v="1"/>
  </r>
  <r>
    <s v="O04228"/>
    <s v="2025-01-11"/>
    <x v="500"/>
    <s v="P013"/>
    <x v="70"/>
    <x v="1"/>
    <n v="639"/>
    <n v="319.5"/>
    <n v="3"/>
    <n v="5"/>
    <n v="1917"/>
    <n v="958.5"/>
    <n v="958.5"/>
    <n v="0.5"/>
    <x v="2"/>
    <n v="2025"/>
    <x v="2"/>
  </r>
  <r>
    <s v="O04229"/>
    <s v="2025-12-05"/>
    <x v="425"/>
    <s v="P076"/>
    <x v="17"/>
    <x v="1"/>
    <n v="3690"/>
    <n v="2583"/>
    <n v="2"/>
    <n v="0"/>
    <n v="7380"/>
    <n v="5166"/>
    <n v="2214"/>
    <n v="0.3"/>
    <x v="5"/>
    <n v="2025"/>
    <x v="3"/>
  </r>
  <r>
    <s v="O04230"/>
    <s v="2025-02-19"/>
    <x v="475"/>
    <s v="P097"/>
    <x v="84"/>
    <x v="4"/>
    <n v="9084"/>
    <n v="6358.8"/>
    <n v="2"/>
    <n v="20"/>
    <n v="18168"/>
    <n v="12717.6"/>
    <n v="5450.4"/>
    <n v="0.3"/>
    <x v="10"/>
    <n v="2025"/>
    <x v="2"/>
  </r>
  <r>
    <s v="O04231"/>
    <s v="2024-01-23"/>
    <x v="80"/>
    <s v="P051"/>
    <x v="96"/>
    <x v="1"/>
    <n v="1507"/>
    <n v="753.5"/>
    <n v="2"/>
    <n v="10"/>
    <n v="3014"/>
    <n v="1507"/>
    <n v="1507"/>
    <n v="0.5"/>
    <x v="2"/>
    <n v="2024"/>
    <x v="2"/>
  </r>
  <r>
    <s v="O04232"/>
    <s v="2025-12-01"/>
    <x v="234"/>
    <s v="P069"/>
    <x v="41"/>
    <x v="1"/>
    <n v="384"/>
    <n v="192"/>
    <n v="3"/>
    <n v="5"/>
    <n v="1152"/>
    <n v="576"/>
    <n v="576"/>
    <n v="0.5"/>
    <x v="5"/>
    <n v="2025"/>
    <x v="3"/>
  </r>
  <r>
    <s v="O04233"/>
    <s v="2025-07-31"/>
    <x v="815"/>
    <s v="P054"/>
    <x v="63"/>
    <x v="4"/>
    <n v="611"/>
    <n v="427.7"/>
    <n v="4"/>
    <n v="20"/>
    <n v="2444"/>
    <n v="1710.8"/>
    <n v="733.2"/>
    <n v="0.30000000000000004"/>
    <x v="3"/>
    <n v="2025"/>
    <x v="1"/>
  </r>
  <r>
    <s v="O04234"/>
    <s v="2024-10-29"/>
    <x v="522"/>
    <s v="P013"/>
    <x v="70"/>
    <x v="1"/>
    <n v="639"/>
    <n v="319.5"/>
    <n v="2"/>
    <n v="20"/>
    <n v="1278"/>
    <n v="639"/>
    <n v="639"/>
    <n v="0.5"/>
    <x v="7"/>
    <n v="2024"/>
    <x v="3"/>
  </r>
  <r>
    <s v="O04235"/>
    <s v="2025-01-03"/>
    <x v="974"/>
    <s v="P040"/>
    <x v="86"/>
    <x v="4"/>
    <n v="6724"/>
    <n v="4034.4"/>
    <n v="4"/>
    <n v="20"/>
    <n v="26896"/>
    <n v="16137.6"/>
    <n v="10758.4"/>
    <n v="0.39999999999999997"/>
    <x v="2"/>
    <n v="2025"/>
    <x v="2"/>
  </r>
  <r>
    <s v="O04236"/>
    <s v="2024-11-19"/>
    <x v="807"/>
    <s v="P030"/>
    <x v="40"/>
    <x v="3"/>
    <n v="16441"/>
    <n v="8220.5"/>
    <n v="1"/>
    <n v="10"/>
    <n v="16441"/>
    <n v="8220.5"/>
    <n v="8220.5"/>
    <n v="0.5"/>
    <x v="6"/>
    <n v="2024"/>
    <x v="3"/>
  </r>
  <r>
    <s v="O04237"/>
    <s v="2025-05-14"/>
    <x v="385"/>
    <s v="P015"/>
    <x v="55"/>
    <x v="2"/>
    <n v="2943"/>
    <n v="1471.5"/>
    <n v="1"/>
    <n v="10"/>
    <n v="2943"/>
    <n v="1471.5"/>
    <n v="1471.5"/>
    <n v="0.5"/>
    <x v="0"/>
    <n v="2025"/>
    <x v="0"/>
  </r>
  <r>
    <s v="O04238"/>
    <s v="2025-02-28"/>
    <x v="635"/>
    <s v="P080"/>
    <x v="79"/>
    <x v="4"/>
    <n v="4816"/>
    <n v="3371.2"/>
    <n v="1"/>
    <n v="5"/>
    <n v="4816"/>
    <n v="3371.2"/>
    <n v="1444.8000000000002"/>
    <n v="0.30000000000000004"/>
    <x v="10"/>
    <n v="2025"/>
    <x v="2"/>
  </r>
  <r>
    <s v="O04239"/>
    <s v="2024-12-20"/>
    <x v="89"/>
    <s v="P004"/>
    <x v="15"/>
    <x v="1"/>
    <n v="591"/>
    <n v="354.6"/>
    <n v="1"/>
    <n v="5"/>
    <n v="591"/>
    <n v="354.6"/>
    <n v="236.39999999999998"/>
    <n v="0.39999999999999997"/>
    <x v="5"/>
    <n v="2024"/>
    <x v="3"/>
  </r>
  <r>
    <s v="O04240"/>
    <s v="2025-10-07"/>
    <x v="461"/>
    <s v="P049"/>
    <x v="34"/>
    <x v="2"/>
    <n v="4071"/>
    <n v="2442.6"/>
    <n v="5"/>
    <n v="0"/>
    <n v="20355"/>
    <n v="12213"/>
    <n v="8142"/>
    <n v="0.4"/>
    <x v="7"/>
    <n v="2025"/>
    <x v="3"/>
  </r>
  <r>
    <s v="O04241"/>
    <s v="2024-05-23"/>
    <x v="747"/>
    <s v="P100"/>
    <x v="45"/>
    <x v="1"/>
    <n v="2523"/>
    <n v="1766.1"/>
    <n v="2"/>
    <n v="0"/>
    <n v="5046"/>
    <n v="3532.2"/>
    <n v="1513.8000000000002"/>
    <n v="0.30000000000000004"/>
    <x v="0"/>
    <n v="2024"/>
    <x v="0"/>
  </r>
  <r>
    <s v="O04242"/>
    <s v="2024-06-01"/>
    <x v="343"/>
    <s v="P068"/>
    <x v="65"/>
    <x v="0"/>
    <n v="7252"/>
    <n v="3626"/>
    <n v="4"/>
    <n v="5"/>
    <n v="29008"/>
    <n v="14504"/>
    <n v="14504"/>
    <n v="0.5"/>
    <x v="9"/>
    <n v="2024"/>
    <x v="0"/>
  </r>
  <r>
    <s v="O04243"/>
    <s v="2024-06-17"/>
    <x v="536"/>
    <s v="P034"/>
    <x v="88"/>
    <x v="3"/>
    <n v="4860"/>
    <n v="2430"/>
    <n v="4"/>
    <n v="5"/>
    <n v="19440"/>
    <n v="9720"/>
    <n v="9720"/>
    <n v="0.5"/>
    <x v="9"/>
    <n v="2024"/>
    <x v="0"/>
  </r>
  <r>
    <s v="O04244"/>
    <s v="2024-12-20"/>
    <x v="106"/>
    <s v="P036"/>
    <x v="97"/>
    <x v="3"/>
    <n v="3046"/>
    <n v="1827.6"/>
    <n v="1"/>
    <n v="5"/>
    <n v="3046"/>
    <n v="1827.6"/>
    <n v="1218.4000000000001"/>
    <n v="0.4"/>
    <x v="5"/>
    <n v="2024"/>
    <x v="3"/>
  </r>
  <r>
    <s v="O04245"/>
    <s v="2024-02-06"/>
    <x v="628"/>
    <s v="P014"/>
    <x v="67"/>
    <x v="4"/>
    <n v="9565"/>
    <n v="6695.5"/>
    <n v="1"/>
    <n v="15"/>
    <n v="9565"/>
    <n v="6695.5"/>
    <n v="2869.5"/>
    <n v="0.3"/>
    <x v="10"/>
    <n v="2024"/>
    <x v="2"/>
  </r>
  <r>
    <s v="O04246"/>
    <s v="2024-07-31"/>
    <x v="608"/>
    <s v="P073"/>
    <x v="89"/>
    <x v="1"/>
    <n v="626"/>
    <n v="438.2"/>
    <n v="5"/>
    <n v="10"/>
    <n v="3130"/>
    <n v="2191"/>
    <n v="939"/>
    <n v="0.3"/>
    <x v="3"/>
    <n v="2024"/>
    <x v="1"/>
  </r>
  <r>
    <s v="O04247"/>
    <s v="2024-04-14"/>
    <x v="391"/>
    <s v="P050"/>
    <x v="26"/>
    <x v="4"/>
    <n v="10475"/>
    <n v="7332.5"/>
    <n v="3"/>
    <n v="20"/>
    <n v="31425"/>
    <n v="21997.5"/>
    <n v="9427.5"/>
    <n v="0.3"/>
    <x v="8"/>
    <n v="2024"/>
    <x v="0"/>
  </r>
  <r>
    <s v="O04248"/>
    <s v="2025-05-05"/>
    <x v="3"/>
    <s v="P051"/>
    <x v="96"/>
    <x v="1"/>
    <n v="1507"/>
    <n v="753.5"/>
    <n v="5"/>
    <n v="10"/>
    <n v="7535"/>
    <n v="3767.5"/>
    <n v="3767.5"/>
    <n v="0.5"/>
    <x v="0"/>
    <n v="2025"/>
    <x v="0"/>
  </r>
  <r>
    <s v="O04249"/>
    <s v="2025-05-12"/>
    <x v="562"/>
    <s v="P031"/>
    <x v="91"/>
    <x v="3"/>
    <n v="34152"/>
    <n v="23906.400000000001"/>
    <n v="1"/>
    <n v="5"/>
    <n v="34152"/>
    <n v="23906.400000000001"/>
    <n v="10245.599999999999"/>
    <n v="0.29999999999999993"/>
    <x v="0"/>
    <n v="2025"/>
    <x v="0"/>
  </r>
  <r>
    <s v="O04250"/>
    <s v="2025-09-15"/>
    <x v="373"/>
    <s v="P031"/>
    <x v="91"/>
    <x v="3"/>
    <n v="34152"/>
    <n v="23906.400000000001"/>
    <n v="2"/>
    <n v="5"/>
    <n v="68304"/>
    <n v="47812.800000000003"/>
    <n v="20491.199999999997"/>
    <n v="0.29999999999999993"/>
    <x v="4"/>
    <n v="2025"/>
    <x v="1"/>
  </r>
  <r>
    <s v="O04251"/>
    <s v="2024-03-14"/>
    <x v="138"/>
    <s v="P094"/>
    <x v="69"/>
    <x v="0"/>
    <n v="13434"/>
    <n v="9403.7999999999993"/>
    <n v="3"/>
    <n v="0"/>
    <n v="40302"/>
    <n v="28211.399999999998"/>
    <n v="12090.600000000002"/>
    <n v="0.30000000000000004"/>
    <x v="11"/>
    <n v="2024"/>
    <x v="2"/>
  </r>
  <r>
    <s v="O04252"/>
    <s v="2025-09-13"/>
    <x v="4"/>
    <s v="P070"/>
    <x v="85"/>
    <x v="4"/>
    <n v="583"/>
    <n v="349.8"/>
    <n v="1"/>
    <n v="15"/>
    <n v="583"/>
    <n v="349.8"/>
    <n v="233.2"/>
    <n v="0.39999999999999997"/>
    <x v="4"/>
    <n v="2025"/>
    <x v="1"/>
  </r>
  <r>
    <s v="O04253"/>
    <s v="2025-07-23"/>
    <x v="832"/>
    <s v="P054"/>
    <x v="63"/>
    <x v="4"/>
    <n v="611"/>
    <n v="427.7"/>
    <n v="5"/>
    <n v="15"/>
    <n v="3055"/>
    <n v="2138.5"/>
    <n v="916.5"/>
    <n v="0.3"/>
    <x v="3"/>
    <n v="2025"/>
    <x v="1"/>
  </r>
  <r>
    <s v="O04254"/>
    <s v="2024-11-15"/>
    <x v="335"/>
    <s v="P073"/>
    <x v="89"/>
    <x v="1"/>
    <n v="626"/>
    <n v="438.2"/>
    <n v="1"/>
    <n v="10"/>
    <n v="626"/>
    <n v="438.2"/>
    <n v="187.8"/>
    <n v="0.30000000000000004"/>
    <x v="6"/>
    <n v="2024"/>
    <x v="3"/>
  </r>
  <r>
    <s v="O04255"/>
    <s v="2024-12-22"/>
    <x v="938"/>
    <s v="P074"/>
    <x v="19"/>
    <x v="3"/>
    <n v="20835"/>
    <n v="12501"/>
    <n v="3"/>
    <n v="20"/>
    <n v="62505"/>
    <n v="37503"/>
    <n v="25002"/>
    <n v="0.4"/>
    <x v="5"/>
    <n v="2024"/>
    <x v="3"/>
  </r>
  <r>
    <s v="O04256"/>
    <s v="2025-01-22"/>
    <x v="559"/>
    <s v="P060"/>
    <x v="76"/>
    <x v="1"/>
    <n v="758"/>
    <n v="530.6"/>
    <n v="2"/>
    <n v="15"/>
    <n v="1516"/>
    <n v="1061.2"/>
    <n v="454.79999999999995"/>
    <n v="0.3"/>
    <x v="2"/>
    <n v="2025"/>
    <x v="2"/>
  </r>
  <r>
    <s v="O04257"/>
    <s v="2024-06-21"/>
    <x v="302"/>
    <s v="P029"/>
    <x v="94"/>
    <x v="4"/>
    <n v="2105"/>
    <n v="1263"/>
    <n v="3"/>
    <n v="20"/>
    <n v="6315"/>
    <n v="3789"/>
    <n v="2526"/>
    <n v="0.4"/>
    <x v="9"/>
    <n v="2024"/>
    <x v="0"/>
  </r>
  <r>
    <s v="O04258"/>
    <s v="2024-10-30"/>
    <x v="12"/>
    <s v="P093"/>
    <x v="59"/>
    <x v="0"/>
    <n v="10597"/>
    <n v="5298.5"/>
    <n v="3"/>
    <n v="5"/>
    <n v="31791"/>
    <n v="15895.5"/>
    <n v="15895.5"/>
    <n v="0.5"/>
    <x v="7"/>
    <n v="2024"/>
    <x v="3"/>
  </r>
  <r>
    <s v="O04259"/>
    <s v="2024-08-05"/>
    <x v="41"/>
    <s v="P064"/>
    <x v="51"/>
    <x v="0"/>
    <n v="8274"/>
    <n v="5791.8"/>
    <n v="5"/>
    <n v="5"/>
    <n v="41370"/>
    <n v="28959"/>
    <n v="12411"/>
    <n v="0.3"/>
    <x v="1"/>
    <n v="2024"/>
    <x v="1"/>
  </r>
  <r>
    <s v="O04260"/>
    <s v="2025-06-07"/>
    <x v="120"/>
    <s v="P029"/>
    <x v="94"/>
    <x v="4"/>
    <n v="2105"/>
    <n v="1263"/>
    <n v="3"/>
    <n v="10"/>
    <n v="6315"/>
    <n v="3789"/>
    <n v="2526"/>
    <n v="0.4"/>
    <x v="9"/>
    <n v="2025"/>
    <x v="0"/>
  </r>
  <r>
    <s v="O04261"/>
    <s v="2025-02-27"/>
    <x v="363"/>
    <s v="P070"/>
    <x v="85"/>
    <x v="4"/>
    <n v="583"/>
    <n v="349.8"/>
    <n v="4"/>
    <n v="0"/>
    <n v="2332"/>
    <n v="1399.2"/>
    <n v="932.8"/>
    <n v="0.39999999999999997"/>
    <x v="10"/>
    <n v="2025"/>
    <x v="2"/>
  </r>
  <r>
    <s v="O04262"/>
    <s v="2025-04-29"/>
    <x v="485"/>
    <s v="P089"/>
    <x v="31"/>
    <x v="4"/>
    <n v="2956"/>
    <n v="1478"/>
    <n v="5"/>
    <n v="15"/>
    <n v="14780"/>
    <n v="7390"/>
    <n v="7390"/>
    <n v="0.5"/>
    <x v="8"/>
    <n v="2025"/>
    <x v="0"/>
  </r>
  <r>
    <s v="O04263"/>
    <s v="2024-08-16"/>
    <x v="680"/>
    <s v="P042"/>
    <x v="74"/>
    <x v="1"/>
    <n v="2758"/>
    <n v="1379"/>
    <n v="2"/>
    <n v="20"/>
    <n v="5516"/>
    <n v="2758"/>
    <n v="2758"/>
    <n v="0.5"/>
    <x v="1"/>
    <n v="2024"/>
    <x v="1"/>
  </r>
  <r>
    <s v="O04264"/>
    <s v="2025-03-24"/>
    <x v="422"/>
    <s v="P093"/>
    <x v="59"/>
    <x v="0"/>
    <n v="10597"/>
    <n v="5298.5"/>
    <n v="2"/>
    <n v="10"/>
    <n v="21194"/>
    <n v="10597"/>
    <n v="10597"/>
    <n v="0.5"/>
    <x v="11"/>
    <n v="2025"/>
    <x v="2"/>
  </r>
  <r>
    <s v="O04265"/>
    <s v="2025-11-13"/>
    <x v="472"/>
    <s v="P030"/>
    <x v="40"/>
    <x v="3"/>
    <n v="16441"/>
    <n v="8220.5"/>
    <n v="5"/>
    <n v="10"/>
    <n v="82205"/>
    <n v="41102.5"/>
    <n v="41102.5"/>
    <n v="0.5"/>
    <x v="6"/>
    <n v="2025"/>
    <x v="3"/>
  </r>
  <r>
    <s v="O04266"/>
    <s v="2025-02-02"/>
    <x v="145"/>
    <s v="P058"/>
    <x v="35"/>
    <x v="1"/>
    <n v="3598"/>
    <n v="2158.8000000000002"/>
    <n v="1"/>
    <n v="15"/>
    <n v="3598"/>
    <n v="2158.8000000000002"/>
    <n v="1439.1999999999998"/>
    <n v="0.39999999999999997"/>
    <x v="10"/>
    <n v="2025"/>
    <x v="2"/>
  </r>
  <r>
    <s v="O04267"/>
    <s v="2024-02-19"/>
    <x v="247"/>
    <s v="P070"/>
    <x v="85"/>
    <x v="4"/>
    <n v="583"/>
    <n v="349.8"/>
    <n v="4"/>
    <n v="20"/>
    <n v="2332"/>
    <n v="1399.2"/>
    <n v="932.8"/>
    <n v="0.39999999999999997"/>
    <x v="10"/>
    <n v="2024"/>
    <x v="2"/>
  </r>
  <r>
    <s v="O04268"/>
    <s v="2025-01-07"/>
    <x v="898"/>
    <s v="P095"/>
    <x v="66"/>
    <x v="2"/>
    <n v="4520"/>
    <n v="3164"/>
    <n v="1"/>
    <n v="20"/>
    <n v="4520"/>
    <n v="3164"/>
    <n v="1356"/>
    <n v="0.3"/>
    <x v="2"/>
    <n v="2025"/>
    <x v="2"/>
  </r>
  <r>
    <s v="O04269"/>
    <s v="2024-01-02"/>
    <x v="825"/>
    <s v="P021"/>
    <x v="82"/>
    <x v="2"/>
    <n v="1236"/>
    <n v="865.2"/>
    <n v="2"/>
    <n v="20"/>
    <n v="2472"/>
    <n v="1730.4"/>
    <n v="741.59999999999991"/>
    <n v="0.3"/>
    <x v="2"/>
    <n v="2024"/>
    <x v="2"/>
  </r>
  <r>
    <s v="O04270"/>
    <s v="2024-02-08"/>
    <x v="606"/>
    <s v="P004"/>
    <x v="15"/>
    <x v="1"/>
    <n v="591"/>
    <n v="354.6"/>
    <n v="5"/>
    <n v="5"/>
    <n v="2955"/>
    <n v="1773"/>
    <n v="1182"/>
    <n v="0.4"/>
    <x v="10"/>
    <n v="2024"/>
    <x v="2"/>
  </r>
  <r>
    <s v="O04271"/>
    <s v="2025-12-22"/>
    <x v="191"/>
    <s v="P090"/>
    <x v="54"/>
    <x v="1"/>
    <n v="1510"/>
    <n v="755"/>
    <n v="2"/>
    <n v="0"/>
    <n v="3020"/>
    <n v="1510"/>
    <n v="1510"/>
    <n v="0.5"/>
    <x v="5"/>
    <n v="2025"/>
    <x v="3"/>
  </r>
  <r>
    <s v="O04272"/>
    <s v="2024-09-27"/>
    <x v="687"/>
    <s v="P024"/>
    <x v="57"/>
    <x v="3"/>
    <n v="9702"/>
    <n v="4851"/>
    <n v="5"/>
    <n v="0"/>
    <n v="48510"/>
    <n v="24255"/>
    <n v="24255"/>
    <n v="0.5"/>
    <x v="4"/>
    <n v="2024"/>
    <x v="1"/>
  </r>
  <r>
    <s v="O04273"/>
    <s v="2025-10-19"/>
    <x v="339"/>
    <s v="P012"/>
    <x v="13"/>
    <x v="0"/>
    <n v="1513"/>
    <n v="907.8"/>
    <n v="2"/>
    <n v="5"/>
    <n v="3026"/>
    <n v="1815.6"/>
    <n v="1210.4000000000001"/>
    <n v="0.4"/>
    <x v="7"/>
    <n v="2025"/>
    <x v="3"/>
  </r>
  <r>
    <s v="O04274"/>
    <s v="2024-02-14"/>
    <x v="148"/>
    <s v="P079"/>
    <x v="36"/>
    <x v="0"/>
    <n v="10900"/>
    <n v="5450"/>
    <n v="4"/>
    <n v="20"/>
    <n v="43600"/>
    <n v="21800"/>
    <n v="21800"/>
    <n v="0.5"/>
    <x v="10"/>
    <n v="2024"/>
    <x v="2"/>
  </r>
  <r>
    <s v="O04275"/>
    <s v="2025-01-26"/>
    <x v="151"/>
    <s v="P067"/>
    <x v="52"/>
    <x v="4"/>
    <n v="1463"/>
    <n v="731.5"/>
    <n v="3"/>
    <n v="15"/>
    <n v="4389"/>
    <n v="2194.5"/>
    <n v="2194.5"/>
    <n v="0.5"/>
    <x v="2"/>
    <n v="2025"/>
    <x v="2"/>
  </r>
  <r>
    <s v="O04276"/>
    <s v="2025-03-23"/>
    <x v="43"/>
    <s v="P068"/>
    <x v="65"/>
    <x v="0"/>
    <n v="7252"/>
    <n v="3626"/>
    <n v="5"/>
    <n v="5"/>
    <n v="36260"/>
    <n v="18130"/>
    <n v="18130"/>
    <n v="0.5"/>
    <x v="11"/>
    <n v="2025"/>
    <x v="2"/>
  </r>
  <r>
    <s v="O04277"/>
    <s v="2025-04-27"/>
    <x v="962"/>
    <s v="P047"/>
    <x v="48"/>
    <x v="2"/>
    <n v="3146"/>
    <n v="1573"/>
    <n v="1"/>
    <n v="5"/>
    <n v="3146"/>
    <n v="1573"/>
    <n v="1573"/>
    <n v="0.5"/>
    <x v="8"/>
    <n v="2025"/>
    <x v="0"/>
  </r>
  <r>
    <s v="O04278"/>
    <s v="2025-02-03"/>
    <x v="509"/>
    <s v="P047"/>
    <x v="48"/>
    <x v="2"/>
    <n v="3146"/>
    <n v="1573"/>
    <n v="3"/>
    <n v="0"/>
    <n v="9438"/>
    <n v="4719"/>
    <n v="4719"/>
    <n v="0.5"/>
    <x v="10"/>
    <n v="2025"/>
    <x v="2"/>
  </r>
  <r>
    <s v="O04279"/>
    <s v="2024-11-12"/>
    <x v="830"/>
    <s v="P085"/>
    <x v="22"/>
    <x v="1"/>
    <n v="1436"/>
    <n v="1005.2"/>
    <n v="2"/>
    <n v="20"/>
    <n v="2872"/>
    <n v="2010.4"/>
    <n v="861.59999999999991"/>
    <n v="0.3"/>
    <x v="6"/>
    <n v="2024"/>
    <x v="3"/>
  </r>
  <r>
    <s v="O04280"/>
    <s v="2025-01-06"/>
    <x v="176"/>
    <s v="P098"/>
    <x v="30"/>
    <x v="1"/>
    <n v="1661"/>
    <n v="830.5"/>
    <n v="5"/>
    <n v="20"/>
    <n v="8305"/>
    <n v="4152.5"/>
    <n v="4152.5"/>
    <n v="0.5"/>
    <x v="2"/>
    <n v="2025"/>
    <x v="2"/>
  </r>
  <r>
    <s v="O04281"/>
    <s v="2024-04-11"/>
    <x v="541"/>
    <s v="P096"/>
    <x v="47"/>
    <x v="2"/>
    <n v="483"/>
    <n v="289.8"/>
    <n v="2"/>
    <n v="0"/>
    <n v="966"/>
    <n v="579.6"/>
    <n v="386.4"/>
    <n v="0.39999999999999997"/>
    <x v="8"/>
    <n v="2024"/>
    <x v="0"/>
  </r>
  <r>
    <s v="O04282"/>
    <s v="2024-05-14"/>
    <x v="685"/>
    <s v="P064"/>
    <x v="51"/>
    <x v="0"/>
    <n v="8274"/>
    <n v="5791.8"/>
    <n v="5"/>
    <n v="5"/>
    <n v="41370"/>
    <n v="28959"/>
    <n v="12411"/>
    <n v="0.3"/>
    <x v="0"/>
    <n v="2024"/>
    <x v="0"/>
  </r>
  <r>
    <s v="O04283"/>
    <s v="2024-02-21"/>
    <x v="822"/>
    <s v="P054"/>
    <x v="63"/>
    <x v="4"/>
    <n v="611"/>
    <n v="427.7"/>
    <n v="5"/>
    <n v="15"/>
    <n v="3055"/>
    <n v="2138.5"/>
    <n v="916.5"/>
    <n v="0.3"/>
    <x v="10"/>
    <n v="2024"/>
    <x v="2"/>
  </r>
  <r>
    <s v="O04284"/>
    <s v="2025-12-31"/>
    <x v="641"/>
    <s v="P059"/>
    <x v="62"/>
    <x v="3"/>
    <n v="39929"/>
    <n v="23957.4"/>
    <n v="2"/>
    <n v="10"/>
    <n v="79858"/>
    <n v="47914.8"/>
    <n v="31943.199999999997"/>
    <n v="0.39999999999999997"/>
    <x v="5"/>
    <n v="2025"/>
    <x v="3"/>
  </r>
  <r>
    <s v="O04285"/>
    <s v="2024-07-18"/>
    <x v="645"/>
    <s v="P065"/>
    <x v="10"/>
    <x v="4"/>
    <n v="4421"/>
    <n v="3094.7"/>
    <n v="3"/>
    <n v="10"/>
    <n v="13263"/>
    <n v="9284.0999999999985"/>
    <n v="3978.9000000000015"/>
    <n v="0.3000000000000001"/>
    <x v="3"/>
    <n v="2024"/>
    <x v="1"/>
  </r>
  <r>
    <s v="O04286"/>
    <s v="2025-12-19"/>
    <x v="388"/>
    <s v="P095"/>
    <x v="66"/>
    <x v="2"/>
    <n v="4520"/>
    <n v="3164"/>
    <n v="3"/>
    <n v="0"/>
    <n v="13560"/>
    <n v="9492"/>
    <n v="4068"/>
    <n v="0.3"/>
    <x v="5"/>
    <n v="2025"/>
    <x v="3"/>
  </r>
  <r>
    <s v="O04287"/>
    <s v="2024-03-28"/>
    <x v="693"/>
    <s v="P035"/>
    <x v="92"/>
    <x v="4"/>
    <n v="3185"/>
    <n v="1592.5"/>
    <n v="1"/>
    <n v="0"/>
    <n v="3185"/>
    <n v="1592.5"/>
    <n v="1592.5"/>
    <n v="0.5"/>
    <x v="11"/>
    <n v="2024"/>
    <x v="2"/>
  </r>
  <r>
    <s v="O04288"/>
    <s v="2025-06-19"/>
    <x v="909"/>
    <s v="P008"/>
    <x v="29"/>
    <x v="3"/>
    <n v="41971"/>
    <n v="29379.7"/>
    <n v="2"/>
    <n v="10"/>
    <n v="83942"/>
    <n v="58759.4"/>
    <n v="25182.6"/>
    <n v="0.3"/>
    <x v="9"/>
    <n v="2025"/>
    <x v="0"/>
  </r>
  <r>
    <s v="O04289"/>
    <s v="2024-12-20"/>
    <x v="184"/>
    <s v="P075"/>
    <x v="25"/>
    <x v="4"/>
    <n v="5435"/>
    <n v="3804.5"/>
    <n v="2"/>
    <n v="15"/>
    <n v="10870"/>
    <n v="7609"/>
    <n v="3261"/>
    <n v="0.3"/>
    <x v="5"/>
    <n v="2024"/>
    <x v="3"/>
  </r>
  <r>
    <s v="O04290"/>
    <s v="2025-01-13"/>
    <x v="911"/>
    <s v="P077"/>
    <x v="3"/>
    <x v="3"/>
    <n v="42787"/>
    <n v="29950.9"/>
    <n v="3"/>
    <n v="5"/>
    <n v="128361"/>
    <n v="89852.700000000012"/>
    <n v="38508.299999999988"/>
    <n v="0.29999999999999993"/>
    <x v="2"/>
    <n v="2025"/>
    <x v="2"/>
  </r>
  <r>
    <s v="O04291"/>
    <s v="2024-10-17"/>
    <x v="426"/>
    <s v="P042"/>
    <x v="74"/>
    <x v="1"/>
    <n v="2758"/>
    <n v="1379"/>
    <n v="2"/>
    <n v="10"/>
    <n v="5516"/>
    <n v="2758"/>
    <n v="2758"/>
    <n v="0.5"/>
    <x v="7"/>
    <n v="2024"/>
    <x v="3"/>
  </r>
  <r>
    <s v="O04292"/>
    <s v="2025-07-19"/>
    <x v="369"/>
    <s v="P009"/>
    <x v="49"/>
    <x v="4"/>
    <n v="10891"/>
    <n v="5445.5"/>
    <n v="4"/>
    <n v="0"/>
    <n v="43564"/>
    <n v="21782"/>
    <n v="21782"/>
    <n v="0.5"/>
    <x v="3"/>
    <n v="2025"/>
    <x v="1"/>
  </r>
  <r>
    <s v="O04293"/>
    <s v="2025-09-28"/>
    <x v="407"/>
    <s v="P003"/>
    <x v="46"/>
    <x v="1"/>
    <n v="569"/>
    <n v="341.4"/>
    <n v="2"/>
    <n v="20"/>
    <n v="1138"/>
    <n v="682.8"/>
    <n v="455.20000000000005"/>
    <n v="0.4"/>
    <x v="4"/>
    <n v="2025"/>
    <x v="1"/>
  </r>
  <r>
    <s v="O04294"/>
    <s v="2024-01-08"/>
    <x v="729"/>
    <s v="P062"/>
    <x v="93"/>
    <x v="4"/>
    <n v="2777"/>
    <n v="1943.9"/>
    <n v="1"/>
    <n v="15"/>
    <n v="2777"/>
    <n v="1943.9"/>
    <n v="833.09999999999991"/>
    <n v="0.3"/>
    <x v="2"/>
    <n v="2024"/>
    <x v="2"/>
  </r>
  <r>
    <s v="O04295"/>
    <s v="2024-11-23"/>
    <x v="632"/>
    <s v="P070"/>
    <x v="85"/>
    <x v="4"/>
    <n v="583"/>
    <n v="349.8"/>
    <n v="4"/>
    <n v="15"/>
    <n v="2332"/>
    <n v="1399.2"/>
    <n v="932.8"/>
    <n v="0.39999999999999997"/>
    <x v="6"/>
    <n v="2024"/>
    <x v="3"/>
  </r>
  <r>
    <s v="O04296"/>
    <s v="2024-09-24"/>
    <x v="419"/>
    <s v="P099"/>
    <x v="24"/>
    <x v="3"/>
    <n v="48012"/>
    <n v="24006"/>
    <n v="4"/>
    <n v="20"/>
    <n v="192048"/>
    <n v="96024"/>
    <n v="96024"/>
    <n v="0.5"/>
    <x v="4"/>
    <n v="2024"/>
    <x v="1"/>
  </r>
  <r>
    <s v="O04297"/>
    <s v="2025-08-16"/>
    <x v="162"/>
    <s v="P045"/>
    <x v="64"/>
    <x v="3"/>
    <n v="31300"/>
    <n v="18780"/>
    <n v="4"/>
    <n v="20"/>
    <n v="125200"/>
    <n v="75120"/>
    <n v="50080"/>
    <n v="0.4"/>
    <x v="1"/>
    <n v="2025"/>
    <x v="1"/>
  </r>
  <r>
    <s v="O04298"/>
    <s v="2025-10-20"/>
    <x v="29"/>
    <s v="P035"/>
    <x v="92"/>
    <x v="4"/>
    <n v="3185"/>
    <n v="1592.5"/>
    <n v="5"/>
    <n v="0"/>
    <n v="15925"/>
    <n v="7962.5"/>
    <n v="7962.5"/>
    <n v="0.5"/>
    <x v="7"/>
    <n v="2025"/>
    <x v="3"/>
  </r>
  <r>
    <s v="O04299"/>
    <s v="2024-02-11"/>
    <x v="0"/>
    <s v="P035"/>
    <x v="92"/>
    <x v="4"/>
    <n v="3185"/>
    <n v="1592.5"/>
    <n v="5"/>
    <n v="5"/>
    <n v="15925"/>
    <n v="7962.5"/>
    <n v="7962.5"/>
    <n v="0.5"/>
    <x v="10"/>
    <n v="2024"/>
    <x v="2"/>
  </r>
  <r>
    <s v="O04300"/>
    <s v="2025-09-30"/>
    <x v="718"/>
    <s v="P094"/>
    <x v="69"/>
    <x v="0"/>
    <n v="13434"/>
    <n v="9403.7999999999993"/>
    <n v="1"/>
    <n v="20"/>
    <n v="13434"/>
    <n v="9403.7999999999993"/>
    <n v="4030.2000000000007"/>
    <n v="0.30000000000000004"/>
    <x v="4"/>
    <n v="2025"/>
    <x v="1"/>
  </r>
  <r>
    <s v="O04301"/>
    <s v="2024-05-27"/>
    <x v="293"/>
    <s v="P070"/>
    <x v="85"/>
    <x v="4"/>
    <n v="583"/>
    <n v="349.8"/>
    <n v="3"/>
    <n v="20"/>
    <n v="1749"/>
    <n v="1049.4000000000001"/>
    <n v="699.59999999999991"/>
    <n v="0.39999999999999997"/>
    <x v="0"/>
    <n v="2024"/>
    <x v="0"/>
  </r>
  <r>
    <s v="O04302"/>
    <s v="2024-07-29"/>
    <x v="790"/>
    <s v="P059"/>
    <x v="62"/>
    <x v="3"/>
    <n v="39929"/>
    <n v="23957.4"/>
    <n v="1"/>
    <n v="10"/>
    <n v="39929"/>
    <n v="23957.4"/>
    <n v="15971.599999999999"/>
    <n v="0.39999999999999997"/>
    <x v="3"/>
    <n v="2024"/>
    <x v="1"/>
  </r>
  <r>
    <s v="O04303"/>
    <s v="2025-07-31"/>
    <x v="646"/>
    <s v="P031"/>
    <x v="91"/>
    <x v="3"/>
    <n v="34152"/>
    <n v="23906.400000000001"/>
    <n v="2"/>
    <n v="10"/>
    <n v="68304"/>
    <n v="47812.800000000003"/>
    <n v="20491.199999999997"/>
    <n v="0.29999999999999993"/>
    <x v="3"/>
    <n v="2025"/>
    <x v="1"/>
  </r>
  <r>
    <s v="O04304"/>
    <s v="2024-10-28"/>
    <x v="353"/>
    <s v="P031"/>
    <x v="91"/>
    <x v="3"/>
    <n v="34152"/>
    <n v="23906.400000000001"/>
    <n v="5"/>
    <n v="20"/>
    <n v="170760"/>
    <n v="119532"/>
    <n v="51228"/>
    <n v="0.3"/>
    <x v="7"/>
    <n v="2024"/>
    <x v="3"/>
  </r>
  <r>
    <s v="O04305"/>
    <s v="2024-03-22"/>
    <x v="454"/>
    <s v="P048"/>
    <x v="42"/>
    <x v="2"/>
    <n v="2190"/>
    <n v="1095"/>
    <n v="3"/>
    <n v="10"/>
    <n v="6570"/>
    <n v="3285"/>
    <n v="3285"/>
    <n v="0.5"/>
    <x v="11"/>
    <n v="2024"/>
    <x v="2"/>
  </r>
  <r>
    <s v="O04306"/>
    <s v="2025-06-25"/>
    <x v="238"/>
    <s v="P100"/>
    <x v="45"/>
    <x v="1"/>
    <n v="2523"/>
    <n v="1766.1"/>
    <n v="2"/>
    <n v="15"/>
    <n v="5046"/>
    <n v="3532.2"/>
    <n v="1513.8000000000002"/>
    <n v="0.30000000000000004"/>
    <x v="9"/>
    <n v="2025"/>
    <x v="0"/>
  </r>
  <r>
    <s v="O04307"/>
    <s v="2024-09-16"/>
    <x v="581"/>
    <s v="P038"/>
    <x v="2"/>
    <x v="2"/>
    <n v="413"/>
    <n v="247.8"/>
    <n v="4"/>
    <n v="20"/>
    <n v="1652"/>
    <n v="991.2"/>
    <n v="660.8"/>
    <n v="0.39999999999999997"/>
    <x v="4"/>
    <n v="2024"/>
    <x v="1"/>
  </r>
  <r>
    <s v="O04308"/>
    <s v="2024-11-10"/>
    <x v="166"/>
    <s v="P022"/>
    <x v="73"/>
    <x v="3"/>
    <n v="48755"/>
    <n v="29253"/>
    <n v="4"/>
    <n v="15"/>
    <n v="195020"/>
    <n v="117012"/>
    <n v="78008"/>
    <n v="0.4"/>
    <x v="6"/>
    <n v="2024"/>
    <x v="3"/>
  </r>
  <r>
    <s v="O04309"/>
    <s v="2025-02-18"/>
    <x v="264"/>
    <s v="P047"/>
    <x v="48"/>
    <x v="2"/>
    <n v="3146"/>
    <n v="1573"/>
    <n v="3"/>
    <n v="0"/>
    <n v="9438"/>
    <n v="4719"/>
    <n v="4719"/>
    <n v="0.5"/>
    <x v="10"/>
    <n v="2025"/>
    <x v="2"/>
  </r>
  <r>
    <s v="O04310"/>
    <s v="2024-07-14"/>
    <x v="344"/>
    <s v="P002"/>
    <x v="61"/>
    <x v="4"/>
    <n v="4241"/>
    <n v="2120.5"/>
    <n v="5"/>
    <n v="0"/>
    <n v="21205"/>
    <n v="10602.5"/>
    <n v="10602.5"/>
    <n v="0.5"/>
    <x v="3"/>
    <n v="2024"/>
    <x v="1"/>
  </r>
  <r>
    <s v="O04311"/>
    <s v="2025-07-25"/>
    <x v="441"/>
    <s v="P016"/>
    <x v="43"/>
    <x v="1"/>
    <n v="1591"/>
    <n v="1113.7"/>
    <n v="4"/>
    <n v="15"/>
    <n v="6364"/>
    <n v="4454.8"/>
    <n v="1909.1999999999998"/>
    <n v="0.3"/>
    <x v="3"/>
    <n v="2025"/>
    <x v="1"/>
  </r>
  <r>
    <s v="O04312"/>
    <s v="2024-12-12"/>
    <x v="348"/>
    <s v="P079"/>
    <x v="36"/>
    <x v="0"/>
    <n v="10900"/>
    <n v="5450"/>
    <n v="1"/>
    <n v="20"/>
    <n v="10900"/>
    <n v="5450"/>
    <n v="5450"/>
    <n v="0.5"/>
    <x v="5"/>
    <n v="2024"/>
    <x v="3"/>
  </r>
  <r>
    <s v="O04313"/>
    <s v="2024-09-03"/>
    <x v="905"/>
    <s v="P020"/>
    <x v="21"/>
    <x v="4"/>
    <n v="11647"/>
    <n v="8152.9"/>
    <n v="3"/>
    <n v="0"/>
    <n v="34941"/>
    <n v="24458.699999999997"/>
    <n v="10482.300000000003"/>
    <n v="0.3000000000000001"/>
    <x v="4"/>
    <n v="2024"/>
    <x v="1"/>
  </r>
  <r>
    <s v="O04314"/>
    <s v="2024-01-22"/>
    <x v="343"/>
    <s v="P067"/>
    <x v="52"/>
    <x v="4"/>
    <n v="1463"/>
    <n v="731.5"/>
    <n v="3"/>
    <n v="15"/>
    <n v="4389"/>
    <n v="2194.5"/>
    <n v="2194.5"/>
    <n v="0.5"/>
    <x v="2"/>
    <n v="2024"/>
    <x v="2"/>
  </r>
  <r>
    <s v="O04315"/>
    <s v="2025-03-18"/>
    <x v="92"/>
    <s v="P041"/>
    <x v="95"/>
    <x v="1"/>
    <n v="2433"/>
    <n v="1216.5"/>
    <n v="4"/>
    <n v="5"/>
    <n v="9732"/>
    <n v="4866"/>
    <n v="4866"/>
    <n v="0.5"/>
    <x v="11"/>
    <n v="2025"/>
    <x v="2"/>
  </r>
  <r>
    <s v="O04316"/>
    <s v="2024-09-27"/>
    <x v="917"/>
    <s v="P033"/>
    <x v="98"/>
    <x v="3"/>
    <n v="11428"/>
    <n v="6856.8"/>
    <n v="4"/>
    <n v="5"/>
    <n v="45712"/>
    <n v="27427.200000000001"/>
    <n v="18284.8"/>
    <n v="0.39999999999999997"/>
    <x v="4"/>
    <n v="2024"/>
    <x v="1"/>
  </r>
  <r>
    <s v="O04317"/>
    <s v="2024-10-09"/>
    <x v="510"/>
    <s v="P029"/>
    <x v="94"/>
    <x v="4"/>
    <n v="2105"/>
    <n v="1263"/>
    <n v="5"/>
    <n v="15"/>
    <n v="10525"/>
    <n v="6315"/>
    <n v="4210"/>
    <n v="0.4"/>
    <x v="7"/>
    <n v="2024"/>
    <x v="3"/>
  </r>
  <r>
    <s v="O04318"/>
    <s v="2024-08-13"/>
    <x v="939"/>
    <s v="P089"/>
    <x v="31"/>
    <x v="4"/>
    <n v="2956"/>
    <n v="1478"/>
    <n v="4"/>
    <n v="20"/>
    <n v="11824"/>
    <n v="5912"/>
    <n v="5912"/>
    <n v="0.5"/>
    <x v="1"/>
    <n v="2024"/>
    <x v="1"/>
  </r>
  <r>
    <s v="O04319"/>
    <s v="2025-10-07"/>
    <x v="330"/>
    <s v="P097"/>
    <x v="84"/>
    <x v="4"/>
    <n v="9084"/>
    <n v="6358.8"/>
    <n v="3"/>
    <n v="15"/>
    <n v="27252"/>
    <n v="19076.400000000001"/>
    <n v="8175.5999999999985"/>
    <n v="0.29999999999999993"/>
    <x v="7"/>
    <n v="2025"/>
    <x v="3"/>
  </r>
  <r>
    <s v="O04320"/>
    <s v="2025-05-14"/>
    <x v="306"/>
    <s v="P056"/>
    <x v="23"/>
    <x v="3"/>
    <n v="18900"/>
    <n v="9450"/>
    <n v="5"/>
    <n v="10"/>
    <n v="94500"/>
    <n v="47250"/>
    <n v="47250"/>
    <n v="0.5"/>
    <x v="0"/>
    <n v="2025"/>
    <x v="0"/>
  </r>
  <r>
    <s v="O04321"/>
    <s v="2024-11-02"/>
    <x v="664"/>
    <s v="P023"/>
    <x v="11"/>
    <x v="4"/>
    <n v="4437"/>
    <n v="2662.2"/>
    <n v="5"/>
    <n v="0"/>
    <n v="22185"/>
    <n v="13311"/>
    <n v="8874"/>
    <n v="0.4"/>
    <x v="6"/>
    <n v="2024"/>
    <x v="3"/>
  </r>
  <r>
    <s v="O04322"/>
    <s v="2024-01-19"/>
    <x v="762"/>
    <s v="P013"/>
    <x v="70"/>
    <x v="1"/>
    <n v="639"/>
    <n v="319.5"/>
    <n v="1"/>
    <n v="5"/>
    <n v="639"/>
    <n v="319.5"/>
    <n v="319.5"/>
    <n v="0.5"/>
    <x v="2"/>
    <n v="2024"/>
    <x v="2"/>
  </r>
  <r>
    <s v="O04323"/>
    <s v="2024-03-01"/>
    <x v="384"/>
    <s v="P016"/>
    <x v="43"/>
    <x v="1"/>
    <n v="1591"/>
    <n v="1113.7"/>
    <n v="3"/>
    <n v="10"/>
    <n v="4773"/>
    <n v="3341.1000000000004"/>
    <n v="1431.8999999999996"/>
    <n v="0.29999999999999993"/>
    <x v="11"/>
    <n v="2024"/>
    <x v="2"/>
  </r>
  <r>
    <s v="O04324"/>
    <s v="2024-02-23"/>
    <x v="850"/>
    <s v="P041"/>
    <x v="95"/>
    <x v="1"/>
    <n v="2433"/>
    <n v="1216.5"/>
    <n v="4"/>
    <n v="10"/>
    <n v="9732"/>
    <n v="4866"/>
    <n v="4866"/>
    <n v="0.5"/>
    <x v="10"/>
    <n v="2024"/>
    <x v="2"/>
  </r>
  <r>
    <s v="O04325"/>
    <s v="2024-04-19"/>
    <x v="451"/>
    <s v="P029"/>
    <x v="94"/>
    <x v="4"/>
    <n v="2105"/>
    <n v="1263"/>
    <n v="4"/>
    <n v="5"/>
    <n v="8420"/>
    <n v="5052"/>
    <n v="3368"/>
    <n v="0.4"/>
    <x v="8"/>
    <n v="2024"/>
    <x v="0"/>
  </r>
  <r>
    <s v="O04326"/>
    <s v="2025-07-19"/>
    <x v="286"/>
    <s v="P001"/>
    <x v="1"/>
    <x v="1"/>
    <n v="1891"/>
    <n v="945.5"/>
    <n v="2"/>
    <n v="15"/>
    <n v="3782"/>
    <n v="1891"/>
    <n v="1891"/>
    <n v="0.5"/>
    <x v="3"/>
    <n v="2025"/>
    <x v="1"/>
  </r>
  <r>
    <s v="O04327"/>
    <s v="2025-09-14"/>
    <x v="893"/>
    <s v="P075"/>
    <x v="25"/>
    <x v="4"/>
    <n v="5435"/>
    <n v="3804.5"/>
    <n v="1"/>
    <n v="5"/>
    <n v="5435"/>
    <n v="3804.5"/>
    <n v="1630.5"/>
    <n v="0.3"/>
    <x v="4"/>
    <n v="2025"/>
    <x v="1"/>
  </r>
  <r>
    <s v="O04328"/>
    <s v="2024-12-30"/>
    <x v="319"/>
    <s v="P028"/>
    <x v="27"/>
    <x v="3"/>
    <n v="9664"/>
    <n v="4832"/>
    <n v="3"/>
    <n v="20"/>
    <n v="28992"/>
    <n v="14496"/>
    <n v="14496"/>
    <n v="0.5"/>
    <x v="5"/>
    <n v="2024"/>
    <x v="3"/>
  </r>
  <r>
    <s v="O04329"/>
    <s v="2024-08-11"/>
    <x v="520"/>
    <s v="P002"/>
    <x v="61"/>
    <x v="4"/>
    <n v="4241"/>
    <n v="2120.5"/>
    <n v="3"/>
    <n v="5"/>
    <n v="12723"/>
    <n v="6361.5"/>
    <n v="6361.5"/>
    <n v="0.5"/>
    <x v="1"/>
    <n v="2024"/>
    <x v="1"/>
  </r>
  <r>
    <s v="O04330"/>
    <s v="2025-03-18"/>
    <x v="166"/>
    <s v="P032"/>
    <x v="9"/>
    <x v="2"/>
    <n v="3034"/>
    <n v="1820.4"/>
    <n v="3"/>
    <n v="0"/>
    <n v="9102"/>
    <n v="5461.2000000000007"/>
    <n v="3640.7999999999993"/>
    <n v="0.39999999999999991"/>
    <x v="11"/>
    <n v="2025"/>
    <x v="2"/>
  </r>
  <r>
    <s v="O04331"/>
    <s v="2024-03-09"/>
    <x v="295"/>
    <s v="P077"/>
    <x v="3"/>
    <x v="3"/>
    <n v="42787"/>
    <n v="29950.9"/>
    <n v="4"/>
    <n v="5"/>
    <n v="171148"/>
    <n v="119803.6"/>
    <n v="51344.399999999994"/>
    <n v="0.3"/>
    <x v="11"/>
    <n v="2024"/>
    <x v="2"/>
  </r>
  <r>
    <s v="O04332"/>
    <s v="2025-02-12"/>
    <x v="91"/>
    <s v="P044"/>
    <x v="53"/>
    <x v="4"/>
    <n v="5008"/>
    <n v="3505.6"/>
    <n v="2"/>
    <n v="20"/>
    <n v="10016"/>
    <n v="7011.2"/>
    <n v="3004.8"/>
    <n v="0.30000000000000004"/>
    <x v="10"/>
    <n v="2025"/>
    <x v="2"/>
  </r>
  <r>
    <s v="O04333"/>
    <s v="2024-08-20"/>
    <x v="11"/>
    <s v="P051"/>
    <x v="96"/>
    <x v="1"/>
    <n v="1507"/>
    <n v="753.5"/>
    <n v="5"/>
    <n v="0"/>
    <n v="7535"/>
    <n v="3767.5"/>
    <n v="3767.5"/>
    <n v="0.5"/>
    <x v="1"/>
    <n v="2024"/>
    <x v="1"/>
  </r>
  <r>
    <s v="O04334"/>
    <s v="2024-04-12"/>
    <x v="721"/>
    <s v="P060"/>
    <x v="76"/>
    <x v="1"/>
    <n v="758"/>
    <n v="530.6"/>
    <n v="3"/>
    <n v="10"/>
    <n v="2274"/>
    <n v="1591.8000000000002"/>
    <n v="682.19999999999982"/>
    <n v="0.29999999999999993"/>
    <x v="8"/>
    <n v="2024"/>
    <x v="0"/>
  </r>
  <r>
    <s v="O04335"/>
    <s v="2025-04-15"/>
    <x v="823"/>
    <s v="P033"/>
    <x v="98"/>
    <x v="3"/>
    <n v="11428"/>
    <n v="6856.8"/>
    <n v="5"/>
    <n v="10"/>
    <n v="57140"/>
    <n v="34284"/>
    <n v="22856"/>
    <n v="0.4"/>
    <x v="8"/>
    <n v="2025"/>
    <x v="0"/>
  </r>
  <r>
    <s v="O04336"/>
    <s v="2024-01-30"/>
    <x v="680"/>
    <s v="P076"/>
    <x v="17"/>
    <x v="1"/>
    <n v="3690"/>
    <n v="2583"/>
    <n v="3"/>
    <n v="5"/>
    <n v="11070"/>
    <n v="7749"/>
    <n v="3321"/>
    <n v="0.3"/>
    <x v="2"/>
    <n v="2024"/>
    <x v="2"/>
  </r>
  <r>
    <s v="O04337"/>
    <s v="2025-02-14"/>
    <x v="521"/>
    <s v="P017"/>
    <x v="12"/>
    <x v="2"/>
    <n v="978"/>
    <n v="684.6"/>
    <n v="3"/>
    <n v="15"/>
    <n v="2934"/>
    <n v="2053.8000000000002"/>
    <n v="880.19999999999982"/>
    <n v="0.29999999999999993"/>
    <x v="10"/>
    <n v="2025"/>
    <x v="2"/>
  </r>
  <r>
    <s v="O04338"/>
    <s v="2024-11-29"/>
    <x v="398"/>
    <s v="P013"/>
    <x v="70"/>
    <x v="1"/>
    <n v="639"/>
    <n v="319.5"/>
    <n v="4"/>
    <n v="0"/>
    <n v="2556"/>
    <n v="1278"/>
    <n v="1278"/>
    <n v="0.5"/>
    <x v="6"/>
    <n v="2024"/>
    <x v="3"/>
  </r>
  <r>
    <s v="O04339"/>
    <s v="2025-01-27"/>
    <x v="635"/>
    <s v="P069"/>
    <x v="41"/>
    <x v="1"/>
    <n v="384"/>
    <n v="192"/>
    <n v="4"/>
    <n v="0"/>
    <n v="1536"/>
    <n v="768"/>
    <n v="768"/>
    <n v="0.5"/>
    <x v="2"/>
    <n v="2025"/>
    <x v="2"/>
  </r>
  <r>
    <s v="O04340"/>
    <s v="2025-09-16"/>
    <x v="52"/>
    <s v="P063"/>
    <x v="16"/>
    <x v="2"/>
    <n v="3643"/>
    <n v="2185.8000000000002"/>
    <n v="2"/>
    <n v="20"/>
    <n v="7286"/>
    <n v="4371.6000000000004"/>
    <n v="2914.3999999999996"/>
    <n v="0.39999999999999997"/>
    <x v="4"/>
    <n v="2025"/>
    <x v="1"/>
  </r>
  <r>
    <s v="O04341"/>
    <s v="2024-04-22"/>
    <x v="540"/>
    <s v="P073"/>
    <x v="89"/>
    <x v="1"/>
    <n v="626"/>
    <n v="438.2"/>
    <n v="5"/>
    <n v="5"/>
    <n v="3130"/>
    <n v="2191"/>
    <n v="939"/>
    <n v="0.3"/>
    <x v="8"/>
    <n v="2024"/>
    <x v="0"/>
  </r>
  <r>
    <s v="O04342"/>
    <s v="2024-06-23"/>
    <x v="310"/>
    <s v="P061"/>
    <x v="44"/>
    <x v="4"/>
    <n v="7170"/>
    <n v="3585"/>
    <n v="3"/>
    <n v="20"/>
    <n v="21510"/>
    <n v="10755"/>
    <n v="10755"/>
    <n v="0.5"/>
    <x v="9"/>
    <n v="2024"/>
    <x v="0"/>
  </r>
  <r>
    <s v="O04343"/>
    <s v="2025-06-15"/>
    <x v="188"/>
    <s v="P037"/>
    <x v="37"/>
    <x v="3"/>
    <n v="29046"/>
    <n v="20332.2"/>
    <n v="2"/>
    <n v="15"/>
    <n v="58092"/>
    <n v="40664.400000000001"/>
    <n v="17427.599999999999"/>
    <n v="0.3"/>
    <x v="9"/>
    <n v="2025"/>
    <x v="0"/>
  </r>
  <r>
    <s v="O04344"/>
    <s v="2024-11-08"/>
    <x v="221"/>
    <s v="P046"/>
    <x v="7"/>
    <x v="0"/>
    <n v="10604"/>
    <n v="5302"/>
    <n v="4"/>
    <n v="10"/>
    <n v="42416"/>
    <n v="21208"/>
    <n v="21208"/>
    <n v="0.5"/>
    <x v="6"/>
    <n v="2024"/>
    <x v="3"/>
  </r>
  <r>
    <s v="O04345"/>
    <s v="2024-11-11"/>
    <x v="208"/>
    <s v="P017"/>
    <x v="12"/>
    <x v="2"/>
    <n v="978"/>
    <n v="684.6"/>
    <n v="2"/>
    <n v="15"/>
    <n v="1956"/>
    <n v="1369.2"/>
    <n v="586.79999999999995"/>
    <n v="0.3"/>
    <x v="6"/>
    <n v="2024"/>
    <x v="3"/>
  </r>
  <r>
    <s v="O04346"/>
    <s v="2024-02-24"/>
    <x v="193"/>
    <s v="P031"/>
    <x v="91"/>
    <x v="3"/>
    <n v="34152"/>
    <n v="23906.400000000001"/>
    <n v="1"/>
    <n v="0"/>
    <n v="34152"/>
    <n v="23906.400000000001"/>
    <n v="10245.599999999999"/>
    <n v="0.29999999999999993"/>
    <x v="10"/>
    <n v="2024"/>
    <x v="2"/>
  </r>
  <r>
    <s v="O04347"/>
    <s v="2025-11-12"/>
    <x v="918"/>
    <s v="P027"/>
    <x v="33"/>
    <x v="2"/>
    <n v="4969"/>
    <n v="2484.5"/>
    <n v="1"/>
    <n v="15"/>
    <n v="4969"/>
    <n v="2484.5"/>
    <n v="2484.5"/>
    <n v="0.5"/>
    <x v="6"/>
    <n v="2025"/>
    <x v="3"/>
  </r>
  <r>
    <s v="O04348"/>
    <s v="2024-04-04"/>
    <x v="668"/>
    <s v="P086"/>
    <x v="8"/>
    <x v="2"/>
    <n v="3333"/>
    <n v="2333.1"/>
    <n v="4"/>
    <n v="0"/>
    <n v="13332"/>
    <n v="9332.4"/>
    <n v="3999.6000000000004"/>
    <n v="0.30000000000000004"/>
    <x v="8"/>
    <n v="2024"/>
    <x v="0"/>
  </r>
  <r>
    <s v="O04349"/>
    <s v="2025-03-16"/>
    <x v="261"/>
    <s v="P011"/>
    <x v="32"/>
    <x v="0"/>
    <n v="4339"/>
    <n v="2169.5"/>
    <n v="5"/>
    <n v="5"/>
    <n v="21695"/>
    <n v="10847.5"/>
    <n v="10847.5"/>
    <n v="0.5"/>
    <x v="11"/>
    <n v="2025"/>
    <x v="2"/>
  </r>
  <r>
    <s v="O04350"/>
    <s v="2024-02-04"/>
    <x v="643"/>
    <s v="P050"/>
    <x v="26"/>
    <x v="4"/>
    <n v="10475"/>
    <n v="7332.5"/>
    <n v="4"/>
    <n v="20"/>
    <n v="41900"/>
    <n v="29330"/>
    <n v="12570"/>
    <n v="0.3"/>
    <x v="10"/>
    <n v="2024"/>
    <x v="2"/>
  </r>
  <r>
    <s v="O04351"/>
    <s v="2025-12-08"/>
    <x v="652"/>
    <s v="P034"/>
    <x v="88"/>
    <x v="3"/>
    <n v="4860"/>
    <n v="2430"/>
    <n v="3"/>
    <n v="20"/>
    <n v="14580"/>
    <n v="7290"/>
    <n v="7290"/>
    <n v="0.5"/>
    <x v="5"/>
    <n v="2025"/>
    <x v="3"/>
  </r>
  <r>
    <s v="O04352"/>
    <s v="2024-01-08"/>
    <x v="93"/>
    <s v="P095"/>
    <x v="66"/>
    <x v="2"/>
    <n v="4520"/>
    <n v="3164"/>
    <n v="4"/>
    <n v="10"/>
    <n v="18080"/>
    <n v="12656"/>
    <n v="5424"/>
    <n v="0.3"/>
    <x v="2"/>
    <n v="2024"/>
    <x v="2"/>
  </r>
  <r>
    <s v="O04353"/>
    <s v="2024-02-18"/>
    <x v="225"/>
    <s v="P016"/>
    <x v="43"/>
    <x v="1"/>
    <n v="1591"/>
    <n v="1113.7"/>
    <n v="1"/>
    <n v="20"/>
    <n v="1591"/>
    <n v="1113.7"/>
    <n v="477.29999999999995"/>
    <n v="0.3"/>
    <x v="10"/>
    <n v="2024"/>
    <x v="2"/>
  </r>
  <r>
    <s v="O04354"/>
    <s v="2025-08-06"/>
    <x v="58"/>
    <s v="P018"/>
    <x v="5"/>
    <x v="1"/>
    <n v="3985"/>
    <n v="2789.5"/>
    <n v="1"/>
    <n v="20"/>
    <n v="3985"/>
    <n v="2789.5"/>
    <n v="1195.5"/>
    <n v="0.3"/>
    <x v="1"/>
    <n v="2025"/>
    <x v="1"/>
  </r>
  <r>
    <s v="O04355"/>
    <s v="2024-04-05"/>
    <x v="156"/>
    <s v="P030"/>
    <x v="40"/>
    <x v="3"/>
    <n v="16441"/>
    <n v="8220.5"/>
    <n v="4"/>
    <n v="0"/>
    <n v="65764"/>
    <n v="32882"/>
    <n v="32882"/>
    <n v="0.5"/>
    <x v="8"/>
    <n v="2024"/>
    <x v="0"/>
  </r>
  <r>
    <s v="O04356"/>
    <s v="2024-07-13"/>
    <x v="970"/>
    <s v="P039"/>
    <x v="81"/>
    <x v="0"/>
    <n v="9543"/>
    <n v="4771.5"/>
    <n v="1"/>
    <n v="20"/>
    <n v="9543"/>
    <n v="4771.5"/>
    <n v="4771.5"/>
    <n v="0.5"/>
    <x v="3"/>
    <n v="2024"/>
    <x v="1"/>
  </r>
  <r>
    <s v="O04357"/>
    <s v="2025-06-06"/>
    <x v="350"/>
    <s v="P010"/>
    <x v="0"/>
    <x v="0"/>
    <n v="10936"/>
    <n v="6561.6"/>
    <n v="5"/>
    <n v="5"/>
    <n v="54680"/>
    <n v="32808"/>
    <n v="21872"/>
    <n v="0.4"/>
    <x v="9"/>
    <n v="2025"/>
    <x v="0"/>
  </r>
  <r>
    <s v="O04358"/>
    <s v="2024-12-12"/>
    <x v="852"/>
    <s v="P063"/>
    <x v="16"/>
    <x v="2"/>
    <n v="3643"/>
    <n v="2185.8000000000002"/>
    <n v="1"/>
    <n v="0"/>
    <n v="3643"/>
    <n v="2185.8000000000002"/>
    <n v="1457.1999999999998"/>
    <n v="0.39999999999999997"/>
    <x v="5"/>
    <n v="2024"/>
    <x v="3"/>
  </r>
  <r>
    <s v="O04359"/>
    <s v="2025-02-17"/>
    <x v="170"/>
    <s v="P068"/>
    <x v="65"/>
    <x v="0"/>
    <n v="7252"/>
    <n v="3626"/>
    <n v="1"/>
    <n v="10"/>
    <n v="7252"/>
    <n v="3626"/>
    <n v="3626"/>
    <n v="0.5"/>
    <x v="10"/>
    <n v="2025"/>
    <x v="2"/>
  </r>
  <r>
    <s v="O04360"/>
    <s v="2025-04-09"/>
    <x v="11"/>
    <s v="P083"/>
    <x v="14"/>
    <x v="4"/>
    <n v="5842"/>
    <n v="3505.2"/>
    <n v="5"/>
    <n v="20"/>
    <n v="29210"/>
    <n v="17526"/>
    <n v="11684"/>
    <n v="0.4"/>
    <x v="8"/>
    <n v="2025"/>
    <x v="0"/>
  </r>
  <r>
    <s v="O04361"/>
    <s v="2025-10-11"/>
    <x v="454"/>
    <s v="P054"/>
    <x v="63"/>
    <x v="4"/>
    <n v="611"/>
    <n v="427.7"/>
    <n v="5"/>
    <n v="5"/>
    <n v="3055"/>
    <n v="2138.5"/>
    <n v="916.5"/>
    <n v="0.3"/>
    <x v="7"/>
    <n v="2025"/>
    <x v="3"/>
  </r>
  <r>
    <s v="O04362"/>
    <s v="2025-12-11"/>
    <x v="815"/>
    <s v="P097"/>
    <x v="84"/>
    <x v="4"/>
    <n v="9084"/>
    <n v="6358.8"/>
    <n v="4"/>
    <n v="0"/>
    <n v="36336"/>
    <n v="25435.200000000001"/>
    <n v="10900.8"/>
    <n v="0.3"/>
    <x v="5"/>
    <n v="2025"/>
    <x v="3"/>
  </r>
  <r>
    <s v="O04363"/>
    <s v="2024-03-28"/>
    <x v="481"/>
    <s v="P054"/>
    <x v="63"/>
    <x v="4"/>
    <n v="611"/>
    <n v="427.7"/>
    <n v="3"/>
    <n v="5"/>
    <n v="1833"/>
    <n v="1283.0999999999999"/>
    <n v="549.90000000000009"/>
    <n v="0.30000000000000004"/>
    <x v="11"/>
    <n v="2024"/>
    <x v="2"/>
  </r>
  <r>
    <s v="O04364"/>
    <s v="2025-10-15"/>
    <x v="436"/>
    <s v="P092"/>
    <x v="83"/>
    <x v="0"/>
    <n v="7315"/>
    <n v="4389"/>
    <n v="1"/>
    <n v="5"/>
    <n v="7315"/>
    <n v="4389"/>
    <n v="2926"/>
    <n v="0.4"/>
    <x v="7"/>
    <n v="2025"/>
    <x v="3"/>
  </r>
  <r>
    <s v="O04365"/>
    <s v="2025-03-23"/>
    <x v="912"/>
    <s v="P097"/>
    <x v="84"/>
    <x v="4"/>
    <n v="9084"/>
    <n v="6358.8"/>
    <n v="4"/>
    <n v="20"/>
    <n v="36336"/>
    <n v="25435.200000000001"/>
    <n v="10900.8"/>
    <n v="0.3"/>
    <x v="11"/>
    <n v="2025"/>
    <x v="2"/>
  </r>
  <r>
    <s v="O04366"/>
    <s v="2024-04-18"/>
    <x v="294"/>
    <s v="P077"/>
    <x v="3"/>
    <x v="3"/>
    <n v="42787"/>
    <n v="29950.9"/>
    <n v="4"/>
    <n v="10"/>
    <n v="171148"/>
    <n v="119803.6"/>
    <n v="51344.399999999994"/>
    <n v="0.3"/>
    <x v="8"/>
    <n v="2024"/>
    <x v="0"/>
  </r>
  <r>
    <s v="O04367"/>
    <s v="2025-04-05"/>
    <x v="548"/>
    <s v="P088"/>
    <x v="6"/>
    <x v="4"/>
    <n v="11542"/>
    <n v="6925.2"/>
    <n v="4"/>
    <n v="5"/>
    <n v="46168"/>
    <n v="27700.799999999999"/>
    <n v="18467.2"/>
    <n v="0.4"/>
    <x v="8"/>
    <n v="2025"/>
    <x v="0"/>
  </r>
  <r>
    <s v="O04368"/>
    <s v="2025-04-22"/>
    <x v="782"/>
    <s v="P040"/>
    <x v="86"/>
    <x v="4"/>
    <n v="6724"/>
    <n v="4034.4"/>
    <n v="3"/>
    <n v="15"/>
    <n v="20172"/>
    <n v="12103.2"/>
    <n v="8068.7999999999993"/>
    <n v="0.39999999999999997"/>
    <x v="8"/>
    <n v="2025"/>
    <x v="0"/>
  </r>
  <r>
    <s v="O04369"/>
    <s v="2025-02-12"/>
    <x v="121"/>
    <s v="P077"/>
    <x v="3"/>
    <x v="3"/>
    <n v="42787"/>
    <n v="29950.9"/>
    <n v="5"/>
    <n v="0"/>
    <n v="213935"/>
    <n v="149754.5"/>
    <n v="64180.5"/>
    <n v="0.3"/>
    <x v="10"/>
    <n v="2025"/>
    <x v="2"/>
  </r>
  <r>
    <s v="O04370"/>
    <s v="2024-05-04"/>
    <x v="977"/>
    <s v="P048"/>
    <x v="42"/>
    <x v="2"/>
    <n v="2190"/>
    <n v="1095"/>
    <n v="2"/>
    <n v="5"/>
    <n v="4380"/>
    <n v="2190"/>
    <n v="2190"/>
    <n v="0.5"/>
    <x v="0"/>
    <n v="2024"/>
    <x v="0"/>
  </r>
  <r>
    <s v="O04371"/>
    <s v="2025-06-29"/>
    <x v="859"/>
    <s v="P053"/>
    <x v="28"/>
    <x v="2"/>
    <n v="641"/>
    <n v="384.6"/>
    <n v="4"/>
    <n v="10"/>
    <n v="2564"/>
    <n v="1538.4"/>
    <n v="1025.5999999999999"/>
    <n v="0.39999999999999997"/>
    <x v="9"/>
    <n v="2025"/>
    <x v="0"/>
  </r>
  <r>
    <s v="O04372"/>
    <s v="2025-06-18"/>
    <x v="336"/>
    <s v="P100"/>
    <x v="45"/>
    <x v="1"/>
    <n v="2523"/>
    <n v="1766.1"/>
    <n v="1"/>
    <n v="15"/>
    <n v="2523"/>
    <n v="1766.1"/>
    <n v="756.90000000000009"/>
    <n v="0.30000000000000004"/>
    <x v="9"/>
    <n v="2025"/>
    <x v="0"/>
  </r>
  <r>
    <s v="O04373"/>
    <s v="2025-12-10"/>
    <x v="77"/>
    <s v="P018"/>
    <x v="5"/>
    <x v="1"/>
    <n v="3985"/>
    <n v="2789.5"/>
    <n v="4"/>
    <n v="20"/>
    <n v="15940"/>
    <n v="11158"/>
    <n v="4782"/>
    <n v="0.3"/>
    <x v="5"/>
    <n v="2025"/>
    <x v="3"/>
  </r>
  <r>
    <s v="O04374"/>
    <s v="2025-06-12"/>
    <x v="876"/>
    <s v="P028"/>
    <x v="27"/>
    <x v="3"/>
    <n v="9664"/>
    <n v="4832"/>
    <n v="1"/>
    <n v="0"/>
    <n v="9664"/>
    <n v="4832"/>
    <n v="4832"/>
    <n v="0.5"/>
    <x v="9"/>
    <n v="2025"/>
    <x v="0"/>
  </r>
  <r>
    <s v="O04375"/>
    <s v="2024-10-07"/>
    <x v="773"/>
    <s v="P035"/>
    <x v="92"/>
    <x v="4"/>
    <n v="3185"/>
    <n v="1592.5"/>
    <n v="4"/>
    <n v="5"/>
    <n v="12740"/>
    <n v="6370"/>
    <n v="6370"/>
    <n v="0.5"/>
    <x v="7"/>
    <n v="2024"/>
    <x v="3"/>
  </r>
  <r>
    <s v="O04376"/>
    <s v="2025-03-31"/>
    <x v="715"/>
    <s v="P083"/>
    <x v="14"/>
    <x v="4"/>
    <n v="5842"/>
    <n v="3505.2"/>
    <n v="5"/>
    <n v="0"/>
    <n v="29210"/>
    <n v="17526"/>
    <n v="11684"/>
    <n v="0.4"/>
    <x v="11"/>
    <n v="2025"/>
    <x v="2"/>
  </r>
  <r>
    <s v="O04377"/>
    <s v="2025-08-21"/>
    <x v="734"/>
    <s v="P043"/>
    <x v="87"/>
    <x v="1"/>
    <n v="1637"/>
    <n v="818.5"/>
    <n v="4"/>
    <n v="0"/>
    <n v="6548"/>
    <n v="3274"/>
    <n v="3274"/>
    <n v="0.5"/>
    <x v="1"/>
    <n v="2025"/>
    <x v="1"/>
  </r>
  <r>
    <s v="O04378"/>
    <s v="2025-01-06"/>
    <x v="502"/>
    <s v="P088"/>
    <x v="6"/>
    <x v="4"/>
    <n v="11542"/>
    <n v="6925.2"/>
    <n v="3"/>
    <n v="15"/>
    <n v="34626"/>
    <n v="20775.599999999999"/>
    <n v="13850.400000000001"/>
    <n v="0.4"/>
    <x v="2"/>
    <n v="2025"/>
    <x v="2"/>
  </r>
  <r>
    <s v="O04379"/>
    <s v="2025-03-17"/>
    <x v="722"/>
    <s v="P040"/>
    <x v="86"/>
    <x v="4"/>
    <n v="6724"/>
    <n v="4034.4"/>
    <n v="4"/>
    <n v="15"/>
    <n v="26896"/>
    <n v="16137.6"/>
    <n v="10758.4"/>
    <n v="0.39999999999999997"/>
    <x v="11"/>
    <n v="2025"/>
    <x v="2"/>
  </r>
  <r>
    <s v="O04380"/>
    <s v="2025-09-04"/>
    <x v="315"/>
    <s v="P038"/>
    <x v="2"/>
    <x v="2"/>
    <n v="413"/>
    <n v="247.8"/>
    <n v="3"/>
    <n v="10"/>
    <n v="1239"/>
    <n v="743.40000000000009"/>
    <n v="495.59999999999991"/>
    <n v="0.39999999999999991"/>
    <x v="4"/>
    <n v="2025"/>
    <x v="1"/>
  </r>
  <r>
    <s v="O04381"/>
    <s v="2025-10-06"/>
    <x v="690"/>
    <s v="P048"/>
    <x v="42"/>
    <x v="2"/>
    <n v="2190"/>
    <n v="1095"/>
    <n v="5"/>
    <n v="10"/>
    <n v="10950"/>
    <n v="5475"/>
    <n v="5475"/>
    <n v="0.5"/>
    <x v="7"/>
    <n v="2025"/>
    <x v="3"/>
  </r>
  <r>
    <s v="O04382"/>
    <s v="2024-02-08"/>
    <x v="12"/>
    <s v="P059"/>
    <x v="62"/>
    <x v="3"/>
    <n v="39929"/>
    <n v="23957.4"/>
    <n v="1"/>
    <n v="15"/>
    <n v="39929"/>
    <n v="23957.4"/>
    <n v="15971.599999999999"/>
    <n v="0.39999999999999997"/>
    <x v="10"/>
    <n v="2024"/>
    <x v="2"/>
  </r>
  <r>
    <s v="O04383"/>
    <s v="2024-02-10"/>
    <x v="644"/>
    <s v="P070"/>
    <x v="85"/>
    <x v="4"/>
    <n v="583"/>
    <n v="349.8"/>
    <n v="3"/>
    <n v="5"/>
    <n v="1749"/>
    <n v="1049.4000000000001"/>
    <n v="699.59999999999991"/>
    <n v="0.39999999999999997"/>
    <x v="10"/>
    <n v="2024"/>
    <x v="2"/>
  </r>
  <r>
    <s v="O04384"/>
    <s v="2024-01-18"/>
    <x v="219"/>
    <s v="P087"/>
    <x v="78"/>
    <x v="3"/>
    <n v="25216"/>
    <n v="17651.2"/>
    <n v="1"/>
    <n v="15"/>
    <n v="25216"/>
    <n v="17651.2"/>
    <n v="7564.7999999999993"/>
    <n v="0.3"/>
    <x v="2"/>
    <n v="2024"/>
    <x v="2"/>
  </r>
  <r>
    <s v="O04385"/>
    <s v="2024-07-27"/>
    <x v="437"/>
    <s v="P034"/>
    <x v="88"/>
    <x v="3"/>
    <n v="4860"/>
    <n v="2430"/>
    <n v="3"/>
    <n v="15"/>
    <n v="14580"/>
    <n v="7290"/>
    <n v="7290"/>
    <n v="0.5"/>
    <x v="3"/>
    <n v="2024"/>
    <x v="1"/>
  </r>
  <r>
    <s v="O04386"/>
    <s v="2024-01-07"/>
    <x v="433"/>
    <s v="P007"/>
    <x v="4"/>
    <x v="4"/>
    <n v="5469"/>
    <n v="3281.4"/>
    <n v="5"/>
    <n v="15"/>
    <n v="27345"/>
    <n v="16407"/>
    <n v="10938"/>
    <n v="0.4"/>
    <x v="2"/>
    <n v="2024"/>
    <x v="2"/>
  </r>
  <r>
    <s v="O04387"/>
    <s v="2025-01-15"/>
    <x v="194"/>
    <s v="P007"/>
    <x v="4"/>
    <x v="4"/>
    <n v="5469"/>
    <n v="3281.4"/>
    <n v="1"/>
    <n v="20"/>
    <n v="5469"/>
    <n v="3281.4"/>
    <n v="2187.6"/>
    <n v="0.39999999999999997"/>
    <x v="2"/>
    <n v="2025"/>
    <x v="2"/>
  </r>
  <r>
    <s v="O04388"/>
    <s v="2024-05-27"/>
    <x v="452"/>
    <s v="P044"/>
    <x v="53"/>
    <x v="4"/>
    <n v="5008"/>
    <n v="3505.6"/>
    <n v="1"/>
    <n v="15"/>
    <n v="5008"/>
    <n v="3505.6"/>
    <n v="1502.4"/>
    <n v="0.30000000000000004"/>
    <x v="0"/>
    <n v="2024"/>
    <x v="0"/>
  </r>
  <r>
    <s v="O04389"/>
    <s v="2025-02-01"/>
    <x v="174"/>
    <s v="P040"/>
    <x v="86"/>
    <x v="4"/>
    <n v="6724"/>
    <n v="4034.4"/>
    <n v="2"/>
    <n v="0"/>
    <n v="13448"/>
    <n v="8068.8"/>
    <n v="5379.2"/>
    <n v="0.39999999999999997"/>
    <x v="10"/>
    <n v="2025"/>
    <x v="2"/>
  </r>
  <r>
    <s v="O04390"/>
    <s v="2024-02-02"/>
    <x v="719"/>
    <s v="P047"/>
    <x v="48"/>
    <x v="2"/>
    <n v="3146"/>
    <n v="1573"/>
    <n v="1"/>
    <n v="0"/>
    <n v="3146"/>
    <n v="1573"/>
    <n v="1573"/>
    <n v="0.5"/>
    <x v="10"/>
    <n v="2024"/>
    <x v="2"/>
  </r>
  <r>
    <s v="O04391"/>
    <s v="2024-11-18"/>
    <x v="968"/>
    <s v="P022"/>
    <x v="73"/>
    <x v="3"/>
    <n v="48755"/>
    <n v="29253"/>
    <n v="4"/>
    <n v="15"/>
    <n v="195020"/>
    <n v="117012"/>
    <n v="78008"/>
    <n v="0.4"/>
    <x v="6"/>
    <n v="2024"/>
    <x v="3"/>
  </r>
  <r>
    <s v="O04392"/>
    <s v="2024-08-04"/>
    <x v="690"/>
    <s v="P011"/>
    <x v="32"/>
    <x v="0"/>
    <n v="4339"/>
    <n v="2169.5"/>
    <n v="3"/>
    <n v="15"/>
    <n v="13017"/>
    <n v="6508.5"/>
    <n v="6508.5"/>
    <n v="0.5"/>
    <x v="1"/>
    <n v="2024"/>
    <x v="1"/>
  </r>
  <r>
    <s v="O04393"/>
    <s v="2024-08-31"/>
    <x v="979"/>
    <s v="P002"/>
    <x v="61"/>
    <x v="4"/>
    <n v="4241"/>
    <n v="2120.5"/>
    <n v="1"/>
    <n v="0"/>
    <n v="4241"/>
    <n v="2120.5"/>
    <n v="2120.5"/>
    <n v="0.5"/>
    <x v="1"/>
    <n v="2024"/>
    <x v="1"/>
  </r>
  <r>
    <s v="O04394"/>
    <s v="2025-02-08"/>
    <x v="836"/>
    <s v="P001"/>
    <x v="1"/>
    <x v="1"/>
    <n v="1891"/>
    <n v="945.5"/>
    <n v="2"/>
    <n v="0"/>
    <n v="3782"/>
    <n v="1891"/>
    <n v="1891"/>
    <n v="0.5"/>
    <x v="10"/>
    <n v="2025"/>
    <x v="2"/>
  </r>
  <r>
    <s v="O04395"/>
    <s v="2024-12-16"/>
    <x v="917"/>
    <s v="P015"/>
    <x v="55"/>
    <x v="2"/>
    <n v="2943"/>
    <n v="1471.5"/>
    <n v="1"/>
    <n v="5"/>
    <n v="2943"/>
    <n v="1471.5"/>
    <n v="1471.5"/>
    <n v="0.5"/>
    <x v="5"/>
    <n v="2024"/>
    <x v="3"/>
  </r>
  <r>
    <s v="O04396"/>
    <s v="2024-08-19"/>
    <x v="184"/>
    <s v="P018"/>
    <x v="5"/>
    <x v="1"/>
    <n v="3985"/>
    <n v="2789.5"/>
    <n v="2"/>
    <n v="0"/>
    <n v="7970"/>
    <n v="5579"/>
    <n v="2391"/>
    <n v="0.3"/>
    <x v="1"/>
    <n v="2024"/>
    <x v="1"/>
  </r>
  <r>
    <s v="O04397"/>
    <s v="2024-04-07"/>
    <x v="439"/>
    <s v="P001"/>
    <x v="1"/>
    <x v="1"/>
    <n v="1891"/>
    <n v="945.5"/>
    <n v="3"/>
    <n v="10"/>
    <n v="5673"/>
    <n v="2836.5"/>
    <n v="2836.5"/>
    <n v="0.5"/>
    <x v="8"/>
    <n v="2024"/>
    <x v="0"/>
  </r>
  <r>
    <s v="O04398"/>
    <s v="2025-11-02"/>
    <x v="503"/>
    <s v="P048"/>
    <x v="42"/>
    <x v="2"/>
    <n v="2190"/>
    <n v="1095"/>
    <n v="4"/>
    <n v="15"/>
    <n v="8760"/>
    <n v="4380"/>
    <n v="4380"/>
    <n v="0.5"/>
    <x v="6"/>
    <n v="2025"/>
    <x v="3"/>
  </r>
  <r>
    <s v="O04399"/>
    <s v="2024-04-04"/>
    <x v="129"/>
    <s v="P098"/>
    <x v="30"/>
    <x v="1"/>
    <n v="1661"/>
    <n v="830.5"/>
    <n v="1"/>
    <n v="20"/>
    <n v="1661"/>
    <n v="830.5"/>
    <n v="830.5"/>
    <n v="0.5"/>
    <x v="8"/>
    <n v="2024"/>
    <x v="0"/>
  </r>
  <r>
    <s v="O04400"/>
    <s v="2025-08-24"/>
    <x v="816"/>
    <s v="P003"/>
    <x v="46"/>
    <x v="1"/>
    <n v="569"/>
    <n v="341.4"/>
    <n v="1"/>
    <n v="0"/>
    <n v="569"/>
    <n v="341.4"/>
    <n v="227.60000000000002"/>
    <n v="0.4"/>
    <x v="1"/>
    <n v="2025"/>
    <x v="1"/>
  </r>
  <r>
    <s v="O04401"/>
    <s v="2025-05-22"/>
    <x v="819"/>
    <s v="P057"/>
    <x v="38"/>
    <x v="3"/>
    <n v="26846"/>
    <n v="16107.6"/>
    <n v="1"/>
    <n v="10"/>
    <n v="26846"/>
    <n v="16107.6"/>
    <n v="10738.4"/>
    <n v="0.39999999999999997"/>
    <x v="0"/>
    <n v="2025"/>
    <x v="0"/>
  </r>
  <r>
    <s v="O04402"/>
    <s v="2024-09-13"/>
    <x v="228"/>
    <s v="P012"/>
    <x v="13"/>
    <x v="0"/>
    <n v="1513"/>
    <n v="907.8"/>
    <n v="3"/>
    <n v="0"/>
    <n v="4539"/>
    <n v="2723.3999999999996"/>
    <n v="1815.6000000000004"/>
    <n v="0.40000000000000008"/>
    <x v="4"/>
    <n v="2024"/>
    <x v="1"/>
  </r>
  <r>
    <s v="O04403"/>
    <s v="2025-12-27"/>
    <x v="792"/>
    <s v="P060"/>
    <x v="76"/>
    <x v="1"/>
    <n v="758"/>
    <n v="530.6"/>
    <n v="2"/>
    <n v="10"/>
    <n v="1516"/>
    <n v="1061.2"/>
    <n v="454.79999999999995"/>
    <n v="0.3"/>
    <x v="5"/>
    <n v="2025"/>
    <x v="3"/>
  </r>
  <r>
    <s v="O04404"/>
    <s v="2025-10-19"/>
    <x v="613"/>
    <s v="P047"/>
    <x v="48"/>
    <x v="2"/>
    <n v="3146"/>
    <n v="1573"/>
    <n v="3"/>
    <n v="0"/>
    <n v="9438"/>
    <n v="4719"/>
    <n v="4719"/>
    <n v="0.5"/>
    <x v="7"/>
    <n v="2025"/>
    <x v="3"/>
  </r>
  <r>
    <s v="O04405"/>
    <s v="2025-03-28"/>
    <x v="956"/>
    <s v="P017"/>
    <x v="12"/>
    <x v="2"/>
    <n v="978"/>
    <n v="684.6"/>
    <n v="3"/>
    <n v="15"/>
    <n v="2934"/>
    <n v="2053.8000000000002"/>
    <n v="880.19999999999982"/>
    <n v="0.29999999999999993"/>
    <x v="11"/>
    <n v="2025"/>
    <x v="2"/>
  </r>
  <r>
    <s v="O04406"/>
    <s v="2024-11-10"/>
    <x v="594"/>
    <s v="P058"/>
    <x v="35"/>
    <x v="1"/>
    <n v="3598"/>
    <n v="2158.8000000000002"/>
    <n v="2"/>
    <n v="0"/>
    <n v="7196"/>
    <n v="4317.6000000000004"/>
    <n v="2878.3999999999996"/>
    <n v="0.39999999999999997"/>
    <x v="6"/>
    <n v="2024"/>
    <x v="3"/>
  </r>
  <r>
    <s v="O04407"/>
    <s v="2024-03-24"/>
    <x v="431"/>
    <s v="P040"/>
    <x v="86"/>
    <x v="4"/>
    <n v="6724"/>
    <n v="4034.4"/>
    <n v="4"/>
    <n v="20"/>
    <n v="26896"/>
    <n v="16137.6"/>
    <n v="10758.4"/>
    <n v="0.39999999999999997"/>
    <x v="11"/>
    <n v="2024"/>
    <x v="2"/>
  </r>
  <r>
    <s v="O04408"/>
    <s v="2025-01-04"/>
    <x v="259"/>
    <s v="P095"/>
    <x v="66"/>
    <x v="2"/>
    <n v="4520"/>
    <n v="3164"/>
    <n v="3"/>
    <n v="10"/>
    <n v="13560"/>
    <n v="9492"/>
    <n v="4068"/>
    <n v="0.3"/>
    <x v="2"/>
    <n v="2025"/>
    <x v="2"/>
  </r>
  <r>
    <s v="O04409"/>
    <s v="2025-08-26"/>
    <x v="740"/>
    <s v="P007"/>
    <x v="4"/>
    <x v="4"/>
    <n v="5469"/>
    <n v="3281.4"/>
    <n v="5"/>
    <n v="10"/>
    <n v="27345"/>
    <n v="16407"/>
    <n v="10938"/>
    <n v="0.4"/>
    <x v="1"/>
    <n v="2025"/>
    <x v="1"/>
  </r>
  <r>
    <s v="O04410"/>
    <s v="2024-02-04"/>
    <x v="464"/>
    <s v="P064"/>
    <x v="51"/>
    <x v="0"/>
    <n v="8274"/>
    <n v="5791.8"/>
    <n v="5"/>
    <n v="20"/>
    <n v="41370"/>
    <n v="28959"/>
    <n v="12411"/>
    <n v="0.3"/>
    <x v="10"/>
    <n v="2024"/>
    <x v="2"/>
  </r>
  <r>
    <s v="O04411"/>
    <s v="2025-06-23"/>
    <x v="615"/>
    <s v="P060"/>
    <x v="76"/>
    <x v="1"/>
    <n v="758"/>
    <n v="530.6"/>
    <n v="4"/>
    <n v="0"/>
    <n v="3032"/>
    <n v="2122.4"/>
    <n v="909.59999999999991"/>
    <n v="0.3"/>
    <x v="9"/>
    <n v="2025"/>
    <x v="0"/>
  </r>
  <r>
    <s v="O04412"/>
    <s v="2025-03-17"/>
    <x v="986"/>
    <s v="P022"/>
    <x v="73"/>
    <x v="3"/>
    <n v="48755"/>
    <n v="29253"/>
    <n v="3"/>
    <n v="15"/>
    <n v="146265"/>
    <n v="87759"/>
    <n v="58506"/>
    <n v="0.4"/>
    <x v="11"/>
    <n v="2025"/>
    <x v="2"/>
  </r>
  <r>
    <s v="O04413"/>
    <s v="2025-01-22"/>
    <x v="270"/>
    <s v="P018"/>
    <x v="5"/>
    <x v="1"/>
    <n v="3985"/>
    <n v="2789.5"/>
    <n v="1"/>
    <n v="15"/>
    <n v="3985"/>
    <n v="2789.5"/>
    <n v="1195.5"/>
    <n v="0.3"/>
    <x v="2"/>
    <n v="2025"/>
    <x v="2"/>
  </r>
  <r>
    <s v="O04414"/>
    <s v="2025-10-10"/>
    <x v="190"/>
    <s v="P084"/>
    <x v="80"/>
    <x v="2"/>
    <n v="3921"/>
    <n v="2352.6"/>
    <n v="2"/>
    <n v="5"/>
    <n v="7842"/>
    <n v="4705.2"/>
    <n v="3136.8"/>
    <n v="0.4"/>
    <x v="7"/>
    <n v="2025"/>
    <x v="3"/>
  </r>
  <r>
    <s v="O04415"/>
    <s v="2024-11-24"/>
    <x v="669"/>
    <s v="P041"/>
    <x v="95"/>
    <x v="1"/>
    <n v="2433"/>
    <n v="1216.5"/>
    <n v="1"/>
    <n v="10"/>
    <n v="2433"/>
    <n v="1216.5"/>
    <n v="1216.5"/>
    <n v="0.5"/>
    <x v="6"/>
    <n v="2024"/>
    <x v="3"/>
  </r>
  <r>
    <s v="O04416"/>
    <s v="2025-04-11"/>
    <x v="557"/>
    <s v="P033"/>
    <x v="98"/>
    <x v="3"/>
    <n v="11428"/>
    <n v="6856.8"/>
    <n v="2"/>
    <n v="10"/>
    <n v="22856"/>
    <n v="13713.6"/>
    <n v="9142.4"/>
    <n v="0.39999999999999997"/>
    <x v="8"/>
    <n v="2025"/>
    <x v="0"/>
  </r>
  <r>
    <s v="O04417"/>
    <s v="2025-10-15"/>
    <x v="777"/>
    <s v="P044"/>
    <x v="53"/>
    <x v="4"/>
    <n v="5008"/>
    <n v="3505.6"/>
    <n v="5"/>
    <n v="0"/>
    <n v="25040"/>
    <n v="17528"/>
    <n v="7512"/>
    <n v="0.3"/>
    <x v="7"/>
    <n v="2025"/>
    <x v="3"/>
  </r>
  <r>
    <s v="O04418"/>
    <s v="2024-04-24"/>
    <x v="791"/>
    <s v="P037"/>
    <x v="37"/>
    <x v="3"/>
    <n v="29046"/>
    <n v="20332.2"/>
    <n v="1"/>
    <n v="0"/>
    <n v="29046"/>
    <n v="20332.2"/>
    <n v="8713.7999999999993"/>
    <n v="0.3"/>
    <x v="8"/>
    <n v="2024"/>
    <x v="0"/>
  </r>
  <r>
    <s v="O04419"/>
    <s v="2025-03-10"/>
    <x v="158"/>
    <s v="P020"/>
    <x v="21"/>
    <x v="4"/>
    <n v="11647"/>
    <n v="8152.9"/>
    <n v="4"/>
    <n v="10"/>
    <n v="46588"/>
    <n v="32611.599999999999"/>
    <n v="13976.400000000001"/>
    <n v="0.30000000000000004"/>
    <x v="11"/>
    <n v="2025"/>
    <x v="2"/>
  </r>
  <r>
    <s v="O04420"/>
    <s v="2025-06-30"/>
    <x v="677"/>
    <s v="P032"/>
    <x v="9"/>
    <x v="2"/>
    <n v="3034"/>
    <n v="1820.4"/>
    <n v="5"/>
    <n v="0"/>
    <n v="15170"/>
    <n v="9102"/>
    <n v="6068"/>
    <n v="0.4"/>
    <x v="9"/>
    <n v="2025"/>
    <x v="0"/>
  </r>
  <r>
    <s v="O04421"/>
    <s v="2024-12-03"/>
    <x v="643"/>
    <s v="P013"/>
    <x v="70"/>
    <x v="1"/>
    <n v="639"/>
    <n v="319.5"/>
    <n v="3"/>
    <n v="0"/>
    <n v="1917"/>
    <n v="958.5"/>
    <n v="958.5"/>
    <n v="0.5"/>
    <x v="5"/>
    <n v="2024"/>
    <x v="3"/>
  </r>
  <r>
    <s v="O04422"/>
    <s v="2024-02-04"/>
    <x v="409"/>
    <s v="P059"/>
    <x v="62"/>
    <x v="3"/>
    <n v="39929"/>
    <n v="23957.4"/>
    <n v="4"/>
    <n v="0"/>
    <n v="159716"/>
    <n v="95829.6"/>
    <n v="63886.399999999994"/>
    <n v="0.39999999999999997"/>
    <x v="10"/>
    <n v="2024"/>
    <x v="2"/>
  </r>
  <r>
    <s v="O04423"/>
    <s v="2025-11-23"/>
    <x v="395"/>
    <s v="P040"/>
    <x v="86"/>
    <x v="4"/>
    <n v="6724"/>
    <n v="4034.4"/>
    <n v="1"/>
    <n v="20"/>
    <n v="6724"/>
    <n v="4034.4"/>
    <n v="2689.6"/>
    <n v="0.39999999999999997"/>
    <x v="6"/>
    <n v="2025"/>
    <x v="3"/>
  </r>
  <r>
    <s v="O04424"/>
    <s v="2025-01-27"/>
    <x v="696"/>
    <s v="P047"/>
    <x v="48"/>
    <x v="2"/>
    <n v="3146"/>
    <n v="1573"/>
    <n v="4"/>
    <n v="20"/>
    <n v="12584"/>
    <n v="6292"/>
    <n v="6292"/>
    <n v="0.5"/>
    <x v="2"/>
    <n v="2025"/>
    <x v="2"/>
  </r>
  <r>
    <s v="O04425"/>
    <s v="2025-07-03"/>
    <x v="531"/>
    <s v="P093"/>
    <x v="59"/>
    <x v="0"/>
    <n v="10597"/>
    <n v="5298.5"/>
    <n v="2"/>
    <n v="20"/>
    <n v="21194"/>
    <n v="10597"/>
    <n v="10597"/>
    <n v="0.5"/>
    <x v="3"/>
    <n v="2025"/>
    <x v="1"/>
  </r>
  <r>
    <s v="O04426"/>
    <s v="2024-09-08"/>
    <x v="346"/>
    <s v="P009"/>
    <x v="49"/>
    <x v="4"/>
    <n v="10891"/>
    <n v="5445.5"/>
    <n v="1"/>
    <n v="15"/>
    <n v="10891"/>
    <n v="5445.5"/>
    <n v="5445.5"/>
    <n v="0.5"/>
    <x v="4"/>
    <n v="2024"/>
    <x v="1"/>
  </r>
  <r>
    <s v="O04427"/>
    <s v="2024-08-27"/>
    <x v="517"/>
    <s v="P096"/>
    <x v="47"/>
    <x v="2"/>
    <n v="483"/>
    <n v="289.8"/>
    <n v="4"/>
    <n v="15"/>
    <n v="1932"/>
    <n v="1159.2"/>
    <n v="772.8"/>
    <n v="0.39999999999999997"/>
    <x v="1"/>
    <n v="2024"/>
    <x v="1"/>
  </r>
  <r>
    <s v="O04428"/>
    <s v="2025-02-02"/>
    <x v="872"/>
    <s v="P060"/>
    <x v="76"/>
    <x v="1"/>
    <n v="758"/>
    <n v="530.6"/>
    <n v="2"/>
    <n v="10"/>
    <n v="1516"/>
    <n v="1061.2"/>
    <n v="454.79999999999995"/>
    <n v="0.3"/>
    <x v="10"/>
    <n v="2025"/>
    <x v="2"/>
  </r>
  <r>
    <s v="O04429"/>
    <s v="2024-01-02"/>
    <x v="650"/>
    <s v="P008"/>
    <x v="29"/>
    <x v="3"/>
    <n v="41971"/>
    <n v="29379.7"/>
    <n v="5"/>
    <n v="20"/>
    <n v="209855"/>
    <n v="146898.5"/>
    <n v="62956.5"/>
    <n v="0.3"/>
    <x v="2"/>
    <n v="2024"/>
    <x v="2"/>
  </r>
  <r>
    <s v="O04430"/>
    <s v="2024-04-09"/>
    <x v="318"/>
    <s v="P060"/>
    <x v="76"/>
    <x v="1"/>
    <n v="758"/>
    <n v="530.6"/>
    <n v="1"/>
    <n v="0"/>
    <n v="758"/>
    <n v="530.6"/>
    <n v="227.39999999999998"/>
    <n v="0.3"/>
    <x v="8"/>
    <n v="2024"/>
    <x v="0"/>
  </r>
  <r>
    <s v="O04431"/>
    <s v="2025-01-08"/>
    <x v="44"/>
    <s v="P026"/>
    <x v="60"/>
    <x v="4"/>
    <n v="4882"/>
    <n v="2929.2"/>
    <n v="3"/>
    <n v="15"/>
    <n v="14646"/>
    <n v="8787.5999999999985"/>
    <n v="5858.4000000000015"/>
    <n v="0.40000000000000008"/>
    <x v="2"/>
    <n v="2025"/>
    <x v="2"/>
  </r>
  <r>
    <s v="O04432"/>
    <s v="2025-04-16"/>
    <x v="248"/>
    <s v="P089"/>
    <x v="31"/>
    <x v="4"/>
    <n v="2956"/>
    <n v="1478"/>
    <n v="5"/>
    <n v="10"/>
    <n v="14780"/>
    <n v="7390"/>
    <n v="7390"/>
    <n v="0.5"/>
    <x v="8"/>
    <n v="2025"/>
    <x v="0"/>
  </r>
  <r>
    <s v="O04433"/>
    <s v="2025-06-01"/>
    <x v="680"/>
    <s v="P015"/>
    <x v="55"/>
    <x v="2"/>
    <n v="2943"/>
    <n v="1471.5"/>
    <n v="4"/>
    <n v="5"/>
    <n v="11772"/>
    <n v="5886"/>
    <n v="5886"/>
    <n v="0.5"/>
    <x v="9"/>
    <n v="2025"/>
    <x v="0"/>
  </r>
  <r>
    <s v="O04434"/>
    <s v="2025-05-19"/>
    <x v="280"/>
    <s v="P096"/>
    <x v="47"/>
    <x v="2"/>
    <n v="483"/>
    <n v="289.8"/>
    <n v="2"/>
    <n v="5"/>
    <n v="966"/>
    <n v="579.6"/>
    <n v="386.4"/>
    <n v="0.39999999999999997"/>
    <x v="0"/>
    <n v="2025"/>
    <x v="0"/>
  </r>
  <r>
    <s v="O04435"/>
    <s v="2025-09-06"/>
    <x v="223"/>
    <s v="P090"/>
    <x v="54"/>
    <x v="1"/>
    <n v="1510"/>
    <n v="755"/>
    <n v="2"/>
    <n v="5"/>
    <n v="3020"/>
    <n v="1510"/>
    <n v="1510"/>
    <n v="0.5"/>
    <x v="4"/>
    <n v="2025"/>
    <x v="1"/>
  </r>
  <r>
    <s v="O04436"/>
    <s v="2024-10-14"/>
    <x v="862"/>
    <s v="P087"/>
    <x v="78"/>
    <x v="3"/>
    <n v="25216"/>
    <n v="17651.2"/>
    <n v="3"/>
    <n v="5"/>
    <n v="75648"/>
    <n v="52953.600000000006"/>
    <n v="22694.399999999994"/>
    <n v="0.29999999999999993"/>
    <x v="7"/>
    <n v="2024"/>
    <x v="3"/>
  </r>
  <r>
    <s v="O04437"/>
    <s v="2024-12-07"/>
    <x v="36"/>
    <s v="P080"/>
    <x v="79"/>
    <x v="4"/>
    <n v="4816"/>
    <n v="3371.2"/>
    <n v="3"/>
    <n v="5"/>
    <n v="14448"/>
    <n v="10113.599999999999"/>
    <n v="4334.4000000000015"/>
    <n v="0.3000000000000001"/>
    <x v="5"/>
    <n v="2024"/>
    <x v="3"/>
  </r>
  <r>
    <s v="O04438"/>
    <s v="2024-12-29"/>
    <x v="833"/>
    <s v="P064"/>
    <x v="51"/>
    <x v="0"/>
    <n v="8274"/>
    <n v="5791.8"/>
    <n v="3"/>
    <n v="0"/>
    <n v="24822"/>
    <n v="17375.400000000001"/>
    <n v="7446.5999999999985"/>
    <n v="0.29999999999999993"/>
    <x v="5"/>
    <n v="2024"/>
    <x v="3"/>
  </r>
  <r>
    <s v="O04439"/>
    <s v="2025-09-03"/>
    <x v="359"/>
    <s v="P068"/>
    <x v="65"/>
    <x v="0"/>
    <n v="7252"/>
    <n v="3626"/>
    <n v="2"/>
    <n v="5"/>
    <n v="14504"/>
    <n v="7252"/>
    <n v="7252"/>
    <n v="0.5"/>
    <x v="4"/>
    <n v="2025"/>
    <x v="1"/>
  </r>
  <r>
    <s v="O04440"/>
    <s v="2024-10-30"/>
    <x v="395"/>
    <s v="P019"/>
    <x v="39"/>
    <x v="4"/>
    <n v="11395"/>
    <n v="5697.5"/>
    <n v="2"/>
    <n v="10"/>
    <n v="22790"/>
    <n v="11395"/>
    <n v="11395"/>
    <n v="0.5"/>
    <x v="7"/>
    <n v="2024"/>
    <x v="3"/>
  </r>
  <r>
    <s v="O04441"/>
    <s v="2024-02-23"/>
    <x v="92"/>
    <s v="P055"/>
    <x v="56"/>
    <x v="3"/>
    <n v="6621"/>
    <n v="3972.6"/>
    <n v="2"/>
    <n v="20"/>
    <n v="13242"/>
    <n v="7945.2"/>
    <n v="5296.8"/>
    <n v="0.4"/>
    <x v="10"/>
    <n v="2024"/>
    <x v="2"/>
  </r>
  <r>
    <s v="O04442"/>
    <s v="2024-09-30"/>
    <x v="215"/>
    <s v="P089"/>
    <x v="31"/>
    <x v="4"/>
    <n v="2956"/>
    <n v="1478"/>
    <n v="4"/>
    <n v="0"/>
    <n v="11824"/>
    <n v="5912"/>
    <n v="5912"/>
    <n v="0.5"/>
    <x v="4"/>
    <n v="2024"/>
    <x v="1"/>
  </r>
  <r>
    <s v="O04443"/>
    <s v="2025-08-29"/>
    <x v="609"/>
    <s v="P094"/>
    <x v="69"/>
    <x v="0"/>
    <n v="13434"/>
    <n v="9403.7999999999993"/>
    <n v="1"/>
    <n v="0"/>
    <n v="13434"/>
    <n v="9403.7999999999993"/>
    <n v="4030.2000000000007"/>
    <n v="0.30000000000000004"/>
    <x v="1"/>
    <n v="2025"/>
    <x v="1"/>
  </r>
  <r>
    <s v="O04444"/>
    <s v="2025-09-08"/>
    <x v="690"/>
    <s v="P032"/>
    <x v="9"/>
    <x v="2"/>
    <n v="3034"/>
    <n v="1820.4"/>
    <n v="3"/>
    <n v="20"/>
    <n v="9102"/>
    <n v="5461.2000000000007"/>
    <n v="3640.7999999999993"/>
    <n v="0.39999999999999991"/>
    <x v="4"/>
    <n v="2025"/>
    <x v="1"/>
  </r>
  <r>
    <s v="O04445"/>
    <s v="2024-07-15"/>
    <x v="876"/>
    <s v="P079"/>
    <x v="36"/>
    <x v="0"/>
    <n v="10900"/>
    <n v="5450"/>
    <n v="5"/>
    <n v="0"/>
    <n v="54500"/>
    <n v="27250"/>
    <n v="27250"/>
    <n v="0.5"/>
    <x v="3"/>
    <n v="2024"/>
    <x v="1"/>
  </r>
  <r>
    <s v="O04446"/>
    <s v="2025-01-13"/>
    <x v="986"/>
    <s v="P053"/>
    <x v="28"/>
    <x v="2"/>
    <n v="641"/>
    <n v="384.6"/>
    <n v="3"/>
    <n v="10"/>
    <n v="1923"/>
    <n v="1153.8000000000002"/>
    <n v="769.19999999999982"/>
    <n v="0.39999999999999991"/>
    <x v="2"/>
    <n v="2025"/>
    <x v="2"/>
  </r>
  <r>
    <s v="O04447"/>
    <s v="2025-07-24"/>
    <x v="442"/>
    <s v="P093"/>
    <x v="59"/>
    <x v="0"/>
    <n v="10597"/>
    <n v="5298.5"/>
    <n v="2"/>
    <n v="20"/>
    <n v="21194"/>
    <n v="10597"/>
    <n v="10597"/>
    <n v="0.5"/>
    <x v="3"/>
    <n v="2025"/>
    <x v="1"/>
  </r>
  <r>
    <s v="O04448"/>
    <s v="2024-08-31"/>
    <x v="76"/>
    <s v="P091"/>
    <x v="18"/>
    <x v="3"/>
    <n v="45348"/>
    <n v="27208.799999999999"/>
    <n v="1"/>
    <n v="10"/>
    <n v="45348"/>
    <n v="27208.799999999999"/>
    <n v="18139.2"/>
    <n v="0.4"/>
    <x v="1"/>
    <n v="2024"/>
    <x v="1"/>
  </r>
  <r>
    <s v="O04449"/>
    <s v="2024-06-08"/>
    <x v="535"/>
    <s v="P037"/>
    <x v="37"/>
    <x v="3"/>
    <n v="29046"/>
    <n v="20332.2"/>
    <n v="5"/>
    <n v="10"/>
    <n v="145230"/>
    <n v="101661"/>
    <n v="43569"/>
    <n v="0.3"/>
    <x v="9"/>
    <n v="2024"/>
    <x v="0"/>
  </r>
  <r>
    <s v="O04450"/>
    <s v="2024-02-27"/>
    <x v="981"/>
    <s v="P027"/>
    <x v="33"/>
    <x v="2"/>
    <n v="4969"/>
    <n v="2484.5"/>
    <n v="5"/>
    <n v="0"/>
    <n v="24845"/>
    <n v="12422.5"/>
    <n v="12422.5"/>
    <n v="0.5"/>
    <x v="10"/>
    <n v="2024"/>
    <x v="2"/>
  </r>
  <r>
    <s v="O04451"/>
    <s v="2025-09-09"/>
    <x v="496"/>
    <s v="P075"/>
    <x v="25"/>
    <x v="4"/>
    <n v="5435"/>
    <n v="3804.5"/>
    <n v="3"/>
    <n v="10"/>
    <n v="16305"/>
    <n v="11413.5"/>
    <n v="4891.5"/>
    <n v="0.3"/>
    <x v="4"/>
    <n v="2025"/>
    <x v="1"/>
  </r>
  <r>
    <s v="O04452"/>
    <s v="2024-05-22"/>
    <x v="817"/>
    <s v="P042"/>
    <x v="74"/>
    <x v="1"/>
    <n v="2758"/>
    <n v="1379"/>
    <n v="2"/>
    <n v="15"/>
    <n v="5516"/>
    <n v="2758"/>
    <n v="2758"/>
    <n v="0.5"/>
    <x v="0"/>
    <n v="2024"/>
    <x v="0"/>
  </r>
  <r>
    <s v="O04453"/>
    <s v="2025-09-17"/>
    <x v="701"/>
    <s v="P090"/>
    <x v="54"/>
    <x v="1"/>
    <n v="1510"/>
    <n v="755"/>
    <n v="1"/>
    <n v="20"/>
    <n v="1510"/>
    <n v="755"/>
    <n v="755"/>
    <n v="0.5"/>
    <x v="4"/>
    <n v="2025"/>
    <x v="1"/>
  </r>
  <r>
    <s v="O04454"/>
    <s v="2024-07-25"/>
    <x v="589"/>
    <s v="P053"/>
    <x v="28"/>
    <x v="2"/>
    <n v="641"/>
    <n v="384.6"/>
    <n v="2"/>
    <n v="10"/>
    <n v="1282"/>
    <n v="769.2"/>
    <n v="512.79999999999995"/>
    <n v="0.39999999999999997"/>
    <x v="3"/>
    <n v="2024"/>
    <x v="1"/>
  </r>
  <r>
    <s v="O04455"/>
    <s v="2024-12-29"/>
    <x v="268"/>
    <s v="P093"/>
    <x v="59"/>
    <x v="0"/>
    <n v="10597"/>
    <n v="5298.5"/>
    <n v="3"/>
    <n v="0"/>
    <n v="31791"/>
    <n v="15895.5"/>
    <n v="15895.5"/>
    <n v="0.5"/>
    <x v="5"/>
    <n v="2024"/>
    <x v="3"/>
  </r>
  <r>
    <s v="O04456"/>
    <s v="2024-01-12"/>
    <x v="77"/>
    <s v="P001"/>
    <x v="1"/>
    <x v="1"/>
    <n v="1891"/>
    <n v="945.5"/>
    <n v="2"/>
    <n v="15"/>
    <n v="3782"/>
    <n v="1891"/>
    <n v="1891"/>
    <n v="0.5"/>
    <x v="2"/>
    <n v="2024"/>
    <x v="2"/>
  </r>
  <r>
    <s v="O04457"/>
    <s v="2024-10-22"/>
    <x v="537"/>
    <s v="P068"/>
    <x v="65"/>
    <x v="0"/>
    <n v="7252"/>
    <n v="3626"/>
    <n v="5"/>
    <n v="15"/>
    <n v="36260"/>
    <n v="18130"/>
    <n v="18130"/>
    <n v="0.5"/>
    <x v="7"/>
    <n v="2024"/>
    <x v="3"/>
  </r>
  <r>
    <s v="O04458"/>
    <s v="2025-05-21"/>
    <x v="573"/>
    <s v="P004"/>
    <x v="15"/>
    <x v="1"/>
    <n v="591"/>
    <n v="354.6"/>
    <n v="3"/>
    <n v="10"/>
    <n v="1773"/>
    <n v="1063.8000000000002"/>
    <n v="709.19999999999982"/>
    <n v="0.39999999999999991"/>
    <x v="0"/>
    <n v="2025"/>
    <x v="0"/>
  </r>
  <r>
    <s v="O04459"/>
    <s v="2025-02-27"/>
    <x v="85"/>
    <s v="P047"/>
    <x v="48"/>
    <x v="2"/>
    <n v="3146"/>
    <n v="1573"/>
    <n v="5"/>
    <n v="15"/>
    <n v="15730"/>
    <n v="7865"/>
    <n v="7865"/>
    <n v="0.5"/>
    <x v="10"/>
    <n v="2025"/>
    <x v="2"/>
  </r>
  <r>
    <s v="O04460"/>
    <s v="2024-07-08"/>
    <x v="521"/>
    <s v="P063"/>
    <x v="16"/>
    <x v="2"/>
    <n v="3643"/>
    <n v="2185.8000000000002"/>
    <n v="4"/>
    <n v="10"/>
    <n v="14572"/>
    <n v="8743.2000000000007"/>
    <n v="5828.7999999999993"/>
    <n v="0.39999999999999997"/>
    <x v="3"/>
    <n v="2024"/>
    <x v="1"/>
  </r>
  <r>
    <s v="O04461"/>
    <s v="2025-03-16"/>
    <x v="700"/>
    <s v="P068"/>
    <x v="65"/>
    <x v="0"/>
    <n v="7252"/>
    <n v="3626"/>
    <n v="3"/>
    <n v="10"/>
    <n v="21756"/>
    <n v="10878"/>
    <n v="10878"/>
    <n v="0.5"/>
    <x v="11"/>
    <n v="2025"/>
    <x v="2"/>
  </r>
  <r>
    <s v="O04462"/>
    <s v="2025-08-20"/>
    <x v="523"/>
    <s v="P047"/>
    <x v="48"/>
    <x v="2"/>
    <n v="3146"/>
    <n v="1573"/>
    <n v="3"/>
    <n v="20"/>
    <n v="9438"/>
    <n v="4719"/>
    <n v="4719"/>
    <n v="0.5"/>
    <x v="1"/>
    <n v="2025"/>
    <x v="1"/>
  </r>
  <r>
    <s v="O04463"/>
    <s v="2024-04-25"/>
    <x v="827"/>
    <s v="P026"/>
    <x v="60"/>
    <x v="4"/>
    <n v="4882"/>
    <n v="2929.2"/>
    <n v="5"/>
    <n v="15"/>
    <n v="24410"/>
    <n v="14646"/>
    <n v="9764"/>
    <n v="0.4"/>
    <x v="8"/>
    <n v="2024"/>
    <x v="0"/>
  </r>
  <r>
    <s v="O04464"/>
    <s v="2024-05-08"/>
    <x v="719"/>
    <s v="P020"/>
    <x v="21"/>
    <x v="4"/>
    <n v="11647"/>
    <n v="8152.9"/>
    <n v="3"/>
    <n v="0"/>
    <n v="34941"/>
    <n v="24458.699999999997"/>
    <n v="10482.300000000003"/>
    <n v="0.3000000000000001"/>
    <x v="0"/>
    <n v="2024"/>
    <x v="0"/>
  </r>
  <r>
    <s v="O04465"/>
    <s v="2025-09-10"/>
    <x v="649"/>
    <s v="P064"/>
    <x v="51"/>
    <x v="0"/>
    <n v="8274"/>
    <n v="5791.8"/>
    <n v="2"/>
    <n v="15"/>
    <n v="16548"/>
    <n v="11583.6"/>
    <n v="4964.3999999999996"/>
    <n v="0.3"/>
    <x v="4"/>
    <n v="2025"/>
    <x v="1"/>
  </r>
  <r>
    <s v="O04466"/>
    <s v="2024-06-19"/>
    <x v="168"/>
    <s v="P044"/>
    <x v="53"/>
    <x v="4"/>
    <n v="5008"/>
    <n v="3505.6"/>
    <n v="2"/>
    <n v="0"/>
    <n v="10016"/>
    <n v="7011.2"/>
    <n v="3004.8"/>
    <n v="0.30000000000000004"/>
    <x v="9"/>
    <n v="2024"/>
    <x v="0"/>
  </r>
  <r>
    <s v="O04467"/>
    <s v="2024-03-29"/>
    <x v="220"/>
    <s v="P048"/>
    <x v="42"/>
    <x v="2"/>
    <n v="2190"/>
    <n v="1095"/>
    <n v="4"/>
    <n v="20"/>
    <n v="8760"/>
    <n v="4380"/>
    <n v="4380"/>
    <n v="0.5"/>
    <x v="11"/>
    <n v="2024"/>
    <x v="2"/>
  </r>
  <r>
    <s v="O04468"/>
    <s v="2025-05-14"/>
    <x v="234"/>
    <s v="P004"/>
    <x v="15"/>
    <x v="1"/>
    <n v="591"/>
    <n v="354.6"/>
    <n v="4"/>
    <n v="15"/>
    <n v="2364"/>
    <n v="1418.4"/>
    <n v="945.59999999999991"/>
    <n v="0.39999999999999997"/>
    <x v="0"/>
    <n v="2025"/>
    <x v="0"/>
  </r>
  <r>
    <s v="O04469"/>
    <s v="2025-11-07"/>
    <x v="667"/>
    <s v="P041"/>
    <x v="95"/>
    <x v="1"/>
    <n v="2433"/>
    <n v="1216.5"/>
    <n v="1"/>
    <n v="20"/>
    <n v="2433"/>
    <n v="1216.5"/>
    <n v="1216.5"/>
    <n v="0.5"/>
    <x v="6"/>
    <n v="2025"/>
    <x v="3"/>
  </r>
  <r>
    <s v="O04470"/>
    <s v="2024-07-04"/>
    <x v="382"/>
    <s v="P045"/>
    <x v="64"/>
    <x v="3"/>
    <n v="31300"/>
    <n v="18780"/>
    <n v="5"/>
    <n v="5"/>
    <n v="156500"/>
    <n v="93900"/>
    <n v="62600"/>
    <n v="0.4"/>
    <x v="3"/>
    <n v="2024"/>
    <x v="1"/>
  </r>
  <r>
    <s v="O04471"/>
    <s v="2025-02-02"/>
    <x v="670"/>
    <s v="P011"/>
    <x v="32"/>
    <x v="0"/>
    <n v="4339"/>
    <n v="2169.5"/>
    <n v="1"/>
    <n v="15"/>
    <n v="4339"/>
    <n v="2169.5"/>
    <n v="2169.5"/>
    <n v="0.5"/>
    <x v="10"/>
    <n v="2025"/>
    <x v="2"/>
  </r>
  <r>
    <s v="O04472"/>
    <s v="2024-03-31"/>
    <x v="98"/>
    <s v="P063"/>
    <x v="16"/>
    <x v="2"/>
    <n v="3643"/>
    <n v="2185.8000000000002"/>
    <n v="5"/>
    <n v="20"/>
    <n v="18215"/>
    <n v="10929"/>
    <n v="7286"/>
    <n v="0.4"/>
    <x v="11"/>
    <n v="2024"/>
    <x v="2"/>
  </r>
  <r>
    <s v="O04473"/>
    <s v="2025-11-14"/>
    <x v="585"/>
    <s v="P046"/>
    <x v="7"/>
    <x v="0"/>
    <n v="10604"/>
    <n v="5302"/>
    <n v="4"/>
    <n v="20"/>
    <n v="42416"/>
    <n v="21208"/>
    <n v="21208"/>
    <n v="0.5"/>
    <x v="6"/>
    <n v="2025"/>
    <x v="3"/>
  </r>
  <r>
    <s v="O04474"/>
    <s v="2024-09-19"/>
    <x v="309"/>
    <s v="P091"/>
    <x v="18"/>
    <x v="3"/>
    <n v="45348"/>
    <n v="27208.799999999999"/>
    <n v="3"/>
    <n v="10"/>
    <n v="136044"/>
    <n v="81626.399999999994"/>
    <n v="54417.600000000006"/>
    <n v="0.4"/>
    <x v="4"/>
    <n v="2024"/>
    <x v="1"/>
  </r>
  <r>
    <s v="O04475"/>
    <s v="2025-08-23"/>
    <x v="788"/>
    <s v="P009"/>
    <x v="49"/>
    <x v="4"/>
    <n v="10891"/>
    <n v="5445.5"/>
    <n v="1"/>
    <n v="5"/>
    <n v="10891"/>
    <n v="5445.5"/>
    <n v="5445.5"/>
    <n v="0.5"/>
    <x v="1"/>
    <n v="2025"/>
    <x v="1"/>
  </r>
  <r>
    <s v="O04476"/>
    <s v="2025-03-16"/>
    <x v="845"/>
    <s v="P060"/>
    <x v="76"/>
    <x v="1"/>
    <n v="758"/>
    <n v="530.6"/>
    <n v="2"/>
    <n v="15"/>
    <n v="1516"/>
    <n v="1061.2"/>
    <n v="454.79999999999995"/>
    <n v="0.3"/>
    <x v="11"/>
    <n v="2025"/>
    <x v="2"/>
  </r>
  <r>
    <s v="O04477"/>
    <s v="2025-12-10"/>
    <x v="385"/>
    <s v="P041"/>
    <x v="95"/>
    <x v="1"/>
    <n v="2433"/>
    <n v="1216.5"/>
    <n v="3"/>
    <n v="20"/>
    <n v="7299"/>
    <n v="3649.5"/>
    <n v="3649.5"/>
    <n v="0.5"/>
    <x v="5"/>
    <n v="2025"/>
    <x v="3"/>
  </r>
  <r>
    <s v="O04478"/>
    <s v="2024-10-23"/>
    <x v="69"/>
    <s v="P002"/>
    <x v="61"/>
    <x v="4"/>
    <n v="4241"/>
    <n v="2120.5"/>
    <n v="2"/>
    <n v="15"/>
    <n v="8482"/>
    <n v="4241"/>
    <n v="4241"/>
    <n v="0.5"/>
    <x v="7"/>
    <n v="2024"/>
    <x v="3"/>
  </r>
  <r>
    <s v="O04479"/>
    <s v="2024-04-01"/>
    <x v="568"/>
    <s v="P085"/>
    <x v="22"/>
    <x v="1"/>
    <n v="1436"/>
    <n v="1005.2"/>
    <n v="1"/>
    <n v="10"/>
    <n v="1436"/>
    <n v="1005.2"/>
    <n v="430.79999999999995"/>
    <n v="0.3"/>
    <x v="8"/>
    <n v="2024"/>
    <x v="0"/>
  </r>
  <r>
    <s v="O04480"/>
    <s v="2024-04-20"/>
    <x v="83"/>
    <s v="P076"/>
    <x v="17"/>
    <x v="1"/>
    <n v="3690"/>
    <n v="2583"/>
    <n v="5"/>
    <n v="0"/>
    <n v="18450"/>
    <n v="12915"/>
    <n v="5535"/>
    <n v="0.3"/>
    <x v="8"/>
    <n v="2024"/>
    <x v="0"/>
  </r>
  <r>
    <s v="O04481"/>
    <s v="2024-09-15"/>
    <x v="189"/>
    <s v="P094"/>
    <x v="69"/>
    <x v="0"/>
    <n v="13434"/>
    <n v="9403.7999999999993"/>
    <n v="5"/>
    <n v="5"/>
    <n v="67170"/>
    <n v="47019"/>
    <n v="20151"/>
    <n v="0.3"/>
    <x v="4"/>
    <n v="2024"/>
    <x v="1"/>
  </r>
  <r>
    <s v="O04482"/>
    <s v="2025-07-17"/>
    <x v="286"/>
    <s v="P008"/>
    <x v="29"/>
    <x v="3"/>
    <n v="41971"/>
    <n v="29379.7"/>
    <n v="1"/>
    <n v="20"/>
    <n v="41971"/>
    <n v="29379.7"/>
    <n v="12591.3"/>
    <n v="0.3"/>
    <x v="3"/>
    <n v="2025"/>
    <x v="1"/>
  </r>
  <r>
    <s v="O04483"/>
    <s v="2025-06-08"/>
    <x v="595"/>
    <s v="P034"/>
    <x v="88"/>
    <x v="3"/>
    <n v="4860"/>
    <n v="2430"/>
    <n v="4"/>
    <n v="15"/>
    <n v="19440"/>
    <n v="9720"/>
    <n v="9720"/>
    <n v="0.5"/>
    <x v="9"/>
    <n v="2025"/>
    <x v="0"/>
  </r>
  <r>
    <s v="O04484"/>
    <s v="2025-06-16"/>
    <x v="892"/>
    <s v="P079"/>
    <x v="36"/>
    <x v="0"/>
    <n v="10900"/>
    <n v="5450"/>
    <n v="5"/>
    <n v="0"/>
    <n v="54500"/>
    <n v="27250"/>
    <n v="27250"/>
    <n v="0.5"/>
    <x v="9"/>
    <n v="2025"/>
    <x v="0"/>
  </r>
  <r>
    <s v="O04485"/>
    <s v="2024-12-05"/>
    <x v="139"/>
    <s v="P040"/>
    <x v="86"/>
    <x v="4"/>
    <n v="6724"/>
    <n v="4034.4"/>
    <n v="2"/>
    <n v="10"/>
    <n v="13448"/>
    <n v="8068.8"/>
    <n v="5379.2"/>
    <n v="0.39999999999999997"/>
    <x v="5"/>
    <n v="2024"/>
    <x v="3"/>
  </r>
  <r>
    <s v="O04486"/>
    <s v="2025-02-25"/>
    <x v="809"/>
    <s v="P057"/>
    <x v="38"/>
    <x v="3"/>
    <n v="26846"/>
    <n v="16107.6"/>
    <n v="4"/>
    <n v="15"/>
    <n v="107384"/>
    <n v="64430.400000000001"/>
    <n v="42953.599999999999"/>
    <n v="0.39999999999999997"/>
    <x v="10"/>
    <n v="2025"/>
    <x v="2"/>
  </r>
  <r>
    <s v="O04487"/>
    <s v="2024-02-02"/>
    <x v="150"/>
    <s v="P088"/>
    <x v="6"/>
    <x v="4"/>
    <n v="11542"/>
    <n v="6925.2"/>
    <n v="5"/>
    <n v="20"/>
    <n v="57710"/>
    <n v="34626"/>
    <n v="23084"/>
    <n v="0.4"/>
    <x v="10"/>
    <n v="2024"/>
    <x v="2"/>
  </r>
  <r>
    <s v="O04488"/>
    <s v="2025-01-19"/>
    <x v="444"/>
    <s v="P041"/>
    <x v="95"/>
    <x v="1"/>
    <n v="2433"/>
    <n v="1216.5"/>
    <n v="4"/>
    <n v="20"/>
    <n v="9732"/>
    <n v="4866"/>
    <n v="4866"/>
    <n v="0.5"/>
    <x v="2"/>
    <n v="2025"/>
    <x v="2"/>
  </r>
  <r>
    <s v="O04489"/>
    <s v="2024-10-31"/>
    <x v="489"/>
    <s v="P077"/>
    <x v="3"/>
    <x v="3"/>
    <n v="42787"/>
    <n v="29950.9"/>
    <n v="1"/>
    <n v="10"/>
    <n v="42787"/>
    <n v="29950.9"/>
    <n v="12836.099999999999"/>
    <n v="0.3"/>
    <x v="7"/>
    <n v="2024"/>
    <x v="3"/>
  </r>
  <r>
    <s v="O04490"/>
    <s v="2025-02-25"/>
    <x v="543"/>
    <s v="P064"/>
    <x v="51"/>
    <x v="0"/>
    <n v="8274"/>
    <n v="5791.8"/>
    <n v="1"/>
    <n v="20"/>
    <n v="8274"/>
    <n v="5791.8"/>
    <n v="2482.1999999999998"/>
    <n v="0.3"/>
    <x v="10"/>
    <n v="2025"/>
    <x v="2"/>
  </r>
  <r>
    <s v="O04491"/>
    <s v="2024-11-10"/>
    <x v="10"/>
    <s v="P059"/>
    <x v="62"/>
    <x v="3"/>
    <n v="39929"/>
    <n v="23957.4"/>
    <n v="5"/>
    <n v="10"/>
    <n v="199645"/>
    <n v="119787"/>
    <n v="79858"/>
    <n v="0.4"/>
    <x v="6"/>
    <n v="2024"/>
    <x v="3"/>
  </r>
  <r>
    <s v="O04492"/>
    <s v="2025-09-01"/>
    <x v="874"/>
    <s v="P052"/>
    <x v="77"/>
    <x v="1"/>
    <n v="192"/>
    <n v="96"/>
    <n v="4"/>
    <n v="10"/>
    <n v="768"/>
    <n v="384"/>
    <n v="384"/>
    <n v="0.5"/>
    <x v="4"/>
    <n v="2025"/>
    <x v="1"/>
  </r>
  <r>
    <s v="O04493"/>
    <s v="2024-03-29"/>
    <x v="657"/>
    <s v="P043"/>
    <x v="87"/>
    <x v="1"/>
    <n v="1637"/>
    <n v="818.5"/>
    <n v="1"/>
    <n v="0"/>
    <n v="1637"/>
    <n v="818.5"/>
    <n v="818.5"/>
    <n v="0.5"/>
    <x v="11"/>
    <n v="2024"/>
    <x v="2"/>
  </r>
  <r>
    <s v="O04494"/>
    <s v="2024-05-15"/>
    <x v="488"/>
    <s v="P021"/>
    <x v="82"/>
    <x v="2"/>
    <n v="1236"/>
    <n v="865.2"/>
    <n v="4"/>
    <n v="5"/>
    <n v="4944"/>
    <n v="3460.8"/>
    <n v="1483.1999999999998"/>
    <n v="0.3"/>
    <x v="0"/>
    <n v="2024"/>
    <x v="0"/>
  </r>
  <r>
    <s v="O04495"/>
    <s v="2025-09-25"/>
    <x v="666"/>
    <s v="P060"/>
    <x v="76"/>
    <x v="1"/>
    <n v="758"/>
    <n v="530.6"/>
    <n v="2"/>
    <n v="20"/>
    <n v="1516"/>
    <n v="1061.2"/>
    <n v="454.79999999999995"/>
    <n v="0.3"/>
    <x v="4"/>
    <n v="2025"/>
    <x v="1"/>
  </r>
  <r>
    <s v="O04496"/>
    <s v="2025-05-11"/>
    <x v="712"/>
    <s v="P090"/>
    <x v="54"/>
    <x v="1"/>
    <n v="1510"/>
    <n v="755"/>
    <n v="1"/>
    <n v="10"/>
    <n v="1510"/>
    <n v="755"/>
    <n v="755"/>
    <n v="0.5"/>
    <x v="0"/>
    <n v="2025"/>
    <x v="0"/>
  </r>
  <r>
    <s v="O04497"/>
    <s v="2025-03-04"/>
    <x v="943"/>
    <s v="P030"/>
    <x v="40"/>
    <x v="3"/>
    <n v="16441"/>
    <n v="8220.5"/>
    <n v="3"/>
    <n v="0"/>
    <n v="49323"/>
    <n v="24661.5"/>
    <n v="24661.5"/>
    <n v="0.5"/>
    <x v="11"/>
    <n v="2025"/>
    <x v="2"/>
  </r>
  <r>
    <s v="O04498"/>
    <s v="2025-08-07"/>
    <x v="71"/>
    <s v="P065"/>
    <x v="10"/>
    <x v="4"/>
    <n v="4421"/>
    <n v="3094.7"/>
    <n v="2"/>
    <n v="15"/>
    <n v="8842"/>
    <n v="6189.4"/>
    <n v="2652.6000000000004"/>
    <n v="0.30000000000000004"/>
    <x v="1"/>
    <n v="2025"/>
    <x v="1"/>
  </r>
  <r>
    <s v="O04499"/>
    <s v="2024-11-08"/>
    <x v="261"/>
    <s v="P096"/>
    <x v="47"/>
    <x v="2"/>
    <n v="483"/>
    <n v="289.8"/>
    <n v="3"/>
    <n v="10"/>
    <n v="1449"/>
    <n v="869.40000000000009"/>
    <n v="579.59999999999991"/>
    <n v="0.39999999999999991"/>
    <x v="6"/>
    <n v="2024"/>
    <x v="3"/>
  </r>
  <r>
    <s v="O04500"/>
    <s v="2024-02-25"/>
    <x v="460"/>
    <s v="P019"/>
    <x v="39"/>
    <x v="4"/>
    <n v="11395"/>
    <n v="5697.5"/>
    <n v="3"/>
    <n v="5"/>
    <n v="34185"/>
    <n v="17092.5"/>
    <n v="17092.5"/>
    <n v="0.5"/>
    <x v="10"/>
    <n v="2024"/>
    <x v="2"/>
  </r>
  <r>
    <s v="O04501"/>
    <s v="2024-12-09"/>
    <x v="525"/>
    <s v="P066"/>
    <x v="72"/>
    <x v="4"/>
    <n v="4711"/>
    <n v="2826.6"/>
    <n v="2"/>
    <n v="5"/>
    <n v="9422"/>
    <n v="5653.2"/>
    <n v="3768.8"/>
    <n v="0.4"/>
    <x v="5"/>
    <n v="2024"/>
    <x v="3"/>
  </r>
  <r>
    <s v="O04502"/>
    <s v="2025-03-26"/>
    <x v="84"/>
    <s v="P028"/>
    <x v="27"/>
    <x v="3"/>
    <n v="9664"/>
    <n v="4832"/>
    <n v="1"/>
    <n v="15"/>
    <n v="9664"/>
    <n v="4832"/>
    <n v="4832"/>
    <n v="0.5"/>
    <x v="11"/>
    <n v="2025"/>
    <x v="2"/>
  </r>
  <r>
    <s v="O04503"/>
    <s v="2025-12-21"/>
    <x v="125"/>
    <s v="P098"/>
    <x v="30"/>
    <x v="1"/>
    <n v="1661"/>
    <n v="830.5"/>
    <n v="3"/>
    <n v="5"/>
    <n v="4983"/>
    <n v="2491.5"/>
    <n v="2491.5"/>
    <n v="0.5"/>
    <x v="5"/>
    <n v="2025"/>
    <x v="3"/>
  </r>
  <r>
    <s v="O04504"/>
    <s v="2025-03-21"/>
    <x v="60"/>
    <s v="P023"/>
    <x v="11"/>
    <x v="4"/>
    <n v="4437"/>
    <n v="2662.2"/>
    <n v="4"/>
    <n v="20"/>
    <n v="17748"/>
    <n v="10648.8"/>
    <n v="7099.2000000000007"/>
    <n v="0.4"/>
    <x v="11"/>
    <n v="2025"/>
    <x v="2"/>
  </r>
  <r>
    <s v="O04505"/>
    <s v="2024-05-20"/>
    <x v="181"/>
    <s v="P038"/>
    <x v="2"/>
    <x v="2"/>
    <n v="413"/>
    <n v="247.8"/>
    <n v="3"/>
    <n v="15"/>
    <n v="1239"/>
    <n v="743.40000000000009"/>
    <n v="495.59999999999991"/>
    <n v="0.39999999999999991"/>
    <x v="0"/>
    <n v="2024"/>
    <x v="0"/>
  </r>
  <r>
    <s v="O04506"/>
    <s v="2024-06-03"/>
    <x v="464"/>
    <s v="P099"/>
    <x v="24"/>
    <x v="3"/>
    <n v="48012"/>
    <n v="24006"/>
    <n v="4"/>
    <n v="20"/>
    <n v="192048"/>
    <n v="96024"/>
    <n v="96024"/>
    <n v="0.5"/>
    <x v="9"/>
    <n v="2024"/>
    <x v="0"/>
  </r>
  <r>
    <s v="O04507"/>
    <s v="2024-12-19"/>
    <x v="280"/>
    <s v="P007"/>
    <x v="4"/>
    <x v="4"/>
    <n v="5469"/>
    <n v="3281.4"/>
    <n v="2"/>
    <n v="0"/>
    <n v="10938"/>
    <n v="6562.8"/>
    <n v="4375.2"/>
    <n v="0.39999999999999997"/>
    <x v="5"/>
    <n v="2024"/>
    <x v="3"/>
  </r>
  <r>
    <s v="O04508"/>
    <s v="2024-03-11"/>
    <x v="132"/>
    <s v="P041"/>
    <x v="95"/>
    <x v="1"/>
    <n v="2433"/>
    <n v="1216.5"/>
    <n v="2"/>
    <n v="15"/>
    <n v="4866"/>
    <n v="2433"/>
    <n v="2433"/>
    <n v="0.5"/>
    <x v="11"/>
    <n v="2024"/>
    <x v="2"/>
  </r>
  <r>
    <s v="O04509"/>
    <s v="2025-08-20"/>
    <x v="521"/>
    <s v="P016"/>
    <x v="43"/>
    <x v="1"/>
    <n v="1591"/>
    <n v="1113.7"/>
    <n v="5"/>
    <n v="0"/>
    <n v="7955"/>
    <n v="5568.5"/>
    <n v="2386.5"/>
    <n v="0.3"/>
    <x v="1"/>
    <n v="2025"/>
    <x v="1"/>
  </r>
  <r>
    <s v="O04510"/>
    <s v="2024-01-19"/>
    <x v="601"/>
    <s v="P046"/>
    <x v="7"/>
    <x v="0"/>
    <n v="10604"/>
    <n v="5302"/>
    <n v="3"/>
    <n v="10"/>
    <n v="31812"/>
    <n v="15906"/>
    <n v="15906"/>
    <n v="0.5"/>
    <x v="2"/>
    <n v="2024"/>
    <x v="2"/>
  </r>
  <r>
    <s v="O04511"/>
    <s v="2024-10-09"/>
    <x v="450"/>
    <s v="P088"/>
    <x v="6"/>
    <x v="4"/>
    <n v="11542"/>
    <n v="6925.2"/>
    <n v="5"/>
    <n v="0"/>
    <n v="57710"/>
    <n v="34626"/>
    <n v="23084"/>
    <n v="0.4"/>
    <x v="7"/>
    <n v="2024"/>
    <x v="3"/>
  </r>
  <r>
    <s v="O04512"/>
    <s v="2024-06-27"/>
    <x v="787"/>
    <s v="P072"/>
    <x v="20"/>
    <x v="3"/>
    <n v="27555"/>
    <n v="19288.5"/>
    <n v="4"/>
    <n v="15"/>
    <n v="110220"/>
    <n v="77154"/>
    <n v="33066"/>
    <n v="0.3"/>
    <x v="9"/>
    <n v="2024"/>
    <x v="0"/>
  </r>
  <r>
    <s v="O04513"/>
    <s v="2025-07-28"/>
    <x v="287"/>
    <s v="P029"/>
    <x v="94"/>
    <x v="4"/>
    <n v="2105"/>
    <n v="1263"/>
    <n v="3"/>
    <n v="10"/>
    <n v="6315"/>
    <n v="3789"/>
    <n v="2526"/>
    <n v="0.4"/>
    <x v="3"/>
    <n v="2025"/>
    <x v="1"/>
  </r>
  <r>
    <s v="O04514"/>
    <s v="2024-11-12"/>
    <x v="556"/>
    <s v="P062"/>
    <x v="93"/>
    <x v="4"/>
    <n v="2777"/>
    <n v="1943.9"/>
    <n v="1"/>
    <n v="20"/>
    <n v="2777"/>
    <n v="1943.9"/>
    <n v="833.09999999999991"/>
    <n v="0.3"/>
    <x v="6"/>
    <n v="2024"/>
    <x v="3"/>
  </r>
  <r>
    <s v="O04515"/>
    <s v="2024-12-21"/>
    <x v="363"/>
    <s v="P078"/>
    <x v="75"/>
    <x v="0"/>
    <n v="700"/>
    <n v="420"/>
    <n v="3"/>
    <n v="5"/>
    <n v="2100"/>
    <n v="1260"/>
    <n v="840"/>
    <n v="0.4"/>
    <x v="5"/>
    <n v="2024"/>
    <x v="3"/>
  </r>
  <r>
    <s v="O04516"/>
    <s v="2024-01-17"/>
    <x v="321"/>
    <s v="P095"/>
    <x v="66"/>
    <x v="2"/>
    <n v="4520"/>
    <n v="3164"/>
    <n v="1"/>
    <n v="0"/>
    <n v="4520"/>
    <n v="3164"/>
    <n v="1356"/>
    <n v="0.3"/>
    <x v="2"/>
    <n v="2024"/>
    <x v="2"/>
  </r>
  <r>
    <s v="O04517"/>
    <s v="2025-02-03"/>
    <x v="812"/>
    <s v="P019"/>
    <x v="39"/>
    <x v="4"/>
    <n v="11395"/>
    <n v="5697.5"/>
    <n v="2"/>
    <n v="5"/>
    <n v="22790"/>
    <n v="11395"/>
    <n v="11395"/>
    <n v="0.5"/>
    <x v="10"/>
    <n v="2025"/>
    <x v="2"/>
  </r>
  <r>
    <s v="O04518"/>
    <s v="2025-04-04"/>
    <x v="428"/>
    <s v="P054"/>
    <x v="63"/>
    <x v="4"/>
    <n v="611"/>
    <n v="427.7"/>
    <n v="3"/>
    <n v="0"/>
    <n v="1833"/>
    <n v="1283.0999999999999"/>
    <n v="549.90000000000009"/>
    <n v="0.30000000000000004"/>
    <x v="8"/>
    <n v="2025"/>
    <x v="0"/>
  </r>
  <r>
    <s v="O04519"/>
    <s v="2025-06-20"/>
    <x v="987"/>
    <s v="P096"/>
    <x v="47"/>
    <x v="2"/>
    <n v="483"/>
    <n v="289.8"/>
    <n v="4"/>
    <n v="20"/>
    <n v="1932"/>
    <n v="1159.2"/>
    <n v="772.8"/>
    <n v="0.39999999999999997"/>
    <x v="9"/>
    <n v="2025"/>
    <x v="0"/>
  </r>
  <r>
    <s v="O04520"/>
    <s v="2025-06-04"/>
    <x v="573"/>
    <s v="P043"/>
    <x v="87"/>
    <x v="1"/>
    <n v="1637"/>
    <n v="818.5"/>
    <n v="3"/>
    <n v="5"/>
    <n v="4911"/>
    <n v="2455.5"/>
    <n v="2455.5"/>
    <n v="0.5"/>
    <x v="9"/>
    <n v="2025"/>
    <x v="0"/>
  </r>
  <r>
    <s v="O04521"/>
    <s v="2024-03-20"/>
    <x v="611"/>
    <s v="P047"/>
    <x v="48"/>
    <x v="2"/>
    <n v="3146"/>
    <n v="1573"/>
    <n v="2"/>
    <n v="15"/>
    <n v="6292"/>
    <n v="3146"/>
    <n v="3146"/>
    <n v="0.5"/>
    <x v="11"/>
    <n v="2024"/>
    <x v="2"/>
  </r>
  <r>
    <s v="O04522"/>
    <s v="2025-01-23"/>
    <x v="759"/>
    <s v="P032"/>
    <x v="9"/>
    <x v="2"/>
    <n v="3034"/>
    <n v="1820.4"/>
    <n v="4"/>
    <n v="0"/>
    <n v="12136"/>
    <n v="7281.6"/>
    <n v="4854.3999999999996"/>
    <n v="0.39999999999999997"/>
    <x v="2"/>
    <n v="2025"/>
    <x v="2"/>
  </r>
  <r>
    <s v="O04523"/>
    <s v="2025-11-08"/>
    <x v="784"/>
    <s v="P042"/>
    <x v="74"/>
    <x v="1"/>
    <n v="2758"/>
    <n v="1379"/>
    <n v="4"/>
    <n v="5"/>
    <n v="11032"/>
    <n v="5516"/>
    <n v="5516"/>
    <n v="0.5"/>
    <x v="6"/>
    <n v="2025"/>
    <x v="3"/>
  </r>
  <r>
    <s v="O04524"/>
    <s v="2025-04-20"/>
    <x v="425"/>
    <s v="P076"/>
    <x v="17"/>
    <x v="1"/>
    <n v="3690"/>
    <n v="2583"/>
    <n v="3"/>
    <n v="20"/>
    <n v="11070"/>
    <n v="7749"/>
    <n v="3321"/>
    <n v="0.3"/>
    <x v="8"/>
    <n v="2025"/>
    <x v="0"/>
  </r>
  <r>
    <s v="O04525"/>
    <s v="2024-05-23"/>
    <x v="3"/>
    <s v="P064"/>
    <x v="51"/>
    <x v="0"/>
    <n v="8274"/>
    <n v="5791.8"/>
    <n v="5"/>
    <n v="10"/>
    <n v="41370"/>
    <n v="28959"/>
    <n v="12411"/>
    <n v="0.3"/>
    <x v="0"/>
    <n v="2024"/>
    <x v="0"/>
  </r>
  <r>
    <s v="O04526"/>
    <s v="2024-05-14"/>
    <x v="982"/>
    <s v="P065"/>
    <x v="10"/>
    <x v="4"/>
    <n v="4421"/>
    <n v="3094.7"/>
    <n v="2"/>
    <n v="0"/>
    <n v="8842"/>
    <n v="6189.4"/>
    <n v="2652.6000000000004"/>
    <n v="0.30000000000000004"/>
    <x v="0"/>
    <n v="2024"/>
    <x v="0"/>
  </r>
  <r>
    <s v="O04527"/>
    <s v="2025-04-30"/>
    <x v="932"/>
    <s v="P059"/>
    <x v="62"/>
    <x v="3"/>
    <n v="39929"/>
    <n v="23957.4"/>
    <n v="4"/>
    <n v="15"/>
    <n v="159716"/>
    <n v="95829.6"/>
    <n v="63886.399999999994"/>
    <n v="0.39999999999999997"/>
    <x v="8"/>
    <n v="2025"/>
    <x v="0"/>
  </r>
  <r>
    <s v="O04528"/>
    <s v="2025-06-19"/>
    <x v="561"/>
    <s v="P091"/>
    <x v="18"/>
    <x v="3"/>
    <n v="45348"/>
    <n v="27208.799999999999"/>
    <n v="5"/>
    <n v="0"/>
    <n v="226740"/>
    <n v="136044"/>
    <n v="90696"/>
    <n v="0.4"/>
    <x v="9"/>
    <n v="2025"/>
    <x v="0"/>
  </r>
  <r>
    <s v="O04529"/>
    <s v="2024-09-25"/>
    <x v="624"/>
    <s v="P072"/>
    <x v="20"/>
    <x v="3"/>
    <n v="27555"/>
    <n v="19288.5"/>
    <n v="2"/>
    <n v="10"/>
    <n v="55110"/>
    <n v="38577"/>
    <n v="16533"/>
    <n v="0.3"/>
    <x v="4"/>
    <n v="2024"/>
    <x v="1"/>
  </r>
  <r>
    <s v="O04530"/>
    <s v="2025-12-05"/>
    <x v="823"/>
    <s v="P083"/>
    <x v="14"/>
    <x v="4"/>
    <n v="5842"/>
    <n v="3505.2"/>
    <n v="5"/>
    <n v="5"/>
    <n v="29210"/>
    <n v="17526"/>
    <n v="11684"/>
    <n v="0.4"/>
    <x v="5"/>
    <n v="2025"/>
    <x v="3"/>
  </r>
  <r>
    <s v="O04531"/>
    <s v="2025-10-22"/>
    <x v="620"/>
    <s v="P069"/>
    <x v="41"/>
    <x v="1"/>
    <n v="384"/>
    <n v="192"/>
    <n v="3"/>
    <n v="10"/>
    <n v="1152"/>
    <n v="576"/>
    <n v="576"/>
    <n v="0.5"/>
    <x v="7"/>
    <n v="2025"/>
    <x v="3"/>
  </r>
  <r>
    <s v="O04532"/>
    <s v="2025-01-21"/>
    <x v="121"/>
    <s v="P039"/>
    <x v="81"/>
    <x v="0"/>
    <n v="9543"/>
    <n v="4771.5"/>
    <n v="1"/>
    <n v="0"/>
    <n v="9543"/>
    <n v="4771.5"/>
    <n v="4771.5"/>
    <n v="0.5"/>
    <x v="2"/>
    <n v="2025"/>
    <x v="2"/>
  </r>
  <r>
    <s v="O04533"/>
    <s v="2024-02-01"/>
    <x v="826"/>
    <s v="P029"/>
    <x v="94"/>
    <x v="4"/>
    <n v="2105"/>
    <n v="1263"/>
    <n v="1"/>
    <n v="20"/>
    <n v="2105"/>
    <n v="1263"/>
    <n v="842"/>
    <n v="0.4"/>
    <x v="10"/>
    <n v="2024"/>
    <x v="2"/>
  </r>
  <r>
    <s v="O04534"/>
    <s v="2024-03-08"/>
    <x v="657"/>
    <s v="P038"/>
    <x v="2"/>
    <x v="2"/>
    <n v="413"/>
    <n v="247.8"/>
    <n v="2"/>
    <n v="20"/>
    <n v="826"/>
    <n v="495.6"/>
    <n v="330.4"/>
    <n v="0.39999999999999997"/>
    <x v="11"/>
    <n v="2024"/>
    <x v="2"/>
  </r>
  <r>
    <s v="O04535"/>
    <s v="2024-06-09"/>
    <x v="81"/>
    <s v="P061"/>
    <x v="44"/>
    <x v="4"/>
    <n v="7170"/>
    <n v="3585"/>
    <n v="5"/>
    <n v="0"/>
    <n v="35850"/>
    <n v="17925"/>
    <n v="17925"/>
    <n v="0.5"/>
    <x v="9"/>
    <n v="2024"/>
    <x v="0"/>
  </r>
  <r>
    <s v="O04536"/>
    <s v="2025-02-03"/>
    <x v="251"/>
    <s v="P007"/>
    <x v="4"/>
    <x v="4"/>
    <n v="5469"/>
    <n v="3281.4"/>
    <n v="1"/>
    <n v="15"/>
    <n v="5469"/>
    <n v="3281.4"/>
    <n v="2187.6"/>
    <n v="0.39999999999999997"/>
    <x v="10"/>
    <n v="2025"/>
    <x v="2"/>
  </r>
  <r>
    <s v="O04537"/>
    <s v="2025-12-01"/>
    <x v="356"/>
    <s v="P038"/>
    <x v="2"/>
    <x v="2"/>
    <n v="413"/>
    <n v="247.8"/>
    <n v="1"/>
    <n v="20"/>
    <n v="413"/>
    <n v="247.8"/>
    <n v="165.2"/>
    <n v="0.39999999999999997"/>
    <x v="5"/>
    <n v="2025"/>
    <x v="3"/>
  </r>
  <r>
    <s v="O04538"/>
    <s v="2024-07-16"/>
    <x v="288"/>
    <s v="P002"/>
    <x v="61"/>
    <x v="4"/>
    <n v="4241"/>
    <n v="2120.5"/>
    <n v="1"/>
    <n v="10"/>
    <n v="4241"/>
    <n v="2120.5"/>
    <n v="2120.5"/>
    <n v="0.5"/>
    <x v="3"/>
    <n v="2024"/>
    <x v="1"/>
  </r>
  <r>
    <s v="O04539"/>
    <s v="2025-12-28"/>
    <x v="542"/>
    <s v="P094"/>
    <x v="69"/>
    <x v="0"/>
    <n v="13434"/>
    <n v="9403.7999999999993"/>
    <n v="4"/>
    <n v="15"/>
    <n v="53736"/>
    <n v="37615.199999999997"/>
    <n v="16120.800000000003"/>
    <n v="0.30000000000000004"/>
    <x v="5"/>
    <n v="2025"/>
    <x v="3"/>
  </r>
  <r>
    <s v="O04540"/>
    <s v="2025-06-15"/>
    <x v="177"/>
    <s v="P043"/>
    <x v="87"/>
    <x v="1"/>
    <n v="1637"/>
    <n v="818.5"/>
    <n v="5"/>
    <n v="15"/>
    <n v="8185"/>
    <n v="4092.5"/>
    <n v="4092.5"/>
    <n v="0.5"/>
    <x v="9"/>
    <n v="2025"/>
    <x v="0"/>
  </r>
  <r>
    <s v="O04541"/>
    <s v="2024-12-21"/>
    <x v="210"/>
    <s v="P016"/>
    <x v="43"/>
    <x v="1"/>
    <n v="1591"/>
    <n v="1113.7"/>
    <n v="5"/>
    <n v="20"/>
    <n v="7955"/>
    <n v="5568.5"/>
    <n v="2386.5"/>
    <n v="0.3"/>
    <x v="5"/>
    <n v="2024"/>
    <x v="3"/>
  </r>
  <r>
    <s v="O04542"/>
    <s v="2024-02-11"/>
    <x v="302"/>
    <s v="P023"/>
    <x v="11"/>
    <x v="4"/>
    <n v="4437"/>
    <n v="2662.2"/>
    <n v="1"/>
    <n v="10"/>
    <n v="4437"/>
    <n v="2662.2"/>
    <n v="1774.8000000000002"/>
    <n v="0.4"/>
    <x v="10"/>
    <n v="2024"/>
    <x v="2"/>
  </r>
  <r>
    <s v="O04543"/>
    <s v="2024-11-17"/>
    <x v="46"/>
    <s v="P086"/>
    <x v="8"/>
    <x v="2"/>
    <n v="3333"/>
    <n v="2333.1"/>
    <n v="1"/>
    <n v="0"/>
    <n v="3333"/>
    <n v="2333.1"/>
    <n v="999.90000000000009"/>
    <n v="0.30000000000000004"/>
    <x v="6"/>
    <n v="2024"/>
    <x v="3"/>
  </r>
  <r>
    <s v="O04544"/>
    <s v="2025-01-02"/>
    <x v="186"/>
    <s v="P016"/>
    <x v="43"/>
    <x v="1"/>
    <n v="1591"/>
    <n v="1113.7"/>
    <n v="3"/>
    <n v="15"/>
    <n v="4773"/>
    <n v="3341.1000000000004"/>
    <n v="1431.8999999999996"/>
    <n v="0.29999999999999993"/>
    <x v="2"/>
    <n v="2025"/>
    <x v="2"/>
  </r>
  <r>
    <s v="O04545"/>
    <s v="2025-08-14"/>
    <x v="719"/>
    <s v="P022"/>
    <x v="73"/>
    <x v="3"/>
    <n v="48755"/>
    <n v="29253"/>
    <n v="1"/>
    <n v="0"/>
    <n v="48755"/>
    <n v="29253"/>
    <n v="19502"/>
    <n v="0.4"/>
    <x v="1"/>
    <n v="2025"/>
    <x v="1"/>
  </r>
  <r>
    <s v="O04546"/>
    <s v="2024-12-25"/>
    <x v="848"/>
    <s v="P100"/>
    <x v="45"/>
    <x v="1"/>
    <n v="2523"/>
    <n v="1766.1"/>
    <n v="2"/>
    <n v="15"/>
    <n v="5046"/>
    <n v="3532.2"/>
    <n v="1513.8000000000002"/>
    <n v="0.30000000000000004"/>
    <x v="5"/>
    <n v="2024"/>
    <x v="3"/>
  </r>
  <r>
    <s v="O04547"/>
    <s v="2025-11-18"/>
    <x v="928"/>
    <s v="P052"/>
    <x v="77"/>
    <x v="1"/>
    <n v="192"/>
    <n v="96"/>
    <n v="4"/>
    <n v="0"/>
    <n v="768"/>
    <n v="384"/>
    <n v="384"/>
    <n v="0.5"/>
    <x v="6"/>
    <n v="2025"/>
    <x v="3"/>
  </r>
  <r>
    <s v="O04548"/>
    <s v="2024-01-02"/>
    <x v="252"/>
    <s v="P051"/>
    <x v="96"/>
    <x v="1"/>
    <n v="1507"/>
    <n v="753.5"/>
    <n v="1"/>
    <n v="10"/>
    <n v="1507"/>
    <n v="753.5"/>
    <n v="753.5"/>
    <n v="0.5"/>
    <x v="2"/>
    <n v="2024"/>
    <x v="2"/>
  </r>
  <r>
    <s v="O04549"/>
    <s v="2024-01-21"/>
    <x v="694"/>
    <s v="P092"/>
    <x v="83"/>
    <x v="0"/>
    <n v="7315"/>
    <n v="4389"/>
    <n v="1"/>
    <n v="0"/>
    <n v="7315"/>
    <n v="4389"/>
    <n v="2926"/>
    <n v="0.4"/>
    <x v="2"/>
    <n v="2024"/>
    <x v="2"/>
  </r>
  <r>
    <s v="O04550"/>
    <s v="2024-10-27"/>
    <x v="625"/>
    <s v="P091"/>
    <x v="18"/>
    <x v="3"/>
    <n v="45348"/>
    <n v="27208.799999999999"/>
    <n v="4"/>
    <n v="5"/>
    <n v="181392"/>
    <n v="108835.2"/>
    <n v="72556.800000000003"/>
    <n v="0.4"/>
    <x v="7"/>
    <n v="2024"/>
    <x v="3"/>
  </r>
  <r>
    <s v="O04551"/>
    <s v="2025-08-17"/>
    <x v="187"/>
    <s v="P070"/>
    <x v="85"/>
    <x v="4"/>
    <n v="583"/>
    <n v="349.8"/>
    <n v="3"/>
    <n v="20"/>
    <n v="1749"/>
    <n v="1049.4000000000001"/>
    <n v="699.59999999999991"/>
    <n v="0.39999999999999997"/>
    <x v="1"/>
    <n v="2025"/>
    <x v="1"/>
  </r>
  <r>
    <s v="O04552"/>
    <s v="2024-07-03"/>
    <x v="551"/>
    <s v="P076"/>
    <x v="17"/>
    <x v="1"/>
    <n v="3690"/>
    <n v="2583"/>
    <n v="3"/>
    <n v="0"/>
    <n v="11070"/>
    <n v="7749"/>
    <n v="3321"/>
    <n v="0.3"/>
    <x v="3"/>
    <n v="2024"/>
    <x v="1"/>
  </r>
  <r>
    <s v="O04553"/>
    <s v="2024-02-25"/>
    <x v="18"/>
    <s v="P074"/>
    <x v="19"/>
    <x v="3"/>
    <n v="20835"/>
    <n v="12501"/>
    <n v="3"/>
    <n v="20"/>
    <n v="62505"/>
    <n v="37503"/>
    <n v="25002"/>
    <n v="0.4"/>
    <x v="10"/>
    <n v="2024"/>
    <x v="2"/>
  </r>
  <r>
    <s v="O04554"/>
    <s v="2025-01-11"/>
    <x v="618"/>
    <s v="P064"/>
    <x v="51"/>
    <x v="0"/>
    <n v="8274"/>
    <n v="5791.8"/>
    <n v="5"/>
    <n v="20"/>
    <n v="41370"/>
    <n v="28959"/>
    <n v="12411"/>
    <n v="0.3"/>
    <x v="2"/>
    <n v="2025"/>
    <x v="2"/>
  </r>
  <r>
    <s v="O04555"/>
    <s v="2025-10-17"/>
    <x v="444"/>
    <s v="P002"/>
    <x v="61"/>
    <x v="4"/>
    <n v="4241"/>
    <n v="2120.5"/>
    <n v="4"/>
    <n v="15"/>
    <n v="16964"/>
    <n v="8482"/>
    <n v="8482"/>
    <n v="0.5"/>
    <x v="7"/>
    <n v="2025"/>
    <x v="3"/>
  </r>
  <r>
    <s v="O04556"/>
    <s v="2024-04-21"/>
    <x v="676"/>
    <s v="P088"/>
    <x v="6"/>
    <x v="4"/>
    <n v="11542"/>
    <n v="6925.2"/>
    <n v="2"/>
    <n v="20"/>
    <n v="23084"/>
    <n v="13850.4"/>
    <n v="9233.6"/>
    <n v="0.4"/>
    <x v="8"/>
    <n v="2024"/>
    <x v="0"/>
  </r>
  <r>
    <s v="O04557"/>
    <s v="2024-07-12"/>
    <x v="399"/>
    <s v="P097"/>
    <x v="84"/>
    <x v="4"/>
    <n v="9084"/>
    <n v="6358.8"/>
    <n v="4"/>
    <n v="15"/>
    <n v="36336"/>
    <n v="25435.200000000001"/>
    <n v="10900.8"/>
    <n v="0.3"/>
    <x v="3"/>
    <n v="2024"/>
    <x v="1"/>
  </r>
  <r>
    <s v="O04558"/>
    <s v="2025-05-08"/>
    <x v="570"/>
    <s v="P046"/>
    <x v="7"/>
    <x v="0"/>
    <n v="10604"/>
    <n v="5302"/>
    <n v="2"/>
    <n v="15"/>
    <n v="21208"/>
    <n v="10604"/>
    <n v="10604"/>
    <n v="0.5"/>
    <x v="0"/>
    <n v="2025"/>
    <x v="0"/>
  </r>
  <r>
    <s v="O04559"/>
    <s v="2025-05-09"/>
    <x v="654"/>
    <s v="P003"/>
    <x v="46"/>
    <x v="1"/>
    <n v="569"/>
    <n v="341.4"/>
    <n v="3"/>
    <n v="0"/>
    <n v="1707"/>
    <n v="1024.1999999999998"/>
    <n v="682.80000000000018"/>
    <n v="0.40000000000000013"/>
    <x v="0"/>
    <n v="2025"/>
    <x v="0"/>
  </r>
  <r>
    <s v="O04560"/>
    <s v="2025-12-04"/>
    <x v="935"/>
    <s v="P054"/>
    <x v="63"/>
    <x v="4"/>
    <n v="611"/>
    <n v="427.7"/>
    <n v="2"/>
    <n v="15"/>
    <n v="1222"/>
    <n v="855.4"/>
    <n v="366.6"/>
    <n v="0.30000000000000004"/>
    <x v="5"/>
    <n v="2025"/>
    <x v="3"/>
  </r>
  <r>
    <s v="O04561"/>
    <s v="2024-08-31"/>
    <x v="378"/>
    <s v="P046"/>
    <x v="7"/>
    <x v="0"/>
    <n v="10604"/>
    <n v="5302"/>
    <n v="1"/>
    <n v="0"/>
    <n v="10604"/>
    <n v="5302"/>
    <n v="5302"/>
    <n v="0.5"/>
    <x v="1"/>
    <n v="2024"/>
    <x v="1"/>
  </r>
  <r>
    <s v="O04562"/>
    <s v="2024-05-24"/>
    <x v="67"/>
    <s v="P057"/>
    <x v="38"/>
    <x v="3"/>
    <n v="26846"/>
    <n v="16107.6"/>
    <n v="1"/>
    <n v="5"/>
    <n v="26846"/>
    <n v="16107.6"/>
    <n v="10738.4"/>
    <n v="0.39999999999999997"/>
    <x v="0"/>
    <n v="2024"/>
    <x v="0"/>
  </r>
  <r>
    <s v="O04563"/>
    <s v="2025-06-24"/>
    <x v="707"/>
    <s v="P037"/>
    <x v="37"/>
    <x v="3"/>
    <n v="29046"/>
    <n v="20332.2"/>
    <n v="1"/>
    <n v="0"/>
    <n v="29046"/>
    <n v="20332.2"/>
    <n v="8713.7999999999993"/>
    <n v="0.3"/>
    <x v="9"/>
    <n v="2025"/>
    <x v="0"/>
  </r>
  <r>
    <s v="O04564"/>
    <s v="2025-08-24"/>
    <x v="900"/>
    <s v="P004"/>
    <x v="15"/>
    <x v="1"/>
    <n v="591"/>
    <n v="354.6"/>
    <n v="3"/>
    <n v="20"/>
    <n v="1773"/>
    <n v="1063.8000000000002"/>
    <n v="709.19999999999982"/>
    <n v="0.39999999999999991"/>
    <x v="1"/>
    <n v="2025"/>
    <x v="1"/>
  </r>
  <r>
    <s v="O04565"/>
    <s v="2025-01-01"/>
    <x v="127"/>
    <s v="P051"/>
    <x v="96"/>
    <x v="1"/>
    <n v="1507"/>
    <n v="753.5"/>
    <n v="5"/>
    <n v="10"/>
    <n v="7535"/>
    <n v="3767.5"/>
    <n v="3767.5"/>
    <n v="0.5"/>
    <x v="2"/>
    <n v="2025"/>
    <x v="2"/>
  </r>
  <r>
    <s v="O04566"/>
    <s v="2025-09-25"/>
    <x v="838"/>
    <s v="P050"/>
    <x v="26"/>
    <x v="4"/>
    <n v="10475"/>
    <n v="7332.5"/>
    <n v="2"/>
    <n v="10"/>
    <n v="20950"/>
    <n v="14665"/>
    <n v="6285"/>
    <n v="0.3"/>
    <x v="4"/>
    <n v="2025"/>
    <x v="1"/>
  </r>
  <r>
    <s v="O04567"/>
    <s v="2025-05-08"/>
    <x v="954"/>
    <s v="P094"/>
    <x v="69"/>
    <x v="0"/>
    <n v="13434"/>
    <n v="9403.7999999999993"/>
    <n v="2"/>
    <n v="10"/>
    <n v="26868"/>
    <n v="18807.599999999999"/>
    <n v="8060.4000000000015"/>
    <n v="0.30000000000000004"/>
    <x v="0"/>
    <n v="2025"/>
    <x v="0"/>
  </r>
  <r>
    <s v="O04568"/>
    <s v="2025-04-11"/>
    <x v="888"/>
    <s v="P083"/>
    <x v="14"/>
    <x v="4"/>
    <n v="5842"/>
    <n v="3505.2"/>
    <n v="5"/>
    <n v="20"/>
    <n v="29210"/>
    <n v="17526"/>
    <n v="11684"/>
    <n v="0.4"/>
    <x v="8"/>
    <n v="2025"/>
    <x v="0"/>
  </r>
  <r>
    <s v="O04569"/>
    <s v="2025-10-01"/>
    <x v="857"/>
    <s v="P077"/>
    <x v="3"/>
    <x v="3"/>
    <n v="42787"/>
    <n v="29950.9"/>
    <n v="2"/>
    <n v="10"/>
    <n v="85574"/>
    <n v="59901.8"/>
    <n v="25672.199999999997"/>
    <n v="0.3"/>
    <x v="7"/>
    <n v="2025"/>
    <x v="3"/>
  </r>
  <r>
    <s v="O04570"/>
    <s v="2024-01-21"/>
    <x v="888"/>
    <s v="P063"/>
    <x v="16"/>
    <x v="2"/>
    <n v="3643"/>
    <n v="2185.8000000000002"/>
    <n v="4"/>
    <n v="5"/>
    <n v="14572"/>
    <n v="8743.2000000000007"/>
    <n v="5828.7999999999993"/>
    <n v="0.39999999999999997"/>
    <x v="2"/>
    <n v="2024"/>
    <x v="2"/>
  </r>
  <r>
    <s v="O04571"/>
    <s v="2024-08-17"/>
    <x v="672"/>
    <s v="P037"/>
    <x v="37"/>
    <x v="3"/>
    <n v="29046"/>
    <n v="20332.2"/>
    <n v="4"/>
    <n v="15"/>
    <n v="116184"/>
    <n v="81328.800000000003"/>
    <n v="34855.199999999997"/>
    <n v="0.3"/>
    <x v="1"/>
    <n v="2024"/>
    <x v="1"/>
  </r>
  <r>
    <s v="O04572"/>
    <s v="2024-02-05"/>
    <x v="516"/>
    <s v="P096"/>
    <x v="47"/>
    <x v="2"/>
    <n v="483"/>
    <n v="289.8"/>
    <n v="1"/>
    <n v="0"/>
    <n v="483"/>
    <n v="289.8"/>
    <n v="193.2"/>
    <n v="0.39999999999999997"/>
    <x v="10"/>
    <n v="2024"/>
    <x v="2"/>
  </r>
  <r>
    <s v="O04573"/>
    <s v="2025-08-30"/>
    <x v="250"/>
    <s v="P003"/>
    <x v="46"/>
    <x v="1"/>
    <n v="569"/>
    <n v="341.4"/>
    <n v="4"/>
    <n v="5"/>
    <n v="2276"/>
    <n v="1365.6"/>
    <n v="910.40000000000009"/>
    <n v="0.4"/>
    <x v="1"/>
    <n v="2025"/>
    <x v="1"/>
  </r>
  <r>
    <s v="O04574"/>
    <s v="2025-05-08"/>
    <x v="813"/>
    <s v="P044"/>
    <x v="53"/>
    <x v="4"/>
    <n v="5008"/>
    <n v="3505.6"/>
    <n v="4"/>
    <n v="0"/>
    <n v="20032"/>
    <n v="14022.4"/>
    <n v="6009.6"/>
    <n v="0.30000000000000004"/>
    <x v="0"/>
    <n v="2025"/>
    <x v="0"/>
  </r>
  <r>
    <s v="O04575"/>
    <s v="2024-07-24"/>
    <x v="945"/>
    <s v="P037"/>
    <x v="37"/>
    <x v="3"/>
    <n v="29046"/>
    <n v="20332.2"/>
    <n v="2"/>
    <n v="20"/>
    <n v="58092"/>
    <n v="40664.400000000001"/>
    <n v="17427.599999999999"/>
    <n v="0.3"/>
    <x v="3"/>
    <n v="2024"/>
    <x v="1"/>
  </r>
  <r>
    <s v="O04576"/>
    <s v="2025-09-29"/>
    <x v="589"/>
    <s v="P088"/>
    <x v="6"/>
    <x v="4"/>
    <n v="11542"/>
    <n v="6925.2"/>
    <n v="5"/>
    <n v="0"/>
    <n v="57710"/>
    <n v="34626"/>
    <n v="23084"/>
    <n v="0.4"/>
    <x v="4"/>
    <n v="2025"/>
    <x v="1"/>
  </r>
  <r>
    <s v="O04577"/>
    <s v="2024-10-26"/>
    <x v="241"/>
    <s v="P014"/>
    <x v="67"/>
    <x v="4"/>
    <n v="9565"/>
    <n v="6695.5"/>
    <n v="5"/>
    <n v="0"/>
    <n v="47825"/>
    <n v="33477.5"/>
    <n v="14347.5"/>
    <n v="0.3"/>
    <x v="7"/>
    <n v="2024"/>
    <x v="3"/>
  </r>
  <r>
    <s v="O04578"/>
    <s v="2024-05-28"/>
    <x v="890"/>
    <s v="P082"/>
    <x v="68"/>
    <x v="3"/>
    <n v="354"/>
    <n v="247.8"/>
    <n v="3"/>
    <n v="10"/>
    <n v="1062"/>
    <n v="743.40000000000009"/>
    <n v="318.59999999999991"/>
    <n v="0.29999999999999993"/>
    <x v="0"/>
    <n v="2024"/>
    <x v="0"/>
  </r>
  <r>
    <s v="O04579"/>
    <s v="2025-01-24"/>
    <x v="221"/>
    <s v="P001"/>
    <x v="1"/>
    <x v="1"/>
    <n v="1891"/>
    <n v="945.5"/>
    <n v="4"/>
    <n v="15"/>
    <n v="7564"/>
    <n v="3782"/>
    <n v="3782"/>
    <n v="0.5"/>
    <x v="2"/>
    <n v="2025"/>
    <x v="2"/>
  </r>
  <r>
    <s v="O04580"/>
    <s v="2024-08-28"/>
    <x v="809"/>
    <s v="P086"/>
    <x v="8"/>
    <x v="2"/>
    <n v="3333"/>
    <n v="2333.1"/>
    <n v="5"/>
    <n v="10"/>
    <n v="16665"/>
    <n v="11665.5"/>
    <n v="4999.5"/>
    <n v="0.3"/>
    <x v="1"/>
    <n v="2024"/>
    <x v="1"/>
  </r>
  <r>
    <s v="O04581"/>
    <s v="2024-09-05"/>
    <x v="414"/>
    <s v="P065"/>
    <x v="10"/>
    <x v="4"/>
    <n v="4421"/>
    <n v="3094.7"/>
    <n v="3"/>
    <n v="10"/>
    <n v="13263"/>
    <n v="9284.0999999999985"/>
    <n v="3978.9000000000015"/>
    <n v="0.3000000000000001"/>
    <x v="4"/>
    <n v="2024"/>
    <x v="1"/>
  </r>
  <r>
    <s v="O04582"/>
    <s v="2024-09-16"/>
    <x v="526"/>
    <s v="P004"/>
    <x v="15"/>
    <x v="1"/>
    <n v="591"/>
    <n v="354.6"/>
    <n v="3"/>
    <n v="20"/>
    <n v="1773"/>
    <n v="1063.8000000000002"/>
    <n v="709.19999999999982"/>
    <n v="0.39999999999999991"/>
    <x v="4"/>
    <n v="2024"/>
    <x v="1"/>
  </r>
  <r>
    <s v="O04583"/>
    <s v="2024-11-30"/>
    <x v="739"/>
    <s v="P019"/>
    <x v="39"/>
    <x v="4"/>
    <n v="11395"/>
    <n v="5697.5"/>
    <n v="2"/>
    <n v="15"/>
    <n v="22790"/>
    <n v="11395"/>
    <n v="11395"/>
    <n v="0.5"/>
    <x v="6"/>
    <n v="2024"/>
    <x v="3"/>
  </r>
  <r>
    <s v="O04584"/>
    <s v="2025-07-01"/>
    <x v="151"/>
    <s v="P014"/>
    <x v="67"/>
    <x v="4"/>
    <n v="9565"/>
    <n v="6695.5"/>
    <n v="5"/>
    <n v="0"/>
    <n v="47825"/>
    <n v="33477.5"/>
    <n v="14347.5"/>
    <n v="0.3"/>
    <x v="3"/>
    <n v="2025"/>
    <x v="1"/>
  </r>
  <r>
    <s v="O04585"/>
    <s v="2025-12-06"/>
    <x v="12"/>
    <s v="P026"/>
    <x v="60"/>
    <x v="4"/>
    <n v="4882"/>
    <n v="2929.2"/>
    <n v="2"/>
    <n v="15"/>
    <n v="9764"/>
    <n v="5858.4"/>
    <n v="3905.6000000000004"/>
    <n v="0.4"/>
    <x v="5"/>
    <n v="2025"/>
    <x v="3"/>
  </r>
  <r>
    <s v="O04586"/>
    <s v="2025-12-27"/>
    <x v="489"/>
    <s v="P046"/>
    <x v="7"/>
    <x v="0"/>
    <n v="10604"/>
    <n v="5302"/>
    <n v="3"/>
    <n v="0"/>
    <n v="31812"/>
    <n v="15906"/>
    <n v="15906"/>
    <n v="0.5"/>
    <x v="5"/>
    <n v="2025"/>
    <x v="3"/>
  </r>
  <r>
    <s v="O04587"/>
    <s v="2025-07-19"/>
    <x v="441"/>
    <s v="P070"/>
    <x v="85"/>
    <x v="4"/>
    <n v="583"/>
    <n v="349.8"/>
    <n v="2"/>
    <n v="5"/>
    <n v="1166"/>
    <n v="699.6"/>
    <n v="466.4"/>
    <n v="0.39999999999999997"/>
    <x v="3"/>
    <n v="2025"/>
    <x v="1"/>
  </r>
  <r>
    <s v="O04588"/>
    <s v="2025-01-21"/>
    <x v="985"/>
    <s v="P015"/>
    <x v="55"/>
    <x v="2"/>
    <n v="2943"/>
    <n v="1471.5"/>
    <n v="5"/>
    <n v="5"/>
    <n v="14715"/>
    <n v="7357.5"/>
    <n v="7357.5"/>
    <n v="0.5"/>
    <x v="2"/>
    <n v="2025"/>
    <x v="2"/>
  </r>
  <r>
    <s v="O04589"/>
    <s v="2024-01-28"/>
    <x v="249"/>
    <s v="P026"/>
    <x v="60"/>
    <x v="4"/>
    <n v="4882"/>
    <n v="2929.2"/>
    <n v="2"/>
    <n v="10"/>
    <n v="9764"/>
    <n v="5858.4"/>
    <n v="3905.6000000000004"/>
    <n v="0.4"/>
    <x v="2"/>
    <n v="2024"/>
    <x v="2"/>
  </r>
  <r>
    <s v="O04590"/>
    <s v="2024-08-20"/>
    <x v="386"/>
    <s v="P081"/>
    <x v="50"/>
    <x v="2"/>
    <n v="4046"/>
    <n v="2427.6"/>
    <n v="4"/>
    <n v="0"/>
    <n v="16184"/>
    <n v="9710.4"/>
    <n v="6473.6"/>
    <n v="0.4"/>
    <x v="1"/>
    <n v="2024"/>
    <x v="1"/>
  </r>
  <r>
    <s v="O04591"/>
    <s v="2024-05-02"/>
    <x v="387"/>
    <s v="P015"/>
    <x v="55"/>
    <x v="2"/>
    <n v="2943"/>
    <n v="1471.5"/>
    <n v="5"/>
    <n v="20"/>
    <n v="14715"/>
    <n v="7357.5"/>
    <n v="7357.5"/>
    <n v="0.5"/>
    <x v="0"/>
    <n v="2024"/>
    <x v="0"/>
  </r>
  <r>
    <s v="O04592"/>
    <s v="2025-02-19"/>
    <x v="961"/>
    <s v="P032"/>
    <x v="9"/>
    <x v="2"/>
    <n v="3034"/>
    <n v="1820.4"/>
    <n v="3"/>
    <n v="5"/>
    <n v="9102"/>
    <n v="5461.2000000000007"/>
    <n v="3640.7999999999993"/>
    <n v="0.39999999999999991"/>
    <x v="10"/>
    <n v="2025"/>
    <x v="2"/>
  </r>
  <r>
    <s v="O04593"/>
    <s v="2025-01-26"/>
    <x v="237"/>
    <s v="P005"/>
    <x v="90"/>
    <x v="1"/>
    <n v="3939"/>
    <n v="2757.3"/>
    <n v="2"/>
    <n v="0"/>
    <n v="7878"/>
    <n v="5514.6"/>
    <n v="2363.3999999999996"/>
    <n v="0.29999999999999993"/>
    <x v="2"/>
    <n v="2025"/>
    <x v="2"/>
  </r>
  <r>
    <s v="O04594"/>
    <s v="2025-10-20"/>
    <x v="717"/>
    <s v="P099"/>
    <x v="24"/>
    <x v="3"/>
    <n v="48012"/>
    <n v="24006"/>
    <n v="2"/>
    <n v="15"/>
    <n v="96024"/>
    <n v="48012"/>
    <n v="48012"/>
    <n v="0.5"/>
    <x v="7"/>
    <n v="2025"/>
    <x v="3"/>
  </r>
  <r>
    <s v="O04595"/>
    <s v="2025-08-04"/>
    <x v="50"/>
    <s v="P080"/>
    <x v="79"/>
    <x v="4"/>
    <n v="4816"/>
    <n v="3371.2"/>
    <n v="1"/>
    <n v="0"/>
    <n v="4816"/>
    <n v="3371.2"/>
    <n v="1444.8000000000002"/>
    <n v="0.30000000000000004"/>
    <x v="1"/>
    <n v="2025"/>
    <x v="1"/>
  </r>
  <r>
    <s v="O04596"/>
    <s v="2024-09-05"/>
    <x v="502"/>
    <s v="P005"/>
    <x v="90"/>
    <x v="1"/>
    <n v="3939"/>
    <n v="2757.3"/>
    <n v="3"/>
    <n v="15"/>
    <n v="11817"/>
    <n v="8271.9000000000015"/>
    <n v="3545.0999999999985"/>
    <n v="0.29999999999999988"/>
    <x v="4"/>
    <n v="2024"/>
    <x v="1"/>
  </r>
  <r>
    <s v="O04597"/>
    <s v="2024-04-06"/>
    <x v="255"/>
    <s v="P021"/>
    <x v="82"/>
    <x v="2"/>
    <n v="1236"/>
    <n v="865.2"/>
    <n v="5"/>
    <n v="20"/>
    <n v="6180"/>
    <n v="4326"/>
    <n v="1854"/>
    <n v="0.3"/>
    <x v="8"/>
    <n v="2024"/>
    <x v="0"/>
  </r>
  <r>
    <s v="O04598"/>
    <s v="2025-01-05"/>
    <x v="773"/>
    <s v="P027"/>
    <x v="33"/>
    <x v="2"/>
    <n v="4969"/>
    <n v="2484.5"/>
    <n v="2"/>
    <n v="10"/>
    <n v="9938"/>
    <n v="4969"/>
    <n v="4969"/>
    <n v="0.5"/>
    <x v="2"/>
    <n v="2025"/>
    <x v="2"/>
  </r>
  <r>
    <s v="O04599"/>
    <s v="2024-05-09"/>
    <x v="163"/>
    <s v="P078"/>
    <x v="75"/>
    <x v="0"/>
    <n v="700"/>
    <n v="420"/>
    <n v="5"/>
    <n v="15"/>
    <n v="3500"/>
    <n v="2100"/>
    <n v="1400"/>
    <n v="0.4"/>
    <x v="0"/>
    <n v="2024"/>
    <x v="0"/>
  </r>
  <r>
    <s v="O04600"/>
    <s v="2025-07-15"/>
    <x v="728"/>
    <s v="P029"/>
    <x v="94"/>
    <x v="4"/>
    <n v="2105"/>
    <n v="1263"/>
    <n v="1"/>
    <n v="5"/>
    <n v="2105"/>
    <n v="1263"/>
    <n v="842"/>
    <n v="0.4"/>
    <x v="3"/>
    <n v="2025"/>
    <x v="1"/>
  </r>
  <r>
    <s v="O04601"/>
    <s v="2024-08-12"/>
    <x v="364"/>
    <s v="P062"/>
    <x v="93"/>
    <x v="4"/>
    <n v="2777"/>
    <n v="1943.9"/>
    <n v="2"/>
    <n v="10"/>
    <n v="5554"/>
    <n v="3887.8"/>
    <n v="1666.1999999999998"/>
    <n v="0.3"/>
    <x v="1"/>
    <n v="2024"/>
    <x v="1"/>
  </r>
  <r>
    <s v="O04602"/>
    <s v="2024-12-27"/>
    <x v="470"/>
    <s v="P066"/>
    <x v="72"/>
    <x v="4"/>
    <n v="4711"/>
    <n v="2826.6"/>
    <n v="2"/>
    <n v="0"/>
    <n v="9422"/>
    <n v="5653.2"/>
    <n v="3768.8"/>
    <n v="0.4"/>
    <x v="5"/>
    <n v="2024"/>
    <x v="3"/>
  </r>
  <r>
    <s v="O04603"/>
    <s v="2024-05-14"/>
    <x v="809"/>
    <s v="P013"/>
    <x v="70"/>
    <x v="1"/>
    <n v="639"/>
    <n v="319.5"/>
    <n v="4"/>
    <n v="20"/>
    <n v="2556"/>
    <n v="1278"/>
    <n v="1278"/>
    <n v="0.5"/>
    <x v="0"/>
    <n v="2024"/>
    <x v="0"/>
  </r>
  <r>
    <s v="O04604"/>
    <s v="2024-07-06"/>
    <x v="343"/>
    <s v="P096"/>
    <x v="47"/>
    <x v="2"/>
    <n v="483"/>
    <n v="289.8"/>
    <n v="2"/>
    <n v="10"/>
    <n v="966"/>
    <n v="579.6"/>
    <n v="386.4"/>
    <n v="0.39999999999999997"/>
    <x v="3"/>
    <n v="2024"/>
    <x v="1"/>
  </r>
  <r>
    <s v="O04605"/>
    <s v="2025-02-09"/>
    <x v="720"/>
    <s v="P004"/>
    <x v="15"/>
    <x v="1"/>
    <n v="591"/>
    <n v="354.6"/>
    <n v="5"/>
    <n v="5"/>
    <n v="2955"/>
    <n v="1773"/>
    <n v="1182"/>
    <n v="0.4"/>
    <x v="10"/>
    <n v="2025"/>
    <x v="2"/>
  </r>
  <r>
    <s v="O04606"/>
    <s v="2025-08-13"/>
    <x v="959"/>
    <s v="P010"/>
    <x v="0"/>
    <x v="0"/>
    <n v="10936"/>
    <n v="6561.6"/>
    <n v="4"/>
    <n v="5"/>
    <n v="43744"/>
    <n v="26246.400000000001"/>
    <n v="17497.599999999999"/>
    <n v="0.39999999999999997"/>
    <x v="1"/>
    <n v="2025"/>
    <x v="1"/>
  </r>
  <r>
    <s v="O04607"/>
    <s v="2025-05-03"/>
    <x v="109"/>
    <s v="P025"/>
    <x v="58"/>
    <x v="2"/>
    <n v="696"/>
    <n v="348"/>
    <n v="5"/>
    <n v="15"/>
    <n v="3480"/>
    <n v="1740"/>
    <n v="1740"/>
    <n v="0.5"/>
    <x v="0"/>
    <n v="2025"/>
    <x v="0"/>
  </r>
  <r>
    <s v="O04608"/>
    <s v="2024-09-10"/>
    <x v="790"/>
    <s v="P014"/>
    <x v="67"/>
    <x v="4"/>
    <n v="9565"/>
    <n v="6695.5"/>
    <n v="4"/>
    <n v="10"/>
    <n v="38260"/>
    <n v="26782"/>
    <n v="11478"/>
    <n v="0.3"/>
    <x v="4"/>
    <n v="2024"/>
    <x v="1"/>
  </r>
  <r>
    <s v="O04609"/>
    <s v="2024-09-10"/>
    <x v="808"/>
    <s v="P010"/>
    <x v="0"/>
    <x v="0"/>
    <n v="10936"/>
    <n v="6561.6"/>
    <n v="3"/>
    <n v="10"/>
    <n v="32808"/>
    <n v="19684.800000000003"/>
    <n v="13123.199999999997"/>
    <n v="0.39999999999999991"/>
    <x v="4"/>
    <n v="2024"/>
    <x v="1"/>
  </r>
  <r>
    <s v="O04610"/>
    <s v="2024-07-08"/>
    <x v="663"/>
    <s v="P092"/>
    <x v="83"/>
    <x v="0"/>
    <n v="7315"/>
    <n v="4389"/>
    <n v="3"/>
    <n v="5"/>
    <n v="21945"/>
    <n v="13167"/>
    <n v="8778"/>
    <n v="0.4"/>
    <x v="3"/>
    <n v="2024"/>
    <x v="1"/>
  </r>
  <r>
    <s v="O04611"/>
    <s v="2024-12-22"/>
    <x v="546"/>
    <s v="P051"/>
    <x v="96"/>
    <x v="1"/>
    <n v="1507"/>
    <n v="753.5"/>
    <n v="2"/>
    <n v="10"/>
    <n v="3014"/>
    <n v="1507"/>
    <n v="1507"/>
    <n v="0.5"/>
    <x v="5"/>
    <n v="2024"/>
    <x v="3"/>
  </r>
  <r>
    <s v="O04612"/>
    <s v="2024-05-10"/>
    <x v="570"/>
    <s v="P090"/>
    <x v="54"/>
    <x v="1"/>
    <n v="1510"/>
    <n v="755"/>
    <n v="5"/>
    <n v="5"/>
    <n v="7550"/>
    <n v="3775"/>
    <n v="3775"/>
    <n v="0.5"/>
    <x v="0"/>
    <n v="2024"/>
    <x v="0"/>
  </r>
  <r>
    <s v="O04613"/>
    <s v="2025-07-12"/>
    <x v="924"/>
    <s v="P054"/>
    <x v="63"/>
    <x v="4"/>
    <n v="611"/>
    <n v="427.7"/>
    <n v="2"/>
    <n v="10"/>
    <n v="1222"/>
    <n v="855.4"/>
    <n v="366.6"/>
    <n v="0.30000000000000004"/>
    <x v="3"/>
    <n v="2025"/>
    <x v="1"/>
  </r>
  <r>
    <s v="O04614"/>
    <s v="2024-08-02"/>
    <x v="595"/>
    <s v="P007"/>
    <x v="4"/>
    <x v="4"/>
    <n v="5469"/>
    <n v="3281.4"/>
    <n v="5"/>
    <n v="15"/>
    <n v="27345"/>
    <n v="16407"/>
    <n v="10938"/>
    <n v="0.4"/>
    <x v="1"/>
    <n v="2024"/>
    <x v="1"/>
  </r>
  <r>
    <s v="O04615"/>
    <s v="2025-12-02"/>
    <x v="705"/>
    <s v="P015"/>
    <x v="55"/>
    <x v="2"/>
    <n v="2943"/>
    <n v="1471.5"/>
    <n v="3"/>
    <n v="10"/>
    <n v="8829"/>
    <n v="4414.5"/>
    <n v="4414.5"/>
    <n v="0.5"/>
    <x v="5"/>
    <n v="2025"/>
    <x v="3"/>
  </r>
  <r>
    <s v="O04616"/>
    <s v="2025-03-25"/>
    <x v="110"/>
    <s v="P077"/>
    <x v="3"/>
    <x v="3"/>
    <n v="42787"/>
    <n v="29950.9"/>
    <n v="2"/>
    <n v="20"/>
    <n v="85574"/>
    <n v="59901.8"/>
    <n v="25672.199999999997"/>
    <n v="0.3"/>
    <x v="11"/>
    <n v="2025"/>
    <x v="2"/>
  </r>
  <r>
    <s v="O04617"/>
    <s v="2024-05-08"/>
    <x v="283"/>
    <s v="P024"/>
    <x v="57"/>
    <x v="3"/>
    <n v="9702"/>
    <n v="4851"/>
    <n v="1"/>
    <n v="0"/>
    <n v="9702"/>
    <n v="4851"/>
    <n v="4851"/>
    <n v="0.5"/>
    <x v="0"/>
    <n v="2024"/>
    <x v="0"/>
  </r>
  <r>
    <s v="O04618"/>
    <s v="2025-12-15"/>
    <x v="257"/>
    <s v="P048"/>
    <x v="42"/>
    <x v="2"/>
    <n v="2190"/>
    <n v="1095"/>
    <n v="4"/>
    <n v="5"/>
    <n v="8760"/>
    <n v="4380"/>
    <n v="4380"/>
    <n v="0.5"/>
    <x v="5"/>
    <n v="2025"/>
    <x v="3"/>
  </r>
  <r>
    <s v="O04619"/>
    <s v="2024-09-08"/>
    <x v="614"/>
    <s v="P055"/>
    <x v="56"/>
    <x v="3"/>
    <n v="6621"/>
    <n v="3972.6"/>
    <n v="3"/>
    <n v="20"/>
    <n v="19863"/>
    <n v="11917.8"/>
    <n v="7945.2000000000007"/>
    <n v="0.4"/>
    <x v="4"/>
    <n v="2024"/>
    <x v="1"/>
  </r>
  <r>
    <s v="O04620"/>
    <s v="2024-01-28"/>
    <x v="40"/>
    <s v="P087"/>
    <x v="78"/>
    <x v="3"/>
    <n v="25216"/>
    <n v="17651.2"/>
    <n v="4"/>
    <n v="5"/>
    <n v="100864"/>
    <n v="70604.800000000003"/>
    <n v="30259.199999999997"/>
    <n v="0.3"/>
    <x v="2"/>
    <n v="2024"/>
    <x v="2"/>
  </r>
  <r>
    <s v="O04621"/>
    <s v="2025-08-11"/>
    <x v="486"/>
    <s v="P070"/>
    <x v="85"/>
    <x v="4"/>
    <n v="583"/>
    <n v="349.8"/>
    <n v="2"/>
    <n v="10"/>
    <n v="1166"/>
    <n v="699.6"/>
    <n v="466.4"/>
    <n v="0.39999999999999997"/>
    <x v="1"/>
    <n v="2025"/>
    <x v="1"/>
  </r>
  <r>
    <s v="O04622"/>
    <s v="2024-08-03"/>
    <x v="339"/>
    <s v="P025"/>
    <x v="58"/>
    <x v="2"/>
    <n v="696"/>
    <n v="348"/>
    <n v="1"/>
    <n v="20"/>
    <n v="696"/>
    <n v="348"/>
    <n v="348"/>
    <n v="0.5"/>
    <x v="1"/>
    <n v="2024"/>
    <x v="1"/>
  </r>
  <r>
    <s v="O04623"/>
    <s v="2025-05-19"/>
    <x v="548"/>
    <s v="P012"/>
    <x v="13"/>
    <x v="0"/>
    <n v="1513"/>
    <n v="907.8"/>
    <n v="4"/>
    <n v="10"/>
    <n v="6052"/>
    <n v="3631.2"/>
    <n v="2420.8000000000002"/>
    <n v="0.4"/>
    <x v="0"/>
    <n v="2025"/>
    <x v="0"/>
  </r>
  <r>
    <s v="O04624"/>
    <s v="2025-02-06"/>
    <x v="824"/>
    <s v="P005"/>
    <x v="90"/>
    <x v="1"/>
    <n v="3939"/>
    <n v="2757.3"/>
    <n v="3"/>
    <n v="5"/>
    <n v="11817"/>
    <n v="8271.9000000000015"/>
    <n v="3545.0999999999985"/>
    <n v="0.29999999999999988"/>
    <x v="10"/>
    <n v="2025"/>
    <x v="2"/>
  </r>
  <r>
    <s v="O04625"/>
    <s v="2024-03-11"/>
    <x v="968"/>
    <s v="P069"/>
    <x v="41"/>
    <x v="1"/>
    <n v="384"/>
    <n v="192"/>
    <n v="1"/>
    <n v="20"/>
    <n v="384"/>
    <n v="192"/>
    <n v="192"/>
    <n v="0.5"/>
    <x v="11"/>
    <n v="2024"/>
    <x v="2"/>
  </r>
  <r>
    <s v="O04626"/>
    <s v="2024-07-12"/>
    <x v="137"/>
    <s v="P089"/>
    <x v="31"/>
    <x v="4"/>
    <n v="2956"/>
    <n v="1478"/>
    <n v="2"/>
    <n v="15"/>
    <n v="5912"/>
    <n v="2956"/>
    <n v="2956"/>
    <n v="0.5"/>
    <x v="3"/>
    <n v="2024"/>
    <x v="1"/>
  </r>
  <r>
    <s v="O04627"/>
    <s v="2024-01-09"/>
    <x v="531"/>
    <s v="P023"/>
    <x v="11"/>
    <x v="4"/>
    <n v="4437"/>
    <n v="2662.2"/>
    <n v="3"/>
    <n v="10"/>
    <n v="13311"/>
    <n v="7986.5999999999995"/>
    <n v="5324.4000000000005"/>
    <n v="0.4"/>
    <x v="2"/>
    <n v="2024"/>
    <x v="2"/>
  </r>
  <r>
    <s v="O04628"/>
    <s v="2025-02-04"/>
    <x v="579"/>
    <s v="P087"/>
    <x v="78"/>
    <x v="3"/>
    <n v="25216"/>
    <n v="17651.2"/>
    <n v="4"/>
    <n v="15"/>
    <n v="100864"/>
    <n v="70604.800000000003"/>
    <n v="30259.199999999997"/>
    <n v="0.3"/>
    <x v="10"/>
    <n v="2025"/>
    <x v="2"/>
  </r>
  <r>
    <s v="O04629"/>
    <s v="2024-07-06"/>
    <x v="590"/>
    <s v="P047"/>
    <x v="48"/>
    <x v="2"/>
    <n v="3146"/>
    <n v="1573"/>
    <n v="3"/>
    <n v="20"/>
    <n v="9438"/>
    <n v="4719"/>
    <n v="4719"/>
    <n v="0.5"/>
    <x v="3"/>
    <n v="2024"/>
    <x v="1"/>
  </r>
  <r>
    <s v="O04630"/>
    <s v="2025-03-28"/>
    <x v="285"/>
    <s v="P039"/>
    <x v="81"/>
    <x v="0"/>
    <n v="9543"/>
    <n v="4771.5"/>
    <n v="1"/>
    <n v="0"/>
    <n v="9543"/>
    <n v="4771.5"/>
    <n v="4771.5"/>
    <n v="0.5"/>
    <x v="11"/>
    <n v="2025"/>
    <x v="2"/>
  </r>
  <r>
    <s v="O04631"/>
    <s v="2024-10-07"/>
    <x v="112"/>
    <s v="P028"/>
    <x v="27"/>
    <x v="3"/>
    <n v="9664"/>
    <n v="4832"/>
    <n v="3"/>
    <n v="5"/>
    <n v="28992"/>
    <n v="14496"/>
    <n v="14496"/>
    <n v="0.5"/>
    <x v="7"/>
    <n v="2024"/>
    <x v="3"/>
  </r>
  <r>
    <s v="O04632"/>
    <s v="2025-12-29"/>
    <x v="600"/>
    <s v="P090"/>
    <x v="54"/>
    <x v="1"/>
    <n v="1510"/>
    <n v="755"/>
    <n v="5"/>
    <n v="15"/>
    <n v="7550"/>
    <n v="3775"/>
    <n v="3775"/>
    <n v="0.5"/>
    <x v="5"/>
    <n v="2025"/>
    <x v="3"/>
  </r>
  <r>
    <s v="O04633"/>
    <s v="2024-07-18"/>
    <x v="277"/>
    <s v="P087"/>
    <x v="78"/>
    <x v="3"/>
    <n v="25216"/>
    <n v="17651.2"/>
    <n v="3"/>
    <n v="0"/>
    <n v="75648"/>
    <n v="52953.600000000006"/>
    <n v="22694.399999999994"/>
    <n v="0.29999999999999993"/>
    <x v="3"/>
    <n v="2024"/>
    <x v="1"/>
  </r>
  <r>
    <s v="O04634"/>
    <s v="2025-06-04"/>
    <x v="107"/>
    <s v="P078"/>
    <x v="75"/>
    <x v="0"/>
    <n v="700"/>
    <n v="420"/>
    <n v="5"/>
    <n v="15"/>
    <n v="3500"/>
    <n v="2100"/>
    <n v="1400"/>
    <n v="0.4"/>
    <x v="9"/>
    <n v="2025"/>
    <x v="0"/>
  </r>
  <r>
    <s v="O04635"/>
    <s v="2024-07-01"/>
    <x v="912"/>
    <s v="P014"/>
    <x v="67"/>
    <x v="4"/>
    <n v="9565"/>
    <n v="6695.5"/>
    <n v="4"/>
    <n v="20"/>
    <n v="38260"/>
    <n v="26782"/>
    <n v="11478"/>
    <n v="0.3"/>
    <x v="3"/>
    <n v="2024"/>
    <x v="1"/>
  </r>
  <r>
    <s v="O04636"/>
    <s v="2025-05-09"/>
    <x v="38"/>
    <s v="P048"/>
    <x v="42"/>
    <x v="2"/>
    <n v="2190"/>
    <n v="1095"/>
    <n v="3"/>
    <n v="0"/>
    <n v="6570"/>
    <n v="3285"/>
    <n v="3285"/>
    <n v="0.5"/>
    <x v="0"/>
    <n v="2025"/>
    <x v="0"/>
  </r>
  <r>
    <s v="O04637"/>
    <s v="2024-03-21"/>
    <x v="505"/>
    <s v="P040"/>
    <x v="86"/>
    <x v="4"/>
    <n v="6724"/>
    <n v="4034.4"/>
    <n v="3"/>
    <n v="10"/>
    <n v="20172"/>
    <n v="12103.2"/>
    <n v="8068.7999999999993"/>
    <n v="0.39999999999999997"/>
    <x v="11"/>
    <n v="2024"/>
    <x v="2"/>
  </r>
  <r>
    <s v="O04638"/>
    <s v="2024-01-08"/>
    <x v="905"/>
    <s v="P014"/>
    <x v="67"/>
    <x v="4"/>
    <n v="9565"/>
    <n v="6695.5"/>
    <n v="1"/>
    <n v="5"/>
    <n v="9565"/>
    <n v="6695.5"/>
    <n v="2869.5"/>
    <n v="0.3"/>
    <x v="2"/>
    <n v="2024"/>
    <x v="2"/>
  </r>
  <r>
    <s v="O04639"/>
    <s v="2024-08-20"/>
    <x v="384"/>
    <s v="P017"/>
    <x v="12"/>
    <x v="2"/>
    <n v="978"/>
    <n v="684.6"/>
    <n v="2"/>
    <n v="0"/>
    <n v="1956"/>
    <n v="1369.2"/>
    <n v="586.79999999999995"/>
    <n v="0.3"/>
    <x v="1"/>
    <n v="2024"/>
    <x v="1"/>
  </r>
  <r>
    <s v="O04640"/>
    <s v="2024-05-01"/>
    <x v="227"/>
    <s v="P075"/>
    <x v="25"/>
    <x v="4"/>
    <n v="5435"/>
    <n v="3804.5"/>
    <n v="2"/>
    <n v="20"/>
    <n v="10870"/>
    <n v="7609"/>
    <n v="3261"/>
    <n v="0.3"/>
    <x v="0"/>
    <n v="2024"/>
    <x v="0"/>
  </r>
  <r>
    <s v="O04641"/>
    <s v="2025-08-24"/>
    <x v="905"/>
    <s v="P067"/>
    <x v="52"/>
    <x v="4"/>
    <n v="1463"/>
    <n v="731.5"/>
    <n v="3"/>
    <n v="10"/>
    <n v="4389"/>
    <n v="2194.5"/>
    <n v="2194.5"/>
    <n v="0.5"/>
    <x v="1"/>
    <n v="2025"/>
    <x v="1"/>
  </r>
  <r>
    <s v="O04642"/>
    <s v="2024-08-24"/>
    <x v="350"/>
    <s v="P018"/>
    <x v="5"/>
    <x v="1"/>
    <n v="3985"/>
    <n v="2789.5"/>
    <n v="4"/>
    <n v="0"/>
    <n v="15940"/>
    <n v="11158"/>
    <n v="4782"/>
    <n v="0.3"/>
    <x v="1"/>
    <n v="2024"/>
    <x v="1"/>
  </r>
  <r>
    <s v="O04643"/>
    <s v="2024-02-10"/>
    <x v="74"/>
    <s v="P083"/>
    <x v="14"/>
    <x v="4"/>
    <n v="5842"/>
    <n v="3505.2"/>
    <n v="5"/>
    <n v="0"/>
    <n v="29210"/>
    <n v="17526"/>
    <n v="11684"/>
    <n v="0.4"/>
    <x v="10"/>
    <n v="2024"/>
    <x v="2"/>
  </r>
  <r>
    <s v="O04644"/>
    <s v="2025-01-19"/>
    <x v="143"/>
    <s v="P007"/>
    <x v="4"/>
    <x v="4"/>
    <n v="5469"/>
    <n v="3281.4"/>
    <n v="3"/>
    <n v="0"/>
    <n v="16407"/>
    <n v="9844.2000000000007"/>
    <n v="6562.7999999999993"/>
    <n v="0.39999999999999997"/>
    <x v="2"/>
    <n v="2025"/>
    <x v="2"/>
  </r>
  <r>
    <s v="O04645"/>
    <s v="2025-12-01"/>
    <x v="830"/>
    <s v="P004"/>
    <x v="15"/>
    <x v="1"/>
    <n v="591"/>
    <n v="354.6"/>
    <n v="4"/>
    <n v="5"/>
    <n v="2364"/>
    <n v="1418.4"/>
    <n v="945.59999999999991"/>
    <n v="0.39999999999999997"/>
    <x v="5"/>
    <n v="2025"/>
    <x v="3"/>
  </r>
  <r>
    <s v="O04646"/>
    <s v="2024-11-10"/>
    <x v="968"/>
    <s v="P021"/>
    <x v="82"/>
    <x v="2"/>
    <n v="1236"/>
    <n v="865.2"/>
    <n v="4"/>
    <n v="0"/>
    <n v="4944"/>
    <n v="3460.8"/>
    <n v="1483.1999999999998"/>
    <n v="0.3"/>
    <x v="6"/>
    <n v="2024"/>
    <x v="3"/>
  </r>
  <r>
    <s v="O04647"/>
    <s v="2024-11-07"/>
    <x v="841"/>
    <s v="P001"/>
    <x v="1"/>
    <x v="1"/>
    <n v="1891"/>
    <n v="945.5"/>
    <n v="3"/>
    <n v="0"/>
    <n v="5673"/>
    <n v="2836.5"/>
    <n v="2836.5"/>
    <n v="0.5"/>
    <x v="6"/>
    <n v="2024"/>
    <x v="3"/>
  </r>
  <r>
    <s v="O04648"/>
    <s v="2025-04-06"/>
    <x v="151"/>
    <s v="P027"/>
    <x v="33"/>
    <x v="2"/>
    <n v="4969"/>
    <n v="2484.5"/>
    <n v="1"/>
    <n v="5"/>
    <n v="4969"/>
    <n v="2484.5"/>
    <n v="2484.5"/>
    <n v="0.5"/>
    <x v="8"/>
    <n v="2025"/>
    <x v="0"/>
  </r>
  <r>
    <s v="O04649"/>
    <s v="2025-10-19"/>
    <x v="675"/>
    <s v="P075"/>
    <x v="25"/>
    <x v="4"/>
    <n v="5435"/>
    <n v="3804.5"/>
    <n v="1"/>
    <n v="15"/>
    <n v="5435"/>
    <n v="3804.5"/>
    <n v="1630.5"/>
    <n v="0.3"/>
    <x v="7"/>
    <n v="2025"/>
    <x v="3"/>
  </r>
  <r>
    <s v="O04650"/>
    <s v="2025-09-17"/>
    <x v="899"/>
    <s v="P048"/>
    <x v="42"/>
    <x v="2"/>
    <n v="2190"/>
    <n v="1095"/>
    <n v="5"/>
    <n v="15"/>
    <n v="10950"/>
    <n v="5475"/>
    <n v="5475"/>
    <n v="0.5"/>
    <x v="4"/>
    <n v="2025"/>
    <x v="1"/>
  </r>
  <r>
    <s v="O04651"/>
    <s v="2025-02-19"/>
    <x v="322"/>
    <s v="P087"/>
    <x v="78"/>
    <x v="3"/>
    <n v="25216"/>
    <n v="17651.2"/>
    <n v="2"/>
    <n v="15"/>
    <n v="50432"/>
    <n v="35302.400000000001"/>
    <n v="15129.599999999999"/>
    <n v="0.3"/>
    <x v="10"/>
    <n v="2025"/>
    <x v="2"/>
  </r>
  <r>
    <s v="O04652"/>
    <s v="2025-11-03"/>
    <x v="147"/>
    <s v="P095"/>
    <x v="66"/>
    <x v="2"/>
    <n v="4520"/>
    <n v="3164"/>
    <n v="4"/>
    <n v="0"/>
    <n v="18080"/>
    <n v="12656"/>
    <n v="5424"/>
    <n v="0.3"/>
    <x v="6"/>
    <n v="2025"/>
    <x v="3"/>
  </r>
  <r>
    <s v="O04653"/>
    <s v="2024-11-22"/>
    <x v="799"/>
    <s v="P057"/>
    <x v="38"/>
    <x v="3"/>
    <n v="26846"/>
    <n v="16107.6"/>
    <n v="3"/>
    <n v="5"/>
    <n v="80538"/>
    <n v="48322.8"/>
    <n v="32215.199999999997"/>
    <n v="0.39999999999999997"/>
    <x v="6"/>
    <n v="2024"/>
    <x v="3"/>
  </r>
  <r>
    <s v="O04654"/>
    <s v="2025-01-11"/>
    <x v="568"/>
    <s v="P096"/>
    <x v="47"/>
    <x v="2"/>
    <n v="483"/>
    <n v="289.8"/>
    <n v="3"/>
    <n v="5"/>
    <n v="1449"/>
    <n v="869.40000000000009"/>
    <n v="579.59999999999991"/>
    <n v="0.39999999999999991"/>
    <x v="2"/>
    <n v="2025"/>
    <x v="2"/>
  </r>
  <r>
    <s v="O04655"/>
    <s v="2024-11-14"/>
    <x v="353"/>
    <s v="P013"/>
    <x v="70"/>
    <x v="1"/>
    <n v="639"/>
    <n v="319.5"/>
    <n v="4"/>
    <n v="15"/>
    <n v="2556"/>
    <n v="1278"/>
    <n v="1278"/>
    <n v="0.5"/>
    <x v="6"/>
    <n v="2024"/>
    <x v="3"/>
  </r>
  <r>
    <s v="O04656"/>
    <s v="2025-03-11"/>
    <x v="467"/>
    <s v="P004"/>
    <x v="15"/>
    <x v="1"/>
    <n v="591"/>
    <n v="354.6"/>
    <n v="2"/>
    <n v="15"/>
    <n v="1182"/>
    <n v="709.2"/>
    <n v="472.79999999999995"/>
    <n v="0.39999999999999997"/>
    <x v="11"/>
    <n v="2025"/>
    <x v="2"/>
  </r>
  <r>
    <s v="O04657"/>
    <s v="2024-04-03"/>
    <x v="196"/>
    <s v="P012"/>
    <x v="13"/>
    <x v="0"/>
    <n v="1513"/>
    <n v="907.8"/>
    <n v="3"/>
    <n v="0"/>
    <n v="4539"/>
    <n v="2723.3999999999996"/>
    <n v="1815.6000000000004"/>
    <n v="0.40000000000000008"/>
    <x v="8"/>
    <n v="2024"/>
    <x v="0"/>
  </r>
  <r>
    <s v="O04658"/>
    <s v="2024-08-31"/>
    <x v="129"/>
    <s v="P072"/>
    <x v="20"/>
    <x v="3"/>
    <n v="27555"/>
    <n v="19288.5"/>
    <n v="3"/>
    <n v="20"/>
    <n v="82665"/>
    <n v="57865.5"/>
    <n v="24799.5"/>
    <n v="0.3"/>
    <x v="1"/>
    <n v="2024"/>
    <x v="1"/>
  </r>
  <r>
    <s v="O04659"/>
    <s v="2025-12-05"/>
    <x v="99"/>
    <s v="P004"/>
    <x v="15"/>
    <x v="1"/>
    <n v="591"/>
    <n v="354.6"/>
    <n v="5"/>
    <n v="15"/>
    <n v="2955"/>
    <n v="1773"/>
    <n v="1182"/>
    <n v="0.4"/>
    <x v="5"/>
    <n v="2025"/>
    <x v="3"/>
  </r>
  <r>
    <s v="O04660"/>
    <s v="2024-04-16"/>
    <x v="324"/>
    <s v="P017"/>
    <x v="12"/>
    <x v="2"/>
    <n v="978"/>
    <n v="684.6"/>
    <n v="5"/>
    <n v="5"/>
    <n v="4890"/>
    <n v="3423"/>
    <n v="1467"/>
    <n v="0.3"/>
    <x v="8"/>
    <n v="2024"/>
    <x v="0"/>
  </r>
  <r>
    <s v="O04661"/>
    <s v="2024-03-30"/>
    <x v="832"/>
    <s v="P090"/>
    <x v="54"/>
    <x v="1"/>
    <n v="1510"/>
    <n v="755"/>
    <n v="1"/>
    <n v="0"/>
    <n v="1510"/>
    <n v="755"/>
    <n v="755"/>
    <n v="0.5"/>
    <x v="11"/>
    <n v="2024"/>
    <x v="2"/>
  </r>
  <r>
    <s v="O04662"/>
    <s v="2025-01-26"/>
    <x v="534"/>
    <s v="P050"/>
    <x v="26"/>
    <x v="4"/>
    <n v="10475"/>
    <n v="7332.5"/>
    <n v="2"/>
    <n v="20"/>
    <n v="20950"/>
    <n v="14665"/>
    <n v="6285"/>
    <n v="0.3"/>
    <x v="2"/>
    <n v="2025"/>
    <x v="2"/>
  </r>
  <r>
    <s v="O04663"/>
    <s v="2024-08-21"/>
    <x v="465"/>
    <s v="P022"/>
    <x v="73"/>
    <x v="3"/>
    <n v="48755"/>
    <n v="29253"/>
    <n v="3"/>
    <n v="20"/>
    <n v="146265"/>
    <n v="87759"/>
    <n v="58506"/>
    <n v="0.4"/>
    <x v="1"/>
    <n v="2024"/>
    <x v="1"/>
  </r>
  <r>
    <s v="O04664"/>
    <s v="2024-04-08"/>
    <x v="455"/>
    <s v="P054"/>
    <x v="63"/>
    <x v="4"/>
    <n v="611"/>
    <n v="427.7"/>
    <n v="4"/>
    <n v="15"/>
    <n v="2444"/>
    <n v="1710.8"/>
    <n v="733.2"/>
    <n v="0.30000000000000004"/>
    <x v="8"/>
    <n v="2024"/>
    <x v="0"/>
  </r>
  <r>
    <s v="O04665"/>
    <s v="2025-05-28"/>
    <x v="598"/>
    <s v="P044"/>
    <x v="53"/>
    <x v="4"/>
    <n v="5008"/>
    <n v="3505.6"/>
    <n v="5"/>
    <n v="5"/>
    <n v="25040"/>
    <n v="17528"/>
    <n v="7512"/>
    <n v="0.3"/>
    <x v="0"/>
    <n v="2025"/>
    <x v="0"/>
  </r>
  <r>
    <s v="O04666"/>
    <s v="2025-02-19"/>
    <x v="28"/>
    <s v="P038"/>
    <x v="2"/>
    <x v="2"/>
    <n v="413"/>
    <n v="247.8"/>
    <n v="1"/>
    <n v="20"/>
    <n v="413"/>
    <n v="247.8"/>
    <n v="165.2"/>
    <n v="0.39999999999999997"/>
    <x v="10"/>
    <n v="2025"/>
    <x v="2"/>
  </r>
  <r>
    <s v="O04667"/>
    <s v="2025-01-14"/>
    <x v="605"/>
    <s v="P057"/>
    <x v="38"/>
    <x v="3"/>
    <n v="26846"/>
    <n v="16107.6"/>
    <n v="5"/>
    <n v="15"/>
    <n v="134230"/>
    <n v="80538"/>
    <n v="53692"/>
    <n v="0.4"/>
    <x v="2"/>
    <n v="2025"/>
    <x v="2"/>
  </r>
  <r>
    <s v="O04668"/>
    <s v="2024-07-18"/>
    <x v="37"/>
    <s v="P094"/>
    <x v="69"/>
    <x v="0"/>
    <n v="13434"/>
    <n v="9403.7999999999993"/>
    <n v="4"/>
    <n v="5"/>
    <n v="53736"/>
    <n v="37615.199999999997"/>
    <n v="16120.800000000003"/>
    <n v="0.30000000000000004"/>
    <x v="3"/>
    <n v="2024"/>
    <x v="1"/>
  </r>
  <r>
    <s v="O04669"/>
    <s v="2025-10-19"/>
    <x v="927"/>
    <s v="P043"/>
    <x v="87"/>
    <x v="1"/>
    <n v="1637"/>
    <n v="818.5"/>
    <n v="4"/>
    <n v="15"/>
    <n v="6548"/>
    <n v="3274"/>
    <n v="3274"/>
    <n v="0.5"/>
    <x v="7"/>
    <n v="2025"/>
    <x v="3"/>
  </r>
  <r>
    <s v="O04670"/>
    <s v="2025-05-30"/>
    <x v="120"/>
    <s v="P081"/>
    <x v="50"/>
    <x v="2"/>
    <n v="4046"/>
    <n v="2427.6"/>
    <n v="5"/>
    <n v="0"/>
    <n v="20230"/>
    <n v="12138"/>
    <n v="8092"/>
    <n v="0.4"/>
    <x v="0"/>
    <n v="2025"/>
    <x v="0"/>
  </r>
  <r>
    <s v="O04671"/>
    <s v="2024-02-22"/>
    <x v="343"/>
    <s v="P052"/>
    <x v="77"/>
    <x v="1"/>
    <n v="192"/>
    <n v="96"/>
    <n v="2"/>
    <n v="15"/>
    <n v="384"/>
    <n v="192"/>
    <n v="192"/>
    <n v="0.5"/>
    <x v="10"/>
    <n v="2024"/>
    <x v="2"/>
  </r>
  <r>
    <s v="O04672"/>
    <s v="2024-09-25"/>
    <x v="56"/>
    <s v="P098"/>
    <x v="30"/>
    <x v="1"/>
    <n v="1661"/>
    <n v="830.5"/>
    <n v="3"/>
    <n v="20"/>
    <n v="4983"/>
    <n v="2491.5"/>
    <n v="2491.5"/>
    <n v="0.5"/>
    <x v="4"/>
    <n v="2024"/>
    <x v="1"/>
  </r>
  <r>
    <s v="O04673"/>
    <s v="2024-09-20"/>
    <x v="776"/>
    <s v="P081"/>
    <x v="50"/>
    <x v="2"/>
    <n v="4046"/>
    <n v="2427.6"/>
    <n v="1"/>
    <n v="20"/>
    <n v="4046"/>
    <n v="2427.6"/>
    <n v="1618.4"/>
    <n v="0.4"/>
    <x v="4"/>
    <n v="2024"/>
    <x v="1"/>
  </r>
  <r>
    <s v="O04674"/>
    <s v="2025-02-16"/>
    <x v="770"/>
    <s v="P095"/>
    <x v="66"/>
    <x v="2"/>
    <n v="4520"/>
    <n v="3164"/>
    <n v="1"/>
    <n v="5"/>
    <n v="4520"/>
    <n v="3164"/>
    <n v="1356"/>
    <n v="0.3"/>
    <x v="10"/>
    <n v="2025"/>
    <x v="2"/>
  </r>
  <r>
    <s v="O04675"/>
    <s v="2024-10-26"/>
    <x v="581"/>
    <s v="P079"/>
    <x v="36"/>
    <x v="0"/>
    <n v="10900"/>
    <n v="5450"/>
    <n v="3"/>
    <n v="20"/>
    <n v="32700"/>
    <n v="16350"/>
    <n v="16350"/>
    <n v="0.5"/>
    <x v="7"/>
    <n v="2024"/>
    <x v="3"/>
  </r>
  <r>
    <s v="O04676"/>
    <s v="2025-05-24"/>
    <x v="952"/>
    <s v="P063"/>
    <x v="16"/>
    <x v="2"/>
    <n v="3643"/>
    <n v="2185.8000000000002"/>
    <n v="4"/>
    <n v="20"/>
    <n v="14572"/>
    <n v="8743.2000000000007"/>
    <n v="5828.7999999999993"/>
    <n v="0.39999999999999997"/>
    <x v="0"/>
    <n v="2025"/>
    <x v="0"/>
  </r>
  <r>
    <s v="O04677"/>
    <s v="2025-11-30"/>
    <x v="504"/>
    <s v="P002"/>
    <x v="61"/>
    <x v="4"/>
    <n v="4241"/>
    <n v="2120.5"/>
    <n v="5"/>
    <n v="0"/>
    <n v="21205"/>
    <n v="10602.5"/>
    <n v="10602.5"/>
    <n v="0.5"/>
    <x v="6"/>
    <n v="2025"/>
    <x v="3"/>
  </r>
  <r>
    <s v="O04678"/>
    <s v="2025-02-11"/>
    <x v="828"/>
    <s v="P038"/>
    <x v="2"/>
    <x v="2"/>
    <n v="413"/>
    <n v="247.8"/>
    <n v="5"/>
    <n v="0"/>
    <n v="2065"/>
    <n v="1239"/>
    <n v="826"/>
    <n v="0.4"/>
    <x v="10"/>
    <n v="2025"/>
    <x v="2"/>
  </r>
  <r>
    <s v="O04679"/>
    <s v="2024-10-18"/>
    <x v="45"/>
    <s v="P040"/>
    <x v="86"/>
    <x v="4"/>
    <n v="6724"/>
    <n v="4034.4"/>
    <n v="4"/>
    <n v="10"/>
    <n v="26896"/>
    <n v="16137.6"/>
    <n v="10758.4"/>
    <n v="0.39999999999999997"/>
    <x v="7"/>
    <n v="2024"/>
    <x v="3"/>
  </r>
  <r>
    <s v="O04680"/>
    <s v="2025-11-23"/>
    <x v="922"/>
    <s v="P020"/>
    <x v="21"/>
    <x v="4"/>
    <n v="11647"/>
    <n v="8152.9"/>
    <n v="5"/>
    <n v="0"/>
    <n v="58235"/>
    <n v="40764.5"/>
    <n v="17470.5"/>
    <n v="0.3"/>
    <x v="6"/>
    <n v="2025"/>
    <x v="3"/>
  </r>
  <r>
    <s v="O04681"/>
    <s v="2024-06-21"/>
    <x v="590"/>
    <s v="P050"/>
    <x v="26"/>
    <x v="4"/>
    <n v="10475"/>
    <n v="7332.5"/>
    <n v="4"/>
    <n v="5"/>
    <n v="41900"/>
    <n v="29330"/>
    <n v="12570"/>
    <n v="0.3"/>
    <x v="9"/>
    <n v="2024"/>
    <x v="0"/>
  </r>
  <r>
    <s v="O04682"/>
    <s v="2024-06-02"/>
    <x v="396"/>
    <s v="P032"/>
    <x v="9"/>
    <x v="2"/>
    <n v="3034"/>
    <n v="1820.4"/>
    <n v="3"/>
    <n v="15"/>
    <n v="9102"/>
    <n v="5461.2000000000007"/>
    <n v="3640.7999999999993"/>
    <n v="0.39999999999999991"/>
    <x v="9"/>
    <n v="2024"/>
    <x v="0"/>
  </r>
  <r>
    <s v="O04683"/>
    <s v="2025-03-18"/>
    <x v="93"/>
    <s v="P079"/>
    <x v="36"/>
    <x v="0"/>
    <n v="10900"/>
    <n v="5450"/>
    <n v="3"/>
    <n v="5"/>
    <n v="32700"/>
    <n v="16350"/>
    <n v="16350"/>
    <n v="0.5"/>
    <x v="11"/>
    <n v="2025"/>
    <x v="2"/>
  </r>
  <r>
    <s v="O04684"/>
    <s v="2024-11-30"/>
    <x v="699"/>
    <s v="P069"/>
    <x v="41"/>
    <x v="1"/>
    <n v="384"/>
    <n v="192"/>
    <n v="5"/>
    <n v="15"/>
    <n v="1920"/>
    <n v="960"/>
    <n v="960"/>
    <n v="0.5"/>
    <x v="6"/>
    <n v="2024"/>
    <x v="3"/>
  </r>
  <r>
    <s v="O04685"/>
    <s v="2025-01-28"/>
    <x v="673"/>
    <s v="P038"/>
    <x v="2"/>
    <x v="2"/>
    <n v="413"/>
    <n v="247.8"/>
    <n v="1"/>
    <n v="5"/>
    <n v="413"/>
    <n v="247.8"/>
    <n v="165.2"/>
    <n v="0.39999999999999997"/>
    <x v="2"/>
    <n v="2025"/>
    <x v="2"/>
  </r>
  <r>
    <s v="O04686"/>
    <s v="2025-07-02"/>
    <x v="429"/>
    <s v="P041"/>
    <x v="95"/>
    <x v="1"/>
    <n v="2433"/>
    <n v="1216.5"/>
    <n v="1"/>
    <n v="0"/>
    <n v="2433"/>
    <n v="1216.5"/>
    <n v="1216.5"/>
    <n v="0.5"/>
    <x v="3"/>
    <n v="2025"/>
    <x v="1"/>
  </r>
  <r>
    <s v="O04687"/>
    <s v="2024-11-05"/>
    <x v="384"/>
    <s v="P089"/>
    <x v="31"/>
    <x v="4"/>
    <n v="2956"/>
    <n v="1478"/>
    <n v="1"/>
    <n v="20"/>
    <n v="2956"/>
    <n v="1478"/>
    <n v="1478"/>
    <n v="0.5"/>
    <x v="6"/>
    <n v="2024"/>
    <x v="3"/>
  </r>
  <r>
    <s v="O04688"/>
    <s v="2025-07-26"/>
    <x v="34"/>
    <s v="P006"/>
    <x v="99"/>
    <x v="3"/>
    <n v="18855"/>
    <n v="9427.5"/>
    <n v="5"/>
    <n v="20"/>
    <n v="94275"/>
    <n v="47137.5"/>
    <n v="47137.5"/>
    <n v="0.5"/>
    <x v="3"/>
    <n v="2025"/>
    <x v="1"/>
  </r>
  <r>
    <s v="O04689"/>
    <s v="2025-10-04"/>
    <x v="883"/>
    <s v="P005"/>
    <x v="90"/>
    <x v="1"/>
    <n v="3939"/>
    <n v="2757.3"/>
    <n v="1"/>
    <n v="15"/>
    <n v="3939"/>
    <n v="2757.3"/>
    <n v="1181.6999999999998"/>
    <n v="0.29999999999999993"/>
    <x v="7"/>
    <n v="2025"/>
    <x v="3"/>
  </r>
  <r>
    <s v="O04690"/>
    <s v="2025-07-11"/>
    <x v="9"/>
    <s v="P097"/>
    <x v="84"/>
    <x v="4"/>
    <n v="9084"/>
    <n v="6358.8"/>
    <n v="3"/>
    <n v="0"/>
    <n v="27252"/>
    <n v="19076.400000000001"/>
    <n v="8175.5999999999985"/>
    <n v="0.29999999999999993"/>
    <x v="3"/>
    <n v="2025"/>
    <x v="1"/>
  </r>
  <r>
    <s v="O04691"/>
    <s v="2025-11-12"/>
    <x v="820"/>
    <s v="P044"/>
    <x v="53"/>
    <x v="4"/>
    <n v="5008"/>
    <n v="3505.6"/>
    <n v="2"/>
    <n v="10"/>
    <n v="10016"/>
    <n v="7011.2"/>
    <n v="3004.8"/>
    <n v="0.30000000000000004"/>
    <x v="6"/>
    <n v="2025"/>
    <x v="3"/>
  </r>
  <r>
    <s v="O04692"/>
    <s v="2024-09-11"/>
    <x v="845"/>
    <s v="P094"/>
    <x v="69"/>
    <x v="0"/>
    <n v="13434"/>
    <n v="9403.7999999999993"/>
    <n v="4"/>
    <n v="15"/>
    <n v="53736"/>
    <n v="37615.199999999997"/>
    <n v="16120.800000000003"/>
    <n v="0.30000000000000004"/>
    <x v="4"/>
    <n v="2024"/>
    <x v="1"/>
  </r>
  <r>
    <s v="O04693"/>
    <s v="2024-01-15"/>
    <x v="316"/>
    <s v="P063"/>
    <x v="16"/>
    <x v="2"/>
    <n v="3643"/>
    <n v="2185.8000000000002"/>
    <n v="1"/>
    <n v="15"/>
    <n v="3643"/>
    <n v="2185.8000000000002"/>
    <n v="1457.1999999999998"/>
    <n v="0.39999999999999997"/>
    <x v="2"/>
    <n v="2024"/>
    <x v="2"/>
  </r>
  <r>
    <s v="O04694"/>
    <s v="2025-03-17"/>
    <x v="905"/>
    <s v="P067"/>
    <x v="52"/>
    <x v="4"/>
    <n v="1463"/>
    <n v="731.5"/>
    <n v="2"/>
    <n v="20"/>
    <n v="2926"/>
    <n v="1463"/>
    <n v="1463"/>
    <n v="0.5"/>
    <x v="11"/>
    <n v="2025"/>
    <x v="2"/>
  </r>
  <r>
    <s v="O04695"/>
    <s v="2025-05-31"/>
    <x v="923"/>
    <s v="P053"/>
    <x v="28"/>
    <x v="2"/>
    <n v="641"/>
    <n v="384.6"/>
    <n v="1"/>
    <n v="0"/>
    <n v="641"/>
    <n v="384.6"/>
    <n v="256.39999999999998"/>
    <n v="0.39999999999999997"/>
    <x v="0"/>
    <n v="2025"/>
    <x v="0"/>
  </r>
  <r>
    <s v="O04696"/>
    <s v="2024-06-22"/>
    <x v="589"/>
    <s v="P048"/>
    <x v="42"/>
    <x v="2"/>
    <n v="2190"/>
    <n v="1095"/>
    <n v="1"/>
    <n v="15"/>
    <n v="2190"/>
    <n v="1095"/>
    <n v="1095"/>
    <n v="0.5"/>
    <x v="9"/>
    <n v="2024"/>
    <x v="0"/>
  </r>
  <r>
    <s v="O04697"/>
    <s v="2024-11-06"/>
    <x v="437"/>
    <s v="P031"/>
    <x v="91"/>
    <x v="3"/>
    <n v="34152"/>
    <n v="23906.400000000001"/>
    <n v="3"/>
    <n v="5"/>
    <n v="102456"/>
    <n v="71719.200000000012"/>
    <n v="30736.799999999988"/>
    <n v="0.29999999999999988"/>
    <x v="6"/>
    <n v="2024"/>
    <x v="3"/>
  </r>
  <r>
    <s v="O04698"/>
    <s v="2025-01-15"/>
    <x v="7"/>
    <s v="P007"/>
    <x v="4"/>
    <x v="4"/>
    <n v="5469"/>
    <n v="3281.4"/>
    <n v="2"/>
    <n v="10"/>
    <n v="10938"/>
    <n v="6562.8"/>
    <n v="4375.2"/>
    <n v="0.39999999999999997"/>
    <x v="2"/>
    <n v="2025"/>
    <x v="2"/>
  </r>
  <r>
    <s v="O04699"/>
    <s v="2024-03-05"/>
    <x v="241"/>
    <s v="P056"/>
    <x v="23"/>
    <x v="3"/>
    <n v="18900"/>
    <n v="9450"/>
    <n v="5"/>
    <n v="10"/>
    <n v="94500"/>
    <n v="47250"/>
    <n v="47250"/>
    <n v="0.5"/>
    <x v="11"/>
    <n v="2024"/>
    <x v="2"/>
  </r>
  <r>
    <s v="O04700"/>
    <s v="2025-05-14"/>
    <x v="215"/>
    <s v="P099"/>
    <x v="24"/>
    <x v="3"/>
    <n v="48012"/>
    <n v="24006"/>
    <n v="4"/>
    <n v="0"/>
    <n v="192048"/>
    <n v="96024"/>
    <n v="96024"/>
    <n v="0.5"/>
    <x v="0"/>
    <n v="2025"/>
    <x v="0"/>
  </r>
  <r>
    <s v="O04701"/>
    <s v="2025-07-22"/>
    <x v="869"/>
    <s v="P043"/>
    <x v="87"/>
    <x v="1"/>
    <n v="1637"/>
    <n v="818.5"/>
    <n v="1"/>
    <n v="15"/>
    <n v="1637"/>
    <n v="818.5"/>
    <n v="818.5"/>
    <n v="0.5"/>
    <x v="3"/>
    <n v="2025"/>
    <x v="1"/>
  </r>
  <r>
    <s v="O04702"/>
    <s v="2025-12-31"/>
    <x v="890"/>
    <s v="P004"/>
    <x v="15"/>
    <x v="1"/>
    <n v="591"/>
    <n v="354.6"/>
    <n v="1"/>
    <n v="5"/>
    <n v="591"/>
    <n v="354.6"/>
    <n v="236.39999999999998"/>
    <n v="0.39999999999999997"/>
    <x v="5"/>
    <n v="2025"/>
    <x v="3"/>
  </r>
  <r>
    <s v="O04703"/>
    <s v="2025-06-18"/>
    <x v="122"/>
    <s v="P065"/>
    <x v="10"/>
    <x v="4"/>
    <n v="4421"/>
    <n v="3094.7"/>
    <n v="4"/>
    <n v="10"/>
    <n v="17684"/>
    <n v="12378.8"/>
    <n v="5305.2000000000007"/>
    <n v="0.30000000000000004"/>
    <x v="9"/>
    <n v="2025"/>
    <x v="0"/>
  </r>
  <r>
    <s v="O04704"/>
    <s v="2025-04-18"/>
    <x v="619"/>
    <s v="P099"/>
    <x v="24"/>
    <x v="3"/>
    <n v="48012"/>
    <n v="24006"/>
    <n v="3"/>
    <n v="15"/>
    <n v="144036"/>
    <n v="72018"/>
    <n v="72018"/>
    <n v="0.5"/>
    <x v="8"/>
    <n v="2025"/>
    <x v="0"/>
  </r>
  <r>
    <s v="O04705"/>
    <s v="2025-09-30"/>
    <x v="978"/>
    <s v="P054"/>
    <x v="63"/>
    <x v="4"/>
    <n v="611"/>
    <n v="427.7"/>
    <n v="2"/>
    <n v="10"/>
    <n v="1222"/>
    <n v="855.4"/>
    <n v="366.6"/>
    <n v="0.30000000000000004"/>
    <x v="4"/>
    <n v="2025"/>
    <x v="1"/>
  </r>
  <r>
    <s v="O04706"/>
    <s v="2025-12-01"/>
    <x v="368"/>
    <s v="P056"/>
    <x v="23"/>
    <x v="3"/>
    <n v="18900"/>
    <n v="9450"/>
    <n v="3"/>
    <n v="5"/>
    <n v="56700"/>
    <n v="28350"/>
    <n v="28350"/>
    <n v="0.5"/>
    <x v="5"/>
    <n v="2025"/>
    <x v="3"/>
  </r>
  <r>
    <s v="O04707"/>
    <s v="2025-10-08"/>
    <x v="988"/>
    <s v="P074"/>
    <x v="19"/>
    <x v="3"/>
    <n v="20835"/>
    <n v="12501"/>
    <n v="4"/>
    <n v="0"/>
    <n v="83340"/>
    <n v="50004"/>
    <n v="33336"/>
    <n v="0.4"/>
    <x v="7"/>
    <n v="2025"/>
    <x v="3"/>
  </r>
  <r>
    <s v="O04708"/>
    <s v="2025-01-09"/>
    <x v="597"/>
    <s v="P010"/>
    <x v="0"/>
    <x v="0"/>
    <n v="10936"/>
    <n v="6561.6"/>
    <n v="1"/>
    <n v="5"/>
    <n v="10936"/>
    <n v="6561.6"/>
    <n v="4374.3999999999996"/>
    <n v="0.39999999999999997"/>
    <x v="2"/>
    <n v="2025"/>
    <x v="2"/>
  </r>
  <r>
    <s v="O04709"/>
    <s v="2024-02-28"/>
    <x v="297"/>
    <s v="P024"/>
    <x v="57"/>
    <x v="3"/>
    <n v="9702"/>
    <n v="4851"/>
    <n v="3"/>
    <n v="20"/>
    <n v="29106"/>
    <n v="14553"/>
    <n v="14553"/>
    <n v="0.5"/>
    <x v="10"/>
    <n v="2024"/>
    <x v="2"/>
  </r>
  <r>
    <s v="O04710"/>
    <s v="2025-12-19"/>
    <x v="47"/>
    <s v="P039"/>
    <x v="81"/>
    <x v="0"/>
    <n v="9543"/>
    <n v="4771.5"/>
    <n v="5"/>
    <n v="5"/>
    <n v="47715"/>
    <n v="23857.5"/>
    <n v="23857.5"/>
    <n v="0.5"/>
    <x v="5"/>
    <n v="2025"/>
    <x v="3"/>
  </r>
  <r>
    <s v="O04711"/>
    <s v="2025-11-10"/>
    <x v="502"/>
    <s v="P089"/>
    <x v="31"/>
    <x v="4"/>
    <n v="2956"/>
    <n v="1478"/>
    <n v="5"/>
    <n v="20"/>
    <n v="14780"/>
    <n v="7390"/>
    <n v="7390"/>
    <n v="0.5"/>
    <x v="6"/>
    <n v="2025"/>
    <x v="3"/>
  </r>
  <r>
    <s v="O04712"/>
    <s v="2024-03-31"/>
    <x v="889"/>
    <s v="P097"/>
    <x v="84"/>
    <x v="4"/>
    <n v="9084"/>
    <n v="6358.8"/>
    <n v="4"/>
    <n v="10"/>
    <n v="36336"/>
    <n v="25435.200000000001"/>
    <n v="10900.8"/>
    <n v="0.3"/>
    <x v="11"/>
    <n v="2024"/>
    <x v="2"/>
  </r>
  <r>
    <s v="O04713"/>
    <s v="2024-04-13"/>
    <x v="953"/>
    <s v="P046"/>
    <x v="7"/>
    <x v="0"/>
    <n v="10604"/>
    <n v="5302"/>
    <n v="5"/>
    <n v="20"/>
    <n v="53020"/>
    <n v="26510"/>
    <n v="26510"/>
    <n v="0.5"/>
    <x v="8"/>
    <n v="2024"/>
    <x v="0"/>
  </r>
  <r>
    <s v="O04714"/>
    <s v="2024-02-06"/>
    <x v="771"/>
    <s v="P025"/>
    <x v="58"/>
    <x v="2"/>
    <n v="696"/>
    <n v="348"/>
    <n v="4"/>
    <n v="10"/>
    <n v="2784"/>
    <n v="1392"/>
    <n v="1392"/>
    <n v="0.5"/>
    <x v="10"/>
    <n v="2024"/>
    <x v="2"/>
  </r>
  <r>
    <s v="O04715"/>
    <s v="2024-09-20"/>
    <x v="459"/>
    <s v="P003"/>
    <x v="46"/>
    <x v="1"/>
    <n v="569"/>
    <n v="341.4"/>
    <n v="1"/>
    <n v="20"/>
    <n v="569"/>
    <n v="341.4"/>
    <n v="227.60000000000002"/>
    <n v="0.4"/>
    <x v="4"/>
    <n v="2024"/>
    <x v="1"/>
  </r>
  <r>
    <s v="O04716"/>
    <s v="2024-10-23"/>
    <x v="340"/>
    <s v="P052"/>
    <x v="77"/>
    <x v="1"/>
    <n v="192"/>
    <n v="96"/>
    <n v="5"/>
    <n v="10"/>
    <n v="960"/>
    <n v="480"/>
    <n v="480"/>
    <n v="0.5"/>
    <x v="7"/>
    <n v="2024"/>
    <x v="3"/>
  </r>
  <r>
    <s v="O04717"/>
    <s v="2024-04-24"/>
    <x v="989"/>
    <s v="P031"/>
    <x v="91"/>
    <x v="3"/>
    <n v="34152"/>
    <n v="23906.400000000001"/>
    <n v="4"/>
    <n v="5"/>
    <n v="136608"/>
    <n v="95625.600000000006"/>
    <n v="40982.399999999994"/>
    <n v="0.29999999999999993"/>
    <x v="8"/>
    <n v="2024"/>
    <x v="0"/>
  </r>
  <r>
    <s v="O04718"/>
    <s v="2025-09-13"/>
    <x v="0"/>
    <s v="P055"/>
    <x v="56"/>
    <x v="3"/>
    <n v="6621"/>
    <n v="3972.6"/>
    <n v="1"/>
    <n v="20"/>
    <n v="6621"/>
    <n v="3972.6"/>
    <n v="2648.4"/>
    <n v="0.4"/>
    <x v="4"/>
    <n v="2025"/>
    <x v="1"/>
  </r>
  <r>
    <s v="O04719"/>
    <s v="2025-10-12"/>
    <x v="824"/>
    <s v="P065"/>
    <x v="10"/>
    <x v="4"/>
    <n v="4421"/>
    <n v="3094.7"/>
    <n v="4"/>
    <n v="20"/>
    <n v="17684"/>
    <n v="12378.8"/>
    <n v="5305.2000000000007"/>
    <n v="0.30000000000000004"/>
    <x v="7"/>
    <n v="2025"/>
    <x v="3"/>
  </r>
  <r>
    <s v="O04720"/>
    <s v="2025-05-22"/>
    <x v="433"/>
    <s v="P057"/>
    <x v="38"/>
    <x v="3"/>
    <n v="26846"/>
    <n v="16107.6"/>
    <n v="2"/>
    <n v="10"/>
    <n v="53692"/>
    <n v="32215.200000000001"/>
    <n v="21476.799999999999"/>
    <n v="0.39999999999999997"/>
    <x v="0"/>
    <n v="2025"/>
    <x v="0"/>
  </r>
  <r>
    <s v="O04721"/>
    <s v="2025-03-03"/>
    <x v="255"/>
    <s v="P048"/>
    <x v="42"/>
    <x v="2"/>
    <n v="2190"/>
    <n v="1095"/>
    <n v="5"/>
    <n v="5"/>
    <n v="10950"/>
    <n v="5475"/>
    <n v="5475"/>
    <n v="0.5"/>
    <x v="11"/>
    <n v="2025"/>
    <x v="2"/>
  </r>
  <r>
    <s v="O04722"/>
    <s v="2024-05-27"/>
    <x v="530"/>
    <s v="P040"/>
    <x v="86"/>
    <x v="4"/>
    <n v="6724"/>
    <n v="4034.4"/>
    <n v="5"/>
    <n v="0"/>
    <n v="33620"/>
    <n v="20172"/>
    <n v="13448"/>
    <n v="0.4"/>
    <x v="0"/>
    <n v="2024"/>
    <x v="0"/>
  </r>
  <r>
    <s v="O04723"/>
    <s v="2024-02-22"/>
    <x v="293"/>
    <s v="P004"/>
    <x v="15"/>
    <x v="1"/>
    <n v="591"/>
    <n v="354.6"/>
    <n v="1"/>
    <n v="0"/>
    <n v="591"/>
    <n v="354.6"/>
    <n v="236.39999999999998"/>
    <n v="0.39999999999999997"/>
    <x v="10"/>
    <n v="2024"/>
    <x v="2"/>
  </r>
  <r>
    <s v="O04724"/>
    <s v="2024-03-20"/>
    <x v="685"/>
    <s v="P034"/>
    <x v="88"/>
    <x v="3"/>
    <n v="4860"/>
    <n v="2430"/>
    <n v="1"/>
    <n v="10"/>
    <n v="4860"/>
    <n v="2430"/>
    <n v="2430"/>
    <n v="0.5"/>
    <x v="11"/>
    <n v="2024"/>
    <x v="2"/>
  </r>
  <r>
    <s v="O04725"/>
    <s v="2025-10-01"/>
    <x v="728"/>
    <s v="P041"/>
    <x v="95"/>
    <x v="1"/>
    <n v="2433"/>
    <n v="1216.5"/>
    <n v="3"/>
    <n v="20"/>
    <n v="7299"/>
    <n v="3649.5"/>
    <n v="3649.5"/>
    <n v="0.5"/>
    <x v="7"/>
    <n v="2025"/>
    <x v="3"/>
  </r>
  <r>
    <s v="O04726"/>
    <s v="2024-08-28"/>
    <x v="879"/>
    <s v="P067"/>
    <x v="52"/>
    <x v="4"/>
    <n v="1463"/>
    <n v="731.5"/>
    <n v="2"/>
    <n v="0"/>
    <n v="2926"/>
    <n v="1463"/>
    <n v="1463"/>
    <n v="0.5"/>
    <x v="1"/>
    <n v="2024"/>
    <x v="1"/>
  </r>
  <r>
    <s v="O04727"/>
    <s v="2025-11-05"/>
    <x v="754"/>
    <s v="P069"/>
    <x v="41"/>
    <x v="1"/>
    <n v="384"/>
    <n v="192"/>
    <n v="3"/>
    <n v="20"/>
    <n v="1152"/>
    <n v="576"/>
    <n v="576"/>
    <n v="0.5"/>
    <x v="6"/>
    <n v="2025"/>
    <x v="3"/>
  </r>
  <r>
    <s v="O04728"/>
    <s v="2024-04-10"/>
    <x v="188"/>
    <s v="P027"/>
    <x v="33"/>
    <x v="2"/>
    <n v="4969"/>
    <n v="2484.5"/>
    <n v="3"/>
    <n v="5"/>
    <n v="14907"/>
    <n v="7453.5"/>
    <n v="7453.5"/>
    <n v="0.5"/>
    <x v="8"/>
    <n v="2024"/>
    <x v="0"/>
  </r>
  <r>
    <s v="O04729"/>
    <s v="2025-08-27"/>
    <x v="910"/>
    <s v="P084"/>
    <x v="80"/>
    <x v="2"/>
    <n v="3921"/>
    <n v="2352.6"/>
    <n v="4"/>
    <n v="5"/>
    <n v="15684"/>
    <n v="9410.4"/>
    <n v="6273.6"/>
    <n v="0.4"/>
    <x v="1"/>
    <n v="2025"/>
    <x v="1"/>
  </r>
  <r>
    <s v="O04730"/>
    <s v="2025-10-19"/>
    <x v="470"/>
    <s v="P023"/>
    <x v="11"/>
    <x v="4"/>
    <n v="4437"/>
    <n v="2662.2"/>
    <n v="3"/>
    <n v="15"/>
    <n v="13311"/>
    <n v="7986.5999999999995"/>
    <n v="5324.4000000000005"/>
    <n v="0.4"/>
    <x v="7"/>
    <n v="2025"/>
    <x v="3"/>
  </r>
  <r>
    <s v="O04731"/>
    <s v="2024-05-15"/>
    <x v="408"/>
    <s v="P047"/>
    <x v="48"/>
    <x v="2"/>
    <n v="3146"/>
    <n v="1573"/>
    <n v="3"/>
    <n v="10"/>
    <n v="9438"/>
    <n v="4719"/>
    <n v="4719"/>
    <n v="0.5"/>
    <x v="0"/>
    <n v="2024"/>
    <x v="0"/>
  </r>
  <r>
    <s v="O04732"/>
    <s v="2025-10-22"/>
    <x v="820"/>
    <s v="P060"/>
    <x v="76"/>
    <x v="1"/>
    <n v="758"/>
    <n v="530.6"/>
    <n v="3"/>
    <n v="5"/>
    <n v="2274"/>
    <n v="1591.8000000000002"/>
    <n v="682.19999999999982"/>
    <n v="0.29999999999999993"/>
    <x v="7"/>
    <n v="2025"/>
    <x v="3"/>
  </r>
  <r>
    <s v="O04733"/>
    <s v="2025-05-03"/>
    <x v="425"/>
    <s v="P044"/>
    <x v="53"/>
    <x v="4"/>
    <n v="5008"/>
    <n v="3505.6"/>
    <n v="5"/>
    <n v="10"/>
    <n v="25040"/>
    <n v="17528"/>
    <n v="7512"/>
    <n v="0.3"/>
    <x v="0"/>
    <n v="2025"/>
    <x v="0"/>
  </r>
  <r>
    <s v="O04734"/>
    <s v="2025-03-14"/>
    <x v="397"/>
    <s v="P097"/>
    <x v="84"/>
    <x v="4"/>
    <n v="9084"/>
    <n v="6358.8"/>
    <n v="1"/>
    <n v="15"/>
    <n v="9084"/>
    <n v="6358.8"/>
    <n v="2725.2"/>
    <n v="0.3"/>
    <x v="11"/>
    <n v="2025"/>
    <x v="2"/>
  </r>
  <r>
    <s v="O04735"/>
    <s v="2025-04-22"/>
    <x v="259"/>
    <s v="P056"/>
    <x v="23"/>
    <x v="3"/>
    <n v="18900"/>
    <n v="9450"/>
    <n v="3"/>
    <n v="0"/>
    <n v="56700"/>
    <n v="28350"/>
    <n v="28350"/>
    <n v="0.5"/>
    <x v="8"/>
    <n v="2025"/>
    <x v="0"/>
  </r>
  <r>
    <s v="O04736"/>
    <s v="2025-02-28"/>
    <x v="680"/>
    <s v="P010"/>
    <x v="0"/>
    <x v="0"/>
    <n v="10936"/>
    <n v="6561.6"/>
    <n v="3"/>
    <n v="0"/>
    <n v="32808"/>
    <n v="19684.800000000003"/>
    <n v="13123.199999999997"/>
    <n v="0.39999999999999991"/>
    <x v="10"/>
    <n v="2025"/>
    <x v="2"/>
  </r>
  <r>
    <s v="O04737"/>
    <s v="2025-06-07"/>
    <x v="938"/>
    <s v="P015"/>
    <x v="55"/>
    <x v="2"/>
    <n v="2943"/>
    <n v="1471.5"/>
    <n v="4"/>
    <n v="10"/>
    <n v="11772"/>
    <n v="5886"/>
    <n v="5886"/>
    <n v="0.5"/>
    <x v="9"/>
    <n v="2025"/>
    <x v="0"/>
  </r>
  <r>
    <s v="O04738"/>
    <s v="2025-11-21"/>
    <x v="22"/>
    <s v="P025"/>
    <x v="58"/>
    <x v="2"/>
    <n v="696"/>
    <n v="348"/>
    <n v="2"/>
    <n v="20"/>
    <n v="1392"/>
    <n v="696"/>
    <n v="696"/>
    <n v="0.5"/>
    <x v="6"/>
    <n v="2025"/>
    <x v="3"/>
  </r>
  <r>
    <s v="O04739"/>
    <s v="2025-09-16"/>
    <x v="421"/>
    <s v="P007"/>
    <x v="4"/>
    <x v="4"/>
    <n v="5469"/>
    <n v="3281.4"/>
    <n v="1"/>
    <n v="10"/>
    <n v="5469"/>
    <n v="3281.4"/>
    <n v="2187.6"/>
    <n v="0.39999999999999997"/>
    <x v="4"/>
    <n v="2025"/>
    <x v="1"/>
  </r>
  <r>
    <s v="O04740"/>
    <s v="2024-10-03"/>
    <x v="407"/>
    <s v="P053"/>
    <x v="28"/>
    <x v="2"/>
    <n v="641"/>
    <n v="384.6"/>
    <n v="5"/>
    <n v="10"/>
    <n v="3205"/>
    <n v="1923"/>
    <n v="1282"/>
    <n v="0.4"/>
    <x v="7"/>
    <n v="2024"/>
    <x v="3"/>
  </r>
  <r>
    <s v="O04741"/>
    <s v="2025-02-16"/>
    <x v="386"/>
    <s v="P086"/>
    <x v="8"/>
    <x v="2"/>
    <n v="3333"/>
    <n v="2333.1"/>
    <n v="4"/>
    <n v="5"/>
    <n v="13332"/>
    <n v="9332.4"/>
    <n v="3999.6000000000004"/>
    <n v="0.30000000000000004"/>
    <x v="10"/>
    <n v="2025"/>
    <x v="2"/>
  </r>
  <r>
    <s v="O04742"/>
    <s v="2024-02-10"/>
    <x v="314"/>
    <s v="P085"/>
    <x v="22"/>
    <x v="1"/>
    <n v="1436"/>
    <n v="1005.2"/>
    <n v="3"/>
    <n v="10"/>
    <n v="4308"/>
    <n v="3015.6000000000004"/>
    <n v="1292.3999999999996"/>
    <n v="0.29999999999999993"/>
    <x v="10"/>
    <n v="2024"/>
    <x v="2"/>
  </r>
  <r>
    <s v="O04743"/>
    <s v="2024-01-08"/>
    <x v="362"/>
    <s v="P033"/>
    <x v="98"/>
    <x v="3"/>
    <n v="11428"/>
    <n v="6856.8"/>
    <n v="2"/>
    <n v="15"/>
    <n v="22856"/>
    <n v="13713.6"/>
    <n v="9142.4"/>
    <n v="0.39999999999999997"/>
    <x v="2"/>
    <n v="2024"/>
    <x v="2"/>
  </r>
  <r>
    <s v="O04744"/>
    <s v="2025-10-11"/>
    <x v="839"/>
    <s v="P018"/>
    <x v="5"/>
    <x v="1"/>
    <n v="3985"/>
    <n v="2789.5"/>
    <n v="5"/>
    <n v="10"/>
    <n v="19925"/>
    <n v="13947.5"/>
    <n v="5977.5"/>
    <n v="0.3"/>
    <x v="7"/>
    <n v="2025"/>
    <x v="3"/>
  </r>
  <r>
    <s v="O04745"/>
    <s v="2024-09-08"/>
    <x v="591"/>
    <s v="P011"/>
    <x v="32"/>
    <x v="0"/>
    <n v="4339"/>
    <n v="2169.5"/>
    <n v="3"/>
    <n v="15"/>
    <n v="13017"/>
    <n v="6508.5"/>
    <n v="6508.5"/>
    <n v="0.5"/>
    <x v="4"/>
    <n v="2024"/>
    <x v="1"/>
  </r>
  <r>
    <s v="O04746"/>
    <s v="2025-02-05"/>
    <x v="458"/>
    <s v="P022"/>
    <x v="73"/>
    <x v="3"/>
    <n v="48755"/>
    <n v="29253"/>
    <n v="3"/>
    <n v="20"/>
    <n v="146265"/>
    <n v="87759"/>
    <n v="58506"/>
    <n v="0.4"/>
    <x v="10"/>
    <n v="2025"/>
    <x v="2"/>
  </r>
  <r>
    <s v="O04747"/>
    <s v="2024-12-08"/>
    <x v="76"/>
    <s v="P049"/>
    <x v="34"/>
    <x v="2"/>
    <n v="4071"/>
    <n v="2442.6"/>
    <n v="1"/>
    <n v="20"/>
    <n v="4071"/>
    <n v="2442.6"/>
    <n v="1628.4"/>
    <n v="0.4"/>
    <x v="5"/>
    <n v="2024"/>
    <x v="3"/>
  </r>
  <r>
    <s v="O04748"/>
    <s v="2024-01-16"/>
    <x v="672"/>
    <s v="P077"/>
    <x v="3"/>
    <x v="3"/>
    <n v="42787"/>
    <n v="29950.9"/>
    <n v="2"/>
    <n v="10"/>
    <n v="85574"/>
    <n v="59901.8"/>
    <n v="25672.199999999997"/>
    <n v="0.3"/>
    <x v="2"/>
    <n v="2024"/>
    <x v="2"/>
  </r>
  <r>
    <s v="O04749"/>
    <s v="2024-10-23"/>
    <x v="622"/>
    <s v="P092"/>
    <x v="83"/>
    <x v="0"/>
    <n v="7315"/>
    <n v="4389"/>
    <n v="4"/>
    <n v="10"/>
    <n v="29260"/>
    <n v="17556"/>
    <n v="11704"/>
    <n v="0.4"/>
    <x v="7"/>
    <n v="2024"/>
    <x v="3"/>
  </r>
  <r>
    <s v="O04750"/>
    <s v="2025-10-01"/>
    <x v="75"/>
    <s v="P008"/>
    <x v="29"/>
    <x v="3"/>
    <n v="41971"/>
    <n v="29379.7"/>
    <n v="1"/>
    <n v="5"/>
    <n v="41971"/>
    <n v="29379.7"/>
    <n v="12591.3"/>
    <n v="0.3"/>
    <x v="7"/>
    <n v="2025"/>
    <x v="3"/>
  </r>
  <r>
    <s v="O04751"/>
    <s v="2024-10-20"/>
    <x v="181"/>
    <s v="P075"/>
    <x v="25"/>
    <x v="4"/>
    <n v="5435"/>
    <n v="3804.5"/>
    <n v="4"/>
    <n v="15"/>
    <n v="21740"/>
    <n v="15218"/>
    <n v="6522"/>
    <n v="0.3"/>
    <x v="7"/>
    <n v="2024"/>
    <x v="3"/>
  </r>
  <r>
    <s v="O04752"/>
    <s v="2025-10-10"/>
    <x v="409"/>
    <s v="P094"/>
    <x v="69"/>
    <x v="0"/>
    <n v="13434"/>
    <n v="9403.7999999999993"/>
    <n v="1"/>
    <n v="10"/>
    <n v="13434"/>
    <n v="9403.7999999999993"/>
    <n v="4030.2000000000007"/>
    <n v="0.30000000000000004"/>
    <x v="7"/>
    <n v="2025"/>
    <x v="3"/>
  </r>
  <r>
    <s v="O04753"/>
    <s v="2024-12-28"/>
    <x v="670"/>
    <s v="P035"/>
    <x v="92"/>
    <x v="4"/>
    <n v="3185"/>
    <n v="1592.5"/>
    <n v="5"/>
    <n v="0"/>
    <n v="15925"/>
    <n v="7962.5"/>
    <n v="7962.5"/>
    <n v="0.5"/>
    <x v="5"/>
    <n v="2024"/>
    <x v="3"/>
  </r>
  <r>
    <s v="O04754"/>
    <s v="2025-01-31"/>
    <x v="632"/>
    <s v="P098"/>
    <x v="30"/>
    <x v="1"/>
    <n v="1661"/>
    <n v="830.5"/>
    <n v="1"/>
    <n v="20"/>
    <n v="1661"/>
    <n v="830.5"/>
    <n v="830.5"/>
    <n v="0.5"/>
    <x v="2"/>
    <n v="2025"/>
    <x v="2"/>
  </r>
  <r>
    <s v="O04755"/>
    <s v="2024-08-19"/>
    <x v="463"/>
    <s v="P053"/>
    <x v="28"/>
    <x v="2"/>
    <n v="641"/>
    <n v="384.6"/>
    <n v="5"/>
    <n v="10"/>
    <n v="3205"/>
    <n v="1923"/>
    <n v="1282"/>
    <n v="0.4"/>
    <x v="1"/>
    <n v="2024"/>
    <x v="1"/>
  </r>
  <r>
    <s v="O04756"/>
    <s v="2024-07-01"/>
    <x v="624"/>
    <s v="P081"/>
    <x v="50"/>
    <x v="2"/>
    <n v="4046"/>
    <n v="2427.6"/>
    <n v="1"/>
    <n v="20"/>
    <n v="4046"/>
    <n v="2427.6"/>
    <n v="1618.4"/>
    <n v="0.4"/>
    <x v="3"/>
    <n v="2024"/>
    <x v="1"/>
  </r>
  <r>
    <s v="O04757"/>
    <s v="2025-02-13"/>
    <x v="168"/>
    <s v="P026"/>
    <x v="60"/>
    <x v="4"/>
    <n v="4882"/>
    <n v="2929.2"/>
    <n v="3"/>
    <n v="20"/>
    <n v="14646"/>
    <n v="8787.5999999999985"/>
    <n v="5858.4000000000015"/>
    <n v="0.40000000000000008"/>
    <x v="10"/>
    <n v="2025"/>
    <x v="2"/>
  </r>
  <r>
    <s v="O04758"/>
    <s v="2025-03-31"/>
    <x v="319"/>
    <s v="P010"/>
    <x v="0"/>
    <x v="0"/>
    <n v="10936"/>
    <n v="6561.6"/>
    <n v="2"/>
    <n v="5"/>
    <n v="21872"/>
    <n v="13123.2"/>
    <n v="8748.7999999999993"/>
    <n v="0.39999999999999997"/>
    <x v="11"/>
    <n v="2025"/>
    <x v="2"/>
  </r>
  <r>
    <s v="O04759"/>
    <s v="2024-09-16"/>
    <x v="828"/>
    <s v="P049"/>
    <x v="34"/>
    <x v="2"/>
    <n v="4071"/>
    <n v="2442.6"/>
    <n v="3"/>
    <n v="20"/>
    <n v="12213"/>
    <n v="7327.7999999999993"/>
    <n v="4885.2000000000007"/>
    <n v="0.40000000000000008"/>
    <x v="4"/>
    <n v="2024"/>
    <x v="1"/>
  </r>
  <r>
    <s v="O04760"/>
    <s v="2024-06-18"/>
    <x v="46"/>
    <s v="P100"/>
    <x v="45"/>
    <x v="1"/>
    <n v="2523"/>
    <n v="1766.1"/>
    <n v="1"/>
    <n v="5"/>
    <n v="2523"/>
    <n v="1766.1"/>
    <n v="756.90000000000009"/>
    <n v="0.30000000000000004"/>
    <x v="9"/>
    <n v="2024"/>
    <x v="0"/>
  </r>
  <r>
    <s v="O04761"/>
    <s v="2025-08-15"/>
    <x v="190"/>
    <s v="P029"/>
    <x v="94"/>
    <x v="4"/>
    <n v="2105"/>
    <n v="1263"/>
    <n v="1"/>
    <n v="5"/>
    <n v="2105"/>
    <n v="1263"/>
    <n v="842"/>
    <n v="0.4"/>
    <x v="1"/>
    <n v="2025"/>
    <x v="1"/>
  </r>
  <r>
    <s v="O04762"/>
    <s v="2025-11-11"/>
    <x v="224"/>
    <s v="P046"/>
    <x v="7"/>
    <x v="0"/>
    <n v="10604"/>
    <n v="5302"/>
    <n v="2"/>
    <n v="10"/>
    <n v="21208"/>
    <n v="10604"/>
    <n v="10604"/>
    <n v="0.5"/>
    <x v="6"/>
    <n v="2025"/>
    <x v="3"/>
  </r>
  <r>
    <s v="O04763"/>
    <s v="2024-08-26"/>
    <x v="960"/>
    <s v="P051"/>
    <x v="96"/>
    <x v="1"/>
    <n v="1507"/>
    <n v="753.5"/>
    <n v="5"/>
    <n v="0"/>
    <n v="7535"/>
    <n v="3767.5"/>
    <n v="3767.5"/>
    <n v="0.5"/>
    <x v="1"/>
    <n v="2024"/>
    <x v="1"/>
  </r>
  <r>
    <s v="O04764"/>
    <s v="2025-10-04"/>
    <x v="856"/>
    <s v="P073"/>
    <x v="89"/>
    <x v="1"/>
    <n v="626"/>
    <n v="438.2"/>
    <n v="3"/>
    <n v="15"/>
    <n v="1878"/>
    <n v="1314.6"/>
    <n v="563.40000000000009"/>
    <n v="0.30000000000000004"/>
    <x v="7"/>
    <n v="2025"/>
    <x v="3"/>
  </r>
  <r>
    <s v="O04765"/>
    <s v="2024-04-06"/>
    <x v="655"/>
    <s v="P037"/>
    <x v="37"/>
    <x v="3"/>
    <n v="29046"/>
    <n v="20332.2"/>
    <n v="3"/>
    <n v="0"/>
    <n v="87138"/>
    <n v="60996.600000000006"/>
    <n v="26141.399999999994"/>
    <n v="0.29999999999999993"/>
    <x v="8"/>
    <n v="2024"/>
    <x v="0"/>
  </r>
  <r>
    <s v="O04766"/>
    <s v="2024-02-17"/>
    <x v="381"/>
    <s v="P053"/>
    <x v="28"/>
    <x v="2"/>
    <n v="641"/>
    <n v="384.6"/>
    <n v="2"/>
    <n v="0"/>
    <n v="1282"/>
    <n v="769.2"/>
    <n v="512.79999999999995"/>
    <n v="0.39999999999999997"/>
    <x v="10"/>
    <n v="2024"/>
    <x v="2"/>
  </r>
  <r>
    <s v="O04767"/>
    <s v="2025-01-17"/>
    <x v="922"/>
    <s v="P093"/>
    <x v="59"/>
    <x v="0"/>
    <n v="10597"/>
    <n v="5298.5"/>
    <n v="3"/>
    <n v="15"/>
    <n v="31791"/>
    <n v="15895.5"/>
    <n v="15895.5"/>
    <n v="0.5"/>
    <x v="2"/>
    <n v="2025"/>
    <x v="2"/>
  </r>
  <r>
    <s v="O04768"/>
    <s v="2025-12-07"/>
    <x v="862"/>
    <s v="P091"/>
    <x v="18"/>
    <x v="3"/>
    <n v="45348"/>
    <n v="27208.799999999999"/>
    <n v="4"/>
    <n v="20"/>
    <n v="181392"/>
    <n v="108835.2"/>
    <n v="72556.800000000003"/>
    <n v="0.4"/>
    <x v="5"/>
    <n v="2025"/>
    <x v="3"/>
  </r>
  <r>
    <s v="O04769"/>
    <s v="2025-12-23"/>
    <x v="834"/>
    <s v="P093"/>
    <x v="59"/>
    <x v="0"/>
    <n v="10597"/>
    <n v="5298.5"/>
    <n v="5"/>
    <n v="15"/>
    <n v="52985"/>
    <n v="26492.5"/>
    <n v="26492.5"/>
    <n v="0.5"/>
    <x v="5"/>
    <n v="2025"/>
    <x v="3"/>
  </r>
  <r>
    <s v="O04770"/>
    <s v="2024-07-28"/>
    <x v="642"/>
    <s v="P065"/>
    <x v="10"/>
    <x v="4"/>
    <n v="4421"/>
    <n v="3094.7"/>
    <n v="1"/>
    <n v="10"/>
    <n v="4421"/>
    <n v="3094.7"/>
    <n v="1326.3000000000002"/>
    <n v="0.30000000000000004"/>
    <x v="3"/>
    <n v="2024"/>
    <x v="1"/>
  </r>
  <r>
    <s v="O04771"/>
    <s v="2024-07-24"/>
    <x v="511"/>
    <s v="P069"/>
    <x v="41"/>
    <x v="1"/>
    <n v="384"/>
    <n v="192"/>
    <n v="1"/>
    <n v="20"/>
    <n v="384"/>
    <n v="192"/>
    <n v="192"/>
    <n v="0.5"/>
    <x v="3"/>
    <n v="2024"/>
    <x v="1"/>
  </r>
  <r>
    <s v="O04772"/>
    <s v="2025-05-24"/>
    <x v="990"/>
    <s v="P044"/>
    <x v="53"/>
    <x v="4"/>
    <n v="5008"/>
    <n v="3505.6"/>
    <n v="1"/>
    <n v="15"/>
    <n v="5008"/>
    <n v="3505.6"/>
    <n v="1502.4"/>
    <n v="0.30000000000000004"/>
    <x v="0"/>
    <n v="2025"/>
    <x v="0"/>
  </r>
  <r>
    <s v="O04773"/>
    <s v="2025-12-09"/>
    <x v="532"/>
    <s v="P070"/>
    <x v="85"/>
    <x v="4"/>
    <n v="583"/>
    <n v="349.8"/>
    <n v="1"/>
    <n v="10"/>
    <n v="583"/>
    <n v="349.8"/>
    <n v="233.2"/>
    <n v="0.39999999999999997"/>
    <x v="5"/>
    <n v="2025"/>
    <x v="3"/>
  </r>
  <r>
    <s v="O04774"/>
    <s v="2024-04-10"/>
    <x v="812"/>
    <s v="P051"/>
    <x v="96"/>
    <x v="1"/>
    <n v="1507"/>
    <n v="753.5"/>
    <n v="3"/>
    <n v="5"/>
    <n v="4521"/>
    <n v="2260.5"/>
    <n v="2260.5"/>
    <n v="0.5"/>
    <x v="8"/>
    <n v="2024"/>
    <x v="0"/>
  </r>
  <r>
    <s v="O04775"/>
    <s v="2025-10-07"/>
    <x v="983"/>
    <s v="P071"/>
    <x v="71"/>
    <x v="1"/>
    <n v="487"/>
    <n v="243.5"/>
    <n v="3"/>
    <n v="5"/>
    <n v="1461"/>
    <n v="730.5"/>
    <n v="730.5"/>
    <n v="0.5"/>
    <x v="7"/>
    <n v="2025"/>
    <x v="3"/>
  </r>
  <r>
    <s v="O04776"/>
    <s v="2024-02-20"/>
    <x v="918"/>
    <s v="P008"/>
    <x v="29"/>
    <x v="3"/>
    <n v="41971"/>
    <n v="29379.7"/>
    <n v="3"/>
    <n v="10"/>
    <n v="125913"/>
    <n v="88139.1"/>
    <n v="37773.899999999994"/>
    <n v="0.29999999999999993"/>
    <x v="10"/>
    <n v="2024"/>
    <x v="2"/>
  </r>
  <r>
    <s v="O04777"/>
    <s v="2024-05-06"/>
    <x v="861"/>
    <s v="P050"/>
    <x v="26"/>
    <x v="4"/>
    <n v="10475"/>
    <n v="7332.5"/>
    <n v="2"/>
    <n v="10"/>
    <n v="20950"/>
    <n v="14665"/>
    <n v="6285"/>
    <n v="0.3"/>
    <x v="0"/>
    <n v="2024"/>
    <x v="0"/>
  </r>
  <r>
    <s v="O04778"/>
    <s v="2024-06-21"/>
    <x v="802"/>
    <s v="P076"/>
    <x v="17"/>
    <x v="1"/>
    <n v="3690"/>
    <n v="2583"/>
    <n v="5"/>
    <n v="20"/>
    <n v="18450"/>
    <n v="12915"/>
    <n v="5535"/>
    <n v="0.3"/>
    <x v="9"/>
    <n v="2024"/>
    <x v="0"/>
  </r>
  <r>
    <s v="O04779"/>
    <s v="2025-02-19"/>
    <x v="504"/>
    <s v="P048"/>
    <x v="42"/>
    <x v="2"/>
    <n v="2190"/>
    <n v="1095"/>
    <n v="5"/>
    <n v="5"/>
    <n v="10950"/>
    <n v="5475"/>
    <n v="5475"/>
    <n v="0.5"/>
    <x v="10"/>
    <n v="2025"/>
    <x v="2"/>
  </r>
  <r>
    <s v="O04780"/>
    <s v="2024-02-28"/>
    <x v="354"/>
    <s v="P052"/>
    <x v="77"/>
    <x v="1"/>
    <n v="192"/>
    <n v="96"/>
    <n v="1"/>
    <n v="5"/>
    <n v="192"/>
    <n v="96"/>
    <n v="96"/>
    <n v="0.5"/>
    <x v="10"/>
    <n v="2024"/>
    <x v="2"/>
  </r>
  <r>
    <s v="O04781"/>
    <s v="2025-09-20"/>
    <x v="553"/>
    <s v="P043"/>
    <x v="87"/>
    <x v="1"/>
    <n v="1637"/>
    <n v="818.5"/>
    <n v="2"/>
    <n v="10"/>
    <n v="3274"/>
    <n v="1637"/>
    <n v="1637"/>
    <n v="0.5"/>
    <x v="4"/>
    <n v="2025"/>
    <x v="1"/>
  </r>
  <r>
    <s v="O04782"/>
    <s v="2024-07-28"/>
    <x v="546"/>
    <s v="P036"/>
    <x v="97"/>
    <x v="3"/>
    <n v="3046"/>
    <n v="1827.6"/>
    <n v="2"/>
    <n v="10"/>
    <n v="6092"/>
    <n v="3655.2"/>
    <n v="2436.8000000000002"/>
    <n v="0.4"/>
    <x v="3"/>
    <n v="2024"/>
    <x v="1"/>
  </r>
  <r>
    <s v="O04783"/>
    <s v="2024-03-07"/>
    <x v="592"/>
    <s v="P052"/>
    <x v="77"/>
    <x v="1"/>
    <n v="192"/>
    <n v="96"/>
    <n v="2"/>
    <n v="0"/>
    <n v="384"/>
    <n v="192"/>
    <n v="192"/>
    <n v="0.5"/>
    <x v="11"/>
    <n v="2024"/>
    <x v="2"/>
  </r>
  <r>
    <s v="O04784"/>
    <s v="2025-03-11"/>
    <x v="605"/>
    <s v="P039"/>
    <x v="81"/>
    <x v="0"/>
    <n v="9543"/>
    <n v="4771.5"/>
    <n v="5"/>
    <n v="20"/>
    <n v="47715"/>
    <n v="23857.5"/>
    <n v="23857.5"/>
    <n v="0.5"/>
    <x v="11"/>
    <n v="2025"/>
    <x v="2"/>
  </r>
  <r>
    <s v="O04785"/>
    <s v="2025-05-31"/>
    <x v="898"/>
    <s v="P023"/>
    <x v="11"/>
    <x v="4"/>
    <n v="4437"/>
    <n v="2662.2"/>
    <n v="5"/>
    <n v="15"/>
    <n v="22185"/>
    <n v="13311"/>
    <n v="8874"/>
    <n v="0.4"/>
    <x v="0"/>
    <n v="2025"/>
    <x v="0"/>
  </r>
  <r>
    <s v="O04786"/>
    <s v="2024-10-08"/>
    <x v="967"/>
    <s v="P044"/>
    <x v="53"/>
    <x v="4"/>
    <n v="5008"/>
    <n v="3505.6"/>
    <n v="5"/>
    <n v="10"/>
    <n v="25040"/>
    <n v="17528"/>
    <n v="7512"/>
    <n v="0.3"/>
    <x v="7"/>
    <n v="2024"/>
    <x v="3"/>
  </r>
  <r>
    <s v="O04787"/>
    <s v="2024-07-01"/>
    <x v="14"/>
    <s v="P099"/>
    <x v="24"/>
    <x v="3"/>
    <n v="48012"/>
    <n v="24006"/>
    <n v="1"/>
    <n v="5"/>
    <n v="48012"/>
    <n v="24006"/>
    <n v="24006"/>
    <n v="0.5"/>
    <x v="3"/>
    <n v="2024"/>
    <x v="1"/>
  </r>
  <r>
    <s v="O04788"/>
    <s v="2025-11-27"/>
    <x v="270"/>
    <s v="P031"/>
    <x v="91"/>
    <x v="3"/>
    <n v="34152"/>
    <n v="23906.400000000001"/>
    <n v="1"/>
    <n v="20"/>
    <n v="34152"/>
    <n v="23906.400000000001"/>
    <n v="10245.599999999999"/>
    <n v="0.29999999999999993"/>
    <x v="6"/>
    <n v="2025"/>
    <x v="3"/>
  </r>
  <r>
    <s v="O04789"/>
    <s v="2025-05-07"/>
    <x v="581"/>
    <s v="P038"/>
    <x v="2"/>
    <x v="2"/>
    <n v="413"/>
    <n v="247.8"/>
    <n v="1"/>
    <n v="20"/>
    <n v="413"/>
    <n v="247.8"/>
    <n v="165.2"/>
    <n v="0.39999999999999997"/>
    <x v="0"/>
    <n v="2025"/>
    <x v="0"/>
  </r>
  <r>
    <s v="O04790"/>
    <s v="2024-07-28"/>
    <x v="500"/>
    <s v="P098"/>
    <x v="30"/>
    <x v="1"/>
    <n v="1661"/>
    <n v="830.5"/>
    <n v="3"/>
    <n v="10"/>
    <n v="4983"/>
    <n v="2491.5"/>
    <n v="2491.5"/>
    <n v="0.5"/>
    <x v="3"/>
    <n v="2024"/>
    <x v="1"/>
  </r>
  <r>
    <s v="O04791"/>
    <s v="2025-10-30"/>
    <x v="502"/>
    <s v="P099"/>
    <x v="24"/>
    <x v="3"/>
    <n v="48012"/>
    <n v="24006"/>
    <n v="5"/>
    <n v="15"/>
    <n v="240060"/>
    <n v="120030"/>
    <n v="120030"/>
    <n v="0.5"/>
    <x v="7"/>
    <n v="2025"/>
    <x v="3"/>
  </r>
  <r>
    <s v="O04792"/>
    <s v="2025-01-28"/>
    <x v="991"/>
    <s v="P046"/>
    <x v="7"/>
    <x v="0"/>
    <n v="10604"/>
    <n v="5302"/>
    <n v="3"/>
    <n v="0"/>
    <n v="31812"/>
    <n v="15906"/>
    <n v="15906"/>
    <n v="0.5"/>
    <x v="2"/>
    <n v="2025"/>
    <x v="2"/>
  </r>
  <r>
    <s v="O04793"/>
    <s v="2024-04-29"/>
    <x v="717"/>
    <s v="P066"/>
    <x v="72"/>
    <x v="4"/>
    <n v="4711"/>
    <n v="2826.6"/>
    <n v="2"/>
    <n v="20"/>
    <n v="9422"/>
    <n v="5653.2"/>
    <n v="3768.8"/>
    <n v="0.4"/>
    <x v="8"/>
    <n v="2024"/>
    <x v="0"/>
  </r>
  <r>
    <s v="O04794"/>
    <s v="2025-02-05"/>
    <x v="552"/>
    <s v="P018"/>
    <x v="5"/>
    <x v="1"/>
    <n v="3985"/>
    <n v="2789.5"/>
    <n v="1"/>
    <n v="0"/>
    <n v="3985"/>
    <n v="2789.5"/>
    <n v="1195.5"/>
    <n v="0.3"/>
    <x v="10"/>
    <n v="2025"/>
    <x v="2"/>
  </r>
  <r>
    <s v="O04795"/>
    <s v="2025-08-25"/>
    <x v="739"/>
    <s v="P094"/>
    <x v="69"/>
    <x v="0"/>
    <n v="13434"/>
    <n v="9403.7999999999993"/>
    <n v="4"/>
    <n v="0"/>
    <n v="53736"/>
    <n v="37615.199999999997"/>
    <n v="16120.800000000003"/>
    <n v="0.30000000000000004"/>
    <x v="1"/>
    <n v="2025"/>
    <x v="1"/>
  </r>
  <r>
    <s v="O04796"/>
    <s v="2025-05-13"/>
    <x v="127"/>
    <s v="P053"/>
    <x v="28"/>
    <x v="2"/>
    <n v="641"/>
    <n v="384.6"/>
    <n v="2"/>
    <n v="20"/>
    <n v="1282"/>
    <n v="769.2"/>
    <n v="512.79999999999995"/>
    <n v="0.39999999999999997"/>
    <x v="0"/>
    <n v="2025"/>
    <x v="0"/>
  </r>
  <r>
    <s v="O04797"/>
    <s v="2024-08-15"/>
    <x v="921"/>
    <s v="P048"/>
    <x v="42"/>
    <x v="2"/>
    <n v="2190"/>
    <n v="1095"/>
    <n v="4"/>
    <n v="20"/>
    <n v="8760"/>
    <n v="4380"/>
    <n v="4380"/>
    <n v="0.5"/>
    <x v="1"/>
    <n v="2024"/>
    <x v="1"/>
  </r>
  <r>
    <s v="O04798"/>
    <s v="2025-09-04"/>
    <x v="638"/>
    <s v="P042"/>
    <x v="74"/>
    <x v="1"/>
    <n v="2758"/>
    <n v="1379"/>
    <n v="4"/>
    <n v="10"/>
    <n v="11032"/>
    <n v="5516"/>
    <n v="5516"/>
    <n v="0.5"/>
    <x v="4"/>
    <n v="2025"/>
    <x v="1"/>
  </r>
  <r>
    <s v="O04799"/>
    <s v="2024-01-19"/>
    <x v="697"/>
    <s v="P057"/>
    <x v="38"/>
    <x v="3"/>
    <n v="26846"/>
    <n v="16107.6"/>
    <n v="4"/>
    <n v="20"/>
    <n v="107384"/>
    <n v="64430.400000000001"/>
    <n v="42953.599999999999"/>
    <n v="0.39999999999999997"/>
    <x v="2"/>
    <n v="2024"/>
    <x v="2"/>
  </r>
  <r>
    <s v="O04800"/>
    <s v="2024-05-30"/>
    <x v="742"/>
    <s v="P035"/>
    <x v="92"/>
    <x v="4"/>
    <n v="3185"/>
    <n v="1592.5"/>
    <n v="1"/>
    <n v="20"/>
    <n v="3185"/>
    <n v="1592.5"/>
    <n v="1592.5"/>
    <n v="0.5"/>
    <x v="0"/>
    <n v="2024"/>
    <x v="0"/>
  </r>
  <r>
    <s v="O04801"/>
    <s v="2024-02-08"/>
    <x v="402"/>
    <s v="P098"/>
    <x v="30"/>
    <x v="1"/>
    <n v="1661"/>
    <n v="830.5"/>
    <n v="2"/>
    <n v="5"/>
    <n v="3322"/>
    <n v="1661"/>
    <n v="1661"/>
    <n v="0.5"/>
    <x v="10"/>
    <n v="2024"/>
    <x v="2"/>
  </r>
  <r>
    <s v="O04802"/>
    <s v="2024-08-16"/>
    <x v="449"/>
    <s v="P056"/>
    <x v="23"/>
    <x v="3"/>
    <n v="18900"/>
    <n v="9450"/>
    <n v="1"/>
    <n v="15"/>
    <n v="18900"/>
    <n v="9450"/>
    <n v="9450"/>
    <n v="0.5"/>
    <x v="1"/>
    <n v="2024"/>
    <x v="1"/>
  </r>
  <r>
    <s v="O04803"/>
    <s v="2025-04-01"/>
    <x v="535"/>
    <s v="P010"/>
    <x v="0"/>
    <x v="0"/>
    <n v="10936"/>
    <n v="6561.6"/>
    <n v="3"/>
    <n v="0"/>
    <n v="32808"/>
    <n v="19684.800000000003"/>
    <n v="13123.199999999997"/>
    <n v="0.39999999999999991"/>
    <x v="8"/>
    <n v="2025"/>
    <x v="0"/>
  </r>
  <r>
    <s v="O04804"/>
    <s v="2025-04-27"/>
    <x v="950"/>
    <s v="P005"/>
    <x v="90"/>
    <x v="1"/>
    <n v="3939"/>
    <n v="2757.3"/>
    <n v="1"/>
    <n v="20"/>
    <n v="3939"/>
    <n v="2757.3"/>
    <n v="1181.6999999999998"/>
    <n v="0.29999999999999993"/>
    <x v="8"/>
    <n v="2025"/>
    <x v="0"/>
  </r>
  <r>
    <s v="O04805"/>
    <s v="2025-03-10"/>
    <x v="963"/>
    <s v="P098"/>
    <x v="30"/>
    <x v="1"/>
    <n v="1661"/>
    <n v="830.5"/>
    <n v="1"/>
    <n v="10"/>
    <n v="1661"/>
    <n v="830.5"/>
    <n v="830.5"/>
    <n v="0.5"/>
    <x v="11"/>
    <n v="2025"/>
    <x v="2"/>
  </r>
  <r>
    <s v="O04806"/>
    <s v="2024-09-10"/>
    <x v="118"/>
    <s v="P053"/>
    <x v="28"/>
    <x v="2"/>
    <n v="641"/>
    <n v="384.6"/>
    <n v="2"/>
    <n v="5"/>
    <n v="1282"/>
    <n v="769.2"/>
    <n v="512.79999999999995"/>
    <n v="0.39999999999999997"/>
    <x v="4"/>
    <n v="2024"/>
    <x v="1"/>
  </r>
  <r>
    <s v="O04807"/>
    <s v="2025-04-07"/>
    <x v="358"/>
    <s v="P013"/>
    <x v="70"/>
    <x v="1"/>
    <n v="639"/>
    <n v="319.5"/>
    <n v="3"/>
    <n v="5"/>
    <n v="1917"/>
    <n v="958.5"/>
    <n v="958.5"/>
    <n v="0.5"/>
    <x v="8"/>
    <n v="2025"/>
    <x v="0"/>
  </r>
  <r>
    <s v="O04808"/>
    <s v="2025-01-14"/>
    <x v="317"/>
    <s v="P099"/>
    <x v="24"/>
    <x v="3"/>
    <n v="48012"/>
    <n v="24006"/>
    <n v="1"/>
    <n v="5"/>
    <n v="48012"/>
    <n v="24006"/>
    <n v="24006"/>
    <n v="0.5"/>
    <x v="2"/>
    <n v="2025"/>
    <x v="2"/>
  </r>
  <r>
    <s v="O04809"/>
    <s v="2024-09-08"/>
    <x v="903"/>
    <s v="P053"/>
    <x v="28"/>
    <x v="2"/>
    <n v="641"/>
    <n v="384.6"/>
    <n v="2"/>
    <n v="10"/>
    <n v="1282"/>
    <n v="769.2"/>
    <n v="512.79999999999995"/>
    <n v="0.39999999999999997"/>
    <x v="4"/>
    <n v="2024"/>
    <x v="1"/>
  </r>
  <r>
    <s v="O04810"/>
    <s v="2025-02-25"/>
    <x v="635"/>
    <s v="P010"/>
    <x v="0"/>
    <x v="0"/>
    <n v="10936"/>
    <n v="6561.6"/>
    <n v="3"/>
    <n v="5"/>
    <n v="32808"/>
    <n v="19684.800000000003"/>
    <n v="13123.199999999997"/>
    <n v="0.39999999999999991"/>
    <x v="10"/>
    <n v="2025"/>
    <x v="2"/>
  </r>
  <r>
    <s v="O04811"/>
    <s v="2024-07-05"/>
    <x v="378"/>
    <s v="P094"/>
    <x v="69"/>
    <x v="0"/>
    <n v="13434"/>
    <n v="9403.7999999999993"/>
    <n v="1"/>
    <n v="10"/>
    <n v="13434"/>
    <n v="9403.7999999999993"/>
    <n v="4030.2000000000007"/>
    <n v="0.30000000000000004"/>
    <x v="3"/>
    <n v="2024"/>
    <x v="1"/>
  </r>
  <r>
    <s v="O04812"/>
    <s v="2025-08-03"/>
    <x v="771"/>
    <s v="P079"/>
    <x v="36"/>
    <x v="0"/>
    <n v="10900"/>
    <n v="5450"/>
    <n v="2"/>
    <n v="5"/>
    <n v="21800"/>
    <n v="10900"/>
    <n v="10900"/>
    <n v="0.5"/>
    <x v="1"/>
    <n v="2025"/>
    <x v="1"/>
  </r>
  <r>
    <s v="O04813"/>
    <s v="2024-05-23"/>
    <x v="616"/>
    <s v="P020"/>
    <x v="21"/>
    <x v="4"/>
    <n v="11647"/>
    <n v="8152.9"/>
    <n v="1"/>
    <n v="5"/>
    <n v="11647"/>
    <n v="8152.9"/>
    <n v="3494.1000000000004"/>
    <n v="0.30000000000000004"/>
    <x v="0"/>
    <n v="2024"/>
    <x v="0"/>
  </r>
  <r>
    <s v="O04814"/>
    <s v="2024-10-28"/>
    <x v="665"/>
    <s v="P085"/>
    <x v="22"/>
    <x v="1"/>
    <n v="1436"/>
    <n v="1005.2"/>
    <n v="3"/>
    <n v="15"/>
    <n v="4308"/>
    <n v="3015.6000000000004"/>
    <n v="1292.3999999999996"/>
    <n v="0.29999999999999993"/>
    <x v="7"/>
    <n v="2024"/>
    <x v="3"/>
  </r>
  <r>
    <s v="O04815"/>
    <s v="2024-03-22"/>
    <x v="177"/>
    <s v="P077"/>
    <x v="3"/>
    <x v="3"/>
    <n v="42787"/>
    <n v="29950.9"/>
    <n v="4"/>
    <n v="0"/>
    <n v="171148"/>
    <n v="119803.6"/>
    <n v="51344.399999999994"/>
    <n v="0.3"/>
    <x v="11"/>
    <n v="2024"/>
    <x v="2"/>
  </r>
  <r>
    <s v="O04816"/>
    <s v="2025-03-29"/>
    <x v="940"/>
    <s v="P009"/>
    <x v="49"/>
    <x v="4"/>
    <n v="10891"/>
    <n v="5445.5"/>
    <n v="5"/>
    <n v="20"/>
    <n v="54455"/>
    <n v="27227.5"/>
    <n v="27227.5"/>
    <n v="0.5"/>
    <x v="11"/>
    <n v="2025"/>
    <x v="2"/>
  </r>
  <r>
    <s v="O04817"/>
    <s v="2024-07-10"/>
    <x v="284"/>
    <s v="P056"/>
    <x v="23"/>
    <x v="3"/>
    <n v="18900"/>
    <n v="9450"/>
    <n v="3"/>
    <n v="10"/>
    <n v="56700"/>
    <n v="28350"/>
    <n v="28350"/>
    <n v="0.5"/>
    <x v="3"/>
    <n v="2024"/>
    <x v="1"/>
  </r>
  <r>
    <s v="O04818"/>
    <s v="2025-12-31"/>
    <x v="154"/>
    <s v="P049"/>
    <x v="34"/>
    <x v="2"/>
    <n v="4071"/>
    <n v="2442.6"/>
    <n v="4"/>
    <n v="5"/>
    <n v="16284"/>
    <n v="9770.4"/>
    <n v="6513.6"/>
    <n v="0.4"/>
    <x v="5"/>
    <n v="2025"/>
    <x v="3"/>
  </r>
  <r>
    <s v="O04819"/>
    <s v="2024-02-06"/>
    <x v="483"/>
    <s v="P040"/>
    <x v="86"/>
    <x v="4"/>
    <n v="6724"/>
    <n v="4034.4"/>
    <n v="2"/>
    <n v="15"/>
    <n v="13448"/>
    <n v="8068.8"/>
    <n v="5379.2"/>
    <n v="0.39999999999999997"/>
    <x v="10"/>
    <n v="2024"/>
    <x v="2"/>
  </r>
  <r>
    <s v="O04820"/>
    <s v="2024-02-15"/>
    <x v="598"/>
    <s v="P080"/>
    <x v="79"/>
    <x v="4"/>
    <n v="4816"/>
    <n v="3371.2"/>
    <n v="1"/>
    <n v="20"/>
    <n v="4816"/>
    <n v="3371.2"/>
    <n v="1444.8000000000002"/>
    <n v="0.30000000000000004"/>
    <x v="10"/>
    <n v="2024"/>
    <x v="2"/>
  </r>
  <r>
    <s v="O04821"/>
    <s v="2025-09-13"/>
    <x v="132"/>
    <s v="P060"/>
    <x v="76"/>
    <x v="1"/>
    <n v="758"/>
    <n v="530.6"/>
    <n v="1"/>
    <n v="10"/>
    <n v="758"/>
    <n v="530.6"/>
    <n v="227.39999999999998"/>
    <n v="0.3"/>
    <x v="4"/>
    <n v="2025"/>
    <x v="1"/>
  </r>
  <r>
    <s v="O04822"/>
    <s v="2024-09-14"/>
    <x v="29"/>
    <s v="P003"/>
    <x v="46"/>
    <x v="1"/>
    <n v="569"/>
    <n v="341.4"/>
    <n v="2"/>
    <n v="15"/>
    <n v="1138"/>
    <n v="682.8"/>
    <n v="455.20000000000005"/>
    <n v="0.4"/>
    <x v="4"/>
    <n v="2024"/>
    <x v="1"/>
  </r>
  <r>
    <s v="O04823"/>
    <s v="2025-11-07"/>
    <x v="775"/>
    <s v="P050"/>
    <x v="26"/>
    <x v="4"/>
    <n v="10475"/>
    <n v="7332.5"/>
    <n v="3"/>
    <n v="15"/>
    <n v="31425"/>
    <n v="21997.5"/>
    <n v="9427.5"/>
    <n v="0.3"/>
    <x v="6"/>
    <n v="2025"/>
    <x v="3"/>
  </r>
  <r>
    <s v="O04824"/>
    <s v="2024-02-04"/>
    <x v="321"/>
    <s v="P091"/>
    <x v="18"/>
    <x v="3"/>
    <n v="45348"/>
    <n v="27208.799999999999"/>
    <n v="5"/>
    <n v="0"/>
    <n v="226740"/>
    <n v="136044"/>
    <n v="90696"/>
    <n v="0.4"/>
    <x v="10"/>
    <n v="2024"/>
    <x v="2"/>
  </r>
  <r>
    <s v="O04825"/>
    <s v="2025-04-21"/>
    <x v="98"/>
    <s v="P004"/>
    <x v="15"/>
    <x v="1"/>
    <n v="591"/>
    <n v="354.6"/>
    <n v="3"/>
    <n v="5"/>
    <n v="1773"/>
    <n v="1063.8000000000002"/>
    <n v="709.19999999999982"/>
    <n v="0.39999999999999991"/>
    <x v="8"/>
    <n v="2025"/>
    <x v="0"/>
  </r>
  <r>
    <s v="O04826"/>
    <s v="2024-02-15"/>
    <x v="957"/>
    <s v="P027"/>
    <x v="33"/>
    <x v="2"/>
    <n v="4969"/>
    <n v="2484.5"/>
    <n v="4"/>
    <n v="10"/>
    <n v="19876"/>
    <n v="9938"/>
    <n v="9938"/>
    <n v="0.5"/>
    <x v="10"/>
    <n v="2024"/>
    <x v="2"/>
  </r>
  <r>
    <s v="O04827"/>
    <s v="2025-09-26"/>
    <x v="965"/>
    <s v="P060"/>
    <x v="76"/>
    <x v="1"/>
    <n v="758"/>
    <n v="530.6"/>
    <n v="4"/>
    <n v="5"/>
    <n v="3032"/>
    <n v="2122.4"/>
    <n v="909.59999999999991"/>
    <n v="0.3"/>
    <x v="4"/>
    <n v="2025"/>
    <x v="1"/>
  </r>
  <r>
    <s v="O04828"/>
    <s v="2025-10-15"/>
    <x v="671"/>
    <s v="P062"/>
    <x v="93"/>
    <x v="4"/>
    <n v="2777"/>
    <n v="1943.9"/>
    <n v="5"/>
    <n v="0"/>
    <n v="13885"/>
    <n v="9719.5"/>
    <n v="4165.5"/>
    <n v="0.3"/>
    <x v="7"/>
    <n v="2025"/>
    <x v="3"/>
  </r>
  <r>
    <s v="O04829"/>
    <s v="2025-02-24"/>
    <x v="526"/>
    <s v="P064"/>
    <x v="51"/>
    <x v="0"/>
    <n v="8274"/>
    <n v="5791.8"/>
    <n v="4"/>
    <n v="0"/>
    <n v="33096"/>
    <n v="23167.200000000001"/>
    <n v="9928.7999999999993"/>
    <n v="0.3"/>
    <x v="10"/>
    <n v="2025"/>
    <x v="2"/>
  </r>
  <r>
    <s v="O04830"/>
    <s v="2025-09-26"/>
    <x v="303"/>
    <s v="P021"/>
    <x v="82"/>
    <x v="2"/>
    <n v="1236"/>
    <n v="865.2"/>
    <n v="3"/>
    <n v="10"/>
    <n v="3708"/>
    <n v="2595.6000000000004"/>
    <n v="1112.3999999999996"/>
    <n v="0.29999999999999988"/>
    <x v="4"/>
    <n v="2025"/>
    <x v="1"/>
  </r>
  <r>
    <s v="O04831"/>
    <s v="2024-06-22"/>
    <x v="154"/>
    <s v="P061"/>
    <x v="44"/>
    <x v="4"/>
    <n v="7170"/>
    <n v="3585"/>
    <n v="3"/>
    <n v="20"/>
    <n v="21510"/>
    <n v="10755"/>
    <n v="10755"/>
    <n v="0.5"/>
    <x v="9"/>
    <n v="2024"/>
    <x v="0"/>
  </r>
  <r>
    <s v="O04832"/>
    <s v="2025-06-28"/>
    <x v="557"/>
    <s v="P019"/>
    <x v="39"/>
    <x v="4"/>
    <n v="11395"/>
    <n v="5697.5"/>
    <n v="5"/>
    <n v="10"/>
    <n v="56975"/>
    <n v="28487.5"/>
    <n v="28487.5"/>
    <n v="0.5"/>
    <x v="9"/>
    <n v="2025"/>
    <x v="0"/>
  </r>
  <r>
    <s v="O04833"/>
    <s v="2025-11-11"/>
    <x v="669"/>
    <s v="P035"/>
    <x v="92"/>
    <x v="4"/>
    <n v="3185"/>
    <n v="1592.5"/>
    <n v="2"/>
    <n v="20"/>
    <n v="6370"/>
    <n v="3185"/>
    <n v="3185"/>
    <n v="0.5"/>
    <x v="6"/>
    <n v="2025"/>
    <x v="3"/>
  </r>
  <r>
    <s v="O04834"/>
    <s v="2025-12-22"/>
    <x v="472"/>
    <s v="P051"/>
    <x v="96"/>
    <x v="1"/>
    <n v="1507"/>
    <n v="753.5"/>
    <n v="3"/>
    <n v="15"/>
    <n v="4521"/>
    <n v="2260.5"/>
    <n v="2260.5"/>
    <n v="0.5"/>
    <x v="5"/>
    <n v="2025"/>
    <x v="3"/>
  </r>
  <r>
    <s v="O04835"/>
    <s v="2025-07-27"/>
    <x v="340"/>
    <s v="P086"/>
    <x v="8"/>
    <x v="2"/>
    <n v="3333"/>
    <n v="2333.1"/>
    <n v="4"/>
    <n v="10"/>
    <n v="13332"/>
    <n v="9332.4"/>
    <n v="3999.6000000000004"/>
    <n v="0.30000000000000004"/>
    <x v="3"/>
    <n v="2025"/>
    <x v="1"/>
  </r>
  <r>
    <s v="O04836"/>
    <s v="2024-03-16"/>
    <x v="136"/>
    <s v="P044"/>
    <x v="53"/>
    <x v="4"/>
    <n v="5008"/>
    <n v="3505.6"/>
    <n v="1"/>
    <n v="10"/>
    <n v="5008"/>
    <n v="3505.6"/>
    <n v="1502.4"/>
    <n v="0.30000000000000004"/>
    <x v="11"/>
    <n v="2024"/>
    <x v="2"/>
  </r>
  <r>
    <s v="O04837"/>
    <s v="2025-12-11"/>
    <x v="770"/>
    <s v="P100"/>
    <x v="45"/>
    <x v="1"/>
    <n v="2523"/>
    <n v="1766.1"/>
    <n v="3"/>
    <n v="15"/>
    <n v="7569"/>
    <n v="5298.2999999999993"/>
    <n v="2270.7000000000007"/>
    <n v="0.3000000000000001"/>
    <x v="5"/>
    <n v="2025"/>
    <x v="3"/>
  </r>
  <r>
    <s v="O04838"/>
    <s v="2024-08-06"/>
    <x v="373"/>
    <s v="P061"/>
    <x v="44"/>
    <x v="4"/>
    <n v="7170"/>
    <n v="3585"/>
    <n v="4"/>
    <n v="10"/>
    <n v="28680"/>
    <n v="14340"/>
    <n v="14340"/>
    <n v="0.5"/>
    <x v="1"/>
    <n v="2024"/>
    <x v="1"/>
  </r>
  <r>
    <s v="O04839"/>
    <s v="2024-06-05"/>
    <x v="102"/>
    <s v="P025"/>
    <x v="58"/>
    <x v="2"/>
    <n v="696"/>
    <n v="348"/>
    <n v="2"/>
    <n v="5"/>
    <n v="1392"/>
    <n v="696"/>
    <n v="696"/>
    <n v="0.5"/>
    <x v="9"/>
    <n v="2024"/>
    <x v="0"/>
  </r>
  <r>
    <s v="O04840"/>
    <s v="2024-07-06"/>
    <x v="453"/>
    <s v="P097"/>
    <x v="84"/>
    <x v="4"/>
    <n v="9084"/>
    <n v="6358.8"/>
    <n v="2"/>
    <n v="15"/>
    <n v="18168"/>
    <n v="12717.6"/>
    <n v="5450.4"/>
    <n v="0.3"/>
    <x v="3"/>
    <n v="2024"/>
    <x v="1"/>
  </r>
  <r>
    <s v="O04841"/>
    <s v="2025-07-08"/>
    <x v="270"/>
    <s v="P027"/>
    <x v="33"/>
    <x v="2"/>
    <n v="4969"/>
    <n v="2484.5"/>
    <n v="2"/>
    <n v="5"/>
    <n v="9938"/>
    <n v="4969"/>
    <n v="4969"/>
    <n v="0.5"/>
    <x v="3"/>
    <n v="2025"/>
    <x v="1"/>
  </r>
  <r>
    <s v="O04842"/>
    <s v="2024-10-04"/>
    <x v="502"/>
    <s v="P025"/>
    <x v="58"/>
    <x v="2"/>
    <n v="696"/>
    <n v="348"/>
    <n v="5"/>
    <n v="20"/>
    <n v="3480"/>
    <n v="1740"/>
    <n v="1740"/>
    <n v="0.5"/>
    <x v="7"/>
    <n v="2024"/>
    <x v="3"/>
  </r>
  <r>
    <s v="O04843"/>
    <s v="2025-09-30"/>
    <x v="926"/>
    <s v="P011"/>
    <x v="32"/>
    <x v="0"/>
    <n v="4339"/>
    <n v="2169.5"/>
    <n v="5"/>
    <n v="15"/>
    <n v="21695"/>
    <n v="10847.5"/>
    <n v="10847.5"/>
    <n v="0.5"/>
    <x v="4"/>
    <n v="2025"/>
    <x v="1"/>
  </r>
  <r>
    <s v="O04844"/>
    <s v="2025-05-01"/>
    <x v="837"/>
    <s v="P005"/>
    <x v="90"/>
    <x v="1"/>
    <n v="3939"/>
    <n v="2757.3"/>
    <n v="5"/>
    <n v="0"/>
    <n v="19695"/>
    <n v="13786.5"/>
    <n v="5908.5"/>
    <n v="0.3"/>
    <x v="0"/>
    <n v="2025"/>
    <x v="0"/>
  </r>
  <r>
    <s v="O04845"/>
    <s v="2024-12-08"/>
    <x v="750"/>
    <s v="P071"/>
    <x v="71"/>
    <x v="1"/>
    <n v="487"/>
    <n v="243.5"/>
    <n v="1"/>
    <n v="15"/>
    <n v="487"/>
    <n v="243.5"/>
    <n v="243.5"/>
    <n v="0.5"/>
    <x v="5"/>
    <n v="2024"/>
    <x v="3"/>
  </r>
  <r>
    <s v="O04846"/>
    <s v="2025-03-21"/>
    <x v="300"/>
    <s v="P009"/>
    <x v="49"/>
    <x v="4"/>
    <n v="10891"/>
    <n v="5445.5"/>
    <n v="5"/>
    <n v="20"/>
    <n v="54455"/>
    <n v="27227.5"/>
    <n v="27227.5"/>
    <n v="0.5"/>
    <x v="11"/>
    <n v="2025"/>
    <x v="2"/>
  </r>
  <r>
    <s v="O04847"/>
    <s v="2025-12-08"/>
    <x v="895"/>
    <s v="P031"/>
    <x v="91"/>
    <x v="3"/>
    <n v="34152"/>
    <n v="23906.400000000001"/>
    <n v="5"/>
    <n v="15"/>
    <n v="170760"/>
    <n v="119532"/>
    <n v="51228"/>
    <n v="0.3"/>
    <x v="5"/>
    <n v="2025"/>
    <x v="3"/>
  </r>
  <r>
    <s v="O04848"/>
    <s v="2024-05-11"/>
    <x v="138"/>
    <s v="P086"/>
    <x v="8"/>
    <x v="2"/>
    <n v="3333"/>
    <n v="2333.1"/>
    <n v="4"/>
    <n v="5"/>
    <n v="13332"/>
    <n v="9332.4"/>
    <n v="3999.6000000000004"/>
    <n v="0.30000000000000004"/>
    <x v="0"/>
    <n v="2024"/>
    <x v="0"/>
  </r>
  <r>
    <s v="O04849"/>
    <s v="2024-10-25"/>
    <x v="290"/>
    <s v="P022"/>
    <x v="73"/>
    <x v="3"/>
    <n v="48755"/>
    <n v="29253"/>
    <n v="4"/>
    <n v="20"/>
    <n v="195020"/>
    <n v="117012"/>
    <n v="78008"/>
    <n v="0.4"/>
    <x v="7"/>
    <n v="2024"/>
    <x v="3"/>
  </r>
  <r>
    <s v="O04850"/>
    <s v="2024-03-26"/>
    <x v="281"/>
    <s v="P001"/>
    <x v="1"/>
    <x v="1"/>
    <n v="1891"/>
    <n v="945.5"/>
    <n v="4"/>
    <n v="20"/>
    <n v="7564"/>
    <n v="3782"/>
    <n v="3782"/>
    <n v="0.5"/>
    <x v="11"/>
    <n v="2024"/>
    <x v="2"/>
  </r>
  <r>
    <s v="O04851"/>
    <s v="2025-05-16"/>
    <x v="387"/>
    <s v="P055"/>
    <x v="56"/>
    <x v="3"/>
    <n v="6621"/>
    <n v="3972.6"/>
    <n v="3"/>
    <n v="15"/>
    <n v="19863"/>
    <n v="11917.8"/>
    <n v="7945.2000000000007"/>
    <n v="0.4"/>
    <x v="0"/>
    <n v="2025"/>
    <x v="0"/>
  </r>
  <r>
    <s v="O04852"/>
    <s v="2025-02-23"/>
    <x v="488"/>
    <s v="P017"/>
    <x v="12"/>
    <x v="2"/>
    <n v="978"/>
    <n v="684.6"/>
    <n v="2"/>
    <n v="5"/>
    <n v="1956"/>
    <n v="1369.2"/>
    <n v="586.79999999999995"/>
    <n v="0.3"/>
    <x v="10"/>
    <n v="2025"/>
    <x v="2"/>
  </r>
  <r>
    <s v="O04853"/>
    <s v="2024-08-11"/>
    <x v="0"/>
    <s v="P093"/>
    <x v="59"/>
    <x v="0"/>
    <n v="10597"/>
    <n v="5298.5"/>
    <n v="4"/>
    <n v="10"/>
    <n v="42388"/>
    <n v="21194"/>
    <n v="21194"/>
    <n v="0.5"/>
    <x v="1"/>
    <n v="2024"/>
    <x v="1"/>
  </r>
  <r>
    <s v="O04854"/>
    <s v="2024-11-18"/>
    <x v="972"/>
    <s v="P090"/>
    <x v="54"/>
    <x v="1"/>
    <n v="1510"/>
    <n v="755"/>
    <n v="1"/>
    <n v="15"/>
    <n v="1510"/>
    <n v="755"/>
    <n v="755"/>
    <n v="0.5"/>
    <x v="6"/>
    <n v="2024"/>
    <x v="3"/>
  </r>
  <r>
    <s v="O04855"/>
    <s v="2024-03-21"/>
    <x v="336"/>
    <s v="P035"/>
    <x v="92"/>
    <x v="4"/>
    <n v="3185"/>
    <n v="1592.5"/>
    <n v="4"/>
    <n v="15"/>
    <n v="12740"/>
    <n v="6370"/>
    <n v="6370"/>
    <n v="0.5"/>
    <x v="11"/>
    <n v="2024"/>
    <x v="2"/>
  </r>
  <r>
    <s v="O04856"/>
    <s v="2024-02-13"/>
    <x v="477"/>
    <s v="P071"/>
    <x v="71"/>
    <x v="1"/>
    <n v="487"/>
    <n v="243.5"/>
    <n v="5"/>
    <n v="10"/>
    <n v="2435"/>
    <n v="1217.5"/>
    <n v="1217.5"/>
    <n v="0.5"/>
    <x v="10"/>
    <n v="2024"/>
    <x v="2"/>
  </r>
  <r>
    <s v="O04857"/>
    <s v="2024-01-14"/>
    <x v="130"/>
    <s v="P061"/>
    <x v="44"/>
    <x v="4"/>
    <n v="7170"/>
    <n v="3585"/>
    <n v="5"/>
    <n v="0"/>
    <n v="35850"/>
    <n v="17925"/>
    <n v="17925"/>
    <n v="0.5"/>
    <x v="2"/>
    <n v="2024"/>
    <x v="2"/>
  </r>
  <r>
    <s v="O04858"/>
    <s v="2024-10-01"/>
    <x v="603"/>
    <s v="P004"/>
    <x v="15"/>
    <x v="1"/>
    <n v="591"/>
    <n v="354.6"/>
    <n v="3"/>
    <n v="0"/>
    <n v="1773"/>
    <n v="1063.8000000000002"/>
    <n v="709.19999999999982"/>
    <n v="0.39999999999999991"/>
    <x v="7"/>
    <n v="2024"/>
    <x v="3"/>
  </r>
  <r>
    <s v="O04859"/>
    <s v="2025-03-17"/>
    <x v="325"/>
    <s v="P012"/>
    <x v="13"/>
    <x v="0"/>
    <n v="1513"/>
    <n v="907.8"/>
    <n v="4"/>
    <n v="0"/>
    <n v="6052"/>
    <n v="3631.2"/>
    <n v="2420.8000000000002"/>
    <n v="0.4"/>
    <x v="11"/>
    <n v="2025"/>
    <x v="2"/>
  </r>
  <r>
    <s v="O04860"/>
    <s v="2025-01-30"/>
    <x v="561"/>
    <s v="P074"/>
    <x v="19"/>
    <x v="3"/>
    <n v="20835"/>
    <n v="12501"/>
    <n v="4"/>
    <n v="20"/>
    <n v="83340"/>
    <n v="50004"/>
    <n v="33336"/>
    <n v="0.4"/>
    <x v="2"/>
    <n v="2025"/>
    <x v="2"/>
  </r>
  <r>
    <s v="O04861"/>
    <s v="2024-06-02"/>
    <x v="155"/>
    <s v="P066"/>
    <x v="72"/>
    <x v="4"/>
    <n v="4711"/>
    <n v="2826.6"/>
    <n v="3"/>
    <n v="5"/>
    <n v="14133"/>
    <n v="8479.7999999999993"/>
    <n v="5653.2000000000007"/>
    <n v="0.40000000000000008"/>
    <x v="9"/>
    <n v="2024"/>
    <x v="0"/>
  </r>
  <r>
    <s v="O04862"/>
    <s v="2024-05-29"/>
    <x v="442"/>
    <s v="P008"/>
    <x v="29"/>
    <x v="3"/>
    <n v="41971"/>
    <n v="29379.7"/>
    <n v="3"/>
    <n v="0"/>
    <n v="125913"/>
    <n v="88139.1"/>
    <n v="37773.899999999994"/>
    <n v="0.29999999999999993"/>
    <x v="0"/>
    <n v="2024"/>
    <x v="0"/>
  </r>
  <r>
    <s v="O04863"/>
    <s v="2024-09-24"/>
    <x v="408"/>
    <s v="P075"/>
    <x v="25"/>
    <x v="4"/>
    <n v="5435"/>
    <n v="3804.5"/>
    <n v="3"/>
    <n v="0"/>
    <n v="16305"/>
    <n v="11413.5"/>
    <n v="4891.5"/>
    <n v="0.3"/>
    <x v="4"/>
    <n v="2024"/>
    <x v="1"/>
  </r>
  <r>
    <s v="O04864"/>
    <s v="2024-04-01"/>
    <x v="322"/>
    <s v="P031"/>
    <x v="91"/>
    <x v="3"/>
    <n v="34152"/>
    <n v="23906.400000000001"/>
    <n v="3"/>
    <n v="20"/>
    <n v="102456"/>
    <n v="71719.200000000012"/>
    <n v="30736.799999999988"/>
    <n v="0.29999999999999988"/>
    <x v="8"/>
    <n v="2024"/>
    <x v="0"/>
  </r>
  <r>
    <s v="O04865"/>
    <s v="2025-04-25"/>
    <x v="845"/>
    <s v="P078"/>
    <x v="75"/>
    <x v="0"/>
    <n v="700"/>
    <n v="420"/>
    <n v="5"/>
    <n v="20"/>
    <n v="3500"/>
    <n v="2100"/>
    <n v="1400"/>
    <n v="0.4"/>
    <x v="8"/>
    <n v="2025"/>
    <x v="0"/>
  </r>
  <r>
    <s v="O04866"/>
    <s v="2025-04-22"/>
    <x v="771"/>
    <s v="P069"/>
    <x v="41"/>
    <x v="1"/>
    <n v="384"/>
    <n v="192"/>
    <n v="2"/>
    <n v="15"/>
    <n v="768"/>
    <n v="384"/>
    <n v="384"/>
    <n v="0.5"/>
    <x v="8"/>
    <n v="2025"/>
    <x v="0"/>
  </r>
  <r>
    <s v="O04867"/>
    <s v="2024-06-13"/>
    <x v="13"/>
    <s v="P097"/>
    <x v="84"/>
    <x v="4"/>
    <n v="9084"/>
    <n v="6358.8"/>
    <n v="4"/>
    <n v="10"/>
    <n v="36336"/>
    <n v="25435.200000000001"/>
    <n v="10900.8"/>
    <n v="0.3"/>
    <x v="9"/>
    <n v="2024"/>
    <x v="0"/>
  </r>
  <r>
    <s v="O04868"/>
    <s v="2025-02-08"/>
    <x v="733"/>
    <s v="P088"/>
    <x v="6"/>
    <x v="4"/>
    <n v="11542"/>
    <n v="6925.2"/>
    <n v="1"/>
    <n v="15"/>
    <n v="11542"/>
    <n v="6925.2"/>
    <n v="4616.8"/>
    <n v="0.4"/>
    <x v="10"/>
    <n v="2025"/>
    <x v="2"/>
  </r>
  <r>
    <s v="O04869"/>
    <s v="2024-06-07"/>
    <x v="255"/>
    <s v="P084"/>
    <x v="80"/>
    <x v="2"/>
    <n v="3921"/>
    <n v="2352.6"/>
    <n v="5"/>
    <n v="10"/>
    <n v="19605"/>
    <n v="11763"/>
    <n v="7842"/>
    <n v="0.4"/>
    <x v="9"/>
    <n v="2024"/>
    <x v="0"/>
  </r>
  <r>
    <s v="O04870"/>
    <s v="2025-07-25"/>
    <x v="264"/>
    <s v="P041"/>
    <x v="95"/>
    <x v="1"/>
    <n v="2433"/>
    <n v="1216.5"/>
    <n v="5"/>
    <n v="15"/>
    <n v="12165"/>
    <n v="6082.5"/>
    <n v="6082.5"/>
    <n v="0.5"/>
    <x v="3"/>
    <n v="2025"/>
    <x v="1"/>
  </r>
  <r>
    <s v="O04871"/>
    <s v="2025-12-16"/>
    <x v="15"/>
    <s v="P097"/>
    <x v="84"/>
    <x v="4"/>
    <n v="9084"/>
    <n v="6358.8"/>
    <n v="4"/>
    <n v="15"/>
    <n v="36336"/>
    <n v="25435.200000000001"/>
    <n v="10900.8"/>
    <n v="0.3"/>
    <x v="5"/>
    <n v="2025"/>
    <x v="3"/>
  </r>
  <r>
    <s v="O04872"/>
    <s v="2025-11-03"/>
    <x v="959"/>
    <s v="P041"/>
    <x v="95"/>
    <x v="1"/>
    <n v="2433"/>
    <n v="1216.5"/>
    <n v="2"/>
    <n v="20"/>
    <n v="4866"/>
    <n v="2433"/>
    <n v="2433"/>
    <n v="0.5"/>
    <x v="6"/>
    <n v="2025"/>
    <x v="3"/>
  </r>
  <r>
    <s v="O04873"/>
    <s v="2024-07-06"/>
    <x v="82"/>
    <s v="P100"/>
    <x v="45"/>
    <x v="1"/>
    <n v="2523"/>
    <n v="1766.1"/>
    <n v="2"/>
    <n v="0"/>
    <n v="5046"/>
    <n v="3532.2"/>
    <n v="1513.8000000000002"/>
    <n v="0.30000000000000004"/>
    <x v="3"/>
    <n v="2024"/>
    <x v="1"/>
  </r>
  <r>
    <s v="O04874"/>
    <s v="2025-08-05"/>
    <x v="491"/>
    <s v="P006"/>
    <x v="99"/>
    <x v="3"/>
    <n v="18855"/>
    <n v="9427.5"/>
    <n v="3"/>
    <n v="5"/>
    <n v="56565"/>
    <n v="28282.5"/>
    <n v="28282.5"/>
    <n v="0.5"/>
    <x v="1"/>
    <n v="2025"/>
    <x v="1"/>
  </r>
  <r>
    <s v="O04875"/>
    <s v="2025-12-27"/>
    <x v="802"/>
    <s v="P095"/>
    <x v="66"/>
    <x v="2"/>
    <n v="4520"/>
    <n v="3164"/>
    <n v="2"/>
    <n v="20"/>
    <n v="9040"/>
    <n v="6328"/>
    <n v="2712"/>
    <n v="0.3"/>
    <x v="5"/>
    <n v="2025"/>
    <x v="3"/>
  </r>
  <r>
    <s v="O04876"/>
    <s v="2025-09-27"/>
    <x v="370"/>
    <s v="P031"/>
    <x v="91"/>
    <x v="3"/>
    <n v="34152"/>
    <n v="23906.400000000001"/>
    <n v="1"/>
    <n v="0"/>
    <n v="34152"/>
    <n v="23906.400000000001"/>
    <n v="10245.599999999999"/>
    <n v="0.29999999999999993"/>
    <x v="4"/>
    <n v="2025"/>
    <x v="1"/>
  </r>
  <r>
    <s v="O04877"/>
    <s v="2025-09-25"/>
    <x v="511"/>
    <s v="P080"/>
    <x v="79"/>
    <x v="4"/>
    <n v="4816"/>
    <n v="3371.2"/>
    <n v="5"/>
    <n v="20"/>
    <n v="24080"/>
    <n v="16856"/>
    <n v="7224"/>
    <n v="0.3"/>
    <x v="4"/>
    <n v="2025"/>
    <x v="1"/>
  </r>
  <r>
    <s v="O04878"/>
    <s v="2024-05-02"/>
    <x v="10"/>
    <s v="P039"/>
    <x v="81"/>
    <x v="0"/>
    <n v="9543"/>
    <n v="4771.5"/>
    <n v="3"/>
    <n v="10"/>
    <n v="28629"/>
    <n v="14314.5"/>
    <n v="14314.5"/>
    <n v="0.5"/>
    <x v="0"/>
    <n v="2024"/>
    <x v="0"/>
  </r>
  <r>
    <s v="O04879"/>
    <s v="2024-09-24"/>
    <x v="261"/>
    <s v="P035"/>
    <x v="92"/>
    <x v="4"/>
    <n v="3185"/>
    <n v="1592.5"/>
    <n v="1"/>
    <n v="10"/>
    <n v="3185"/>
    <n v="1592.5"/>
    <n v="1592.5"/>
    <n v="0.5"/>
    <x v="4"/>
    <n v="2024"/>
    <x v="1"/>
  </r>
  <r>
    <s v="O04880"/>
    <s v="2024-10-25"/>
    <x v="312"/>
    <s v="P054"/>
    <x v="63"/>
    <x v="4"/>
    <n v="611"/>
    <n v="427.7"/>
    <n v="4"/>
    <n v="10"/>
    <n v="2444"/>
    <n v="1710.8"/>
    <n v="733.2"/>
    <n v="0.30000000000000004"/>
    <x v="7"/>
    <n v="2024"/>
    <x v="3"/>
  </r>
  <r>
    <s v="O04881"/>
    <s v="2025-01-14"/>
    <x v="627"/>
    <s v="P031"/>
    <x v="91"/>
    <x v="3"/>
    <n v="34152"/>
    <n v="23906.400000000001"/>
    <n v="5"/>
    <n v="0"/>
    <n v="170760"/>
    <n v="119532"/>
    <n v="51228"/>
    <n v="0.3"/>
    <x v="2"/>
    <n v="2025"/>
    <x v="2"/>
  </r>
  <r>
    <s v="O04882"/>
    <s v="2024-08-02"/>
    <x v="740"/>
    <s v="P031"/>
    <x v="91"/>
    <x v="3"/>
    <n v="34152"/>
    <n v="23906.400000000001"/>
    <n v="1"/>
    <n v="0"/>
    <n v="34152"/>
    <n v="23906.400000000001"/>
    <n v="10245.599999999999"/>
    <n v="0.29999999999999993"/>
    <x v="1"/>
    <n v="2024"/>
    <x v="1"/>
  </r>
  <r>
    <s v="O04883"/>
    <s v="2024-12-15"/>
    <x v="260"/>
    <s v="P047"/>
    <x v="48"/>
    <x v="2"/>
    <n v="3146"/>
    <n v="1573"/>
    <n v="1"/>
    <n v="10"/>
    <n v="3146"/>
    <n v="1573"/>
    <n v="1573"/>
    <n v="0.5"/>
    <x v="5"/>
    <n v="2024"/>
    <x v="3"/>
  </r>
  <r>
    <s v="O04884"/>
    <s v="2024-12-19"/>
    <x v="854"/>
    <s v="P036"/>
    <x v="97"/>
    <x v="3"/>
    <n v="3046"/>
    <n v="1827.6"/>
    <n v="5"/>
    <n v="5"/>
    <n v="15230"/>
    <n v="9138"/>
    <n v="6092"/>
    <n v="0.4"/>
    <x v="5"/>
    <n v="2024"/>
    <x v="3"/>
  </r>
  <r>
    <s v="O04885"/>
    <s v="2024-04-28"/>
    <x v="11"/>
    <s v="P050"/>
    <x v="26"/>
    <x v="4"/>
    <n v="10475"/>
    <n v="7332.5"/>
    <n v="1"/>
    <n v="10"/>
    <n v="10475"/>
    <n v="7332.5"/>
    <n v="3142.5"/>
    <n v="0.3"/>
    <x v="8"/>
    <n v="2024"/>
    <x v="0"/>
  </r>
  <r>
    <s v="O04886"/>
    <s v="2024-09-18"/>
    <x v="305"/>
    <s v="P042"/>
    <x v="74"/>
    <x v="1"/>
    <n v="2758"/>
    <n v="1379"/>
    <n v="3"/>
    <n v="0"/>
    <n v="8274"/>
    <n v="4137"/>
    <n v="4137"/>
    <n v="0.5"/>
    <x v="4"/>
    <n v="2024"/>
    <x v="1"/>
  </r>
  <r>
    <s v="O04887"/>
    <s v="2025-04-29"/>
    <x v="170"/>
    <s v="P048"/>
    <x v="42"/>
    <x v="2"/>
    <n v="2190"/>
    <n v="1095"/>
    <n v="1"/>
    <n v="20"/>
    <n v="2190"/>
    <n v="1095"/>
    <n v="1095"/>
    <n v="0.5"/>
    <x v="8"/>
    <n v="2025"/>
    <x v="0"/>
  </r>
  <r>
    <s v="O04888"/>
    <s v="2025-08-24"/>
    <x v="422"/>
    <s v="P094"/>
    <x v="69"/>
    <x v="0"/>
    <n v="13434"/>
    <n v="9403.7999999999993"/>
    <n v="5"/>
    <n v="20"/>
    <n v="67170"/>
    <n v="47019"/>
    <n v="20151"/>
    <n v="0.3"/>
    <x v="1"/>
    <n v="2025"/>
    <x v="1"/>
  </r>
  <r>
    <s v="O04889"/>
    <s v="2024-10-28"/>
    <x v="51"/>
    <s v="P060"/>
    <x v="76"/>
    <x v="1"/>
    <n v="758"/>
    <n v="530.6"/>
    <n v="5"/>
    <n v="20"/>
    <n v="3790"/>
    <n v="2653"/>
    <n v="1137"/>
    <n v="0.3"/>
    <x v="7"/>
    <n v="2024"/>
    <x v="3"/>
  </r>
  <r>
    <s v="O04890"/>
    <s v="2024-09-27"/>
    <x v="983"/>
    <s v="P030"/>
    <x v="40"/>
    <x v="3"/>
    <n v="16441"/>
    <n v="8220.5"/>
    <n v="4"/>
    <n v="5"/>
    <n v="65764"/>
    <n v="32882"/>
    <n v="32882"/>
    <n v="0.5"/>
    <x v="4"/>
    <n v="2024"/>
    <x v="1"/>
  </r>
  <r>
    <s v="O04891"/>
    <s v="2024-02-17"/>
    <x v="610"/>
    <s v="P059"/>
    <x v="62"/>
    <x v="3"/>
    <n v="39929"/>
    <n v="23957.4"/>
    <n v="5"/>
    <n v="20"/>
    <n v="199645"/>
    <n v="119787"/>
    <n v="79858"/>
    <n v="0.4"/>
    <x v="10"/>
    <n v="2024"/>
    <x v="2"/>
  </r>
  <r>
    <s v="O04892"/>
    <s v="2025-03-07"/>
    <x v="421"/>
    <s v="P005"/>
    <x v="90"/>
    <x v="1"/>
    <n v="3939"/>
    <n v="2757.3"/>
    <n v="3"/>
    <n v="15"/>
    <n v="11817"/>
    <n v="8271.9000000000015"/>
    <n v="3545.0999999999985"/>
    <n v="0.29999999999999988"/>
    <x v="11"/>
    <n v="2025"/>
    <x v="2"/>
  </r>
  <r>
    <s v="O04893"/>
    <s v="2024-08-25"/>
    <x v="793"/>
    <s v="P082"/>
    <x v="68"/>
    <x v="3"/>
    <n v="354"/>
    <n v="247.8"/>
    <n v="5"/>
    <n v="20"/>
    <n v="1770"/>
    <n v="1239"/>
    <n v="531"/>
    <n v="0.3"/>
    <x v="1"/>
    <n v="2024"/>
    <x v="1"/>
  </r>
  <r>
    <s v="O04894"/>
    <s v="2024-07-25"/>
    <x v="291"/>
    <s v="P042"/>
    <x v="74"/>
    <x v="1"/>
    <n v="2758"/>
    <n v="1379"/>
    <n v="1"/>
    <n v="5"/>
    <n v="2758"/>
    <n v="1379"/>
    <n v="1379"/>
    <n v="0.5"/>
    <x v="3"/>
    <n v="2024"/>
    <x v="1"/>
  </r>
  <r>
    <s v="O04895"/>
    <s v="2024-06-27"/>
    <x v="835"/>
    <s v="P008"/>
    <x v="29"/>
    <x v="3"/>
    <n v="41971"/>
    <n v="29379.7"/>
    <n v="4"/>
    <n v="20"/>
    <n v="167884"/>
    <n v="117518.8"/>
    <n v="50365.2"/>
    <n v="0.3"/>
    <x v="9"/>
    <n v="2024"/>
    <x v="0"/>
  </r>
  <r>
    <s v="O04896"/>
    <s v="2024-08-19"/>
    <x v="633"/>
    <s v="P082"/>
    <x v="68"/>
    <x v="3"/>
    <n v="354"/>
    <n v="247.8"/>
    <n v="4"/>
    <n v="15"/>
    <n v="1416"/>
    <n v="991.2"/>
    <n v="424.79999999999995"/>
    <n v="0.3"/>
    <x v="1"/>
    <n v="2024"/>
    <x v="1"/>
  </r>
  <r>
    <s v="O04897"/>
    <s v="2024-08-13"/>
    <x v="990"/>
    <s v="P052"/>
    <x v="77"/>
    <x v="1"/>
    <n v="192"/>
    <n v="96"/>
    <n v="5"/>
    <n v="5"/>
    <n v="960"/>
    <n v="480"/>
    <n v="480"/>
    <n v="0.5"/>
    <x v="1"/>
    <n v="2024"/>
    <x v="1"/>
  </r>
  <r>
    <s v="O04898"/>
    <s v="2024-05-18"/>
    <x v="992"/>
    <s v="P035"/>
    <x v="92"/>
    <x v="4"/>
    <n v="3185"/>
    <n v="1592.5"/>
    <n v="3"/>
    <n v="10"/>
    <n v="9555"/>
    <n v="4777.5"/>
    <n v="4777.5"/>
    <n v="0.5"/>
    <x v="0"/>
    <n v="2024"/>
    <x v="0"/>
  </r>
  <r>
    <s v="O04899"/>
    <s v="2024-07-26"/>
    <x v="979"/>
    <s v="P022"/>
    <x v="73"/>
    <x v="3"/>
    <n v="48755"/>
    <n v="29253"/>
    <n v="1"/>
    <n v="5"/>
    <n v="48755"/>
    <n v="29253"/>
    <n v="19502"/>
    <n v="0.4"/>
    <x v="3"/>
    <n v="2024"/>
    <x v="1"/>
  </r>
  <r>
    <s v="O04900"/>
    <s v="2025-12-25"/>
    <x v="6"/>
    <s v="P097"/>
    <x v="84"/>
    <x v="4"/>
    <n v="9084"/>
    <n v="6358.8"/>
    <n v="2"/>
    <n v="15"/>
    <n v="18168"/>
    <n v="12717.6"/>
    <n v="5450.4"/>
    <n v="0.3"/>
    <x v="5"/>
    <n v="2025"/>
    <x v="3"/>
  </r>
  <r>
    <s v="O04901"/>
    <s v="2024-05-23"/>
    <x v="52"/>
    <s v="P080"/>
    <x v="79"/>
    <x v="4"/>
    <n v="4816"/>
    <n v="3371.2"/>
    <n v="5"/>
    <n v="10"/>
    <n v="24080"/>
    <n v="16856"/>
    <n v="7224"/>
    <n v="0.3"/>
    <x v="0"/>
    <n v="2024"/>
    <x v="0"/>
  </r>
  <r>
    <s v="O04902"/>
    <s v="2024-08-14"/>
    <x v="671"/>
    <s v="P041"/>
    <x v="95"/>
    <x v="1"/>
    <n v="2433"/>
    <n v="1216.5"/>
    <n v="1"/>
    <n v="5"/>
    <n v="2433"/>
    <n v="1216.5"/>
    <n v="1216.5"/>
    <n v="0.5"/>
    <x v="1"/>
    <n v="2024"/>
    <x v="1"/>
  </r>
  <r>
    <s v="O04903"/>
    <s v="2025-04-13"/>
    <x v="471"/>
    <s v="P092"/>
    <x v="83"/>
    <x v="0"/>
    <n v="7315"/>
    <n v="4389"/>
    <n v="4"/>
    <n v="20"/>
    <n v="29260"/>
    <n v="17556"/>
    <n v="11704"/>
    <n v="0.4"/>
    <x v="8"/>
    <n v="2025"/>
    <x v="0"/>
  </r>
  <r>
    <s v="O04904"/>
    <s v="2025-08-17"/>
    <x v="267"/>
    <s v="P076"/>
    <x v="17"/>
    <x v="1"/>
    <n v="3690"/>
    <n v="2583"/>
    <n v="5"/>
    <n v="10"/>
    <n v="18450"/>
    <n v="12915"/>
    <n v="5535"/>
    <n v="0.3"/>
    <x v="1"/>
    <n v="2025"/>
    <x v="1"/>
  </r>
  <r>
    <s v="O04905"/>
    <s v="2024-02-14"/>
    <x v="104"/>
    <s v="P070"/>
    <x v="85"/>
    <x v="4"/>
    <n v="583"/>
    <n v="349.8"/>
    <n v="3"/>
    <n v="5"/>
    <n v="1749"/>
    <n v="1049.4000000000001"/>
    <n v="699.59999999999991"/>
    <n v="0.39999999999999997"/>
    <x v="10"/>
    <n v="2024"/>
    <x v="2"/>
  </r>
  <r>
    <s v="O04906"/>
    <s v="2024-11-02"/>
    <x v="195"/>
    <s v="P011"/>
    <x v="32"/>
    <x v="0"/>
    <n v="4339"/>
    <n v="2169.5"/>
    <n v="4"/>
    <n v="10"/>
    <n v="17356"/>
    <n v="8678"/>
    <n v="8678"/>
    <n v="0.5"/>
    <x v="6"/>
    <n v="2024"/>
    <x v="3"/>
  </r>
  <r>
    <s v="O04907"/>
    <s v="2025-12-25"/>
    <x v="179"/>
    <s v="P049"/>
    <x v="34"/>
    <x v="2"/>
    <n v="4071"/>
    <n v="2442.6"/>
    <n v="3"/>
    <n v="20"/>
    <n v="12213"/>
    <n v="7327.7999999999993"/>
    <n v="4885.2000000000007"/>
    <n v="0.40000000000000008"/>
    <x v="5"/>
    <n v="2025"/>
    <x v="3"/>
  </r>
  <r>
    <s v="O04908"/>
    <s v="2025-05-13"/>
    <x v="184"/>
    <s v="P054"/>
    <x v="63"/>
    <x v="4"/>
    <n v="611"/>
    <n v="427.7"/>
    <n v="2"/>
    <n v="0"/>
    <n v="1222"/>
    <n v="855.4"/>
    <n v="366.6"/>
    <n v="0.30000000000000004"/>
    <x v="0"/>
    <n v="2025"/>
    <x v="0"/>
  </r>
  <r>
    <s v="O04909"/>
    <s v="2024-08-08"/>
    <x v="488"/>
    <s v="P051"/>
    <x v="96"/>
    <x v="1"/>
    <n v="1507"/>
    <n v="753.5"/>
    <n v="4"/>
    <n v="20"/>
    <n v="6028"/>
    <n v="3014"/>
    <n v="3014"/>
    <n v="0.5"/>
    <x v="1"/>
    <n v="2024"/>
    <x v="1"/>
  </r>
  <r>
    <s v="O04910"/>
    <s v="2025-06-04"/>
    <x v="46"/>
    <s v="P087"/>
    <x v="78"/>
    <x v="3"/>
    <n v="25216"/>
    <n v="17651.2"/>
    <n v="1"/>
    <n v="10"/>
    <n v="25216"/>
    <n v="17651.2"/>
    <n v="7564.7999999999993"/>
    <n v="0.3"/>
    <x v="9"/>
    <n v="2025"/>
    <x v="0"/>
  </r>
  <r>
    <s v="O04911"/>
    <s v="2024-02-06"/>
    <x v="63"/>
    <s v="P065"/>
    <x v="10"/>
    <x v="4"/>
    <n v="4421"/>
    <n v="3094.7"/>
    <n v="2"/>
    <n v="10"/>
    <n v="8842"/>
    <n v="6189.4"/>
    <n v="2652.6000000000004"/>
    <n v="0.30000000000000004"/>
    <x v="10"/>
    <n v="2024"/>
    <x v="2"/>
  </r>
  <r>
    <s v="O04912"/>
    <s v="2025-08-22"/>
    <x v="401"/>
    <s v="P018"/>
    <x v="5"/>
    <x v="1"/>
    <n v="3985"/>
    <n v="2789.5"/>
    <n v="4"/>
    <n v="0"/>
    <n v="15940"/>
    <n v="11158"/>
    <n v="4782"/>
    <n v="0.3"/>
    <x v="1"/>
    <n v="2025"/>
    <x v="1"/>
  </r>
  <r>
    <s v="O04913"/>
    <s v="2025-11-11"/>
    <x v="69"/>
    <s v="P002"/>
    <x v="61"/>
    <x v="4"/>
    <n v="4241"/>
    <n v="2120.5"/>
    <n v="2"/>
    <n v="20"/>
    <n v="8482"/>
    <n v="4241"/>
    <n v="4241"/>
    <n v="0.5"/>
    <x v="6"/>
    <n v="2025"/>
    <x v="3"/>
  </r>
  <r>
    <s v="O04914"/>
    <s v="2024-10-10"/>
    <x v="691"/>
    <s v="P082"/>
    <x v="68"/>
    <x v="3"/>
    <n v="354"/>
    <n v="247.8"/>
    <n v="3"/>
    <n v="0"/>
    <n v="1062"/>
    <n v="743.40000000000009"/>
    <n v="318.59999999999991"/>
    <n v="0.29999999999999993"/>
    <x v="7"/>
    <n v="2024"/>
    <x v="3"/>
  </r>
  <r>
    <s v="O04915"/>
    <s v="2025-03-24"/>
    <x v="339"/>
    <s v="P057"/>
    <x v="38"/>
    <x v="3"/>
    <n v="26846"/>
    <n v="16107.6"/>
    <n v="5"/>
    <n v="20"/>
    <n v="134230"/>
    <n v="80538"/>
    <n v="53692"/>
    <n v="0.4"/>
    <x v="11"/>
    <n v="2025"/>
    <x v="2"/>
  </r>
  <r>
    <s v="O04916"/>
    <s v="2024-06-24"/>
    <x v="420"/>
    <s v="P038"/>
    <x v="2"/>
    <x v="2"/>
    <n v="413"/>
    <n v="247.8"/>
    <n v="5"/>
    <n v="10"/>
    <n v="2065"/>
    <n v="1239"/>
    <n v="826"/>
    <n v="0.4"/>
    <x v="9"/>
    <n v="2024"/>
    <x v="0"/>
  </r>
  <r>
    <s v="O04917"/>
    <s v="2025-01-04"/>
    <x v="803"/>
    <s v="P009"/>
    <x v="49"/>
    <x v="4"/>
    <n v="10891"/>
    <n v="5445.5"/>
    <n v="2"/>
    <n v="20"/>
    <n v="21782"/>
    <n v="10891"/>
    <n v="10891"/>
    <n v="0.5"/>
    <x v="2"/>
    <n v="2025"/>
    <x v="2"/>
  </r>
  <r>
    <s v="O04918"/>
    <s v="2025-05-08"/>
    <x v="452"/>
    <s v="P046"/>
    <x v="7"/>
    <x v="0"/>
    <n v="10604"/>
    <n v="5302"/>
    <n v="4"/>
    <n v="5"/>
    <n v="42416"/>
    <n v="21208"/>
    <n v="21208"/>
    <n v="0.5"/>
    <x v="0"/>
    <n v="2025"/>
    <x v="0"/>
  </r>
  <r>
    <s v="O04919"/>
    <s v="2024-06-15"/>
    <x v="281"/>
    <s v="P009"/>
    <x v="49"/>
    <x v="4"/>
    <n v="10891"/>
    <n v="5445.5"/>
    <n v="4"/>
    <n v="0"/>
    <n v="43564"/>
    <n v="21782"/>
    <n v="21782"/>
    <n v="0.5"/>
    <x v="9"/>
    <n v="2024"/>
    <x v="0"/>
  </r>
  <r>
    <s v="O04920"/>
    <s v="2025-09-04"/>
    <x v="333"/>
    <s v="P047"/>
    <x v="48"/>
    <x v="2"/>
    <n v="3146"/>
    <n v="1573"/>
    <n v="1"/>
    <n v="10"/>
    <n v="3146"/>
    <n v="1573"/>
    <n v="1573"/>
    <n v="0.5"/>
    <x v="4"/>
    <n v="2025"/>
    <x v="1"/>
  </r>
  <r>
    <s v="O04921"/>
    <s v="2025-06-03"/>
    <x v="173"/>
    <s v="P031"/>
    <x v="91"/>
    <x v="3"/>
    <n v="34152"/>
    <n v="23906.400000000001"/>
    <n v="4"/>
    <n v="0"/>
    <n v="136608"/>
    <n v="95625.600000000006"/>
    <n v="40982.399999999994"/>
    <n v="0.29999999999999993"/>
    <x v="9"/>
    <n v="2025"/>
    <x v="0"/>
  </r>
  <r>
    <s v="O04922"/>
    <s v="2024-07-10"/>
    <x v="810"/>
    <s v="P080"/>
    <x v="79"/>
    <x v="4"/>
    <n v="4816"/>
    <n v="3371.2"/>
    <n v="1"/>
    <n v="15"/>
    <n v="4816"/>
    <n v="3371.2"/>
    <n v="1444.8000000000002"/>
    <n v="0.30000000000000004"/>
    <x v="3"/>
    <n v="2024"/>
    <x v="1"/>
  </r>
  <r>
    <s v="O04923"/>
    <s v="2025-09-06"/>
    <x v="561"/>
    <s v="P010"/>
    <x v="0"/>
    <x v="0"/>
    <n v="10936"/>
    <n v="6561.6"/>
    <n v="3"/>
    <n v="5"/>
    <n v="32808"/>
    <n v="19684.800000000003"/>
    <n v="13123.199999999997"/>
    <n v="0.39999999999999991"/>
    <x v="4"/>
    <n v="2025"/>
    <x v="1"/>
  </r>
  <r>
    <s v="O04924"/>
    <s v="2025-10-18"/>
    <x v="443"/>
    <s v="P064"/>
    <x v="51"/>
    <x v="0"/>
    <n v="8274"/>
    <n v="5791.8"/>
    <n v="1"/>
    <n v="20"/>
    <n v="8274"/>
    <n v="5791.8"/>
    <n v="2482.1999999999998"/>
    <n v="0.3"/>
    <x v="7"/>
    <n v="2025"/>
    <x v="3"/>
  </r>
  <r>
    <s v="O04925"/>
    <s v="2025-05-14"/>
    <x v="413"/>
    <s v="P026"/>
    <x v="60"/>
    <x v="4"/>
    <n v="4882"/>
    <n v="2929.2"/>
    <n v="5"/>
    <n v="15"/>
    <n v="24410"/>
    <n v="14646"/>
    <n v="9764"/>
    <n v="0.4"/>
    <x v="0"/>
    <n v="2025"/>
    <x v="0"/>
  </r>
  <r>
    <s v="O04926"/>
    <s v="2024-04-19"/>
    <x v="334"/>
    <s v="P098"/>
    <x v="30"/>
    <x v="1"/>
    <n v="1661"/>
    <n v="830.5"/>
    <n v="5"/>
    <n v="0"/>
    <n v="8305"/>
    <n v="4152.5"/>
    <n v="4152.5"/>
    <n v="0.5"/>
    <x v="8"/>
    <n v="2024"/>
    <x v="0"/>
  </r>
  <r>
    <s v="O04927"/>
    <s v="2025-01-20"/>
    <x v="493"/>
    <s v="P009"/>
    <x v="49"/>
    <x v="4"/>
    <n v="10891"/>
    <n v="5445.5"/>
    <n v="2"/>
    <n v="20"/>
    <n v="21782"/>
    <n v="10891"/>
    <n v="10891"/>
    <n v="0.5"/>
    <x v="2"/>
    <n v="2025"/>
    <x v="2"/>
  </r>
  <r>
    <s v="O04928"/>
    <s v="2024-07-22"/>
    <x v="607"/>
    <s v="P035"/>
    <x v="92"/>
    <x v="4"/>
    <n v="3185"/>
    <n v="1592.5"/>
    <n v="2"/>
    <n v="10"/>
    <n v="6370"/>
    <n v="3185"/>
    <n v="3185"/>
    <n v="0.5"/>
    <x v="3"/>
    <n v="2024"/>
    <x v="1"/>
  </r>
  <r>
    <s v="O04929"/>
    <s v="2025-02-11"/>
    <x v="179"/>
    <s v="P006"/>
    <x v="99"/>
    <x v="3"/>
    <n v="18855"/>
    <n v="9427.5"/>
    <n v="2"/>
    <n v="5"/>
    <n v="37710"/>
    <n v="18855"/>
    <n v="18855"/>
    <n v="0.5"/>
    <x v="10"/>
    <n v="2025"/>
    <x v="2"/>
  </r>
  <r>
    <s v="O04930"/>
    <s v="2025-10-19"/>
    <x v="549"/>
    <s v="P084"/>
    <x v="80"/>
    <x v="2"/>
    <n v="3921"/>
    <n v="2352.6"/>
    <n v="2"/>
    <n v="10"/>
    <n v="7842"/>
    <n v="4705.2"/>
    <n v="3136.8"/>
    <n v="0.4"/>
    <x v="7"/>
    <n v="2025"/>
    <x v="3"/>
  </r>
  <r>
    <s v="O04931"/>
    <s v="2025-04-11"/>
    <x v="660"/>
    <s v="P002"/>
    <x v="61"/>
    <x v="4"/>
    <n v="4241"/>
    <n v="2120.5"/>
    <n v="2"/>
    <n v="15"/>
    <n v="8482"/>
    <n v="4241"/>
    <n v="4241"/>
    <n v="0.5"/>
    <x v="8"/>
    <n v="2025"/>
    <x v="0"/>
  </r>
  <r>
    <s v="O04932"/>
    <s v="2025-03-10"/>
    <x v="228"/>
    <s v="P036"/>
    <x v="97"/>
    <x v="3"/>
    <n v="3046"/>
    <n v="1827.6"/>
    <n v="2"/>
    <n v="10"/>
    <n v="6092"/>
    <n v="3655.2"/>
    <n v="2436.8000000000002"/>
    <n v="0.4"/>
    <x v="11"/>
    <n v="2025"/>
    <x v="2"/>
  </r>
  <r>
    <s v="O04933"/>
    <s v="2025-08-26"/>
    <x v="903"/>
    <s v="P066"/>
    <x v="72"/>
    <x v="4"/>
    <n v="4711"/>
    <n v="2826.6"/>
    <n v="2"/>
    <n v="5"/>
    <n v="9422"/>
    <n v="5653.2"/>
    <n v="3768.8"/>
    <n v="0.4"/>
    <x v="1"/>
    <n v="2025"/>
    <x v="1"/>
  </r>
  <r>
    <s v="O04934"/>
    <s v="2024-10-05"/>
    <x v="514"/>
    <s v="P070"/>
    <x v="85"/>
    <x v="4"/>
    <n v="583"/>
    <n v="349.8"/>
    <n v="3"/>
    <n v="5"/>
    <n v="1749"/>
    <n v="1049.4000000000001"/>
    <n v="699.59999999999991"/>
    <n v="0.39999999999999997"/>
    <x v="7"/>
    <n v="2024"/>
    <x v="3"/>
  </r>
  <r>
    <s v="O04935"/>
    <s v="2025-11-17"/>
    <x v="252"/>
    <s v="P016"/>
    <x v="43"/>
    <x v="1"/>
    <n v="1591"/>
    <n v="1113.7"/>
    <n v="4"/>
    <n v="5"/>
    <n v="6364"/>
    <n v="4454.8"/>
    <n v="1909.1999999999998"/>
    <n v="0.3"/>
    <x v="6"/>
    <n v="2025"/>
    <x v="3"/>
  </r>
  <r>
    <s v="O04936"/>
    <s v="2025-06-20"/>
    <x v="441"/>
    <s v="P001"/>
    <x v="1"/>
    <x v="1"/>
    <n v="1891"/>
    <n v="945.5"/>
    <n v="3"/>
    <n v="0"/>
    <n v="5673"/>
    <n v="2836.5"/>
    <n v="2836.5"/>
    <n v="0.5"/>
    <x v="9"/>
    <n v="2025"/>
    <x v="0"/>
  </r>
  <r>
    <s v="O04937"/>
    <s v="2024-02-08"/>
    <x v="495"/>
    <s v="P079"/>
    <x v="36"/>
    <x v="0"/>
    <n v="10900"/>
    <n v="5450"/>
    <n v="4"/>
    <n v="15"/>
    <n v="43600"/>
    <n v="21800"/>
    <n v="21800"/>
    <n v="0.5"/>
    <x v="10"/>
    <n v="2024"/>
    <x v="2"/>
  </r>
  <r>
    <s v="O04938"/>
    <s v="2025-09-10"/>
    <x v="478"/>
    <s v="P084"/>
    <x v="80"/>
    <x v="2"/>
    <n v="3921"/>
    <n v="2352.6"/>
    <n v="4"/>
    <n v="5"/>
    <n v="15684"/>
    <n v="9410.4"/>
    <n v="6273.6"/>
    <n v="0.4"/>
    <x v="4"/>
    <n v="2025"/>
    <x v="1"/>
  </r>
  <r>
    <s v="O04939"/>
    <s v="2025-09-11"/>
    <x v="121"/>
    <s v="P048"/>
    <x v="42"/>
    <x v="2"/>
    <n v="2190"/>
    <n v="1095"/>
    <n v="5"/>
    <n v="0"/>
    <n v="10950"/>
    <n v="5475"/>
    <n v="5475"/>
    <n v="0.5"/>
    <x v="4"/>
    <n v="2025"/>
    <x v="1"/>
  </r>
  <r>
    <s v="O04940"/>
    <s v="2024-07-31"/>
    <x v="322"/>
    <s v="P079"/>
    <x v="36"/>
    <x v="0"/>
    <n v="10900"/>
    <n v="5450"/>
    <n v="4"/>
    <n v="10"/>
    <n v="43600"/>
    <n v="21800"/>
    <n v="21800"/>
    <n v="0.5"/>
    <x v="3"/>
    <n v="2024"/>
    <x v="1"/>
  </r>
  <r>
    <s v="O04941"/>
    <s v="2024-11-24"/>
    <x v="315"/>
    <s v="P018"/>
    <x v="5"/>
    <x v="1"/>
    <n v="3985"/>
    <n v="2789.5"/>
    <n v="5"/>
    <n v="5"/>
    <n v="19925"/>
    <n v="13947.5"/>
    <n v="5977.5"/>
    <n v="0.3"/>
    <x v="6"/>
    <n v="2024"/>
    <x v="3"/>
  </r>
  <r>
    <s v="O04942"/>
    <s v="2025-10-27"/>
    <x v="65"/>
    <s v="P014"/>
    <x v="67"/>
    <x v="4"/>
    <n v="9565"/>
    <n v="6695.5"/>
    <n v="2"/>
    <n v="5"/>
    <n v="19130"/>
    <n v="13391"/>
    <n v="5739"/>
    <n v="0.3"/>
    <x v="7"/>
    <n v="2025"/>
    <x v="3"/>
  </r>
  <r>
    <s v="O04943"/>
    <s v="2024-08-13"/>
    <x v="824"/>
    <s v="P071"/>
    <x v="71"/>
    <x v="1"/>
    <n v="487"/>
    <n v="243.5"/>
    <n v="3"/>
    <n v="15"/>
    <n v="1461"/>
    <n v="730.5"/>
    <n v="730.5"/>
    <n v="0.5"/>
    <x v="1"/>
    <n v="2024"/>
    <x v="1"/>
  </r>
  <r>
    <s v="O04944"/>
    <s v="2024-01-17"/>
    <x v="119"/>
    <s v="P057"/>
    <x v="38"/>
    <x v="3"/>
    <n v="26846"/>
    <n v="16107.6"/>
    <n v="1"/>
    <n v="10"/>
    <n v="26846"/>
    <n v="16107.6"/>
    <n v="10738.4"/>
    <n v="0.39999999999999997"/>
    <x v="2"/>
    <n v="2024"/>
    <x v="2"/>
  </r>
  <r>
    <s v="O04945"/>
    <s v="2025-10-11"/>
    <x v="556"/>
    <s v="P040"/>
    <x v="86"/>
    <x v="4"/>
    <n v="6724"/>
    <n v="4034.4"/>
    <n v="5"/>
    <n v="15"/>
    <n v="33620"/>
    <n v="20172"/>
    <n v="13448"/>
    <n v="0.4"/>
    <x v="7"/>
    <n v="2025"/>
    <x v="3"/>
  </r>
  <r>
    <s v="O04946"/>
    <s v="2024-11-23"/>
    <x v="103"/>
    <s v="P017"/>
    <x v="12"/>
    <x v="2"/>
    <n v="978"/>
    <n v="684.6"/>
    <n v="3"/>
    <n v="15"/>
    <n v="2934"/>
    <n v="2053.8000000000002"/>
    <n v="880.19999999999982"/>
    <n v="0.29999999999999993"/>
    <x v="6"/>
    <n v="2024"/>
    <x v="3"/>
  </r>
  <r>
    <s v="O04947"/>
    <s v="2025-03-25"/>
    <x v="260"/>
    <s v="P029"/>
    <x v="94"/>
    <x v="4"/>
    <n v="2105"/>
    <n v="1263"/>
    <n v="2"/>
    <n v="5"/>
    <n v="4210"/>
    <n v="2526"/>
    <n v="1684"/>
    <n v="0.4"/>
    <x v="11"/>
    <n v="2025"/>
    <x v="2"/>
  </r>
  <r>
    <s v="O04948"/>
    <s v="2024-11-11"/>
    <x v="840"/>
    <s v="P082"/>
    <x v="68"/>
    <x v="3"/>
    <n v="354"/>
    <n v="247.8"/>
    <n v="2"/>
    <n v="20"/>
    <n v="708"/>
    <n v="495.6"/>
    <n v="212.39999999999998"/>
    <n v="0.3"/>
    <x v="6"/>
    <n v="2024"/>
    <x v="3"/>
  </r>
  <r>
    <s v="O04949"/>
    <s v="2024-03-20"/>
    <x v="914"/>
    <s v="P069"/>
    <x v="41"/>
    <x v="1"/>
    <n v="384"/>
    <n v="192"/>
    <n v="5"/>
    <n v="0"/>
    <n v="1920"/>
    <n v="960"/>
    <n v="960"/>
    <n v="0.5"/>
    <x v="11"/>
    <n v="2024"/>
    <x v="2"/>
  </r>
  <r>
    <s v="O04950"/>
    <s v="2025-06-01"/>
    <x v="595"/>
    <s v="P100"/>
    <x v="45"/>
    <x v="1"/>
    <n v="2523"/>
    <n v="1766.1"/>
    <n v="4"/>
    <n v="20"/>
    <n v="10092"/>
    <n v="7064.4"/>
    <n v="3027.6000000000004"/>
    <n v="0.30000000000000004"/>
    <x v="9"/>
    <n v="2025"/>
    <x v="0"/>
  </r>
  <r>
    <s v="O04951"/>
    <s v="2024-11-04"/>
    <x v="439"/>
    <s v="P059"/>
    <x v="62"/>
    <x v="3"/>
    <n v="39929"/>
    <n v="23957.4"/>
    <n v="1"/>
    <n v="0"/>
    <n v="39929"/>
    <n v="23957.4"/>
    <n v="15971.599999999999"/>
    <n v="0.39999999999999997"/>
    <x v="6"/>
    <n v="2024"/>
    <x v="3"/>
  </r>
  <r>
    <s v="O04952"/>
    <s v="2024-05-29"/>
    <x v="681"/>
    <s v="P013"/>
    <x v="70"/>
    <x v="1"/>
    <n v="639"/>
    <n v="319.5"/>
    <n v="2"/>
    <n v="20"/>
    <n v="1278"/>
    <n v="639"/>
    <n v="639"/>
    <n v="0.5"/>
    <x v="0"/>
    <n v="2024"/>
    <x v="0"/>
  </r>
  <r>
    <s v="O04953"/>
    <s v="2024-05-06"/>
    <x v="989"/>
    <s v="P096"/>
    <x v="47"/>
    <x v="2"/>
    <n v="483"/>
    <n v="289.8"/>
    <n v="2"/>
    <n v="20"/>
    <n v="966"/>
    <n v="579.6"/>
    <n v="386.4"/>
    <n v="0.39999999999999997"/>
    <x v="0"/>
    <n v="2024"/>
    <x v="0"/>
  </r>
  <r>
    <s v="O04954"/>
    <s v="2024-10-19"/>
    <x v="576"/>
    <s v="P091"/>
    <x v="18"/>
    <x v="3"/>
    <n v="45348"/>
    <n v="27208.799999999999"/>
    <n v="4"/>
    <n v="5"/>
    <n v="181392"/>
    <n v="108835.2"/>
    <n v="72556.800000000003"/>
    <n v="0.4"/>
    <x v="7"/>
    <n v="2024"/>
    <x v="3"/>
  </r>
  <r>
    <s v="O04955"/>
    <s v="2025-05-24"/>
    <x v="185"/>
    <s v="P008"/>
    <x v="29"/>
    <x v="3"/>
    <n v="41971"/>
    <n v="29379.7"/>
    <n v="2"/>
    <n v="10"/>
    <n v="83942"/>
    <n v="58759.4"/>
    <n v="25182.6"/>
    <n v="0.3"/>
    <x v="0"/>
    <n v="2025"/>
    <x v="0"/>
  </r>
  <r>
    <s v="O04956"/>
    <s v="2024-03-23"/>
    <x v="160"/>
    <s v="P070"/>
    <x v="85"/>
    <x v="4"/>
    <n v="583"/>
    <n v="349.8"/>
    <n v="2"/>
    <n v="5"/>
    <n v="1166"/>
    <n v="699.6"/>
    <n v="466.4"/>
    <n v="0.39999999999999997"/>
    <x v="11"/>
    <n v="2024"/>
    <x v="2"/>
  </r>
  <r>
    <s v="O04957"/>
    <s v="2025-07-04"/>
    <x v="210"/>
    <s v="P049"/>
    <x v="34"/>
    <x v="2"/>
    <n v="4071"/>
    <n v="2442.6"/>
    <n v="5"/>
    <n v="15"/>
    <n v="20355"/>
    <n v="12213"/>
    <n v="8142"/>
    <n v="0.4"/>
    <x v="3"/>
    <n v="2025"/>
    <x v="1"/>
  </r>
  <r>
    <s v="O04958"/>
    <s v="2025-12-06"/>
    <x v="458"/>
    <s v="P052"/>
    <x v="77"/>
    <x v="1"/>
    <n v="192"/>
    <n v="96"/>
    <n v="4"/>
    <n v="20"/>
    <n v="768"/>
    <n v="384"/>
    <n v="384"/>
    <n v="0.5"/>
    <x v="5"/>
    <n v="2025"/>
    <x v="3"/>
  </r>
  <r>
    <s v="O04959"/>
    <s v="2025-01-15"/>
    <x v="58"/>
    <s v="P068"/>
    <x v="65"/>
    <x v="0"/>
    <n v="7252"/>
    <n v="3626"/>
    <n v="1"/>
    <n v="20"/>
    <n v="7252"/>
    <n v="3626"/>
    <n v="3626"/>
    <n v="0.5"/>
    <x v="2"/>
    <n v="2025"/>
    <x v="2"/>
  </r>
  <r>
    <s v="O04960"/>
    <s v="2024-01-17"/>
    <x v="736"/>
    <s v="P062"/>
    <x v="93"/>
    <x v="4"/>
    <n v="2777"/>
    <n v="1943.9"/>
    <n v="5"/>
    <n v="5"/>
    <n v="13885"/>
    <n v="9719.5"/>
    <n v="4165.5"/>
    <n v="0.3"/>
    <x v="2"/>
    <n v="2024"/>
    <x v="2"/>
  </r>
  <r>
    <s v="O04961"/>
    <s v="2024-03-07"/>
    <x v="970"/>
    <s v="P039"/>
    <x v="81"/>
    <x v="0"/>
    <n v="9543"/>
    <n v="4771.5"/>
    <n v="2"/>
    <n v="20"/>
    <n v="19086"/>
    <n v="9543"/>
    <n v="9543"/>
    <n v="0.5"/>
    <x v="11"/>
    <n v="2024"/>
    <x v="2"/>
  </r>
  <r>
    <s v="O04962"/>
    <s v="2024-12-28"/>
    <x v="639"/>
    <s v="P029"/>
    <x v="94"/>
    <x v="4"/>
    <n v="2105"/>
    <n v="1263"/>
    <n v="5"/>
    <n v="10"/>
    <n v="10525"/>
    <n v="6315"/>
    <n v="4210"/>
    <n v="0.4"/>
    <x v="5"/>
    <n v="2024"/>
    <x v="3"/>
  </r>
  <r>
    <s v="O04963"/>
    <s v="2025-12-20"/>
    <x v="514"/>
    <s v="P046"/>
    <x v="7"/>
    <x v="0"/>
    <n v="10604"/>
    <n v="5302"/>
    <n v="1"/>
    <n v="10"/>
    <n v="10604"/>
    <n v="5302"/>
    <n v="5302"/>
    <n v="0.5"/>
    <x v="5"/>
    <n v="2025"/>
    <x v="3"/>
  </r>
  <r>
    <s v="O04964"/>
    <s v="2024-06-26"/>
    <x v="291"/>
    <s v="P062"/>
    <x v="93"/>
    <x v="4"/>
    <n v="2777"/>
    <n v="1943.9"/>
    <n v="4"/>
    <n v="5"/>
    <n v="11108"/>
    <n v="7775.6"/>
    <n v="3332.3999999999996"/>
    <n v="0.3"/>
    <x v="9"/>
    <n v="2024"/>
    <x v="0"/>
  </r>
  <r>
    <s v="O04965"/>
    <s v="2025-02-24"/>
    <x v="810"/>
    <s v="P027"/>
    <x v="33"/>
    <x v="2"/>
    <n v="4969"/>
    <n v="2484.5"/>
    <n v="2"/>
    <n v="5"/>
    <n v="9938"/>
    <n v="4969"/>
    <n v="4969"/>
    <n v="0.5"/>
    <x v="10"/>
    <n v="2025"/>
    <x v="2"/>
  </r>
  <r>
    <s v="O04966"/>
    <s v="2024-01-05"/>
    <x v="557"/>
    <s v="P059"/>
    <x v="62"/>
    <x v="3"/>
    <n v="39929"/>
    <n v="23957.4"/>
    <n v="2"/>
    <n v="15"/>
    <n v="79858"/>
    <n v="47914.8"/>
    <n v="31943.199999999997"/>
    <n v="0.39999999999999997"/>
    <x v="2"/>
    <n v="2024"/>
    <x v="2"/>
  </r>
  <r>
    <s v="O04967"/>
    <s v="2024-06-13"/>
    <x v="223"/>
    <s v="P019"/>
    <x v="39"/>
    <x v="4"/>
    <n v="11395"/>
    <n v="5697.5"/>
    <n v="2"/>
    <n v="0"/>
    <n v="22790"/>
    <n v="11395"/>
    <n v="11395"/>
    <n v="0.5"/>
    <x v="9"/>
    <n v="2024"/>
    <x v="0"/>
  </r>
  <r>
    <s v="O04968"/>
    <s v="2024-10-21"/>
    <x v="147"/>
    <s v="P074"/>
    <x v="19"/>
    <x v="3"/>
    <n v="20835"/>
    <n v="12501"/>
    <n v="1"/>
    <n v="20"/>
    <n v="20835"/>
    <n v="12501"/>
    <n v="8334"/>
    <n v="0.4"/>
    <x v="7"/>
    <n v="2024"/>
    <x v="3"/>
  </r>
  <r>
    <s v="O04969"/>
    <s v="2025-09-08"/>
    <x v="621"/>
    <s v="P072"/>
    <x v="20"/>
    <x v="3"/>
    <n v="27555"/>
    <n v="19288.5"/>
    <n v="4"/>
    <n v="10"/>
    <n v="110220"/>
    <n v="77154"/>
    <n v="33066"/>
    <n v="0.3"/>
    <x v="4"/>
    <n v="2025"/>
    <x v="1"/>
  </r>
  <r>
    <s v="O04970"/>
    <s v="2024-07-30"/>
    <x v="448"/>
    <s v="P081"/>
    <x v="50"/>
    <x v="2"/>
    <n v="4046"/>
    <n v="2427.6"/>
    <n v="3"/>
    <n v="5"/>
    <n v="12138"/>
    <n v="7282.7999999999993"/>
    <n v="4855.2000000000007"/>
    <n v="0.40000000000000008"/>
    <x v="3"/>
    <n v="2024"/>
    <x v="1"/>
  </r>
  <r>
    <s v="O04971"/>
    <s v="2025-08-03"/>
    <x v="301"/>
    <s v="P055"/>
    <x v="56"/>
    <x v="3"/>
    <n v="6621"/>
    <n v="3972.6"/>
    <n v="1"/>
    <n v="10"/>
    <n v="6621"/>
    <n v="3972.6"/>
    <n v="2648.4"/>
    <n v="0.4"/>
    <x v="1"/>
    <n v="2025"/>
    <x v="1"/>
  </r>
  <r>
    <s v="O04972"/>
    <s v="2025-10-29"/>
    <x v="447"/>
    <s v="P001"/>
    <x v="1"/>
    <x v="1"/>
    <n v="1891"/>
    <n v="945.5"/>
    <n v="2"/>
    <n v="20"/>
    <n v="3782"/>
    <n v="1891"/>
    <n v="1891"/>
    <n v="0.5"/>
    <x v="7"/>
    <n v="2025"/>
    <x v="3"/>
  </r>
  <r>
    <s v="O04973"/>
    <s v="2024-05-14"/>
    <x v="671"/>
    <s v="P090"/>
    <x v="54"/>
    <x v="1"/>
    <n v="1510"/>
    <n v="755"/>
    <n v="5"/>
    <n v="20"/>
    <n v="7550"/>
    <n v="3775"/>
    <n v="3775"/>
    <n v="0.5"/>
    <x v="0"/>
    <n v="2024"/>
    <x v="0"/>
  </r>
  <r>
    <s v="O04974"/>
    <s v="2024-04-23"/>
    <x v="42"/>
    <s v="P054"/>
    <x v="63"/>
    <x v="4"/>
    <n v="611"/>
    <n v="427.7"/>
    <n v="3"/>
    <n v="0"/>
    <n v="1833"/>
    <n v="1283.0999999999999"/>
    <n v="549.90000000000009"/>
    <n v="0.30000000000000004"/>
    <x v="8"/>
    <n v="2024"/>
    <x v="0"/>
  </r>
  <r>
    <s v="O04975"/>
    <s v="2024-09-12"/>
    <x v="481"/>
    <s v="P048"/>
    <x v="42"/>
    <x v="2"/>
    <n v="2190"/>
    <n v="1095"/>
    <n v="2"/>
    <n v="15"/>
    <n v="4380"/>
    <n v="2190"/>
    <n v="2190"/>
    <n v="0.5"/>
    <x v="4"/>
    <n v="2024"/>
    <x v="1"/>
  </r>
  <r>
    <s v="O04976"/>
    <s v="2025-12-09"/>
    <x v="801"/>
    <s v="P089"/>
    <x v="31"/>
    <x v="4"/>
    <n v="2956"/>
    <n v="1478"/>
    <n v="4"/>
    <n v="10"/>
    <n v="11824"/>
    <n v="5912"/>
    <n v="5912"/>
    <n v="0.5"/>
    <x v="5"/>
    <n v="2025"/>
    <x v="3"/>
  </r>
  <r>
    <s v="O04977"/>
    <s v="2025-10-05"/>
    <x v="127"/>
    <s v="P047"/>
    <x v="48"/>
    <x v="2"/>
    <n v="3146"/>
    <n v="1573"/>
    <n v="5"/>
    <n v="10"/>
    <n v="15730"/>
    <n v="7865"/>
    <n v="7865"/>
    <n v="0.5"/>
    <x v="7"/>
    <n v="2025"/>
    <x v="3"/>
  </r>
  <r>
    <s v="O04978"/>
    <s v="2025-10-26"/>
    <x v="562"/>
    <s v="P067"/>
    <x v="52"/>
    <x v="4"/>
    <n v="1463"/>
    <n v="731.5"/>
    <n v="4"/>
    <n v="5"/>
    <n v="5852"/>
    <n v="2926"/>
    <n v="2926"/>
    <n v="0.5"/>
    <x v="7"/>
    <n v="2025"/>
    <x v="3"/>
  </r>
  <r>
    <s v="O04979"/>
    <s v="2025-09-09"/>
    <x v="928"/>
    <s v="P085"/>
    <x v="22"/>
    <x v="1"/>
    <n v="1436"/>
    <n v="1005.2"/>
    <n v="3"/>
    <n v="20"/>
    <n v="4308"/>
    <n v="3015.6000000000004"/>
    <n v="1292.3999999999996"/>
    <n v="0.29999999999999993"/>
    <x v="4"/>
    <n v="2025"/>
    <x v="1"/>
  </r>
  <r>
    <s v="O04980"/>
    <s v="2025-05-17"/>
    <x v="587"/>
    <s v="P029"/>
    <x v="94"/>
    <x v="4"/>
    <n v="2105"/>
    <n v="1263"/>
    <n v="5"/>
    <n v="10"/>
    <n v="10525"/>
    <n v="6315"/>
    <n v="4210"/>
    <n v="0.4"/>
    <x v="0"/>
    <n v="2025"/>
    <x v="0"/>
  </r>
  <r>
    <s v="O04981"/>
    <s v="2025-05-06"/>
    <x v="574"/>
    <s v="P068"/>
    <x v="65"/>
    <x v="0"/>
    <n v="7252"/>
    <n v="3626"/>
    <n v="1"/>
    <n v="10"/>
    <n v="7252"/>
    <n v="3626"/>
    <n v="3626"/>
    <n v="0.5"/>
    <x v="0"/>
    <n v="2025"/>
    <x v="0"/>
  </r>
  <r>
    <s v="O04982"/>
    <s v="2025-07-17"/>
    <x v="78"/>
    <s v="P060"/>
    <x v="76"/>
    <x v="1"/>
    <n v="758"/>
    <n v="530.6"/>
    <n v="4"/>
    <n v="20"/>
    <n v="3032"/>
    <n v="2122.4"/>
    <n v="909.59999999999991"/>
    <n v="0.3"/>
    <x v="3"/>
    <n v="2025"/>
    <x v="1"/>
  </r>
  <r>
    <s v="O04983"/>
    <s v="2024-11-13"/>
    <x v="984"/>
    <s v="P039"/>
    <x v="81"/>
    <x v="0"/>
    <n v="9543"/>
    <n v="4771.5"/>
    <n v="1"/>
    <n v="15"/>
    <n v="9543"/>
    <n v="4771.5"/>
    <n v="4771.5"/>
    <n v="0.5"/>
    <x v="6"/>
    <n v="2024"/>
    <x v="3"/>
  </r>
  <r>
    <s v="O04984"/>
    <s v="2025-02-01"/>
    <x v="788"/>
    <s v="P083"/>
    <x v="14"/>
    <x v="4"/>
    <n v="5842"/>
    <n v="3505.2"/>
    <n v="2"/>
    <n v="15"/>
    <n v="11684"/>
    <n v="7010.4"/>
    <n v="4673.6000000000004"/>
    <n v="0.4"/>
    <x v="10"/>
    <n v="2025"/>
    <x v="2"/>
  </r>
  <r>
    <s v="O04985"/>
    <s v="2024-11-12"/>
    <x v="542"/>
    <s v="P039"/>
    <x v="81"/>
    <x v="0"/>
    <n v="9543"/>
    <n v="4771.5"/>
    <n v="2"/>
    <n v="20"/>
    <n v="19086"/>
    <n v="9543"/>
    <n v="9543"/>
    <n v="0.5"/>
    <x v="6"/>
    <n v="2024"/>
    <x v="3"/>
  </r>
  <r>
    <s v="O04986"/>
    <s v="2025-11-22"/>
    <x v="226"/>
    <s v="P084"/>
    <x v="80"/>
    <x v="2"/>
    <n v="3921"/>
    <n v="2352.6"/>
    <n v="1"/>
    <n v="10"/>
    <n v="3921"/>
    <n v="2352.6"/>
    <n v="1568.4"/>
    <n v="0.4"/>
    <x v="6"/>
    <n v="2025"/>
    <x v="3"/>
  </r>
  <r>
    <s v="O04987"/>
    <s v="2024-11-11"/>
    <x v="293"/>
    <s v="P034"/>
    <x v="88"/>
    <x v="3"/>
    <n v="4860"/>
    <n v="2430"/>
    <n v="4"/>
    <n v="5"/>
    <n v="19440"/>
    <n v="9720"/>
    <n v="9720"/>
    <n v="0.5"/>
    <x v="6"/>
    <n v="2024"/>
    <x v="3"/>
  </r>
  <r>
    <s v="O04988"/>
    <s v="2025-12-26"/>
    <x v="690"/>
    <s v="P067"/>
    <x v="52"/>
    <x v="4"/>
    <n v="1463"/>
    <n v="731.5"/>
    <n v="2"/>
    <n v="5"/>
    <n v="2926"/>
    <n v="1463"/>
    <n v="1463"/>
    <n v="0.5"/>
    <x v="5"/>
    <n v="2025"/>
    <x v="3"/>
  </r>
  <r>
    <s v="O04989"/>
    <s v="2024-01-27"/>
    <x v="565"/>
    <s v="P045"/>
    <x v="64"/>
    <x v="3"/>
    <n v="31300"/>
    <n v="18780"/>
    <n v="3"/>
    <n v="0"/>
    <n v="93900"/>
    <n v="56340"/>
    <n v="37560"/>
    <n v="0.4"/>
    <x v="2"/>
    <n v="2024"/>
    <x v="2"/>
  </r>
  <r>
    <s v="O04990"/>
    <s v="2024-02-26"/>
    <x v="592"/>
    <s v="P069"/>
    <x v="41"/>
    <x v="1"/>
    <n v="384"/>
    <n v="192"/>
    <n v="1"/>
    <n v="5"/>
    <n v="384"/>
    <n v="192"/>
    <n v="192"/>
    <n v="0.5"/>
    <x v="10"/>
    <n v="2024"/>
    <x v="2"/>
  </r>
  <r>
    <s v="O04991"/>
    <s v="2025-02-11"/>
    <x v="837"/>
    <s v="P077"/>
    <x v="3"/>
    <x v="3"/>
    <n v="42787"/>
    <n v="29950.9"/>
    <n v="3"/>
    <n v="20"/>
    <n v="128361"/>
    <n v="89852.700000000012"/>
    <n v="38508.299999999988"/>
    <n v="0.29999999999999993"/>
    <x v="10"/>
    <n v="2025"/>
    <x v="2"/>
  </r>
  <r>
    <s v="O04992"/>
    <s v="2025-05-18"/>
    <x v="609"/>
    <s v="P026"/>
    <x v="60"/>
    <x v="4"/>
    <n v="4882"/>
    <n v="2929.2"/>
    <n v="3"/>
    <n v="15"/>
    <n v="14646"/>
    <n v="8787.5999999999985"/>
    <n v="5858.4000000000015"/>
    <n v="0.40000000000000008"/>
    <x v="0"/>
    <n v="2025"/>
    <x v="0"/>
  </r>
  <r>
    <s v="O04993"/>
    <s v="2025-08-24"/>
    <x v="161"/>
    <s v="P016"/>
    <x v="43"/>
    <x v="1"/>
    <n v="1591"/>
    <n v="1113.7"/>
    <n v="3"/>
    <n v="15"/>
    <n v="4773"/>
    <n v="3341.1000000000004"/>
    <n v="1431.8999999999996"/>
    <n v="0.29999999999999993"/>
    <x v="1"/>
    <n v="2025"/>
    <x v="1"/>
  </r>
  <r>
    <s v="O04994"/>
    <s v="2025-09-04"/>
    <x v="806"/>
    <s v="P075"/>
    <x v="25"/>
    <x v="4"/>
    <n v="5435"/>
    <n v="3804.5"/>
    <n v="5"/>
    <n v="20"/>
    <n v="27175"/>
    <n v="19022.5"/>
    <n v="8152.5"/>
    <n v="0.3"/>
    <x v="4"/>
    <n v="2025"/>
    <x v="1"/>
  </r>
  <r>
    <s v="O04995"/>
    <s v="2024-05-03"/>
    <x v="183"/>
    <s v="P052"/>
    <x v="77"/>
    <x v="1"/>
    <n v="192"/>
    <n v="96"/>
    <n v="5"/>
    <n v="15"/>
    <n v="960"/>
    <n v="480"/>
    <n v="480"/>
    <n v="0.5"/>
    <x v="0"/>
    <n v="2024"/>
    <x v="0"/>
  </r>
  <r>
    <s v="O04996"/>
    <s v="2024-01-25"/>
    <x v="546"/>
    <s v="P048"/>
    <x v="42"/>
    <x v="2"/>
    <n v="2190"/>
    <n v="1095"/>
    <n v="2"/>
    <n v="10"/>
    <n v="4380"/>
    <n v="2190"/>
    <n v="2190"/>
    <n v="0.5"/>
    <x v="2"/>
    <n v="2024"/>
    <x v="2"/>
  </r>
  <r>
    <s v="O04997"/>
    <s v="2024-11-14"/>
    <x v="905"/>
    <s v="P059"/>
    <x v="62"/>
    <x v="3"/>
    <n v="39929"/>
    <n v="23957.4"/>
    <n v="3"/>
    <n v="15"/>
    <n v="119787"/>
    <n v="71872.200000000012"/>
    <n v="47914.799999999988"/>
    <n v="0.39999999999999991"/>
    <x v="6"/>
    <n v="2024"/>
    <x v="3"/>
  </r>
  <r>
    <s v="O04998"/>
    <s v="2024-08-05"/>
    <x v="843"/>
    <s v="P020"/>
    <x v="21"/>
    <x v="4"/>
    <n v="11647"/>
    <n v="8152.9"/>
    <n v="3"/>
    <n v="5"/>
    <n v="34941"/>
    <n v="24458.699999999997"/>
    <n v="10482.300000000003"/>
    <n v="0.3000000000000001"/>
    <x v="1"/>
    <n v="2024"/>
    <x v="1"/>
  </r>
  <r>
    <s v="O04999"/>
    <s v="2025-06-28"/>
    <x v="240"/>
    <s v="P048"/>
    <x v="42"/>
    <x v="2"/>
    <n v="2190"/>
    <n v="1095"/>
    <n v="4"/>
    <n v="5"/>
    <n v="8760"/>
    <n v="4380"/>
    <n v="4380"/>
    <n v="0.5"/>
    <x v="9"/>
    <n v="2025"/>
    <x v="0"/>
  </r>
  <r>
    <s v="O05000"/>
    <s v="2025-05-24"/>
    <x v="718"/>
    <s v="P015"/>
    <x v="55"/>
    <x v="2"/>
    <n v="2943"/>
    <n v="1471.5"/>
    <n v="3"/>
    <n v="10"/>
    <n v="8829"/>
    <n v="4414.5"/>
    <n v="4414.5"/>
    <n v="0.5"/>
    <x v="0"/>
    <n v="202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2893C5-C6AE-49DE-B79D-EB2DD4A36E25}"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dataField="1"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9" showAll="0"/>
    <pivotField showAll="0"/>
    <pivotField showAll="0"/>
    <pivotField showAll="0"/>
  </pivotFields>
  <rowItems count="1">
    <i/>
  </rowItems>
  <colFields count="1">
    <field x="-2"/>
  </colFields>
  <colItems count="4">
    <i>
      <x/>
    </i>
    <i i="1">
      <x v="1"/>
    </i>
    <i i="2">
      <x v="2"/>
    </i>
    <i i="3">
      <x v="3"/>
    </i>
  </colItems>
  <dataFields count="4">
    <dataField name="Sum of Sales" fld="10" baseField="0" baseItem="0"/>
    <dataField name="Sum of Profit" fld="12" baseField="0" baseItem="0"/>
    <dataField name="Count of Order_ID" fld="0" subtotal="count" baseField="0" baseItem="0"/>
    <dataField name="Average Order Valu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48C44F-5951-4DBE-A6FC-8B5CE43FF1C0}"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7">
    <pivotField showAll="0"/>
    <pivotField showAll="0"/>
    <pivotField showAll="0"/>
    <pivotField showAll="0"/>
    <pivotField showAll="0"/>
    <pivotField axis="axisRow" showAll="0" sortType="ascending">
      <items count="6">
        <item x="1"/>
        <item x="2"/>
        <item x="3"/>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numFmtId="9" showAll="0"/>
    <pivotField showAll="0"/>
    <pivotField showAll="0"/>
    <pivotField showAll="0">
      <items count="5">
        <item x="2"/>
        <item x="0"/>
        <item x="1"/>
        <item x="3"/>
        <item t="default"/>
      </items>
    </pivotField>
  </pivotFields>
  <rowFields count="1">
    <field x="5"/>
  </rowFields>
  <rowItems count="6">
    <i>
      <x/>
    </i>
    <i>
      <x v="1"/>
    </i>
    <i>
      <x v="3"/>
    </i>
    <i>
      <x v="4"/>
    </i>
    <i>
      <x v="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1D3D5D-4B83-4C42-B9EA-81243A5B2CF8}"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7">
    <pivotField showAll="0"/>
    <pivotField showAll="0"/>
    <pivotField showAll="0"/>
    <pivotField showAll="0"/>
    <pivotField showAll="0"/>
    <pivotField showAll="0">
      <items count="6">
        <item x="1"/>
        <item x="2"/>
        <item x="3"/>
        <item x="0"/>
        <item x="4"/>
        <item t="default"/>
      </items>
    </pivotField>
    <pivotField showAll="0"/>
    <pivotField showAll="0"/>
    <pivotField showAll="0"/>
    <pivotField showAll="0"/>
    <pivotField dataField="1" showAll="0"/>
    <pivotField showAll="0"/>
    <pivotField showAll="0"/>
    <pivotField numFmtId="9" showAll="0"/>
    <pivotField axis="axisRow" showAll="0">
      <items count="13">
        <item x="2"/>
        <item x="10"/>
        <item x="11"/>
        <item x="8"/>
        <item x="0"/>
        <item x="9"/>
        <item x="3"/>
        <item x="1"/>
        <item x="4"/>
        <item x="7"/>
        <item x="6"/>
        <item x="5"/>
        <item t="default"/>
      </items>
    </pivotField>
    <pivotField showAll="0"/>
    <pivotField showAll="0">
      <items count="5">
        <item x="2"/>
        <item x="0"/>
        <item x="1"/>
        <item x="3"/>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82177E-B88A-4E35-A15F-B070AD771940}" name="PivotTable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7">
    <pivotField showAll="0"/>
    <pivotField showAll="0"/>
    <pivotField showAll="0"/>
    <pivotField showAll="0"/>
    <pivotField axis="axisRow" showAll="0" measureFilter="1" sortType="descending">
      <items count="101">
        <item x="1"/>
        <item x="45"/>
        <item x="70"/>
        <item x="43"/>
        <item x="5"/>
        <item x="46"/>
        <item x="15"/>
        <item x="95"/>
        <item x="74"/>
        <item x="87"/>
        <item x="90"/>
        <item x="96"/>
        <item x="77"/>
        <item x="35"/>
        <item x="76"/>
        <item x="41"/>
        <item x="71"/>
        <item x="89"/>
        <item x="17"/>
        <item x="22"/>
        <item x="54"/>
        <item x="30"/>
        <item x="55"/>
        <item x="12"/>
        <item x="82"/>
        <item x="58"/>
        <item x="33"/>
        <item x="9"/>
        <item x="2"/>
        <item x="48"/>
        <item x="42"/>
        <item x="34"/>
        <item x="28"/>
        <item x="16"/>
        <item x="50"/>
        <item x="80"/>
        <item x="8"/>
        <item x="66"/>
        <item x="47"/>
        <item x="73"/>
        <item x="57"/>
        <item x="27"/>
        <item x="40"/>
        <item x="91"/>
        <item x="98"/>
        <item x="88"/>
        <item x="97"/>
        <item x="37"/>
        <item x="64"/>
        <item x="56"/>
        <item x="23"/>
        <item x="38"/>
        <item x="62"/>
        <item x="99"/>
        <item x="20"/>
        <item x="19"/>
        <item x="3"/>
        <item x="29"/>
        <item x="68"/>
        <item x="78"/>
        <item x="18"/>
        <item x="24"/>
        <item x="0"/>
        <item x="32"/>
        <item x="13"/>
        <item x="81"/>
        <item x="7"/>
        <item x="51"/>
        <item x="65"/>
        <item x="75"/>
        <item x="36"/>
        <item x="83"/>
        <item x="59"/>
        <item x="69"/>
        <item x="67"/>
        <item x="39"/>
        <item x="61"/>
        <item x="21"/>
        <item x="11"/>
        <item x="60"/>
        <item x="94"/>
        <item x="92"/>
        <item x="86"/>
        <item x="53"/>
        <item x="26"/>
        <item x="63"/>
        <item x="44"/>
        <item x="93"/>
        <item x="10"/>
        <item x="72"/>
        <item x="52"/>
        <item x="4"/>
        <item x="85"/>
        <item x="25"/>
        <item x="79"/>
        <item x="14"/>
        <item x="6"/>
        <item x="31"/>
        <item x="49"/>
        <item x="84"/>
        <item t="default"/>
      </items>
      <autoSortScope>
        <pivotArea dataOnly="0" outline="0" fieldPosition="0">
          <references count="1">
            <reference field="4294967294" count="1" selected="0">
              <x v="0"/>
            </reference>
          </references>
        </pivotArea>
      </autoSortScope>
    </pivotField>
    <pivotField showAll="0">
      <items count="6">
        <item x="1"/>
        <item x="2"/>
        <item x="3"/>
        <item x="0"/>
        <item x="4"/>
        <item t="default"/>
      </items>
    </pivotField>
    <pivotField showAll="0"/>
    <pivotField showAll="0"/>
    <pivotField showAll="0"/>
    <pivotField showAll="0"/>
    <pivotField dataField="1" showAll="0"/>
    <pivotField showAll="0"/>
    <pivotField showAll="0"/>
    <pivotField numFmtId="9" showAll="0"/>
    <pivotField showAll="0"/>
    <pivotField showAll="0"/>
    <pivotField showAll="0">
      <items count="5">
        <item x="2"/>
        <item x="0"/>
        <item x="1"/>
        <item x="3"/>
        <item t="default"/>
      </items>
    </pivotField>
  </pivotFields>
  <rowFields count="1">
    <field x="4"/>
  </rowFields>
  <rowItems count="11">
    <i>
      <x v="39"/>
    </i>
    <i>
      <x v="61"/>
    </i>
    <i>
      <x v="56"/>
    </i>
    <i>
      <x v="60"/>
    </i>
    <i>
      <x v="57"/>
    </i>
    <i>
      <x v="52"/>
    </i>
    <i>
      <x v="43"/>
    </i>
    <i>
      <x v="54"/>
    </i>
    <i>
      <x v="51"/>
    </i>
    <i>
      <x v="48"/>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FA4D75-9445-4522-B431-77A3D30D7501}"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7">
    <pivotField showAll="0"/>
    <pivotField showAll="0"/>
    <pivotField showAll="0"/>
    <pivotField showAll="0"/>
    <pivotField showAll="0"/>
    <pivotField axis="axisRow" showAll="0" sortType="descending">
      <items count="6">
        <item x="1"/>
        <item x="2"/>
        <item x="3"/>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9" showAll="0"/>
    <pivotField showAll="0"/>
    <pivotField showAll="0"/>
    <pivotField showAll="0"/>
  </pivotFields>
  <rowFields count="1">
    <field x="5"/>
  </rowFields>
  <rowItems count="6">
    <i>
      <x v="2"/>
    </i>
    <i>
      <x v="4"/>
    </i>
    <i>
      <x v="3"/>
    </i>
    <i>
      <x v="1"/>
    </i>
    <i>
      <x/>
    </i>
    <i t="grand">
      <x/>
    </i>
  </rowItems>
  <colItems count="1">
    <i/>
  </colItems>
  <dataFields count="1">
    <dataField name="Sum of Profi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9E176F-58B0-4506-BFF3-CD167881E900}"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7">
    <pivotField showAll="0"/>
    <pivotField showAll="0"/>
    <pivotField axis="axisRow" showAll="0" measureFilter="1" sortType="descending">
      <items count="994">
        <item x="644"/>
        <item x="389"/>
        <item x="830"/>
        <item x="43"/>
        <item x="382"/>
        <item x="672"/>
        <item x="530"/>
        <item x="584"/>
        <item x="438"/>
        <item x="219"/>
        <item x="621"/>
        <item x="214"/>
        <item x="655"/>
        <item x="907"/>
        <item x="164"/>
        <item x="34"/>
        <item x="665"/>
        <item x="367"/>
        <item x="358"/>
        <item x="875"/>
        <item x="778"/>
        <item x="265"/>
        <item x="898"/>
        <item x="745"/>
        <item x="223"/>
        <item x="891"/>
        <item x="220"/>
        <item x="157"/>
        <item x="328"/>
        <item x="704"/>
        <item x="504"/>
        <item x="473"/>
        <item x="503"/>
        <item x="463"/>
        <item x="276"/>
        <item x="88"/>
        <item x="926"/>
        <item x="599"/>
        <item x="500"/>
        <item x="105"/>
        <item x="83"/>
        <item x="515"/>
        <item x="815"/>
        <item x="254"/>
        <item x="452"/>
        <item x="33"/>
        <item x="510"/>
        <item x="531"/>
        <item x="16"/>
        <item x="890"/>
        <item x="400"/>
        <item x="267"/>
        <item x="768"/>
        <item x="892"/>
        <item x="19"/>
        <item x="132"/>
        <item x="832"/>
        <item x="152"/>
        <item x="508"/>
        <item x="421"/>
        <item x="315"/>
        <item x="554"/>
        <item x="347"/>
        <item x="14"/>
        <item x="933"/>
        <item x="952"/>
        <item x="484"/>
        <item x="546"/>
        <item x="906"/>
        <item x="211"/>
        <item x="627"/>
        <item x="811"/>
        <item x="638"/>
        <item x="540"/>
        <item x="882"/>
        <item x="560"/>
        <item x="564"/>
        <item x="422"/>
        <item x="904"/>
        <item x="366"/>
        <item x="793"/>
        <item x="281"/>
        <item x="976"/>
        <item x="283"/>
        <item x="376"/>
        <item x="635"/>
        <item x="380"/>
        <item x="864"/>
        <item x="228"/>
        <item x="309"/>
        <item x="198"/>
        <item x="550"/>
        <item x="6"/>
        <item x="990"/>
        <item x="989"/>
        <item x="436"/>
        <item x="537"/>
        <item x="757"/>
        <item x="923"/>
        <item x="417"/>
        <item x="783"/>
        <item x="684"/>
        <item x="728"/>
        <item x="920"/>
        <item x="70"/>
        <item x="624"/>
        <item x="861"/>
        <item x="649"/>
        <item x="429"/>
        <item x="668"/>
        <item x="800"/>
        <item x="662"/>
        <item x="270"/>
        <item x="0"/>
        <item x="608"/>
        <item x="486"/>
        <item x="613"/>
        <item x="361"/>
        <item x="342"/>
        <item x="520"/>
        <item x="304"/>
        <item x="551"/>
        <item x="847"/>
        <item x="888"/>
        <item x="74"/>
        <item x="431"/>
        <item x="65"/>
        <item x="404"/>
        <item x="263"/>
        <item x="924"/>
        <item x="716"/>
        <item x="823"/>
        <item x="720"/>
        <item x="290"/>
        <item x="294"/>
        <item x="357"/>
        <item x="225"/>
        <item x="758"/>
        <item x="343"/>
        <item x="51"/>
        <item x="120"/>
        <item x="106"/>
        <item x="345"/>
        <item x="519"/>
        <item x="679"/>
        <item x="601"/>
        <item x="653"/>
        <item x="735"/>
        <item x="92"/>
        <item x="556"/>
        <item x="251"/>
        <item x="151"/>
        <item x="854"/>
        <item x="48"/>
        <item x="476"/>
        <item x="200"/>
        <item x="968"/>
        <item x="877"/>
        <item x="643"/>
        <item x="797"/>
        <item x="52"/>
        <item x="312"/>
        <item x="605"/>
        <item x="867"/>
        <item x="388"/>
        <item x="844"/>
        <item x="666"/>
        <item x="467"/>
        <item x="841"/>
        <item x="47"/>
        <item x="809"/>
        <item x="691"/>
        <item x="979"/>
        <item x="664"/>
        <item x="585"/>
        <item x="351"/>
        <item x="470"/>
        <item x="455"/>
        <item x="874"/>
        <item x="332"/>
        <item x="578"/>
        <item x="927"/>
        <item x="457"/>
        <item x="379"/>
        <item x="502"/>
        <item x="767"/>
        <item x="538"/>
        <item x="807"/>
        <item x="327"/>
        <item x="137"/>
        <item x="671"/>
        <item x="323"/>
        <item x="384"/>
        <item x="172"/>
        <item x="372"/>
        <item x="62"/>
        <item x="821"/>
        <item x="663"/>
        <item x="548"/>
        <item x="371"/>
        <item x="744"/>
        <item x="73"/>
        <item x="491"/>
        <item x="660"/>
        <item x="471"/>
        <item x="407"/>
        <item x="324"/>
        <item x="858"/>
        <item x="186"/>
        <item x="325"/>
        <item x="125"/>
        <item x="7"/>
        <item x="725"/>
        <item x="117"/>
        <item x="340"/>
        <item x="378"/>
        <item x="699"/>
        <item x="409"/>
        <item x="777"/>
        <item x="506"/>
        <item x="112"/>
        <item x="860"/>
        <item x="90"/>
        <item x="915"/>
        <item x="433"/>
        <item x="27"/>
        <item x="836"/>
        <item x="970"/>
        <item x="761"/>
        <item x="411"/>
        <item x="974"/>
        <item x="950"/>
        <item x="910"/>
        <item x="534"/>
        <item x="260"/>
        <item x="727"/>
        <item x="69"/>
        <item x="887"/>
        <item x="136"/>
        <item x="96"/>
        <item x="57"/>
        <item x="730"/>
        <item x="853"/>
        <item x="642"/>
        <item x="792"/>
        <item x="706"/>
        <item x="173"/>
        <item x="395"/>
        <item x="622"/>
        <item x="803"/>
        <item x="147"/>
        <item x="79"/>
        <item x="940"/>
        <item x="437"/>
        <item x="789"/>
        <item x="159"/>
        <item x="885"/>
        <item x="178"/>
        <item x="748"/>
        <item x="308"/>
        <item x="63"/>
        <item x="341"/>
        <item x="479"/>
        <item x="244"/>
        <item x="424"/>
        <item x="536"/>
        <item x="302"/>
        <item x="29"/>
        <item x="293"/>
        <item x="695"/>
        <item x="38"/>
        <item x="183"/>
        <item x="512"/>
        <item x="544"/>
        <item x="392"/>
        <item x="705"/>
        <item x="547"/>
        <item x="85"/>
        <item x="612"/>
        <item x="213"/>
        <item x="118"/>
        <item x="197"/>
        <item x="942"/>
        <item x="961"/>
        <item x="166"/>
        <item x="478"/>
        <item x="416"/>
        <item x="454"/>
        <item x="733"/>
        <item x="839"/>
        <item x="919"/>
        <item x="673"/>
        <item x="84"/>
        <item x="785"/>
        <item x="592"/>
        <item x="458"/>
        <item x="299"/>
        <item x="901"/>
        <item x="715"/>
        <item x="824"/>
        <item x="513"/>
        <item x="583"/>
        <item x="781"/>
        <item x="773"/>
        <item x="414"/>
        <item x="838"/>
        <item x="317"/>
        <item x="80"/>
        <item x="146"/>
        <item x="243"/>
        <item x="307"/>
        <item x="958"/>
        <item x="569"/>
        <item x="517"/>
        <item x="335"/>
        <item x="511"/>
        <item x="405"/>
        <item x="218"/>
        <item x="349"/>
        <item x="883"/>
        <item x="620"/>
        <item x="466"/>
        <item x="156"/>
        <item x="432"/>
        <item x="750"/>
        <item x="59"/>
        <item x="98"/>
        <item x="985"/>
        <item x="918"/>
        <item x="131"/>
        <item x="175"/>
        <item x="514"/>
        <item x="286"/>
        <item x="771"/>
        <item x="53"/>
        <item x="850"/>
        <item x="594"/>
        <item x="271"/>
        <item x="337"/>
        <item x="849"/>
        <item x="703"/>
        <item x="808"/>
        <item x="50"/>
        <item x="545"/>
        <item x="780"/>
        <item x="257"/>
        <item x="707"/>
        <item x="475"/>
        <item x="625"/>
        <item x="368"/>
        <item x="333"/>
        <item x="246"/>
        <item x="962"/>
        <item x="753"/>
        <item x="557"/>
        <item x="755"/>
        <item x="708"/>
        <item x="717"/>
        <item x="426"/>
        <item x="284"/>
        <item x="938"/>
        <item x="23"/>
        <item x="163"/>
        <item x="66"/>
        <item x="450"/>
        <item x="963"/>
        <item x="972"/>
        <item x="734"/>
        <item x="713"/>
        <item x="991"/>
        <item x="3"/>
        <item x="306"/>
        <item x="518"/>
        <item x="683"/>
        <item x="142"/>
        <item x="444"/>
        <item x="282"/>
        <item x="913"/>
        <item x="747"/>
        <item x="681"/>
        <item x="130"/>
        <item x="572"/>
        <item x="651"/>
        <item x="168"/>
        <item x="415"/>
        <item x="756"/>
        <item x="992"/>
        <item x="895"/>
        <item x="256"/>
        <item x="346"/>
        <item x="636"/>
        <item x="527"/>
        <item x="236"/>
        <item x="336"/>
        <item x="700"/>
        <item x="982"/>
        <item x="252"/>
        <item x="58"/>
        <item x="986"/>
        <item x="439"/>
        <item x="111"/>
        <item x="731"/>
        <item x="310"/>
        <item x="842"/>
        <item x="947"/>
        <item x="123"/>
        <item x="451"/>
        <item x="248"/>
        <item x="615"/>
        <item x="589"/>
        <item x="355"/>
        <item x="459"/>
        <item x="914"/>
        <item x="606"/>
        <item x="645"/>
        <item x="549"/>
        <item x="296"/>
        <item x="181"/>
        <item x="135"/>
        <item x="629"/>
        <item x="128"/>
        <item x="553"/>
        <item x="99"/>
        <item x="790"/>
        <item x="931"/>
        <item x="802"/>
        <item x="318"/>
        <item x="641"/>
        <item x="386"/>
        <item x="403"/>
        <item x="259"/>
        <item x="235"/>
        <item x="529"/>
        <item x="936"/>
        <item x="369"/>
        <item x="509"/>
        <item x="581"/>
        <item x="490"/>
        <item x="987"/>
        <item x="45"/>
        <item x="15"/>
        <item x="165"/>
        <item x="191"/>
        <item x="784"/>
        <item x="574"/>
        <item x="714"/>
        <item x="580"/>
        <item x="843"/>
        <item x="227"/>
        <item x="489"/>
        <item x="702"/>
        <item x="499"/>
        <item x="541"/>
        <item x="238"/>
        <item x="884"/>
        <item x="483"/>
        <item x="472"/>
        <item x="736"/>
        <item x="881"/>
        <item x="374"/>
        <item x="969"/>
        <item x="587"/>
        <item x="449"/>
        <item x="596"/>
        <item x="234"/>
        <item x="46"/>
        <item x="71"/>
        <item x="492"/>
        <item x="676"/>
        <item x="498"/>
        <item x="779"/>
        <item x="280"/>
        <item x="12"/>
        <item x="945"/>
        <item x="107"/>
        <item x="794"/>
        <item x="469"/>
        <item x="894"/>
        <item x="481"/>
        <item x="819"/>
        <item x="795"/>
        <item x="241"/>
        <item x="242"/>
        <item x="311"/>
        <item x="122"/>
        <item x="373"/>
        <item x="97"/>
        <item x="326"/>
        <item x="726"/>
        <item x="983"/>
        <item x="68"/>
        <item x="813"/>
        <item x="609"/>
        <item x="167"/>
        <item x="398"/>
        <item x="139"/>
        <item x="338"/>
        <item x="687"/>
        <item x="133"/>
        <item x="1"/>
        <item x="677"/>
        <item x="656"/>
        <item x="902"/>
        <item x="899"/>
        <item x="865"/>
        <item x="678"/>
        <item x="427"/>
        <item x="320"/>
        <item x="575"/>
        <item x="24"/>
        <item x="179"/>
        <item x="485"/>
        <item x="525"/>
        <item x="561"/>
        <item x="406"/>
        <item x="959"/>
        <item x="866"/>
        <item x="501"/>
        <item x="428"/>
        <item x="482"/>
        <item x="93"/>
        <item x="247"/>
        <item x="722"/>
        <item x="810"/>
        <item x="32"/>
        <item x="100"/>
        <item x="765"/>
        <item x="602"/>
        <item x="588"/>
        <item x="331"/>
        <item x="2"/>
        <item x="825"/>
        <item x="255"/>
        <item x="951"/>
        <item x="804"/>
        <item x="232"/>
        <item x="110"/>
        <item x="640"/>
        <item x="261"/>
        <item x="359"/>
        <item x="528"/>
        <item x="634"/>
        <item x="922"/>
        <item x="410"/>
        <item x="759"/>
        <item x="134"/>
        <item x="879"/>
        <item x="322"/>
        <item x="36"/>
        <item x="934"/>
        <item x="55"/>
        <item x="796"/>
        <item x="291"/>
        <item x="930"/>
        <item x="833"/>
        <item x="158"/>
        <item x="659"/>
        <item x="363"/>
        <item x="670"/>
        <item x="487"/>
        <item x="430"/>
        <item x="685"/>
        <item x="567"/>
        <item x="494"/>
        <item x="960"/>
        <item x="209"/>
        <item x="462"/>
        <item x="916"/>
        <item x="155"/>
        <item x="903"/>
        <item x="418"/>
        <item x="114"/>
        <item x="840"/>
        <item x="364"/>
        <item x="148"/>
        <item x="109"/>
        <item x="871"/>
        <item x="56"/>
        <item x="799"/>
        <item x="980"/>
        <item x="224"/>
        <item x="949"/>
        <item x="614"/>
        <item x="782"/>
        <item x="889"/>
        <item x="40"/>
        <item x="41"/>
        <item x="169"/>
        <item x="402"/>
        <item x="966"/>
        <item x="217"/>
        <item x="419"/>
        <item x="391"/>
        <item x="751"/>
        <item x="507"/>
        <item x="441"/>
        <item x="221"/>
        <item x="754"/>
        <item x="443"/>
        <item x="250"/>
        <item x="4"/>
        <item x="729"/>
        <item x="115"/>
        <item x="851"/>
        <item x="201"/>
        <item x="185"/>
        <item x="394"/>
        <item x="859"/>
        <item x="18"/>
        <item x="275"/>
        <item x="835"/>
        <item x="710"/>
        <item x="688"/>
        <item x="226"/>
        <item x="788"/>
        <item x="697"/>
        <item x="817"/>
        <item x="724"/>
        <item x="652"/>
        <item x="521"/>
        <item x="829"/>
        <item x="13"/>
        <item x="846"/>
        <item x="30"/>
        <item x="49"/>
        <item x="362"/>
        <item x="766"/>
        <item x="516"/>
        <item x="194"/>
        <item x="939"/>
        <item x="334"/>
        <item x="957"/>
        <item x="630"/>
        <item x="28"/>
        <item x="603"/>
        <item x="35"/>
        <item x="626"/>
        <item x="721"/>
        <item x="39"/>
        <item x="869"/>
        <item x="772"/>
        <item x="738"/>
        <item x="873"/>
        <item x="303"/>
        <item x="532"/>
        <item x="314"/>
        <item x="442"/>
        <item x="977"/>
        <item x="72"/>
        <item x="878"/>
        <item x="300"/>
        <item x="456"/>
        <item x="233"/>
        <item x="646"/>
        <item x="26"/>
        <item x="647"/>
        <item x="762"/>
        <item x="153"/>
        <item x="637"/>
        <item x="493"/>
        <item x="127"/>
        <item x="925"/>
        <item x="912"/>
        <item x="937"/>
        <item x="964"/>
        <item x="908"/>
        <item x="535"/>
        <item x="140"/>
        <item x="31"/>
        <item x="741"/>
        <item x="696"/>
        <item x="828"/>
        <item x="711"/>
        <item x="943"/>
        <item x="886"/>
        <item x="316"/>
        <item x="712"/>
        <item x="8"/>
        <item x="285"/>
        <item x="412"/>
        <item x="948"/>
        <item x="555"/>
        <item x="145"/>
        <item x="496"/>
        <item x="104"/>
        <item x="202"/>
        <item x="932"/>
        <item x="619"/>
        <item x="618"/>
        <item x="116"/>
        <item x="816"/>
        <item x="447"/>
        <item x="900"/>
        <item x="193"/>
        <item x="204"/>
        <item x="566"/>
        <item x="739"/>
        <item x="161"/>
        <item x="737"/>
        <item x="876"/>
        <item x="774"/>
        <item x="690"/>
        <item x="94"/>
        <item x="287"/>
        <item x="81"/>
        <item x="775"/>
        <item x="272"/>
        <item x="305"/>
        <item x="563"/>
        <item x="240"/>
        <item x="231"/>
        <item x="488"/>
        <item x="505"/>
        <item x="600"/>
        <item x="975"/>
        <item x="818"/>
        <item x="953"/>
        <item x="171"/>
        <item x="162"/>
        <item x="468"/>
        <item x="806"/>
        <item x="837"/>
        <item x="582"/>
        <item x="264"/>
        <item x="313"/>
        <item x="44"/>
        <item x="42"/>
        <item x="617"/>
        <item x="524"/>
        <item x="787"/>
        <item x="348"/>
        <item x="377"/>
        <item x="623"/>
        <item x="539"/>
        <item x="568"/>
        <item x="321"/>
        <item x="5"/>
        <item x="78"/>
        <item x="206"/>
        <item x="752"/>
        <item x="929"/>
        <item x="801"/>
        <item x="543"/>
        <item x="978"/>
        <item x="597"/>
        <item x="339"/>
        <item x="268"/>
        <item x="210"/>
        <item x="319"/>
        <item x="121"/>
        <item x="573"/>
        <item x="760"/>
        <item x="533"/>
        <item x="598"/>
        <item x="141"/>
        <item x="119"/>
        <item x="180"/>
        <item x="826"/>
        <item x="329"/>
        <item x="944"/>
        <item x="723"/>
        <item x="420"/>
        <item x="862"/>
        <item x="590"/>
        <item x="973"/>
        <item x="95"/>
        <item x="138"/>
        <item x="87"/>
        <item x="558"/>
        <item x="360"/>
        <item x="542"/>
        <item x="435"/>
        <item x="764"/>
        <item x="559"/>
        <item x="149"/>
        <item x="10"/>
        <item x="928"/>
        <item x="965"/>
        <item x="872"/>
        <item x="497"/>
        <item x="786"/>
        <item x="54"/>
        <item x="791"/>
        <item x="909"/>
        <item x="579"/>
        <item x="277"/>
        <item x="269"/>
        <item x="222"/>
        <item x="935"/>
        <item x="905"/>
        <item x="689"/>
        <item x="523"/>
        <item x="76"/>
        <item x="144"/>
        <item x="686"/>
        <item x="383"/>
        <item x="522"/>
        <item x="719"/>
        <item x="954"/>
        <item x="852"/>
        <item x="658"/>
        <item x="216"/>
        <item x="897"/>
        <item x="245"/>
        <item x="893"/>
        <item x="295"/>
        <item x="465"/>
        <item x="577"/>
        <item x="967"/>
        <item x="981"/>
        <item x="189"/>
        <item x="857"/>
        <item x="273"/>
        <item x="956"/>
        <item x="740"/>
        <item x="855"/>
        <item x="718"/>
        <item x="611"/>
        <item x="385"/>
        <item x="880"/>
        <item x="453"/>
        <item x="669"/>
        <item x="188"/>
        <item x="182"/>
        <item x="477"/>
        <item x="350"/>
        <item x="344"/>
        <item x="769"/>
        <item x="648"/>
        <item x="370"/>
        <item x="763"/>
        <item x="292"/>
        <item x="812"/>
        <item x="354"/>
        <item x="732"/>
        <item x="408"/>
        <item x="203"/>
        <item x="446"/>
        <item x="170"/>
        <item x="37"/>
        <item x="698"/>
        <item x="827"/>
        <item x="632"/>
        <item x="20"/>
        <item x="187"/>
        <item x="701"/>
        <item x="831"/>
        <item x="192"/>
        <item x="495"/>
        <item x="9"/>
        <item x="177"/>
        <item x="298"/>
        <item x="61"/>
        <item x="776"/>
        <item x="595"/>
        <item x="399"/>
        <item x="628"/>
        <item x="160"/>
        <item x="474"/>
        <item x="89"/>
        <item x="101"/>
        <item x="301"/>
        <item x="562"/>
        <item x="633"/>
        <item x="680"/>
        <item x="297"/>
        <item x="196"/>
        <item x="616"/>
        <item x="565"/>
        <item x="464"/>
        <item x="834"/>
        <item x="124"/>
        <item x="661"/>
        <item x="675"/>
        <item x="946"/>
        <item x="657"/>
        <item x="570"/>
        <item x="971"/>
        <item x="102"/>
        <item x="746"/>
        <item x="258"/>
        <item x="552"/>
        <item x="289"/>
        <item x="694"/>
        <item x="856"/>
        <item x="353"/>
        <item x="798"/>
        <item x="229"/>
        <item x="526"/>
        <item x="682"/>
        <item x="917"/>
        <item x="941"/>
        <item x="461"/>
        <item x="390"/>
        <item x="921"/>
        <item x="822"/>
        <item x="381"/>
        <item x="401"/>
        <item x="576"/>
        <item x="911"/>
        <item x="64"/>
        <item x="749"/>
        <item x="86"/>
        <item x="448"/>
        <item x="650"/>
        <item x="604"/>
        <item x="770"/>
        <item x="397"/>
        <item x="480"/>
        <item x="845"/>
        <item x="593"/>
        <item x="25"/>
        <item x="814"/>
        <item x="77"/>
        <item x="445"/>
        <item x="274"/>
        <item x="212"/>
        <item x="207"/>
        <item x="208"/>
        <item x="266"/>
        <item x="805"/>
        <item x="870"/>
        <item x="667"/>
        <item x="150"/>
        <item x="591"/>
        <item x="709"/>
        <item x="848"/>
        <item x="654"/>
        <item x="375"/>
        <item x="393"/>
        <item x="21"/>
        <item x="639"/>
        <item x="230"/>
        <item x="896"/>
        <item x="174"/>
        <item x="249"/>
        <item x="278"/>
        <item x="143"/>
        <item x="692"/>
        <item x="205"/>
        <item x="742"/>
        <item x="571"/>
        <item x="67"/>
        <item x="631"/>
        <item x="434"/>
        <item x="425"/>
        <item x="413"/>
        <item x="237"/>
        <item x="60"/>
        <item x="195"/>
        <item x="113"/>
        <item x="365"/>
        <item x="820"/>
        <item x="279"/>
        <item x="199"/>
        <item x="82"/>
        <item x="103"/>
        <item x="108"/>
        <item x="184"/>
        <item x="396"/>
        <item x="460"/>
        <item x="262"/>
        <item x="215"/>
        <item x="988"/>
        <item x="607"/>
        <item x="17"/>
        <item x="440"/>
        <item x="330"/>
        <item x="868"/>
        <item x="674"/>
        <item x="743"/>
        <item x="91"/>
        <item x="586"/>
        <item x="190"/>
        <item x="126"/>
        <item x="176"/>
        <item x="154"/>
        <item x="11"/>
        <item x="863"/>
        <item x="356"/>
        <item x="75"/>
        <item x="955"/>
        <item x="129"/>
        <item x="610"/>
        <item x="288"/>
        <item x="239"/>
        <item x="387"/>
        <item x="693"/>
        <item x="423"/>
        <item x="984"/>
        <item x="253"/>
        <item x="22"/>
        <item x="352"/>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1"/>
        <item x="2"/>
        <item x="3"/>
        <item x="0"/>
        <item x="4"/>
        <item t="default"/>
      </items>
    </pivotField>
    <pivotField showAll="0"/>
    <pivotField showAll="0"/>
    <pivotField showAll="0"/>
    <pivotField showAll="0"/>
    <pivotField dataField="1" showAll="0"/>
    <pivotField showAll="0"/>
    <pivotField showAll="0"/>
    <pivotField numFmtId="9" showAll="0"/>
    <pivotField showAll="0"/>
    <pivotField showAll="0"/>
    <pivotField showAll="0">
      <items count="5">
        <item x="2"/>
        <item x="0"/>
        <item x="1"/>
        <item x="3"/>
        <item t="default"/>
      </items>
    </pivotField>
  </pivotFields>
  <rowFields count="1">
    <field x="2"/>
  </rowFields>
  <rowItems count="11">
    <i>
      <x v="184"/>
    </i>
    <i>
      <x v="907"/>
    </i>
    <i>
      <x v="532"/>
    </i>
    <i>
      <x v="642"/>
    </i>
    <i>
      <x v="361"/>
    </i>
    <i>
      <x v="957"/>
    </i>
    <i>
      <x v="547"/>
    </i>
    <i>
      <x v="263"/>
    </i>
    <i>
      <x v="247"/>
    </i>
    <i>
      <x v="133"/>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625F27-7D8C-4950-878C-983F9D8F886C}" name="PivotTable19"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7">
    <pivotField showAll="0"/>
    <pivotField showAll="0"/>
    <pivotField axis="axisRow" showAll="0" measureFilter="1" sortType="descending">
      <items count="994">
        <item x="644"/>
        <item x="389"/>
        <item x="830"/>
        <item x="43"/>
        <item x="382"/>
        <item x="672"/>
        <item x="530"/>
        <item x="584"/>
        <item x="438"/>
        <item x="219"/>
        <item x="621"/>
        <item x="214"/>
        <item x="655"/>
        <item x="907"/>
        <item x="164"/>
        <item x="34"/>
        <item x="665"/>
        <item x="367"/>
        <item x="358"/>
        <item x="875"/>
        <item x="778"/>
        <item x="265"/>
        <item x="898"/>
        <item x="745"/>
        <item x="223"/>
        <item x="891"/>
        <item x="220"/>
        <item x="157"/>
        <item x="328"/>
        <item x="704"/>
        <item x="504"/>
        <item x="473"/>
        <item x="503"/>
        <item x="463"/>
        <item x="276"/>
        <item x="88"/>
        <item x="926"/>
        <item x="599"/>
        <item x="500"/>
        <item x="105"/>
        <item x="83"/>
        <item x="515"/>
        <item x="815"/>
        <item x="254"/>
        <item x="452"/>
        <item x="33"/>
        <item x="510"/>
        <item x="531"/>
        <item x="16"/>
        <item x="890"/>
        <item x="400"/>
        <item x="267"/>
        <item x="768"/>
        <item x="892"/>
        <item x="19"/>
        <item x="132"/>
        <item x="832"/>
        <item x="152"/>
        <item x="508"/>
        <item x="421"/>
        <item x="315"/>
        <item x="554"/>
        <item x="347"/>
        <item x="14"/>
        <item x="933"/>
        <item x="952"/>
        <item x="484"/>
        <item x="546"/>
        <item x="906"/>
        <item x="211"/>
        <item x="627"/>
        <item x="811"/>
        <item x="638"/>
        <item x="540"/>
        <item x="882"/>
        <item x="560"/>
        <item x="564"/>
        <item x="422"/>
        <item x="904"/>
        <item x="366"/>
        <item x="793"/>
        <item x="281"/>
        <item x="976"/>
        <item x="283"/>
        <item x="376"/>
        <item x="635"/>
        <item x="380"/>
        <item x="864"/>
        <item x="228"/>
        <item x="309"/>
        <item x="198"/>
        <item x="550"/>
        <item x="6"/>
        <item x="990"/>
        <item x="989"/>
        <item x="436"/>
        <item x="537"/>
        <item x="757"/>
        <item x="923"/>
        <item x="417"/>
        <item x="783"/>
        <item x="684"/>
        <item x="728"/>
        <item x="920"/>
        <item x="70"/>
        <item x="624"/>
        <item x="861"/>
        <item x="649"/>
        <item x="429"/>
        <item x="668"/>
        <item x="800"/>
        <item x="662"/>
        <item x="270"/>
        <item x="0"/>
        <item x="608"/>
        <item x="486"/>
        <item x="613"/>
        <item x="361"/>
        <item x="342"/>
        <item x="520"/>
        <item x="304"/>
        <item x="551"/>
        <item x="847"/>
        <item x="888"/>
        <item x="74"/>
        <item x="431"/>
        <item x="65"/>
        <item x="404"/>
        <item x="263"/>
        <item x="924"/>
        <item x="716"/>
        <item x="823"/>
        <item x="720"/>
        <item x="290"/>
        <item x="294"/>
        <item x="357"/>
        <item x="225"/>
        <item x="758"/>
        <item x="343"/>
        <item x="51"/>
        <item x="120"/>
        <item x="106"/>
        <item x="345"/>
        <item x="519"/>
        <item x="679"/>
        <item x="601"/>
        <item x="653"/>
        <item x="735"/>
        <item x="92"/>
        <item x="556"/>
        <item x="251"/>
        <item x="151"/>
        <item x="854"/>
        <item x="48"/>
        <item x="476"/>
        <item x="200"/>
        <item x="968"/>
        <item x="877"/>
        <item x="643"/>
        <item x="797"/>
        <item x="52"/>
        <item x="312"/>
        <item x="605"/>
        <item x="867"/>
        <item x="388"/>
        <item x="844"/>
        <item x="666"/>
        <item x="467"/>
        <item x="841"/>
        <item x="47"/>
        <item x="809"/>
        <item x="691"/>
        <item x="979"/>
        <item x="664"/>
        <item x="585"/>
        <item x="351"/>
        <item x="470"/>
        <item x="455"/>
        <item x="874"/>
        <item x="332"/>
        <item x="578"/>
        <item x="927"/>
        <item x="457"/>
        <item x="379"/>
        <item x="502"/>
        <item x="767"/>
        <item x="538"/>
        <item x="807"/>
        <item x="327"/>
        <item x="137"/>
        <item x="671"/>
        <item x="323"/>
        <item x="384"/>
        <item x="172"/>
        <item x="372"/>
        <item x="62"/>
        <item x="821"/>
        <item x="663"/>
        <item x="548"/>
        <item x="371"/>
        <item x="744"/>
        <item x="73"/>
        <item x="491"/>
        <item x="660"/>
        <item x="471"/>
        <item x="407"/>
        <item x="324"/>
        <item x="858"/>
        <item x="186"/>
        <item x="325"/>
        <item x="125"/>
        <item x="7"/>
        <item x="725"/>
        <item x="117"/>
        <item x="340"/>
        <item x="378"/>
        <item x="699"/>
        <item x="409"/>
        <item x="777"/>
        <item x="506"/>
        <item x="112"/>
        <item x="860"/>
        <item x="90"/>
        <item x="915"/>
        <item x="433"/>
        <item x="27"/>
        <item x="836"/>
        <item x="970"/>
        <item x="761"/>
        <item x="411"/>
        <item x="974"/>
        <item x="950"/>
        <item x="910"/>
        <item x="534"/>
        <item x="260"/>
        <item x="727"/>
        <item x="69"/>
        <item x="887"/>
        <item x="136"/>
        <item x="96"/>
        <item x="57"/>
        <item x="730"/>
        <item x="853"/>
        <item x="642"/>
        <item x="792"/>
        <item x="706"/>
        <item x="173"/>
        <item x="395"/>
        <item x="622"/>
        <item x="803"/>
        <item x="147"/>
        <item x="79"/>
        <item x="940"/>
        <item x="437"/>
        <item x="789"/>
        <item x="159"/>
        <item x="885"/>
        <item x="178"/>
        <item x="748"/>
        <item x="308"/>
        <item x="63"/>
        <item x="341"/>
        <item x="479"/>
        <item x="244"/>
        <item x="424"/>
        <item x="536"/>
        <item x="302"/>
        <item x="29"/>
        <item x="293"/>
        <item x="695"/>
        <item x="38"/>
        <item x="183"/>
        <item x="512"/>
        <item x="544"/>
        <item x="392"/>
        <item x="705"/>
        <item x="547"/>
        <item x="85"/>
        <item x="612"/>
        <item x="213"/>
        <item x="118"/>
        <item x="197"/>
        <item x="942"/>
        <item x="961"/>
        <item x="166"/>
        <item x="478"/>
        <item x="416"/>
        <item x="454"/>
        <item x="733"/>
        <item x="839"/>
        <item x="919"/>
        <item x="673"/>
        <item x="84"/>
        <item x="785"/>
        <item x="592"/>
        <item x="458"/>
        <item x="299"/>
        <item x="901"/>
        <item x="715"/>
        <item x="824"/>
        <item x="513"/>
        <item x="583"/>
        <item x="781"/>
        <item x="773"/>
        <item x="414"/>
        <item x="838"/>
        <item x="317"/>
        <item x="80"/>
        <item x="146"/>
        <item x="243"/>
        <item x="307"/>
        <item x="958"/>
        <item x="569"/>
        <item x="517"/>
        <item x="335"/>
        <item x="511"/>
        <item x="405"/>
        <item x="218"/>
        <item x="349"/>
        <item x="883"/>
        <item x="620"/>
        <item x="466"/>
        <item x="156"/>
        <item x="432"/>
        <item x="750"/>
        <item x="59"/>
        <item x="98"/>
        <item x="985"/>
        <item x="918"/>
        <item x="131"/>
        <item x="175"/>
        <item x="514"/>
        <item x="286"/>
        <item x="771"/>
        <item x="53"/>
        <item x="850"/>
        <item x="594"/>
        <item x="271"/>
        <item x="337"/>
        <item x="849"/>
        <item x="703"/>
        <item x="808"/>
        <item x="50"/>
        <item x="545"/>
        <item x="780"/>
        <item x="257"/>
        <item x="707"/>
        <item x="475"/>
        <item x="625"/>
        <item x="368"/>
        <item x="333"/>
        <item x="246"/>
        <item x="962"/>
        <item x="753"/>
        <item x="557"/>
        <item x="755"/>
        <item x="708"/>
        <item x="717"/>
        <item x="426"/>
        <item x="284"/>
        <item x="938"/>
        <item x="23"/>
        <item x="163"/>
        <item x="66"/>
        <item x="450"/>
        <item x="963"/>
        <item x="972"/>
        <item x="734"/>
        <item x="713"/>
        <item x="991"/>
        <item x="3"/>
        <item x="306"/>
        <item x="518"/>
        <item x="683"/>
        <item x="142"/>
        <item x="444"/>
        <item x="282"/>
        <item x="913"/>
        <item x="747"/>
        <item x="681"/>
        <item x="130"/>
        <item x="572"/>
        <item x="651"/>
        <item x="168"/>
        <item x="415"/>
        <item x="756"/>
        <item x="992"/>
        <item x="895"/>
        <item x="256"/>
        <item x="346"/>
        <item x="636"/>
        <item x="527"/>
        <item x="236"/>
        <item x="336"/>
        <item x="700"/>
        <item x="982"/>
        <item x="252"/>
        <item x="58"/>
        <item x="986"/>
        <item x="439"/>
        <item x="111"/>
        <item x="731"/>
        <item x="310"/>
        <item x="842"/>
        <item x="947"/>
        <item x="123"/>
        <item x="451"/>
        <item x="248"/>
        <item x="615"/>
        <item x="589"/>
        <item x="355"/>
        <item x="459"/>
        <item x="914"/>
        <item x="606"/>
        <item x="645"/>
        <item x="549"/>
        <item x="296"/>
        <item x="181"/>
        <item x="135"/>
        <item x="629"/>
        <item x="128"/>
        <item x="553"/>
        <item x="99"/>
        <item x="790"/>
        <item x="931"/>
        <item x="802"/>
        <item x="318"/>
        <item x="641"/>
        <item x="386"/>
        <item x="403"/>
        <item x="259"/>
        <item x="235"/>
        <item x="529"/>
        <item x="936"/>
        <item x="369"/>
        <item x="509"/>
        <item x="581"/>
        <item x="490"/>
        <item x="987"/>
        <item x="45"/>
        <item x="15"/>
        <item x="165"/>
        <item x="191"/>
        <item x="784"/>
        <item x="574"/>
        <item x="714"/>
        <item x="580"/>
        <item x="843"/>
        <item x="227"/>
        <item x="489"/>
        <item x="702"/>
        <item x="499"/>
        <item x="541"/>
        <item x="238"/>
        <item x="884"/>
        <item x="483"/>
        <item x="472"/>
        <item x="736"/>
        <item x="881"/>
        <item x="374"/>
        <item x="969"/>
        <item x="587"/>
        <item x="449"/>
        <item x="596"/>
        <item x="234"/>
        <item x="46"/>
        <item x="71"/>
        <item x="492"/>
        <item x="676"/>
        <item x="498"/>
        <item x="779"/>
        <item x="280"/>
        <item x="12"/>
        <item x="945"/>
        <item x="107"/>
        <item x="794"/>
        <item x="469"/>
        <item x="894"/>
        <item x="481"/>
        <item x="819"/>
        <item x="795"/>
        <item x="241"/>
        <item x="242"/>
        <item x="311"/>
        <item x="122"/>
        <item x="373"/>
        <item x="97"/>
        <item x="326"/>
        <item x="726"/>
        <item x="983"/>
        <item x="68"/>
        <item x="813"/>
        <item x="609"/>
        <item x="167"/>
        <item x="398"/>
        <item x="139"/>
        <item x="338"/>
        <item x="687"/>
        <item x="133"/>
        <item x="1"/>
        <item x="677"/>
        <item x="656"/>
        <item x="902"/>
        <item x="899"/>
        <item x="865"/>
        <item x="678"/>
        <item x="427"/>
        <item x="320"/>
        <item x="575"/>
        <item x="24"/>
        <item x="179"/>
        <item x="485"/>
        <item x="525"/>
        <item x="561"/>
        <item x="406"/>
        <item x="959"/>
        <item x="866"/>
        <item x="501"/>
        <item x="428"/>
        <item x="482"/>
        <item x="93"/>
        <item x="247"/>
        <item x="722"/>
        <item x="810"/>
        <item x="32"/>
        <item x="100"/>
        <item x="765"/>
        <item x="602"/>
        <item x="588"/>
        <item x="331"/>
        <item x="2"/>
        <item x="825"/>
        <item x="255"/>
        <item x="951"/>
        <item x="804"/>
        <item x="232"/>
        <item x="110"/>
        <item x="640"/>
        <item x="261"/>
        <item x="359"/>
        <item x="528"/>
        <item x="634"/>
        <item x="922"/>
        <item x="410"/>
        <item x="759"/>
        <item x="134"/>
        <item x="879"/>
        <item x="322"/>
        <item x="36"/>
        <item x="934"/>
        <item x="55"/>
        <item x="796"/>
        <item x="291"/>
        <item x="930"/>
        <item x="833"/>
        <item x="158"/>
        <item x="659"/>
        <item x="363"/>
        <item x="670"/>
        <item x="487"/>
        <item x="430"/>
        <item x="685"/>
        <item x="567"/>
        <item x="494"/>
        <item x="960"/>
        <item x="209"/>
        <item x="462"/>
        <item x="916"/>
        <item x="155"/>
        <item x="903"/>
        <item x="418"/>
        <item x="114"/>
        <item x="840"/>
        <item x="364"/>
        <item x="148"/>
        <item x="109"/>
        <item x="871"/>
        <item x="56"/>
        <item x="799"/>
        <item x="980"/>
        <item x="224"/>
        <item x="949"/>
        <item x="614"/>
        <item x="782"/>
        <item x="889"/>
        <item x="40"/>
        <item x="41"/>
        <item x="169"/>
        <item x="402"/>
        <item x="966"/>
        <item x="217"/>
        <item x="419"/>
        <item x="391"/>
        <item x="751"/>
        <item x="507"/>
        <item x="441"/>
        <item x="221"/>
        <item x="754"/>
        <item x="443"/>
        <item x="250"/>
        <item x="4"/>
        <item x="729"/>
        <item x="115"/>
        <item x="851"/>
        <item x="201"/>
        <item x="185"/>
        <item x="394"/>
        <item x="859"/>
        <item x="18"/>
        <item x="275"/>
        <item x="835"/>
        <item x="710"/>
        <item x="688"/>
        <item x="226"/>
        <item x="788"/>
        <item x="697"/>
        <item x="817"/>
        <item x="724"/>
        <item x="652"/>
        <item x="521"/>
        <item x="829"/>
        <item x="13"/>
        <item x="846"/>
        <item x="30"/>
        <item x="49"/>
        <item x="362"/>
        <item x="766"/>
        <item x="516"/>
        <item x="194"/>
        <item x="939"/>
        <item x="334"/>
        <item x="957"/>
        <item x="630"/>
        <item x="28"/>
        <item x="603"/>
        <item x="35"/>
        <item x="626"/>
        <item x="721"/>
        <item x="39"/>
        <item x="869"/>
        <item x="772"/>
        <item x="738"/>
        <item x="873"/>
        <item x="303"/>
        <item x="532"/>
        <item x="314"/>
        <item x="442"/>
        <item x="977"/>
        <item x="72"/>
        <item x="878"/>
        <item x="300"/>
        <item x="456"/>
        <item x="233"/>
        <item x="646"/>
        <item x="26"/>
        <item x="647"/>
        <item x="762"/>
        <item x="153"/>
        <item x="637"/>
        <item x="493"/>
        <item x="127"/>
        <item x="925"/>
        <item x="912"/>
        <item x="937"/>
        <item x="964"/>
        <item x="908"/>
        <item x="535"/>
        <item x="140"/>
        <item x="31"/>
        <item x="741"/>
        <item x="696"/>
        <item x="828"/>
        <item x="711"/>
        <item x="943"/>
        <item x="886"/>
        <item x="316"/>
        <item x="712"/>
        <item x="8"/>
        <item x="285"/>
        <item x="412"/>
        <item x="948"/>
        <item x="555"/>
        <item x="145"/>
        <item x="496"/>
        <item x="104"/>
        <item x="202"/>
        <item x="932"/>
        <item x="619"/>
        <item x="618"/>
        <item x="116"/>
        <item x="816"/>
        <item x="447"/>
        <item x="900"/>
        <item x="193"/>
        <item x="204"/>
        <item x="566"/>
        <item x="739"/>
        <item x="161"/>
        <item x="737"/>
        <item x="876"/>
        <item x="774"/>
        <item x="690"/>
        <item x="94"/>
        <item x="287"/>
        <item x="81"/>
        <item x="775"/>
        <item x="272"/>
        <item x="305"/>
        <item x="563"/>
        <item x="240"/>
        <item x="231"/>
        <item x="488"/>
        <item x="505"/>
        <item x="600"/>
        <item x="975"/>
        <item x="818"/>
        <item x="953"/>
        <item x="171"/>
        <item x="162"/>
        <item x="468"/>
        <item x="806"/>
        <item x="837"/>
        <item x="582"/>
        <item x="264"/>
        <item x="313"/>
        <item x="44"/>
        <item x="42"/>
        <item x="617"/>
        <item x="524"/>
        <item x="787"/>
        <item x="348"/>
        <item x="377"/>
        <item x="623"/>
        <item x="539"/>
        <item x="568"/>
        <item x="321"/>
        <item x="5"/>
        <item x="78"/>
        <item x="206"/>
        <item x="752"/>
        <item x="929"/>
        <item x="801"/>
        <item x="543"/>
        <item x="978"/>
        <item x="597"/>
        <item x="339"/>
        <item x="268"/>
        <item x="210"/>
        <item x="319"/>
        <item x="121"/>
        <item x="573"/>
        <item x="760"/>
        <item x="533"/>
        <item x="598"/>
        <item x="141"/>
        <item x="119"/>
        <item x="180"/>
        <item x="826"/>
        <item x="329"/>
        <item x="944"/>
        <item x="723"/>
        <item x="420"/>
        <item x="862"/>
        <item x="590"/>
        <item x="973"/>
        <item x="95"/>
        <item x="138"/>
        <item x="87"/>
        <item x="558"/>
        <item x="360"/>
        <item x="542"/>
        <item x="435"/>
        <item x="764"/>
        <item x="559"/>
        <item x="149"/>
        <item x="10"/>
        <item x="928"/>
        <item x="965"/>
        <item x="872"/>
        <item x="497"/>
        <item x="786"/>
        <item x="54"/>
        <item x="791"/>
        <item x="909"/>
        <item x="579"/>
        <item x="277"/>
        <item x="269"/>
        <item x="222"/>
        <item x="935"/>
        <item x="905"/>
        <item x="689"/>
        <item x="523"/>
        <item x="76"/>
        <item x="144"/>
        <item x="686"/>
        <item x="383"/>
        <item x="522"/>
        <item x="719"/>
        <item x="954"/>
        <item x="852"/>
        <item x="658"/>
        <item x="216"/>
        <item x="897"/>
        <item x="245"/>
        <item x="893"/>
        <item x="295"/>
        <item x="465"/>
        <item x="577"/>
        <item x="967"/>
        <item x="981"/>
        <item x="189"/>
        <item x="857"/>
        <item x="273"/>
        <item x="956"/>
        <item x="740"/>
        <item x="855"/>
        <item x="718"/>
        <item x="611"/>
        <item x="385"/>
        <item x="880"/>
        <item x="453"/>
        <item x="669"/>
        <item x="188"/>
        <item x="182"/>
        <item x="477"/>
        <item x="350"/>
        <item x="344"/>
        <item x="769"/>
        <item x="648"/>
        <item x="370"/>
        <item x="763"/>
        <item x="292"/>
        <item x="812"/>
        <item x="354"/>
        <item x="732"/>
        <item x="408"/>
        <item x="203"/>
        <item x="446"/>
        <item x="170"/>
        <item x="37"/>
        <item x="698"/>
        <item x="827"/>
        <item x="632"/>
        <item x="20"/>
        <item x="187"/>
        <item x="701"/>
        <item x="831"/>
        <item x="192"/>
        <item x="495"/>
        <item x="9"/>
        <item x="177"/>
        <item x="298"/>
        <item x="61"/>
        <item x="776"/>
        <item x="595"/>
        <item x="399"/>
        <item x="628"/>
        <item x="160"/>
        <item x="474"/>
        <item x="89"/>
        <item x="101"/>
        <item x="301"/>
        <item x="562"/>
        <item x="633"/>
        <item x="680"/>
        <item x="297"/>
        <item x="196"/>
        <item x="616"/>
        <item x="565"/>
        <item x="464"/>
        <item x="834"/>
        <item x="124"/>
        <item x="661"/>
        <item x="675"/>
        <item x="946"/>
        <item x="657"/>
        <item x="570"/>
        <item x="971"/>
        <item x="102"/>
        <item x="746"/>
        <item x="258"/>
        <item x="552"/>
        <item x="289"/>
        <item x="694"/>
        <item x="856"/>
        <item x="353"/>
        <item x="798"/>
        <item x="229"/>
        <item x="526"/>
        <item x="682"/>
        <item x="917"/>
        <item x="941"/>
        <item x="461"/>
        <item x="390"/>
        <item x="921"/>
        <item x="822"/>
        <item x="381"/>
        <item x="401"/>
        <item x="576"/>
        <item x="911"/>
        <item x="64"/>
        <item x="749"/>
        <item x="86"/>
        <item x="448"/>
        <item x="650"/>
        <item x="604"/>
        <item x="770"/>
        <item x="397"/>
        <item x="480"/>
        <item x="845"/>
        <item x="593"/>
        <item x="25"/>
        <item x="814"/>
        <item x="77"/>
        <item x="445"/>
        <item x="274"/>
        <item x="212"/>
        <item x="207"/>
        <item x="208"/>
        <item x="266"/>
        <item x="805"/>
        <item x="870"/>
        <item x="667"/>
        <item x="150"/>
        <item x="591"/>
        <item x="709"/>
        <item x="848"/>
        <item x="654"/>
        <item x="375"/>
        <item x="393"/>
        <item x="21"/>
        <item x="639"/>
        <item x="230"/>
        <item x="896"/>
        <item x="174"/>
        <item x="249"/>
        <item x="278"/>
        <item x="143"/>
        <item x="692"/>
        <item x="205"/>
        <item x="742"/>
        <item x="571"/>
        <item x="67"/>
        <item x="631"/>
        <item x="434"/>
        <item x="425"/>
        <item x="413"/>
        <item x="237"/>
        <item x="60"/>
        <item x="195"/>
        <item x="113"/>
        <item x="365"/>
        <item x="820"/>
        <item x="279"/>
        <item x="199"/>
        <item x="82"/>
        <item x="103"/>
        <item x="108"/>
        <item x="184"/>
        <item x="396"/>
        <item x="460"/>
        <item x="262"/>
        <item x="215"/>
        <item x="988"/>
        <item x="607"/>
        <item x="17"/>
        <item x="440"/>
        <item x="330"/>
        <item x="868"/>
        <item x="674"/>
        <item x="743"/>
        <item x="91"/>
        <item x="586"/>
        <item x="190"/>
        <item x="126"/>
        <item x="176"/>
        <item x="154"/>
        <item x="11"/>
        <item x="863"/>
        <item x="356"/>
        <item x="75"/>
        <item x="955"/>
        <item x="129"/>
        <item x="610"/>
        <item x="288"/>
        <item x="239"/>
        <item x="387"/>
        <item x="693"/>
        <item x="423"/>
        <item x="984"/>
        <item x="253"/>
        <item x="22"/>
        <item x="35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pivotFields>
  <rowFields count="1">
    <field x="2"/>
  </rowFields>
  <rowItems count="11">
    <i>
      <x v="184"/>
    </i>
    <i>
      <x v="907"/>
    </i>
    <i>
      <x v="532"/>
    </i>
    <i>
      <x v="642"/>
    </i>
    <i>
      <x v="361"/>
    </i>
    <i>
      <x v="957"/>
    </i>
    <i>
      <x v="547"/>
    </i>
    <i>
      <x v="263"/>
    </i>
    <i>
      <x v="247"/>
    </i>
    <i>
      <x v="133"/>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47D6E1-C579-4564-BAEA-B542E4EF04E6}" sourceName="Category">
  <pivotTables>
    <pivotTable tabId="3" name="PivotTable3"/>
    <pivotTable tabId="4" name="PivotTable4"/>
    <pivotTable tabId="7" name="PivotTable7"/>
    <pivotTable tabId="5" name="PivotTable5"/>
  </pivotTables>
  <data>
    <tabular pivotCacheId="1665780064">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139220E-1117-42D5-9FEB-01BA9FE39E33}" sourceName="Quarter">
  <pivotTables>
    <pivotTable tabId="4" name="PivotTable4"/>
    <pivotTable tabId="3" name="PivotTable3"/>
    <pivotTable tabId="7" name="PivotTable7"/>
    <pivotTable tabId="5" name="PivotTable5"/>
  </pivotTables>
  <data>
    <tabular pivotCacheId="166578006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5CD099D-E54C-429C-9CB5-31E5435DADD9}" cache="Slicer_Category" caption="Category" rowHeight="241300"/>
  <slicer name="Quarter" xr10:uid="{0E9353A7-3B51-4E11-A3CC-3E4634DECD99}" cache="Slicer_Quarter" caption="Quar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6AAD6F-1434-4E4A-8B82-DF4CB3327820}" name="Table1" displayName="Table1" ref="A1:Q5001" totalsRowShown="0">
  <autoFilter ref="A1:Q5001" xr:uid="{E96AAD6F-1434-4E4A-8B82-DF4CB3327820}"/>
  <tableColumns count="17">
    <tableColumn id="1" xr3:uid="{676C581C-D196-43BB-AD28-B2BF90FFC1CE}" name="Order_ID"/>
    <tableColumn id="2" xr3:uid="{32A14B3B-B378-43F3-9EEA-9C1ED425DD3A}" name="Order_Date"/>
    <tableColumn id="3" xr3:uid="{14A22614-9C9E-475A-B6A5-91E62346555F}" name="Customer_ID"/>
    <tableColumn id="4" xr3:uid="{90076F04-6602-4BFA-BD2C-F68AB6560DFD}" name="Product_ID"/>
    <tableColumn id="7" xr3:uid="{6B93A4AD-B01F-45D6-AF91-4C56DA20074C}" name="Product_Name" dataDxfId="9">
      <calculatedColumnFormula>_xlfn.XLOOKUP(Table1[[#This Row],[Product_ID]],[1]!Table1[Product_ID],[1]!Table1[Product_Name])</calculatedColumnFormula>
    </tableColumn>
    <tableColumn id="8" xr3:uid="{92AFE9D4-E0DF-4CC0-8036-A0645095A593}" name="Category" dataDxfId="8">
      <calculatedColumnFormula>_xlfn.XLOOKUP(Table1[[#This Row],[Product_ID]],[1]!Table1[Product_ID],[1]!Table1[Category])</calculatedColumnFormula>
    </tableColumn>
    <tableColumn id="9" xr3:uid="{CF98BCE6-C6B8-44F3-A170-C30BA529C07E}" name="Unit_Price" dataDxfId="7">
      <calculatedColumnFormula>_xlfn.XLOOKUP(Table1[[#This Row],[Product_ID]],[1]!Table1[Product_ID],[1]!Table1[Unit_Price])</calculatedColumnFormula>
    </tableColumn>
    <tableColumn id="10" xr3:uid="{099C6A3F-3F92-4850-8D58-9D5ACB5D0EA0}" name="Cost" dataDxfId="6">
      <calculatedColumnFormula>_xlfn.XLOOKUP(Table1[[#This Row],[Product_ID]],[1]!Table1[Product_ID],[1]!Table1[Cost])</calculatedColumnFormula>
    </tableColumn>
    <tableColumn id="5" xr3:uid="{61B824BE-2098-4E17-A12B-40301B67621A}" name="Quantity"/>
    <tableColumn id="6" xr3:uid="{61DD0BD3-21A5-4DF8-B41A-A29AF2A6D2A2}" name="Discount_Pct"/>
    <tableColumn id="11" xr3:uid="{E8C54A4C-48E3-4854-A24C-9D231FCF2C82}" name="Sales" dataDxfId="5">
      <calculatedColumnFormula>Table1[[#This Row],[Quantity]]*Table1[[#This Row],[Unit_Price]]</calculatedColumnFormula>
    </tableColumn>
    <tableColumn id="12" xr3:uid="{701961D0-3F6F-415E-8B49-4420F11395CC}" name="Total_Cost" dataDxfId="4">
      <calculatedColumnFormula>Table1[[#This Row],[Quantity]]*Table1[[#This Row],[Cost]]</calculatedColumnFormula>
    </tableColumn>
    <tableColumn id="13" xr3:uid="{2821FE9C-59E9-4ACB-92C2-A2760D37DEF1}" name="Profit" dataDxfId="3">
      <calculatedColumnFormula>Table1[[#This Row],[Sales]]-Table1[[#This Row],[Total_Cost]]</calculatedColumnFormula>
    </tableColumn>
    <tableColumn id="14" xr3:uid="{7F0C4656-CC1E-42AC-B961-EEC8892233FD}" name="Profit_Margin_%" dataCellStyle="Percent">
      <calculatedColumnFormula>Table1[[#This Row],[Profit]]/Table1[[#This Row],[Sales]]</calculatedColumnFormula>
    </tableColumn>
    <tableColumn id="15" xr3:uid="{E82B7DF4-806E-438C-BBC2-F66223C6E5D6}" name="Month" dataDxfId="2">
      <calculatedColumnFormula>TEXT(Table1[[#This Row],[Order_Date]],"mmmm")</calculatedColumnFormula>
    </tableColumn>
    <tableColumn id="16" xr3:uid="{197359C2-6412-42E2-BC42-93C9E64C04B4}" name="Year" dataDxfId="1">
      <calculatedColumnFormula>YEAR(Table1[[#This Row],[Order_Date]])</calculatedColumnFormula>
    </tableColumn>
    <tableColumn id="17" xr3:uid="{0C7F0A71-6AB1-4CDA-A469-00F1C0F5B069}" name="Quarter" dataDxfId="0">
      <calculatedColumnFormula>"Q"&amp;ROUNDUP(MONTH(Table1[[#This Row],[Order_Date]])/3,0)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EC107-09AC-4754-85EB-29779E86CDF9}">
  <dimension ref="A1:H1"/>
  <sheetViews>
    <sheetView tabSelected="1" zoomScale="93" zoomScaleNormal="144" workbookViewId="0">
      <selection activeCell="P17" sqref="P17"/>
    </sheetView>
  </sheetViews>
  <sheetFormatPr defaultRowHeight="15" x14ac:dyDescent="0.25"/>
  <cols>
    <col min="1" max="16384" width="9.140625" style="7"/>
  </cols>
  <sheetData>
    <row r="1" spans="1:8" ht="15.75" x14ac:dyDescent="0.25">
      <c r="A1" s="6"/>
      <c r="H1" s="8" t="s">
        <v>6874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76286-60FC-426D-AD47-A93646F0E387}">
  <dimension ref="A1:B4"/>
  <sheetViews>
    <sheetView workbookViewId="0">
      <selection activeCell="B4" sqref="B4"/>
    </sheetView>
  </sheetViews>
  <sheetFormatPr defaultRowHeight="15" x14ac:dyDescent="0.25"/>
  <cols>
    <col min="1" max="1" width="18.7109375" customWidth="1"/>
    <col min="2" max="2" width="15.28515625" bestFit="1" customWidth="1"/>
  </cols>
  <sheetData>
    <row r="1" spans="1:2" x14ac:dyDescent="0.25">
      <c r="A1" t="s">
        <v>6875</v>
      </c>
      <c r="B1" s="5">
        <f>Sheet!S1</f>
        <v>134585249</v>
      </c>
    </row>
    <row r="2" spans="1:2" x14ac:dyDescent="0.25">
      <c r="A2" t="s">
        <v>6876</v>
      </c>
      <c r="B2" s="5">
        <f>Sheet!S2</f>
        <v>52695423.899999984</v>
      </c>
    </row>
    <row r="3" spans="1:2" x14ac:dyDescent="0.25">
      <c r="A3" t="s">
        <v>6877</v>
      </c>
      <c r="B3" s="5">
        <f>Sheet!S3</f>
        <v>5000</v>
      </c>
    </row>
    <row r="4" spans="1:2" x14ac:dyDescent="0.25">
      <c r="A4" t="s">
        <v>6844</v>
      </c>
      <c r="B4" s="5">
        <f>Sheet!S4</f>
        <v>26917.049800000001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27F87-EFE2-4D64-85F5-951F23F73B45}">
  <dimension ref="A3:D4"/>
  <sheetViews>
    <sheetView workbookViewId="0">
      <selection activeCell="D3" sqref="D3:D4"/>
      <pivotSelection pane="bottomRight" showHeader="1" extendable="1" axis="axisCol" start="3" max="4" activeRow="2" activeCol="3" previousRow="2" previousCol="3" click="1" r:id="rId1">
        <pivotArea dataOnly="0" outline="0" fieldPosition="0">
          <references count="1">
            <reference field="4294967294" count="1">
              <x v="3"/>
            </reference>
          </references>
        </pivotArea>
      </pivotSelection>
    </sheetView>
  </sheetViews>
  <sheetFormatPr defaultRowHeight="15" x14ac:dyDescent="0.25"/>
  <cols>
    <col min="1" max="1" width="12.140625" bestFit="1" customWidth="1"/>
    <col min="2" max="2" width="12.5703125" bestFit="1" customWidth="1"/>
    <col min="3" max="3" width="17.28515625" bestFit="1" customWidth="1"/>
    <col min="4" max="4" width="20.140625" customWidth="1"/>
  </cols>
  <sheetData>
    <row r="3" spans="1:4" x14ac:dyDescent="0.25">
      <c r="A3" t="s">
        <v>6841</v>
      </c>
      <c r="B3" t="s">
        <v>6842</v>
      </c>
      <c r="C3" t="s">
        <v>6843</v>
      </c>
      <c r="D3" t="s">
        <v>6844</v>
      </c>
    </row>
    <row r="4" spans="1:4" x14ac:dyDescent="0.25">
      <c r="A4" s="2">
        <v>134585249</v>
      </c>
      <c r="B4" s="2">
        <v>52695423.899999984</v>
      </c>
      <c r="C4" s="2">
        <v>5000</v>
      </c>
      <c r="D4" s="2">
        <v>26917.049800000001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BACFA-0057-41FB-B414-758433200DD6}">
  <dimension ref="A3:B9"/>
  <sheetViews>
    <sheetView workbookViewId="0">
      <selection activeCell="A5" sqref="A5"/>
    </sheetView>
  </sheetViews>
  <sheetFormatPr defaultRowHeight="15" x14ac:dyDescent="0.25"/>
  <cols>
    <col min="1" max="1" width="15.42578125" bestFit="1" customWidth="1"/>
    <col min="2" max="2" width="12.140625" bestFit="1" customWidth="1"/>
  </cols>
  <sheetData>
    <row r="3" spans="1:2" x14ac:dyDescent="0.25">
      <c r="A3" s="3" t="s">
        <v>6845</v>
      </c>
      <c r="B3" t="s">
        <v>6841</v>
      </c>
    </row>
    <row r="4" spans="1:2" x14ac:dyDescent="0.25">
      <c r="A4" s="4" t="s">
        <v>6846</v>
      </c>
      <c r="B4" s="2">
        <v>5746526</v>
      </c>
    </row>
    <row r="5" spans="1:2" x14ac:dyDescent="0.25">
      <c r="A5" s="4" t="s">
        <v>6847</v>
      </c>
      <c r="B5" s="2">
        <v>6622639</v>
      </c>
    </row>
    <row r="6" spans="1:2" x14ac:dyDescent="0.25">
      <c r="A6" s="4" t="s">
        <v>6849</v>
      </c>
      <c r="B6" s="2">
        <v>15626085</v>
      </c>
    </row>
    <row r="7" spans="1:2" x14ac:dyDescent="0.25">
      <c r="A7" s="4" t="s">
        <v>6850</v>
      </c>
      <c r="B7" s="2">
        <v>23507624</v>
      </c>
    </row>
    <row r="8" spans="1:2" x14ac:dyDescent="0.25">
      <c r="A8" s="4" t="s">
        <v>6848</v>
      </c>
      <c r="B8" s="2">
        <v>83082375</v>
      </c>
    </row>
    <row r="9" spans="1:2" x14ac:dyDescent="0.25">
      <c r="A9" s="4" t="s">
        <v>6851</v>
      </c>
      <c r="B9" s="2">
        <v>134585249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5290-3F1A-4F6E-9D29-F680F3965A74}">
  <dimension ref="A3:B16"/>
  <sheetViews>
    <sheetView workbookViewId="0">
      <selection activeCell="B12" sqref="B12"/>
    </sheetView>
  </sheetViews>
  <sheetFormatPr defaultRowHeight="15" x14ac:dyDescent="0.25"/>
  <cols>
    <col min="1" max="1" width="13.140625" bestFit="1" customWidth="1"/>
    <col min="2" max="2" width="12.140625" bestFit="1" customWidth="1"/>
  </cols>
  <sheetData>
    <row r="3" spans="1:2" x14ac:dyDescent="0.25">
      <c r="A3" s="3" t="s">
        <v>6845</v>
      </c>
      <c r="B3" t="s">
        <v>6841</v>
      </c>
    </row>
    <row r="4" spans="1:2" x14ac:dyDescent="0.25">
      <c r="A4" s="4" t="s">
        <v>6852</v>
      </c>
      <c r="B4" s="2">
        <v>11838108</v>
      </c>
    </row>
    <row r="5" spans="1:2" x14ac:dyDescent="0.25">
      <c r="A5" s="4" t="s">
        <v>6853</v>
      </c>
      <c r="B5" s="2">
        <v>10230742</v>
      </c>
    </row>
    <row r="6" spans="1:2" x14ac:dyDescent="0.25">
      <c r="A6" s="4" t="s">
        <v>6854</v>
      </c>
      <c r="B6" s="2">
        <v>10872730</v>
      </c>
    </row>
    <row r="7" spans="1:2" x14ac:dyDescent="0.25">
      <c r="A7" s="4" t="s">
        <v>6855</v>
      </c>
      <c r="B7" s="2">
        <v>11267151</v>
      </c>
    </row>
    <row r="8" spans="1:2" x14ac:dyDescent="0.25">
      <c r="A8" s="4" t="s">
        <v>6856</v>
      </c>
      <c r="B8" s="2">
        <v>10199710</v>
      </c>
    </row>
    <row r="9" spans="1:2" x14ac:dyDescent="0.25">
      <c r="A9" s="4" t="s">
        <v>6857</v>
      </c>
      <c r="B9" s="2">
        <v>11089229</v>
      </c>
    </row>
    <row r="10" spans="1:2" x14ac:dyDescent="0.25">
      <c r="A10" s="4" t="s">
        <v>6858</v>
      </c>
      <c r="B10" s="2">
        <v>12398152</v>
      </c>
    </row>
    <row r="11" spans="1:2" x14ac:dyDescent="0.25">
      <c r="A11" s="4" t="s">
        <v>6859</v>
      </c>
      <c r="B11" s="2">
        <v>11374110</v>
      </c>
    </row>
    <row r="12" spans="1:2" x14ac:dyDescent="0.25">
      <c r="A12" s="4" t="s">
        <v>6860</v>
      </c>
      <c r="B12" s="2">
        <v>9765403</v>
      </c>
    </row>
    <row r="13" spans="1:2" x14ac:dyDescent="0.25">
      <c r="A13" s="4" t="s">
        <v>6861</v>
      </c>
      <c r="B13" s="2">
        <v>13554817</v>
      </c>
    </row>
    <row r="14" spans="1:2" x14ac:dyDescent="0.25">
      <c r="A14" s="4" t="s">
        <v>6862</v>
      </c>
      <c r="B14" s="2">
        <v>10181481</v>
      </c>
    </row>
    <row r="15" spans="1:2" x14ac:dyDescent="0.25">
      <c r="A15" s="4" t="s">
        <v>6863</v>
      </c>
      <c r="B15" s="2">
        <v>11813616</v>
      </c>
    </row>
    <row r="16" spans="1:2" x14ac:dyDescent="0.25">
      <c r="A16" s="4" t="s">
        <v>6851</v>
      </c>
      <c r="B16" s="2">
        <v>134585249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2A1CA-2FDB-40F7-90EB-E79B7A4007D4}">
  <dimension ref="A3:B14"/>
  <sheetViews>
    <sheetView workbookViewId="0">
      <selection activeCell="B7" sqref="B7"/>
    </sheetView>
  </sheetViews>
  <sheetFormatPr defaultRowHeight="15" x14ac:dyDescent="0.25"/>
  <cols>
    <col min="1" max="1" width="20.5703125" bestFit="1" customWidth="1"/>
    <col min="2" max="2" width="12.140625" bestFit="1" customWidth="1"/>
  </cols>
  <sheetData>
    <row r="3" spans="1:2" x14ac:dyDescent="0.25">
      <c r="A3" s="3" t="s">
        <v>6845</v>
      </c>
      <c r="B3" t="s">
        <v>6841</v>
      </c>
    </row>
    <row r="4" spans="1:2" x14ac:dyDescent="0.25">
      <c r="A4" s="4" t="s">
        <v>6864</v>
      </c>
      <c r="B4" s="2">
        <v>7800800</v>
      </c>
    </row>
    <row r="5" spans="1:2" x14ac:dyDescent="0.25">
      <c r="A5" s="4" t="s">
        <v>6873</v>
      </c>
      <c r="B5" s="2">
        <v>7729932</v>
      </c>
    </row>
    <row r="6" spans="1:2" x14ac:dyDescent="0.25">
      <c r="A6" s="4" t="s">
        <v>6870</v>
      </c>
      <c r="B6" s="2">
        <v>7658873</v>
      </c>
    </row>
    <row r="7" spans="1:2" x14ac:dyDescent="0.25">
      <c r="A7" s="4" t="s">
        <v>6872</v>
      </c>
      <c r="B7" s="2">
        <v>6756852</v>
      </c>
    </row>
    <row r="8" spans="1:2" x14ac:dyDescent="0.25">
      <c r="A8" s="4" t="s">
        <v>6871</v>
      </c>
      <c r="B8" s="2">
        <v>6589447</v>
      </c>
    </row>
    <row r="9" spans="1:2" x14ac:dyDescent="0.25">
      <c r="A9" s="4" t="s">
        <v>6868</v>
      </c>
      <c r="B9" s="2">
        <v>5949421</v>
      </c>
    </row>
    <row r="10" spans="1:2" x14ac:dyDescent="0.25">
      <c r="A10" s="4" t="s">
        <v>6865</v>
      </c>
      <c r="B10" s="2">
        <v>5088648</v>
      </c>
    </row>
    <row r="11" spans="1:2" x14ac:dyDescent="0.25">
      <c r="A11" s="4" t="s">
        <v>6869</v>
      </c>
      <c r="B11" s="2">
        <v>4711905</v>
      </c>
    </row>
    <row r="12" spans="1:2" x14ac:dyDescent="0.25">
      <c r="A12" s="4" t="s">
        <v>6867</v>
      </c>
      <c r="B12" s="2">
        <v>4322206</v>
      </c>
    </row>
    <row r="13" spans="1:2" x14ac:dyDescent="0.25">
      <c r="A13" s="4" t="s">
        <v>6866</v>
      </c>
      <c r="B13" s="2">
        <v>3912500</v>
      </c>
    </row>
    <row r="14" spans="1:2" x14ac:dyDescent="0.25">
      <c r="A14" s="4" t="s">
        <v>6851</v>
      </c>
      <c r="B14" s="2">
        <v>60520584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4581C-9E6A-488B-A853-AFAAF86534DE}">
  <dimension ref="A3:B9"/>
  <sheetViews>
    <sheetView workbookViewId="0">
      <selection activeCell="B5" sqref="B5"/>
    </sheetView>
  </sheetViews>
  <sheetFormatPr defaultRowHeight="15" x14ac:dyDescent="0.25"/>
  <cols>
    <col min="1" max="1" width="15.42578125" bestFit="1" customWidth="1"/>
    <col min="2" max="2" width="12.5703125" bestFit="1" customWidth="1"/>
  </cols>
  <sheetData>
    <row r="3" spans="1:2" x14ac:dyDescent="0.25">
      <c r="A3" s="3" t="s">
        <v>6845</v>
      </c>
      <c r="B3" t="s">
        <v>6842</v>
      </c>
    </row>
    <row r="4" spans="1:2" x14ac:dyDescent="0.25">
      <c r="A4" s="4" t="s">
        <v>6848</v>
      </c>
      <c r="B4" s="2">
        <v>31940617.300000008</v>
      </c>
    </row>
    <row r="5" spans="1:2" x14ac:dyDescent="0.25">
      <c r="A5" s="4" t="s">
        <v>6850</v>
      </c>
      <c r="B5" s="2">
        <v>9000410.8999999929</v>
      </c>
    </row>
    <row r="6" spans="1:2" x14ac:dyDescent="0.25">
      <c r="A6" s="4" t="s">
        <v>6849</v>
      </c>
      <c r="B6" s="2">
        <v>6812055.9000000004</v>
      </c>
    </row>
    <row r="7" spans="1:2" x14ac:dyDescent="0.25">
      <c r="A7" s="4" t="s">
        <v>6847</v>
      </c>
      <c r="B7" s="2">
        <v>2716804.699999996</v>
      </c>
    </row>
    <row r="8" spans="1:2" x14ac:dyDescent="0.25">
      <c r="A8" s="4" t="s">
        <v>6846</v>
      </c>
      <c r="B8" s="2">
        <v>2225535.100000001</v>
      </c>
    </row>
    <row r="9" spans="1:2" x14ac:dyDescent="0.25">
      <c r="A9" s="4" t="s">
        <v>6851</v>
      </c>
      <c r="B9" s="2">
        <v>52695423.899999999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8C727-FAAE-439B-AAE4-DC09185BF560}">
  <dimension ref="A3:B14"/>
  <sheetViews>
    <sheetView workbookViewId="0">
      <selection activeCell="A4" sqref="A4"/>
    </sheetView>
  </sheetViews>
  <sheetFormatPr defaultRowHeight="15" x14ac:dyDescent="0.25"/>
  <cols>
    <col min="1" max="1" width="13.140625" bestFit="1" customWidth="1"/>
    <col min="2" max="2" width="12.140625" bestFit="1" customWidth="1"/>
  </cols>
  <sheetData>
    <row r="3" spans="1:2" x14ac:dyDescent="0.25">
      <c r="A3" s="3" t="s">
        <v>6845</v>
      </c>
      <c r="B3" t="s">
        <v>6841</v>
      </c>
    </row>
    <row r="4" spans="1:2" x14ac:dyDescent="0.25">
      <c r="A4" s="4" t="s">
        <v>1757</v>
      </c>
      <c r="B4" s="2">
        <v>654238</v>
      </c>
    </row>
    <row r="5" spans="1:2" x14ac:dyDescent="0.25">
      <c r="A5" s="4" t="s">
        <v>1375</v>
      </c>
      <c r="B5" s="2">
        <v>600376</v>
      </c>
    </row>
    <row r="6" spans="1:2" x14ac:dyDescent="0.25">
      <c r="A6" s="4" t="s">
        <v>891</v>
      </c>
      <c r="B6" s="2">
        <v>594386</v>
      </c>
    </row>
    <row r="7" spans="1:2" x14ac:dyDescent="0.25">
      <c r="A7" s="4" t="s">
        <v>3880</v>
      </c>
      <c r="B7" s="2">
        <v>589005</v>
      </c>
    </row>
    <row r="8" spans="1:2" x14ac:dyDescent="0.25">
      <c r="A8" s="4" t="s">
        <v>95</v>
      </c>
      <c r="B8" s="2">
        <v>584033</v>
      </c>
    </row>
    <row r="9" spans="1:2" x14ac:dyDescent="0.25">
      <c r="A9" s="4" t="s">
        <v>403</v>
      </c>
      <c r="B9" s="2">
        <v>582469</v>
      </c>
    </row>
    <row r="10" spans="1:2" x14ac:dyDescent="0.25">
      <c r="A10" s="4" t="s">
        <v>1114</v>
      </c>
      <c r="B10" s="2">
        <v>550681</v>
      </c>
    </row>
    <row r="11" spans="1:2" x14ac:dyDescent="0.25">
      <c r="A11" s="4" t="s">
        <v>854</v>
      </c>
      <c r="B11" s="2">
        <v>544174</v>
      </c>
    </row>
    <row r="12" spans="1:2" x14ac:dyDescent="0.25">
      <c r="A12" s="4" t="s">
        <v>1369</v>
      </c>
      <c r="B12" s="2">
        <v>517738</v>
      </c>
    </row>
    <row r="13" spans="1:2" x14ac:dyDescent="0.25">
      <c r="A13" s="4" t="s">
        <v>1009</v>
      </c>
      <c r="B13" s="2">
        <v>514523</v>
      </c>
    </row>
    <row r="14" spans="1:2" x14ac:dyDescent="0.25">
      <c r="A14" s="4" t="s">
        <v>6851</v>
      </c>
      <c r="B14" s="2">
        <v>5731623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73949-D368-4D69-B890-D72CDF58918C}">
  <dimension ref="A3:B14"/>
  <sheetViews>
    <sheetView workbookViewId="0">
      <selection activeCell="B4" sqref="B4"/>
    </sheetView>
  </sheetViews>
  <sheetFormatPr defaultRowHeight="15" x14ac:dyDescent="0.25"/>
  <cols>
    <col min="1" max="1" width="13.140625" bestFit="1" customWidth="1"/>
    <col min="2" max="2" width="12.140625" bestFit="1" customWidth="1"/>
  </cols>
  <sheetData>
    <row r="3" spans="1:2" x14ac:dyDescent="0.25">
      <c r="A3" s="3" t="s">
        <v>6845</v>
      </c>
      <c r="B3" t="s">
        <v>6841</v>
      </c>
    </row>
    <row r="4" spans="1:2" x14ac:dyDescent="0.25">
      <c r="A4" s="4" t="s">
        <v>1757</v>
      </c>
      <c r="B4" s="2">
        <v>654238</v>
      </c>
    </row>
    <row r="5" spans="1:2" x14ac:dyDescent="0.25">
      <c r="A5" s="4" t="s">
        <v>1375</v>
      </c>
      <c r="B5" s="2">
        <v>600376</v>
      </c>
    </row>
    <row r="6" spans="1:2" x14ac:dyDescent="0.25">
      <c r="A6" s="4" t="s">
        <v>891</v>
      </c>
      <c r="B6" s="2">
        <v>594386</v>
      </c>
    </row>
    <row r="7" spans="1:2" x14ac:dyDescent="0.25">
      <c r="A7" s="4" t="s">
        <v>3880</v>
      </c>
      <c r="B7" s="2">
        <v>589005</v>
      </c>
    </row>
    <row r="8" spans="1:2" x14ac:dyDescent="0.25">
      <c r="A8" s="4" t="s">
        <v>95</v>
      </c>
      <c r="B8" s="2">
        <v>584033</v>
      </c>
    </row>
    <row r="9" spans="1:2" x14ac:dyDescent="0.25">
      <c r="A9" s="4" t="s">
        <v>403</v>
      </c>
      <c r="B9" s="2">
        <v>582469</v>
      </c>
    </row>
    <row r="10" spans="1:2" x14ac:dyDescent="0.25">
      <c r="A10" s="4" t="s">
        <v>1114</v>
      </c>
      <c r="B10" s="2">
        <v>550681</v>
      </c>
    </row>
    <row r="11" spans="1:2" x14ac:dyDescent="0.25">
      <c r="A11" s="4" t="s">
        <v>854</v>
      </c>
      <c r="B11" s="2">
        <v>544174</v>
      </c>
    </row>
    <row r="12" spans="1:2" x14ac:dyDescent="0.25">
      <c r="A12" s="4" t="s">
        <v>1369</v>
      </c>
      <c r="B12" s="2">
        <v>517738</v>
      </c>
    </row>
    <row r="13" spans="1:2" x14ac:dyDescent="0.25">
      <c r="A13" s="4" t="s">
        <v>1009</v>
      </c>
      <c r="B13" s="2">
        <v>514523</v>
      </c>
    </row>
    <row r="14" spans="1:2" x14ac:dyDescent="0.25">
      <c r="A14" s="4" t="s">
        <v>6851</v>
      </c>
      <c r="B14" s="2">
        <v>5731623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01"/>
  <sheetViews>
    <sheetView topLeftCell="A2" zoomScale="110" workbookViewId="0">
      <selection activeCell="B7" sqref="B7"/>
    </sheetView>
  </sheetViews>
  <sheetFormatPr defaultRowHeight="15" x14ac:dyDescent="0.25"/>
  <cols>
    <col min="1" max="1" width="11.140625" customWidth="1"/>
    <col min="2" max="2" width="13.42578125" customWidth="1"/>
    <col min="3" max="3" width="14.5703125" customWidth="1"/>
    <col min="4" max="4" width="12.85546875" customWidth="1"/>
    <col min="5" max="5" width="27.28515625" customWidth="1"/>
    <col min="6" max="6" width="17.7109375" customWidth="1"/>
    <col min="7" max="7" width="12.42578125" customWidth="1"/>
    <col min="8" max="8" width="10.85546875" customWidth="1"/>
    <col min="9" max="9" width="16.28515625" customWidth="1"/>
    <col min="10" max="10" width="12.7109375" customWidth="1"/>
    <col min="12" max="12" width="13.5703125" customWidth="1"/>
    <col min="13" max="13" width="18.42578125" customWidth="1"/>
    <col min="14" max="14" width="17.7109375" style="1" customWidth="1"/>
    <col min="15" max="15" width="12.42578125" customWidth="1"/>
    <col min="19" max="19" width="10.28515625" bestFit="1" customWidth="1"/>
  </cols>
  <sheetData>
    <row r="1" spans="1:19" x14ac:dyDescent="0.25">
      <c r="A1" t="s">
        <v>0</v>
      </c>
      <c r="B1" t="s">
        <v>1</v>
      </c>
      <c r="C1" t="s">
        <v>2</v>
      </c>
      <c r="D1" t="s">
        <v>3</v>
      </c>
      <c r="E1" t="s">
        <v>6830</v>
      </c>
      <c r="F1" t="s">
        <v>6831</v>
      </c>
      <c r="G1" t="s">
        <v>6832</v>
      </c>
      <c r="H1" t="s">
        <v>6833</v>
      </c>
      <c r="I1" t="s">
        <v>4</v>
      </c>
      <c r="J1" t="s">
        <v>5</v>
      </c>
      <c r="K1" t="s">
        <v>6834</v>
      </c>
      <c r="L1" t="s">
        <v>6835</v>
      </c>
      <c r="M1" t="s">
        <v>6836</v>
      </c>
      <c r="N1" s="1" t="s">
        <v>6837</v>
      </c>
      <c r="O1" t="s">
        <v>6838</v>
      </c>
      <c r="P1" t="s">
        <v>6839</v>
      </c>
      <c r="Q1" t="s">
        <v>6840</v>
      </c>
      <c r="S1">
        <f>SUM(K:K)</f>
        <v>134585249</v>
      </c>
    </row>
    <row r="2" spans="1:19" x14ac:dyDescent="0.25">
      <c r="A2" t="s">
        <v>6</v>
      </c>
      <c r="B2" t="s">
        <v>7</v>
      </c>
      <c r="C2" t="s">
        <v>8</v>
      </c>
      <c r="D2" t="s">
        <v>9</v>
      </c>
      <c r="E2" t="str">
        <f>_xlfn.XLOOKUP(Table1[[#This Row],[Product_ID]],[1]!Table1[Product_ID],[1]!Table1[Product_Name])</f>
        <v>Home &amp; Kitchen Product 10</v>
      </c>
      <c r="F2" t="str">
        <f>_xlfn.XLOOKUP(Table1[[#This Row],[Product_ID]],[1]!Table1[Product_ID],[1]!Table1[Category])</f>
        <v>Home &amp; Kitchen</v>
      </c>
      <c r="G2">
        <f>_xlfn.XLOOKUP(Table1[[#This Row],[Product_ID]],[1]!Table1[Product_ID],[1]!Table1[Unit_Price])</f>
        <v>10936</v>
      </c>
      <c r="H2">
        <f>_xlfn.XLOOKUP(Table1[[#This Row],[Product_ID]],[1]!Table1[Product_ID],[1]!Table1[Cost])</f>
        <v>6561.6</v>
      </c>
      <c r="I2">
        <v>2</v>
      </c>
      <c r="J2">
        <v>0</v>
      </c>
      <c r="K2">
        <f>Table1[[#This Row],[Quantity]]*Table1[[#This Row],[Unit_Price]]</f>
        <v>21872</v>
      </c>
      <c r="L2">
        <f>Table1[[#This Row],[Quantity]]*Table1[[#This Row],[Cost]]</f>
        <v>13123.2</v>
      </c>
      <c r="M2">
        <f>Table1[[#This Row],[Sales]]-Table1[[#This Row],[Total_Cost]]</f>
        <v>8748.7999999999993</v>
      </c>
      <c r="N2" s="1">
        <f>Table1[[#This Row],[Profit]]/Table1[[#This Row],[Sales]]</f>
        <v>0.39999999999999997</v>
      </c>
      <c r="O2" t="str">
        <f>TEXT(Table1[[#This Row],[Order_Date]],"mmmm")</f>
        <v>May</v>
      </c>
      <c r="P2">
        <f>YEAR(Table1[[#This Row],[Order_Date]])</f>
        <v>2024</v>
      </c>
      <c r="Q2" t="str">
        <f>"Q"&amp;ROUNDUP(MONTH(Table1[[#This Row],[Order_Date]])/3,0)</f>
        <v>Q2</v>
      </c>
      <c r="S2">
        <f>SUM(M:M)</f>
        <v>52695423.899999984</v>
      </c>
    </row>
    <row r="3" spans="1:19" x14ac:dyDescent="0.25">
      <c r="A3" t="s">
        <v>10</v>
      </c>
      <c r="B3" t="s">
        <v>11</v>
      </c>
      <c r="C3" t="s">
        <v>12</v>
      </c>
      <c r="D3" t="s">
        <v>13</v>
      </c>
      <c r="E3" t="str">
        <f>_xlfn.XLOOKUP(Table1[[#This Row],[Product_ID]],[1]!Table1[Product_ID],[1]!Table1[Product_Name])</f>
        <v>Beauty Product 1</v>
      </c>
      <c r="F3" t="str">
        <f>_xlfn.XLOOKUP(Table1[[#This Row],[Product_ID]],[1]!Table1[Product_ID],[1]!Table1[Category])</f>
        <v>Beauty</v>
      </c>
      <c r="G3">
        <f>_xlfn.XLOOKUP(Table1[[#This Row],[Product_ID]],[1]!Table1[Product_ID],[1]!Table1[Unit_Price])</f>
        <v>1891</v>
      </c>
      <c r="H3">
        <f>_xlfn.XLOOKUP(Table1[[#This Row],[Product_ID]],[1]!Table1[Product_ID],[1]!Table1[Cost])</f>
        <v>945.5</v>
      </c>
      <c r="I3">
        <v>1</v>
      </c>
      <c r="J3">
        <v>15</v>
      </c>
      <c r="K3">
        <f>Table1[[#This Row],[Quantity]]*Table1[[#This Row],[Unit_Price]]</f>
        <v>1891</v>
      </c>
      <c r="L3">
        <f>Table1[[#This Row],[Quantity]]*Table1[[#This Row],[Cost]]</f>
        <v>945.5</v>
      </c>
      <c r="M3">
        <f>Table1[[#This Row],[Sales]]-Table1[[#This Row],[Total_Cost]]</f>
        <v>945.5</v>
      </c>
      <c r="N3" s="1">
        <f>Table1[[#This Row],[Profit]]/Table1[[#This Row],[Sales]]</f>
        <v>0.5</v>
      </c>
      <c r="O3" t="str">
        <f>TEXT(Table1[[#This Row],[Order_Date]],"mmmm")</f>
        <v>August</v>
      </c>
      <c r="P3">
        <f>YEAR(Table1[[#This Row],[Order_Date]])</f>
        <v>2024</v>
      </c>
      <c r="Q3" t="str">
        <f>"Q"&amp;ROUNDUP(MONTH(Table1[[#This Row],[Order_Date]])/3,0)</f>
        <v>Q3</v>
      </c>
      <c r="S3">
        <f>COUNTA(A:A)-1</f>
        <v>5000</v>
      </c>
    </row>
    <row r="4" spans="1:19" x14ac:dyDescent="0.25">
      <c r="A4" t="s">
        <v>14</v>
      </c>
      <c r="B4" t="s">
        <v>15</v>
      </c>
      <c r="C4" t="s">
        <v>16</v>
      </c>
      <c r="D4" t="s">
        <v>17</v>
      </c>
      <c r="E4" t="str">
        <f>_xlfn.XLOOKUP(Table1[[#This Row],[Product_ID]],[1]!Table1[Product_ID],[1]!Table1[Product_Name])</f>
        <v>Clothing Product 38</v>
      </c>
      <c r="F4" t="str">
        <f>_xlfn.XLOOKUP(Table1[[#This Row],[Product_ID]],[1]!Table1[Product_ID],[1]!Table1[Category])</f>
        <v>Clothing</v>
      </c>
      <c r="G4">
        <f>_xlfn.XLOOKUP(Table1[[#This Row],[Product_ID]],[1]!Table1[Product_ID],[1]!Table1[Unit_Price])</f>
        <v>413</v>
      </c>
      <c r="H4">
        <f>_xlfn.XLOOKUP(Table1[[#This Row],[Product_ID]],[1]!Table1[Product_ID],[1]!Table1[Cost])</f>
        <v>247.8</v>
      </c>
      <c r="I4">
        <v>2</v>
      </c>
      <c r="J4">
        <v>10</v>
      </c>
      <c r="K4">
        <f>Table1[[#This Row],[Quantity]]*Table1[[#This Row],[Unit_Price]]</f>
        <v>826</v>
      </c>
      <c r="L4">
        <f>Table1[[#This Row],[Quantity]]*Table1[[#This Row],[Cost]]</f>
        <v>495.6</v>
      </c>
      <c r="M4">
        <f>Table1[[#This Row],[Sales]]-Table1[[#This Row],[Total_Cost]]</f>
        <v>330.4</v>
      </c>
      <c r="N4" s="1">
        <f>Table1[[#This Row],[Profit]]/Table1[[#This Row],[Sales]]</f>
        <v>0.39999999999999997</v>
      </c>
      <c r="O4" t="str">
        <f>TEXT(Table1[[#This Row],[Order_Date]],"mmmm")</f>
        <v>May</v>
      </c>
      <c r="P4">
        <f>YEAR(Table1[[#This Row],[Order_Date]])</f>
        <v>2024</v>
      </c>
      <c r="Q4" t="str">
        <f>"Q"&amp;ROUNDUP(MONTH(Table1[[#This Row],[Order_Date]])/3,0)</f>
        <v>Q2</v>
      </c>
      <c r="S4">
        <f>AVERAGE(K:K)</f>
        <v>26917.049800000001</v>
      </c>
    </row>
    <row r="5" spans="1:19" x14ac:dyDescent="0.25">
      <c r="A5" t="s">
        <v>18</v>
      </c>
      <c r="B5" t="s">
        <v>19</v>
      </c>
      <c r="C5" t="s">
        <v>20</v>
      </c>
      <c r="D5" t="s">
        <v>21</v>
      </c>
      <c r="E5" t="str">
        <f>_xlfn.XLOOKUP(Table1[[#This Row],[Product_ID]],[1]!Table1[Product_ID],[1]!Table1[Product_Name])</f>
        <v>Electronics Product 77</v>
      </c>
      <c r="F5" t="str">
        <f>_xlfn.XLOOKUP(Table1[[#This Row],[Product_ID]],[1]!Table1[Product_ID],[1]!Table1[Category])</f>
        <v>Electronics</v>
      </c>
      <c r="G5">
        <f>_xlfn.XLOOKUP(Table1[[#This Row],[Product_ID]],[1]!Table1[Product_ID],[1]!Table1[Unit_Price])</f>
        <v>42787</v>
      </c>
      <c r="H5">
        <f>_xlfn.XLOOKUP(Table1[[#This Row],[Product_ID]],[1]!Table1[Product_ID],[1]!Table1[Cost])</f>
        <v>29950.9</v>
      </c>
      <c r="I5">
        <v>4</v>
      </c>
      <c r="J5">
        <v>5</v>
      </c>
      <c r="K5">
        <f>Table1[[#This Row],[Quantity]]*Table1[[#This Row],[Unit_Price]]</f>
        <v>171148</v>
      </c>
      <c r="L5">
        <f>Table1[[#This Row],[Quantity]]*Table1[[#This Row],[Cost]]</f>
        <v>119803.6</v>
      </c>
      <c r="M5">
        <f>Table1[[#This Row],[Sales]]-Table1[[#This Row],[Total_Cost]]</f>
        <v>51344.399999999994</v>
      </c>
      <c r="N5" s="1">
        <f>Table1[[#This Row],[Profit]]/Table1[[#This Row],[Sales]]</f>
        <v>0.3</v>
      </c>
      <c r="O5" t="str">
        <f>TEXT(Table1[[#This Row],[Order_Date]],"mmmm")</f>
        <v>August</v>
      </c>
      <c r="P5">
        <f>YEAR(Table1[[#This Row],[Order_Date]])</f>
        <v>2024</v>
      </c>
      <c r="Q5" t="str">
        <f>"Q"&amp;ROUNDUP(MONTH(Table1[[#This Row],[Order_Date]])/3,0)</f>
        <v>Q3</v>
      </c>
    </row>
    <row r="6" spans="1:19" x14ac:dyDescent="0.25">
      <c r="A6" t="s">
        <v>22</v>
      </c>
      <c r="B6" t="s">
        <v>23</v>
      </c>
      <c r="C6" t="s">
        <v>24</v>
      </c>
      <c r="D6" t="s">
        <v>25</v>
      </c>
      <c r="E6" t="str">
        <f>_xlfn.XLOOKUP(Table1[[#This Row],[Product_ID]],[1]!Table1[Product_ID],[1]!Table1[Product_Name])</f>
        <v>Sports Product 7</v>
      </c>
      <c r="F6" t="str">
        <f>_xlfn.XLOOKUP(Table1[[#This Row],[Product_ID]],[1]!Table1[Product_ID],[1]!Table1[Category])</f>
        <v>Sports</v>
      </c>
      <c r="G6">
        <f>_xlfn.XLOOKUP(Table1[[#This Row],[Product_ID]],[1]!Table1[Product_ID],[1]!Table1[Unit_Price])</f>
        <v>5469</v>
      </c>
      <c r="H6">
        <f>_xlfn.XLOOKUP(Table1[[#This Row],[Product_ID]],[1]!Table1[Product_ID],[1]!Table1[Cost])</f>
        <v>3281.4</v>
      </c>
      <c r="I6">
        <v>2</v>
      </c>
      <c r="J6">
        <v>15</v>
      </c>
      <c r="K6">
        <f>Table1[[#This Row],[Quantity]]*Table1[[#This Row],[Unit_Price]]</f>
        <v>10938</v>
      </c>
      <c r="L6">
        <f>Table1[[#This Row],[Quantity]]*Table1[[#This Row],[Cost]]</f>
        <v>6562.8</v>
      </c>
      <c r="M6">
        <f>Table1[[#This Row],[Sales]]-Table1[[#This Row],[Total_Cost]]</f>
        <v>4375.2</v>
      </c>
      <c r="N6" s="1">
        <f>Table1[[#This Row],[Profit]]/Table1[[#This Row],[Sales]]</f>
        <v>0.39999999999999997</v>
      </c>
      <c r="O6" t="str">
        <f>TEXT(Table1[[#This Row],[Order_Date]],"mmmm")</f>
        <v>January</v>
      </c>
      <c r="P6">
        <f>YEAR(Table1[[#This Row],[Order_Date]])</f>
        <v>2024</v>
      </c>
      <c r="Q6" t="str">
        <f>"Q"&amp;ROUNDUP(MONTH(Table1[[#This Row],[Order_Date]])/3,0)</f>
        <v>Q1</v>
      </c>
    </row>
    <row r="7" spans="1:19" x14ac:dyDescent="0.25">
      <c r="A7" t="s">
        <v>26</v>
      </c>
      <c r="B7" t="s">
        <v>27</v>
      </c>
      <c r="C7" t="s">
        <v>28</v>
      </c>
      <c r="D7" t="s">
        <v>29</v>
      </c>
      <c r="E7" t="str">
        <f>_xlfn.XLOOKUP(Table1[[#This Row],[Product_ID]],[1]!Table1[Product_ID],[1]!Table1[Product_Name])</f>
        <v>Beauty Product 18</v>
      </c>
      <c r="F7" t="str">
        <f>_xlfn.XLOOKUP(Table1[[#This Row],[Product_ID]],[1]!Table1[Product_ID],[1]!Table1[Category])</f>
        <v>Beauty</v>
      </c>
      <c r="G7">
        <f>_xlfn.XLOOKUP(Table1[[#This Row],[Product_ID]],[1]!Table1[Product_ID],[1]!Table1[Unit_Price])</f>
        <v>3985</v>
      </c>
      <c r="H7">
        <f>_xlfn.XLOOKUP(Table1[[#This Row],[Product_ID]],[1]!Table1[Product_ID],[1]!Table1[Cost])</f>
        <v>2789.5</v>
      </c>
      <c r="I7">
        <v>2</v>
      </c>
      <c r="J7">
        <v>15</v>
      </c>
      <c r="K7">
        <f>Table1[[#This Row],[Quantity]]*Table1[[#This Row],[Unit_Price]]</f>
        <v>7970</v>
      </c>
      <c r="L7">
        <f>Table1[[#This Row],[Quantity]]*Table1[[#This Row],[Cost]]</f>
        <v>5579</v>
      </c>
      <c r="M7">
        <f>Table1[[#This Row],[Sales]]-Table1[[#This Row],[Total_Cost]]</f>
        <v>2391</v>
      </c>
      <c r="N7" s="1">
        <f>Table1[[#This Row],[Profit]]/Table1[[#This Row],[Sales]]</f>
        <v>0.3</v>
      </c>
      <c r="O7" t="str">
        <f>TEXT(Table1[[#This Row],[Order_Date]],"mmmm")</f>
        <v>July</v>
      </c>
      <c r="P7">
        <f>YEAR(Table1[[#This Row],[Order_Date]])</f>
        <v>2024</v>
      </c>
      <c r="Q7" t="str">
        <f>"Q"&amp;ROUNDUP(MONTH(Table1[[#This Row],[Order_Date]])/3,0)</f>
        <v>Q3</v>
      </c>
    </row>
    <row r="8" spans="1:19" x14ac:dyDescent="0.25">
      <c r="A8" t="s">
        <v>30</v>
      </c>
      <c r="B8" t="s">
        <v>31</v>
      </c>
      <c r="C8" t="s">
        <v>32</v>
      </c>
      <c r="D8" t="s">
        <v>33</v>
      </c>
      <c r="E8" t="str">
        <f>_xlfn.XLOOKUP(Table1[[#This Row],[Product_ID]],[1]!Table1[Product_ID],[1]!Table1[Product_Name])</f>
        <v>Sports Product 88</v>
      </c>
      <c r="F8" t="str">
        <f>_xlfn.XLOOKUP(Table1[[#This Row],[Product_ID]],[1]!Table1[Product_ID],[1]!Table1[Category])</f>
        <v>Sports</v>
      </c>
      <c r="G8">
        <f>_xlfn.XLOOKUP(Table1[[#This Row],[Product_ID]],[1]!Table1[Product_ID],[1]!Table1[Unit_Price])</f>
        <v>11542</v>
      </c>
      <c r="H8">
        <f>_xlfn.XLOOKUP(Table1[[#This Row],[Product_ID]],[1]!Table1[Product_ID],[1]!Table1[Cost])</f>
        <v>6925.2</v>
      </c>
      <c r="I8">
        <v>5</v>
      </c>
      <c r="J8">
        <v>0</v>
      </c>
      <c r="K8">
        <f>Table1[[#This Row],[Quantity]]*Table1[[#This Row],[Unit_Price]]</f>
        <v>57710</v>
      </c>
      <c r="L8">
        <f>Table1[[#This Row],[Quantity]]*Table1[[#This Row],[Cost]]</f>
        <v>34626</v>
      </c>
      <c r="M8">
        <f>Table1[[#This Row],[Sales]]-Table1[[#This Row],[Total_Cost]]</f>
        <v>23084</v>
      </c>
      <c r="N8" s="1">
        <f>Table1[[#This Row],[Profit]]/Table1[[#This Row],[Sales]]</f>
        <v>0.4</v>
      </c>
      <c r="O8" t="str">
        <f>TEXT(Table1[[#This Row],[Order_Date]],"mmmm")</f>
        <v>September</v>
      </c>
      <c r="P8">
        <f>YEAR(Table1[[#This Row],[Order_Date]])</f>
        <v>2024</v>
      </c>
      <c r="Q8" t="str">
        <f>"Q"&amp;ROUNDUP(MONTH(Table1[[#This Row],[Order_Date]])/3,0)</f>
        <v>Q3</v>
      </c>
    </row>
    <row r="9" spans="1:19" x14ac:dyDescent="0.25">
      <c r="A9" t="s">
        <v>34</v>
      </c>
      <c r="B9" t="s">
        <v>35</v>
      </c>
      <c r="C9" t="s">
        <v>36</v>
      </c>
      <c r="D9" t="s">
        <v>37</v>
      </c>
      <c r="E9" t="str">
        <f>_xlfn.XLOOKUP(Table1[[#This Row],[Product_ID]],[1]!Table1[Product_ID],[1]!Table1[Product_Name])</f>
        <v>Home &amp; Kitchen Product 46</v>
      </c>
      <c r="F9" t="str">
        <f>_xlfn.XLOOKUP(Table1[[#This Row],[Product_ID]],[1]!Table1[Product_ID],[1]!Table1[Category])</f>
        <v>Home &amp; Kitchen</v>
      </c>
      <c r="G9">
        <f>_xlfn.XLOOKUP(Table1[[#This Row],[Product_ID]],[1]!Table1[Product_ID],[1]!Table1[Unit_Price])</f>
        <v>10604</v>
      </c>
      <c r="H9">
        <f>_xlfn.XLOOKUP(Table1[[#This Row],[Product_ID]],[1]!Table1[Product_ID],[1]!Table1[Cost])</f>
        <v>5302</v>
      </c>
      <c r="I9">
        <v>5</v>
      </c>
      <c r="J9">
        <v>20</v>
      </c>
      <c r="K9">
        <f>Table1[[#This Row],[Quantity]]*Table1[[#This Row],[Unit_Price]]</f>
        <v>53020</v>
      </c>
      <c r="L9">
        <f>Table1[[#This Row],[Quantity]]*Table1[[#This Row],[Cost]]</f>
        <v>26510</v>
      </c>
      <c r="M9">
        <f>Table1[[#This Row],[Sales]]-Table1[[#This Row],[Total_Cost]]</f>
        <v>26510</v>
      </c>
      <c r="N9" s="1">
        <f>Table1[[#This Row],[Profit]]/Table1[[#This Row],[Sales]]</f>
        <v>0.5</v>
      </c>
      <c r="O9" t="str">
        <f>TEXT(Table1[[#This Row],[Order_Date]],"mmmm")</f>
        <v>December</v>
      </c>
      <c r="P9">
        <f>YEAR(Table1[[#This Row],[Order_Date]])</f>
        <v>2025</v>
      </c>
      <c r="Q9" t="str">
        <f>"Q"&amp;ROUNDUP(MONTH(Table1[[#This Row],[Order_Date]])/3,0)</f>
        <v>Q4</v>
      </c>
    </row>
    <row r="10" spans="1:19" x14ac:dyDescent="0.25">
      <c r="A10" t="s">
        <v>38</v>
      </c>
      <c r="B10" t="s">
        <v>39</v>
      </c>
      <c r="C10" t="s">
        <v>40</v>
      </c>
      <c r="D10" t="s">
        <v>41</v>
      </c>
      <c r="E10" t="str">
        <f>_xlfn.XLOOKUP(Table1[[#This Row],[Product_ID]],[1]!Table1[Product_ID],[1]!Table1[Product_Name])</f>
        <v>Clothing Product 86</v>
      </c>
      <c r="F10" t="str">
        <f>_xlfn.XLOOKUP(Table1[[#This Row],[Product_ID]],[1]!Table1[Product_ID],[1]!Table1[Category])</f>
        <v>Clothing</v>
      </c>
      <c r="G10">
        <f>_xlfn.XLOOKUP(Table1[[#This Row],[Product_ID]],[1]!Table1[Product_ID],[1]!Table1[Unit_Price])</f>
        <v>3333</v>
      </c>
      <c r="H10">
        <f>_xlfn.XLOOKUP(Table1[[#This Row],[Product_ID]],[1]!Table1[Product_ID],[1]!Table1[Cost])</f>
        <v>2333.1</v>
      </c>
      <c r="I10">
        <v>1</v>
      </c>
      <c r="J10">
        <v>10</v>
      </c>
      <c r="K10">
        <f>Table1[[#This Row],[Quantity]]*Table1[[#This Row],[Unit_Price]]</f>
        <v>3333</v>
      </c>
      <c r="L10">
        <f>Table1[[#This Row],[Quantity]]*Table1[[#This Row],[Cost]]</f>
        <v>2333.1</v>
      </c>
      <c r="M10">
        <f>Table1[[#This Row],[Sales]]-Table1[[#This Row],[Total_Cost]]</f>
        <v>999.90000000000009</v>
      </c>
      <c r="N10" s="1">
        <f>Table1[[#This Row],[Profit]]/Table1[[#This Row],[Sales]]</f>
        <v>0.30000000000000004</v>
      </c>
      <c r="O10" t="str">
        <f>TEXT(Table1[[#This Row],[Order_Date]],"mmmm")</f>
        <v>November</v>
      </c>
      <c r="P10">
        <f>YEAR(Table1[[#This Row],[Order_Date]])</f>
        <v>2024</v>
      </c>
      <c r="Q10" t="str">
        <f>"Q"&amp;ROUNDUP(MONTH(Table1[[#This Row],[Order_Date]])/3,0)</f>
        <v>Q4</v>
      </c>
    </row>
    <row r="11" spans="1:19" x14ac:dyDescent="0.25">
      <c r="A11" t="s">
        <v>42</v>
      </c>
      <c r="B11" t="s">
        <v>43</v>
      </c>
      <c r="C11" t="s">
        <v>44</v>
      </c>
      <c r="D11" t="s">
        <v>45</v>
      </c>
      <c r="E11" t="str">
        <f>_xlfn.XLOOKUP(Table1[[#This Row],[Product_ID]],[1]!Table1[Product_ID],[1]!Table1[Product_Name])</f>
        <v>Clothing Product 32</v>
      </c>
      <c r="F11" t="str">
        <f>_xlfn.XLOOKUP(Table1[[#This Row],[Product_ID]],[1]!Table1[Product_ID],[1]!Table1[Category])</f>
        <v>Clothing</v>
      </c>
      <c r="G11">
        <f>_xlfn.XLOOKUP(Table1[[#This Row],[Product_ID]],[1]!Table1[Product_ID],[1]!Table1[Unit_Price])</f>
        <v>3034</v>
      </c>
      <c r="H11">
        <f>_xlfn.XLOOKUP(Table1[[#This Row],[Product_ID]],[1]!Table1[Product_ID],[1]!Table1[Cost])</f>
        <v>1820.4</v>
      </c>
      <c r="I11">
        <v>3</v>
      </c>
      <c r="J11">
        <v>20</v>
      </c>
      <c r="K11">
        <f>Table1[[#This Row],[Quantity]]*Table1[[#This Row],[Unit_Price]]</f>
        <v>9102</v>
      </c>
      <c r="L11">
        <f>Table1[[#This Row],[Quantity]]*Table1[[#This Row],[Cost]]</f>
        <v>5461.2000000000007</v>
      </c>
      <c r="M11">
        <f>Table1[[#This Row],[Sales]]-Table1[[#This Row],[Total_Cost]]</f>
        <v>3640.7999999999993</v>
      </c>
      <c r="N11" s="1">
        <f>Table1[[#This Row],[Profit]]/Table1[[#This Row],[Sales]]</f>
        <v>0.39999999999999991</v>
      </c>
      <c r="O11" t="str">
        <f>TEXT(Table1[[#This Row],[Order_Date]],"mmmm")</f>
        <v>December</v>
      </c>
      <c r="P11">
        <f>YEAR(Table1[[#This Row],[Order_Date]])</f>
        <v>2024</v>
      </c>
      <c r="Q11" t="str">
        <f>"Q"&amp;ROUNDUP(MONTH(Table1[[#This Row],[Order_Date]])/3,0)</f>
        <v>Q4</v>
      </c>
    </row>
    <row r="12" spans="1:19" x14ac:dyDescent="0.25">
      <c r="A12" t="s">
        <v>46</v>
      </c>
      <c r="B12" t="s">
        <v>47</v>
      </c>
      <c r="C12" t="s">
        <v>48</v>
      </c>
      <c r="D12" t="s">
        <v>49</v>
      </c>
      <c r="E12" t="str">
        <f>_xlfn.XLOOKUP(Table1[[#This Row],[Product_ID]],[1]!Table1[Product_ID],[1]!Table1[Product_Name])</f>
        <v>Sports Product 65</v>
      </c>
      <c r="F12" t="str">
        <f>_xlfn.XLOOKUP(Table1[[#This Row],[Product_ID]],[1]!Table1[Product_ID],[1]!Table1[Category])</f>
        <v>Sports</v>
      </c>
      <c r="G12">
        <f>_xlfn.XLOOKUP(Table1[[#This Row],[Product_ID]],[1]!Table1[Product_ID],[1]!Table1[Unit_Price])</f>
        <v>4421</v>
      </c>
      <c r="H12">
        <f>_xlfn.XLOOKUP(Table1[[#This Row],[Product_ID]],[1]!Table1[Product_ID],[1]!Table1[Cost])</f>
        <v>3094.7</v>
      </c>
      <c r="I12">
        <v>3</v>
      </c>
      <c r="J12">
        <v>10</v>
      </c>
      <c r="K12">
        <f>Table1[[#This Row],[Quantity]]*Table1[[#This Row],[Unit_Price]]</f>
        <v>13263</v>
      </c>
      <c r="L12">
        <f>Table1[[#This Row],[Quantity]]*Table1[[#This Row],[Cost]]</f>
        <v>9284.0999999999985</v>
      </c>
      <c r="M12">
        <f>Table1[[#This Row],[Sales]]-Table1[[#This Row],[Total_Cost]]</f>
        <v>3978.9000000000015</v>
      </c>
      <c r="N12" s="1">
        <f>Table1[[#This Row],[Profit]]/Table1[[#This Row],[Sales]]</f>
        <v>0.3000000000000001</v>
      </c>
      <c r="O12" t="str">
        <f>TEXT(Table1[[#This Row],[Order_Date]],"mmmm")</f>
        <v>September</v>
      </c>
      <c r="P12">
        <f>YEAR(Table1[[#This Row],[Order_Date]])</f>
        <v>2025</v>
      </c>
      <c r="Q12" t="str">
        <f>"Q"&amp;ROUNDUP(MONTH(Table1[[#This Row],[Order_Date]])/3,0)</f>
        <v>Q3</v>
      </c>
    </row>
    <row r="13" spans="1:19" x14ac:dyDescent="0.25">
      <c r="A13" t="s">
        <v>50</v>
      </c>
      <c r="B13" t="s">
        <v>51</v>
      </c>
      <c r="C13" t="s">
        <v>52</v>
      </c>
      <c r="D13" t="s">
        <v>25</v>
      </c>
      <c r="E13" t="str">
        <f>_xlfn.XLOOKUP(Table1[[#This Row],[Product_ID]],[1]!Table1[Product_ID],[1]!Table1[Product_Name])</f>
        <v>Sports Product 7</v>
      </c>
      <c r="F13" t="str">
        <f>_xlfn.XLOOKUP(Table1[[#This Row],[Product_ID]],[1]!Table1[Product_ID],[1]!Table1[Category])</f>
        <v>Sports</v>
      </c>
      <c r="G13">
        <f>_xlfn.XLOOKUP(Table1[[#This Row],[Product_ID]],[1]!Table1[Product_ID],[1]!Table1[Unit_Price])</f>
        <v>5469</v>
      </c>
      <c r="H13">
        <f>_xlfn.XLOOKUP(Table1[[#This Row],[Product_ID]],[1]!Table1[Product_ID],[1]!Table1[Cost])</f>
        <v>3281.4</v>
      </c>
      <c r="I13">
        <v>5</v>
      </c>
      <c r="J13">
        <v>5</v>
      </c>
      <c r="K13">
        <f>Table1[[#This Row],[Quantity]]*Table1[[#This Row],[Unit_Price]]</f>
        <v>27345</v>
      </c>
      <c r="L13">
        <f>Table1[[#This Row],[Quantity]]*Table1[[#This Row],[Cost]]</f>
        <v>16407</v>
      </c>
      <c r="M13">
        <f>Table1[[#This Row],[Sales]]-Table1[[#This Row],[Total_Cost]]</f>
        <v>10938</v>
      </c>
      <c r="N13" s="1">
        <f>Table1[[#This Row],[Profit]]/Table1[[#This Row],[Sales]]</f>
        <v>0.4</v>
      </c>
      <c r="O13" t="str">
        <f>TEXT(Table1[[#This Row],[Order_Date]],"mmmm")</f>
        <v>November</v>
      </c>
      <c r="P13">
        <f>YEAR(Table1[[#This Row],[Order_Date]])</f>
        <v>2025</v>
      </c>
      <c r="Q13" t="str">
        <f>"Q"&amp;ROUNDUP(MONTH(Table1[[#This Row],[Order_Date]])/3,0)</f>
        <v>Q4</v>
      </c>
    </row>
    <row r="14" spans="1:19" x14ac:dyDescent="0.25">
      <c r="A14" t="s">
        <v>53</v>
      </c>
      <c r="B14" t="s">
        <v>54</v>
      </c>
      <c r="C14" t="s">
        <v>55</v>
      </c>
      <c r="D14" t="s">
        <v>41</v>
      </c>
      <c r="E14" t="str">
        <f>_xlfn.XLOOKUP(Table1[[#This Row],[Product_ID]],[1]!Table1[Product_ID],[1]!Table1[Product_Name])</f>
        <v>Clothing Product 86</v>
      </c>
      <c r="F14" t="str">
        <f>_xlfn.XLOOKUP(Table1[[#This Row],[Product_ID]],[1]!Table1[Product_ID],[1]!Table1[Category])</f>
        <v>Clothing</v>
      </c>
      <c r="G14">
        <f>_xlfn.XLOOKUP(Table1[[#This Row],[Product_ID]],[1]!Table1[Product_ID],[1]!Table1[Unit_Price])</f>
        <v>3333</v>
      </c>
      <c r="H14">
        <f>_xlfn.XLOOKUP(Table1[[#This Row],[Product_ID]],[1]!Table1[Product_ID],[1]!Table1[Cost])</f>
        <v>2333.1</v>
      </c>
      <c r="I14">
        <v>4</v>
      </c>
      <c r="J14">
        <v>0</v>
      </c>
      <c r="K14">
        <f>Table1[[#This Row],[Quantity]]*Table1[[#This Row],[Unit_Price]]</f>
        <v>13332</v>
      </c>
      <c r="L14">
        <f>Table1[[#This Row],[Quantity]]*Table1[[#This Row],[Cost]]</f>
        <v>9332.4</v>
      </c>
      <c r="M14">
        <f>Table1[[#This Row],[Sales]]-Table1[[#This Row],[Total_Cost]]</f>
        <v>3999.6000000000004</v>
      </c>
      <c r="N14" s="1">
        <f>Table1[[#This Row],[Profit]]/Table1[[#This Row],[Sales]]</f>
        <v>0.30000000000000004</v>
      </c>
      <c r="O14" t="str">
        <f>TEXT(Table1[[#This Row],[Order_Date]],"mmmm")</f>
        <v>October</v>
      </c>
      <c r="P14">
        <f>YEAR(Table1[[#This Row],[Order_Date]])</f>
        <v>2024</v>
      </c>
      <c r="Q14" t="str">
        <f>"Q"&amp;ROUNDUP(MONTH(Table1[[#This Row],[Order_Date]])/3,0)</f>
        <v>Q4</v>
      </c>
    </row>
    <row r="15" spans="1:19" x14ac:dyDescent="0.25">
      <c r="A15" t="s">
        <v>56</v>
      </c>
      <c r="B15" t="s">
        <v>57</v>
      </c>
      <c r="C15" t="s">
        <v>58</v>
      </c>
      <c r="D15" t="s">
        <v>59</v>
      </c>
      <c r="E15" t="str">
        <f>_xlfn.XLOOKUP(Table1[[#This Row],[Product_ID]],[1]!Table1[Product_ID],[1]!Table1[Product_Name])</f>
        <v>Sports Product 23</v>
      </c>
      <c r="F15" t="str">
        <f>_xlfn.XLOOKUP(Table1[[#This Row],[Product_ID]],[1]!Table1[Product_ID],[1]!Table1[Category])</f>
        <v>Sports</v>
      </c>
      <c r="G15">
        <f>_xlfn.XLOOKUP(Table1[[#This Row],[Product_ID]],[1]!Table1[Product_ID],[1]!Table1[Unit_Price])</f>
        <v>4437</v>
      </c>
      <c r="H15">
        <f>_xlfn.XLOOKUP(Table1[[#This Row],[Product_ID]],[1]!Table1[Product_ID],[1]!Table1[Cost])</f>
        <v>2662.2</v>
      </c>
      <c r="I15">
        <v>5</v>
      </c>
      <c r="J15">
        <v>15</v>
      </c>
      <c r="K15">
        <f>Table1[[#This Row],[Quantity]]*Table1[[#This Row],[Unit_Price]]</f>
        <v>22185</v>
      </c>
      <c r="L15">
        <f>Table1[[#This Row],[Quantity]]*Table1[[#This Row],[Cost]]</f>
        <v>13311</v>
      </c>
      <c r="M15">
        <f>Table1[[#This Row],[Sales]]-Table1[[#This Row],[Total_Cost]]</f>
        <v>8874</v>
      </c>
      <c r="N15" s="1">
        <f>Table1[[#This Row],[Profit]]/Table1[[#This Row],[Sales]]</f>
        <v>0.4</v>
      </c>
      <c r="O15" t="str">
        <f>TEXT(Table1[[#This Row],[Order_Date]],"mmmm")</f>
        <v>December</v>
      </c>
      <c r="P15">
        <f>YEAR(Table1[[#This Row],[Order_Date]])</f>
        <v>2024</v>
      </c>
      <c r="Q15" t="str">
        <f>"Q"&amp;ROUNDUP(MONTH(Table1[[#This Row],[Order_Date]])/3,0)</f>
        <v>Q4</v>
      </c>
    </row>
    <row r="16" spans="1:19" x14ac:dyDescent="0.25">
      <c r="A16" t="s">
        <v>60</v>
      </c>
      <c r="B16" t="s">
        <v>61</v>
      </c>
      <c r="C16" t="s">
        <v>62</v>
      </c>
      <c r="D16" t="s">
        <v>63</v>
      </c>
      <c r="E16" t="str">
        <f>_xlfn.XLOOKUP(Table1[[#This Row],[Product_ID]],[1]!Table1[Product_ID],[1]!Table1[Product_Name])</f>
        <v>Clothing Product 17</v>
      </c>
      <c r="F16" t="str">
        <f>_xlfn.XLOOKUP(Table1[[#This Row],[Product_ID]],[1]!Table1[Product_ID],[1]!Table1[Category])</f>
        <v>Clothing</v>
      </c>
      <c r="G16">
        <f>_xlfn.XLOOKUP(Table1[[#This Row],[Product_ID]],[1]!Table1[Product_ID],[1]!Table1[Unit_Price])</f>
        <v>978</v>
      </c>
      <c r="H16">
        <f>_xlfn.XLOOKUP(Table1[[#This Row],[Product_ID]],[1]!Table1[Product_ID],[1]!Table1[Cost])</f>
        <v>684.6</v>
      </c>
      <c r="I16">
        <v>4</v>
      </c>
      <c r="J16">
        <v>5</v>
      </c>
      <c r="K16">
        <f>Table1[[#This Row],[Quantity]]*Table1[[#This Row],[Unit_Price]]</f>
        <v>3912</v>
      </c>
      <c r="L16">
        <f>Table1[[#This Row],[Quantity]]*Table1[[#This Row],[Cost]]</f>
        <v>2738.4</v>
      </c>
      <c r="M16">
        <f>Table1[[#This Row],[Sales]]-Table1[[#This Row],[Total_Cost]]</f>
        <v>1173.5999999999999</v>
      </c>
      <c r="N16" s="1">
        <f>Table1[[#This Row],[Profit]]/Table1[[#This Row],[Sales]]</f>
        <v>0.3</v>
      </c>
      <c r="O16" t="str">
        <f>TEXT(Table1[[#This Row],[Order_Date]],"mmmm")</f>
        <v>October</v>
      </c>
      <c r="P16">
        <f>YEAR(Table1[[#This Row],[Order_Date]])</f>
        <v>2024</v>
      </c>
      <c r="Q16" t="str">
        <f>"Q"&amp;ROUNDUP(MONTH(Table1[[#This Row],[Order_Date]])/3,0)</f>
        <v>Q4</v>
      </c>
    </row>
    <row r="17" spans="1:17" x14ac:dyDescent="0.25">
      <c r="A17" t="s">
        <v>64</v>
      </c>
      <c r="B17" t="s">
        <v>65</v>
      </c>
      <c r="C17" t="s">
        <v>66</v>
      </c>
      <c r="D17" t="s">
        <v>67</v>
      </c>
      <c r="E17" t="str">
        <f>_xlfn.XLOOKUP(Table1[[#This Row],[Product_ID]],[1]!Table1[Product_ID],[1]!Table1[Product_Name])</f>
        <v>Home &amp; Kitchen Product 12</v>
      </c>
      <c r="F17" t="str">
        <f>_xlfn.XLOOKUP(Table1[[#This Row],[Product_ID]],[1]!Table1[Product_ID],[1]!Table1[Category])</f>
        <v>Home &amp; Kitchen</v>
      </c>
      <c r="G17">
        <f>_xlfn.XLOOKUP(Table1[[#This Row],[Product_ID]],[1]!Table1[Product_ID],[1]!Table1[Unit_Price])</f>
        <v>1513</v>
      </c>
      <c r="H17">
        <f>_xlfn.XLOOKUP(Table1[[#This Row],[Product_ID]],[1]!Table1[Product_ID],[1]!Table1[Cost])</f>
        <v>907.8</v>
      </c>
      <c r="I17">
        <v>4</v>
      </c>
      <c r="J17">
        <v>10</v>
      </c>
      <c r="K17">
        <f>Table1[[#This Row],[Quantity]]*Table1[[#This Row],[Unit_Price]]</f>
        <v>6052</v>
      </c>
      <c r="L17">
        <f>Table1[[#This Row],[Quantity]]*Table1[[#This Row],[Cost]]</f>
        <v>3631.2</v>
      </c>
      <c r="M17">
        <f>Table1[[#This Row],[Sales]]-Table1[[#This Row],[Total_Cost]]</f>
        <v>2420.8000000000002</v>
      </c>
      <c r="N17" s="1">
        <f>Table1[[#This Row],[Profit]]/Table1[[#This Row],[Sales]]</f>
        <v>0.4</v>
      </c>
      <c r="O17" t="str">
        <f>TEXT(Table1[[#This Row],[Order_Date]],"mmmm")</f>
        <v>November</v>
      </c>
      <c r="P17">
        <f>YEAR(Table1[[#This Row],[Order_Date]])</f>
        <v>2024</v>
      </c>
      <c r="Q17" t="str">
        <f>"Q"&amp;ROUNDUP(MONTH(Table1[[#This Row],[Order_Date]])/3,0)</f>
        <v>Q4</v>
      </c>
    </row>
    <row r="18" spans="1:17" x14ac:dyDescent="0.25">
      <c r="A18" t="s">
        <v>68</v>
      </c>
      <c r="B18" t="s">
        <v>69</v>
      </c>
      <c r="C18" t="s">
        <v>70</v>
      </c>
      <c r="D18" t="s">
        <v>13</v>
      </c>
      <c r="E18" t="str">
        <f>_xlfn.XLOOKUP(Table1[[#This Row],[Product_ID]],[1]!Table1[Product_ID],[1]!Table1[Product_Name])</f>
        <v>Beauty Product 1</v>
      </c>
      <c r="F18" t="str">
        <f>_xlfn.XLOOKUP(Table1[[#This Row],[Product_ID]],[1]!Table1[Product_ID],[1]!Table1[Category])</f>
        <v>Beauty</v>
      </c>
      <c r="G18">
        <f>_xlfn.XLOOKUP(Table1[[#This Row],[Product_ID]],[1]!Table1[Product_ID],[1]!Table1[Unit_Price])</f>
        <v>1891</v>
      </c>
      <c r="H18">
        <f>_xlfn.XLOOKUP(Table1[[#This Row],[Product_ID]],[1]!Table1[Product_ID],[1]!Table1[Cost])</f>
        <v>945.5</v>
      </c>
      <c r="I18">
        <v>5</v>
      </c>
      <c r="J18">
        <v>20</v>
      </c>
      <c r="K18">
        <f>Table1[[#This Row],[Quantity]]*Table1[[#This Row],[Unit_Price]]</f>
        <v>9455</v>
      </c>
      <c r="L18">
        <f>Table1[[#This Row],[Quantity]]*Table1[[#This Row],[Cost]]</f>
        <v>4727.5</v>
      </c>
      <c r="M18">
        <f>Table1[[#This Row],[Sales]]-Table1[[#This Row],[Total_Cost]]</f>
        <v>4727.5</v>
      </c>
      <c r="N18" s="1">
        <f>Table1[[#This Row],[Profit]]/Table1[[#This Row],[Sales]]</f>
        <v>0.5</v>
      </c>
      <c r="O18" t="str">
        <f>TEXT(Table1[[#This Row],[Order_Date]],"mmmm")</f>
        <v>December</v>
      </c>
      <c r="P18">
        <f>YEAR(Table1[[#This Row],[Order_Date]])</f>
        <v>2024</v>
      </c>
      <c r="Q18" t="str">
        <f>"Q"&amp;ROUNDUP(MONTH(Table1[[#This Row],[Order_Date]])/3,0)</f>
        <v>Q4</v>
      </c>
    </row>
    <row r="19" spans="1:17" x14ac:dyDescent="0.25">
      <c r="A19" t="s">
        <v>71</v>
      </c>
      <c r="B19" t="s">
        <v>72</v>
      </c>
      <c r="C19" t="s">
        <v>73</v>
      </c>
      <c r="D19" t="s">
        <v>45</v>
      </c>
      <c r="E19" t="str">
        <f>_xlfn.XLOOKUP(Table1[[#This Row],[Product_ID]],[1]!Table1[Product_ID],[1]!Table1[Product_Name])</f>
        <v>Clothing Product 32</v>
      </c>
      <c r="F19" t="str">
        <f>_xlfn.XLOOKUP(Table1[[#This Row],[Product_ID]],[1]!Table1[Product_ID],[1]!Table1[Category])</f>
        <v>Clothing</v>
      </c>
      <c r="G19">
        <f>_xlfn.XLOOKUP(Table1[[#This Row],[Product_ID]],[1]!Table1[Product_ID],[1]!Table1[Unit_Price])</f>
        <v>3034</v>
      </c>
      <c r="H19">
        <f>_xlfn.XLOOKUP(Table1[[#This Row],[Product_ID]],[1]!Table1[Product_ID],[1]!Table1[Cost])</f>
        <v>1820.4</v>
      </c>
      <c r="I19">
        <v>3</v>
      </c>
      <c r="J19">
        <v>5</v>
      </c>
      <c r="K19">
        <f>Table1[[#This Row],[Quantity]]*Table1[[#This Row],[Unit_Price]]</f>
        <v>9102</v>
      </c>
      <c r="L19">
        <f>Table1[[#This Row],[Quantity]]*Table1[[#This Row],[Cost]]</f>
        <v>5461.2000000000007</v>
      </c>
      <c r="M19">
        <f>Table1[[#This Row],[Sales]]-Table1[[#This Row],[Total_Cost]]</f>
        <v>3640.7999999999993</v>
      </c>
      <c r="N19" s="1">
        <f>Table1[[#This Row],[Profit]]/Table1[[#This Row],[Sales]]</f>
        <v>0.39999999999999991</v>
      </c>
      <c r="O19" t="str">
        <f>TEXT(Table1[[#This Row],[Order_Date]],"mmmm")</f>
        <v>April</v>
      </c>
      <c r="P19">
        <f>YEAR(Table1[[#This Row],[Order_Date]])</f>
        <v>2025</v>
      </c>
      <c r="Q19" t="str">
        <f>"Q"&amp;ROUNDUP(MONTH(Table1[[#This Row],[Order_Date]])/3,0)</f>
        <v>Q2</v>
      </c>
    </row>
    <row r="20" spans="1:17" x14ac:dyDescent="0.25">
      <c r="A20" t="s">
        <v>74</v>
      </c>
      <c r="B20" t="s">
        <v>75</v>
      </c>
      <c r="C20" t="s">
        <v>76</v>
      </c>
      <c r="D20" t="s">
        <v>77</v>
      </c>
      <c r="E20" t="str">
        <f>_xlfn.XLOOKUP(Table1[[#This Row],[Product_ID]],[1]!Table1[Product_ID],[1]!Table1[Product_Name])</f>
        <v>Sports Product 83</v>
      </c>
      <c r="F20" t="str">
        <f>_xlfn.XLOOKUP(Table1[[#This Row],[Product_ID]],[1]!Table1[Product_ID],[1]!Table1[Category])</f>
        <v>Sports</v>
      </c>
      <c r="G20">
        <f>_xlfn.XLOOKUP(Table1[[#This Row],[Product_ID]],[1]!Table1[Product_ID],[1]!Table1[Unit_Price])</f>
        <v>5842</v>
      </c>
      <c r="H20">
        <f>_xlfn.XLOOKUP(Table1[[#This Row],[Product_ID]],[1]!Table1[Product_ID],[1]!Table1[Cost])</f>
        <v>3505.2</v>
      </c>
      <c r="I20">
        <v>5</v>
      </c>
      <c r="J20">
        <v>20</v>
      </c>
      <c r="K20">
        <f>Table1[[#This Row],[Quantity]]*Table1[[#This Row],[Unit_Price]]</f>
        <v>29210</v>
      </c>
      <c r="L20">
        <f>Table1[[#This Row],[Quantity]]*Table1[[#This Row],[Cost]]</f>
        <v>17526</v>
      </c>
      <c r="M20">
        <f>Table1[[#This Row],[Sales]]-Table1[[#This Row],[Total_Cost]]</f>
        <v>11684</v>
      </c>
      <c r="N20" s="1">
        <f>Table1[[#This Row],[Profit]]/Table1[[#This Row],[Sales]]</f>
        <v>0.4</v>
      </c>
      <c r="O20" t="str">
        <f>TEXT(Table1[[#This Row],[Order_Date]],"mmmm")</f>
        <v>August</v>
      </c>
      <c r="P20">
        <f>YEAR(Table1[[#This Row],[Order_Date]])</f>
        <v>2025</v>
      </c>
      <c r="Q20" t="str">
        <f>"Q"&amp;ROUNDUP(MONTH(Table1[[#This Row],[Order_Date]])/3,0)</f>
        <v>Q3</v>
      </c>
    </row>
    <row r="21" spans="1:17" x14ac:dyDescent="0.25">
      <c r="A21" t="s">
        <v>78</v>
      </c>
      <c r="B21" t="s">
        <v>79</v>
      </c>
      <c r="C21" t="s">
        <v>80</v>
      </c>
      <c r="D21" t="s">
        <v>81</v>
      </c>
      <c r="E21" t="str">
        <f>_xlfn.XLOOKUP(Table1[[#This Row],[Product_ID]],[1]!Table1[Product_ID],[1]!Table1[Product_Name])</f>
        <v>Beauty Product 4</v>
      </c>
      <c r="F21" t="str">
        <f>_xlfn.XLOOKUP(Table1[[#This Row],[Product_ID]],[1]!Table1[Product_ID],[1]!Table1[Category])</f>
        <v>Beauty</v>
      </c>
      <c r="G21">
        <f>_xlfn.XLOOKUP(Table1[[#This Row],[Product_ID]],[1]!Table1[Product_ID],[1]!Table1[Unit_Price])</f>
        <v>591</v>
      </c>
      <c r="H21">
        <f>_xlfn.XLOOKUP(Table1[[#This Row],[Product_ID]],[1]!Table1[Product_ID],[1]!Table1[Cost])</f>
        <v>354.6</v>
      </c>
      <c r="I21">
        <v>4</v>
      </c>
      <c r="J21">
        <v>5</v>
      </c>
      <c r="K21">
        <f>Table1[[#This Row],[Quantity]]*Table1[[#This Row],[Unit_Price]]</f>
        <v>2364</v>
      </c>
      <c r="L21">
        <f>Table1[[#This Row],[Quantity]]*Table1[[#This Row],[Cost]]</f>
        <v>1418.4</v>
      </c>
      <c r="M21">
        <f>Table1[[#This Row],[Sales]]-Table1[[#This Row],[Total_Cost]]</f>
        <v>945.59999999999991</v>
      </c>
      <c r="N21" s="1">
        <f>Table1[[#This Row],[Profit]]/Table1[[#This Row],[Sales]]</f>
        <v>0.39999999999999997</v>
      </c>
      <c r="O21" t="str">
        <f>TEXT(Table1[[#This Row],[Order_Date]],"mmmm")</f>
        <v>June</v>
      </c>
      <c r="P21">
        <f>YEAR(Table1[[#This Row],[Order_Date]])</f>
        <v>2024</v>
      </c>
      <c r="Q21" t="str">
        <f>"Q"&amp;ROUNDUP(MONTH(Table1[[#This Row],[Order_Date]])/3,0)</f>
        <v>Q2</v>
      </c>
    </row>
    <row r="22" spans="1:17" x14ac:dyDescent="0.25">
      <c r="A22" t="s">
        <v>82</v>
      </c>
      <c r="B22" t="s">
        <v>83</v>
      </c>
      <c r="C22" t="s">
        <v>84</v>
      </c>
      <c r="D22" t="s">
        <v>85</v>
      </c>
      <c r="E22" t="str">
        <f>_xlfn.XLOOKUP(Table1[[#This Row],[Product_ID]],[1]!Table1[Product_ID],[1]!Table1[Product_Name])</f>
        <v>Clothing Product 63</v>
      </c>
      <c r="F22" t="str">
        <f>_xlfn.XLOOKUP(Table1[[#This Row],[Product_ID]],[1]!Table1[Product_ID],[1]!Table1[Category])</f>
        <v>Clothing</v>
      </c>
      <c r="G22">
        <f>_xlfn.XLOOKUP(Table1[[#This Row],[Product_ID]],[1]!Table1[Product_ID],[1]!Table1[Unit_Price])</f>
        <v>3643</v>
      </c>
      <c r="H22">
        <f>_xlfn.XLOOKUP(Table1[[#This Row],[Product_ID]],[1]!Table1[Product_ID],[1]!Table1[Cost])</f>
        <v>2185.8000000000002</v>
      </c>
      <c r="I22">
        <v>3</v>
      </c>
      <c r="J22">
        <v>10</v>
      </c>
      <c r="K22">
        <f>Table1[[#This Row],[Quantity]]*Table1[[#This Row],[Unit_Price]]</f>
        <v>10929</v>
      </c>
      <c r="L22">
        <f>Table1[[#This Row],[Quantity]]*Table1[[#This Row],[Cost]]</f>
        <v>6557.4000000000005</v>
      </c>
      <c r="M22">
        <f>Table1[[#This Row],[Sales]]-Table1[[#This Row],[Total_Cost]]</f>
        <v>4371.5999999999995</v>
      </c>
      <c r="N22" s="1">
        <f>Table1[[#This Row],[Profit]]/Table1[[#This Row],[Sales]]</f>
        <v>0.39999999999999997</v>
      </c>
      <c r="O22" t="str">
        <f>TEXT(Table1[[#This Row],[Order_Date]],"mmmm")</f>
        <v>July</v>
      </c>
      <c r="P22">
        <f>YEAR(Table1[[#This Row],[Order_Date]])</f>
        <v>2024</v>
      </c>
      <c r="Q22" t="str">
        <f>"Q"&amp;ROUNDUP(MONTH(Table1[[#This Row],[Order_Date]])/3,0)</f>
        <v>Q3</v>
      </c>
    </row>
    <row r="23" spans="1:17" x14ac:dyDescent="0.25">
      <c r="A23" t="s">
        <v>86</v>
      </c>
      <c r="B23" t="s">
        <v>87</v>
      </c>
      <c r="C23" t="s">
        <v>88</v>
      </c>
      <c r="D23" t="s">
        <v>89</v>
      </c>
      <c r="E23" t="str">
        <f>_xlfn.XLOOKUP(Table1[[#This Row],[Product_ID]],[1]!Table1[Product_ID],[1]!Table1[Product_Name])</f>
        <v>Beauty Product 76</v>
      </c>
      <c r="F23" t="str">
        <f>_xlfn.XLOOKUP(Table1[[#This Row],[Product_ID]],[1]!Table1[Product_ID],[1]!Table1[Category])</f>
        <v>Beauty</v>
      </c>
      <c r="G23">
        <f>_xlfn.XLOOKUP(Table1[[#This Row],[Product_ID]],[1]!Table1[Product_ID],[1]!Table1[Unit_Price])</f>
        <v>3690</v>
      </c>
      <c r="H23">
        <f>_xlfn.XLOOKUP(Table1[[#This Row],[Product_ID]],[1]!Table1[Product_ID],[1]!Table1[Cost])</f>
        <v>2583</v>
      </c>
      <c r="I23">
        <v>5</v>
      </c>
      <c r="J23">
        <v>0</v>
      </c>
      <c r="K23">
        <f>Table1[[#This Row],[Quantity]]*Table1[[#This Row],[Unit_Price]]</f>
        <v>18450</v>
      </c>
      <c r="L23">
        <f>Table1[[#This Row],[Quantity]]*Table1[[#This Row],[Cost]]</f>
        <v>12915</v>
      </c>
      <c r="M23">
        <f>Table1[[#This Row],[Sales]]-Table1[[#This Row],[Total_Cost]]</f>
        <v>5535</v>
      </c>
      <c r="N23" s="1">
        <f>Table1[[#This Row],[Profit]]/Table1[[#This Row],[Sales]]</f>
        <v>0.3</v>
      </c>
      <c r="O23" t="str">
        <f>TEXT(Table1[[#This Row],[Order_Date]],"mmmm")</f>
        <v>February</v>
      </c>
      <c r="P23">
        <f>YEAR(Table1[[#This Row],[Order_Date]])</f>
        <v>2025</v>
      </c>
      <c r="Q23" t="str">
        <f>"Q"&amp;ROUNDUP(MONTH(Table1[[#This Row],[Order_Date]])/3,0)</f>
        <v>Q1</v>
      </c>
    </row>
    <row r="24" spans="1:17" x14ac:dyDescent="0.25">
      <c r="A24" t="s">
        <v>90</v>
      </c>
      <c r="B24" t="s">
        <v>91</v>
      </c>
      <c r="C24" t="s">
        <v>92</v>
      </c>
      <c r="D24" t="s">
        <v>33</v>
      </c>
      <c r="E24" t="str">
        <f>_xlfn.XLOOKUP(Table1[[#This Row],[Product_ID]],[1]!Table1[Product_ID],[1]!Table1[Product_Name])</f>
        <v>Sports Product 88</v>
      </c>
      <c r="F24" t="str">
        <f>_xlfn.XLOOKUP(Table1[[#This Row],[Product_ID]],[1]!Table1[Product_ID],[1]!Table1[Category])</f>
        <v>Sports</v>
      </c>
      <c r="G24">
        <f>_xlfn.XLOOKUP(Table1[[#This Row],[Product_ID]],[1]!Table1[Product_ID],[1]!Table1[Unit_Price])</f>
        <v>11542</v>
      </c>
      <c r="H24">
        <f>_xlfn.XLOOKUP(Table1[[#This Row],[Product_ID]],[1]!Table1[Product_ID],[1]!Table1[Cost])</f>
        <v>6925.2</v>
      </c>
      <c r="I24">
        <v>4</v>
      </c>
      <c r="J24">
        <v>5</v>
      </c>
      <c r="K24">
        <f>Table1[[#This Row],[Quantity]]*Table1[[#This Row],[Unit_Price]]</f>
        <v>46168</v>
      </c>
      <c r="L24">
        <f>Table1[[#This Row],[Quantity]]*Table1[[#This Row],[Cost]]</f>
        <v>27700.799999999999</v>
      </c>
      <c r="M24">
        <f>Table1[[#This Row],[Sales]]-Table1[[#This Row],[Total_Cost]]</f>
        <v>18467.2</v>
      </c>
      <c r="N24" s="1">
        <f>Table1[[#This Row],[Profit]]/Table1[[#This Row],[Sales]]</f>
        <v>0.4</v>
      </c>
      <c r="O24" t="str">
        <f>TEXT(Table1[[#This Row],[Order_Date]],"mmmm")</f>
        <v>December</v>
      </c>
      <c r="P24">
        <f>YEAR(Table1[[#This Row],[Order_Date]])</f>
        <v>2025</v>
      </c>
      <c r="Q24" t="str">
        <f>"Q"&amp;ROUNDUP(MONTH(Table1[[#This Row],[Order_Date]])/3,0)</f>
        <v>Q4</v>
      </c>
    </row>
    <row r="25" spans="1:17" x14ac:dyDescent="0.25">
      <c r="A25" t="s">
        <v>93</v>
      </c>
      <c r="B25" t="s">
        <v>94</v>
      </c>
      <c r="C25" t="s">
        <v>95</v>
      </c>
      <c r="D25" t="s">
        <v>96</v>
      </c>
      <c r="E25" t="str">
        <f>_xlfn.XLOOKUP(Table1[[#This Row],[Product_ID]],[1]!Table1[Product_ID],[1]!Table1[Product_Name])</f>
        <v>Electronics Product 91</v>
      </c>
      <c r="F25" t="str">
        <f>_xlfn.XLOOKUP(Table1[[#This Row],[Product_ID]],[1]!Table1[Product_ID],[1]!Table1[Category])</f>
        <v>Electronics</v>
      </c>
      <c r="G25">
        <f>_xlfn.XLOOKUP(Table1[[#This Row],[Product_ID]],[1]!Table1[Product_ID],[1]!Table1[Unit_Price])</f>
        <v>45348</v>
      </c>
      <c r="H25">
        <f>_xlfn.XLOOKUP(Table1[[#This Row],[Product_ID]],[1]!Table1[Product_ID],[1]!Table1[Cost])</f>
        <v>27208.799999999999</v>
      </c>
      <c r="I25">
        <v>2</v>
      </c>
      <c r="J25">
        <v>5</v>
      </c>
      <c r="K25">
        <f>Table1[[#This Row],[Quantity]]*Table1[[#This Row],[Unit_Price]]</f>
        <v>90696</v>
      </c>
      <c r="L25">
        <f>Table1[[#This Row],[Quantity]]*Table1[[#This Row],[Cost]]</f>
        <v>54417.599999999999</v>
      </c>
      <c r="M25">
        <f>Table1[[#This Row],[Sales]]-Table1[[#This Row],[Total_Cost]]</f>
        <v>36278.400000000001</v>
      </c>
      <c r="N25" s="1">
        <f>Table1[[#This Row],[Profit]]/Table1[[#This Row],[Sales]]</f>
        <v>0.4</v>
      </c>
      <c r="O25" t="str">
        <f>TEXT(Table1[[#This Row],[Order_Date]],"mmmm")</f>
        <v>September</v>
      </c>
      <c r="P25">
        <f>YEAR(Table1[[#This Row],[Order_Date]])</f>
        <v>2024</v>
      </c>
      <c r="Q25" t="str">
        <f>"Q"&amp;ROUNDUP(MONTH(Table1[[#This Row],[Order_Date]])/3,0)</f>
        <v>Q3</v>
      </c>
    </row>
    <row r="26" spans="1:17" x14ac:dyDescent="0.25">
      <c r="A26" t="s">
        <v>97</v>
      </c>
      <c r="B26" t="s">
        <v>98</v>
      </c>
      <c r="C26" t="s">
        <v>99</v>
      </c>
      <c r="D26" t="s">
        <v>100</v>
      </c>
      <c r="E26" t="str">
        <f>_xlfn.XLOOKUP(Table1[[#This Row],[Product_ID]],[1]!Table1[Product_ID],[1]!Table1[Product_Name])</f>
        <v>Electronics Product 74</v>
      </c>
      <c r="F26" t="str">
        <f>_xlfn.XLOOKUP(Table1[[#This Row],[Product_ID]],[1]!Table1[Product_ID],[1]!Table1[Category])</f>
        <v>Electronics</v>
      </c>
      <c r="G26">
        <f>_xlfn.XLOOKUP(Table1[[#This Row],[Product_ID]],[1]!Table1[Product_ID],[1]!Table1[Unit_Price])</f>
        <v>20835</v>
      </c>
      <c r="H26">
        <f>_xlfn.XLOOKUP(Table1[[#This Row],[Product_ID]],[1]!Table1[Product_ID],[1]!Table1[Cost])</f>
        <v>12501</v>
      </c>
      <c r="I26">
        <v>5</v>
      </c>
      <c r="J26">
        <v>10</v>
      </c>
      <c r="K26">
        <f>Table1[[#This Row],[Quantity]]*Table1[[#This Row],[Unit_Price]]</f>
        <v>104175</v>
      </c>
      <c r="L26">
        <f>Table1[[#This Row],[Quantity]]*Table1[[#This Row],[Cost]]</f>
        <v>62505</v>
      </c>
      <c r="M26">
        <f>Table1[[#This Row],[Sales]]-Table1[[#This Row],[Total_Cost]]</f>
        <v>41670</v>
      </c>
      <c r="N26" s="1">
        <f>Table1[[#This Row],[Profit]]/Table1[[#This Row],[Sales]]</f>
        <v>0.4</v>
      </c>
      <c r="O26" t="str">
        <f>TEXT(Table1[[#This Row],[Order_Date]],"mmmm")</f>
        <v>August</v>
      </c>
      <c r="P26">
        <f>YEAR(Table1[[#This Row],[Order_Date]])</f>
        <v>2024</v>
      </c>
      <c r="Q26" t="str">
        <f>"Q"&amp;ROUNDUP(MONTH(Table1[[#This Row],[Order_Date]])/3,0)</f>
        <v>Q3</v>
      </c>
    </row>
    <row r="27" spans="1:17" x14ac:dyDescent="0.25">
      <c r="A27" t="s">
        <v>101</v>
      </c>
      <c r="B27" t="s">
        <v>102</v>
      </c>
      <c r="C27" t="s">
        <v>103</v>
      </c>
      <c r="D27" t="s">
        <v>104</v>
      </c>
      <c r="E27" t="str">
        <f>_xlfn.XLOOKUP(Table1[[#This Row],[Product_ID]],[1]!Table1[Product_ID],[1]!Table1[Product_Name])</f>
        <v>Electronics Product 72</v>
      </c>
      <c r="F27" t="str">
        <f>_xlfn.XLOOKUP(Table1[[#This Row],[Product_ID]],[1]!Table1[Product_ID],[1]!Table1[Category])</f>
        <v>Electronics</v>
      </c>
      <c r="G27">
        <f>_xlfn.XLOOKUP(Table1[[#This Row],[Product_ID]],[1]!Table1[Product_ID],[1]!Table1[Unit_Price])</f>
        <v>27555</v>
      </c>
      <c r="H27">
        <f>_xlfn.XLOOKUP(Table1[[#This Row],[Product_ID]],[1]!Table1[Product_ID],[1]!Table1[Cost])</f>
        <v>19288.5</v>
      </c>
      <c r="I27">
        <v>3</v>
      </c>
      <c r="J27">
        <v>10</v>
      </c>
      <c r="K27">
        <f>Table1[[#This Row],[Quantity]]*Table1[[#This Row],[Unit_Price]]</f>
        <v>82665</v>
      </c>
      <c r="L27">
        <f>Table1[[#This Row],[Quantity]]*Table1[[#This Row],[Cost]]</f>
        <v>57865.5</v>
      </c>
      <c r="M27">
        <f>Table1[[#This Row],[Sales]]-Table1[[#This Row],[Total_Cost]]</f>
        <v>24799.5</v>
      </c>
      <c r="N27" s="1">
        <f>Table1[[#This Row],[Profit]]/Table1[[#This Row],[Sales]]</f>
        <v>0.3</v>
      </c>
      <c r="O27" t="str">
        <f>TEXT(Table1[[#This Row],[Order_Date]],"mmmm")</f>
        <v>August</v>
      </c>
      <c r="P27">
        <f>YEAR(Table1[[#This Row],[Order_Date]])</f>
        <v>2024</v>
      </c>
      <c r="Q27" t="str">
        <f>"Q"&amp;ROUNDUP(MONTH(Table1[[#This Row],[Order_Date]])/3,0)</f>
        <v>Q3</v>
      </c>
    </row>
    <row r="28" spans="1:17" x14ac:dyDescent="0.25">
      <c r="A28" t="s">
        <v>105</v>
      </c>
      <c r="B28" t="s">
        <v>106</v>
      </c>
      <c r="C28" t="s">
        <v>107</v>
      </c>
      <c r="D28" t="s">
        <v>104</v>
      </c>
      <c r="E28" t="str">
        <f>_xlfn.XLOOKUP(Table1[[#This Row],[Product_ID]],[1]!Table1[Product_ID],[1]!Table1[Product_Name])</f>
        <v>Electronics Product 72</v>
      </c>
      <c r="F28" t="str">
        <f>_xlfn.XLOOKUP(Table1[[#This Row],[Product_ID]],[1]!Table1[Product_ID],[1]!Table1[Category])</f>
        <v>Electronics</v>
      </c>
      <c r="G28">
        <f>_xlfn.XLOOKUP(Table1[[#This Row],[Product_ID]],[1]!Table1[Product_ID],[1]!Table1[Unit_Price])</f>
        <v>27555</v>
      </c>
      <c r="H28">
        <f>_xlfn.XLOOKUP(Table1[[#This Row],[Product_ID]],[1]!Table1[Product_ID],[1]!Table1[Cost])</f>
        <v>19288.5</v>
      </c>
      <c r="I28">
        <v>4</v>
      </c>
      <c r="J28">
        <v>5</v>
      </c>
      <c r="K28">
        <f>Table1[[#This Row],[Quantity]]*Table1[[#This Row],[Unit_Price]]</f>
        <v>110220</v>
      </c>
      <c r="L28">
        <f>Table1[[#This Row],[Quantity]]*Table1[[#This Row],[Cost]]</f>
        <v>77154</v>
      </c>
      <c r="M28">
        <f>Table1[[#This Row],[Sales]]-Table1[[#This Row],[Total_Cost]]</f>
        <v>33066</v>
      </c>
      <c r="N28" s="1">
        <f>Table1[[#This Row],[Profit]]/Table1[[#This Row],[Sales]]</f>
        <v>0.3</v>
      </c>
      <c r="O28" t="str">
        <f>TEXT(Table1[[#This Row],[Order_Date]],"mmmm")</f>
        <v>January</v>
      </c>
      <c r="P28">
        <f>YEAR(Table1[[#This Row],[Order_Date]])</f>
        <v>2025</v>
      </c>
      <c r="Q28" t="str">
        <f>"Q"&amp;ROUNDUP(MONTH(Table1[[#This Row],[Order_Date]])/3,0)</f>
        <v>Q1</v>
      </c>
    </row>
    <row r="29" spans="1:17" x14ac:dyDescent="0.25">
      <c r="A29" t="s">
        <v>108</v>
      </c>
      <c r="B29" t="s">
        <v>109</v>
      </c>
      <c r="C29" t="s">
        <v>110</v>
      </c>
      <c r="D29" t="s">
        <v>111</v>
      </c>
      <c r="E29" t="str">
        <f>_xlfn.XLOOKUP(Table1[[#This Row],[Product_ID]],[1]!Table1[Product_ID],[1]!Table1[Product_Name])</f>
        <v>Sports Product 20</v>
      </c>
      <c r="F29" t="str">
        <f>_xlfn.XLOOKUP(Table1[[#This Row],[Product_ID]],[1]!Table1[Product_ID],[1]!Table1[Category])</f>
        <v>Sports</v>
      </c>
      <c r="G29">
        <f>_xlfn.XLOOKUP(Table1[[#This Row],[Product_ID]],[1]!Table1[Product_ID],[1]!Table1[Unit_Price])</f>
        <v>11647</v>
      </c>
      <c r="H29">
        <f>_xlfn.XLOOKUP(Table1[[#This Row],[Product_ID]],[1]!Table1[Product_ID],[1]!Table1[Cost])</f>
        <v>8152.9</v>
      </c>
      <c r="I29">
        <v>5</v>
      </c>
      <c r="J29">
        <v>10</v>
      </c>
      <c r="K29">
        <f>Table1[[#This Row],[Quantity]]*Table1[[#This Row],[Unit_Price]]</f>
        <v>58235</v>
      </c>
      <c r="L29">
        <f>Table1[[#This Row],[Quantity]]*Table1[[#This Row],[Cost]]</f>
        <v>40764.5</v>
      </c>
      <c r="M29">
        <f>Table1[[#This Row],[Sales]]-Table1[[#This Row],[Total_Cost]]</f>
        <v>17470.5</v>
      </c>
      <c r="N29" s="1">
        <f>Table1[[#This Row],[Profit]]/Table1[[#This Row],[Sales]]</f>
        <v>0.3</v>
      </c>
      <c r="O29" t="str">
        <f>TEXT(Table1[[#This Row],[Order_Date]],"mmmm")</f>
        <v>May</v>
      </c>
      <c r="P29">
        <f>YEAR(Table1[[#This Row],[Order_Date]])</f>
        <v>2025</v>
      </c>
      <c r="Q29" t="str">
        <f>"Q"&amp;ROUNDUP(MONTH(Table1[[#This Row],[Order_Date]])/3,0)</f>
        <v>Q2</v>
      </c>
    </row>
    <row r="30" spans="1:17" x14ac:dyDescent="0.25">
      <c r="A30" t="s">
        <v>112</v>
      </c>
      <c r="B30" t="s">
        <v>113</v>
      </c>
      <c r="C30" t="s">
        <v>114</v>
      </c>
      <c r="D30" t="s">
        <v>115</v>
      </c>
      <c r="E30" t="str">
        <f>_xlfn.XLOOKUP(Table1[[#This Row],[Product_ID]],[1]!Table1[Product_ID],[1]!Table1[Product_Name])</f>
        <v>Beauty Product 85</v>
      </c>
      <c r="F30" t="str">
        <f>_xlfn.XLOOKUP(Table1[[#This Row],[Product_ID]],[1]!Table1[Product_ID],[1]!Table1[Category])</f>
        <v>Beauty</v>
      </c>
      <c r="G30">
        <f>_xlfn.XLOOKUP(Table1[[#This Row],[Product_ID]],[1]!Table1[Product_ID],[1]!Table1[Unit_Price])</f>
        <v>1436</v>
      </c>
      <c r="H30">
        <f>_xlfn.XLOOKUP(Table1[[#This Row],[Product_ID]],[1]!Table1[Product_ID],[1]!Table1[Cost])</f>
        <v>1005.2</v>
      </c>
      <c r="I30">
        <v>5</v>
      </c>
      <c r="J30">
        <v>15</v>
      </c>
      <c r="K30">
        <f>Table1[[#This Row],[Quantity]]*Table1[[#This Row],[Unit_Price]]</f>
        <v>7180</v>
      </c>
      <c r="L30">
        <f>Table1[[#This Row],[Quantity]]*Table1[[#This Row],[Cost]]</f>
        <v>5026</v>
      </c>
      <c r="M30">
        <f>Table1[[#This Row],[Sales]]-Table1[[#This Row],[Total_Cost]]</f>
        <v>2154</v>
      </c>
      <c r="N30" s="1">
        <f>Table1[[#This Row],[Profit]]/Table1[[#This Row],[Sales]]</f>
        <v>0.3</v>
      </c>
      <c r="O30" t="str">
        <f>TEXT(Table1[[#This Row],[Order_Date]],"mmmm")</f>
        <v>July</v>
      </c>
      <c r="P30">
        <f>YEAR(Table1[[#This Row],[Order_Date]])</f>
        <v>2025</v>
      </c>
      <c r="Q30" t="str">
        <f>"Q"&amp;ROUNDUP(MONTH(Table1[[#This Row],[Order_Date]])/3,0)</f>
        <v>Q3</v>
      </c>
    </row>
    <row r="31" spans="1:17" x14ac:dyDescent="0.25">
      <c r="A31" t="s">
        <v>116</v>
      </c>
      <c r="B31" t="s">
        <v>117</v>
      </c>
      <c r="C31" t="s">
        <v>118</v>
      </c>
      <c r="D31" t="s">
        <v>119</v>
      </c>
      <c r="E31" t="str">
        <f>_xlfn.XLOOKUP(Table1[[#This Row],[Product_ID]],[1]!Table1[Product_ID],[1]!Table1[Product_Name])</f>
        <v>Electronics Product 56</v>
      </c>
      <c r="F31" t="str">
        <f>_xlfn.XLOOKUP(Table1[[#This Row],[Product_ID]],[1]!Table1[Product_ID],[1]!Table1[Category])</f>
        <v>Electronics</v>
      </c>
      <c r="G31">
        <f>_xlfn.XLOOKUP(Table1[[#This Row],[Product_ID]],[1]!Table1[Product_ID],[1]!Table1[Unit_Price])</f>
        <v>18900</v>
      </c>
      <c r="H31">
        <f>_xlfn.XLOOKUP(Table1[[#This Row],[Product_ID]],[1]!Table1[Product_ID],[1]!Table1[Cost])</f>
        <v>9450</v>
      </c>
      <c r="I31">
        <v>4</v>
      </c>
      <c r="J31">
        <v>20</v>
      </c>
      <c r="K31">
        <f>Table1[[#This Row],[Quantity]]*Table1[[#This Row],[Unit_Price]]</f>
        <v>75600</v>
      </c>
      <c r="L31">
        <f>Table1[[#This Row],[Quantity]]*Table1[[#This Row],[Cost]]</f>
        <v>37800</v>
      </c>
      <c r="M31">
        <f>Table1[[#This Row],[Sales]]-Table1[[#This Row],[Total_Cost]]</f>
        <v>37800</v>
      </c>
      <c r="N31" s="1">
        <f>Table1[[#This Row],[Profit]]/Table1[[#This Row],[Sales]]</f>
        <v>0.5</v>
      </c>
      <c r="O31" t="str">
        <f>TEXT(Table1[[#This Row],[Order_Date]],"mmmm")</f>
        <v>July</v>
      </c>
      <c r="P31">
        <f>YEAR(Table1[[#This Row],[Order_Date]])</f>
        <v>2025</v>
      </c>
      <c r="Q31" t="str">
        <f>"Q"&amp;ROUNDUP(MONTH(Table1[[#This Row],[Order_Date]])/3,0)</f>
        <v>Q3</v>
      </c>
    </row>
    <row r="32" spans="1:17" x14ac:dyDescent="0.25">
      <c r="A32" t="s">
        <v>120</v>
      </c>
      <c r="B32" t="s">
        <v>121</v>
      </c>
      <c r="C32" t="s">
        <v>122</v>
      </c>
      <c r="D32" t="s">
        <v>123</v>
      </c>
      <c r="E32" t="str">
        <f>_xlfn.XLOOKUP(Table1[[#This Row],[Product_ID]],[1]!Table1[Product_ID],[1]!Table1[Product_Name])</f>
        <v>Electronics Product 99</v>
      </c>
      <c r="F32" t="str">
        <f>_xlfn.XLOOKUP(Table1[[#This Row],[Product_ID]],[1]!Table1[Product_ID],[1]!Table1[Category])</f>
        <v>Electronics</v>
      </c>
      <c r="G32">
        <f>_xlfn.XLOOKUP(Table1[[#This Row],[Product_ID]],[1]!Table1[Product_ID],[1]!Table1[Unit_Price])</f>
        <v>48012</v>
      </c>
      <c r="H32">
        <f>_xlfn.XLOOKUP(Table1[[#This Row],[Product_ID]],[1]!Table1[Product_ID],[1]!Table1[Cost])</f>
        <v>24006</v>
      </c>
      <c r="I32">
        <v>4</v>
      </c>
      <c r="J32">
        <v>0</v>
      </c>
      <c r="K32">
        <f>Table1[[#This Row],[Quantity]]*Table1[[#This Row],[Unit_Price]]</f>
        <v>192048</v>
      </c>
      <c r="L32">
        <f>Table1[[#This Row],[Quantity]]*Table1[[#This Row],[Cost]]</f>
        <v>96024</v>
      </c>
      <c r="M32">
        <f>Table1[[#This Row],[Sales]]-Table1[[#This Row],[Total_Cost]]</f>
        <v>96024</v>
      </c>
      <c r="N32" s="1">
        <f>Table1[[#This Row],[Profit]]/Table1[[#This Row],[Sales]]</f>
        <v>0.5</v>
      </c>
      <c r="O32" t="str">
        <f>TEXT(Table1[[#This Row],[Order_Date]],"mmmm")</f>
        <v>December</v>
      </c>
      <c r="P32">
        <f>YEAR(Table1[[#This Row],[Order_Date]])</f>
        <v>2024</v>
      </c>
      <c r="Q32" t="str">
        <f>"Q"&amp;ROUNDUP(MONTH(Table1[[#This Row],[Order_Date]])/3,0)</f>
        <v>Q4</v>
      </c>
    </row>
    <row r="33" spans="1:17" x14ac:dyDescent="0.25">
      <c r="A33" t="s">
        <v>124</v>
      </c>
      <c r="B33" t="s">
        <v>125</v>
      </c>
      <c r="C33" t="s">
        <v>126</v>
      </c>
      <c r="D33" t="s">
        <v>127</v>
      </c>
      <c r="E33" t="str">
        <f>_xlfn.XLOOKUP(Table1[[#This Row],[Product_ID]],[1]!Table1[Product_ID],[1]!Table1[Product_Name])</f>
        <v>Sports Product 75</v>
      </c>
      <c r="F33" t="str">
        <f>_xlfn.XLOOKUP(Table1[[#This Row],[Product_ID]],[1]!Table1[Product_ID],[1]!Table1[Category])</f>
        <v>Sports</v>
      </c>
      <c r="G33">
        <f>_xlfn.XLOOKUP(Table1[[#This Row],[Product_ID]],[1]!Table1[Product_ID],[1]!Table1[Unit_Price])</f>
        <v>5435</v>
      </c>
      <c r="H33">
        <f>_xlfn.XLOOKUP(Table1[[#This Row],[Product_ID]],[1]!Table1[Product_ID],[1]!Table1[Cost])</f>
        <v>3804.5</v>
      </c>
      <c r="I33">
        <v>5</v>
      </c>
      <c r="J33">
        <v>20</v>
      </c>
      <c r="K33">
        <f>Table1[[#This Row],[Quantity]]*Table1[[#This Row],[Unit_Price]]</f>
        <v>27175</v>
      </c>
      <c r="L33">
        <f>Table1[[#This Row],[Quantity]]*Table1[[#This Row],[Cost]]</f>
        <v>19022.5</v>
      </c>
      <c r="M33">
        <f>Table1[[#This Row],[Sales]]-Table1[[#This Row],[Total_Cost]]</f>
        <v>8152.5</v>
      </c>
      <c r="N33" s="1">
        <f>Table1[[#This Row],[Profit]]/Table1[[#This Row],[Sales]]</f>
        <v>0.3</v>
      </c>
      <c r="O33" t="str">
        <f>TEXT(Table1[[#This Row],[Order_Date]],"mmmm")</f>
        <v>February</v>
      </c>
      <c r="P33">
        <f>YEAR(Table1[[#This Row],[Order_Date]])</f>
        <v>2024</v>
      </c>
      <c r="Q33" t="str">
        <f>"Q"&amp;ROUNDUP(MONTH(Table1[[#This Row],[Order_Date]])/3,0)</f>
        <v>Q1</v>
      </c>
    </row>
    <row r="34" spans="1:17" x14ac:dyDescent="0.25">
      <c r="A34" t="s">
        <v>128</v>
      </c>
      <c r="B34" t="s">
        <v>129</v>
      </c>
      <c r="C34" t="s">
        <v>130</v>
      </c>
      <c r="D34" t="s">
        <v>131</v>
      </c>
      <c r="E34" t="str">
        <f>_xlfn.XLOOKUP(Table1[[#This Row],[Product_ID]],[1]!Table1[Product_ID],[1]!Table1[Product_Name])</f>
        <v>Sports Product 50</v>
      </c>
      <c r="F34" t="str">
        <f>_xlfn.XLOOKUP(Table1[[#This Row],[Product_ID]],[1]!Table1[Product_ID],[1]!Table1[Category])</f>
        <v>Sports</v>
      </c>
      <c r="G34">
        <f>_xlfn.XLOOKUP(Table1[[#This Row],[Product_ID]],[1]!Table1[Product_ID],[1]!Table1[Unit_Price])</f>
        <v>10475</v>
      </c>
      <c r="H34">
        <f>_xlfn.XLOOKUP(Table1[[#This Row],[Product_ID]],[1]!Table1[Product_ID],[1]!Table1[Cost])</f>
        <v>7332.5</v>
      </c>
      <c r="I34">
        <v>5</v>
      </c>
      <c r="J34">
        <v>20</v>
      </c>
      <c r="K34">
        <f>Table1[[#This Row],[Quantity]]*Table1[[#This Row],[Unit_Price]]</f>
        <v>52375</v>
      </c>
      <c r="L34">
        <f>Table1[[#This Row],[Quantity]]*Table1[[#This Row],[Cost]]</f>
        <v>36662.5</v>
      </c>
      <c r="M34">
        <f>Table1[[#This Row],[Sales]]-Table1[[#This Row],[Total_Cost]]</f>
        <v>15712.5</v>
      </c>
      <c r="N34" s="1">
        <f>Table1[[#This Row],[Profit]]/Table1[[#This Row],[Sales]]</f>
        <v>0.3</v>
      </c>
      <c r="O34" t="str">
        <f>TEXT(Table1[[#This Row],[Order_Date]],"mmmm")</f>
        <v>November</v>
      </c>
      <c r="P34">
        <f>YEAR(Table1[[#This Row],[Order_Date]])</f>
        <v>2025</v>
      </c>
      <c r="Q34" t="str">
        <f>"Q"&amp;ROUNDUP(MONTH(Table1[[#This Row],[Order_Date]])/3,0)</f>
        <v>Q4</v>
      </c>
    </row>
    <row r="35" spans="1:17" x14ac:dyDescent="0.25">
      <c r="A35" t="s">
        <v>132</v>
      </c>
      <c r="B35" t="s">
        <v>133</v>
      </c>
      <c r="C35" t="s">
        <v>134</v>
      </c>
      <c r="D35" t="s">
        <v>135</v>
      </c>
      <c r="E35" t="str">
        <f>_xlfn.XLOOKUP(Table1[[#This Row],[Product_ID]],[1]!Table1[Product_ID],[1]!Table1[Product_Name])</f>
        <v>Electronics Product 28</v>
      </c>
      <c r="F35" t="str">
        <f>_xlfn.XLOOKUP(Table1[[#This Row],[Product_ID]],[1]!Table1[Product_ID],[1]!Table1[Category])</f>
        <v>Electronics</v>
      </c>
      <c r="G35">
        <f>_xlfn.XLOOKUP(Table1[[#This Row],[Product_ID]],[1]!Table1[Product_ID],[1]!Table1[Unit_Price])</f>
        <v>9664</v>
      </c>
      <c r="H35">
        <f>_xlfn.XLOOKUP(Table1[[#This Row],[Product_ID]],[1]!Table1[Product_ID],[1]!Table1[Cost])</f>
        <v>4832</v>
      </c>
      <c r="I35">
        <v>4</v>
      </c>
      <c r="J35">
        <v>15</v>
      </c>
      <c r="K35">
        <f>Table1[[#This Row],[Quantity]]*Table1[[#This Row],[Unit_Price]]</f>
        <v>38656</v>
      </c>
      <c r="L35">
        <f>Table1[[#This Row],[Quantity]]*Table1[[#This Row],[Cost]]</f>
        <v>19328</v>
      </c>
      <c r="M35">
        <f>Table1[[#This Row],[Sales]]-Table1[[#This Row],[Total_Cost]]</f>
        <v>19328</v>
      </c>
      <c r="N35" s="1">
        <f>Table1[[#This Row],[Profit]]/Table1[[#This Row],[Sales]]</f>
        <v>0.5</v>
      </c>
      <c r="O35" t="str">
        <f>TEXT(Table1[[#This Row],[Order_Date]],"mmmm")</f>
        <v>May</v>
      </c>
      <c r="P35">
        <f>YEAR(Table1[[#This Row],[Order_Date]])</f>
        <v>2025</v>
      </c>
      <c r="Q35" t="str">
        <f>"Q"&amp;ROUNDUP(MONTH(Table1[[#This Row],[Order_Date]])/3,0)</f>
        <v>Q2</v>
      </c>
    </row>
    <row r="36" spans="1:17" x14ac:dyDescent="0.25">
      <c r="A36" t="s">
        <v>136</v>
      </c>
      <c r="B36" t="s">
        <v>137</v>
      </c>
      <c r="C36" t="s">
        <v>138</v>
      </c>
      <c r="D36" t="s">
        <v>139</v>
      </c>
      <c r="E36" t="str">
        <f>_xlfn.XLOOKUP(Table1[[#This Row],[Product_ID]],[1]!Table1[Product_ID],[1]!Table1[Product_Name])</f>
        <v>Clothing Product 53</v>
      </c>
      <c r="F36" t="str">
        <f>_xlfn.XLOOKUP(Table1[[#This Row],[Product_ID]],[1]!Table1[Product_ID],[1]!Table1[Category])</f>
        <v>Clothing</v>
      </c>
      <c r="G36">
        <f>_xlfn.XLOOKUP(Table1[[#This Row],[Product_ID]],[1]!Table1[Product_ID],[1]!Table1[Unit_Price])</f>
        <v>641</v>
      </c>
      <c r="H36">
        <f>_xlfn.XLOOKUP(Table1[[#This Row],[Product_ID]],[1]!Table1[Product_ID],[1]!Table1[Cost])</f>
        <v>384.6</v>
      </c>
      <c r="I36">
        <v>3</v>
      </c>
      <c r="J36">
        <v>15</v>
      </c>
      <c r="K36">
        <f>Table1[[#This Row],[Quantity]]*Table1[[#This Row],[Unit_Price]]</f>
        <v>1923</v>
      </c>
      <c r="L36">
        <f>Table1[[#This Row],[Quantity]]*Table1[[#This Row],[Cost]]</f>
        <v>1153.8000000000002</v>
      </c>
      <c r="M36">
        <f>Table1[[#This Row],[Sales]]-Table1[[#This Row],[Total_Cost]]</f>
        <v>769.19999999999982</v>
      </c>
      <c r="N36" s="1">
        <f>Table1[[#This Row],[Profit]]/Table1[[#This Row],[Sales]]</f>
        <v>0.39999999999999991</v>
      </c>
      <c r="O36" t="str">
        <f>TEXT(Table1[[#This Row],[Order_Date]],"mmmm")</f>
        <v>September</v>
      </c>
      <c r="P36">
        <f>YEAR(Table1[[#This Row],[Order_Date]])</f>
        <v>2024</v>
      </c>
      <c r="Q36" t="str">
        <f>"Q"&amp;ROUNDUP(MONTH(Table1[[#This Row],[Order_Date]])/3,0)</f>
        <v>Q3</v>
      </c>
    </row>
    <row r="37" spans="1:17" x14ac:dyDescent="0.25">
      <c r="A37" t="s">
        <v>140</v>
      </c>
      <c r="B37" t="s">
        <v>141</v>
      </c>
      <c r="C37" t="s">
        <v>142</v>
      </c>
      <c r="D37" t="s">
        <v>115</v>
      </c>
      <c r="E37" t="str">
        <f>_xlfn.XLOOKUP(Table1[[#This Row],[Product_ID]],[1]!Table1[Product_ID],[1]!Table1[Product_Name])</f>
        <v>Beauty Product 85</v>
      </c>
      <c r="F37" t="str">
        <f>_xlfn.XLOOKUP(Table1[[#This Row],[Product_ID]],[1]!Table1[Product_ID],[1]!Table1[Category])</f>
        <v>Beauty</v>
      </c>
      <c r="G37">
        <f>_xlfn.XLOOKUP(Table1[[#This Row],[Product_ID]],[1]!Table1[Product_ID],[1]!Table1[Unit_Price])</f>
        <v>1436</v>
      </c>
      <c r="H37">
        <f>_xlfn.XLOOKUP(Table1[[#This Row],[Product_ID]],[1]!Table1[Product_ID],[1]!Table1[Cost])</f>
        <v>1005.2</v>
      </c>
      <c r="I37">
        <v>1</v>
      </c>
      <c r="J37">
        <v>5</v>
      </c>
      <c r="K37">
        <f>Table1[[#This Row],[Quantity]]*Table1[[#This Row],[Unit_Price]]</f>
        <v>1436</v>
      </c>
      <c r="L37">
        <f>Table1[[#This Row],[Quantity]]*Table1[[#This Row],[Cost]]</f>
        <v>1005.2</v>
      </c>
      <c r="M37">
        <f>Table1[[#This Row],[Sales]]-Table1[[#This Row],[Total_Cost]]</f>
        <v>430.79999999999995</v>
      </c>
      <c r="N37" s="1">
        <f>Table1[[#This Row],[Profit]]/Table1[[#This Row],[Sales]]</f>
        <v>0.3</v>
      </c>
      <c r="O37" t="str">
        <f>TEXT(Table1[[#This Row],[Order_Date]],"mmmm")</f>
        <v>June</v>
      </c>
      <c r="P37">
        <f>YEAR(Table1[[#This Row],[Order_Date]])</f>
        <v>2025</v>
      </c>
      <c r="Q37" t="str">
        <f>"Q"&amp;ROUNDUP(MONTH(Table1[[#This Row],[Order_Date]])/3,0)</f>
        <v>Q2</v>
      </c>
    </row>
    <row r="38" spans="1:17" x14ac:dyDescent="0.25">
      <c r="A38" t="s">
        <v>143</v>
      </c>
      <c r="B38" t="s">
        <v>144</v>
      </c>
      <c r="C38" t="s">
        <v>145</v>
      </c>
      <c r="D38" t="s">
        <v>146</v>
      </c>
      <c r="E38" t="str">
        <f>_xlfn.XLOOKUP(Table1[[#This Row],[Product_ID]],[1]!Table1[Product_ID],[1]!Table1[Product_Name])</f>
        <v>Electronics Product 8</v>
      </c>
      <c r="F38" t="str">
        <f>_xlfn.XLOOKUP(Table1[[#This Row],[Product_ID]],[1]!Table1[Product_ID],[1]!Table1[Category])</f>
        <v>Electronics</v>
      </c>
      <c r="G38">
        <f>_xlfn.XLOOKUP(Table1[[#This Row],[Product_ID]],[1]!Table1[Product_ID],[1]!Table1[Unit_Price])</f>
        <v>41971</v>
      </c>
      <c r="H38">
        <f>_xlfn.XLOOKUP(Table1[[#This Row],[Product_ID]],[1]!Table1[Product_ID],[1]!Table1[Cost])</f>
        <v>29379.7</v>
      </c>
      <c r="I38">
        <v>4</v>
      </c>
      <c r="J38">
        <v>15</v>
      </c>
      <c r="K38">
        <f>Table1[[#This Row],[Quantity]]*Table1[[#This Row],[Unit_Price]]</f>
        <v>167884</v>
      </c>
      <c r="L38">
        <f>Table1[[#This Row],[Quantity]]*Table1[[#This Row],[Cost]]</f>
        <v>117518.8</v>
      </c>
      <c r="M38">
        <f>Table1[[#This Row],[Sales]]-Table1[[#This Row],[Total_Cost]]</f>
        <v>50365.2</v>
      </c>
      <c r="N38" s="1">
        <f>Table1[[#This Row],[Profit]]/Table1[[#This Row],[Sales]]</f>
        <v>0.3</v>
      </c>
      <c r="O38" t="str">
        <f>TEXT(Table1[[#This Row],[Order_Date]],"mmmm")</f>
        <v>February</v>
      </c>
      <c r="P38">
        <f>YEAR(Table1[[#This Row],[Order_Date]])</f>
        <v>2025</v>
      </c>
      <c r="Q38" t="str">
        <f>"Q"&amp;ROUNDUP(MONTH(Table1[[#This Row],[Order_Date]])/3,0)</f>
        <v>Q1</v>
      </c>
    </row>
    <row r="39" spans="1:17" x14ac:dyDescent="0.25">
      <c r="A39" t="s">
        <v>147</v>
      </c>
      <c r="B39" t="s">
        <v>148</v>
      </c>
      <c r="C39" t="s">
        <v>149</v>
      </c>
      <c r="D39" t="s">
        <v>111</v>
      </c>
      <c r="E39" t="str">
        <f>_xlfn.XLOOKUP(Table1[[#This Row],[Product_ID]],[1]!Table1[Product_ID],[1]!Table1[Product_Name])</f>
        <v>Sports Product 20</v>
      </c>
      <c r="F39" t="str">
        <f>_xlfn.XLOOKUP(Table1[[#This Row],[Product_ID]],[1]!Table1[Product_ID],[1]!Table1[Category])</f>
        <v>Sports</v>
      </c>
      <c r="G39">
        <f>_xlfn.XLOOKUP(Table1[[#This Row],[Product_ID]],[1]!Table1[Product_ID],[1]!Table1[Unit_Price])</f>
        <v>11647</v>
      </c>
      <c r="H39">
        <f>_xlfn.XLOOKUP(Table1[[#This Row],[Product_ID]],[1]!Table1[Product_ID],[1]!Table1[Cost])</f>
        <v>8152.9</v>
      </c>
      <c r="I39">
        <v>3</v>
      </c>
      <c r="J39">
        <v>10</v>
      </c>
      <c r="K39">
        <f>Table1[[#This Row],[Quantity]]*Table1[[#This Row],[Unit_Price]]</f>
        <v>34941</v>
      </c>
      <c r="L39">
        <f>Table1[[#This Row],[Quantity]]*Table1[[#This Row],[Cost]]</f>
        <v>24458.699999999997</v>
      </c>
      <c r="M39">
        <f>Table1[[#This Row],[Sales]]-Table1[[#This Row],[Total_Cost]]</f>
        <v>10482.300000000003</v>
      </c>
      <c r="N39" s="1">
        <f>Table1[[#This Row],[Profit]]/Table1[[#This Row],[Sales]]</f>
        <v>0.3000000000000001</v>
      </c>
      <c r="O39" t="str">
        <f>TEXT(Table1[[#This Row],[Order_Date]],"mmmm")</f>
        <v>November</v>
      </c>
      <c r="P39">
        <f>YEAR(Table1[[#This Row],[Order_Date]])</f>
        <v>2024</v>
      </c>
      <c r="Q39" t="str">
        <f>"Q"&amp;ROUNDUP(MONTH(Table1[[#This Row],[Order_Date]])/3,0)</f>
        <v>Q4</v>
      </c>
    </row>
    <row r="40" spans="1:17" x14ac:dyDescent="0.25">
      <c r="A40" t="s">
        <v>150</v>
      </c>
      <c r="B40" t="s">
        <v>151</v>
      </c>
      <c r="C40" t="s">
        <v>152</v>
      </c>
      <c r="D40" t="s">
        <v>153</v>
      </c>
      <c r="E40" t="str">
        <f>_xlfn.XLOOKUP(Table1[[#This Row],[Product_ID]],[1]!Table1[Product_ID],[1]!Table1[Product_Name])</f>
        <v>Beauty Product 98</v>
      </c>
      <c r="F40" t="str">
        <f>_xlfn.XLOOKUP(Table1[[#This Row],[Product_ID]],[1]!Table1[Product_ID],[1]!Table1[Category])</f>
        <v>Beauty</v>
      </c>
      <c r="G40">
        <f>_xlfn.XLOOKUP(Table1[[#This Row],[Product_ID]],[1]!Table1[Product_ID],[1]!Table1[Unit_Price])</f>
        <v>1661</v>
      </c>
      <c r="H40">
        <f>_xlfn.XLOOKUP(Table1[[#This Row],[Product_ID]],[1]!Table1[Product_ID],[1]!Table1[Cost])</f>
        <v>830.5</v>
      </c>
      <c r="I40">
        <v>3</v>
      </c>
      <c r="J40">
        <v>15</v>
      </c>
      <c r="K40">
        <f>Table1[[#This Row],[Quantity]]*Table1[[#This Row],[Unit_Price]]</f>
        <v>4983</v>
      </c>
      <c r="L40">
        <f>Table1[[#This Row],[Quantity]]*Table1[[#This Row],[Cost]]</f>
        <v>2491.5</v>
      </c>
      <c r="M40">
        <f>Table1[[#This Row],[Sales]]-Table1[[#This Row],[Total_Cost]]</f>
        <v>2491.5</v>
      </c>
      <c r="N40" s="1">
        <f>Table1[[#This Row],[Profit]]/Table1[[#This Row],[Sales]]</f>
        <v>0.5</v>
      </c>
      <c r="O40" t="str">
        <f>TEXT(Table1[[#This Row],[Order_Date]],"mmmm")</f>
        <v>January</v>
      </c>
      <c r="P40">
        <f>YEAR(Table1[[#This Row],[Order_Date]])</f>
        <v>2025</v>
      </c>
      <c r="Q40" t="str">
        <f>"Q"&amp;ROUNDUP(MONTH(Table1[[#This Row],[Order_Date]])/3,0)</f>
        <v>Q1</v>
      </c>
    </row>
    <row r="41" spans="1:17" x14ac:dyDescent="0.25">
      <c r="A41" t="s">
        <v>154</v>
      </c>
      <c r="B41" t="s">
        <v>155</v>
      </c>
      <c r="C41" t="s">
        <v>156</v>
      </c>
      <c r="D41" t="s">
        <v>157</v>
      </c>
      <c r="E41" t="str">
        <f>_xlfn.XLOOKUP(Table1[[#This Row],[Product_ID]],[1]!Table1[Product_ID],[1]!Table1[Product_Name])</f>
        <v>Sports Product 89</v>
      </c>
      <c r="F41" t="str">
        <f>_xlfn.XLOOKUP(Table1[[#This Row],[Product_ID]],[1]!Table1[Product_ID],[1]!Table1[Category])</f>
        <v>Sports</v>
      </c>
      <c r="G41">
        <f>_xlfn.XLOOKUP(Table1[[#This Row],[Product_ID]],[1]!Table1[Product_ID],[1]!Table1[Unit_Price])</f>
        <v>2956</v>
      </c>
      <c r="H41">
        <f>_xlfn.XLOOKUP(Table1[[#This Row],[Product_ID]],[1]!Table1[Product_ID],[1]!Table1[Cost])</f>
        <v>1478</v>
      </c>
      <c r="I41">
        <v>1</v>
      </c>
      <c r="J41">
        <v>15</v>
      </c>
      <c r="K41">
        <f>Table1[[#This Row],[Quantity]]*Table1[[#This Row],[Unit_Price]]</f>
        <v>2956</v>
      </c>
      <c r="L41">
        <f>Table1[[#This Row],[Quantity]]*Table1[[#This Row],[Cost]]</f>
        <v>1478</v>
      </c>
      <c r="M41">
        <f>Table1[[#This Row],[Sales]]-Table1[[#This Row],[Total_Cost]]</f>
        <v>1478</v>
      </c>
      <c r="N41" s="1">
        <f>Table1[[#This Row],[Profit]]/Table1[[#This Row],[Sales]]</f>
        <v>0.5</v>
      </c>
      <c r="O41" t="str">
        <f>TEXT(Table1[[#This Row],[Order_Date]],"mmmm")</f>
        <v>October</v>
      </c>
      <c r="P41">
        <f>YEAR(Table1[[#This Row],[Order_Date]])</f>
        <v>2024</v>
      </c>
      <c r="Q41" t="str">
        <f>"Q"&amp;ROUNDUP(MONTH(Table1[[#This Row],[Order_Date]])/3,0)</f>
        <v>Q4</v>
      </c>
    </row>
    <row r="42" spans="1:17" x14ac:dyDescent="0.25">
      <c r="A42" t="s">
        <v>158</v>
      </c>
      <c r="B42" t="s">
        <v>159</v>
      </c>
      <c r="C42" t="s">
        <v>160</v>
      </c>
      <c r="D42" t="s">
        <v>81</v>
      </c>
      <c r="E42" t="str">
        <f>_xlfn.XLOOKUP(Table1[[#This Row],[Product_ID]],[1]!Table1[Product_ID],[1]!Table1[Product_Name])</f>
        <v>Beauty Product 4</v>
      </c>
      <c r="F42" t="str">
        <f>_xlfn.XLOOKUP(Table1[[#This Row],[Product_ID]],[1]!Table1[Product_ID],[1]!Table1[Category])</f>
        <v>Beauty</v>
      </c>
      <c r="G42">
        <f>_xlfn.XLOOKUP(Table1[[#This Row],[Product_ID]],[1]!Table1[Product_ID],[1]!Table1[Unit_Price])</f>
        <v>591</v>
      </c>
      <c r="H42">
        <f>_xlfn.XLOOKUP(Table1[[#This Row],[Product_ID]],[1]!Table1[Product_ID],[1]!Table1[Cost])</f>
        <v>354.6</v>
      </c>
      <c r="I42">
        <v>2</v>
      </c>
      <c r="J42">
        <v>0</v>
      </c>
      <c r="K42">
        <f>Table1[[#This Row],[Quantity]]*Table1[[#This Row],[Unit_Price]]</f>
        <v>1182</v>
      </c>
      <c r="L42">
        <f>Table1[[#This Row],[Quantity]]*Table1[[#This Row],[Cost]]</f>
        <v>709.2</v>
      </c>
      <c r="M42">
        <f>Table1[[#This Row],[Sales]]-Table1[[#This Row],[Total_Cost]]</f>
        <v>472.79999999999995</v>
      </c>
      <c r="N42" s="1">
        <f>Table1[[#This Row],[Profit]]/Table1[[#This Row],[Sales]]</f>
        <v>0.39999999999999997</v>
      </c>
      <c r="O42" t="str">
        <f>TEXT(Table1[[#This Row],[Order_Date]],"mmmm")</f>
        <v>May</v>
      </c>
      <c r="P42">
        <f>YEAR(Table1[[#This Row],[Order_Date]])</f>
        <v>2024</v>
      </c>
      <c r="Q42" t="str">
        <f>"Q"&amp;ROUNDUP(MONTH(Table1[[#This Row],[Order_Date]])/3,0)</f>
        <v>Q2</v>
      </c>
    </row>
    <row r="43" spans="1:17" x14ac:dyDescent="0.25">
      <c r="A43" t="s">
        <v>161</v>
      </c>
      <c r="B43" t="s">
        <v>162</v>
      </c>
      <c r="C43" t="s">
        <v>163</v>
      </c>
      <c r="D43" t="s">
        <v>164</v>
      </c>
      <c r="E43" t="str">
        <f>_xlfn.XLOOKUP(Table1[[#This Row],[Product_ID]],[1]!Table1[Product_ID],[1]!Table1[Product_Name])</f>
        <v>Home &amp; Kitchen Product 11</v>
      </c>
      <c r="F43" t="str">
        <f>_xlfn.XLOOKUP(Table1[[#This Row],[Product_ID]],[1]!Table1[Product_ID],[1]!Table1[Category])</f>
        <v>Home &amp; Kitchen</v>
      </c>
      <c r="G43">
        <f>_xlfn.XLOOKUP(Table1[[#This Row],[Product_ID]],[1]!Table1[Product_ID],[1]!Table1[Unit_Price])</f>
        <v>4339</v>
      </c>
      <c r="H43">
        <f>_xlfn.XLOOKUP(Table1[[#This Row],[Product_ID]],[1]!Table1[Product_ID],[1]!Table1[Cost])</f>
        <v>2169.5</v>
      </c>
      <c r="I43">
        <v>3</v>
      </c>
      <c r="J43">
        <v>10</v>
      </c>
      <c r="K43">
        <f>Table1[[#This Row],[Quantity]]*Table1[[#This Row],[Unit_Price]]</f>
        <v>13017</v>
      </c>
      <c r="L43">
        <f>Table1[[#This Row],[Quantity]]*Table1[[#This Row],[Cost]]</f>
        <v>6508.5</v>
      </c>
      <c r="M43">
        <f>Table1[[#This Row],[Sales]]-Table1[[#This Row],[Total_Cost]]</f>
        <v>6508.5</v>
      </c>
      <c r="N43" s="1">
        <f>Table1[[#This Row],[Profit]]/Table1[[#This Row],[Sales]]</f>
        <v>0.5</v>
      </c>
      <c r="O43" t="str">
        <f>TEXT(Table1[[#This Row],[Order_Date]],"mmmm")</f>
        <v>April</v>
      </c>
      <c r="P43">
        <f>YEAR(Table1[[#This Row],[Order_Date]])</f>
        <v>2024</v>
      </c>
      <c r="Q43" t="str">
        <f>"Q"&amp;ROUNDUP(MONTH(Table1[[#This Row],[Order_Date]])/3,0)</f>
        <v>Q2</v>
      </c>
    </row>
    <row r="44" spans="1:17" x14ac:dyDescent="0.25">
      <c r="A44" t="s">
        <v>165</v>
      </c>
      <c r="B44" t="s">
        <v>166</v>
      </c>
      <c r="C44" t="s">
        <v>167</v>
      </c>
      <c r="D44" t="s">
        <v>111</v>
      </c>
      <c r="E44" t="str">
        <f>_xlfn.XLOOKUP(Table1[[#This Row],[Product_ID]],[1]!Table1[Product_ID],[1]!Table1[Product_Name])</f>
        <v>Sports Product 20</v>
      </c>
      <c r="F44" t="str">
        <f>_xlfn.XLOOKUP(Table1[[#This Row],[Product_ID]],[1]!Table1[Product_ID],[1]!Table1[Category])</f>
        <v>Sports</v>
      </c>
      <c r="G44">
        <f>_xlfn.XLOOKUP(Table1[[#This Row],[Product_ID]],[1]!Table1[Product_ID],[1]!Table1[Unit_Price])</f>
        <v>11647</v>
      </c>
      <c r="H44">
        <f>_xlfn.XLOOKUP(Table1[[#This Row],[Product_ID]],[1]!Table1[Product_ID],[1]!Table1[Cost])</f>
        <v>8152.9</v>
      </c>
      <c r="I44">
        <v>5</v>
      </c>
      <c r="J44">
        <v>15</v>
      </c>
      <c r="K44">
        <f>Table1[[#This Row],[Quantity]]*Table1[[#This Row],[Unit_Price]]</f>
        <v>58235</v>
      </c>
      <c r="L44">
        <f>Table1[[#This Row],[Quantity]]*Table1[[#This Row],[Cost]]</f>
        <v>40764.5</v>
      </c>
      <c r="M44">
        <f>Table1[[#This Row],[Sales]]-Table1[[#This Row],[Total_Cost]]</f>
        <v>17470.5</v>
      </c>
      <c r="N44" s="1">
        <f>Table1[[#This Row],[Profit]]/Table1[[#This Row],[Sales]]</f>
        <v>0.3</v>
      </c>
      <c r="O44" t="str">
        <f>TEXT(Table1[[#This Row],[Order_Date]],"mmmm")</f>
        <v>June</v>
      </c>
      <c r="P44">
        <f>YEAR(Table1[[#This Row],[Order_Date]])</f>
        <v>2025</v>
      </c>
      <c r="Q44" t="str">
        <f>"Q"&amp;ROUNDUP(MONTH(Table1[[#This Row],[Order_Date]])/3,0)</f>
        <v>Q2</v>
      </c>
    </row>
    <row r="45" spans="1:17" x14ac:dyDescent="0.25">
      <c r="A45" t="s">
        <v>168</v>
      </c>
      <c r="B45" t="s">
        <v>169</v>
      </c>
      <c r="C45" t="s">
        <v>170</v>
      </c>
      <c r="D45" t="s">
        <v>171</v>
      </c>
      <c r="E45" t="str">
        <f>_xlfn.XLOOKUP(Table1[[#This Row],[Product_ID]],[1]!Table1[Product_ID],[1]!Table1[Product_Name])</f>
        <v>Clothing Product 27</v>
      </c>
      <c r="F45" t="str">
        <f>_xlfn.XLOOKUP(Table1[[#This Row],[Product_ID]],[1]!Table1[Product_ID],[1]!Table1[Category])</f>
        <v>Clothing</v>
      </c>
      <c r="G45">
        <f>_xlfn.XLOOKUP(Table1[[#This Row],[Product_ID]],[1]!Table1[Product_ID],[1]!Table1[Unit_Price])</f>
        <v>4969</v>
      </c>
      <c r="H45">
        <f>_xlfn.XLOOKUP(Table1[[#This Row],[Product_ID]],[1]!Table1[Product_ID],[1]!Table1[Cost])</f>
        <v>2484.5</v>
      </c>
      <c r="I45">
        <v>2</v>
      </c>
      <c r="J45">
        <v>0</v>
      </c>
      <c r="K45">
        <f>Table1[[#This Row],[Quantity]]*Table1[[#This Row],[Unit_Price]]</f>
        <v>9938</v>
      </c>
      <c r="L45">
        <f>Table1[[#This Row],[Quantity]]*Table1[[#This Row],[Cost]]</f>
        <v>4969</v>
      </c>
      <c r="M45">
        <f>Table1[[#This Row],[Sales]]-Table1[[#This Row],[Total_Cost]]</f>
        <v>4969</v>
      </c>
      <c r="N45" s="1">
        <f>Table1[[#This Row],[Profit]]/Table1[[#This Row],[Sales]]</f>
        <v>0.5</v>
      </c>
      <c r="O45" t="str">
        <f>TEXT(Table1[[#This Row],[Order_Date]],"mmmm")</f>
        <v>February</v>
      </c>
      <c r="P45">
        <f>YEAR(Table1[[#This Row],[Order_Date]])</f>
        <v>2024</v>
      </c>
      <c r="Q45" t="str">
        <f>"Q"&amp;ROUNDUP(MONTH(Table1[[#This Row],[Order_Date]])/3,0)</f>
        <v>Q1</v>
      </c>
    </row>
    <row r="46" spans="1:17" x14ac:dyDescent="0.25">
      <c r="A46" t="s">
        <v>172</v>
      </c>
      <c r="B46" t="s">
        <v>173</v>
      </c>
      <c r="C46" t="s">
        <v>174</v>
      </c>
      <c r="D46" t="s">
        <v>175</v>
      </c>
      <c r="E46" t="str">
        <f>_xlfn.XLOOKUP(Table1[[#This Row],[Product_ID]],[1]!Table1[Product_ID],[1]!Table1[Product_Name])</f>
        <v>Clothing Product 49</v>
      </c>
      <c r="F46" t="str">
        <f>_xlfn.XLOOKUP(Table1[[#This Row],[Product_ID]],[1]!Table1[Product_ID],[1]!Table1[Category])</f>
        <v>Clothing</v>
      </c>
      <c r="G46">
        <f>_xlfn.XLOOKUP(Table1[[#This Row],[Product_ID]],[1]!Table1[Product_ID],[1]!Table1[Unit_Price])</f>
        <v>4071</v>
      </c>
      <c r="H46">
        <f>_xlfn.XLOOKUP(Table1[[#This Row],[Product_ID]],[1]!Table1[Product_ID],[1]!Table1[Cost])</f>
        <v>2442.6</v>
      </c>
      <c r="I46">
        <v>2</v>
      </c>
      <c r="J46">
        <v>0</v>
      </c>
      <c r="K46">
        <f>Table1[[#This Row],[Quantity]]*Table1[[#This Row],[Unit_Price]]</f>
        <v>8142</v>
      </c>
      <c r="L46">
        <f>Table1[[#This Row],[Quantity]]*Table1[[#This Row],[Cost]]</f>
        <v>4885.2</v>
      </c>
      <c r="M46">
        <f>Table1[[#This Row],[Sales]]-Table1[[#This Row],[Total_Cost]]</f>
        <v>3256.8</v>
      </c>
      <c r="N46" s="1">
        <f>Table1[[#This Row],[Profit]]/Table1[[#This Row],[Sales]]</f>
        <v>0.4</v>
      </c>
      <c r="O46" t="str">
        <f>TEXT(Table1[[#This Row],[Order_Date]],"mmmm")</f>
        <v>October</v>
      </c>
      <c r="P46">
        <f>YEAR(Table1[[#This Row],[Order_Date]])</f>
        <v>2024</v>
      </c>
      <c r="Q46" t="str">
        <f>"Q"&amp;ROUNDUP(MONTH(Table1[[#This Row],[Order_Date]])/3,0)</f>
        <v>Q4</v>
      </c>
    </row>
    <row r="47" spans="1:17" x14ac:dyDescent="0.25">
      <c r="A47" t="s">
        <v>176</v>
      </c>
      <c r="B47" t="s">
        <v>177</v>
      </c>
      <c r="C47" t="s">
        <v>178</v>
      </c>
      <c r="D47" t="s">
        <v>179</v>
      </c>
      <c r="E47" t="str">
        <f>_xlfn.XLOOKUP(Table1[[#This Row],[Product_ID]],[1]!Table1[Product_ID],[1]!Table1[Product_Name])</f>
        <v>Beauty Product 58</v>
      </c>
      <c r="F47" t="str">
        <f>_xlfn.XLOOKUP(Table1[[#This Row],[Product_ID]],[1]!Table1[Product_ID],[1]!Table1[Category])</f>
        <v>Beauty</v>
      </c>
      <c r="G47">
        <f>_xlfn.XLOOKUP(Table1[[#This Row],[Product_ID]],[1]!Table1[Product_ID],[1]!Table1[Unit_Price])</f>
        <v>3598</v>
      </c>
      <c r="H47">
        <f>_xlfn.XLOOKUP(Table1[[#This Row],[Product_ID]],[1]!Table1[Product_ID],[1]!Table1[Cost])</f>
        <v>2158.8000000000002</v>
      </c>
      <c r="I47">
        <v>4</v>
      </c>
      <c r="J47">
        <v>20</v>
      </c>
      <c r="K47">
        <f>Table1[[#This Row],[Quantity]]*Table1[[#This Row],[Unit_Price]]</f>
        <v>14392</v>
      </c>
      <c r="L47">
        <f>Table1[[#This Row],[Quantity]]*Table1[[#This Row],[Cost]]</f>
        <v>8635.2000000000007</v>
      </c>
      <c r="M47">
        <f>Table1[[#This Row],[Sales]]-Table1[[#This Row],[Total_Cost]]</f>
        <v>5756.7999999999993</v>
      </c>
      <c r="N47" s="1">
        <f>Table1[[#This Row],[Profit]]/Table1[[#This Row],[Sales]]</f>
        <v>0.39999999999999997</v>
      </c>
      <c r="O47" t="str">
        <f>TEXT(Table1[[#This Row],[Order_Date]],"mmmm")</f>
        <v>August</v>
      </c>
      <c r="P47">
        <f>YEAR(Table1[[#This Row],[Order_Date]])</f>
        <v>2025</v>
      </c>
      <c r="Q47" t="str">
        <f>"Q"&amp;ROUNDUP(MONTH(Table1[[#This Row],[Order_Date]])/3,0)</f>
        <v>Q3</v>
      </c>
    </row>
    <row r="48" spans="1:17" x14ac:dyDescent="0.25">
      <c r="A48" t="s">
        <v>180</v>
      </c>
      <c r="B48" t="s">
        <v>181</v>
      </c>
      <c r="C48" t="s">
        <v>182</v>
      </c>
      <c r="D48" t="s">
        <v>153</v>
      </c>
      <c r="E48" t="str">
        <f>_xlfn.XLOOKUP(Table1[[#This Row],[Product_ID]],[1]!Table1[Product_ID],[1]!Table1[Product_Name])</f>
        <v>Beauty Product 98</v>
      </c>
      <c r="F48" t="str">
        <f>_xlfn.XLOOKUP(Table1[[#This Row],[Product_ID]],[1]!Table1[Product_ID],[1]!Table1[Category])</f>
        <v>Beauty</v>
      </c>
      <c r="G48">
        <f>_xlfn.XLOOKUP(Table1[[#This Row],[Product_ID]],[1]!Table1[Product_ID],[1]!Table1[Unit_Price])</f>
        <v>1661</v>
      </c>
      <c r="H48">
        <f>_xlfn.XLOOKUP(Table1[[#This Row],[Product_ID]],[1]!Table1[Product_ID],[1]!Table1[Cost])</f>
        <v>830.5</v>
      </c>
      <c r="I48">
        <v>5</v>
      </c>
      <c r="J48">
        <v>5</v>
      </c>
      <c r="K48">
        <f>Table1[[#This Row],[Quantity]]*Table1[[#This Row],[Unit_Price]]</f>
        <v>8305</v>
      </c>
      <c r="L48">
        <f>Table1[[#This Row],[Quantity]]*Table1[[#This Row],[Cost]]</f>
        <v>4152.5</v>
      </c>
      <c r="M48">
        <f>Table1[[#This Row],[Sales]]-Table1[[#This Row],[Total_Cost]]</f>
        <v>4152.5</v>
      </c>
      <c r="N48" s="1">
        <f>Table1[[#This Row],[Profit]]/Table1[[#This Row],[Sales]]</f>
        <v>0.5</v>
      </c>
      <c r="O48" t="str">
        <f>TEXT(Table1[[#This Row],[Order_Date]],"mmmm")</f>
        <v>October</v>
      </c>
      <c r="P48">
        <f>YEAR(Table1[[#This Row],[Order_Date]])</f>
        <v>2025</v>
      </c>
      <c r="Q48" t="str">
        <f>"Q"&amp;ROUNDUP(MONTH(Table1[[#This Row],[Order_Date]])/3,0)</f>
        <v>Q4</v>
      </c>
    </row>
    <row r="49" spans="1:17" x14ac:dyDescent="0.25">
      <c r="A49" t="s">
        <v>183</v>
      </c>
      <c r="B49" t="s">
        <v>184</v>
      </c>
      <c r="C49" t="s">
        <v>185</v>
      </c>
      <c r="D49" t="s">
        <v>135</v>
      </c>
      <c r="E49" t="str">
        <f>_xlfn.XLOOKUP(Table1[[#This Row],[Product_ID]],[1]!Table1[Product_ID],[1]!Table1[Product_Name])</f>
        <v>Electronics Product 28</v>
      </c>
      <c r="F49" t="str">
        <f>_xlfn.XLOOKUP(Table1[[#This Row],[Product_ID]],[1]!Table1[Product_ID],[1]!Table1[Category])</f>
        <v>Electronics</v>
      </c>
      <c r="G49">
        <f>_xlfn.XLOOKUP(Table1[[#This Row],[Product_ID]],[1]!Table1[Product_ID],[1]!Table1[Unit_Price])</f>
        <v>9664</v>
      </c>
      <c r="H49">
        <f>_xlfn.XLOOKUP(Table1[[#This Row],[Product_ID]],[1]!Table1[Product_ID],[1]!Table1[Cost])</f>
        <v>4832</v>
      </c>
      <c r="I49">
        <v>4</v>
      </c>
      <c r="J49">
        <v>0</v>
      </c>
      <c r="K49">
        <f>Table1[[#This Row],[Quantity]]*Table1[[#This Row],[Unit_Price]]</f>
        <v>38656</v>
      </c>
      <c r="L49">
        <f>Table1[[#This Row],[Quantity]]*Table1[[#This Row],[Cost]]</f>
        <v>19328</v>
      </c>
      <c r="M49">
        <f>Table1[[#This Row],[Sales]]-Table1[[#This Row],[Total_Cost]]</f>
        <v>19328</v>
      </c>
      <c r="N49" s="1">
        <f>Table1[[#This Row],[Profit]]/Table1[[#This Row],[Sales]]</f>
        <v>0.5</v>
      </c>
      <c r="O49" t="str">
        <f>TEXT(Table1[[#This Row],[Order_Date]],"mmmm")</f>
        <v>November</v>
      </c>
      <c r="P49">
        <f>YEAR(Table1[[#This Row],[Order_Date]])</f>
        <v>2024</v>
      </c>
      <c r="Q49" t="str">
        <f>"Q"&amp;ROUNDUP(MONTH(Table1[[#This Row],[Order_Date]])/3,0)</f>
        <v>Q4</v>
      </c>
    </row>
    <row r="50" spans="1:17" x14ac:dyDescent="0.25">
      <c r="A50" t="s">
        <v>186</v>
      </c>
      <c r="B50" t="s">
        <v>187</v>
      </c>
      <c r="C50" t="s">
        <v>188</v>
      </c>
      <c r="D50" t="s">
        <v>189</v>
      </c>
      <c r="E50" t="str">
        <f>_xlfn.XLOOKUP(Table1[[#This Row],[Product_ID]],[1]!Table1[Product_ID],[1]!Table1[Product_Name])</f>
        <v>Home &amp; Kitchen Product 79</v>
      </c>
      <c r="F50" t="str">
        <f>_xlfn.XLOOKUP(Table1[[#This Row],[Product_ID]],[1]!Table1[Product_ID],[1]!Table1[Category])</f>
        <v>Home &amp; Kitchen</v>
      </c>
      <c r="G50">
        <f>_xlfn.XLOOKUP(Table1[[#This Row],[Product_ID]],[1]!Table1[Product_ID],[1]!Table1[Unit_Price])</f>
        <v>10900</v>
      </c>
      <c r="H50">
        <f>_xlfn.XLOOKUP(Table1[[#This Row],[Product_ID]],[1]!Table1[Product_ID],[1]!Table1[Cost])</f>
        <v>5450</v>
      </c>
      <c r="I50">
        <v>3</v>
      </c>
      <c r="J50">
        <v>5</v>
      </c>
      <c r="K50">
        <f>Table1[[#This Row],[Quantity]]*Table1[[#This Row],[Unit_Price]]</f>
        <v>32700</v>
      </c>
      <c r="L50">
        <f>Table1[[#This Row],[Quantity]]*Table1[[#This Row],[Cost]]</f>
        <v>16350</v>
      </c>
      <c r="M50">
        <f>Table1[[#This Row],[Sales]]-Table1[[#This Row],[Total_Cost]]</f>
        <v>16350</v>
      </c>
      <c r="N50" s="1">
        <f>Table1[[#This Row],[Profit]]/Table1[[#This Row],[Sales]]</f>
        <v>0.5</v>
      </c>
      <c r="O50" t="str">
        <f>TEXT(Table1[[#This Row],[Order_Date]],"mmmm")</f>
        <v>March</v>
      </c>
      <c r="P50">
        <f>YEAR(Table1[[#This Row],[Order_Date]])</f>
        <v>2025</v>
      </c>
      <c r="Q50" t="str">
        <f>"Q"&amp;ROUNDUP(MONTH(Table1[[#This Row],[Order_Date]])/3,0)</f>
        <v>Q1</v>
      </c>
    </row>
    <row r="51" spans="1:17" x14ac:dyDescent="0.25">
      <c r="A51" t="s">
        <v>190</v>
      </c>
      <c r="B51" t="s">
        <v>191</v>
      </c>
      <c r="C51" t="s">
        <v>163</v>
      </c>
      <c r="D51" t="s">
        <v>192</v>
      </c>
      <c r="E51" t="str">
        <f>_xlfn.XLOOKUP(Table1[[#This Row],[Product_ID]],[1]!Table1[Product_ID],[1]!Table1[Product_Name])</f>
        <v>Electronics Product 37</v>
      </c>
      <c r="F51" t="str">
        <f>_xlfn.XLOOKUP(Table1[[#This Row],[Product_ID]],[1]!Table1[Product_ID],[1]!Table1[Category])</f>
        <v>Electronics</v>
      </c>
      <c r="G51">
        <f>_xlfn.XLOOKUP(Table1[[#This Row],[Product_ID]],[1]!Table1[Product_ID],[1]!Table1[Unit_Price])</f>
        <v>29046</v>
      </c>
      <c r="H51">
        <f>_xlfn.XLOOKUP(Table1[[#This Row],[Product_ID]],[1]!Table1[Product_ID],[1]!Table1[Cost])</f>
        <v>20332.2</v>
      </c>
      <c r="I51">
        <v>4</v>
      </c>
      <c r="J51">
        <v>5</v>
      </c>
      <c r="K51">
        <f>Table1[[#This Row],[Quantity]]*Table1[[#This Row],[Unit_Price]]</f>
        <v>116184</v>
      </c>
      <c r="L51">
        <f>Table1[[#This Row],[Quantity]]*Table1[[#This Row],[Cost]]</f>
        <v>81328.800000000003</v>
      </c>
      <c r="M51">
        <f>Table1[[#This Row],[Sales]]-Table1[[#This Row],[Total_Cost]]</f>
        <v>34855.199999999997</v>
      </c>
      <c r="N51" s="1">
        <f>Table1[[#This Row],[Profit]]/Table1[[#This Row],[Sales]]</f>
        <v>0.3</v>
      </c>
      <c r="O51" t="str">
        <f>TEXT(Table1[[#This Row],[Order_Date]],"mmmm")</f>
        <v>October</v>
      </c>
      <c r="P51">
        <f>YEAR(Table1[[#This Row],[Order_Date]])</f>
        <v>2025</v>
      </c>
      <c r="Q51" t="str">
        <f>"Q"&amp;ROUNDUP(MONTH(Table1[[#This Row],[Order_Date]])/3,0)</f>
        <v>Q4</v>
      </c>
    </row>
    <row r="52" spans="1:17" x14ac:dyDescent="0.25">
      <c r="A52" t="s">
        <v>193</v>
      </c>
      <c r="B52" t="s">
        <v>31</v>
      </c>
      <c r="C52" t="s">
        <v>194</v>
      </c>
      <c r="D52" t="s">
        <v>195</v>
      </c>
      <c r="E52" t="str">
        <f>_xlfn.XLOOKUP(Table1[[#This Row],[Product_ID]],[1]!Table1[Product_ID],[1]!Table1[Product_Name])</f>
        <v>Electronics Product 57</v>
      </c>
      <c r="F52" t="str">
        <f>_xlfn.XLOOKUP(Table1[[#This Row],[Product_ID]],[1]!Table1[Product_ID],[1]!Table1[Category])</f>
        <v>Electronics</v>
      </c>
      <c r="G52">
        <f>_xlfn.XLOOKUP(Table1[[#This Row],[Product_ID]],[1]!Table1[Product_ID],[1]!Table1[Unit_Price])</f>
        <v>26846</v>
      </c>
      <c r="H52">
        <f>_xlfn.XLOOKUP(Table1[[#This Row],[Product_ID]],[1]!Table1[Product_ID],[1]!Table1[Cost])</f>
        <v>16107.6</v>
      </c>
      <c r="I52">
        <v>3</v>
      </c>
      <c r="J52">
        <v>15</v>
      </c>
      <c r="K52">
        <f>Table1[[#This Row],[Quantity]]*Table1[[#This Row],[Unit_Price]]</f>
        <v>80538</v>
      </c>
      <c r="L52">
        <f>Table1[[#This Row],[Quantity]]*Table1[[#This Row],[Cost]]</f>
        <v>48322.8</v>
      </c>
      <c r="M52">
        <f>Table1[[#This Row],[Sales]]-Table1[[#This Row],[Total_Cost]]</f>
        <v>32215.199999999997</v>
      </c>
      <c r="N52" s="1">
        <f>Table1[[#This Row],[Profit]]/Table1[[#This Row],[Sales]]</f>
        <v>0.39999999999999997</v>
      </c>
      <c r="O52" t="str">
        <f>TEXT(Table1[[#This Row],[Order_Date]],"mmmm")</f>
        <v>September</v>
      </c>
      <c r="P52">
        <f>YEAR(Table1[[#This Row],[Order_Date]])</f>
        <v>2024</v>
      </c>
      <c r="Q52" t="str">
        <f>"Q"&amp;ROUNDUP(MONTH(Table1[[#This Row],[Order_Date]])/3,0)</f>
        <v>Q3</v>
      </c>
    </row>
    <row r="53" spans="1:17" x14ac:dyDescent="0.25">
      <c r="A53" t="s">
        <v>196</v>
      </c>
      <c r="B53" t="s">
        <v>197</v>
      </c>
      <c r="C53" t="s">
        <v>198</v>
      </c>
      <c r="D53" t="s">
        <v>199</v>
      </c>
      <c r="E53" t="str">
        <f>_xlfn.XLOOKUP(Table1[[#This Row],[Product_ID]],[1]!Table1[Product_ID],[1]!Table1[Product_Name])</f>
        <v>Sports Product 19</v>
      </c>
      <c r="F53" t="str">
        <f>_xlfn.XLOOKUP(Table1[[#This Row],[Product_ID]],[1]!Table1[Product_ID],[1]!Table1[Category])</f>
        <v>Sports</v>
      </c>
      <c r="G53">
        <f>_xlfn.XLOOKUP(Table1[[#This Row],[Product_ID]],[1]!Table1[Product_ID],[1]!Table1[Unit_Price])</f>
        <v>11395</v>
      </c>
      <c r="H53">
        <f>_xlfn.XLOOKUP(Table1[[#This Row],[Product_ID]],[1]!Table1[Product_ID],[1]!Table1[Cost])</f>
        <v>5697.5</v>
      </c>
      <c r="I53">
        <v>1</v>
      </c>
      <c r="J53">
        <v>15</v>
      </c>
      <c r="K53">
        <f>Table1[[#This Row],[Quantity]]*Table1[[#This Row],[Unit_Price]]</f>
        <v>11395</v>
      </c>
      <c r="L53">
        <f>Table1[[#This Row],[Quantity]]*Table1[[#This Row],[Cost]]</f>
        <v>5697.5</v>
      </c>
      <c r="M53">
        <f>Table1[[#This Row],[Sales]]-Table1[[#This Row],[Total_Cost]]</f>
        <v>5697.5</v>
      </c>
      <c r="N53" s="1">
        <f>Table1[[#This Row],[Profit]]/Table1[[#This Row],[Sales]]</f>
        <v>0.5</v>
      </c>
      <c r="O53" t="str">
        <f>TEXT(Table1[[#This Row],[Order_Date]],"mmmm")</f>
        <v>March</v>
      </c>
      <c r="P53">
        <f>YEAR(Table1[[#This Row],[Order_Date]])</f>
        <v>2025</v>
      </c>
      <c r="Q53" t="str">
        <f>"Q"&amp;ROUNDUP(MONTH(Table1[[#This Row],[Order_Date]])/3,0)</f>
        <v>Q1</v>
      </c>
    </row>
    <row r="54" spans="1:17" x14ac:dyDescent="0.25">
      <c r="A54" t="s">
        <v>200</v>
      </c>
      <c r="B54" t="s">
        <v>201</v>
      </c>
      <c r="C54" t="s">
        <v>202</v>
      </c>
      <c r="D54" t="s">
        <v>111</v>
      </c>
      <c r="E54" t="str">
        <f>_xlfn.XLOOKUP(Table1[[#This Row],[Product_ID]],[1]!Table1[Product_ID],[1]!Table1[Product_Name])</f>
        <v>Sports Product 20</v>
      </c>
      <c r="F54" t="str">
        <f>_xlfn.XLOOKUP(Table1[[#This Row],[Product_ID]],[1]!Table1[Product_ID],[1]!Table1[Category])</f>
        <v>Sports</v>
      </c>
      <c r="G54">
        <f>_xlfn.XLOOKUP(Table1[[#This Row],[Product_ID]],[1]!Table1[Product_ID],[1]!Table1[Unit_Price])</f>
        <v>11647</v>
      </c>
      <c r="H54">
        <f>_xlfn.XLOOKUP(Table1[[#This Row],[Product_ID]],[1]!Table1[Product_ID],[1]!Table1[Cost])</f>
        <v>8152.9</v>
      </c>
      <c r="I54">
        <v>3</v>
      </c>
      <c r="J54">
        <v>15</v>
      </c>
      <c r="K54">
        <f>Table1[[#This Row],[Quantity]]*Table1[[#This Row],[Unit_Price]]</f>
        <v>34941</v>
      </c>
      <c r="L54">
        <f>Table1[[#This Row],[Quantity]]*Table1[[#This Row],[Cost]]</f>
        <v>24458.699999999997</v>
      </c>
      <c r="M54">
        <f>Table1[[#This Row],[Sales]]-Table1[[#This Row],[Total_Cost]]</f>
        <v>10482.300000000003</v>
      </c>
      <c r="N54" s="1">
        <f>Table1[[#This Row],[Profit]]/Table1[[#This Row],[Sales]]</f>
        <v>0.3000000000000001</v>
      </c>
      <c r="O54" t="str">
        <f>TEXT(Table1[[#This Row],[Order_Date]],"mmmm")</f>
        <v>April</v>
      </c>
      <c r="P54">
        <f>YEAR(Table1[[#This Row],[Order_Date]])</f>
        <v>2024</v>
      </c>
      <c r="Q54" t="str">
        <f>"Q"&amp;ROUNDUP(MONTH(Table1[[#This Row],[Order_Date]])/3,0)</f>
        <v>Q2</v>
      </c>
    </row>
    <row r="55" spans="1:17" x14ac:dyDescent="0.25">
      <c r="A55" t="s">
        <v>203</v>
      </c>
      <c r="B55" t="s">
        <v>204</v>
      </c>
      <c r="C55" t="s">
        <v>205</v>
      </c>
      <c r="D55" t="s">
        <v>206</v>
      </c>
      <c r="E55" t="str">
        <f>_xlfn.XLOOKUP(Table1[[#This Row],[Product_ID]],[1]!Table1[Product_ID],[1]!Table1[Product_Name])</f>
        <v>Electronics Product 30</v>
      </c>
      <c r="F55" t="str">
        <f>_xlfn.XLOOKUP(Table1[[#This Row],[Product_ID]],[1]!Table1[Product_ID],[1]!Table1[Category])</f>
        <v>Electronics</v>
      </c>
      <c r="G55">
        <f>_xlfn.XLOOKUP(Table1[[#This Row],[Product_ID]],[1]!Table1[Product_ID],[1]!Table1[Unit_Price])</f>
        <v>16441</v>
      </c>
      <c r="H55">
        <f>_xlfn.XLOOKUP(Table1[[#This Row],[Product_ID]],[1]!Table1[Product_ID],[1]!Table1[Cost])</f>
        <v>8220.5</v>
      </c>
      <c r="I55">
        <v>2</v>
      </c>
      <c r="J55">
        <v>0</v>
      </c>
      <c r="K55">
        <f>Table1[[#This Row],[Quantity]]*Table1[[#This Row],[Unit_Price]]</f>
        <v>32882</v>
      </c>
      <c r="L55">
        <f>Table1[[#This Row],[Quantity]]*Table1[[#This Row],[Cost]]</f>
        <v>16441</v>
      </c>
      <c r="M55">
        <f>Table1[[#This Row],[Sales]]-Table1[[#This Row],[Total_Cost]]</f>
        <v>16441</v>
      </c>
      <c r="N55" s="1">
        <f>Table1[[#This Row],[Profit]]/Table1[[#This Row],[Sales]]</f>
        <v>0.5</v>
      </c>
      <c r="O55" t="str">
        <f>TEXT(Table1[[#This Row],[Order_Date]],"mmmm")</f>
        <v>March</v>
      </c>
      <c r="P55">
        <f>YEAR(Table1[[#This Row],[Order_Date]])</f>
        <v>2024</v>
      </c>
      <c r="Q55" t="str">
        <f>"Q"&amp;ROUNDUP(MONTH(Table1[[#This Row],[Order_Date]])/3,0)</f>
        <v>Q1</v>
      </c>
    </row>
    <row r="56" spans="1:17" x14ac:dyDescent="0.25">
      <c r="A56" t="s">
        <v>207</v>
      </c>
      <c r="B56" t="s">
        <v>208</v>
      </c>
      <c r="C56" t="s">
        <v>209</v>
      </c>
      <c r="D56" t="s">
        <v>63</v>
      </c>
      <c r="E56" t="str">
        <f>_xlfn.XLOOKUP(Table1[[#This Row],[Product_ID]],[1]!Table1[Product_ID],[1]!Table1[Product_Name])</f>
        <v>Clothing Product 17</v>
      </c>
      <c r="F56" t="str">
        <f>_xlfn.XLOOKUP(Table1[[#This Row],[Product_ID]],[1]!Table1[Product_ID],[1]!Table1[Category])</f>
        <v>Clothing</v>
      </c>
      <c r="G56">
        <f>_xlfn.XLOOKUP(Table1[[#This Row],[Product_ID]],[1]!Table1[Product_ID],[1]!Table1[Unit_Price])</f>
        <v>978</v>
      </c>
      <c r="H56">
        <f>_xlfn.XLOOKUP(Table1[[#This Row],[Product_ID]],[1]!Table1[Product_ID],[1]!Table1[Cost])</f>
        <v>684.6</v>
      </c>
      <c r="I56">
        <v>4</v>
      </c>
      <c r="J56">
        <v>0</v>
      </c>
      <c r="K56">
        <f>Table1[[#This Row],[Quantity]]*Table1[[#This Row],[Unit_Price]]</f>
        <v>3912</v>
      </c>
      <c r="L56">
        <f>Table1[[#This Row],[Quantity]]*Table1[[#This Row],[Cost]]</f>
        <v>2738.4</v>
      </c>
      <c r="M56">
        <f>Table1[[#This Row],[Sales]]-Table1[[#This Row],[Total_Cost]]</f>
        <v>1173.5999999999999</v>
      </c>
      <c r="N56" s="1">
        <f>Table1[[#This Row],[Profit]]/Table1[[#This Row],[Sales]]</f>
        <v>0.3</v>
      </c>
      <c r="O56" t="str">
        <f>TEXT(Table1[[#This Row],[Order_Date]],"mmmm")</f>
        <v>December</v>
      </c>
      <c r="P56">
        <f>YEAR(Table1[[#This Row],[Order_Date]])</f>
        <v>2025</v>
      </c>
      <c r="Q56" t="str">
        <f>"Q"&amp;ROUNDUP(MONTH(Table1[[#This Row],[Order_Date]])/3,0)</f>
        <v>Q4</v>
      </c>
    </row>
    <row r="57" spans="1:17" x14ac:dyDescent="0.25">
      <c r="A57" t="s">
        <v>210</v>
      </c>
      <c r="B57" t="s">
        <v>211</v>
      </c>
      <c r="C57" t="s">
        <v>212</v>
      </c>
      <c r="D57" t="s">
        <v>199</v>
      </c>
      <c r="E57" t="str">
        <f>_xlfn.XLOOKUP(Table1[[#This Row],[Product_ID]],[1]!Table1[Product_ID],[1]!Table1[Product_Name])</f>
        <v>Sports Product 19</v>
      </c>
      <c r="F57" t="str">
        <f>_xlfn.XLOOKUP(Table1[[#This Row],[Product_ID]],[1]!Table1[Product_ID],[1]!Table1[Category])</f>
        <v>Sports</v>
      </c>
      <c r="G57">
        <f>_xlfn.XLOOKUP(Table1[[#This Row],[Product_ID]],[1]!Table1[Product_ID],[1]!Table1[Unit_Price])</f>
        <v>11395</v>
      </c>
      <c r="H57">
        <f>_xlfn.XLOOKUP(Table1[[#This Row],[Product_ID]],[1]!Table1[Product_ID],[1]!Table1[Cost])</f>
        <v>5697.5</v>
      </c>
      <c r="I57">
        <v>1</v>
      </c>
      <c r="J57">
        <v>10</v>
      </c>
      <c r="K57">
        <f>Table1[[#This Row],[Quantity]]*Table1[[#This Row],[Unit_Price]]</f>
        <v>11395</v>
      </c>
      <c r="L57">
        <f>Table1[[#This Row],[Quantity]]*Table1[[#This Row],[Cost]]</f>
        <v>5697.5</v>
      </c>
      <c r="M57">
        <f>Table1[[#This Row],[Sales]]-Table1[[#This Row],[Total_Cost]]</f>
        <v>5697.5</v>
      </c>
      <c r="N57" s="1">
        <f>Table1[[#This Row],[Profit]]/Table1[[#This Row],[Sales]]</f>
        <v>0.5</v>
      </c>
      <c r="O57" t="str">
        <f>TEXT(Table1[[#This Row],[Order_Date]],"mmmm")</f>
        <v>January</v>
      </c>
      <c r="P57">
        <f>YEAR(Table1[[#This Row],[Order_Date]])</f>
        <v>2025</v>
      </c>
      <c r="Q57" t="str">
        <f>"Q"&amp;ROUNDUP(MONTH(Table1[[#This Row],[Order_Date]])/3,0)</f>
        <v>Q1</v>
      </c>
    </row>
    <row r="58" spans="1:17" x14ac:dyDescent="0.25">
      <c r="A58" t="s">
        <v>213</v>
      </c>
      <c r="B58" t="s">
        <v>214</v>
      </c>
      <c r="C58" t="s">
        <v>215</v>
      </c>
      <c r="D58" t="s">
        <v>216</v>
      </c>
      <c r="E58" t="str">
        <f>_xlfn.XLOOKUP(Table1[[#This Row],[Product_ID]],[1]!Table1[Product_ID],[1]!Table1[Product_Name])</f>
        <v>Beauty Product 69</v>
      </c>
      <c r="F58" t="str">
        <f>_xlfn.XLOOKUP(Table1[[#This Row],[Product_ID]],[1]!Table1[Product_ID],[1]!Table1[Category])</f>
        <v>Beauty</v>
      </c>
      <c r="G58">
        <f>_xlfn.XLOOKUP(Table1[[#This Row],[Product_ID]],[1]!Table1[Product_ID],[1]!Table1[Unit_Price])</f>
        <v>384</v>
      </c>
      <c r="H58">
        <f>_xlfn.XLOOKUP(Table1[[#This Row],[Product_ID]],[1]!Table1[Product_ID],[1]!Table1[Cost])</f>
        <v>192</v>
      </c>
      <c r="I58">
        <v>4</v>
      </c>
      <c r="J58">
        <v>5</v>
      </c>
      <c r="K58">
        <f>Table1[[#This Row],[Quantity]]*Table1[[#This Row],[Unit_Price]]</f>
        <v>1536</v>
      </c>
      <c r="L58">
        <f>Table1[[#This Row],[Quantity]]*Table1[[#This Row],[Cost]]</f>
        <v>768</v>
      </c>
      <c r="M58">
        <f>Table1[[#This Row],[Sales]]-Table1[[#This Row],[Total_Cost]]</f>
        <v>768</v>
      </c>
      <c r="N58" s="1">
        <f>Table1[[#This Row],[Profit]]/Table1[[#This Row],[Sales]]</f>
        <v>0.5</v>
      </c>
      <c r="O58" t="str">
        <f>TEXT(Table1[[#This Row],[Order_Date]],"mmmm")</f>
        <v>September</v>
      </c>
      <c r="P58">
        <f>YEAR(Table1[[#This Row],[Order_Date]])</f>
        <v>2025</v>
      </c>
      <c r="Q58" t="str">
        <f>"Q"&amp;ROUNDUP(MONTH(Table1[[#This Row],[Order_Date]])/3,0)</f>
        <v>Q3</v>
      </c>
    </row>
    <row r="59" spans="1:17" x14ac:dyDescent="0.25">
      <c r="A59" t="s">
        <v>217</v>
      </c>
      <c r="B59" t="s">
        <v>218</v>
      </c>
      <c r="C59" t="s">
        <v>219</v>
      </c>
      <c r="D59" t="s">
        <v>104</v>
      </c>
      <c r="E59" t="str">
        <f>_xlfn.XLOOKUP(Table1[[#This Row],[Product_ID]],[1]!Table1[Product_ID],[1]!Table1[Product_Name])</f>
        <v>Electronics Product 72</v>
      </c>
      <c r="F59" t="str">
        <f>_xlfn.XLOOKUP(Table1[[#This Row],[Product_ID]],[1]!Table1[Product_ID],[1]!Table1[Category])</f>
        <v>Electronics</v>
      </c>
      <c r="G59">
        <f>_xlfn.XLOOKUP(Table1[[#This Row],[Product_ID]],[1]!Table1[Product_ID],[1]!Table1[Unit_Price])</f>
        <v>27555</v>
      </c>
      <c r="H59">
        <f>_xlfn.XLOOKUP(Table1[[#This Row],[Product_ID]],[1]!Table1[Product_ID],[1]!Table1[Cost])</f>
        <v>19288.5</v>
      </c>
      <c r="I59">
        <v>3</v>
      </c>
      <c r="J59">
        <v>20</v>
      </c>
      <c r="K59">
        <f>Table1[[#This Row],[Quantity]]*Table1[[#This Row],[Unit_Price]]</f>
        <v>82665</v>
      </c>
      <c r="L59">
        <f>Table1[[#This Row],[Quantity]]*Table1[[#This Row],[Cost]]</f>
        <v>57865.5</v>
      </c>
      <c r="M59">
        <f>Table1[[#This Row],[Sales]]-Table1[[#This Row],[Total_Cost]]</f>
        <v>24799.5</v>
      </c>
      <c r="N59" s="1">
        <f>Table1[[#This Row],[Profit]]/Table1[[#This Row],[Sales]]</f>
        <v>0.3</v>
      </c>
      <c r="O59" t="str">
        <f>TEXT(Table1[[#This Row],[Order_Date]],"mmmm")</f>
        <v>November</v>
      </c>
      <c r="P59">
        <f>YEAR(Table1[[#This Row],[Order_Date]])</f>
        <v>2024</v>
      </c>
      <c r="Q59" t="str">
        <f>"Q"&amp;ROUNDUP(MONTH(Table1[[#This Row],[Order_Date]])/3,0)</f>
        <v>Q4</v>
      </c>
    </row>
    <row r="60" spans="1:17" x14ac:dyDescent="0.25">
      <c r="A60" t="s">
        <v>220</v>
      </c>
      <c r="B60" t="s">
        <v>221</v>
      </c>
      <c r="C60" t="s">
        <v>222</v>
      </c>
      <c r="D60" t="s">
        <v>223</v>
      </c>
      <c r="E60" t="str">
        <f>_xlfn.XLOOKUP(Table1[[#This Row],[Product_ID]],[1]!Table1[Product_ID],[1]!Table1[Product_Name])</f>
        <v>Clothing Product 48</v>
      </c>
      <c r="F60" t="str">
        <f>_xlfn.XLOOKUP(Table1[[#This Row],[Product_ID]],[1]!Table1[Product_ID],[1]!Table1[Category])</f>
        <v>Clothing</v>
      </c>
      <c r="G60">
        <f>_xlfn.XLOOKUP(Table1[[#This Row],[Product_ID]],[1]!Table1[Product_ID],[1]!Table1[Unit_Price])</f>
        <v>2190</v>
      </c>
      <c r="H60">
        <f>_xlfn.XLOOKUP(Table1[[#This Row],[Product_ID]],[1]!Table1[Product_ID],[1]!Table1[Cost])</f>
        <v>1095</v>
      </c>
      <c r="I60">
        <v>4</v>
      </c>
      <c r="J60">
        <v>10</v>
      </c>
      <c r="K60">
        <f>Table1[[#This Row],[Quantity]]*Table1[[#This Row],[Unit_Price]]</f>
        <v>8760</v>
      </c>
      <c r="L60">
        <f>Table1[[#This Row],[Quantity]]*Table1[[#This Row],[Cost]]</f>
        <v>4380</v>
      </c>
      <c r="M60">
        <f>Table1[[#This Row],[Sales]]-Table1[[#This Row],[Total_Cost]]</f>
        <v>4380</v>
      </c>
      <c r="N60" s="1">
        <f>Table1[[#This Row],[Profit]]/Table1[[#This Row],[Sales]]</f>
        <v>0.5</v>
      </c>
      <c r="O60" t="str">
        <f>TEXT(Table1[[#This Row],[Order_Date]],"mmmm")</f>
        <v>November</v>
      </c>
      <c r="P60">
        <f>YEAR(Table1[[#This Row],[Order_Date]])</f>
        <v>2025</v>
      </c>
      <c r="Q60" t="str">
        <f>"Q"&amp;ROUNDUP(MONTH(Table1[[#This Row],[Order_Date]])/3,0)</f>
        <v>Q4</v>
      </c>
    </row>
    <row r="61" spans="1:17" x14ac:dyDescent="0.25">
      <c r="A61" t="s">
        <v>224</v>
      </c>
      <c r="B61" t="s">
        <v>225</v>
      </c>
      <c r="C61" t="s">
        <v>226</v>
      </c>
      <c r="D61" t="s">
        <v>9</v>
      </c>
      <c r="E61" t="str">
        <f>_xlfn.XLOOKUP(Table1[[#This Row],[Product_ID]],[1]!Table1[Product_ID],[1]!Table1[Product_Name])</f>
        <v>Home &amp; Kitchen Product 10</v>
      </c>
      <c r="F61" t="str">
        <f>_xlfn.XLOOKUP(Table1[[#This Row],[Product_ID]],[1]!Table1[Product_ID],[1]!Table1[Category])</f>
        <v>Home &amp; Kitchen</v>
      </c>
      <c r="G61">
        <f>_xlfn.XLOOKUP(Table1[[#This Row],[Product_ID]],[1]!Table1[Product_ID],[1]!Table1[Unit_Price])</f>
        <v>10936</v>
      </c>
      <c r="H61">
        <f>_xlfn.XLOOKUP(Table1[[#This Row],[Product_ID]],[1]!Table1[Product_ID],[1]!Table1[Cost])</f>
        <v>6561.6</v>
      </c>
      <c r="I61">
        <v>2</v>
      </c>
      <c r="J61">
        <v>5</v>
      </c>
      <c r="K61">
        <f>Table1[[#This Row],[Quantity]]*Table1[[#This Row],[Unit_Price]]</f>
        <v>21872</v>
      </c>
      <c r="L61">
        <f>Table1[[#This Row],[Quantity]]*Table1[[#This Row],[Cost]]</f>
        <v>13123.2</v>
      </c>
      <c r="M61">
        <f>Table1[[#This Row],[Sales]]-Table1[[#This Row],[Total_Cost]]</f>
        <v>8748.7999999999993</v>
      </c>
      <c r="N61" s="1">
        <f>Table1[[#This Row],[Profit]]/Table1[[#This Row],[Sales]]</f>
        <v>0.39999999999999997</v>
      </c>
      <c r="O61" t="str">
        <f>TEXT(Table1[[#This Row],[Order_Date]],"mmmm")</f>
        <v>June</v>
      </c>
      <c r="P61">
        <f>YEAR(Table1[[#This Row],[Order_Date]])</f>
        <v>2024</v>
      </c>
      <c r="Q61" t="str">
        <f>"Q"&amp;ROUNDUP(MONTH(Table1[[#This Row],[Order_Date]])/3,0)</f>
        <v>Q2</v>
      </c>
    </row>
    <row r="62" spans="1:17" x14ac:dyDescent="0.25">
      <c r="A62" t="s">
        <v>227</v>
      </c>
      <c r="B62" t="s">
        <v>228</v>
      </c>
      <c r="C62" t="s">
        <v>229</v>
      </c>
      <c r="D62" t="s">
        <v>230</v>
      </c>
      <c r="E62" t="str">
        <f>_xlfn.XLOOKUP(Table1[[#This Row],[Product_ID]],[1]!Table1[Product_ID],[1]!Table1[Product_Name])</f>
        <v>Beauty Product 16</v>
      </c>
      <c r="F62" t="str">
        <f>_xlfn.XLOOKUP(Table1[[#This Row],[Product_ID]],[1]!Table1[Product_ID],[1]!Table1[Category])</f>
        <v>Beauty</v>
      </c>
      <c r="G62">
        <f>_xlfn.XLOOKUP(Table1[[#This Row],[Product_ID]],[1]!Table1[Product_ID],[1]!Table1[Unit_Price])</f>
        <v>1591</v>
      </c>
      <c r="H62">
        <f>_xlfn.XLOOKUP(Table1[[#This Row],[Product_ID]],[1]!Table1[Product_ID],[1]!Table1[Cost])</f>
        <v>1113.7</v>
      </c>
      <c r="I62">
        <v>5</v>
      </c>
      <c r="J62">
        <v>10</v>
      </c>
      <c r="K62">
        <f>Table1[[#This Row],[Quantity]]*Table1[[#This Row],[Unit_Price]]</f>
        <v>7955</v>
      </c>
      <c r="L62">
        <f>Table1[[#This Row],[Quantity]]*Table1[[#This Row],[Cost]]</f>
        <v>5568.5</v>
      </c>
      <c r="M62">
        <f>Table1[[#This Row],[Sales]]-Table1[[#This Row],[Total_Cost]]</f>
        <v>2386.5</v>
      </c>
      <c r="N62" s="1">
        <f>Table1[[#This Row],[Profit]]/Table1[[#This Row],[Sales]]</f>
        <v>0.3</v>
      </c>
      <c r="O62" t="str">
        <f>TEXT(Table1[[#This Row],[Order_Date]],"mmmm")</f>
        <v>August</v>
      </c>
      <c r="P62">
        <f>YEAR(Table1[[#This Row],[Order_Date]])</f>
        <v>2024</v>
      </c>
      <c r="Q62" t="str">
        <f>"Q"&amp;ROUNDUP(MONTH(Table1[[#This Row],[Order_Date]])/3,0)</f>
        <v>Q3</v>
      </c>
    </row>
    <row r="63" spans="1:17" x14ac:dyDescent="0.25">
      <c r="A63" t="s">
        <v>231</v>
      </c>
      <c r="B63" t="s">
        <v>232</v>
      </c>
      <c r="C63" t="s">
        <v>233</v>
      </c>
      <c r="D63" t="s">
        <v>100</v>
      </c>
      <c r="E63" t="str">
        <f>_xlfn.XLOOKUP(Table1[[#This Row],[Product_ID]],[1]!Table1[Product_ID],[1]!Table1[Product_Name])</f>
        <v>Electronics Product 74</v>
      </c>
      <c r="F63" t="str">
        <f>_xlfn.XLOOKUP(Table1[[#This Row],[Product_ID]],[1]!Table1[Product_ID],[1]!Table1[Category])</f>
        <v>Electronics</v>
      </c>
      <c r="G63">
        <f>_xlfn.XLOOKUP(Table1[[#This Row],[Product_ID]],[1]!Table1[Product_ID],[1]!Table1[Unit_Price])</f>
        <v>20835</v>
      </c>
      <c r="H63">
        <f>_xlfn.XLOOKUP(Table1[[#This Row],[Product_ID]],[1]!Table1[Product_ID],[1]!Table1[Cost])</f>
        <v>12501</v>
      </c>
      <c r="I63">
        <v>2</v>
      </c>
      <c r="J63">
        <v>0</v>
      </c>
      <c r="K63">
        <f>Table1[[#This Row],[Quantity]]*Table1[[#This Row],[Unit_Price]]</f>
        <v>41670</v>
      </c>
      <c r="L63">
        <f>Table1[[#This Row],[Quantity]]*Table1[[#This Row],[Cost]]</f>
        <v>25002</v>
      </c>
      <c r="M63">
        <f>Table1[[#This Row],[Sales]]-Table1[[#This Row],[Total_Cost]]</f>
        <v>16668</v>
      </c>
      <c r="N63" s="1">
        <f>Table1[[#This Row],[Profit]]/Table1[[#This Row],[Sales]]</f>
        <v>0.4</v>
      </c>
      <c r="O63" t="str">
        <f>TEXT(Table1[[#This Row],[Order_Date]],"mmmm")</f>
        <v>April</v>
      </c>
      <c r="P63">
        <f>YEAR(Table1[[#This Row],[Order_Date]])</f>
        <v>2025</v>
      </c>
      <c r="Q63" t="str">
        <f>"Q"&amp;ROUNDUP(MONTH(Table1[[#This Row],[Order_Date]])/3,0)</f>
        <v>Q2</v>
      </c>
    </row>
    <row r="64" spans="1:17" x14ac:dyDescent="0.25">
      <c r="A64" t="s">
        <v>234</v>
      </c>
      <c r="B64" t="s">
        <v>235</v>
      </c>
      <c r="C64" t="s">
        <v>236</v>
      </c>
      <c r="D64" t="s">
        <v>237</v>
      </c>
      <c r="E64" t="str">
        <f>_xlfn.XLOOKUP(Table1[[#This Row],[Product_ID]],[1]!Table1[Product_ID],[1]!Table1[Product_Name])</f>
        <v>Sports Product 61</v>
      </c>
      <c r="F64" t="str">
        <f>_xlfn.XLOOKUP(Table1[[#This Row],[Product_ID]],[1]!Table1[Product_ID],[1]!Table1[Category])</f>
        <v>Sports</v>
      </c>
      <c r="G64">
        <f>_xlfn.XLOOKUP(Table1[[#This Row],[Product_ID]],[1]!Table1[Product_ID],[1]!Table1[Unit_Price])</f>
        <v>7170</v>
      </c>
      <c r="H64">
        <f>_xlfn.XLOOKUP(Table1[[#This Row],[Product_ID]],[1]!Table1[Product_ID],[1]!Table1[Cost])</f>
        <v>3585</v>
      </c>
      <c r="I64">
        <v>2</v>
      </c>
      <c r="J64">
        <v>5</v>
      </c>
      <c r="K64">
        <f>Table1[[#This Row],[Quantity]]*Table1[[#This Row],[Unit_Price]]</f>
        <v>14340</v>
      </c>
      <c r="L64">
        <f>Table1[[#This Row],[Quantity]]*Table1[[#This Row],[Cost]]</f>
        <v>7170</v>
      </c>
      <c r="M64">
        <f>Table1[[#This Row],[Sales]]-Table1[[#This Row],[Total_Cost]]</f>
        <v>7170</v>
      </c>
      <c r="N64" s="1">
        <f>Table1[[#This Row],[Profit]]/Table1[[#This Row],[Sales]]</f>
        <v>0.5</v>
      </c>
      <c r="O64" t="str">
        <f>TEXT(Table1[[#This Row],[Order_Date]],"mmmm")</f>
        <v>December</v>
      </c>
      <c r="P64">
        <f>YEAR(Table1[[#This Row],[Order_Date]])</f>
        <v>2024</v>
      </c>
      <c r="Q64" t="str">
        <f>"Q"&amp;ROUNDUP(MONTH(Table1[[#This Row],[Order_Date]])/3,0)</f>
        <v>Q4</v>
      </c>
    </row>
    <row r="65" spans="1:17" x14ac:dyDescent="0.25">
      <c r="A65" t="s">
        <v>238</v>
      </c>
      <c r="B65" t="s">
        <v>239</v>
      </c>
      <c r="C65" t="s">
        <v>240</v>
      </c>
      <c r="D65" t="s">
        <v>179</v>
      </c>
      <c r="E65" t="str">
        <f>_xlfn.XLOOKUP(Table1[[#This Row],[Product_ID]],[1]!Table1[Product_ID],[1]!Table1[Product_Name])</f>
        <v>Beauty Product 58</v>
      </c>
      <c r="F65" t="str">
        <f>_xlfn.XLOOKUP(Table1[[#This Row],[Product_ID]],[1]!Table1[Product_ID],[1]!Table1[Category])</f>
        <v>Beauty</v>
      </c>
      <c r="G65">
        <f>_xlfn.XLOOKUP(Table1[[#This Row],[Product_ID]],[1]!Table1[Product_ID],[1]!Table1[Unit_Price])</f>
        <v>3598</v>
      </c>
      <c r="H65">
        <f>_xlfn.XLOOKUP(Table1[[#This Row],[Product_ID]],[1]!Table1[Product_ID],[1]!Table1[Cost])</f>
        <v>2158.8000000000002</v>
      </c>
      <c r="I65">
        <v>3</v>
      </c>
      <c r="J65">
        <v>10</v>
      </c>
      <c r="K65">
        <f>Table1[[#This Row],[Quantity]]*Table1[[#This Row],[Unit_Price]]</f>
        <v>10794</v>
      </c>
      <c r="L65">
        <f>Table1[[#This Row],[Quantity]]*Table1[[#This Row],[Cost]]</f>
        <v>6476.4000000000005</v>
      </c>
      <c r="M65">
        <f>Table1[[#This Row],[Sales]]-Table1[[#This Row],[Total_Cost]]</f>
        <v>4317.5999999999995</v>
      </c>
      <c r="N65" s="1">
        <f>Table1[[#This Row],[Profit]]/Table1[[#This Row],[Sales]]</f>
        <v>0.39999999999999997</v>
      </c>
      <c r="O65" t="str">
        <f>TEXT(Table1[[#This Row],[Order_Date]],"mmmm")</f>
        <v>April</v>
      </c>
      <c r="P65">
        <f>YEAR(Table1[[#This Row],[Order_Date]])</f>
        <v>2024</v>
      </c>
      <c r="Q65" t="str">
        <f>"Q"&amp;ROUNDUP(MONTH(Table1[[#This Row],[Order_Date]])/3,0)</f>
        <v>Q2</v>
      </c>
    </row>
    <row r="66" spans="1:17" x14ac:dyDescent="0.25">
      <c r="A66" t="s">
        <v>241</v>
      </c>
      <c r="B66" t="s">
        <v>242</v>
      </c>
      <c r="C66" t="s">
        <v>243</v>
      </c>
      <c r="D66" t="s">
        <v>244</v>
      </c>
      <c r="E66" t="str">
        <f>_xlfn.XLOOKUP(Table1[[#This Row],[Product_ID]],[1]!Table1[Product_ID],[1]!Table1[Product_Name])</f>
        <v>Beauty Product 100</v>
      </c>
      <c r="F66" t="str">
        <f>_xlfn.XLOOKUP(Table1[[#This Row],[Product_ID]],[1]!Table1[Product_ID],[1]!Table1[Category])</f>
        <v>Beauty</v>
      </c>
      <c r="G66">
        <f>_xlfn.XLOOKUP(Table1[[#This Row],[Product_ID]],[1]!Table1[Product_ID],[1]!Table1[Unit_Price])</f>
        <v>2523</v>
      </c>
      <c r="H66">
        <f>_xlfn.XLOOKUP(Table1[[#This Row],[Product_ID]],[1]!Table1[Product_ID],[1]!Table1[Cost])</f>
        <v>1766.1</v>
      </c>
      <c r="I66">
        <v>1</v>
      </c>
      <c r="J66">
        <v>15</v>
      </c>
      <c r="K66">
        <f>Table1[[#This Row],[Quantity]]*Table1[[#This Row],[Unit_Price]]</f>
        <v>2523</v>
      </c>
      <c r="L66">
        <f>Table1[[#This Row],[Quantity]]*Table1[[#This Row],[Cost]]</f>
        <v>1766.1</v>
      </c>
      <c r="M66">
        <f>Table1[[#This Row],[Sales]]-Table1[[#This Row],[Total_Cost]]</f>
        <v>756.90000000000009</v>
      </c>
      <c r="N66" s="1">
        <f>Table1[[#This Row],[Profit]]/Table1[[#This Row],[Sales]]</f>
        <v>0.30000000000000004</v>
      </c>
      <c r="O66" t="str">
        <f>TEXT(Table1[[#This Row],[Order_Date]],"mmmm")</f>
        <v>July</v>
      </c>
      <c r="P66">
        <f>YEAR(Table1[[#This Row],[Order_Date]])</f>
        <v>2025</v>
      </c>
      <c r="Q66" t="str">
        <f>"Q"&amp;ROUNDUP(MONTH(Table1[[#This Row],[Order_Date]])/3,0)</f>
        <v>Q3</v>
      </c>
    </row>
    <row r="67" spans="1:17" x14ac:dyDescent="0.25">
      <c r="A67" t="s">
        <v>245</v>
      </c>
      <c r="B67" t="s">
        <v>246</v>
      </c>
      <c r="C67" t="s">
        <v>247</v>
      </c>
      <c r="D67" t="s">
        <v>85</v>
      </c>
      <c r="E67" t="str">
        <f>_xlfn.XLOOKUP(Table1[[#This Row],[Product_ID]],[1]!Table1[Product_ID],[1]!Table1[Product_Name])</f>
        <v>Clothing Product 63</v>
      </c>
      <c r="F67" t="str">
        <f>_xlfn.XLOOKUP(Table1[[#This Row],[Product_ID]],[1]!Table1[Product_ID],[1]!Table1[Category])</f>
        <v>Clothing</v>
      </c>
      <c r="G67">
        <f>_xlfn.XLOOKUP(Table1[[#This Row],[Product_ID]],[1]!Table1[Product_ID],[1]!Table1[Unit_Price])</f>
        <v>3643</v>
      </c>
      <c r="H67">
        <f>_xlfn.XLOOKUP(Table1[[#This Row],[Product_ID]],[1]!Table1[Product_ID],[1]!Table1[Cost])</f>
        <v>2185.8000000000002</v>
      </c>
      <c r="I67">
        <v>3</v>
      </c>
      <c r="J67">
        <v>5</v>
      </c>
      <c r="K67">
        <f>Table1[[#This Row],[Quantity]]*Table1[[#This Row],[Unit_Price]]</f>
        <v>10929</v>
      </c>
      <c r="L67">
        <f>Table1[[#This Row],[Quantity]]*Table1[[#This Row],[Cost]]</f>
        <v>6557.4000000000005</v>
      </c>
      <c r="M67">
        <f>Table1[[#This Row],[Sales]]-Table1[[#This Row],[Total_Cost]]</f>
        <v>4371.5999999999995</v>
      </c>
      <c r="N67" s="1">
        <f>Table1[[#This Row],[Profit]]/Table1[[#This Row],[Sales]]</f>
        <v>0.39999999999999997</v>
      </c>
      <c r="O67" t="str">
        <f>TEXT(Table1[[#This Row],[Order_Date]],"mmmm")</f>
        <v>January</v>
      </c>
      <c r="P67">
        <f>YEAR(Table1[[#This Row],[Order_Date]])</f>
        <v>2025</v>
      </c>
      <c r="Q67" t="str">
        <f>"Q"&amp;ROUNDUP(MONTH(Table1[[#This Row],[Order_Date]])/3,0)</f>
        <v>Q1</v>
      </c>
    </row>
    <row r="68" spans="1:17" x14ac:dyDescent="0.25">
      <c r="A68" t="s">
        <v>248</v>
      </c>
      <c r="B68" t="s">
        <v>249</v>
      </c>
      <c r="C68" t="s">
        <v>250</v>
      </c>
      <c r="D68" t="s">
        <v>175</v>
      </c>
      <c r="E68" t="str">
        <f>_xlfn.XLOOKUP(Table1[[#This Row],[Product_ID]],[1]!Table1[Product_ID],[1]!Table1[Product_Name])</f>
        <v>Clothing Product 49</v>
      </c>
      <c r="F68" t="str">
        <f>_xlfn.XLOOKUP(Table1[[#This Row],[Product_ID]],[1]!Table1[Product_ID],[1]!Table1[Category])</f>
        <v>Clothing</v>
      </c>
      <c r="G68">
        <f>_xlfn.XLOOKUP(Table1[[#This Row],[Product_ID]],[1]!Table1[Product_ID],[1]!Table1[Unit_Price])</f>
        <v>4071</v>
      </c>
      <c r="H68">
        <f>_xlfn.XLOOKUP(Table1[[#This Row],[Product_ID]],[1]!Table1[Product_ID],[1]!Table1[Cost])</f>
        <v>2442.6</v>
      </c>
      <c r="I68">
        <v>3</v>
      </c>
      <c r="J68">
        <v>0</v>
      </c>
      <c r="K68">
        <f>Table1[[#This Row],[Quantity]]*Table1[[#This Row],[Unit_Price]]</f>
        <v>12213</v>
      </c>
      <c r="L68">
        <f>Table1[[#This Row],[Quantity]]*Table1[[#This Row],[Cost]]</f>
        <v>7327.7999999999993</v>
      </c>
      <c r="M68">
        <f>Table1[[#This Row],[Sales]]-Table1[[#This Row],[Total_Cost]]</f>
        <v>4885.2000000000007</v>
      </c>
      <c r="N68" s="1">
        <f>Table1[[#This Row],[Profit]]/Table1[[#This Row],[Sales]]</f>
        <v>0.40000000000000008</v>
      </c>
      <c r="O68" t="str">
        <f>TEXT(Table1[[#This Row],[Order_Date]],"mmmm")</f>
        <v>February</v>
      </c>
      <c r="P68">
        <f>YEAR(Table1[[#This Row],[Order_Date]])</f>
        <v>2024</v>
      </c>
      <c r="Q68" t="str">
        <f>"Q"&amp;ROUNDUP(MONTH(Table1[[#This Row],[Order_Date]])/3,0)</f>
        <v>Q1</v>
      </c>
    </row>
    <row r="69" spans="1:17" x14ac:dyDescent="0.25">
      <c r="A69" t="s">
        <v>251</v>
      </c>
      <c r="B69" t="s">
        <v>252</v>
      </c>
      <c r="C69" t="s">
        <v>253</v>
      </c>
      <c r="D69" t="s">
        <v>17</v>
      </c>
      <c r="E69" t="str">
        <f>_xlfn.XLOOKUP(Table1[[#This Row],[Product_ID]],[1]!Table1[Product_ID],[1]!Table1[Product_Name])</f>
        <v>Clothing Product 38</v>
      </c>
      <c r="F69" t="str">
        <f>_xlfn.XLOOKUP(Table1[[#This Row],[Product_ID]],[1]!Table1[Product_ID],[1]!Table1[Category])</f>
        <v>Clothing</v>
      </c>
      <c r="G69">
        <f>_xlfn.XLOOKUP(Table1[[#This Row],[Product_ID]],[1]!Table1[Product_ID],[1]!Table1[Unit_Price])</f>
        <v>413</v>
      </c>
      <c r="H69">
        <f>_xlfn.XLOOKUP(Table1[[#This Row],[Product_ID]],[1]!Table1[Product_ID],[1]!Table1[Cost])</f>
        <v>247.8</v>
      </c>
      <c r="I69">
        <v>3</v>
      </c>
      <c r="J69">
        <v>5</v>
      </c>
      <c r="K69">
        <f>Table1[[#This Row],[Quantity]]*Table1[[#This Row],[Unit_Price]]</f>
        <v>1239</v>
      </c>
      <c r="L69">
        <f>Table1[[#This Row],[Quantity]]*Table1[[#This Row],[Cost]]</f>
        <v>743.40000000000009</v>
      </c>
      <c r="M69">
        <f>Table1[[#This Row],[Sales]]-Table1[[#This Row],[Total_Cost]]</f>
        <v>495.59999999999991</v>
      </c>
      <c r="N69" s="1">
        <f>Table1[[#This Row],[Profit]]/Table1[[#This Row],[Sales]]</f>
        <v>0.39999999999999991</v>
      </c>
      <c r="O69" t="str">
        <f>TEXT(Table1[[#This Row],[Order_Date]],"mmmm")</f>
        <v>October</v>
      </c>
      <c r="P69">
        <f>YEAR(Table1[[#This Row],[Order_Date]])</f>
        <v>2025</v>
      </c>
      <c r="Q69" t="str">
        <f>"Q"&amp;ROUNDUP(MONTH(Table1[[#This Row],[Order_Date]])/3,0)</f>
        <v>Q4</v>
      </c>
    </row>
    <row r="70" spans="1:17" x14ac:dyDescent="0.25">
      <c r="A70" t="s">
        <v>254</v>
      </c>
      <c r="B70" t="s">
        <v>255</v>
      </c>
      <c r="C70" t="s">
        <v>256</v>
      </c>
      <c r="D70" t="s">
        <v>257</v>
      </c>
      <c r="E70" t="str">
        <f>_xlfn.XLOOKUP(Table1[[#This Row],[Product_ID]],[1]!Table1[Product_ID],[1]!Table1[Product_Name])</f>
        <v>Beauty Product 3</v>
      </c>
      <c r="F70" t="str">
        <f>_xlfn.XLOOKUP(Table1[[#This Row],[Product_ID]],[1]!Table1[Product_ID],[1]!Table1[Category])</f>
        <v>Beauty</v>
      </c>
      <c r="G70">
        <f>_xlfn.XLOOKUP(Table1[[#This Row],[Product_ID]],[1]!Table1[Product_ID],[1]!Table1[Unit_Price])</f>
        <v>569</v>
      </c>
      <c r="H70">
        <f>_xlfn.XLOOKUP(Table1[[#This Row],[Product_ID]],[1]!Table1[Product_ID],[1]!Table1[Cost])</f>
        <v>341.4</v>
      </c>
      <c r="I70">
        <v>4</v>
      </c>
      <c r="J70">
        <v>15</v>
      </c>
      <c r="K70">
        <f>Table1[[#This Row],[Quantity]]*Table1[[#This Row],[Unit_Price]]</f>
        <v>2276</v>
      </c>
      <c r="L70">
        <f>Table1[[#This Row],[Quantity]]*Table1[[#This Row],[Cost]]</f>
        <v>1365.6</v>
      </c>
      <c r="M70">
        <f>Table1[[#This Row],[Sales]]-Table1[[#This Row],[Total_Cost]]</f>
        <v>910.40000000000009</v>
      </c>
      <c r="N70" s="1">
        <f>Table1[[#This Row],[Profit]]/Table1[[#This Row],[Sales]]</f>
        <v>0.4</v>
      </c>
      <c r="O70" t="str">
        <f>TEXT(Table1[[#This Row],[Order_Date]],"mmmm")</f>
        <v>December</v>
      </c>
      <c r="P70">
        <f>YEAR(Table1[[#This Row],[Order_Date]])</f>
        <v>2024</v>
      </c>
      <c r="Q70" t="str">
        <f>"Q"&amp;ROUNDUP(MONTH(Table1[[#This Row],[Order_Date]])/3,0)</f>
        <v>Q4</v>
      </c>
    </row>
    <row r="71" spans="1:17" x14ac:dyDescent="0.25">
      <c r="A71" t="s">
        <v>258</v>
      </c>
      <c r="B71" t="s">
        <v>259</v>
      </c>
      <c r="C71" t="s">
        <v>260</v>
      </c>
      <c r="D71" t="s">
        <v>89</v>
      </c>
      <c r="E71" t="str">
        <f>_xlfn.XLOOKUP(Table1[[#This Row],[Product_ID]],[1]!Table1[Product_ID],[1]!Table1[Product_Name])</f>
        <v>Beauty Product 76</v>
      </c>
      <c r="F71" t="str">
        <f>_xlfn.XLOOKUP(Table1[[#This Row],[Product_ID]],[1]!Table1[Product_ID],[1]!Table1[Category])</f>
        <v>Beauty</v>
      </c>
      <c r="G71">
        <f>_xlfn.XLOOKUP(Table1[[#This Row],[Product_ID]],[1]!Table1[Product_ID],[1]!Table1[Unit_Price])</f>
        <v>3690</v>
      </c>
      <c r="H71">
        <f>_xlfn.XLOOKUP(Table1[[#This Row],[Product_ID]],[1]!Table1[Product_ID],[1]!Table1[Cost])</f>
        <v>2583</v>
      </c>
      <c r="I71">
        <v>4</v>
      </c>
      <c r="J71">
        <v>10</v>
      </c>
      <c r="K71">
        <f>Table1[[#This Row],[Quantity]]*Table1[[#This Row],[Unit_Price]]</f>
        <v>14760</v>
      </c>
      <c r="L71">
        <f>Table1[[#This Row],[Quantity]]*Table1[[#This Row],[Cost]]</f>
        <v>10332</v>
      </c>
      <c r="M71">
        <f>Table1[[#This Row],[Sales]]-Table1[[#This Row],[Total_Cost]]</f>
        <v>4428</v>
      </c>
      <c r="N71" s="1">
        <f>Table1[[#This Row],[Profit]]/Table1[[#This Row],[Sales]]</f>
        <v>0.3</v>
      </c>
      <c r="O71" t="str">
        <f>TEXT(Table1[[#This Row],[Order_Date]],"mmmm")</f>
        <v>March</v>
      </c>
      <c r="P71">
        <f>YEAR(Table1[[#This Row],[Order_Date]])</f>
        <v>2025</v>
      </c>
      <c r="Q71" t="str">
        <f>"Q"&amp;ROUNDUP(MONTH(Table1[[#This Row],[Order_Date]])/3,0)</f>
        <v>Q1</v>
      </c>
    </row>
    <row r="72" spans="1:17" x14ac:dyDescent="0.25">
      <c r="A72" t="s">
        <v>261</v>
      </c>
      <c r="B72" t="s">
        <v>262</v>
      </c>
      <c r="C72" t="s">
        <v>263</v>
      </c>
      <c r="D72" t="s">
        <v>264</v>
      </c>
      <c r="E72" t="str">
        <f>_xlfn.XLOOKUP(Table1[[#This Row],[Product_ID]],[1]!Table1[Product_ID],[1]!Table1[Product_Name])</f>
        <v>Clothing Product 96</v>
      </c>
      <c r="F72" t="str">
        <f>_xlfn.XLOOKUP(Table1[[#This Row],[Product_ID]],[1]!Table1[Product_ID],[1]!Table1[Category])</f>
        <v>Clothing</v>
      </c>
      <c r="G72">
        <f>_xlfn.XLOOKUP(Table1[[#This Row],[Product_ID]],[1]!Table1[Product_ID],[1]!Table1[Unit_Price])</f>
        <v>483</v>
      </c>
      <c r="H72">
        <f>_xlfn.XLOOKUP(Table1[[#This Row],[Product_ID]],[1]!Table1[Product_ID],[1]!Table1[Cost])</f>
        <v>289.8</v>
      </c>
      <c r="I72">
        <v>4</v>
      </c>
      <c r="J72">
        <v>15</v>
      </c>
      <c r="K72">
        <f>Table1[[#This Row],[Quantity]]*Table1[[#This Row],[Unit_Price]]</f>
        <v>1932</v>
      </c>
      <c r="L72">
        <f>Table1[[#This Row],[Quantity]]*Table1[[#This Row],[Cost]]</f>
        <v>1159.2</v>
      </c>
      <c r="M72">
        <f>Table1[[#This Row],[Sales]]-Table1[[#This Row],[Total_Cost]]</f>
        <v>772.8</v>
      </c>
      <c r="N72" s="1">
        <f>Table1[[#This Row],[Profit]]/Table1[[#This Row],[Sales]]</f>
        <v>0.39999999999999997</v>
      </c>
      <c r="O72" t="str">
        <f>TEXT(Table1[[#This Row],[Order_Date]],"mmmm")</f>
        <v>April</v>
      </c>
      <c r="P72">
        <f>YEAR(Table1[[#This Row],[Order_Date]])</f>
        <v>2025</v>
      </c>
      <c r="Q72" t="str">
        <f>"Q"&amp;ROUNDUP(MONTH(Table1[[#This Row],[Order_Date]])/3,0)</f>
        <v>Q2</v>
      </c>
    </row>
    <row r="73" spans="1:17" x14ac:dyDescent="0.25">
      <c r="A73" t="s">
        <v>265</v>
      </c>
      <c r="B73" t="s">
        <v>51</v>
      </c>
      <c r="C73" t="s">
        <v>266</v>
      </c>
      <c r="D73" t="s">
        <v>100</v>
      </c>
      <c r="E73" t="str">
        <f>_xlfn.XLOOKUP(Table1[[#This Row],[Product_ID]],[1]!Table1[Product_ID],[1]!Table1[Product_Name])</f>
        <v>Electronics Product 74</v>
      </c>
      <c r="F73" t="str">
        <f>_xlfn.XLOOKUP(Table1[[#This Row],[Product_ID]],[1]!Table1[Product_ID],[1]!Table1[Category])</f>
        <v>Electronics</v>
      </c>
      <c r="G73">
        <f>_xlfn.XLOOKUP(Table1[[#This Row],[Product_ID]],[1]!Table1[Product_ID],[1]!Table1[Unit_Price])</f>
        <v>20835</v>
      </c>
      <c r="H73">
        <f>_xlfn.XLOOKUP(Table1[[#This Row],[Product_ID]],[1]!Table1[Product_ID],[1]!Table1[Cost])</f>
        <v>12501</v>
      </c>
      <c r="I73">
        <v>1</v>
      </c>
      <c r="J73">
        <v>10</v>
      </c>
      <c r="K73">
        <f>Table1[[#This Row],[Quantity]]*Table1[[#This Row],[Unit_Price]]</f>
        <v>20835</v>
      </c>
      <c r="L73">
        <f>Table1[[#This Row],[Quantity]]*Table1[[#This Row],[Cost]]</f>
        <v>12501</v>
      </c>
      <c r="M73">
        <f>Table1[[#This Row],[Sales]]-Table1[[#This Row],[Total_Cost]]</f>
        <v>8334</v>
      </c>
      <c r="N73" s="1">
        <f>Table1[[#This Row],[Profit]]/Table1[[#This Row],[Sales]]</f>
        <v>0.4</v>
      </c>
      <c r="O73" t="str">
        <f>TEXT(Table1[[#This Row],[Order_Date]],"mmmm")</f>
        <v>November</v>
      </c>
      <c r="P73">
        <f>YEAR(Table1[[#This Row],[Order_Date]])</f>
        <v>2025</v>
      </c>
      <c r="Q73" t="str">
        <f>"Q"&amp;ROUNDUP(MONTH(Table1[[#This Row],[Order_Date]])/3,0)</f>
        <v>Q4</v>
      </c>
    </row>
    <row r="74" spans="1:17" x14ac:dyDescent="0.25">
      <c r="A74" t="s">
        <v>267</v>
      </c>
      <c r="B74" t="s">
        <v>268</v>
      </c>
      <c r="C74" t="s">
        <v>269</v>
      </c>
      <c r="D74" t="s">
        <v>270</v>
      </c>
      <c r="E74" t="str">
        <f>_xlfn.XLOOKUP(Table1[[#This Row],[Product_ID]],[1]!Table1[Product_ID],[1]!Table1[Product_Name])</f>
        <v>Clothing Product 47</v>
      </c>
      <c r="F74" t="str">
        <f>_xlfn.XLOOKUP(Table1[[#This Row],[Product_ID]],[1]!Table1[Product_ID],[1]!Table1[Category])</f>
        <v>Clothing</v>
      </c>
      <c r="G74">
        <f>_xlfn.XLOOKUP(Table1[[#This Row],[Product_ID]],[1]!Table1[Product_ID],[1]!Table1[Unit_Price])</f>
        <v>3146</v>
      </c>
      <c r="H74">
        <f>_xlfn.XLOOKUP(Table1[[#This Row],[Product_ID]],[1]!Table1[Product_ID],[1]!Table1[Cost])</f>
        <v>1573</v>
      </c>
      <c r="I74">
        <v>4</v>
      </c>
      <c r="J74">
        <v>5</v>
      </c>
      <c r="K74">
        <f>Table1[[#This Row],[Quantity]]*Table1[[#This Row],[Unit_Price]]</f>
        <v>12584</v>
      </c>
      <c r="L74">
        <f>Table1[[#This Row],[Quantity]]*Table1[[#This Row],[Cost]]</f>
        <v>6292</v>
      </c>
      <c r="M74">
        <f>Table1[[#This Row],[Sales]]-Table1[[#This Row],[Total_Cost]]</f>
        <v>6292</v>
      </c>
      <c r="N74" s="1">
        <f>Table1[[#This Row],[Profit]]/Table1[[#This Row],[Sales]]</f>
        <v>0.5</v>
      </c>
      <c r="O74" t="str">
        <f>TEXT(Table1[[#This Row],[Order_Date]],"mmmm")</f>
        <v>April</v>
      </c>
      <c r="P74">
        <f>YEAR(Table1[[#This Row],[Order_Date]])</f>
        <v>2024</v>
      </c>
      <c r="Q74" t="str">
        <f>"Q"&amp;ROUNDUP(MONTH(Table1[[#This Row],[Order_Date]])/3,0)</f>
        <v>Q2</v>
      </c>
    </row>
    <row r="75" spans="1:17" x14ac:dyDescent="0.25">
      <c r="A75" t="s">
        <v>271</v>
      </c>
      <c r="B75" t="s">
        <v>61</v>
      </c>
      <c r="C75" t="s">
        <v>272</v>
      </c>
      <c r="D75" t="s">
        <v>270</v>
      </c>
      <c r="E75" t="str">
        <f>_xlfn.XLOOKUP(Table1[[#This Row],[Product_ID]],[1]!Table1[Product_ID],[1]!Table1[Product_Name])</f>
        <v>Clothing Product 47</v>
      </c>
      <c r="F75" t="str">
        <f>_xlfn.XLOOKUP(Table1[[#This Row],[Product_ID]],[1]!Table1[Product_ID],[1]!Table1[Category])</f>
        <v>Clothing</v>
      </c>
      <c r="G75">
        <f>_xlfn.XLOOKUP(Table1[[#This Row],[Product_ID]],[1]!Table1[Product_ID],[1]!Table1[Unit_Price])</f>
        <v>3146</v>
      </c>
      <c r="H75">
        <f>_xlfn.XLOOKUP(Table1[[#This Row],[Product_ID]],[1]!Table1[Product_ID],[1]!Table1[Cost])</f>
        <v>1573</v>
      </c>
      <c r="I75">
        <v>3</v>
      </c>
      <c r="J75">
        <v>0</v>
      </c>
      <c r="K75">
        <f>Table1[[#This Row],[Quantity]]*Table1[[#This Row],[Unit_Price]]</f>
        <v>9438</v>
      </c>
      <c r="L75">
        <f>Table1[[#This Row],[Quantity]]*Table1[[#This Row],[Cost]]</f>
        <v>4719</v>
      </c>
      <c r="M75">
        <f>Table1[[#This Row],[Sales]]-Table1[[#This Row],[Total_Cost]]</f>
        <v>4719</v>
      </c>
      <c r="N75" s="1">
        <f>Table1[[#This Row],[Profit]]/Table1[[#This Row],[Sales]]</f>
        <v>0.5</v>
      </c>
      <c r="O75" t="str">
        <f>TEXT(Table1[[#This Row],[Order_Date]],"mmmm")</f>
        <v>October</v>
      </c>
      <c r="P75">
        <f>YEAR(Table1[[#This Row],[Order_Date]])</f>
        <v>2024</v>
      </c>
      <c r="Q75" t="str">
        <f>"Q"&amp;ROUNDUP(MONTH(Table1[[#This Row],[Order_Date]])/3,0)</f>
        <v>Q4</v>
      </c>
    </row>
    <row r="76" spans="1:17" x14ac:dyDescent="0.25">
      <c r="A76" t="s">
        <v>273</v>
      </c>
      <c r="B76" t="s">
        <v>274</v>
      </c>
      <c r="C76" t="s">
        <v>275</v>
      </c>
      <c r="D76" t="s">
        <v>111</v>
      </c>
      <c r="E76" t="str">
        <f>_xlfn.XLOOKUP(Table1[[#This Row],[Product_ID]],[1]!Table1[Product_ID],[1]!Table1[Product_Name])</f>
        <v>Sports Product 20</v>
      </c>
      <c r="F76" t="str">
        <f>_xlfn.XLOOKUP(Table1[[#This Row],[Product_ID]],[1]!Table1[Product_ID],[1]!Table1[Category])</f>
        <v>Sports</v>
      </c>
      <c r="G76">
        <f>_xlfn.XLOOKUP(Table1[[#This Row],[Product_ID]],[1]!Table1[Product_ID],[1]!Table1[Unit_Price])</f>
        <v>11647</v>
      </c>
      <c r="H76">
        <f>_xlfn.XLOOKUP(Table1[[#This Row],[Product_ID]],[1]!Table1[Product_ID],[1]!Table1[Cost])</f>
        <v>8152.9</v>
      </c>
      <c r="I76">
        <v>4</v>
      </c>
      <c r="J76">
        <v>10</v>
      </c>
      <c r="K76">
        <f>Table1[[#This Row],[Quantity]]*Table1[[#This Row],[Unit_Price]]</f>
        <v>46588</v>
      </c>
      <c r="L76">
        <f>Table1[[#This Row],[Quantity]]*Table1[[#This Row],[Cost]]</f>
        <v>32611.599999999999</v>
      </c>
      <c r="M76">
        <f>Table1[[#This Row],[Sales]]-Table1[[#This Row],[Total_Cost]]</f>
        <v>13976.400000000001</v>
      </c>
      <c r="N76" s="1">
        <f>Table1[[#This Row],[Profit]]/Table1[[#This Row],[Sales]]</f>
        <v>0.30000000000000004</v>
      </c>
      <c r="O76" t="str">
        <f>TEXT(Table1[[#This Row],[Order_Date]],"mmmm")</f>
        <v>May</v>
      </c>
      <c r="P76">
        <f>YEAR(Table1[[#This Row],[Order_Date]])</f>
        <v>2024</v>
      </c>
      <c r="Q76" t="str">
        <f>"Q"&amp;ROUNDUP(MONTH(Table1[[#This Row],[Order_Date]])/3,0)</f>
        <v>Q2</v>
      </c>
    </row>
    <row r="77" spans="1:17" x14ac:dyDescent="0.25">
      <c r="A77" t="s">
        <v>276</v>
      </c>
      <c r="B77" t="s">
        <v>277</v>
      </c>
      <c r="C77" t="s">
        <v>263</v>
      </c>
      <c r="D77" t="s">
        <v>199</v>
      </c>
      <c r="E77" t="str">
        <f>_xlfn.XLOOKUP(Table1[[#This Row],[Product_ID]],[1]!Table1[Product_ID],[1]!Table1[Product_Name])</f>
        <v>Sports Product 19</v>
      </c>
      <c r="F77" t="str">
        <f>_xlfn.XLOOKUP(Table1[[#This Row],[Product_ID]],[1]!Table1[Product_ID],[1]!Table1[Category])</f>
        <v>Sports</v>
      </c>
      <c r="G77">
        <f>_xlfn.XLOOKUP(Table1[[#This Row],[Product_ID]],[1]!Table1[Product_ID],[1]!Table1[Unit_Price])</f>
        <v>11395</v>
      </c>
      <c r="H77">
        <f>_xlfn.XLOOKUP(Table1[[#This Row],[Product_ID]],[1]!Table1[Product_ID],[1]!Table1[Cost])</f>
        <v>5697.5</v>
      </c>
      <c r="I77">
        <v>3</v>
      </c>
      <c r="J77">
        <v>20</v>
      </c>
      <c r="K77">
        <f>Table1[[#This Row],[Quantity]]*Table1[[#This Row],[Unit_Price]]</f>
        <v>34185</v>
      </c>
      <c r="L77">
        <f>Table1[[#This Row],[Quantity]]*Table1[[#This Row],[Cost]]</f>
        <v>17092.5</v>
      </c>
      <c r="M77">
        <f>Table1[[#This Row],[Sales]]-Table1[[#This Row],[Total_Cost]]</f>
        <v>17092.5</v>
      </c>
      <c r="N77" s="1">
        <f>Table1[[#This Row],[Profit]]/Table1[[#This Row],[Sales]]</f>
        <v>0.5</v>
      </c>
      <c r="O77" t="str">
        <f>TEXT(Table1[[#This Row],[Order_Date]],"mmmm")</f>
        <v>March</v>
      </c>
      <c r="P77">
        <f>YEAR(Table1[[#This Row],[Order_Date]])</f>
        <v>2024</v>
      </c>
      <c r="Q77" t="str">
        <f>"Q"&amp;ROUNDUP(MONTH(Table1[[#This Row],[Order_Date]])/3,0)</f>
        <v>Q1</v>
      </c>
    </row>
    <row r="78" spans="1:17" x14ac:dyDescent="0.25">
      <c r="A78" t="s">
        <v>278</v>
      </c>
      <c r="B78" t="s">
        <v>279</v>
      </c>
      <c r="C78" t="s">
        <v>280</v>
      </c>
      <c r="D78" t="s">
        <v>281</v>
      </c>
      <c r="E78" t="str">
        <f>_xlfn.XLOOKUP(Table1[[#This Row],[Product_ID]],[1]!Table1[Product_ID],[1]!Table1[Product_Name])</f>
        <v>Sports Product 9</v>
      </c>
      <c r="F78" t="str">
        <f>_xlfn.XLOOKUP(Table1[[#This Row],[Product_ID]],[1]!Table1[Product_ID],[1]!Table1[Category])</f>
        <v>Sports</v>
      </c>
      <c r="G78">
        <f>_xlfn.XLOOKUP(Table1[[#This Row],[Product_ID]],[1]!Table1[Product_ID],[1]!Table1[Unit_Price])</f>
        <v>10891</v>
      </c>
      <c r="H78">
        <f>_xlfn.XLOOKUP(Table1[[#This Row],[Product_ID]],[1]!Table1[Product_ID],[1]!Table1[Cost])</f>
        <v>5445.5</v>
      </c>
      <c r="I78">
        <v>3</v>
      </c>
      <c r="J78">
        <v>0</v>
      </c>
      <c r="K78">
        <f>Table1[[#This Row],[Quantity]]*Table1[[#This Row],[Unit_Price]]</f>
        <v>32673</v>
      </c>
      <c r="L78">
        <f>Table1[[#This Row],[Quantity]]*Table1[[#This Row],[Cost]]</f>
        <v>16336.5</v>
      </c>
      <c r="M78">
        <f>Table1[[#This Row],[Sales]]-Table1[[#This Row],[Total_Cost]]</f>
        <v>16336.5</v>
      </c>
      <c r="N78" s="1">
        <f>Table1[[#This Row],[Profit]]/Table1[[#This Row],[Sales]]</f>
        <v>0.5</v>
      </c>
      <c r="O78" t="str">
        <f>TEXT(Table1[[#This Row],[Order_Date]],"mmmm")</f>
        <v>February</v>
      </c>
      <c r="P78">
        <f>YEAR(Table1[[#This Row],[Order_Date]])</f>
        <v>2024</v>
      </c>
      <c r="Q78" t="str">
        <f>"Q"&amp;ROUNDUP(MONTH(Table1[[#This Row],[Order_Date]])/3,0)</f>
        <v>Q1</v>
      </c>
    </row>
    <row r="79" spans="1:17" x14ac:dyDescent="0.25">
      <c r="A79" t="s">
        <v>282</v>
      </c>
      <c r="B79" t="s">
        <v>283</v>
      </c>
      <c r="C79" t="s">
        <v>284</v>
      </c>
      <c r="D79" t="s">
        <v>37</v>
      </c>
      <c r="E79" t="str">
        <f>_xlfn.XLOOKUP(Table1[[#This Row],[Product_ID]],[1]!Table1[Product_ID],[1]!Table1[Product_Name])</f>
        <v>Home &amp; Kitchen Product 46</v>
      </c>
      <c r="F79" t="str">
        <f>_xlfn.XLOOKUP(Table1[[#This Row],[Product_ID]],[1]!Table1[Product_ID],[1]!Table1[Category])</f>
        <v>Home &amp; Kitchen</v>
      </c>
      <c r="G79">
        <f>_xlfn.XLOOKUP(Table1[[#This Row],[Product_ID]],[1]!Table1[Product_ID],[1]!Table1[Unit_Price])</f>
        <v>10604</v>
      </c>
      <c r="H79">
        <f>_xlfn.XLOOKUP(Table1[[#This Row],[Product_ID]],[1]!Table1[Product_ID],[1]!Table1[Cost])</f>
        <v>5302</v>
      </c>
      <c r="I79">
        <v>2</v>
      </c>
      <c r="J79">
        <v>10</v>
      </c>
      <c r="K79">
        <f>Table1[[#This Row],[Quantity]]*Table1[[#This Row],[Unit_Price]]</f>
        <v>21208</v>
      </c>
      <c r="L79">
        <f>Table1[[#This Row],[Quantity]]*Table1[[#This Row],[Cost]]</f>
        <v>10604</v>
      </c>
      <c r="M79">
        <f>Table1[[#This Row],[Sales]]-Table1[[#This Row],[Total_Cost]]</f>
        <v>10604</v>
      </c>
      <c r="N79" s="1">
        <f>Table1[[#This Row],[Profit]]/Table1[[#This Row],[Sales]]</f>
        <v>0.5</v>
      </c>
      <c r="O79" t="str">
        <f>TEXT(Table1[[#This Row],[Order_Date]],"mmmm")</f>
        <v>September</v>
      </c>
      <c r="P79">
        <f>YEAR(Table1[[#This Row],[Order_Date]])</f>
        <v>2024</v>
      </c>
      <c r="Q79" t="str">
        <f>"Q"&amp;ROUNDUP(MONTH(Table1[[#This Row],[Order_Date]])/3,0)</f>
        <v>Q3</v>
      </c>
    </row>
    <row r="80" spans="1:17" x14ac:dyDescent="0.25">
      <c r="A80" t="s">
        <v>285</v>
      </c>
      <c r="B80" t="s">
        <v>286</v>
      </c>
      <c r="C80" t="s">
        <v>287</v>
      </c>
      <c r="D80" t="s">
        <v>288</v>
      </c>
      <c r="E80" t="str">
        <f>_xlfn.XLOOKUP(Table1[[#This Row],[Product_ID]],[1]!Table1[Product_ID],[1]!Table1[Product_Name])</f>
        <v>Clothing Product 81</v>
      </c>
      <c r="F80" t="str">
        <f>_xlfn.XLOOKUP(Table1[[#This Row],[Product_ID]],[1]!Table1[Product_ID],[1]!Table1[Category])</f>
        <v>Clothing</v>
      </c>
      <c r="G80">
        <f>_xlfn.XLOOKUP(Table1[[#This Row],[Product_ID]],[1]!Table1[Product_ID],[1]!Table1[Unit_Price])</f>
        <v>4046</v>
      </c>
      <c r="H80">
        <f>_xlfn.XLOOKUP(Table1[[#This Row],[Product_ID]],[1]!Table1[Product_ID],[1]!Table1[Cost])</f>
        <v>2427.6</v>
      </c>
      <c r="I80">
        <v>1</v>
      </c>
      <c r="J80">
        <v>15</v>
      </c>
      <c r="K80">
        <f>Table1[[#This Row],[Quantity]]*Table1[[#This Row],[Unit_Price]]</f>
        <v>4046</v>
      </c>
      <c r="L80">
        <f>Table1[[#This Row],[Quantity]]*Table1[[#This Row],[Cost]]</f>
        <v>2427.6</v>
      </c>
      <c r="M80">
        <f>Table1[[#This Row],[Sales]]-Table1[[#This Row],[Total_Cost]]</f>
        <v>1618.4</v>
      </c>
      <c r="N80" s="1">
        <f>Table1[[#This Row],[Profit]]/Table1[[#This Row],[Sales]]</f>
        <v>0.4</v>
      </c>
      <c r="O80" t="str">
        <f>TEXT(Table1[[#This Row],[Order_Date]],"mmmm")</f>
        <v>December</v>
      </c>
      <c r="P80">
        <f>YEAR(Table1[[#This Row],[Order_Date]])</f>
        <v>2024</v>
      </c>
      <c r="Q80" t="str">
        <f>"Q"&amp;ROUNDUP(MONTH(Table1[[#This Row],[Order_Date]])/3,0)</f>
        <v>Q4</v>
      </c>
    </row>
    <row r="81" spans="1:17" x14ac:dyDescent="0.25">
      <c r="A81" t="s">
        <v>289</v>
      </c>
      <c r="B81" t="s">
        <v>290</v>
      </c>
      <c r="C81" t="s">
        <v>291</v>
      </c>
      <c r="D81" t="s">
        <v>288</v>
      </c>
      <c r="E81" t="str">
        <f>_xlfn.XLOOKUP(Table1[[#This Row],[Product_ID]],[1]!Table1[Product_ID],[1]!Table1[Product_Name])</f>
        <v>Clothing Product 81</v>
      </c>
      <c r="F81" t="str">
        <f>_xlfn.XLOOKUP(Table1[[#This Row],[Product_ID]],[1]!Table1[Product_ID],[1]!Table1[Category])</f>
        <v>Clothing</v>
      </c>
      <c r="G81">
        <f>_xlfn.XLOOKUP(Table1[[#This Row],[Product_ID]],[1]!Table1[Product_ID],[1]!Table1[Unit_Price])</f>
        <v>4046</v>
      </c>
      <c r="H81">
        <f>_xlfn.XLOOKUP(Table1[[#This Row],[Product_ID]],[1]!Table1[Product_ID],[1]!Table1[Cost])</f>
        <v>2427.6</v>
      </c>
      <c r="I81">
        <v>4</v>
      </c>
      <c r="J81">
        <v>20</v>
      </c>
      <c r="K81">
        <f>Table1[[#This Row],[Quantity]]*Table1[[#This Row],[Unit_Price]]</f>
        <v>16184</v>
      </c>
      <c r="L81">
        <f>Table1[[#This Row],[Quantity]]*Table1[[#This Row],[Cost]]</f>
        <v>9710.4</v>
      </c>
      <c r="M81">
        <f>Table1[[#This Row],[Sales]]-Table1[[#This Row],[Total_Cost]]</f>
        <v>6473.6</v>
      </c>
      <c r="N81" s="1">
        <f>Table1[[#This Row],[Profit]]/Table1[[#This Row],[Sales]]</f>
        <v>0.4</v>
      </c>
      <c r="O81" t="str">
        <f>TEXT(Table1[[#This Row],[Order_Date]],"mmmm")</f>
        <v>September</v>
      </c>
      <c r="P81">
        <f>YEAR(Table1[[#This Row],[Order_Date]])</f>
        <v>2025</v>
      </c>
      <c r="Q81" t="str">
        <f>"Q"&amp;ROUNDUP(MONTH(Table1[[#This Row],[Order_Date]])/3,0)</f>
        <v>Q3</v>
      </c>
    </row>
    <row r="82" spans="1:17" x14ac:dyDescent="0.25">
      <c r="A82" t="s">
        <v>292</v>
      </c>
      <c r="B82" t="s">
        <v>293</v>
      </c>
      <c r="C82" t="s">
        <v>294</v>
      </c>
      <c r="D82" t="s">
        <v>96</v>
      </c>
      <c r="E82" t="str">
        <f>_xlfn.XLOOKUP(Table1[[#This Row],[Product_ID]],[1]!Table1[Product_ID],[1]!Table1[Product_Name])</f>
        <v>Electronics Product 91</v>
      </c>
      <c r="F82" t="str">
        <f>_xlfn.XLOOKUP(Table1[[#This Row],[Product_ID]],[1]!Table1[Product_ID],[1]!Table1[Category])</f>
        <v>Electronics</v>
      </c>
      <c r="G82">
        <f>_xlfn.XLOOKUP(Table1[[#This Row],[Product_ID]],[1]!Table1[Product_ID],[1]!Table1[Unit_Price])</f>
        <v>45348</v>
      </c>
      <c r="H82">
        <f>_xlfn.XLOOKUP(Table1[[#This Row],[Product_ID]],[1]!Table1[Product_ID],[1]!Table1[Cost])</f>
        <v>27208.799999999999</v>
      </c>
      <c r="I82">
        <v>2</v>
      </c>
      <c r="J82">
        <v>15</v>
      </c>
      <c r="K82">
        <f>Table1[[#This Row],[Quantity]]*Table1[[#This Row],[Unit_Price]]</f>
        <v>90696</v>
      </c>
      <c r="L82">
        <f>Table1[[#This Row],[Quantity]]*Table1[[#This Row],[Cost]]</f>
        <v>54417.599999999999</v>
      </c>
      <c r="M82">
        <f>Table1[[#This Row],[Sales]]-Table1[[#This Row],[Total_Cost]]</f>
        <v>36278.400000000001</v>
      </c>
      <c r="N82" s="1">
        <f>Table1[[#This Row],[Profit]]/Table1[[#This Row],[Sales]]</f>
        <v>0.4</v>
      </c>
      <c r="O82" t="str">
        <f>TEXT(Table1[[#This Row],[Order_Date]],"mmmm")</f>
        <v>January</v>
      </c>
      <c r="P82">
        <f>YEAR(Table1[[#This Row],[Order_Date]])</f>
        <v>2024</v>
      </c>
      <c r="Q82" t="str">
        <f>"Q"&amp;ROUNDUP(MONTH(Table1[[#This Row],[Order_Date]])/3,0)</f>
        <v>Q1</v>
      </c>
    </row>
    <row r="83" spans="1:17" x14ac:dyDescent="0.25">
      <c r="A83" t="s">
        <v>295</v>
      </c>
      <c r="B83" t="s">
        <v>51</v>
      </c>
      <c r="C83" t="s">
        <v>296</v>
      </c>
      <c r="D83" t="s">
        <v>297</v>
      </c>
      <c r="E83" t="str">
        <f>_xlfn.XLOOKUP(Table1[[#This Row],[Product_ID]],[1]!Table1[Product_ID],[1]!Table1[Product_Name])</f>
        <v>Home &amp; Kitchen Product 64</v>
      </c>
      <c r="F83" t="str">
        <f>_xlfn.XLOOKUP(Table1[[#This Row],[Product_ID]],[1]!Table1[Product_ID],[1]!Table1[Category])</f>
        <v>Home &amp; Kitchen</v>
      </c>
      <c r="G83">
        <f>_xlfn.XLOOKUP(Table1[[#This Row],[Product_ID]],[1]!Table1[Product_ID],[1]!Table1[Unit_Price])</f>
        <v>8274</v>
      </c>
      <c r="H83">
        <f>_xlfn.XLOOKUP(Table1[[#This Row],[Product_ID]],[1]!Table1[Product_ID],[1]!Table1[Cost])</f>
        <v>5791.8</v>
      </c>
      <c r="I83">
        <v>5</v>
      </c>
      <c r="J83">
        <v>20</v>
      </c>
      <c r="K83">
        <f>Table1[[#This Row],[Quantity]]*Table1[[#This Row],[Unit_Price]]</f>
        <v>41370</v>
      </c>
      <c r="L83">
        <f>Table1[[#This Row],[Quantity]]*Table1[[#This Row],[Cost]]</f>
        <v>28959</v>
      </c>
      <c r="M83">
        <f>Table1[[#This Row],[Sales]]-Table1[[#This Row],[Total_Cost]]</f>
        <v>12411</v>
      </c>
      <c r="N83" s="1">
        <f>Table1[[#This Row],[Profit]]/Table1[[#This Row],[Sales]]</f>
        <v>0.3</v>
      </c>
      <c r="O83" t="str">
        <f>TEXT(Table1[[#This Row],[Order_Date]],"mmmm")</f>
        <v>November</v>
      </c>
      <c r="P83">
        <f>YEAR(Table1[[#This Row],[Order_Date]])</f>
        <v>2025</v>
      </c>
      <c r="Q83" t="str">
        <f>"Q"&amp;ROUNDUP(MONTH(Table1[[#This Row],[Order_Date]])/3,0)</f>
        <v>Q4</v>
      </c>
    </row>
    <row r="84" spans="1:17" x14ac:dyDescent="0.25">
      <c r="A84" t="s">
        <v>298</v>
      </c>
      <c r="B84" t="s">
        <v>299</v>
      </c>
      <c r="C84" t="s">
        <v>300</v>
      </c>
      <c r="D84" t="s">
        <v>153</v>
      </c>
      <c r="E84" t="str">
        <f>_xlfn.XLOOKUP(Table1[[#This Row],[Product_ID]],[1]!Table1[Product_ID],[1]!Table1[Product_Name])</f>
        <v>Beauty Product 98</v>
      </c>
      <c r="F84" t="str">
        <f>_xlfn.XLOOKUP(Table1[[#This Row],[Product_ID]],[1]!Table1[Product_ID],[1]!Table1[Category])</f>
        <v>Beauty</v>
      </c>
      <c r="G84">
        <f>_xlfn.XLOOKUP(Table1[[#This Row],[Product_ID]],[1]!Table1[Product_ID],[1]!Table1[Unit_Price])</f>
        <v>1661</v>
      </c>
      <c r="H84">
        <f>_xlfn.XLOOKUP(Table1[[#This Row],[Product_ID]],[1]!Table1[Product_ID],[1]!Table1[Cost])</f>
        <v>830.5</v>
      </c>
      <c r="I84">
        <v>5</v>
      </c>
      <c r="J84">
        <v>15</v>
      </c>
      <c r="K84">
        <f>Table1[[#This Row],[Quantity]]*Table1[[#This Row],[Unit_Price]]</f>
        <v>8305</v>
      </c>
      <c r="L84">
        <f>Table1[[#This Row],[Quantity]]*Table1[[#This Row],[Cost]]</f>
        <v>4152.5</v>
      </c>
      <c r="M84">
        <f>Table1[[#This Row],[Sales]]-Table1[[#This Row],[Total_Cost]]</f>
        <v>4152.5</v>
      </c>
      <c r="N84" s="1">
        <f>Table1[[#This Row],[Profit]]/Table1[[#This Row],[Sales]]</f>
        <v>0.5</v>
      </c>
      <c r="O84" t="str">
        <f>TEXT(Table1[[#This Row],[Order_Date]],"mmmm")</f>
        <v>January</v>
      </c>
      <c r="P84">
        <f>YEAR(Table1[[#This Row],[Order_Date]])</f>
        <v>2025</v>
      </c>
      <c r="Q84" t="str">
        <f>"Q"&amp;ROUNDUP(MONTH(Table1[[#This Row],[Order_Date]])/3,0)</f>
        <v>Q1</v>
      </c>
    </row>
    <row r="85" spans="1:17" x14ac:dyDescent="0.25">
      <c r="A85" t="s">
        <v>301</v>
      </c>
      <c r="B85" t="s">
        <v>302</v>
      </c>
      <c r="C85" t="s">
        <v>303</v>
      </c>
      <c r="D85" t="s">
        <v>304</v>
      </c>
      <c r="E85" t="str">
        <f>_xlfn.XLOOKUP(Table1[[#This Row],[Product_ID]],[1]!Table1[Product_ID],[1]!Table1[Product_Name])</f>
        <v>Sports Product 67</v>
      </c>
      <c r="F85" t="str">
        <f>_xlfn.XLOOKUP(Table1[[#This Row],[Product_ID]],[1]!Table1[Product_ID],[1]!Table1[Category])</f>
        <v>Sports</v>
      </c>
      <c r="G85">
        <f>_xlfn.XLOOKUP(Table1[[#This Row],[Product_ID]],[1]!Table1[Product_ID],[1]!Table1[Unit_Price])</f>
        <v>1463</v>
      </c>
      <c r="H85">
        <f>_xlfn.XLOOKUP(Table1[[#This Row],[Product_ID]],[1]!Table1[Product_ID],[1]!Table1[Cost])</f>
        <v>731.5</v>
      </c>
      <c r="I85">
        <v>2</v>
      </c>
      <c r="J85">
        <v>10</v>
      </c>
      <c r="K85">
        <f>Table1[[#This Row],[Quantity]]*Table1[[#This Row],[Unit_Price]]</f>
        <v>2926</v>
      </c>
      <c r="L85">
        <f>Table1[[#This Row],[Quantity]]*Table1[[#This Row],[Cost]]</f>
        <v>1463</v>
      </c>
      <c r="M85">
        <f>Table1[[#This Row],[Sales]]-Table1[[#This Row],[Total_Cost]]</f>
        <v>1463</v>
      </c>
      <c r="N85" s="1">
        <f>Table1[[#This Row],[Profit]]/Table1[[#This Row],[Sales]]</f>
        <v>0.5</v>
      </c>
      <c r="O85" t="str">
        <f>TEXT(Table1[[#This Row],[Order_Date]],"mmmm")</f>
        <v>December</v>
      </c>
      <c r="P85">
        <f>YEAR(Table1[[#This Row],[Order_Date]])</f>
        <v>2025</v>
      </c>
      <c r="Q85" t="str">
        <f>"Q"&amp;ROUNDUP(MONTH(Table1[[#This Row],[Order_Date]])/3,0)</f>
        <v>Q4</v>
      </c>
    </row>
    <row r="86" spans="1:17" x14ac:dyDescent="0.25">
      <c r="A86" t="s">
        <v>305</v>
      </c>
      <c r="B86" t="s">
        <v>306</v>
      </c>
      <c r="C86" t="s">
        <v>307</v>
      </c>
      <c r="D86" t="s">
        <v>131</v>
      </c>
      <c r="E86" t="str">
        <f>_xlfn.XLOOKUP(Table1[[#This Row],[Product_ID]],[1]!Table1[Product_ID],[1]!Table1[Product_Name])</f>
        <v>Sports Product 50</v>
      </c>
      <c r="F86" t="str">
        <f>_xlfn.XLOOKUP(Table1[[#This Row],[Product_ID]],[1]!Table1[Product_ID],[1]!Table1[Category])</f>
        <v>Sports</v>
      </c>
      <c r="G86">
        <f>_xlfn.XLOOKUP(Table1[[#This Row],[Product_ID]],[1]!Table1[Product_ID],[1]!Table1[Unit_Price])</f>
        <v>10475</v>
      </c>
      <c r="H86">
        <f>_xlfn.XLOOKUP(Table1[[#This Row],[Product_ID]],[1]!Table1[Product_ID],[1]!Table1[Cost])</f>
        <v>7332.5</v>
      </c>
      <c r="I86">
        <v>5</v>
      </c>
      <c r="J86">
        <v>15</v>
      </c>
      <c r="K86">
        <f>Table1[[#This Row],[Quantity]]*Table1[[#This Row],[Unit_Price]]</f>
        <v>52375</v>
      </c>
      <c r="L86">
        <f>Table1[[#This Row],[Quantity]]*Table1[[#This Row],[Cost]]</f>
        <v>36662.5</v>
      </c>
      <c r="M86">
        <f>Table1[[#This Row],[Sales]]-Table1[[#This Row],[Total_Cost]]</f>
        <v>15712.5</v>
      </c>
      <c r="N86" s="1">
        <f>Table1[[#This Row],[Profit]]/Table1[[#This Row],[Sales]]</f>
        <v>0.3</v>
      </c>
      <c r="O86" t="str">
        <f>TEXT(Table1[[#This Row],[Order_Date]],"mmmm")</f>
        <v>January</v>
      </c>
      <c r="P86">
        <f>YEAR(Table1[[#This Row],[Order_Date]])</f>
        <v>2024</v>
      </c>
      <c r="Q86" t="str">
        <f>"Q"&amp;ROUNDUP(MONTH(Table1[[#This Row],[Order_Date]])/3,0)</f>
        <v>Q1</v>
      </c>
    </row>
    <row r="87" spans="1:17" x14ac:dyDescent="0.25">
      <c r="A87" t="s">
        <v>308</v>
      </c>
      <c r="B87" t="s">
        <v>309</v>
      </c>
      <c r="C87" t="s">
        <v>310</v>
      </c>
      <c r="D87" t="s">
        <v>41</v>
      </c>
      <c r="E87" t="str">
        <f>_xlfn.XLOOKUP(Table1[[#This Row],[Product_ID]],[1]!Table1[Product_ID],[1]!Table1[Product_Name])</f>
        <v>Clothing Product 86</v>
      </c>
      <c r="F87" t="str">
        <f>_xlfn.XLOOKUP(Table1[[#This Row],[Product_ID]],[1]!Table1[Product_ID],[1]!Table1[Category])</f>
        <v>Clothing</v>
      </c>
      <c r="G87">
        <f>_xlfn.XLOOKUP(Table1[[#This Row],[Product_ID]],[1]!Table1[Product_ID],[1]!Table1[Unit_Price])</f>
        <v>3333</v>
      </c>
      <c r="H87">
        <f>_xlfn.XLOOKUP(Table1[[#This Row],[Product_ID]],[1]!Table1[Product_ID],[1]!Table1[Cost])</f>
        <v>2333.1</v>
      </c>
      <c r="I87">
        <v>4</v>
      </c>
      <c r="J87">
        <v>5</v>
      </c>
      <c r="K87">
        <f>Table1[[#This Row],[Quantity]]*Table1[[#This Row],[Unit_Price]]</f>
        <v>13332</v>
      </c>
      <c r="L87">
        <f>Table1[[#This Row],[Quantity]]*Table1[[#This Row],[Cost]]</f>
        <v>9332.4</v>
      </c>
      <c r="M87">
        <f>Table1[[#This Row],[Sales]]-Table1[[#This Row],[Total_Cost]]</f>
        <v>3999.6000000000004</v>
      </c>
      <c r="N87" s="1">
        <f>Table1[[#This Row],[Profit]]/Table1[[#This Row],[Sales]]</f>
        <v>0.30000000000000004</v>
      </c>
      <c r="O87" t="str">
        <f>TEXT(Table1[[#This Row],[Order_Date]],"mmmm")</f>
        <v>August</v>
      </c>
      <c r="P87">
        <f>YEAR(Table1[[#This Row],[Order_Date]])</f>
        <v>2024</v>
      </c>
      <c r="Q87" t="str">
        <f>"Q"&amp;ROUNDUP(MONTH(Table1[[#This Row],[Order_Date]])/3,0)</f>
        <v>Q3</v>
      </c>
    </row>
    <row r="88" spans="1:17" x14ac:dyDescent="0.25">
      <c r="A88" t="s">
        <v>311</v>
      </c>
      <c r="B88" t="s">
        <v>312</v>
      </c>
      <c r="C88" t="s">
        <v>92</v>
      </c>
      <c r="D88" t="s">
        <v>313</v>
      </c>
      <c r="E88" t="str">
        <f>_xlfn.XLOOKUP(Table1[[#This Row],[Product_ID]],[1]!Table1[Product_ID],[1]!Table1[Product_Name])</f>
        <v>Sports Product 44</v>
      </c>
      <c r="F88" t="str">
        <f>_xlfn.XLOOKUP(Table1[[#This Row],[Product_ID]],[1]!Table1[Product_ID],[1]!Table1[Category])</f>
        <v>Sports</v>
      </c>
      <c r="G88">
        <f>_xlfn.XLOOKUP(Table1[[#This Row],[Product_ID]],[1]!Table1[Product_ID],[1]!Table1[Unit_Price])</f>
        <v>5008</v>
      </c>
      <c r="H88">
        <f>_xlfn.XLOOKUP(Table1[[#This Row],[Product_ID]],[1]!Table1[Product_ID],[1]!Table1[Cost])</f>
        <v>3505.6</v>
      </c>
      <c r="I88">
        <v>3</v>
      </c>
      <c r="J88">
        <v>0</v>
      </c>
      <c r="K88">
        <f>Table1[[#This Row],[Quantity]]*Table1[[#This Row],[Unit_Price]]</f>
        <v>15024</v>
      </c>
      <c r="L88">
        <f>Table1[[#This Row],[Quantity]]*Table1[[#This Row],[Cost]]</f>
        <v>10516.8</v>
      </c>
      <c r="M88">
        <f>Table1[[#This Row],[Sales]]-Table1[[#This Row],[Total_Cost]]</f>
        <v>4507.2000000000007</v>
      </c>
      <c r="N88" s="1">
        <f>Table1[[#This Row],[Profit]]/Table1[[#This Row],[Sales]]</f>
        <v>0.30000000000000004</v>
      </c>
      <c r="O88" t="str">
        <f>TEXT(Table1[[#This Row],[Order_Date]],"mmmm")</f>
        <v>May</v>
      </c>
      <c r="P88">
        <f>YEAR(Table1[[#This Row],[Order_Date]])</f>
        <v>2024</v>
      </c>
      <c r="Q88" t="str">
        <f>"Q"&amp;ROUNDUP(MONTH(Table1[[#This Row],[Order_Date]])/3,0)</f>
        <v>Q2</v>
      </c>
    </row>
    <row r="89" spans="1:17" x14ac:dyDescent="0.25">
      <c r="A89" t="s">
        <v>314</v>
      </c>
      <c r="B89" t="s">
        <v>315</v>
      </c>
      <c r="C89" t="s">
        <v>316</v>
      </c>
      <c r="D89" t="s">
        <v>317</v>
      </c>
      <c r="E89" t="str">
        <f>_xlfn.XLOOKUP(Table1[[#This Row],[Product_ID]],[1]!Table1[Product_ID],[1]!Table1[Product_Name])</f>
        <v>Beauty Product 90</v>
      </c>
      <c r="F89" t="str">
        <f>_xlfn.XLOOKUP(Table1[[#This Row],[Product_ID]],[1]!Table1[Product_ID],[1]!Table1[Category])</f>
        <v>Beauty</v>
      </c>
      <c r="G89">
        <f>_xlfn.XLOOKUP(Table1[[#This Row],[Product_ID]],[1]!Table1[Product_ID],[1]!Table1[Unit_Price])</f>
        <v>1510</v>
      </c>
      <c r="H89">
        <f>_xlfn.XLOOKUP(Table1[[#This Row],[Product_ID]],[1]!Table1[Product_ID],[1]!Table1[Cost])</f>
        <v>755</v>
      </c>
      <c r="I89">
        <v>1</v>
      </c>
      <c r="J89">
        <v>5</v>
      </c>
      <c r="K89">
        <f>Table1[[#This Row],[Quantity]]*Table1[[#This Row],[Unit_Price]]</f>
        <v>1510</v>
      </c>
      <c r="L89">
        <f>Table1[[#This Row],[Quantity]]*Table1[[#This Row],[Cost]]</f>
        <v>755</v>
      </c>
      <c r="M89">
        <f>Table1[[#This Row],[Sales]]-Table1[[#This Row],[Total_Cost]]</f>
        <v>755</v>
      </c>
      <c r="N89" s="1">
        <f>Table1[[#This Row],[Profit]]/Table1[[#This Row],[Sales]]</f>
        <v>0.5</v>
      </c>
      <c r="O89" t="str">
        <f>TEXT(Table1[[#This Row],[Order_Date]],"mmmm")</f>
        <v>May</v>
      </c>
      <c r="P89">
        <f>YEAR(Table1[[#This Row],[Order_Date]])</f>
        <v>2025</v>
      </c>
      <c r="Q89" t="str">
        <f>"Q"&amp;ROUNDUP(MONTH(Table1[[#This Row],[Order_Date]])/3,0)</f>
        <v>Q2</v>
      </c>
    </row>
    <row r="90" spans="1:17" x14ac:dyDescent="0.25">
      <c r="A90" t="s">
        <v>318</v>
      </c>
      <c r="B90" t="s">
        <v>319</v>
      </c>
      <c r="C90" t="s">
        <v>95</v>
      </c>
      <c r="D90" t="s">
        <v>320</v>
      </c>
      <c r="E90" t="str">
        <f>_xlfn.XLOOKUP(Table1[[#This Row],[Product_ID]],[1]!Table1[Product_ID],[1]!Table1[Product_Name])</f>
        <v>Clothing Product 15</v>
      </c>
      <c r="F90" t="str">
        <f>_xlfn.XLOOKUP(Table1[[#This Row],[Product_ID]],[1]!Table1[Product_ID],[1]!Table1[Category])</f>
        <v>Clothing</v>
      </c>
      <c r="G90">
        <f>_xlfn.XLOOKUP(Table1[[#This Row],[Product_ID]],[1]!Table1[Product_ID],[1]!Table1[Unit_Price])</f>
        <v>2943</v>
      </c>
      <c r="H90">
        <f>_xlfn.XLOOKUP(Table1[[#This Row],[Product_ID]],[1]!Table1[Product_ID],[1]!Table1[Cost])</f>
        <v>1471.5</v>
      </c>
      <c r="I90">
        <v>2</v>
      </c>
      <c r="J90">
        <v>15</v>
      </c>
      <c r="K90">
        <f>Table1[[#This Row],[Quantity]]*Table1[[#This Row],[Unit_Price]]</f>
        <v>5886</v>
      </c>
      <c r="L90">
        <f>Table1[[#This Row],[Quantity]]*Table1[[#This Row],[Cost]]</f>
        <v>2943</v>
      </c>
      <c r="M90">
        <f>Table1[[#This Row],[Sales]]-Table1[[#This Row],[Total_Cost]]</f>
        <v>2943</v>
      </c>
      <c r="N90" s="1">
        <f>Table1[[#This Row],[Profit]]/Table1[[#This Row],[Sales]]</f>
        <v>0.5</v>
      </c>
      <c r="O90" t="str">
        <f>TEXT(Table1[[#This Row],[Order_Date]],"mmmm")</f>
        <v>June</v>
      </c>
      <c r="P90">
        <f>YEAR(Table1[[#This Row],[Order_Date]])</f>
        <v>2024</v>
      </c>
      <c r="Q90" t="str">
        <f>"Q"&amp;ROUNDUP(MONTH(Table1[[#This Row],[Order_Date]])/3,0)</f>
        <v>Q2</v>
      </c>
    </row>
    <row r="91" spans="1:17" x14ac:dyDescent="0.25">
      <c r="A91" t="s">
        <v>321</v>
      </c>
      <c r="B91" t="s">
        <v>322</v>
      </c>
      <c r="C91" t="s">
        <v>323</v>
      </c>
      <c r="D91" t="s">
        <v>21</v>
      </c>
      <c r="E91" t="str">
        <f>_xlfn.XLOOKUP(Table1[[#This Row],[Product_ID]],[1]!Table1[Product_ID],[1]!Table1[Product_Name])</f>
        <v>Electronics Product 77</v>
      </c>
      <c r="F91" t="str">
        <f>_xlfn.XLOOKUP(Table1[[#This Row],[Product_ID]],[1]!Table1[Product_ID],[1]!Table1[Category])</f>
        <v>Electronics</v>
      </c>
      <c r="G91">
        <f>_xlfn.XLOOKUP(Table1[[#This Row],[Product_ID]],[1]!Table1[Product_ID],[1]!Table1[Unit_Price])</f>
        <v>42787</v>
      </c>
      <c r="H91">
        <f>_xlfn.XLOOKUP(Table1[[#This Row],[Product_ID]],[1]!Table1[Product_ID],[1]!Table1[Cost])</f>
        <v>29950.9</v>
      </c>
      <c r="I91">
        <v>3</v>
      </c>
      <c r="J91">
        <v>0</v>
      </c>
      <c r="K91">
        <f>Table1[[#This Row],[Quantity]]*Table1[[#This Row],[Unit_Price]]</f>
        <v>128361</v>
      </c>
      <c r="L91">
        <f>Table1[[#This Row],[Quantity]]*Table1[[#This Row],[Cost]]</f>
        <v>89852.700000000012</v>
      </c>
      <c r="M91">
        <f>Table1[[#This Row],[Sales]]-Table1[[#This Row],[Total_Cost]]</f>
        <v>38508.299999999988</v>
      </c>
      <c r="N91" s="1">
        <f>Table1[[#This Row],[Profit]]/Table1[[#This Row],[Sales]]</f>
        <v>0.29999999999999993</v>
      </c>
      <c r="O91" t="str">
        <f>TEXT(Table1[[#This Row],[Order_Date]],"mmmm")</f>
        <v>June</v>
      </c>
      <c r="P91">
        <f>YEAR(Table1[[#This Row],[Order_Date]])</f>
        <v>2025</v>
      </c>
      <c r="Q91" t="str">
        <f>"Q"&amp;ROUNDUP(MONTH(Table1[[#This Row],[Order_Date]])/3,0)</f>
        <v>Q2</v>
      </c>
    </row>
    <row r="92" spans="1:17" x14ac:dyDescent="0.25">
      <c r="A92" t="s">
        <v>324</v>
      </c>
      <c r="B92" t="s">
        <v>325</v>
      </c>
      <c r="C92" t="s">
        <v>326</v>
      </c>
      <c r="D92" t="s">
        <v>327</v>
      </c>
      <c r="E92" t="str">
        <f>_xlfn.XLOOKUP(Table1[[#This Row],[Product_ID]],[1]!Table1[Product_ID],[1]!Table1[Product_Name])</f>
        <v>Electronics Product 55</v>
      </c>
      <c r="F92" t="str">
        <f>_xlfn.XLOOKUP(Table1[[#This Row],[Product_ID]],[1]!Table1[Product_ID],[1]!Table1[Category])</f>
        <v>Electronics</v>
      </c>
      <c r="G92">
        <f>_xlfn.XLOOKUP(Table1[[#This Row],[Product_ID]],[1]!Table1[Product_ID],[1]!Table1[Unit_Price])</f>
        <v>6621</v>
      </c>
      <c r="H92">
        <f>_xlfn.XLOOKUP(Table1[[#This Row],[Product_ID]],[1]!Table1[Product_ID],[1]!Table1[Cost])</f>
        <v>3972.6</v>
      </c>
      <c r="I92">
        <v>1</v>
      </c>
      <c r="J92">
        <v>5</v>
      </c>
      <c r="K92">
        <f>Table1[[#This Row],[Quantity]]*Table1[[#This Row],[Unit_Price]]</f>
        <v>6621</v>
      </c>
      <c r="L92">
        <f>Table1[[#This Row],[Quantity]]*Table1[[#This Row],[Cost]]</f>
        <v>3972.6</v>
      </c>
      <c r="M92">
        <f>Table1[[#This Row],[Sales]]-Table1[[#This Row],[Total_Cost]]</f>
        <v>2648.4</v>
      </c>
      <c r="N92" s="1">
        <f>Table1[[#This Row],[Profit]]/Table1[[#This Row],[Sales]]</f>
        <v>0.4</v>
      </c>
      <c r="O92" t="str">
        <f>TEXT(Table1[[#This Row],[Order_Date]],"mmmm")</f>
        <v>May</v>
      </c>
      <c r="P92">
        <f>YEAR(Table1[[#This Row],[Order_Date]])</f>
        <v>2024</v>
      </c>
      <c r="Q92" t="str">
        <f>"Q"&amp;ROUNDUP(MONTH(Table1[[#This Row],[Order_Date]])/3,0)</f>
        <v>Q2</v>
      </c>
    </row>
    <row r="93" spans="1:17" x14ac:dyDescent="0.25">
      <c r="A93" t="s">
        <v>328</v>
      </c>
      <c r="B93" t="s">
        <v>329</v>
      </c>
      <c r="C93" t="s">
        <v>330</v>
      </c>
      <c r="D93" t="s">
        <v>331</v>
      </c>
      <c r="E93" t="str">
        <f>_xlfn.XLOOKUP(Table1[[#This Row],[Product_ID]],[1]!Table1[Product_ID],[1]!Table1[Product_Name])</f>
        <v>Electronics Product 24</v>
      </c>
      <c r="F93" t="str">
        <f>_xlfn.XLOOKUP(Table1[[#This Row],[Product_ID]],[1]!Table1[Product_ID],[1]!Table1[Category])</f>
        <v>Electronics</v>
      </c>
      <c r="G93">
        <f>_xlfn.XLOOKUP(Table1[[#This Row],[Product_ID]],[1]!Table1[Product_ID],[1]!Table1[Unit_Price])</f>
        <v>9702</v>
      </c>
      <c r="H93">
        <f>_xlfn.XLOOKUP(Table1[[#This Row],[Product_ID]],[1]!Table1[Product_ID],[1]!Table1[Cost])</f>
        <v>4851</v>
      </c>
      <c r="I93">
        <v>3</v>
      </c>
      <c r="J93">
        <v>10</v>
      </c>
      <c r="K93">
        <f>Table1[[#This Row],[Quantity]]*Table1[[#This Row],[Unit_Price]]</f>
        <v>29106</v>
      </c>
      <c r="L93">
        <f>Table1[[#This Row],[Quantity]]*Table1[[#This Row],[Cost]]</f>
        <v>14553</v>
      </c>
      <c r="M93">
        <f>Table1[[#This Row],[Sales]]-Table1[[#This Row],[Total_Cost]]</f>
        <v>14553</v>
      </c>
      <c r="N93" s="1">
        <f>Table1[[#This Row],[Profit]]/Table1[[#This Row],[Sales]]</f>
        <v>0.5</v>
      </c>
      <c r="O93" t="str">
        <f>TEXT(Table1[[#This Row],[Order_Date]],"mmmm")</f>
        <v>March</v>
      </c>
      <c r="P93">
        <f>YEAR(Table1[[#This Row],[Order_Date]])</f>
        <v>2024</v>
      </c>
      <c r="Q93" t="str">
        <f>"Q"&amp;ROUNDUP(MONTH(Table1[[#This Row],[Order_Date]])/3,0)</f>
        <v>Q1</v>
      </c>
    </row>
    <row r="94" spans="1:17" x14ac:dyDescent="0.25">
      <c r="A94" t="s">
        <v>332</v>
      </c>
      <c r="B94" t="s">
        <v>333</v>
      </c>
      <c r="C94" t="s">
        <v>334</v>
      </c>
      <c r="D94" t="s">
        <v>139</v>
      </c>
      <c r="E94" t="str">
        <f>_xlfn.XLOOKUP(Table1[[#This Row],[Product_ID]],[1]!Table1[Product_ID],[1]!Table1[Product_Name])</f>
        <v>Clothing Product 53</v>
      </c>
      <c r="F94" t="str">
        <f>_xlfn.XLOOKUP(Table1[[#This Row],[Product_ID]],[1]!Table1[Product_ID],[1]!Table1[Category])</f>
        <v>Clothing</v>
      </c>
      <c r="G94">
        <f>_xlfn.XLOOKUP(Table1[[#This Row],[Product_ID]],[1]!Table1[Product_ID],[1]!Table1[Unit_Price])</f>
        <v>641</v>
      </c>
      <c r="H94">
        <f>_xlfn.XLOOKUP(Table1[[#This Row],[Product_ID]],[1]!Table1[Product_ID],[1]!Table1[Cost])</f>
        <v>384.6</v>
      </c>
      <c r="I94">
        <v>5</v>
      </c>
      <c r="J94">
        <v>0</v>
      </c>
      <c r="K94">
        <f>Table1[[#This Row],[Quantity]]*Table1[[#This Row],[Unit_Price]]</f>
        <v>3205</v>
      </c>
      <c r="L94">
        <f>Table1[[#This Row],[Quantity]]*Table1[[#This Row],[Cost]]</f>
        <v>1923</v>
      </c>
      <c r="M94">
        <f>Table1[[#This Row],[Sales]]-Table1[[#This Row],[Total_Cost]]</f>
        <v>1282</v>
      </c>
      <c r="N94" s="1">
        <f>Table1[[#This Row],[Profit]]/Table1[[#This Row],[Sales]]</f>
        <v>0.4</v>
      </c>
      <c r="O94" t="str">
        <f>TEXT(Table1[[#This Row],[Order_Date]],"mmmm")</f>
        <v>May</v>
      </c>
      <c r="P94">
        <f>YEAR(Table1[[#This Row],[Order_Date]])</f>
        <v>2024</v>
      </c>
      <c r="Q94" t="str">
        <f>"Q"&amp;ROUNDUP(MONTH(Table1[[#This Row],[Order_Date]])/3,0)</f>
        <v>Q2</v>
      </c>
    </row>
    <row r="95" spans="1:17" x14ac:dyDescent="0.25">
      <c r="A95" t="s">
        <v>335</v>
      </c>
      <c r="B95" t="s">
        <v>336</v>
      </c>
      <c r="C95" t="s">
        <v>44</v>
      </c>
      <c r="D95" t="s">
        <v>115</v>
      </c>
      <c r="E95" t="str">
        <f>_xlfn.XLOOKUP(Table1[[#This Row],[Product_ID]],[1]!Table1[Product_ID],[1]!Table1[Product_Name])</f>
        <v>Beauty Product 85</v>
      </c>
      <c r="F95" t="str">
        <f>_xlfn.XLOOKUP(Table1[[#This Row],[Product_ID]],[1]!Table1[Product_ID],[1]!Table1[Category])</f>
        <v>Beauty</v>
      </c>
      <c r="G95">
        <f>_xlfn.XLOOKUP(Table1[[#This Row],[Product_ID]],[1]!Table1[Product_ID],[1]!Table1[Unit_Price])</f>
        <v>1436</v>
      </c>
      <c r="H95">
        <f>_xlfn.XLOOKUP(Table1[[#This Row],[Product_ID]],[1]!Table1[Product_ID],[1]!Table1[Cost])</f>
        <v>1005.2</v>
      </c>
      <c r="I95">
        <v>3</v>
      </c>
      <c r="J95">
        <v>15</v>
      </c>
      <c r="K95">
        <f>Table1[[#This Row],[Quantity]]*Table1[[#This Row],[Unit_Price]]</f>
        <v>4308</v>
      </c>
      <c r="L95">
        <f>Table1[[#This Row],[Quantity]]*Table1[[#This Row],[Cost]]</f>
        <v>3015.6000000000004</v>
      </c>
      <c r="M95">
        <f>Table1[[#This Row],[Sales]]-Table1[[#This Row],[Total_Cost]]</f>
        <v>1292.3999999999996</v>
      </c>
      <c r="N95" s="1">
        <f>Table1[[#This Row],[Profit]]/Table1[[#This Row],[Sales]]</f>
        <v>0.29999999999999993</v>
      </c>
      <c r="O95" t="str">
        <f>TEXT(Table1[[#This Row],[Order_Date]],"mmmm")</f>
        <v>February</v>
      </c>
      <c r="P95">
        <f>YEAR(Table1[[#This Row],[Order_Date]])</f>
        <v>2024</v>
      </c>
      <c r="Q95" t="str">
        <f>"Q"&amp;ROUNDUP(MONTH(Table1[[#This Row],[Order_Date]])/3,0)</f>
        <v>Q1</v>
      </c>
    </row>
    <row r="96" spans="1:17" x14ac:dyDescent="0.25">
      <c r="A96" t="s">
        <v>337</v>
      </c>
      <c r="B96" t="s">
        <v>228</v>
      </c>
      <c r="C96" t="s">
        <v>338</v>
      </c>
      <c r="D96" t="s">
        <v>297</v>
      </c>
      <c r="E96" t="str">
        <f>_xlfn.XLOOKUP(Table1[[#This Row],[Product_ID]],[1]!Table1[Product_ID],[1]!Table1[Product_Name])</f>
        <v>Home &amp; Kitchen Product 64</v>
      </c>
      <c r="F96" t="str">
        <f>_xlfn.XLOOKUP(Table1[[#This Row],[Product_ID]],[1]!Table1[Product_ID],[1]!Table1[Category])</f>
        <v>Home &amp; Kitchen</v>
      </c>
      <c r="G96">
        <f>_xlfn.XLOOKUP(Table1[[#This Row],[Product_ID]],[1]!Table1[Product_ID],[1]!Table1[Unit_Price])</f>
        <v>8274</v>
      </c>
      <c r="H96">
        <f>_xlfn.XLOOKUP(Table1[[#This Row],[Product_ID]],[1]!Table1[Product_ID],[1]!Table1[Cost])</f>
        <v>5791.8</v>
      </c>
      <c r="I96">
        <v>1</v>
      </c>
      <c r="J96">
        <v>0</v>
      </c>
      <c r="K96">
        <f>Table1[[#This Row],[Quantity]]*Table1[[#This Row],[Unit_Price]]</f>
        <v>8274</v>
      </c>
      <c r="L96">
        <f>Table1[[#This Row],[Quantity]]*Table1[[#This Row],[Cost]]</f>
        <v>5791.8</v>
      </c>
      <c r="M96">
        <f>Table1[[#This Row],[Sales]]-Table1[[#This Row],[Total_Cost]]</f>
        <v>2482.1999999999998</v>
      </c>
      <c r="N96" s="1">
        <f>Table1[[#This Row],[Profit]]/Table1[[#This Row],[Sales]]</f>
        <v>0.3</v>
      </c>
      <c r="O96" t="str">
        <f>TEXT(Table1[[#This Row],[Order_Date]],"mmmm")</f>
        <v>August</v>
      </c>
      <c r="P96">
        <f>YEAR(Table1[[#This Row],[Order_Date]])</f>
        <v>2024</v>
      </c>
      <c r="Q96" t="str">
        <f>"Q"&amp;ROUNDUP(MONTH(Table1[[#This Row],[Order_Date]])/3,0)</f>
        <v>Q3</v>
      </c>
    </row>
    <row r="97" spans="1:17" x14ac:dyDescent="0.25">
      <c r="A97" t="s">
        <v>339</v>
      </c>
      <c r="B97" t="s">
        <v>340</v>
      </c>
      <c r="C97" t="s">
        <v>205</v>
      </c>
      <c r="D97" t="s">
        <v>288</v>
      </c>
      <c r="E97" t="str">
        <f>_xlfn.XLOOKUP(Table1[[#This Row],[Product_ID]],[1]!Table1[Product_ID],[1]!Table1[Product_Name])</f>
        <v>Clothing Product 81</v>
      </c>
      <c r="F97" t="str">
        <f>_xlfn.XLOOKUP(Table1[[#This Row],[Product_ID]],[1]!Table1[Product_ID],[1]!Table1[Category])</f>
        <v>Clothing</v>
      </c>
      <c r="G97">
        <f>_xlfn.XLOOKUP(Table1[[#This Row],[Product_ID]],[1]!Table1[Product_ID],[1]!Table1[Unit_Price])</f>
        <v>4046</v>
      </c>
      <c r="H97">
        <f>_xlfn.XLOOKUP(Table1[[#This Row],[Product_ID]],[1]!Table1[Product_ID],[1]!Table1[Cost])</f>
        <v>2427.6</v>
      </c>
      <c r="I97">
        <v>2</v>
      </c>
      <c r="J97">
        <v>20</v>
      </c>
      <c r="K97">
        <f>Table1[[#This Row],[Quantity]]*Table1[[#This Row],[Unit_Price]]</f>
        <v>8092</v>
      </c>
      <c r="L97">
        <f>Table1[[#This Row],[Quantity]]*Table1[[#This Row],[Cost]]</f>
        <v>4855.2</v>
      </c>
      <c r="M97">
        <f>Table1[[#This Row],[Sales]]-Table1[[#This Row],[Total_Cost]]</f>
        <v>3236.8</v>
      </c>
      <c r="N97" s="1">
        <f>Table1[[#This Row],[Profit]]/Table1[[#This Row],[Sales]]</f>
        <v>0.4</v>
      </c>
      <c r="O97" t="str">
        <f>TEXT(Table1[[#This Row],[Order_Date]],"mmmm")</f>
        <v>May</v>
      </c>
      <c r="P97">
        <f>YEAR(Table1[[#This Row],[Order_Date]])</f>
        <v>2025</v>
      </c>
      <c r="Q97" t="str">
        <f>"Q"&amp;ROUNDUP(MONTH(Table1[[#This Row],[Order_Date]])/3,0)</f>
        <v>Q2</v>
      </c>
    </row>
    <row r="98" spans="1:17" x14ac:dyDescent="0.25">
      <c r="A98" t="s">
        <v>341</v>
      </c>
      <c r="B98" t="s">
        <v>342</v>
      </c>
      <c r="C98" t="s">
        <v>343</v>
      </c>
      <c r="D98" t="s">
        <v>25</v>
      </c>
      <c r="E98" t="str">
        <f>_xlfn.XLOOKUP(Table1[[#This Row],[Product_ID]],[1]!Table1[Product_ID],[1]!Table1[Product_Name])</f>
        <v>Sports Product 7</v>
      </c>
      <c r="F98" t="str">
        <f>_xlfn.XLOOKUP(Table1[[#This Row],[Product_ID]],[1]!Table1[Product_ID],[1]!Table1[Category])</f>
        <v>Sports</v>
      </c>
      <c r="G98">
        <f>_xlfn.XLOOKUP(Table1[[#This Row],[Product_ID]],[1]!Table1[Product_ID],[1]!Table1[Unit_Price])</f>
        <v>5469</v>
      </c>
      <c r="H98">
        <f>_xlfn.XLOOKUP(Table1[[#This Row],[Product_ID]],[1]!Table1[Product_ID],[1]!Table1[Cost])</f>
        <v>3281.4</v>
      </c>
      <c r="I98">
        <v>5</v>
      </c>
      <c r="J98">
        <v>10</v>
      </c>
      <c r="K98">
        <f>Table1[[#This Row],[Quantity]]*Table1[[#This Row],[Unit_Price]]</f>
        <v>27345</v>
      </c>
      <c r="L98">
        <f>Table1[[#This Row],[Quantity]]*Table1[[#This Row],[Cost]]</f>
        <v>16407</v>
      </c>
      <c r="M98">
        <f>Table1[[#This Row],[Sales]]-Table1[[#This Row],[Total_Cost]]</f>
        <v>10938</v>
      </c>
      <c r="N98" s="1">
        <f>Table1[[#This Row],[Profit]]/Table1[[#This Row],[Sales]]</f>
        <v>0.4</v>
      </c>
      <c r="O98" t="str">
        <f>TEXT(Table1[[#This Row],[Order_Date]],"mmmm")</f>
        <v>February</v>
      </c>
      <c r="P98">
        <f>YEAR(Table1[[#This Row],[Order_Date]])</f>
        <v>2025</v>
      </c>
      <c r="Q98" t="str">
        <f>"Q"&amp;ROUNDUP(MONTH(Table1[[#This Row],[Order_Date]])/3,0)</f>
        <v>Q1</v>
      </c>
    </row>
    <row r="99" spans="1:17" x14ac:dyDescent="0.25">
      <c r="A99" t="s">
        <v>344</v>
      </c>
      <c r="B99" t="s">
        <v>345</v>
      </c>
      <c r="C99" t="s">
        <v>346</v>
      </c>
      <c r="D99" t="s">
        <v>63</v>
      </c>
      <c r="E99" t="str">
        <f>_xlfn.XLOOKUP(Table1[[#This Row],[Product_ID]],[1]!Table1[Product_ID],[1]!Table1[Product_Name])</f>
        <v>Clothing Product 17</v>
      </c>
      <c r="F99" t="str">
        <f>_xlfn.XLOOKUP(Table1[[#This Row],[Product_ID]],[1]!Table1[Product_ID],[1]!Table1[Category])</f>
        <v>Clothing</v>
      </c>
      <c r="G99">
        <f>_xlfn.XLOOKUP(Table1[[#This Row],[Product_ID]],[1]!Table1[Product_ID],[1]!Table1[Unit_Price])</f>
        <v>978</v>
      </c>
      <c r="H99">
        <f>_xlfn.XLOOKUP(Table1[[#This Row],[Product_ID]],[1]!Table1[Product_ID],[1]!Table1[Cost])</f>
        <v>684.6</v>
      </c>
      <c r="I99">
        <v>1</v>
      </c>
      <c r="J99">
        <v>15</v>
      </c>
      <c r="K99">
        <f>Table1[[#This Row],[Quantity]]*Table1[[#This Row],[Unit_Price]]</f>
        <v>978</v>
      </c>
      <c r="L99">
        <f>Table1[[#This Row],[Quantity]]*Table1[[#This Row],[Cost]]</f>
        <v>684.6</v>
      </c>
      <c r="M99">
        <f>Table1[[#This Row],[Sales]]-Table1[[#This Row],[Total_Cost]]</f>
        <v>293.39999999999998</v>
      </c>
      <c r="N99" s="1">
        <f>Table1[[#This Row],[Profit]]/Table1[[#This Row],[Sales]]</f>
        <v>0.3</v>
      </c>
      <c r="O99" t="str">
        <f>TEXT(Table1[[#This Row],[Order_Date]],"mmmm")</f>
        <v>March</v>
      </c>
      <c r="P99">
        <f>YEAR(Table1[[#This Row],[Order_Date]])</f>
        <v>2025</v>
      </c>
      <c r="Q99" t="str">
        <f>"Q"&amp;ROUNDUP(MONTH(Table1[[#This Row],[Order_Date]])/3,0)</f>
        <v>Q1</v>
      </c>
    </row>
    <row r="100" spans="1:17" x14ac:dyDescent="0.25">
      <c r="A100" t="s">
        <v>347</v>
      </c>
      <c r="B100" t="s">
        <v>348</v>
      </c>
      <c r="C100" t="s">
        <v>349</v>
      </c>
      <c r="D100" t="s">
        <v>171</v>
      </c>
      <c r="E100" t="str">
        <f>_xlfn.XLOOKUP(Table1[[#This Row],[Product_ID]],[1]!Table1[Product_ID],[1]!Table1[Product_Name])</f>
        <v>Clothing Product 27</v>
      </c>
      <c r="F100" t="str">
        <f>_xlfn.XLOOKUP(Table1[[#This Row],[Product_ID]],[1]!Table1[Product_ID],[1]!Table1[Category])</f>
        <v>Clothing</v>
      </c>
      <c r="G100">
        <f>_xlfn.XLOOKUP(Table1[[#This Row],[Product_ID]],[1]!Table1[Product_ID],[1]!Table1[Unit_Price])</f>
        <v>4969</v>
      </c>
      <c r="H100">
        <f>_xlfn.XLOOKUP(Table1[[#This Row],[Product_ID]],[1]!Table1[Product_ID],[1]!Table1[Cost])</f>
        <v>2484.5</v>
      </c>
      <c r="I100">
        <v>2</v>
      </c>
      <c r="J100">
        <v>10</v>
      </c>
      <c r="K100">
        <f>Table1[[#This Row],[Quantity]]*Table1[[#This Row],[Unit_Price]]</f>
        <v>9938</v>
      </c>
      <c r="L100">
        <f>Table1[[#This Row],[Quantity]]*Table1[[#This Row],[Cost]]</f>
        <v>4969</v>
      </c>
      <c r="M100">
        <f>Table1[[#This Row],[Sales]]-Table1[[#This Row],[Total_Cost]]</f>
        <v>4969</v>
      </c>
      <c r="N100" s="1">
        <f>Table1[[#This Row],[Profit]]/Table1[[#This Row],[Sales]]</f>
        <v>0.5</v>
      </c>
      <c r="O100" t="str">
        <f>TEXT(Table1[[#This Row],[Order_Date]],"mmmm")</f>
        <v>March</v>
      </c>
      <c r="P100">
        <f>YEAR(Table1[[#This Row],[Order_Date]])</f>
        <v>2025</v>
      </c>
      <c r="Q100" t="str">
        <f>"Q"&amp;ROUNDUP(MONTH(Table1[[#This Row],[Order_Date]])/3,0)</f>
        <v>Q1</v>
      </c>
    </row>
    <row r="101" spans="1:17" x14ac:dyDescent="0.25">
      <c r="A101" t="s">
        <v>350</v>
      </c>
      <c r="B101" t="s">
        <v>242</v>
      </c>
      <c r="C101" t="s">
        <v>351</v>
      </c>
      <c r="D101" t="s">
        <v>281</v>
      </c>
      <c r="E101" t="str">
        <f>_xlfn.XLOOKUP(Table1[[#This Row],[Product_ID]],[1]!Table1[Product_ID],[1]!Table1[Product_Name])</f>
        <v>Sports Product 9</v>
      </c>
      <c r="F101" t="str">
        <f>_xlfn.XLOOKUP(Table1[[#This Row],[Product_ID]],[1]!Table1[Product_ID],[1]!Table1[Category])</f>
        <v>Sports</v>
      </c>
      <c r="G101">
        <f>_xlfn.XLOOKUP(Table1[[#This Row],[Product_ID]],[1]!Table1[Product_ID],[1]!Table1[Unit_Price])</f>
        <v>10891</v>
      </c>
      <c r="H101">
        <f>_xlfn.XLOOKUP(Table1[[#This Row],[Product_ID]],[1]!Table1[Product_ID],[1]!Table1[Cost])</f>
        <v>5445.5</v>
      </c>
      <c r="I101">
        <v>3</v>
      </c>
      <c r="J101">
        <v>10</v>
      </c>
      <c r="K101">
        <f>Table1[[#This Row],[Quantity]]*Table1[[#This Row],[Unit_Price]]</f>
        <v>32673</v>
      </c>
      <c r="L101">
        <f>Table1[[#This Row],[Quantity]]*Table1[[#This Row],[Cost]]</f>
        <v>16336.5</v>
      </c>
      <c r="M101">
        <f>Table1[[#This Row],[Sales]]-Table1[[#This Row],[Total_Cost]]</f>
        <v>16336.5</v>
      </c>
      <c r="N101" s="1">
        <f>Table1[[#This Row],[Profit]]/Table1[[#This Row],[Sales]]</f>
        <v>0.5</v>
      </c>
      <c r="O101" t="str">
        <f>TEXT(Table1[[#This Row],[Order_Date]],"mmmm")</f>
        <v>July</v>
      </c>
      <c r="P101">
        <f>YEAR(Table1[[#This Row],[Order_Date]])</f>
        <v>2025</v>
      </c>
      <c r="Q101" t="str">
        <f>"Q"&amp;ROUNDUP(MONTH(Table1[[#This Row],[Order_Date]])/3,0)</f>
        <v>Q3</v>
      </c>
    </row>
    <row r="102" spans="1:17" x14ac:dyDescent="0.25">
      <c r="A102" t="s">
        <v>352</v>
      </c>
      <c r="B102" t="s">
        <v>353</v>
      </c>
      <c r="C102" t="s">
        <v>354</v>
      </c>
      <c r="D102" t="s">
        <v>195</v>
      </c>
      <c r="E102" t="str">
        <f>_xlfn.XLOOKUP(Table1[[#This Row],[Product_ID]],[1]!Table1[Product_ID],[1]!Table1[Product_Name])</f>
        <v>Electronics Product 57</v>
      </c>
      <c r="F102" t="str">
        <f>_xlfn.XLOOKUP(Table1[[#This Row],[Product_ID]],[1]!Table1[Product_ID],[1]!Table1[Category])</f>
        <v>Electronics</v>
      </c>
      <c r="G102">
        <f>_xlfn.XLOOKUP(Table1[[#This Row],[Product_ID]],[1]!Table1[Product_ID],[1]!Table1[Unit_Price])</f>
        <v>26846</v>
      </c>
      <c r="H102">
        <f>_xlfn.XLOOKUP(Table1[[#This Row],[Product_ID]],[1]!Table1[Product_ID],[1]!Table1[Cost])</f>
        <v>16107.6</v>
      </c>
      <c r="I102">
        <v>2</v>
      </c>
      <c r="J102">
        <v>5</v>
      </c>
      <c r="K102">
        <f>Table1[[#This Row],[Quantity]]*Table1[[#This Row],[Unit_Price]]</f>
        <v>53692</v>
      </c>
      <c r="L102">
        <f>Table1[[#This Row],[Quantity]]*Table1[[#This Row],[Cost]]</f>
        <v>32215.200000000001</v>
      </c>
      <c r="M102">
        <f>Table1[[#This Row],[Sales]]-Table1[[#This Row],[Total_Cost]]</f>
        <v>21476.799999999999</v>
      </c>
      <c r="N102" s="1">
        <f>Table1[[#This Row],[Profit]]/Table1[[#This Row],[Sales]]</f>
        <v>0.39999999999999997</v>
      </c>
      <c r="O102" t="str">
        <f>TEXT(Table1[[#This Row],[Order_Date]],"mmmm")</f>
        <v>June</v>
      </c>
      <c r="P102">
        <f>YEAR(Table1[[#This Row],[Order_Date]])</f>
        <v>2025</v>
      </c>
      <c r="Q102" t="str">
        <f>"Q"&amp;ROUNDUP(MONTH(Table1[[#This Row],[Order_Date]])/3,0)</f>
        <v>Q2</v>
      </c>
    </row>
    <row r="103" spans="1:17" x14ac:dyDescent="0.25">
      <c r="A103" t="s">
        <v>355</v>
      </c>
      <c r="B103" t="s">
        <v>356</v>
      </c>
      <c r="C103" t="s">
        <v>149</v>
      </c>
      <c r="D103" t="s">
        <v>135</v>
      </c>
      <c r="E103" t="str">
        <f>_xlfn.XLOOKUP(Table1[[#This Row],[Product_ID]],[1]!Table1[Product_ID],[1]!Table1[Product_Name])</f>
        <v>Electronics Product 28</v>
      </c>
      <c r="F103" t="str">
        <f>_xlfn.XLOOKUP(Table1[[#This Row],[Product_ID]],[1]!Table1[Product_ID],[1]!Table1[Category])</f>
        <v>Electronics</v>
      </c>
      <c r="G103">
        <f>_xlfn.XLOOKUP(Table1[[#This Row],[Product_ID]],[1]!Table1[Product_ID],[1]!Table1[Unit_Price])</f>
        <v>9664</v>
      </c>
      <c r="H103">
        <f>_xlfn.XLOOKUP(Table1[[#This Row],[Product_ID]],[1]!Table1[Product_ID],[1]!Table1[Cost])</f>
        <v>4832</v>
      </c>
      <c r="I103">
        <v>5</v>
      </c>
      <c r="J103">
        <v>5</v>
      </c>
      <c r="K103">
        <f>Table1[[#This Row],[Quantity]]*Table1[[#This Row],[Unit_Price]]</f>
        <v>48320</v>
      </c>
      <c r="L103">
        <f>Table1[[#This Row],[Quantity]]*Table1[[#This Row],[Cost]]</f>
        <v>24160</v>
      </c>
      <c r="M103">
        <f>Table1[[#This Row],[Sales]]-Table1[[#This Row],[Total_Cost]]</f>
        <v>24160</v>
      </c>
      <c r="N103" s="1">
        <f>Table1[[#This Row],[Profit]]/Table1[[#This Row],[Sales]]</f>
        <v>0.5</v>
      </c>
      <c r="O103" t="str">
        <f>TEXT(Table1[[#This Row],[Order_Date]],"mmmm")</f>
        <v>April</v>
      </c>
      <c r="P103">
        <f>YEAR(Table1[[#This Row],[Order_Date]])</f>
        <v>2024</v>
      </c>
      <c r="Q103" t="str">
        <f>"Q"&amp;ROUNDUP(MONTH(Table1[[#This Row],[Order_Date]])/3,0)</f>
        <v>Q2</v>
      </c>
    </row>
    <row r="104" spans="1:17" x14ac:dyDescent="0.25">
      <c r="A104" t="s">
        <v>357</v>
      </c>
      <c r="B104" t="s">
        <v>235</v>
      </c>
      <c r="C104" t="s">
        <v>358</v>
      </c>
      <c r="D104" t="s">
        <v>175</v>
      </c>
      <c r="E104" t="str">
        <f>_xlfn.XLOOKUP(Table1[[#This Row],[Product_ID]],[1]!Table1[Product_ID],[1]!Table1[Product_Name])</f>
        <v>Clothing Product 49</v>
      </c>
      <c r="F104" t="str">
        <f>_xlfn.XLOOKUP(Table1[[#This Row],[Product_ID]],[1]!Table1[Product_ID],[1]!Table1[Category])</f>
        <v>Clothing</v>
      </c>
      <c r="G104">
        <f>_xlfn.XLOOKUP(Table1[[#This Row],[Product_ID]],[1]!Table1[Product_ID],[1]!Table1[Unit_Price])</f>
        <v>4071</v>
      </c>
      <c r="H104">
        <f>_xlfn.XLOOKUP(Table1[[#This Row],[Product_ID]],[1]!Table1[Product_ID],[1]!Table1[Cost])</f>
        <v>2442.6</v>
      </c>
      <c r="I104">
        <v>2</v>
      </c>
      <c r="J104">
        <v>0</v>
      </c>
      <c r="K104">
        <f>Table1[[#This Row],[Quantity]]*Table1[[#This Row],[Unit_Price]]</f>
        <v>8142</v>
      </c>
      <c r="L104">
        <f>Table1[[#This Row],[Quantity]]*Table1[[#This Row],[Cost]]</f>
        <v>4885.2</v>
      </c>
      <c r="M104">
        <f>Table1[[#This Row],[Sales]]-Table1[[#This Row],[Total_Cost]]</f>
        <v>3256.8</v>
      </c>
      <c r="N104" s="1">
        <f>Table1[[#This Row],[Profit]]/Table1[[#This Row],[Sales]]</f>
        <v>0.4</v>
      </c>
      <c r="O104" t="str">
        <f>TEXT(Table1[[#This Row],[Order_Date]],"mmmm")</f>
        <v>December</v>
      </c>
      <c r="P104">
        <f>YEAR(Table1[[#This Row],[Order_Date]])</f>
        <v>2024</v>
      </c>
      <c r="Q104" t="str">
        <f>"Q"&amp;ROUNDUP(MONTH(Table1[[#This Row],[Order_Date]])/3,0)</f>
        <v>Q4</v>
      </c>
    </row>
    <row r="105" spans="1:17" x14ac:dyDescent="0.25">
      <c r="A105" t="s">
        <v>359</v>
      </c>
      <c r="B105" t="s">
        <v>360</v>
      </c>
      <c r="C105" t="s">
        <v>361</v>
      </c>
      <c r="D105" t="s">
        <v>362</v>
      </c>
      <c r="E105" t="str">
        <f>_xlfn.XLOOKUP(Table1[[#This Row],[Product_ID]],[1]!Table1[Product_ID],[1]!Table1[Product_Name])</f>
        <v>Clothing Product 25</v>
      </c>
      <c r="F105" t="str">
        <f>_xlfn.XLOOKUP(Table1[[#This Row],[Product_ID]],[1]!Table1[Product_ID],[1]!Table1[Category])</f>
        <v>Clothing</v>
      </c>
      <c r="G105">
        <f>_xlfn.XLOOKUP(Table1[[#This Row],[Product_ID]],[1]!Table1[Product_ID],[1]!Table1[Unit_Price])</f>
        <v>696</v>
      </c>
      <c r="H105">
        <f>_xlfn.XLOOKUP(Table1[[#This Row],[Product_ID]],[1]!Table1[Product_ID],[1]!Table1[Cost])</f>
        <v>348</v>
      </c>
      <c r="I105">
        <v>3</v>
      </c>
      <c r="J105">
        <v>5</v>
      </c>
      <c r="K105">
        <f>Table1[[#This Row],[Quantity]]*Table1[[#This Row],[Unit_Price]]</f>
        <v>2088</v>
      </c>
      <c r="L105">
        <f>Table1[[#This Row],[Quantity]]*Table1[[#This Row],[Cost]]</f>
        <v>1044</v>
      </c>
      <c r="M105">
        <f>Table1[[#This Row],[Sales]]-Table1[[#This Row],[Total_Cost]]</f>
        <v>1044</v>
      </c>
      <c r="N105" s="1">
        <f>Table1[[#This Row],[Profit]]/Table1[[#This Row],[Sales]]</f>
        <v>0.5</v>
      </c>
      <c r="O105" t="str">
        <f>TEXT(Table1[[#This Row],[Order_Date]],"mmmm")</f>
        <v>May</v>
      </c>
      <c r="P105">
        <f>YEAR(Table1[[#This Row],[Order_Date]])</f>
        <v>2024</v>
      </c>
      <c r="Q105" t="str">
        <f>"Q"&amp;ROUNDUP(MONTH(Table1[[#This Row],[Order_Date]])/3,0)</f>
        <v>Q2</v>
      </c>
    </row>
    <row r="106" spans="1:17" x14ac:dyDescent="0.25">
      <c r="A106" t="s">
        <v>363</v>
      </c>
      <c r="B106" t="s">
        <v>364</v>
      </c>
      <c r="C106" t="s">
        <v>365</v>
      </c>
      <c r="D106" t="s">
        <v>366</v>
      </c>
      <c r="E106" t="str">
        <f>_xlfn.XLOOKUP(Table1[[#This Row],[Product_ID]],[1]!Table1[Product_ID],[1]!Table1[Product_Name])</f>
        <v>Home &amp; Kitchen Product 93</v>
      </c>
      <c r="F106" t="str">
        <f>_xlfn.XLOOKUP(Table1[[#This Row],[Product_ID]],[1]!Table1[Product_ID],[1]!Table1[Category])</f>
        <v>Home &amp; Kitchen</v>
      </c>
      <c r="G106">
        <f>_xlfn.XLOOKUP(Table1[[#This Row],[Product_ID]],[1]!Table1[Product_ID],[1]!Table1[Unit_Price])</f>
        <v>10597</v>
      </c>
      <c r="H106">
        <f>_xlfn.XLOOKUP(Table1[[#This Row],[Product_ID]],[1]!Table1[Product_ID],[1]!Table1[Cost])</f>
        <v>5298.5</v>
      </c>
      <c r="I106">
        <v>2</v>
      </c>
      <c r="J106">
        <v>20</v>
      </c>
      <c r="K106">
        <f>Table1[[#This Row],[Quantity]]*Table1[[#This Row],[Unit_Price]]</f>
        <v>21194</v>
      </c>
      <c r="L106">
        <f>Table1[[#This Row],[Quantity]]*Table1[[#This Row],[Cost]]</f>
        <v>10597</v>
      </c>
      <c r="M106">
        <f>Table1[[#This Row],[Sales]]-Table1[[#This Row],[Total_Cost]]</f>
        <v>10597</v>
      </c>
      <c r="N106" s="1">
        <f>Table1[[#This Row],[Profit]]/Table1[[#This Row],[Sales]]</f>
        <v>0.5</v>
      </c>
      <c r="O106" t="str">
        <f>TEXT(Table1[[#This Row],[Order_Date]],"mmmm")</f>
        <v>July</v>
      </c>
      <c r="P106">
        <f>YEAR(Table1[[#This Row],[Order_Date]])</f>
        <v>2025</v>
      </c>
      <c r="Q106" t="str">
        <f>"Q"&amp;ROUNDUP(MONTH(Table1[[#This Row],[Order_Date]])/3,0)</f>
        <v>Q3</v>
      </c>
    </row>
    <row r="107" spans="1:17" x14ac:dyDescent="0.25">
      <c r="A107" t="s">
        <v>367</v>
      </c>
      <c r="B107" t="s">
        <v>368</v>
      </c>
      <c r="C107" t="s">
        <v>369</v>
      </c>
      <c r="D107" t="s">
        <v>63</v>
      </c>
      <c r="E107" t="str">
        <f>_xlfn.XLOOKUP(Table1[[#This Row],[Product_ID]],[1]!Table1[Product_ID],[1]!Table1[Product_Name])</f>
        <v>Clothing Product 17</v>
      </c>
      <c r="F107" t="str">
        <f>_xlfn.XLOOKUP(Table1[[#This Row],[Product_ID]],[1]!Table1[Product_ID],[1]!Table1[Category])</f>
        <v>Clothing</v>
      </c>
      <c r="G107">
        <f>_xlfn.XLOOKUP(Table1[[#This Row],[Product_ID]],[1]!Table1[Product_ID],[1]!Table1[Unit_Price])</f>
        <v>978</v>
      </c>
      <c r="H107">
        <f>_xlfn.XLOOKUP(Table1[[#This Row],[Product_ID]],[1]!Table1[Product_ID],[1]!Table1[Cost])</f>
        <v>684.6</v>
      </c>
      <c r="I107">
        <v>4</v>
      </c>
      <c r="J107">
        <v>20</v>
      </c>
      <c r="K107">
        <f>Table1[[#This Row],[Quantity]]*Table1[[#This Row],[Unit_Price]]</f>
        <v>3912</v>
      </c>
      <c r="L107">
        <f>Table1[[#This Row],[Quantity]]*Table1[[#This Row],[Cost]]</f>
        <v>2738.4</v>
      </c>
      <c r="M107">
        <f>Table1[[#This Row],[Sales]]-Table1[[#This Row],[Total_Cost]]</f>
        <v>1173.5999999999999</v>
      </c>
      <c r="N107" s="1">
        <f>Table1[[#This Row],[Profit]]/Table1[[#This Row],[Sales]]</f>
        <v>0.3</v>
      </c>
      <c r="O107" t="str">
        <f>TEXT(Table1[[#This Row],[Order_Date]],"mmmm")</f>
        <v>December</v>
      </c>
      <c r="P107">
        <f>YEAR(Table1[[#This Row],[Order_Date]])</f>
        <v>2025</v>
      </c>
      <c r="Q107" t="str">
        <f>"Q"&amp;ROUNDUP(MONTH(Table1[[#This Row],[Order_Date]])/3,0)</f>
        <v>Q4</v>
      </c>
    </row>
    <row r="108" spans="1:17" x14ac:dyDescent="0.25">
      <c r="A108" t="s">
        <v>370</v>
      </c>
      <c r="B108" t="s">
        <v>371</v>
      </c>
      <c r="C108" t="s">
        <v>372</v>
      </c>
      <c r="D108" t="s">
        <v>373</v>
      </c>
      <c r="E108" t="str">
        <f>_xlfn.XLOOKUP(Table1[[#This Row],[Product_ID]],[1]!Table1[Product_ID],[1]!Table1[Product_Name])</f>
        <v>Sports Product 26</v>
      </c>
      <c r="F108" t="str">
        <f>_xlfn.XLOOKUP(Table1[[#This Row],[Product_ID]],[1]!Table1[Product_ID],[1]!Table1[Category])</f>
        <v>Sports</v>
      </c>
      <c r="G108">
        <f>_xlfn.XLOOKUP(Table1[[#This Row],[Product_ID]],[1]!Table1[Product_ID],[1]!Table1[Unit_Price])</f>
        <v>4882</v>
      </c>
      <c r="H108">
        <f>_xlfn.XLOOKUP(Table1[[#This Row],[Product_ID]],[1]!Table1[Product_ID],[1]!Table1[Cost])</f>
        <v>2929.2</v>
      </c>
      <c r="I108">
        <v>5</v>
      </c>
      <c r="J108">
        <v>0</v>
      </c>
      <c r="K108">
        <f>Table1[[#This Row],[Quantity]]*Table1[[#This Row],[Unit_Price]]</f>
        <v>24410</v>
      </c>
      <c r="L108">
        <f>Table1[[#This Row],[Quantity]]*Table1[[#This Row],[Cost]]</f>
        <v>14646</v>
      </c>
      <c r="M108">
        <f>Table1[[#This Row],[Sales]]-Table1[[#This Row],[Total_Cost]]</f>
        <v>9764</v>
      </c>
      <c r="N108" s="1">
        <f>Table1[[#This Row],[Profit]]/Table1[[#This Row],[Sales]]</f>
        <v>0.4</v>
      </c>
      <c r="O108" t="str">
        <f>TEXT(Table1[[#This Row],[Order_Date]],"mmmm")</f>
        <v>October</v>
      </c>
      <c r="P108">
        <f>YEAR(Table1[[#This Row],[Order_Date]])</f>
        <v>2025</v>
      </c>
      <c r="Q108" t="str">
        <f>"Q"&amp;ROUNDUP(MONTH(Table1[[#This Row],[Order_Date]])/3,0)</f>
        <v>Q4</v>
      </c>
    </row>
    <row r="109" spans="1:17" x14ac:dyDescent="0.25">
      <c r="A109" t="s">
        <v>374</v>
      </c>
      <c r="B109" t="s">
        <v>375</v>
      </c>
      <c r="C109" t="s">
        <v>376</v>
      </c>
      <c r="D109" t="s">
        <v>377</v>
      </c>
      <c r="E109" t="str">
        <f>_xlfn.XLOOKUP(Table1[[#This Row],[Product_ID]],[1]!Table1[Product_ID],[1]!Table1[Product_Name])</f>
        <v>Sports Product 2</v>
      </c>
      <c r="F109" t="str">
        <f>_xlfn.XLOOKUP(Table1[[#This Row],[Product_ID]],[1]!Table1[Product_ID],[1]!Table1[Category])</f>
        <v>Sports</v>
      </c>
      <c r="G109">
        <f>_xlfn.XLOOKUP(Table1[[#This Row],[Product_ID]],[1]!Table1[Product_ID],[1]!Table1[Unit_Price])</f>
        <v>4241</v>
      </c>
      <c r="H109">
        <f>_xlfn.XLOOKUP(Table1[[#This Row],[Product_ID]],[1]!Table1[Product_ID],[1]!Table1[Cost])</f>
        <v>2120.5</v>
      </c>
      <c r="I109">
        <v>5</v>
      </c>
      <c r="J109">
        <v>10</v>
      </c>
      <c r="K109">
        <f>Table1[[#This Row],[Quantity]]*Table1[[#This Row],[Unit_Price]]</f>
        <v>21205</v>
      </c>
      <c r="L109">
        <f>Table1[[#This Row],[Quantity]]*Table1[[#This Row],[Cost]]</f>
        <v>10602.5</v>
      </c>
      <c r="M109">
        <f>Table1[[#This Row],[Sales]]-Table1[[#This Row],[Total_Cost]]</f>
        <v>10602.5</v>
      </c>
      <c r="N109" s="1">
        <f>Table1[[#This Row],[Profit]]/Table1[[#This Row],[Sales]]</f>
        <v>0.5</v>
      </c>
      <c r="O109" t="str">
        <f>TEXT(Table1[[#This Row],[Order_Date]],"mmmm")</f>
        <v>May</v>
      </c>
      <c r="P109">
        <f>YEAR(Table1[[#This Row],[Order_Date]])</f>
        <v>2025</v>
      </c>
      <c r="Q109" t="str">
        <f>"Q"&amp;ROUNDUP(MONTH(Table1[[#This Row],[Order_Date]])/3,0)</f>
        <v>Q2</v>
      </c>
    </row>
    <row r="110" spans="1:17" x14ac:dyDescent="0.25">
      <c r="A110" t="s">
        <v>378</v>
      </c>
      <c r="B110" t="s">
        <v>379</v>
      </c>
      <c r="C110" t="s">
        <v>380</v>
      </c>
      <c r="D110" t="s">
        <v>381</v>
      </c>
      <c r="E110" t="str">
        <f>_xlfn.XLOOKUP(Table1[[#This Row],[Product_ID]],[1]!Table1[Product_ID],[1]!Table1[Product_Name])</f>
        <v>Electronics Product 59</v>
      </c>
      <c r="F110" t="str">
        <f>_xlfn.XLOOKUP(Table1[[#This Row],[Product_ID]],[1]!Table1[Product_ID],[1]!Table1[Category])</f>
        <v>Electronics</v>
      </c>
      <c r="G110">
        <f>_xlfn.XLOOKUP(Table1[[#This Row],[Product_ID]],[1]!Table1[Product_ID],[1]!Table1[Unit_Price])</f>
        <v>39929</v>
      </c>
      <c r="H110">
        <f>_xlfn.XLOOKUP(Table1[[#This Row],[Product_ID]],[1]!Table1[Product_ID],[1]!Table1[Cost])</f>
        <v>23957.4</v>
      </c>
      <c r="I110">
        <v>2</v>
      </c>
      <c r="J110">
        <v>10</v>
      </c>
      <c r="K110">
        <f>Table1[[#This Row],[Quantity]]*Table1[[#This Row],[Unit_Price]]</f>
        <v>79858</v>
      </c>
      <c r="L110">
        <f>Table1[[#This Row],[Quantity]]*Table1[[#This Row],[Cost]]</f>
        <v>47914.8</v>
      </c>
      <c r="M110">
        <f>Table1[[#This Row],[Sales]]-Table1[[#This Row],[Total_Cost]]</f>
        <v>31943.199999999997</v>
      </c>
      <c r="N110" s="1">
        <f>Table1[[#This Row],[Profit]]/Table1[[#This Row],[Sales]]</f>
        <v>0.39999999999999997</v>
      </c>
      <c r="O110" t="str">
        <f>TEXT(Table1[[#This Row],[Order_Date]],"mmmm")</f>
        <v>September</v>
      </c>
      <c r="P110">
        <f>YEAR(Table1[[#This Row],[Order_Date]])</f>
        <v>2025</v>
      </c>
      <c r="Q110" t="str">
        <f>"Q"&amp;ROUNDUP(MONTH(Table1[[#This Row],[Order_Date]])/3,0)</f>
        <v>Q3</v>
      </c>
    </row>
    <row r="111" spans="1:17" x14ac:dyDescent="0.25">
      <c r="A111" t="s">
        <v>382</v>
      </c>
      <c r="B111" t="s">
        <v>383</v>
      </c>
      <c r="C111" t="s">
        <v>384</v>
      </c>
      <c r="D111" t="s">
        <v>385</v>
      </c>
      <c r="E111" t="str">
        <f>_xlfn.XLOOKUP(Table1[[#This Row],[Product_ID]],[1]!Table1[Product_ID],[1]!Table1[Product_Name])</f>
        <v>Sports Product 54</v>
      </c>
      <c r="F111" t="str">
        <f>_xlfn.XLOOKUP(Table1[[#This Row],[Product_ID]],[1]!Table1[Product_ID],[1]!Table1[Category])</f>
        <v>Sports</v>
      </c>
      <c r="G111">
        <f>_xlfn.XLOOKUP(Table1[[#This Row],[Product_ID]],[1]!Table1[Product_ID],[1]!Table1[Unit_Price])</f>
        <v>611</v>
      </c>
      <c r="H111">
        <f>_xlfn.XLOOKUP(Table1[[#This Row],[Product_ID]],[1]!Table1[Product_ID],[1]!Table1[Cost])</f>
        <v>427.7</v>
      </c>
      <c r="I111">
        <v>1</v>
      </c>
      <c r="J111">
        <v>10</v>
      </c>
      <c r="K111">
        <f>Table1[[#This Row],[Quantity]]*Table1[[#This Row],[Unit_Price]]</f>
        <v>611</v>
      </c>
      <c r="L111">
        <f>Table1[[#This Row],[Quantity]]*Table1[[#This Row],[Cost]]</f>
        <v>427.7</v>
      </c>
      <c r="M111">
        <f>Table1[[#This Row],[Sales]]-Table1[[#This Row],[Total_Cost]]</f>
        <v>183.3</v>
      </c>
      <c r="N111" s="1">
        <f>Table1[[#This Row],[Profit]]/Table1[[#This Row],[Sales]]</f>
        <v>0.30000000000000004</v>
      </c>
      <c r="O111" t="str">
        <f>TEXT(Table1[[#This Row],[Order_Date]],"mmmm")</f>
        <v>August</v>
      </c>
      <c r="P111">
        <f>YEAR(Table1[[#This Row],[Order_Date]])</f>
        <v>2025</v>
      </c>
      <c r="Q111" t="str">
        <f>"Q"&amp;ROUNDUP(MONTH(Table1[[#This Row],[Order_Date]])/3,0)</f>
        <v>Q3</v>
      </c>
    </row>
    <row r="112" spans="1:17" x14ac:dyDescent="0.25">
      <c r="A112" t="s">
        <v>386</v>
      </c>
      <c r="B112" t="s">
        <v>51</v>
      </c>
      <c r="C112" t="s">
        <v>387</v>
      </c>
      <c r="D112" t="s">
        <v>175</v>
      </c>
      <c r="E112" t="str">
        <f>_xlfn.XLOOKUP(Table1[[#This Row],[Product_ID]],[1]!Table1[Product_ID],[1]!Table1[Product_Name])</f>
        <v>Clothing Product 49</v>
      </c>
      <c r="F112" t="str">
        <f>_xlfn.XLOOKUP(Table1[[#This Row],[Product_ID]],[1]!Table1[Product_ID],[1]!Table1[Category])</f>
        <v>Clothing</v>
      </c>
      <c r="G112">
        <f>_xlfn.XLOOKUP(Table1[[#This Row],[Product_ID]],[1]!Table1[Product_ID],[1]!Table1[Unit_Price])</f>
        <v>4071</v>
      </c>
      <c r="H112">
        <f>_xlfn.XLOOKUP(Table1[[#This Row],[Product_ID]],[1]!Table1[Product_ID],[1]!Table1[Cost])</f>
        <v>2442.6</v>
      </c>
      <c r="I112">
        <v>5</v>
      </c>
      <c r="J112">
        <v>20</v>
      </c>
      <c r="K112">
        <f>Table1[[#This Row],[Quantity]]*Table1[[#This Row],[Unit_Price]]</f>
        <v>20355</v>
      </c>
      <c r="L112">
        <f>Table1[[#This Row],[Quantity]]*Table1[[#This Row],[Cost]]</f>
        <v>12213</v>
      </c>
      <c r="M112">
        <f>Table1[[#This Row],[Sales]]-Table1[[#This Row],[Total_Cost]]</f>
        <v>8142</v>
      </c>
      <c r="N112" s="1">
        <f>Table1[[#This Row],[Profit]]/Table1[[#This Row],[Sales]]</f>
        <v>0.4</v>
      </c>
      <c r="O112" t="str">
        <f>TEXT(Table1[[#This Row],[Order_Date]],"mmmm")</f>
        <v>November</v>
      </c>
      <c r="P112">
        <f>YEAR(Table1[[#This Row],[Order_Date]])</f>
        <v>2025</v>
      </c>
      <c r="Q112" t="str">
        <f>"Q"&amp;ROUNDUP(MONTH(Table1[[#This Row],[Order_Date]])/3,0)</f>
        <v>Q4</v>
      </c>
    </row>
    <row r="113" spans="1:17" x14ac:dyDescent="0.25">
      <c r="A113" t="s">
        <v>388</v>
      </c>
      <c r="B113" t="s">
        <v>389</v>
      </c>
      <c r="C113" t="s">
        <v>390</v>
      </c>
      <c r="D113" t="s">
        <v>179</v>
      </c>
      <c r="E113" t="str">
        <f>_xlfn.XLOOKUP(Table1[[#This Row],[Product_ID]],[1]!Table1[Product_ID],[1]!Table1[Product_Name])</f>
        <v>Beauty Product 58</v>
      </c>
      <c r="F113" t="str">
        <f>_xlfn.XLOOKUP(Table1[[#This Row],[Product_ID]],[1]!Table1[Product_ID],[1]!Table1[Category])</f>
        <v>Beauty</v>
      </c>
      <c r="G113">
        <f>_xlfn.XLOOKUP(Table1[[#This Row],[Product_ID]],[1]!Table1[Product_ID],[1]!Table1[Unit_Price])</f>
        <v>3598</v>
      </c>
      <c r="H113">
        <f>_xlfn.XLOOKUP(Table1[[#This Row],[Product_ID]],[1]!Table1[Product_ID],[1]!Table1[Cost])</f>
        <v>2158.8000000000002</v>
      </c>
      <c r="I113">
        <v>2</v>
      </c>
      <c r="J113">
        <v>20</v>
      </c>
      <c r="K113">
        <f>Table1[[#This Row],[Quantity]]*Table1[[#This Row],[Unit_Price]]</f>
        <v>7196</v>
      </c>
      <c r="L113">
        <f>Table1[[#This Row],[Quantity]]*Table1[[#This Row],[Cost]]</f>
        <v>4317.6000000000004</v>
      </c>
      <c r="M113">
        <f>Table1[[#This Row],[Sales]]-Table1[[#This Row],[Total_Cost]]</f>
        <v>2878.3999999999996</v>
      </c>
      <c r="N113" s="1">
        <f>Table1[[#This Row],[Profit]]/Table1[[#This Row],[Sales]]</f>
        <v>0.39999999999999997</v>
      </c>
      <c r="O113" t="str">
        <f>TEXT(Table1[[#This Row],[Order_Date]],"mmmm")</f>
        <v>August</v>
      </c>
      <c r="P113">
        <f>YEAR(Table1[[#This Row],[Order_Date]])</f>
        <v>2024</v>
      </c>
      <c r="Q113" t="str">
        <f>"Q"&amp;ROUNDUP(MONTH(Table1[[#This Row],[Order_Date]])/3,0)</f>
        <v>Q3</v>
      </c>
    </row>
    <row r="114" spans="1:17" x14ac:dyDescent="0.25">
      <c r="A114" t="s">
        <v>391</v>
      </c>
      <c r="B114" t="s">
        <v>392</v>
      </c>
      <c r="C114" t="s">
        <v>393</v>
      </c>
      <c r="D114" t="s">
        <v>394</v>
      </c>
      <c r="E114" t="str">
        <f>_xlfn.XLOOKUP(Table1[[#This Row],[Product_ID]],[1]!Table1[Product_ID],[1]!Table1[Product_Name])</f>
        <v>Electronics Product 45</v>
      </c>
      <c r="F114" t="str">
        <f>_xlfn.XLOOKUP(Table1[[#This Row],[Product_ID]],[1]!Table1[Product_ID],[1]!Table1[Category])</f>
        <v>Electronics</v>
      </c>
      <c r="G114">
        <f>_xlfn.XLOOKUP(Table1[[#This Row],[Product_ID]],[1]!Table1[Product_ID],[1]!Table1[Unit_Price])</f>
        <v>31300</v>
      </c>
      <c r="H114">
        <f>_xlfn.XLOOKUP(Table1[[#This Row],[Product_ID]],[1]!Table1[Product_ID],[1]!Table1[Cost])</f>
        <v>18780</v>
      </c>
      <c r="I114">
        <v>3</v>
      </c>
      <c r="J114">
        <v>20</v>
      </c>
      <c r="K114">
        <f>Table1[[#This Row],[Quantity]]*Table1[[#This Row],[Unit_Price]]</f>
        <v>93900</v>
      </c>
      <c r="L114">
        <f>Table1[[#This Row],[Quantity]]*Table1[[#This Row],[Cost]]</f>
        <v>56340</v>
      </c>
      <c r="M114">
        <f>Table1[[#This Row],[Sales]]-Table1[[#This Row],[Total_Cost]]</f>
        <v>37560</v>
      </c>
      <c r="N114" s="1">
        <f>Table1[[#This Row],[Profit]]/Table1[[#This Row],[Sales]]</f>
        <v>0.4</v>
      </c>
      <c r="O114" t="str">
        <f>TEXT(Table1[[#This Row],[Order_Date]],"mmmm")</f>
        <v>December</v>
      </c>
      <c r="P114">
        <f>YEAR(Table1[[#This Row],[Order_Date]])</f>
        <v>2024</v>
      </c>
      <c r="Q114" t="str">
        <f>"Q"&amp;ROUNDUP(MONTH(Table1[[#This Row],[Order_Date]])/3,0)</f>
        <v>Q4</v>
      </c>
    </row>
    <row r="115" spans="1:17" x14ac:dyDescent="0.25">
      <c r="A115" t="s">
        <v>395</v>
      </c>
      <c r="B115" t="s">
        <v>396</v>
      </c>
      <c r="C115" t="s">
        <v>397</v>
      </c>
      <c r="D115" t="s">
        <v>171</v>
      </c>
      <c r="E115" t="str">
        <f>_xlfn.XLOOKUP(Table1[[#This Row],[Product_ID]],[1]!Table1[Product_ID],[1]!Table1[Product_Name])</f>
        <v>Clothing Product 27</v>
      </c>
      <c r="F115" t="str">
        <f>_xlfn.XLOOKUP(Table1[[#This Row],[Product_ID]],[1]!Table1[Product_ID],[1]!Table1[Category])</f>
        <v>Clothing</v>
      </c>
      <c r="G115">
        <f>_xlfn.XLOOKUP(Table1[[#This Row],[Product_ID]],[1]!Table1[Product_ID],[1]!Table1[Unit_Price])</f>
        <v>4969</v>
      </c>
      <c r="H115">
        <f>_xlfn.XLOOKUP(Table1[[#This Row],[Product_ID]],[1]!Table1[Product_ID],[1]!Table1[Cost])</f>
        <v>2484.5</v>
      </c>
      <c r="I115">
        <v>2</v>
      </c>
      <c r="J115">
        <v>15</v>
      </c>
      <c r="K115">
        <f>Table1[[#This Row],[Quantity]]*Table1[[#This Row],[Unit_Price]]</f>
        <v>9938</v>
      </c>
      <c r="L115">
        <f>Table1[[#This Row],[Quantity]]*Table1[[#This Row],[Cost]]</f>
        <v>4969</v>
      </c>
      <c r="M115">
        <f>Table1[[#This Row],[Sales]]-Table1[[#This Row],[Total_Cost]]</f>
        <v>4969</v>
      </c>
      <c r="N115" s="1">
        <f>Table1[[#This Row],[Profit]]/Table1[[#This Row],[Sales]]</f>
        <v>0.5</v>
      </c>
      <c r="O115" t="str">
        <f>TEXT(Table1[[#This Row],[Order_Date]],"mmmm")</f>
        <v>August</v>
      </c>
      <c r="P115">
        <f>YEAR(Table1[[#This Row],[Order_Date]])</f>
        <v>2024</v>
      </c>
      <c r="Q115" t="str">
        <f>"Q"&amp;ROUNDUP(MONTH(Table1[[#This Row],[Order_Date]])/3,0)</f>
        <v>Q3</v>
      </c>
    </row>
    <row r="116" spans="1:17" x14ac:dyDescent="0.25">
      <c r="A116" t="s">
        <v>398</v>
      </c>
      <c r="B116" t="s">
        <v>399</v>
      </c>
      <c r="C116" t="s">
        <v>400</v>
      </c>
      <c r="D116" t="s">
        <v>100</v>
      </c>
      <c r="E116" t="str">
        <f>_xlfn.XLOOKUP(Table1[[#This Row],[Product_ID]],[1]!Table1[Product_ID],[1]!Table1[Product_Name])</f>
        <v>Electronics Product 74</v>
      </c>
      <c r="F116" t="str">
        <f>_xlfn.XLOOKUP(Table1[[#This Row],[Product_ID]],[1]!Table1[Product_ID],[1]!Table1[Category])</f>
        <v>Electronics</v>
      </c>
      <c r="G116">
        <f>_xlfn.XLOOKUP(Table1[[#This Row],[Product_ID]],[1]!Table1[Product_ID],[1]!Table1[Unit_Price])</f>
        <v>20835</v>
      </c>
      <c r="H116">
        <f>_xlfn.XLOOKUP(Table1[[#This Row],[Product_ID]],[1]!Table1[Product_ID],[1]!Table1[Cost])</f>
        <v>12501</v>
      </c>
      <c r="I116">
        <v>2</v>
      </c>
      <c r="J116">
        <v>20</v>
      </c>
      <c r="K116">
        <f>Table1[[#This Row],[Quantity]]*Table1[[#This Row],[Unit_Price]]</f>
        <v>41670</v>
      </c>
      <c r="L116">
        <f>Table1[[#This Row],[Quantity]]*Table1[[#This Row],[Cost]]</f>
        <v>25002</v>
      </c>
      <c r="M116">
        <f>Table1[[#This Row],[Sales]]-Table1[[#This Row],[Total_Cost]]</f>
        <v>16668</v>
      </c>
      <c r="N116" s="1">
        <f>Table1[[#This Row],[Profit]]/Table1[[#This Row],[Sales]]</f>
        <v>0.4</v>
      </c>
      <c r="O116" t="str">
        <f>TEXT(Table1[[#This Row],[Order_Date]],"mmmm")</f>
        <v>January</v>
      </c>
      <c r="P116">
        <f>YEAR(Table1[[#This Row],[Order_Date]])</f>
        <v>2024</v>
      </c>
      <c r="Q116" t="str">
        <f>"Q"&amp;ROUNDUP(MONTH(Table1[[#This Row],[Order_Date]])/3,0)</f>
        <v>Q1</v>
      </c>
    </row>
    <row r="117" spans="1:17" x14ac:dyDescent="0.25">
      <c r="A117" t="s">
        <v>401</v>
      </c>
      <c r="B117" t="s">
        <v>402</v>
      </c>
      <c r="C117" t="s">
        <v>403</v>
      </c>
      <c r="D117" t="s">
        <v>104</v>
      </c>
      <c r="E117" t="str">
        <f>_xlfn.XLOOKUP(Table1[[#This Row],[Product_ID]],[1]!Table1[Product_ID],[1]!Table1[Product_Name])</f>
        <v>Electronics Product 72</v>
      </c>
      <c r="F117" t="str">
        <f>_xlfn.XLOOKUP(Table1[[#This Row],[Product_ID]],[1]!Table1[Product_ID],[1]!Table1[Category])</f>
        <v>Electronics</v>
      </c>
      <c r="G117">
        <f>_xlfn.XLOOKUP(Table1[[#This Row],[Product_ID]],[1]!Table1[Product_ID],[1]!Table1[Unit_Price])</f>
        <v>27555</v>
      </c>
      <c r="H117">
        <f>_xlfn.XLOOKUP(Table1[[#This Row],[Product_ID]],[1]!Table1[Product_ID],[1]!Table1[Cost])</f>
        <v>19288.5</v>
      </c>
      <c r="I117">
        <v>3</v>
      </c>
      <c r="J117">
        <v>0</v>
      </c>
      <c r="K117">
        <f>Table1[[#This Row],[Quantity]]*Table1[[#This Row],[Unit_Price]]</f>
        <v>82665</v>
      </c>
      <c r="L117">
        <f>Table1[[#This Row],[Quantity]]*Table1[[#This Row],[Cost]]</f>
        <v>57865.5</v>
      </c>
      <c r="M117">
        <f>Table1[[#This Row],[Sales]]-Table1[[#This Row],[Total_Cost]]</f>
        <v>24799.5</v>
      </c>
      <c r="N117" s="1">
        <f>Table1[[#This Row],[Profit]]/Table1[[#This Row],[Sales]]</f>
        <v>0.3</v>
      </c>
      <c r="O117" t="str">
        <f>TEXT(Table1[[#This Row],[Order_Date]],"mmmm")</f>
        <v>May</v>
      </c>
      <c r="P117">
        <f>YEAR(Table1[[#This Row],[Order_Date]])</f>
        <v>2025</v>
      </c>
      <c r="Q117" t="str">
        <f>"Q"&amp;ROUNDUP(MONTH(Table1[[#This Row],[Order_Date]])/3,0)</f>
        <v>Q2</v>
      </c>
    </row>
    <row r="118" spans="1:17" x14ac:dyDescent="0.25">
      <c r="A118" t="s">
        <v>404</v>
      </c>
      <c r="B118" t="s">
        <v>329</v>
      </c>
      <c r="C118" t="s">
        <v>405</v>
      </c>
      <c r="D118" t="s">
        <v>139</v>
      </c>
      <c r="E118" t="str">
        <f>_xlfn.XLOOKUP(Table1[[#This Row],[Product_ID]],[1]!Table1[Product_ID],[1]!Table1[Product_Name])</f>
        <v>Clothing Product 53</v>
      </c>
      <c r="F118" t="str">
        <f>_xlfn.XLOOKUP(Table1[[#This Row],[Product_ID]],[1]!Table1[Product_ID],[1]!Table1[Category])</f>
        <v>Clothing</v>
      </c>
      <c r="G118">
        <f>_xlfn.XLOOKUP(Table1[[#This Row],[Product_ID]],[1]!Table1[Product_ID],[1]!Table1[Unit_Price])</f>
        <v>641</v>
      </c>
      <c r="H118">
        <f>_xlfn.XLOOKUP(Table1[[#This Row],[Product_ID]],[1]!Table1[Product_ID],[1]!Table1[Cost])</f>
        <v>384.6</v>
      </c>
      <c r="I118">
        <v>2</v>
      </c>
      <c r="J118">
        <v>20</v>
      </c>
      <c r="K118">
        <f>Table1[[#This Row],[Quantity]]*Table1[[#This Row],[Unit_Price]]</f>
        <v>1282</v>
      </c>
      <c r="L118">
        <f>Table1[[#This Row],[Quantity]]*Table1[[#This Row],[Cost]]</f>
        <v>769.2</v>
      </c>
      <c r="M118">
        <f>Table1[[#This Row],[Sales]]-Table1[[#This Row],[Total_Cost]]</f>
        <v>512.79999999999995</v>
      </c>
      <c r="N118" s="1">
        <f>Table1[[#This Row],[Profit]]/Table1[[#This Row],[Sales]]</f>
        <v>0.39999999999999997</v>
      </c>
      <c r="O118" t="str">
        <f>TEXT(Table1[[#This Row],[Order_Date]],"mmmm")</f>
        <v>March</v>
      </c>
      <c r="P118">
        <f>YEAR(Table1[[#This Row],[Order_Date]])</f>
        <v>2024</v>
      </c>
      <c r="Q118" t="str">
        <f>"Q"&amp;ROUNDUP(MONTH(Table1[[#This Row],[Order_Date]])/3,0)</f>
        <v>Q1</v>
      </c>
    </row>
    <row r="119" spans="1:17" x14ac:dyDescent="0.25">
      <c r="A119" t="s">
        <v>406</v>
      </c>
      <c r="B119" t="s">
        <v>407</v>
      </c>
      <c r="C119" t="s">
        <v>408</v>
      </c>
      <c r="D119" t="s">
        <v>409</v>
      </c>
      <c r="E119" t="str">
        <f>_xlfn.XLOOKUP(Table1[[#This Row],[Product_ID]],[1]!Table1[Product_ID],[1]!Table1[Product_Name])</f>
        <v>Home &amp; Kitchen Product 68</v>
      </c>
      <c r="F119" t="str">
        <f>_xlfn.XLOOKUP(Table1[[#This Row],[Product_ID]],[1]!Table1[Product_ID],[1]!Table1[Category])</f>
        <v>Home &amp; Kitchen</v>
      </c>
      <c r="G119">
        <f>_xlfn.XLOOKUP(Table1[[#This Row],[Product_ID]],[1]!Table1[Product_ID],[1]!Table1[Unit_Price])</f>
        <v>7252</v>
      </c>
      <c r="H119">
        <f>_xlfn.XLOOKUP(Table1[[#This Row],[Product_ID]],[1]!Table1[Product_ID],[1]!Table1[Cost])</f>
        <v>3626</v>
      </c>
      <c r="I119">
        <v>3</v>
      </c>
      <c r="J119">
        <v>10</v>
      </c>
      <c r="K119">
        <f>Table1[[#This Row],[Quantity]]*Table1[[#This Row],[Unit_Price]]</f>
        <v>21756</v>
      </c>
      <c r="L119">
        <f>Table1[[#This Row],[Quantity]]*Table1[[#This Row],[Cost]]</f>
        <v>10878</v>
      </c>
      <c r="M119">
        <f>Table1[[#This Row],[Sales]]-Table1[[#This Row],[Total_Cost]]</f>
        <v>10878</v>
      </c>
      <c r="N119" s="1">
        <f>Table1[[#This Row],[Profit]]/Table1[[#This Row],[Sales]]</f>
        <v>0.5</v>
      </c>
      <c r="O119" t="str">
        <f>TEXT(Table1[[#This Row],[Order_Date]],"mmmm")</f>
        <v>August</v>
      </c>
      <c r="P119">
        <f>YEAR(Table1[[#This Row],[Order_Date]])</f>
        <v>2025</v>
      </c>
      <c r="Q119" t="str">
        <f>"Q"&amp;ROUNDUP(MONTH(Table1[[#This Row],[Order_Date]])/3,0)</f>
        <v>Q3</v>
      </c>
    </row>
    <row r="120" spans="1:17" x14ac:dyDescent="0.25">
      <c r="A120" t="s">
        <v>410</v>
      </c>
      <c r="B120" t="s">
        <v>221</v>
      </c>
      <c r="C120" t="s">
        <v>411</v>
      </c>
      <c r="D120" t="s">
        <v>49</v>
      </c>
      <c r="E120" t="str">
        <f>_xlfn.XLOOKUP(Table1[[#This Row],[Product_ID]],[1]!Table1[Product_ID],[1]!Table1[Product_Name])</f>
        <v>Sports Product 65</v>
      </c>
      <c r="F120" t="str">
        <f>_xlfn.XLOOKUP(Table1[[#This Row],[Product_ID]],[1]!Table1[Product_ID],[1]!Table1[Category])</f>
        <v>Sports</v>
      </c>
      <c r="G120">
        <f>_xlfn.XLOOKUP(Table1[[#This Row],[Product_ID]],[1]!Table1[Product_ID],[1]!Table1[Unit_Price])</f>
        <v>4421</v>
      </c>
      <c r="H120">
        <f>_xlfn.XLOOKUP(Table1[[#This Row],[Product_ID]],[1]!Table1[Product_ID],[1]!Table1[Cost])</f>
        <v>3094.7</v>
      </c>
      <c r="I120">
        <v>2</v>
      </c>
      <c r="J120">
        <v>5</v>
      </c>
      <c r="K120">
        <f>Table1[[#This Row],[Quantity]]*Table1[[#This Row],[Unit_Price]]</f>
        <v>8842</v>
      </c>
      <c r="L120">
        <f>Table1[[#This Row],[Quantity]]*Table1[[#This Row],[Cost]]</f>
        <v>6189.4</v>
      </c>
      <c r="M120">
        <f>Table1[[#This Row],[Sales]]-Table1[[#This Row],[Total_Cost]]</f>
        <v>2652.6000000000004</v>
      </c>
      <c r="N120" s="1">
        <f>Table1[[#This Row],[Profit]]/Table1[[#This Row],[Sales]]</f>
        <v>0.30000000000000004</v>
      </c>
      <c r="O120" t="str">
        <f>TEXT(Table1[[#This Row],[Order_Date]],"mmmm")</f>
        <v>November</v>
      </c>
      <c r="P120">
        <f>YEAR(Table1[[#This Row],[Order_Date]])</f>
        <v>2025</v>
      </c>
      <c r="Q120" t="str">
        <f>"Q"&amp;ROUNDUP(MONTH(Table1[[#This Row],[Order_Date]])/3,0)</f>
        <v>Q4</v>
      </c>
    </row>
    <row r="121" spans="1:17" x14ac:dyDescent="0.25">
      <c r="A121" t="s">
        <v>412</v>
      </c>
      <c r="B121" t="s">
        <v>413</v>
      </c>
      <c r="C121" t="s">
        <v>414</v>
      </c>
      <c r="D121" t="s">
        <v>115</v>
      </c>
      <c r="E121" t="str">
        <f>_xlfn.XLOOKUP(Table1[[#This Row],[Product_ID]],[1]!Table1[Product_ID],[1]!Table1[Product_Name])</f>
        <v>Beauty Product 85</v>
      </c>
      <c r="F121" t="str">
        <f>_xlfn.XLOOKUP(Table1[[#This Row],[Product_ID]],[1]!Table1[Product_ID],[1]!Table1[Category])</f>
        <v>Beauty</v>
      </c>
      <c r="G121">
        <f>_xlfn.XLOOKUP(Table1[[#This Row],[Product_ID]],[1]!Table1[Product_ID],[1]!Table1[Unit_Price])</f>
        <v>1436</v>
      </c>
      <c r="H121">
        <f>_xlfn.XLOOKUP(Table1[[#This Row],[Product_ID]],[1]!Table1[Product_ID],[1]!Table1[Cost])</f>
        <v>1005.2</v>
      </c>
      <c r="I121">
        <v>1</v>
      </c>
      <c r="J121">
        <v>15</v>
      </c>
      <c r="K121">
        <f>Table1[[#This Row],[Quantity]]*Table1[[#This Row],[Unit_Price]]</f>
        <v>1436</v>
      </c>
      <c r="L121">
        <f>Table1[[#This Row],[Quantity]]*Table1[[#This Row],[Cost]]</f>
        <v>1005.2</v>
      </c>
      <c r="M121">
        <f>Table1[[#This Row],[Sales]]-Table1[[#This Row],[Total_Cost]]</f>
        <v>430.79999999999995</v>
      </c>
      <c r="N121" s="1">
        <f>Table1[[#This Row],[Profit]]/Table1[[#This Row],[Sales]]</f>
        <v>0.3</v>
      </c>
      <c r="O121" t="str">
        <f>TEXT(Table1[[#This Row],[Order_Date]],"mmmm")</f>
        <v>September</v>
      </c>
      <c r="P121">
        <f>YEAR(Table1[[#This Row],[Order_Date]])</f>
        <v>2024</v>
      </c>
      <c r="Q121" t="str">
        <f>"Q"&amp;ROUNDUP(MONTH(Table1[[#This Row],[Order_Date]])/3,0)</f>
        <v>Q3</v>
      </c>
    </row>
    <row r="122" spans="1:17" x14ac:dyDescent="0.25">
      <c r="A122" t="s">
        <v>415</v>
      </c>
      <c r="B122" t="s">
        <v>416</v>
      </c>
      <c r="C122" t="s">
        <v>417</v>
      </c>
      <c r="D122" t="s">
        <v>366</v>
      </c>
      <c r="E122" t="str">
        <f>_xlfn.XLOOKUP(Table1[[#This Row],[Product_ID]],[1]!Table1[Product_ID],[1]!Table1[Product_Name])</f>
        <v>Home &amp; Kitchen Product 93</v>
      </c>
      <c r="F122" t="str">
        <f>_xlfn.XLOOKUP(Table1[[#This Row],[Product_ID]],[1]!Table1[Product_ID],[1]!Table1[Category])</f>
        <v>Home &amp; Kitchen</v>
      </c>
      <c r="G122">
        <f>_xlfn.XLOOKUP(Table1[[#This Row],[Product_ID]],[1]!Table1[Product_ID],[1]!Table1[Unit_Price])</f>
        <v>10597</v>
      </c>
      <c r="H122">
        <f>_xlfn.XLOOKUP(Table1[[#This Row],[Product_ID]],[1]!Table1[Product_ID],[1]!Table1[Cost])</f>
        <v>5298.5</v>
      </c>
      <c r="I122">
        <v>1</v>
      </c>
      <c r="J122">
        <v>10</v>
      </c>
      <c r="K122">
        <f>Table1[[#This Row],[Quantity]]*Table1[[#This Row],[Unit_Price]]</f>
        <v>10597</v>
      </c>
      <c r="L122">
        <f>Table1[[#This Row],[Quantity]]*Table1[[#This Row],[Cost]]</f>
        <v>5298.5</v>
      </c>
      <c r="M122">
        <f>Table1[[#This Row],[Sales]]-Table1[[#This Row],[Total_Cost]]</f>
        <v>5298.5</v>
      </c>
      <c r="N122" s="1">
        <f>Table1[[#This Row],[Profit]]/Table1[[#This Row],[Sales]]</f>
        <v>0.5</v>
      </c>
      <c r="O122" t="str">
        <f>TEXT(Table1[[#This Row],[Order_Date]],"mmmm")</f>
        <v>September</v>
      </c>
      <c r="P122">
        <f>YEAR(Table1[[#This Row],[Order_Date]])</f>
        <v>2025</v>
      </c>
      <c r="Q122" t="str">
        <f>"Q"&amp;ROUNDUP(MONTH(Table1[[#This Row],[Order_Date]])/3,0)</f>
        <v>Q3</v>
      </c>
    </row>
    <row r="123" spans="1:17" x14ac:dyDescent="0.25">
      <c r="A123" t="s">
        <v>418</v>
      </c>
      <c r="B123" t="s">
        <v>419</v>
      </c>
      <c r="C123" t="s">
        <v>420</v>
      </c>
      <c r="D123" t="s">
        <v>270</v>
      </c>
      <c r="E123" t="str">
        <f>_xlfn.XLOOKUP(Table1[[#This Row],[Product_ID]],[1]!Table1[Product_ID],[1]!Table1[Product_Name])</f>
        <v>Clothing Product 47</v>
      </c>
      <c r="F123" t="str">
        <f>_xlfn.XLOOKUP(Table1[[#This Row],[Product_ID]],[1]!Table1[Product_ID],[1]!Table1[Category])</f>
        <v>Clothing</v>
      </c>
      <c r="G123">
        <f>_xlfn.XLOOKUP(Table1[[#This Row],[Product_ID]],[1]!Table1[Product_ID],[1]!Table1[Unit_Price])</f>
        <v>3146</v>
      </c>
      <c r="H123">
        <f>_xlfn.XLOOKUP(Table1[[#This Row],[Product_ID]],[1]!Table1[Product_ID],[1]!Table1[Cost])</f>
        <v>1573</v>
      </c>
      <c r="I123">
        <v>1</v>
      </c>
      <c r="J123">
        <v>5</v>
      </c>
      <c r="K123">
        <f>Table1[[#This Row],[Quantity]]*Table1[[#This Row],[Unit_Price]]</f>
        <v>3146</v>
      </c>
      <c r="L123">
        <f>Table1[[#This Row],[Quantity]]*Table1[[#This Row],[Cost]]</f>
        <v>1573</v>
      </c>
      <c r="M123">
        <f>Table1[[#This Row],[Sales]]-Table1[[#This Row],[Total_Cost]]</f>
        <v>1573</v>
      </c>
      <c r="N123" s="1">
        <f>Table1[[#This Row],[Profit]]/Table1[[#This Row],[Sales]]</f>
        <v>0.5</v>
      </c>
      <c r="O123" t="str">
        <f>TEXT(Table1[[#This Row],[Order_Date]],"mmmm")</f>
        <v>April</v>
      </c>
      <c r="P123">
        <f>YEAR(Table1[[#This Row],[Order_Date]])</f>
        <v>2025</v>
      </c>
      <c r="Q123" t="str">
        <f>"Q"&amp;ROUNDUP(MONTH(Table1[[#This Row],[Order_Date]])/3,0)</f>
        <v>Q2</v>
      </c>
    </row>
    <row r="124" spans="1:17" x14ac:dyDescent="0.25">
      <c r="A124" t="s">
        <v>421</v>
      </c>
      <c r="B124" t="s">
        <v>422</v>
      </c>
      <c r="C124" t="s">
        <v>423</v>
      </c>
      <c r="D124" t="s">
        <v>164</v>
      </c>
      <c r="E124" t="str">
        <f>_xlfn.XLOOKUP(Table1[[#This Row],[Product_ID]],[1]!Table1[Product_ID],[1]!Table1[Product_Name])</f>
        <v>Home &amp; Kitchen Product 11</v>
      </c>
      <c r="F124" t="str">
        <f>_xlfn.XLOOKUP(Table1[[#This Row],[Product_ID]],[1]!Table1[Product_ID],[1]!Table1[Category])</f>
        <v>Home &amp; Kitchen</v>
      </c>
      <c r="G124">
        <f>_xlfn.XLOOKUP(Table1[[#This Row],[Product_ID]],[1]!Table1[Product_ID],[1]!Table1[Unit_Price])</f>
        <v>4339</v>
      </c>
      <c r="H124">
        <f>_xlfn.XLOOKUP(Table1[[#This Row],[Product_ID]],[1]!Table1[Product_ID],[1]!Table1[Cost])</f>
        <v>2169.5</v>
      </c>
      <c r="I124">
        <v>5</v>
      </c>
      <c r="J124">
        <v>5</v>
      </c>
      <c r="K124">
        <f>Table1[[#This Row],[Quantity]]*Table1[[#This Row],[Unit_Price]]</f>
        <v>21695</v>
      </c>
      <c r="L124">
        <f>Table1[[#This Row],[Quantity]]*Table1[[#This Row],[Cost]]</f>
        <v>10847.5</v>
      </c>
      <c r="M124">
        <f>Table1[[#This Row],[Sales]]-Table1[[#This Row],[Total_Cost]]</f>
        <v>10847.5</v>
      </c>
      <c r="N124" s="1">
        <f>Table1[[#This Row],[Profit]]/Table1[[#This Row],[Sales]]</f>
        <v>0.5</v>
      </c>
      <c r="O124" t="str">
        <f>TEXT(Table1[[#This Row],[Order_Date]],"mmmm")</f>
        <v>February</v>
      </c>
      <c r="P124">
        <f>YEAR(Table1[[#This Row],[Order_Date]])</f>
        <v>2024</v>
      </c>
      <c r="Q124" t="str">
        <f>"Q"&amp;ROUNDUP(MONTH(Table1[[#This Row],[Order_Date]])/3,0)</f>
        <v>Q1</v>
      </c>
    </row>
    <row r="125" spans="1:17" x14ac:dyDescent="0.25">
      <c r="A125" t="s">
        <v>424</v>
      </c>
      <c r="B125" t="s">
        <v>345</v>
      </c>
      <c r="C125" t="s">
        <v>425</v>
      </c>
      <c r="D125" t="s">
        <v>426</v>
      </c>
      <c r="E125" t="str">
        <f>_xlfn.XLOOKUP(Table1[[#This Row],[Product_ID]],[1]!Table1[Product_ID],[1]!Table1[Product_Name])</f>
        <v>Clothing Product 95</v>
      </c>
      <c r="F125" t="str">
        <f>_xlfn.XLOOKUP(Table1[[#This Row],[Product_ID]],[1]!Table1[Product_ID],[1]!Table1[Category])</f>
        <v>Clothing</v>
      </c>
      <c r="G125">
        <f>_xlfn.XLOOKUP(Table1[[#This Row],[Product_ID]],[1]!Table1[Product_ID],[1]!Table1[Unit_Price])</f>
        <v>4520</v>
      </c>
      <c r="H125">
        <f>_xlfn.XLOOKUP(Table1[[#This Row],[Product_ID]],[1]!Table1[Product_ID],[1]!Table1[Cost])</f>
        <v>3164</v>
      </c>
      <c r="I125">
        <v>2</v>
      </c>
      <c r="J125">
        <v>5</v>
      </c>
      <c r="K125">
        <f>Table1[[#This Row],[Quantity]]*Table1[[#This Row],[Unit_Price]]</f>
        <v>9040</v>
      </c>
      <c r="L125">
        <f>Table1[[#This Row],[Quantity]]*Table1[[#This Row],[Cost]]</f>
        <v>6328</v>
      </c>
      <c r="M125">
        <f>Table1[[#This Row],[Sales]]-Table1[[#This Row],[Total_Cost]]</f>
        <v>2712</v>
      </c>
      <c r="N125" s="1">
        <f>Table1[[#This Row],[Profit]]/Table1[[#This Row],[Sales]]</f>
        <v>0.3</v>
      </c>
      <c r="O125" t="str">
        <f>TEXT(Table1[[#This Row],[Order_Date]],"mmmm")</f>
        <v>March</v>
      </c>
      <c r="P125">
        <f>YEAR(Table1[[#This Row],[Order_Date]])</f>
        <v>2025</v>
      </c>
      <c r="Q125" t="str">
        <f>"Q"&amp;ROUNDUP(MONTH(Table1[[#This Row],[Order_Date]])/3,0)</f>
        <v>Q1</v>
      </c>
    </row>
    <row r="126" spans="1:17" x14ac:dyDescent="0.25">
      <c r="A126" t="s">
        <v>427</v>
      </c>
      <c r="B126" t="s">
        <v>428</v>
      </c>
      <c r="C126" t="s">
        <v>429</v>
      </c>
      <c r="D126" t="s">
        <v>304</v>
      </c>
      <c r="E126" t="str">
        <f>_xlfn.XLOOKUP(Table1[[#This Row],[Product_ID]],[1]!Table1[Product_ID],[1]!Table1[Product_Name])</f>
        <v>Sports Product 67</v>
      </c>
      <c r="F126" t="str">
        <f>_xlfn.XLOOKUP(Table1[[#This Row],[Product_ID]],[1]!Table1[Product_ID],[1]!Table1[Category])</f>
        <v>Sports</v>
      </c>
      <c r="G126">
        <f>_xlfn.XLOOKUP(Table1[[#This Row],[Product_ID]],[1]!Table1[Product_ID],[1]!Table1[Unit_Price])</f>
        <v>1463</v>
      </c>
      <c r="H126">
        <f>_xlfn.XLOOKUP(Table1[[#This Row],[Product_ID]],[1]!Table1[Product_ID],[1]!Table1[Cost])</f>
        <v>731.5</v>
      </c>
      <c r="I126">
        <v>5</v>
      </c>
      <c r="J126">
        <v>0</v>
      </c>
      <c r="K126">
        <f>Table1[[#This Row],[Quantity]]*Table1[[#This Row],[Unit_Price]]</f>
        <v>7315</v>
      </c>
      <c r="L126">
        <f>Table1[[#This Row],[Quantity]]*Table1[[#This Row],[Cost]]</f>
        <v>3657.5</v>
      </c>
      <c r="M126">
        <f>Table1[[#This Row],[Sales]]-Table1[[#This Row],[Total_Cost]]</f>
        <v>3657.5</v>
      </c>
      <c r="N126" s="1">
        <f>Table1[[#This Row],[Profit]]/Table1[[#This Row],[Sales]]</f>
        <v>0.5</v>
      </c>
      <c r="O126" t="str">
        <f>TEXT(Table1[[#This Row],[Order_Date]],"mmmm")</f>
        <v>August</v>
      </c>
      <c r="P126">
        <f>YEAR(Table1[[#This Row],[Order_Date]])</f>
        <v>2024</v>
      </c>
      <c r="Q126" t="str">
        <f>"Q"&amp;ROUNDUP(MONTH(Table1[[#This Row],[Order_Date]])/3,0)</f>
        <v>Q3</v>
      </c>
    </row>
    <row r="127" spans="1:17" x14ac:dyDescent="0.25">
      <c r="A127" t="s">
        <v>430</v>
      </c>
      <c r="B127" t="s">
        <v>268</v>
      </c>
      <c r="C127" t="s">
        <v>185</v>
      </c>
      <c r="D127" t="s">
        <v>153</v>
      </c>
      <c r="E127" t="str">
        <f>_xlfn.XLOOKUP(Table1[[#This Row],[Product_ID]],[1]!Table1[Product_ID],[1]!Table1[Product_Name])</f>
        <v>Beauty Product 98</v>
      </c>
      <c r="F127" t="str">
        <f>_xlfn.XLOOKUP(Table1[[#This Row],[Product_ID]],[1]!Table1[Product_ID],[1]!Table1[Category])</f>
        <v>Beauty</v>
      </c>
      <c r="G127">
        <f>_xlfn.XLOOKUP(Table1[[#This Row],[Product_ID]],[1]!Table1[Product_ID],[1]!Table1[Unit_Price])</f>
        <v>1661</v>
      </c>
      <c r="H127">
        <f>_xlfn.XLOOKUP(Table1[[#This Row],[Product_ID]],[1]!Table1[Product_ID],[1]!Table1[Cost])</f>
        <v>830.5</v>
      </c>
      <c r="I127">
        <v>3</v>
      </c>
      <c r="J127">
        <v>0</v>
      </c>
      <c r="K127">
        <f>Table1[[#This Row],[Quantity]]*Table1[[#This Row],[Unit_Price]]</f>
        <v>4983</v>
      </c>
      <c r="L127">
        <f>Table1[[#This Row],[Quantity]]*Table1[[#This Row],[Cost]]</f>
        <v>2491.5</v>
      </c>
      <c r="M127">
        <f>Table1[[#This Row],[Sales]]-Table1[[#This Row],[Total_Cost]]</f>
        <v>2491.5</v>
      </c>
      <c r="N127" s="1">
        <f>Table1[[#This Row],[Profit]]/Table1[[#This Row],[Sales]]</f>
        <v>0.5</v>
      </c>
      <c r="O127" t="str">
        <f>TEXT(Table1[[#This Row],[Order_Date]],"mmmm")</f>
        <v>April</v>
      </c>
      <c r="P127">
        <f>YEAR(Table1[[#This Row],[Order_Date]])</f>
        <v>2024</v>
      </c>
      <c r="Q127" t="str">
        <f>"Q"&amp;ROUNDUP(MONTH(Table1[[#This Row],[Order_Date]])/3,0)</f>
        <v>Q2</v>
      </c>
    </row>
    <row r="128" spans="1:17" x14ac:dyDescent="0.25">
      <c r="A128" t="s">
        <v>431</v>
      </c>
      <c r="B128" t="s">
        <v>432</v>
      </c>
      <c r="C128" t="s">
        <v>433</v>
      </c>
      <c r="D128" t="s">
        <v>304</v>
      </c>
      <c r="E128" t="str">
        <f>_xlfn.XLOOKUP(Table1[[#This Row],[Product_ID]],[1]!Table1[Product_ID],[1]!Table1[Product_Name])</f>
        <v>Sports Product 67</v>
      </c>
      <c r="F128" t="str">
        <f>_xlfn.XLOOKUP(Table1[[#This Row],[Product_ID]],[1]!Table1[Product_ID],[1]!Table1[Category])</f>
        <v>Sports</v>
      </c>
      <c r="G128">
        <f>_xlfn.XLOOKUP(Table1[[#This Row],[Product_ID]],[1]!Table1[Product_ID],[1]!Table1[Unit_Price])</f>
        <v>1463</v>
      </c>
      <c r="H128">
        <f>_xlfn.XLOOKUP(Table1[[#This Row],[Product_ID]],[1]!Table1[Product_ID],[1]!Table1[Cost])</f>
        <v>731.5</v>
      </c>
      <c r="I128">
        <v>1</v>
      </c>
      <c r="J128">
        <v>15</v>
      </c>
      <c r="K128">
        <f>Table1[[#This Row],[Quantity]]*Table1[[#This Row],[Unit_Price]]</f>
        <v>1463</v>
      </c>
      <c r="L128">
        <f>Table1[[#This Row],[Quantity]]*Table1[[#This Row],[Cost]]</f>
        <v>731.5</v>
      </c>
      <c r="M128">
        <f>Table1[[#This Row],[Sales]]-Table1[[#This Row],[Total_Cost]]</f>
        <v>731.5</v>
      </c>
      <c r="N128" s="1">
        <f>Table1[[#This Row],[Profit]]/Table1[[#This Row],[Sales]]</f>
        <v>0.5</v>
      </c>
      <c r="O128" t="str">
        <f>TEXT(Table1[[#This Row],[Order_Date]],"mmmm")</f>
        <v>August</v>
      </c>
      <c r="P128">
        <f>YEAR(Table1[[#This Row],[Order_Date]])</f>
        <v>2025</v>
      </c>
      <c r="Q128" t="str">
        <f>"Q"&amp;ROUNDUP(MONTH(Table1[[#This Row],[Order_Date]])/3,0)</f>
        <v>Q3</v>
      </c>
    </row>
    <row r="129" spans="1:17" x14ac:dyDescent="0.25">
      <c r="A129" t="s">
        <v>434</v>
      </c>
      <c r="B129" t="s">
        <v>435</v>
      </c>
      <c r="C129" t="s">
        <v>436</v>
      </c>
      <c r="D129" t="s">
        <v>216</v>
      </c>
      <c r="E129" t="str">
        <f>_xlfn.XLOOKUP(Table1[[#This Row],[Product_ID]],[1]!Table1[Product_ID],[1]!Table1[Product_Name])</f>
        <v>Beauty Product 69</v>
      </c>
      <c r="F129" t="str">
        <f>_xlfn.XLOOKUP(Table1[[#This Row],[Product_ID]],[1]!Table1[Product_ID],[1]!Table1[Category])</f>
        <v>Beauty</v>
      </c>
      <c r="G129">
        <f>_xlfn.XLOOKUP(Table1[[#This Row],[Product_ID]],[1]!Table1[Product_ID],[1]!Table1[Unit_Price])</f>
        <v>384</v>
      </c>
      <c r="H129">
        <f>_xlfn.XLOOKUP(Table1[[#This Row],[Product_ID]],[1]!Table1[Product_ID],[1]!Table1[Cost])</f>
        <v>192</v>
      </c>
      <c r="I129">
        <v>5</v>
      </c>
      <c r="J129">
        <v>0</v>
      </c>
      <c r="K129">
        <f>Table1[[#This Row],[Quantity]]*Table1[[#This Row],[Unit_Price]]</f>
        <v>1920</v>
      </c>
      <c r="L129">
        <f>Table1[[#This Row],[Quantity]]*Table1[[#This Row],[Cost]]</f>
        <v>960</v>
      </c>
      <c r="M129">
        <f>Table1[[#This Row],[Sales]]-Table1[[#This Row],[Total_Cost]]</f>
        <v>960</v>
      </c>
      <c r="N129" s="1">
        <f>Table1[[#This Row],[Profit]]/Table1[[#This Row],[Sales]]</f>
        <v>0.5</v>
      </c>
      <c r="O129" t="str">
        <f>TEXT(Table1[[#This Row],[Order_Date]],"mmmm")</f>
        <v>June</v>
      </c>
      <c r="P129">
        <f>YEAR(Table1[[#This Row],[Order_Date]])</f>
        <v>2025</v>
      </c>
      <c r="Q129" t="str">
        <f>"Q"&amp;ROUNDUP(MONTH(Table1[[#This Row],[Order_Date]])/3,0)</f>
        <v>Q2</v>
      </c>
    </row>
    <row r="130" spans="1:17" x14ac:dyDescent="0.25">
      <c r="A130" t="s">
        <v>437</v>
      </c>
      <c r="B130" t="s">
        <v>438</v>
      </c>
      <c r="C130" t="s">
        <v>439</v>
      </c>
      <c r="D130" t="s">
        <v>270</v>
      </c>
      <c r="E130" t="str">
        <f>_xlfn.XLOOKUP(Table1[[#This Row],[Product_ID]],[1]!Table1[Product_ID],[1]!Table1[Product_Name])</f>
        <v>Clothing Product 47</v>
      </c>
      <c r="F130" t="str">
        <f>_xlfn.XLOOKUP(Table1[[#This Row],[Product_ID]],[1]!Table1[Product_ID],[1]!Table1[Category])</f>
        <v>Clothing</v>
      </c>
      <c r="G130">
        <f>_xlfn.XLOOKUP(Table1[[#This Row],[Product_ID]],[1]!Table1[Product_ID],[1]!Table1[Unit_Price])</f>
        <v>3146</v>
      </c>
      <c r="H130">
        <f>_xlfn.XLOOKUP(Table1[[#This Row],[Product_ID]],[1]!Table1[Product_ID],[1]!Table1[Cost])</f>
        <v>1573</v>
      </c>
      <c r="I130">
        <v>3</v>
      </c>
      <c r="J130">
        <v>15</v>
      </c>
      <c r="K130">
        <f>Table1[[#This Row],[Quantity]]*Table1[[#This Row],[Unit_Price]]</f>
        <v>9438</v>
      </c>
      <c r="L130">
        <f>Table1[[#This Row],[Quantity]]*Table1[[#This Row],[Cost]]</f>
        <v>4719</v>
      </c>
      <c r="M130">
        <f>Table1[[#This Row],[Sales]]-Table1[[#This Row],[Total_Cost]]</f>
        <v>4719</v>
      </c>
      <c r="N130" s="1">
        <f>Table1[[#This Row],[Profit]]/Table1[[#This Row],[Sales]]</f>
        <v>0.5</v>
      </c>
      <c r="O130" t="str">
        <f>TEXT(Table1[[#This Row],[Order_Date]],"mmmm")</f>
        <v>October</v>
      </c>
      <c r="P130">
        <f>YEAR(Table1[[#This Row],[Order_Date]])</f>
        <v>2024</v>
      </c>
      <c r="Q130" t="str">
        <f>"Q"&amp;ROUNDUP(MONTH(Table1[[#This Row],[Order_Date]])/3,0)</f>
        <v>Q4</v>
      </c>
    </row>
    <row r="131" spans="1:17" x14ac:dyDescent="0.25">
      <c r="A131" t="s">
        <v>440</v>
      </c>
      <c r="B131" t="s">
        <v>39</v>
      </c>
      <c r="C131" t="s">
        <v>441</v>
      </c>
      <c r="D131" t="s">
        <v>377</v>
      </c>
      <c r="E131" t="str">
        <f>_xlfn.XLOOKUP(Table1[[#This Row],[Product_ID]],[1]!Table1[Product_ID],[1]!Table1[Product_Name])</f>
        <v>Sports Product 2</v>
      </c>
      <c r="F131" t="str">
        <f>_xlfn.XLOOKUP(Table1[[#This Row],[Product_ID]],[1]!Table1[Product_ID],[1]!Table1[Category])</f>
        <v>Sports</v>
      </c>
      <c r="G131">
        <f>_xlfn.XLOOKUP(Table1[[#This Row],[Product_ID]],[1]!Table1[Product_ID],[1]!Table1[Unit_Price])</f>
        <v>4241</v>
      </c>
      <c r="H131">
        <f>_xlfn.XLOOKUP(Table1[[#This Row],[Product_ID]],[1]!Table1[Product_ID],[1]!Table1[Cost])</f>
        <v>2120.5</v>
      </c>
      <c r="I131">
        <v>5</v>
      </c>
      <c r="J131">
        <v>15</v>
      </c>
      <c r="K131">
        <f>Table1[[#This Row],[Quantity]]*Table1[[#This Row],[Unit_Price]]</f>
        <v>21205</v>
      </c>
      <c r="L131">
        <f>Table1[[#This Row],[Quantity]]*Table1[[#This Row],[Cost]]</f>
        <v>10602.5</v>
      </c>
      <c r="M131">
        <f>Table1[[#This Row],[Sales]]-Table1[[#This Row],[Total_Cost]]</f>
        <v>10602.5</v>
      </c>
      <c r="N131" s="1">
        <f>Table1[[#This Row],[Profit]]/Table1[[#This Row],[Sales]]</f>
        <v>0.5</v>
      </c>
      <c r="O131" t="str">
        <f>TEXT(Table1[[#This Row],[Order_Date]],"mmmm")</f>
        <v>November</v>
      </c>
      <c r="P131">
        <f>YEAR(Table1[[#This Row],[Order_Date]])</f>
        <v>2024</v>
      </c>
      <c r="Q131" t="str">
        <f>"Q"&amp;ROUNDUP(MONTH(Table1[[#This Row],[Order_Date]])/3,0)</f>
        <v>Q4</v>
      </c>
    </row>
    <row r="132" spans="1:17" x14ac:dyDescent="0.25">
      <c r="A132" t="s">
        <v>442</v>
      </c>
      <c r="B132" t="s">
        <v>348</v>
      </c>
      <c r="C132" t="s">
        <v>443</v>
      </c>
      <c r="D132" t="s">
        <v>444</v>
      </c>
      <c r="E132" t="str">
        <f>_xlfn.XLOOKUP(Table1[[#This Row],[Product_ID]],[1]!Table1[Product_ID],[1]!Table1[Product_Name])</f>
        <v>Sports Product 14</v>
      </c>
      <c r="F132" t="str">
        <f>_xlfn.XLOOKUP(Table1[[#This Row],[Product_ID]],[1]!Table1[Product_ID],[1]!Table1[Category])</f>
        <v>Sports</v>
      </c>
      <c r="G132">
        <f>_xlfn.XLOOKUP(Table1[[#This Row],[Product_ID]],[1]!Table1[Product_ID],[1]!Table1[Unit_Price])</f>
        <v>9565</v>
      </c>
      <c r="H132">
        <f>_xlfn.XLOOKUP(Table1[[#This Row],[Product_ID]],[1]!Table1[Product_ID],[1]!Table1[Cost])</f>
        <v>6695.5</v>
      </c>
      <c r="I132">
        <v>4</v>
      </c>
      <c r="J132">
        <v>10</v>
      </c>
      <c r="K132">
        <f>Table1[[#This Row],[Quantity]]*Table1[[#This Row],[Unit_Price]]</f>
        <v>38260</v>
      </c>
      <c r="L132">
        <f>Table1[[#This Row],[Quantity]]*Table1[[#This Row],[Cost]]</f>
        <v>26782</v>
      </c>
      <c r="M132">
        <f>Table1[[#This Row],[Sales]]-Table1[[#This Row],[Total_Cost]]</f>
        <v>11478</v>
      </c>
      <c r="N132" s="1">
        <f>Table1[[#This Row],[Profit]]/Table1[[#This Row],[Sales]]</f>
        <v>0.3</v>
      </c>
      <c r="O132" t="str">
        <f>TEXT(Table1[[#This Row],[Order_Date]],"mmmm")</f>
        <v>March</v>
      </c>
      <c r="P132">
        <f>YEAR(Table1[[#This Row],[Order_Date]])</f>
        <v>2025</v>
      </c>
      <c r="Q132" t="str">
        <f>"Q"&amp;ROUNDUP(MONTH(Table1[[#This Row],[Order_Date]])/3,0)</f>
        <v>Q1</v>
      </c>
    </row>
    <row r="133" spans="1:17" x14ac:dyDescent="0.25">
      <c r="A133" t="s">
        <v>445</v>
      </c>
      <c r="B133" t="s">
        <v>446</v>
      </c>
      <c r="C133" t="s">
        <v>447</v>
      </c>
      <c r="D133" t="s">
        <v>9</v>
      </c>
      <c r="E133" t="str">
        <f>_xlfn.XLOOKUP(Table1[[#This Row],[Product_ID]],[1]!Table1[Product_ID],[1]!Table1[Product_Name])</f>
        <v>Home &amp; Kitchen Product 10</v>
      </c>
      <c r="F133" t="str">
        <f>_xlfn.XLOOKUP(Table1[[#This Row],[Product_ID]],[1]!Table1[Product_ID],[1]!Table1[Category])</f>
        <v>Home &amp; Kitchen</v>
      </c>
      <c r="G133">
        <f>_xlfn.XLOOKUP(Table1[[#This Row],[Product_ID]],[1]!Table1[Product_ID],[1]!Table1[Unit_Price])</f>
        <v>10936</v>
      </c>
      <c r="H133">
        <f>_xlfn.XLOOKUP(Table1[[#This Row],[Product_ID]],[1]!Table1[Product_ID],[1]!Table1[Cost])</f>
        <v>6561.6</v>
      </c>
      <c r="I133">
        <v>2</v>
      </c>
      <c r="J133">
        <v>15</v>
      </c>
      <c r="K133">
        <f>Table1[[#This Row],[Quantity]]*Table1[[#This Row],[Unit_Price]]</f>
        <v>21872</v>
      </c>
      <c r="L133">
        <f>Table1[[#This Row],[Quantity]]*Table1[[#This Row],[Cost]]</f>
        <v>13123.2</v>
      </c>
      <c r="M133">
        <f>Table1[[#This Row],[Sales]]-Table1[[#This Row],[Total_Cost]]</f>
        <v>8748.7999999999993</v>
      </c>
      <c r="N133" s="1">
        <f>Table1[[#This Row],[Profit]]/Table1[[#This Row],[Sales]]</f>
        <v>0.39999999999999997</v>
      </c>
      <c r="O133" t="str">
        <f>TEXT(Table1[[#This Row],[Order_Date]],"mmmm")</f>
        <v>December</v>
      </c>
      <c r="P133">
        <f>YEAR(Table1[[#This Row],[Order_Date]])</f>
        <v>2025</v>
      </c>
      <c r="Q133" t="str">
        <f>"Q"&amp;ROUNDUP(MONTH(Table1[[#This Row],[Order_Date]])/3,0)</f>
        <v>Q4</v>
      </c>
    </row>
    <row r="134" spans="1:17" x14ac:dyDescent="0.25">
      <c r="A134" t="s">
        <v>448</v>
      </c>
      <c r="B134" t="s">
        <v>449</v>
      </c>
      <c r="C134" t="s">
        <v>174</v>
      </c>
      <c r="D134" t="s">
        <v>450</v>
      </c>
      <c r="E134" t="str">
        <f>_xlfn.XLOOKUP(Table1[[#This Row],[Product_ID]],[1]!Table1[Product_ID],[1]!Table1[Product_Name])</f>
        <v>Electronics Product 82</v>
      </c>
      <c r="F134" t="str">
        <f>_xlfn.XLOOKUP(Table1[[#This Row],[Product_ID]],[1]!Table1[Product_ID],[1]!Table1[Category])</f>
        <v>Electronics</v>
      </c>
      <c r="G134">
        <f>_xlfn.XLOOKUP(Table1[[#This Row],[Product_ID]],[1]!Table1[Product_ID],[1]!Table1[Unit_Price])</f>
        <v>354</v>
      </c>
      <c r="H134">
        <f>_xlfn.XLOOKUP(Table1[[#This Row],[Product_ID]],[1]!Table1[Product_ID],[1]!Table1[Cost])</f>
        <v>247.8</v>
      </c>
      <c r="I134">
        <v>2</v>
      </c>
      <c r="J134">
        <v>5</v>
      </c>
      <c r="K134">
        <f>Table1[[#This Row],[Quantity]]*Table1[[#This Row],[Unit_Price]]</f>
        <v>708</v>
      </c>
      <c r="L134">
        <f>Table1[[#This Row],[Quantity]]*Table1[[#This Row],[Cost]]</f>
        <v>495.6</v>
      </c>
      <c r="M134">
        <f>Table1[[#This Row],[Sales]]-Table1[[#This Row],[Total_Cost]]</f>
        <v>212.39999999999998</v>
      </c>
      <c r="N134" s="1">
        <f>Table1[[#This Row],[Profit]]/Table1[[#This Row],[Sales]]</f>
        <v>0.3</v>
      </c>
      <c r="O134" t="str">
        <f>TEXT(Table1[[#This Row],[Order_Date]],"mmmm")</f>
        <v>December</v>
      </c>
      <c r="P134">
        <f>YEAR(Table1[[#This Row],[Order_Date]])</f>
        <v>2025</v>
      </c>
      <c r="Q134" t="str">
        <f>"Q"&amp;ROUNDUP(MONTH(Table1[[#This Row],[Order_Date]])/3,0)</f>
        <v>Q4</v>
      </c>
    </row>
    <row r="135" spans="1:17" x14ac:dyDescent="0.25">
      <c r="A135" t="s">
        <v>451</v>
      </c>
      <c r="B135" t="s">
        <v>452</v>
      </c>
      <c r="C135" t="s">
        <v>453</v>
      </c>
      <c r="D135" t="s">
        <v>454</v>
      </c>
      <c r="E135" t="str">
        <f>_xlfn.XLOOKUP(Table1[[#This Row],[Product_ID]],[1]!Table1[Product_ID],[1]!Table1[Product_Name])</f>
        <v>Home &amp; Kitchen Product 94</v>
      </c>
      <c r="F135" t="str">
        <f>_xlfn.XLOOKUP(Table1[[#This Row],[Product_ID]],[1]!Table1[Product_ID],[1]!Table1[Category])</f>
        <v>Home &amp; Kitchen</v>
      </c>
      <c r="G135">
        <f>_xlfn.XLOOKUP(Table1[[#This Row],[Product_ID]],[1]!Table1[Product_ID],[1]!Table1[Unit_Price])</f>
        <v>13434</v>
      </c>
      <c r="H135">
        <f>_xlfn.XLOOKUP(Table1[[#This Row],[Product_ID]],[1]!Table1[Product_ID],[1]!Table1[Cost])</f>
        <v>9403.7999999999993</v>
      </c>
      <c r="I135">
        <v>2</v>
      </c>
      <c r="J135">
        <v>0</v>
      </c>
      <c r="K135">
        <f>Table1[[#This Row],[Quantity]]*Table1[[#This Row],[Unit_Price]]</f>
        <v>26868</v>
      </c>
      <c r="L135">
        <f>Table1[[#This Row],[Quantity]]*Table1[[#This Row],[Cost]]</f>
        <v>18807.599999999999</v>
      </c>
      <c r="M135">
        <f>Table1[[#This Row],[Sales]]-Table1[[#This Row],[Total_Cost]]</f>
        <v>8060.4000000000015</v>
      </c>
      <c r="N135" s="1">
        <f>Table1[[#This Row],[Profit]]/Table1[[#This Row],[Sales]]</f>
        <v>0.30000000000000004</v>
      </c>
      <c r="O135" t="str">
        <f>TEXT(Table1[[#This Row],[Order_Date]],"mmmm")</f>
        <v>July</v>
      </c>
      <c r="P135">
        <f>YEAR(Table1[[#This Row],[Order_Date]])</f>
        <v>2024</v>
      </c>
      <c r="Q135" t="str">
        <f>"Q"&amp;ROUNDUP(MONTH(Table1[[#This Row],[Order_Date]])/3,0)</f>
        <v>Q3</v>
      </c>
    </row>
    <row r="136" spans="1:17" x14ac:dyDescent="0.25">
      <c r="A136" t="s">
        <v>455</v>
      </c>
      <c r="B136" t="s">
        <v>456</v>
      </c>
      <c r="C136" t="s">
        <v>457</v>
      </c>
      <c r="D136" t="s">
        <v>77</v>
      </c>
      <c r="E136" t="str">
        <f>_xlfn.XLOOKUP(Table1[[#This Row],[Product_ID]],[1]!Table1[Product_ID],[1]!Table1[Product_Name])</f>
        <v>Sports Product 83</v>
      </c>
      <c r="F136" t="str">
        <f>_xlfn.XLOOKUP(Table1[[#This Row],[Product_ID]],[1]!Table1[Product_ID],[1]!Table1[Category])</f>
        <v>Sports</v>
      </c>
      <c r="G136">
        <f>_xlfn.XLOOKUP(Table1[[#This Row],[Product_ID]],[1]!Table1[Product_ID],[1]!Table1[Unit_Price])</f>
        <v>5842</v>
      </c>
      <c r="H136">
        <f>_xlfn.XLOOKUP(Table1[[#This Row],[Product_ID]],[1]!Table1[Product_ID],[1]!Table1[Cost])</f>
        <v>3505.2</v>
      </c>
      <c r="I136">
        <v>4</v>
      </c>
      <c r="J136">
        <v>20</v>
      </c>
      <c r="K136">
        <f>Table1[[#This Row],[Quantity]]*Table1[[#This Row],[Unit_Price]]</f>
        <v>23368</v>
      </c>
      <c r="L136">
        <f>Table1[[#This Row],[Quantity]]*Table1[[#This Row],[Cost]]</f>
        <v>14020.8</v>
      </c>
      <c r="M136">
        <f>Table1[[#This Row],[Sales]]-Table1[[#This Row],[Total_Cost]]</f>
        <v>9347.2000000000007</v>
      </c>
      <c r="N136" s="1">
        <f>Table1[[#This Row],[Profit]]/Table1[[#This Row],[Sales]]</f>
        <v>0.4</v>
      </c>
      <c r="O136" t="str">
        <f>TEXT(Table1[[#This Row],[Order_Date]],"mmmm")</f>
        <v>July</v>
      </c>
      <c r="P136">
        <f>YEAR(Table1[[#This Row],[Order_Date]])</f>
        <v>2025</v>
      </c>
      <c r="Q136" t="str">
        <f>"Q"&amp;ROUNDUP(MONTH(Table1[[#This Row],[Order_Date]])/3,0)</f>
        <v>Q3</v>
      </c>
    </row>
    <row r="137" spans="1:17" x14ac:dyDescent="0.25">
      <c r="A137" t="s">
        <v>458</v>
      </c>
      <c r="B137" t="s">
        <v>459</v>
      </c>
      <c r="C137" t="s">
        <v>460</v>
      </c>
      <c r="D137" t="s">
        <v>461</v>
      </c>
      <c r="E137" t="str">
        <f>_xlfn.XLOOKUP(Table1[[#This Row],[Product_ID]],[1]!Table1[Product_ID],[1]!Table1[Product_Name])</f>
        <v>Beauty Product 13</v>
      </c>
      <c r="F137" t="str">
        <f>_xlfn.XLOOKUP(Table1[[#This Row],[Product_ID]],[1]!Table1[Product_ID],[1]!Table1[Category])</f>
        <v>Beauty</v>
      </c>
      <c r="G137">
        <f>_xlfn.XLOOKUP(Table1[[#This Row],[Product_ID]],[1]!Table1[Product_ID],[1]!Table1[Unit_Price])</f>
        <v>639</v>
      </c>
      <c r="H137">
        <f>_xlfn.XLOOKUP(Table1[[#This Row],[Product_ID]],[1]!Table1[Product_ID],[1]!Table1[Cost])</f>
        <v>319.5</v>
      </c>
      <c r="I137">
        <v>3</v>
      </c>
      <c r="J137">
        <v>15</v>
      </c>
      <c r="K137">
        <f>Table1[[#This Row],[Quantity]]*Table1[[#This Row],[Unit_Price]]</f>
        <v>1917</v>
      </c>
      <c r="L137">
        <f>Table1[[#This Row],[Quantity]]*Table1[[#This Row],[Cost]]</f>
        <v>958.5</v>
      </c>
      <c r="M137">
        <f>Table1[[#This Row],[Sales]]-Table1[[#This Row],[Total_Cost]]</f>
        <v>958.5</v>
      </c>
      <c r="N137" s="1">
        <f>Table1[[#This Row],[Profit]]/Table1[[#This Row],[Sales]]</f>
        <v>0.5</v>
      </c>
      <c r="O137" t="str">
        <f>TEXT(Table1[[#This Row],[Order_Date]],"mmmm")</f>
        <v>June</v>
      </c>
      <c r="P137">
        <f>YEAR(Table1[[#This Row],[Order_Date]])</f>
        <v>2025</v>
      </c>
      <c r="Q137" t="str">
        <f>"Q"&amp;ROUNDUP(MONTH(Table1[[#This Row],[Order_Date]])/3,0)</f>
        <v>Q2</v>
      </c>
    </row>
    <row r="138" spans="1:17" x14ac:dyDescent="0.25">
      <c r="A138" t="s">
        <v>462</v>
      </c>
      <c r="B138" t="s">
        <v>463</v>
      </c>
      <c r="C138" t="s">
        <v>464</v>
      </c>
      <c r="D138" t="s">
        <v>465</v>
      </c>
      <c r="E138" t="str">
        <f>_xlfn.XLOOKUP(Table1[[#This Row],[Product_ID]],[1]!Table1[Product_ID],[1]!Table1[Product_Name])</f>
        <v>Beauty Product 71</v>
      </c>
      <c r="F138" t="str">
        <f>_xlfn.XLOOKUP(Table1[[#This Row],[Product_ID]],[1]!Table1[Product_ID],[1]!Table1[Category])</f>
        <v>Beauty</v>
      </c>
      <c r="G138">
        <f>_xlfn.XLOOKUP(Table1[[#This Row],[Product_ID]],[1]!Table1[Product_ID],[1]!Table1[Unit_Price])</f>
        <v>487</v>
      </c>
      <c r="H138">
        <f>_xlfn.XLOOKUP(Table1[[#This Row],[Product_ID]],[1]!Table1[Product_ID],[1]!Table1[Cost])</f>
        <v>243.5</v>
      </c>
      <c r="I138">
        <v>4</v>
      </c>
      <c r="J138">
        <v>0</v>
      </c>
      <c r="K138">
        <f>Table1[[#This Row],[Quantity]]*Table1[[#This Row],[Unit_Price]]</f>
        <v>1948</v>
      </c>
      <c r="L138">
        <f>Table1[[#This Row],[Quantity]]*Table1[[#This Row],[Cost]]</f>
        <v>974</v>
      </c>
      <c r="M138">
        <f>Table1[[#This Row],[Sales]]-Table1[[#This Row],[Total_Cost]]</f>
        <v>974</v>
      </c>
      <c r="N138" s="1">
        <f>Table1[[#This Row],[Profit]]/Table1[[#This Row],[Sales]]</f>
        <v>0.5</v>
      </c>
      <c r="O138" t="str">
        <f>TEXT(Table1[[#This Row],[Order_Date]],"mmmm")</f>
        <v>November</v>
      </c>
      <c r="P138">
        <f>YEAR(Table1[[#This Row],[Order_Date]])</f>
        <v>2025</v>
      </c>
      <c r="Q138" t="str">
        <f>"Q"&amp;ROUNDUP(MONTH(Table1[[#This Row],[Order_Date]])/3,0)</f>
        <v>Q4</v>
      </c>
    </row>
    <row r="139" spans="1:17" x14ac:dyDescent="0.25">
      <c r="A139" t="s">
        <v>466</v>
      </c>
      <c r="B139" t="s">
        <v>467</v>
      </c>
      <c r="C139" t="s">
        <v>12</v>
      </c>
      <c r="D139" t="s">
        <v>230</v>
      </c>
      <c r="E139" t="str">
        <f>_xlfn.XLOOKUP(Table1[[#This Row],[Product_ID]],[1]!Table1[Product_ID],[1]!Table1[Product_Name])</f>
        <v>Beauty Product 16</v>
      </c>
      <c r="F139" t="str">
        <f>_xlfn.XLOOKUP(Table1[[#This Row],[Product_ID]],[1]!Table1[Product_ID],[1]!Table1[Category])</f>
        <v>Beauty</v>
      </c>
      <c r="G139">
        <f>_xlfn.XLOOKUP(Table1[[#This Row],[Product_ID]],[1]!Table1[Product_ID],[1]!Table1[Unit_Price])</f>
        <v>1591</v>
      </c>
      <c r="H139">
        <f>_xlfn.XLOOKUP(Table1[[#This Row],[Product_ID]],[1]!Table1[Product_ID],[1]!Table1[Cost])</f>
        <v>1113.7</v>
      </c>
      <c r="I139">
        <v>5</v>
      </c>
      <c r="J139">
        <v>10</v>
      </c>
      <c r="K139">
        <f>Table1[[#This Row],[Quantity]]*Table1[[#This Row],[Unit_Price]]</f>
        <v>7955</v>
      </c>
      <c r="L139">
        <f>Table1[[#This Row],[Quantity]]*Table1[[#This Row],[Cost]]</f>
        <v>5568.5</v>
      </c>
      <c r="M139">
        <f>Table1[[#This Row],[Sales]]-Table1[[#This Row],[Total_Cost]]</f>
        <v>2386.5</v>
      </c>
      <c r="N139" s="1">
        <f>Table1[[#This Row],[Profit]]/Table1[[#This Row],[Sales]]</f>
        <v>0.3</v>
      </c>
      <c r="O139" t="str">
        <f>TEXT(Table1[[#This Row],[Order_Date]],"mmmm")</f>
        <v>June</v>
      </c>
      <c r="P139">
        <f>YEAR(Table1[[#This Row],[Order_Date]])</f>
        <v>2025</v>
      </c>
      <c r="Q139" t="str">
        <f>"Q"&amp;ROUNDUP(MONTH(Table1[[#This Row],[Order_Date]])/3,0)</f>
        <v>Q2</v>
      </c>
    </row>
    <row r="140" spans="1:17" x14ac:dyDescent="0.25">
      <c r="A140" t="s">
        <v>468</v>
      </c>
      <c r="B140" t="s">
        <v>469</v>
      </c>
      <c r="C140" t="s">
        <v>470</v>
      </c>
      <c r="D140" t="s">
        <v>471</v>
      </c>
      <c r="E140" t="str">
        <f>_xlfn.XLOOKUP(Table1[[#This Row],[Product_ID]],[1]!Table1[Product_ID],[1]!Table1[Product_Name])</f>
        <v>Sports Product 66</v>
      </c>
      <c r="F140" t="str">
        <f>_xlfn.XLOOKUP(Table1[[#This Row],[Product_ID]],[1]!Table1[Product_ID],[1]!Table1[Category])</f>
        <v>Sports</v>
      </c>
      <c r="G140">
        <f>_xlfn.XLOOKUP(Table1[[#This Row],[Product_ID]],[1]!Table1[Product_ID],[1]!Table1[Unit_Price])</f>
        <v>4711</v>
      </c>
      <c r="H140">
        <f>_xlfn.XLOOKUP(Table1[[#This Row],[Product_ID]],[1]!Table1[Product_ID],[1]!Table1[Cost])</f>
        <v>2826.6</v>
      </c>
      <c r="I140">
        <v>1</v>
      </c>
      <c r="J140">
        <v>5</v>
      </c>
      <c r="K140">
        <f>Table1[[#This Row],[Quantity]]*Table1[[#This Row],[Unit_Price]]</f>
        <v>4711</v>
      </c>
      <c r="L140">
        <f>Table1[[#This Row],[Quantity]]*Table1[[#This Row],[Cost]]</f>
        <v>2826.6</v>
      </c>
      <c r="M140">
        <f>Table1[[#This Row],[Sales]]-Table1[[#This Row],[Total_Cost]]</f>
        <v>1884.4</v>
      </c>
      <c r="N140" s="1">
        <f>Table1[[#This Row],[Profit]]/Table1[[#This Row],[Sales]]</f>
        <v>0.4</v>
      </c>
      <c r="O140" t="str">
        <f>TEXT(Table1[[#This Row],[Order_Date]],"mmmm")</f>
        <v>June</v>
      </c>
      <c r="P140">
        <f>YEAR(Table1[[#This Row],[Order_Date]])</f>
        <v>2024</v>
      </c>
      <c r="Q140" t="str">
        <f>"Q"&amp;ROUNDUP(MONTH(Table1[[#This Row],[Order_Date]])/3,0)</f>
        <v>Q2</v>
      </c>
    </row>
    <row r="141" spans="1:17" x14ac:dyDescent="0.25">
      <c r="A141" t="s">
        <v>472</v>
      </c>
      <c r="B141" t="s">
        <v>151</v>
      </c>
      <c r="C141" t="s">
        <v>473</v>
      </c>
      <c r="D141" t="s">
        <v>244</v>
      </c>
      <c r="E141" t="str">
        <f>_xlfn.XLOOKUP(Table1[[#This Row],[Product_ID]],[1]!Table1[Product_ID],[1]!Table1[Product_Name])</f>
        <v>Beauty Product 100</v>
      </c>
      <c r="F141" t="str">
        <f>_xlfn.XLOOKUP(Table1[[#This Row],[Product_ID]],[1]!Table1[Product_ID],[1]!Table1[Category])</f>
        <v>Beauty</v>
      </c>
      <c r="G141">
        <f>_xlfn.XLOOKUP(Table1[[#This Row],[Product_ID]],[1]!Table1[Product_ID],[1]!Table1[Unit_Price])</f>
        <v>2523</v>
      </c>
      <c r="H141">
        <f>_xlfn.XLOOKUP(Table1[[#This Row],[Product_ID]],[1]!Table1[Product_ID],[1]!Table1[Cost])</f>
        <v>1766.1</v>
      </c>
      <c r="I141">
        <v>3</v>
      </c>
      <c r="J141">
        <v>5</v>
      </c>
      <c r="K141">
        <f>Table1[[#This Row],[Quantity]]*Table1[[#This Row],[Unit_Price]]</f>
        <v>7569</v>
      </c>
      <c r="L141">
        <f>Table1[[#This Row],[Quantity]]*Table1[[#This Row],[Cost]]</f>
        <v>5298.2999999999993</v>
      </c>
      <c r="M141">
        <f>Table1[[#This Row],[Sales]]-Table1[[#This Row],[Total_Cost]]</f>
        <v>2270.7000000000007</v>
      </c>
      <c r="N141" s="1">
        <f>Table1[[#This Row],[Profit]]/Table1[[#This Row],[Sales]]</f>
        <v>0.3000000000000001</v>
      </c>
      <c r="O141" t="str">
        <f>TEXT(Table1[[#This Row],[Order_Date]],"mmmm")</f>
        <v>January</v>
      </c>
      <c r="P141">
        <f>YEAR(Table1[[#This Row],[Order_Date]])</f>
        <v>2025</v>
      </c>
      <c r="Q141" t="str">
        <f>"Q"&amp;ROUNDUP(MONTH(Table1[[#This Row],[Order_Date]])/3,0)</f>
        <v>Q1</v>
      </c>
    </row>
    <row r="142" spans="1:17" x14ac:dyDescent="0.25">
      <c r="A142" t="s">
        <v>474</v>
      </c>
      <c r="B142" t="s">
        <v>396</v>
      </c>
      <c r="C142" t="s">
        <v>475</v>
      </c>
      <c r="D142" t="s">
        <v>476</v>
      </c>
      <c r="E142" t="str">
        <f>_xlfn.XLOOKUP(Table1[[#This Row],[Product_ID]],[1]!Table1[Product_ID],[1]!Table1[Product_Name])</f>
        <v>Electronics Product 22</v>
      </c>
      <c r="F142" t="str">
        <f>_xlfn.XLOOKUP(Table1[[#This Row],[Product_ID]],[1]!Table1[Product_ID],[1]!Table1[Category])</f>
        <v>Electronics</v>
      </c>
      <c r="G142">
        <f>_xlfn.XLOOKUP(Table1[[#This Row],[Product_ID]],[1]!Table1[Product_ID],[1]!Table1[Unit_Price])</f>
        <v>48755</v>
      </c>
      <c r="H142">
        <f>_xlfn.XLOOKUP(Table1[[#This Row],[Product_ID]],[1]!Table1[Product_ID],[1]!Table1[Cost])</f>
        <v>29253</v>
      </c>
      <c r="I142">
        <v>1</v>
      </c>
      <c r="J142">
        <v>10</v>
      </c>
      <c r="K142">
        <f>Table1[[#This Row],[Quantity]]*Table1[[#This Row],[Unit_Price]]</f>
        <v>48755</v>
      </c>
      <c r="L142">
        <f>Table1[[#This Row],[Quantity]]*Table1[[#This Row],[Cost]]</f>
        <v>29253</v>
      </c>
      <c r="M142">
        <f>Table1[[#This Row],[Sales]]-Table1[[#This Row],[Total_Cost]]</f>
        <v>19502</v>
      </c>
      <c r="N142" s="1">
        <f>Table1[[#This Row],[Profit]]/Table1[[#This Row],[Sales]]</f>
        <v>0.4</v>
      </c>
      <c r="O142" t="str">
        <f>TEXT(Table1[[#This Row],[Order_Date]],"mmmm")</f>
        <v>August</v>
      </c>
      <c r="P142">
        <f>YEAR(Table1[[#This Row],[Order_Date]])</f>
        <v>2024</v>
      </c>
      <c r="Q142" t="str">
        <f>"Q"&amp;ROUNDUP(MONTH(Table1[[#This Row],[Order_Date]])/3,0)</f>
        <v>Q3</v>
      </c>
    </row>
    <row r="143" spans="1:17" x14ac:dyDescent="0.25">
      <c r="A143" t="s">
        <v>477</v>
      </c>
      <c r="B143" t="s">
        <v>478</v>
      </c>
      <c r="C143" t="s">
        <v>479</v>
      </c>
      <c r="D143" t="s">
        <v>17</v>
      </c>
      <c r="E143" t="str">
        <f>_xlfn.XLOOKUP(Table1[[#This Row],[Product_ID]],[1]!Table1[Product_ID],[1]!Table1[Product_Name])</f>
        <v>Clothing Product 38</v>
      </c>
      <c r="F143" t="str">
        <f>_xlfn.XLOOKUP(Table1[[#This Row],[Product_ID]],[1]!Table1[Product_ID],[1]!Table1[Category])</f>
        <v>Clothing</v>
      </c>
      <c r="G143">
        <f>_xlfn.XLOOKUP(Table1[[#This Row],[Product_ID]],[1]!Table1[Product_ID],[1]!Table1[Unit_Price])</f>
        <v>413</v>
      </c>
      <c r="H143">
        <f>_xlfn.XLOOKUP(Table1[[#This Row],[Product_ID]],[1]!Table1[Product_ID],[1]!Table1[Cost])</f>
        <v>247.8</v>
      </c>
      <c r="I143">
        <v>5</v>
      </c>
      <c r="J143">
        <v>5</v>
      </c>
      <c r="K143">
        <f>Table1[[#This Row],[Quantity]]*Table1[[#This Row],[Unit_Price]]</f>
        <v>2065</v>
      </c>
      <c r="L143">
        <f>Table1[[#This Row],[Quantity]]*Table1[[#This Row],[Cost]]</f>
        <v>1239</v>
      </c>
      <c r="M143">
        <f>Table1[[#This Row],[Sales]]-Table1[[#This Row],[Total_Cost]]</f>
        <v>826</v>
      </c>
      <c r="N143" s="1">
        <f>Table1[[#This Row],[Profit]]/Table1[[#This Row],[Sales]]</f>
        <v>0.4</v>
      </c>
      <c r="O143" t="str">
        <f>TEXT(Table1[[#This Row],[Order_Date]],"mmmm")</f>
        <v>August</v>
      </c>
      <c r="P143">
        <f>YEAR(Table1[[#This Row],[Order_Date]])</f>
        <v>2024</v>
      </c>
      <c r="Q143" t="str">
        <f>"Q"&amp;ROUNDUP(MONTH(Table1[[#This Row],[Order_Date]])/3,0)</f>
        <v>Q3</v>
      </c>
    </row>
    <row r="144" spans="1:17" x14ac:dyDescent="0.25">
      <c r="A144" t="s">
        <v>480</v>
      </c>
      <c r="B144" t="s">
        <v>481</v>
      </c>
      <c r="C144" t="s">
        <v>351</v>
      </c>
      <c r="D144" t="s">
        <v>381</v>
      </c>
      <c r="E144" t="str">
        <f>_xlfn.XLOOKUP(Table1[[#This Row],[Product_ID]],[1]!Table1[Product_ID],[1]!Table1[Product_Name])</f>
        <v>Electronics Product 59</v>
      </c>
      <c r="F144" t="str">
        <f>_xlfn.XLOOKUP(Table1[[#This Row],[Product_ID]],[1]!Table1[Product_ID],[1]!Table1[Category])</f>
        <v>Electronics</v>
      </c>
      <c r="G144">
        <f>_xlfn.XLOOKUP(Table1[[#This Row],[Product_ID]],[1]!Table1[Product_ID],[1]!Table1[Unit_Price])</f>
        <v>39929</v>
      </c>
      <c r="H144">
        <f>_xlfn.XLOOKUP(Table1[[#This Row],[Product_ID]],[1]!Table1[Product_ID],[1]!Table1[Cost])</f>
        <v>23957.4</v>
      </c>
      <c r="I144">
        <v>5</v>
      </c>
      <c r="J144">
        <v>15</v>
      </c>
      <c r="K144">
        <f>Table1[[#This Row],[Quantity]]*Table1[[#This Row],[Unit_Price]]</f>
        <v>199645</v>
      </c>
      <c r="L144">
        <f>Table1[[#This Row],[Quantity]]*Table1[[#This Row],[Cost]]</f>
        <v>119787</v>
      </c>
      <c r="M144">
        <f>Table1[[#This Row],[Sales]]-Table1[[#This Row],[Total_Cost]]</f>
        <v>79858</v>
      </c>
      <c r="N144" s="1">
        <f>Table1[[#This Row],[Profit]]/Table1[[#This Row],[Sales]]</f>
        <v>0.4</v>
      </c>
      <c r="O144" t="str">
        <f>TEXT(Table1[[#This Row],[Order_Date]],"mmmm")</f>
        <v>July</v>
      </c>
      <c r="P144">
        <f>YEAR(Table1[[#This Row],[Order_Date]])</f>
        <v>2024</v>
      </c>
      <c r="Q144" t="str">
        <f>"Q"&amp;ROUNDUP(MONTH(Table1[[#This Row],[Order_Date]])/3,0)</f>
        <v>Q3</v>
      </c>
    </row>
    <row r="145" spans="1:17" x14ac:dyDescent="0.25">
      <c r="A145" t="s">
        <v>482</v>
      </c>
      <c r="B145" t="s">
        <v>483</v>
      </c>
      <c r="C145" t="s">
        <v>484</v>
      </c>
      <c r="D145" t="s">
        <v>192</v>
      </c>
      <c r="E145" t="str">
        <f>_xlfn.XLOOKUP(Table1[[#This Row],[Product_ID]],[1]!Table1[Product_ID],[1]!Table1[Product_Name])</f>
        <v>Electronics Product 37</v>
      </c>
      <c r="F145" t="str">
        <f>_xlfn.XLOOKUP(Table1[[#This Row],[Product_ID]],[1]!Table1[Product_ID],[1]!Table1[Category])</f>
        <v>Electronics</v>
      </c>
      <c r="G145">
        <f>_xlfn.XLOOKUP(Table1[[#This Row],[Product_ID]],[1]!Table1[Product_ID],[1]!Table1[Unit_Price])</f>
        <v>29046</v>
      </c>
      <c r="H145">
        <f>_xlfn.XLOOKUP(Table1[[#This Row],[Product_ID]],[1]!Table1[Product_ID],[1]!Table1[Cost])</f>
        <v>20332.2</v>
      </c>
      <c r="I145">
        <v>5</v>
      </c>
      <c r="J145">
        <v>20</v>
      </c>
      <c r="K145">
        <f>Table1[[#This Row],[Quantity]]*Table1[[#This Row],[Unit_Price]]</f>
        <v>145230</v>
      </c>
      <c r="L145">
        <f>Table1[[#This Row],[Quantity]]*Table1[[#This Row],[Cost]]</f>
        <v>101661</v>
      </c>
      <c r="M145">
        <f>Table1[[#This Row],[Sales]]-Table1[[#This Row],[Total_Cost]]</f>
        <v>43569</v>
      </c>
      <c r="N145" s="1">
        <f>Table1[[#This Row],[Profit]]/Table1[[#This Row],[Sales]]</f>
        <v>0.3</v>
      </c>
      <c r="O145" t="str">
        <f>TEXT(Table1[[#This Row],[Order_Date]],"mmmm")</f>
        <v>July</v>
      </c>
      <c r="P145">
        <f>YEAR(Table1[[#This Row],[Order_Date]])</f>
        <v>2025</v>
      </c>
      <c r="Q145" t="str">
        <f>"Q"&amp;ROUNDUP(MONTH(Table1[[#This Row],[Order_Date]])/3,0)</f>
        <v>Q3</v>
      </c>
    </row>
    <row r="146" spans="1:17" x14ac:dyDescent="0.25">
      <c r="A146" t="s">
        <v>485</v>
      </c>
      <c r="B146" t="s">
        <v>486</v>
      </c>
      <c r="C146" t="s">
        <v>487</v>
      </c>
      <c r="D146" t="s">
        <v>13</v>
      </c>
      <c r="E146" t="str">
        <f>_xlfn.XLOOKUP(Table1[[#This Row],[Product_ID]],[1]!Table1[Product_ID],[1]!Table1[Product_Name])</f>
        <v>Beauty Product 1</v>
      </c>
      <c r="F146" t="str">
        <f>_xlfn.XLOOKUP(Table1[[#This Row],[Product_ID]],[1]!Table1[Product_ID],[1]!Table1[Category])</f>
        <v>Beauty</v>
      </c>
      <c r="G146">
        <f>_xlfn.XLOOKUP(Table1[[#This Row],[Product_ID]],[1]!Table1[Product_ID],[1]!Table1[Unit_Price])</f>
        <v>1891</v>
      </c>
      <c r="H146">
        <f>_xlfn.XLOOKUP(Table1[[#This Row],[Product_ID]],[1]!Table1[Product_ID],[1]!Table1[Cost])</f>
        <v>945.5</v>
      </c>
      <c r="I146">
        <v>1</v>
      </c>
      <c r="J146">
        <v>5</v>
      </c>
      <c r="K146">
        <f>Table1[[#This Row],[Quantity]]*Table1[[#This Row],[Unit_Price]]</f>
        <v>1891</v>
      </c>
      <c r="L146">
        <f>Table1[[#This Row],[Quantity]]*Table1[[#This Row],[Cost]]</f>
        <v>945.5</v>
      </c>
      <c r="M146">
        <f>Table1[[#This Row],[Sales]]-Table1[[#This Row],[Total_Cost]]</f>
        <v>945.5</v>
      </c>
      <c r="N146" s="1">
        <f>Table1[[#This Row],[Profit]]/Table1[[#This Row],[Sales]]</f>
        <v>0.5</v>
      </c>
      <c r="O146" t="str">
        <f>TEXT(Table1[[#This Row],[Order_Date]],"mmmm")</f>
        <v>September</v>
      </c>
      <c r="P146">
        <f>YEAR(Table1[[#This Row],[Order_Date]])</f>
        <v>2024</v>
      </c>
      <c r="Q146" t="str">
        <f>"Q"&amp;ROUNDUP(MONTH(Table1[[#This Row],[Order_Date]])/3,0)</f>
        <v>Q3</v>
      </c>
    </row>
    <row r="147" spans="1:17" x14ac:dyDescent="0.25">
      <c r="A147" t="s">
        <v>488</v>
      </c>
      <c r="B147" t="s">
        <v>489</v>
      </c>
      <c r="C147" t="s">
        <v>490</v>
      </c>
      <c r="D147" t="s">
        <v>409</v>
      </c>
      <c r="E147" t="str">
        <f>_xlfn.XLOOKUP(Table1[[#This Row],[Product_ID]],[1]!Table1[Product_ID],[1]!Table1[Product_Name])</f>
        <v>Home &amp; Kitchen Product 68</v>
      </c>
      <c r="F147" t="str">
        <f>_xlfn.XLOOKUP(Table1[[#This Row],[Product_ID]],[1]!Table1[Product_ID],[1]!Table1[Category])</f>
        <v>Home &amp; Kitchen</v>
      </c>
      <c r="G147">
        <f>_xlfn.XLOOKUP(Table1[[#This Row],[Product_ID]],[1]!Table1[Product_ID],[1]!Table1[Unit_Price])</f>
        <v>7252</v>
      </c>
      <c r="H147">
        <f>_xlfn.XLOOKUP(Table1[[#This Row],[Product_ID]],[1]!Table1[Product_ID],[1]!Table1[Cost])</f>
        <v>3626</v>
      </c>
      <c r="I147">
        <v>5</v>
      </c>
      <c r="J147">
        <v>0</v>
      </c>
      <c r="K147">
        <f>Table1[[#This Row],[Quantity]]*Table1[[#This Row],[Unit_Price]]</f>
        <v>36260</v>
      </c>
      <c r="L147">
        <f>Table1[[#This Row],[Quantity]]*Table1[[#This Row],[Cost]]</f>
        <v>18130</v>
      </c>
      <c r="M147">
        <f>Table1[[#This Row],[Sales]]-Table1[[#This Row],[Total_Cost]]</f>
        <v>18130</v>
      </c>
      <c r="N147" s="1">
        <f>Table1[[#This Row],[Profit]]/Table1[[#This Row],[Sales]]</f>
        <v>0.5</v>
      </c>
      <c r="O147" t="str">
        <f>TEXT(Table1[[#This Row],[Order_Date]],"mmmm")</f>
        <v>April</v>
      </c>
      <c r="P147">
        <f>YEAR(Table1[[#This Row],[Order_Date]])</f>
        <v>2024</v>
      </c>
      <c r="Q147" t="str">
        <f>"Q"&amp;ROUNDUP(MONTH(Table1[[#This Row],[Order_Date]])/3,0)</f>
        <v>Q2</v>
      </c>
    </row>
    <row r="148" spans="1:17" x14ac:dyDescent="0.25">
      <c r="A148" t="s">
        <v>491</v>
      </c>
      <c r="B148" t="s">
        <v>492</v>
      </c>
      <c r="C148" t="s">
        <v>479</v>
      </c>
      <c r="D148" t="s">
        <v>21</v>
      </c>
      <c r="E148" t="str">
        <f>_xlfn.XLOOKUP(Table1[[#This Row],[Product_ID]],[1]!Table1[Product_ID],[1]!Table1[Product_Name])</f>
        <v>Electronics Product 77</v>
      </c>
      <c r="F148" t="str">
        <f>_xlfn.XLOOKUP(Table1[[#This Row],[Product_ID]],[1]!Table1[Product_ID],[1]!Table1[Category])</f>
        <v>Electronics</v>
      </c>
      <c r="G148">
        <f>_xlfn.XLOOKUP(Table1[[#This Row],[Product_ID]],[1]!Table1[Product_ID],[1]!Table1[Unit_Price])</f>
        <v>42787</v>
      </c>
      <c r="H148">
        <f>_xlfn.XLOOKUP(Table1[[#This Row],[Product_ID]],[1]!Table1[Product_ID],[1]!Table1[Cost])</f>
        <v>29950.9</v>
      </c>
      <c r="I148">
        <v>4</v>
      </c>
      <c r="J148">
        <v>15</v>
      </c>
      <c r="K148">
        <f>Table1[[#This Row],[Quantity]]*Table1[[#This Row],[Unit_Price]]</f>
        <v>171148</v>
      </c>
      <c r="L148">
        <f>Table1[[#This Row],[Quantity]]*Table1[[#This Row],[Cost]]</f>
        <v>119803.6</v>
      </c>
      <c r="M148">
        <f>Table1[[#This Row],[Sales]]-Table1[[#This Row],[Total_Cost]]</f>
        <v>51344.399999999994</v>
      </c>
      <c r="N148" s="1">
        <f>Table1[[#This Row],[Profit]]/Table1[[#This Row],[Sales]]</f>
        <v>0.3</v>
      </c>
      <c r="O148" t="str">
        <f>TEXT(Table1[[#This Row],[Order_Date]],"mmmm")</f>
        <v>June</v>
      </c>
      <c r="P148">
        <f>YEAR(Table1[[#This Row],[Order_Date]])</f>
        <v>2025</v>
      </c>
      <c r="Q148" t="str">
        <f>"Q"&amp;ROUNDUP(MONTH(Table1[[#This Row],[Order_Date]])/3,0)</f>
        <v>Q2</v>
      </c>
    </row>
    <row r="149" spans="1:17" x14ac:dyDescent="0.25">
      <c r="A149" t="s">
        <v>493</v>
      </c>
      <c r="B149" t="s">
        <v>494</v>
      </c>
      <c r="C149" t="s">
        <v>495</v>
      </c>
      <c r="D149" t="s">
        <v>41</v>
      </c>
      <c r="E149" t="str">
        <f>_xlfn.XLOOKUP(Table1[[#This Row],[Product_ID]],[1]!Table1[Product_ID],[1]!Table1[Product_Name])</f>
        <v>Clothing Product 86</v>
      </c>
      <c r="F149" t="str">
        <f>_xlfn.XLOOKUP(Table1[[#This Row],[Product_ID]],[1]!Table1[Product_ID],[1]!Table1[Category])</f>
        <v>Clothing</v>
      </c>
      <c r="G149">
        <f>_xlfn.XLOOKUP(Table1[[#This Row],[Product_ID]],[1]!Table1[Product_ID],[1]!Table1[Unit_Price])</f>
        <v>3333</v>
      </c>
      <c r="H149">
        <f>_xlfn.XLOOKUP(Table1[[#This Row],[Product_ID]],[1]!Table1[Product_ID],[1]!Table1[Cost])</f>
        <v>2333.1</v>
      </c>
      <c r="I149">
        <v>4</v>
      </c>
      <c r="J149">
        <v>5</v>
      </c>
      <c r="K149">
        <f>Table1[[#This Row],[Quantity]]*Table1[[#This Row],[Unit_Price]]</f>
        <v>13332</v>
      </c>
      <c r="L149">
        <f>Table1[[#This Row],[Quantity]]*Table1[[#This Row],[Cost]]</f>
        <v>9332.4</v>
      </c>
      <c r="M149">
        <f>Table1[[#This Row],[Sales]]-Table1[[#This Row],[Total_Cost]]</f>
        <v>3999.6000000000004</v>
      </c>
      <c r="N149" s="1">
        <f>Table1[[#This Row],[Profit]]/Table1[[#This Row],[Sales]]</f>
        <v>0.30000000000000004</v>
      </c>
      <c r="O149" t="str">
        <f>TEXT(Table1[[#This Row],[Order_Date]],"mmmm")</f>
        <v>June</v>
      </c>
      <c r="P149">
        <f>YEAR(Table1[[#This Row],[Order_Date]])</f>
        <v>2025</v>
      </c>
      <c r="Q149" t="str">
        <f>"Q"&amp;ROUNDUP(MONTH(Table1[[#This Row],[Order_Date]])/3,0)</f>
        <v>Q2</v>
      </c>
    </row>
    <row r="150" spans="1:17" x14ac:dyDescent="0.25">
      <c r="A150" t="s">
        <v>496</v>
      </c>
      <c r="B150" t="s">
        <v>497</v>
      </c>
      <c r="C150" t="s">
        <v>498</v>
      </c>
      <c r="D150" t="s">
        <v>123</v>
      </c>
      <c r="E150" t="str">
        <f>_xlfn.XLOOKUP(Table1[[#This Row],[Product_ID]],[1]!Table1[Product_ID],[1]!Table1[Product_Name])</f>
        <v>Electronics Product 99</v>
      </c>
      <c r="F150" t="str">
        <f>_xlfn.XLOOKUP(Table1[[#This Row],[Product_ID]],[1]!Table1[Product_ID],[1]!Table1[Category])</f>
        <v>Electronics</v>
      </c>
      <c r="G150">
        <f>_xlfn.XLOOKUP(Table1[[#This Row],[Product_ID]],[1]!Table1[Product_ID],[1]!Table1[Unit_Price])</f>
        <v>48012</v>
      </c>
      <c r="H150">
        <f>_xlfn.XLOOKUP(Table1[[#This Row],[Product_ID]],[1]!Table1[Product_ID],[1]!Table1[Cost])</f>
        <v>24006</v>
      </c>
      <c r="I150">
        <v>5</v>
      </c>
      <c r="J150">
        <v>5</v>
      </c>
      <c r="K150">
        <f>Table1[[#This Row],[Quantity]]*Table1[[#This Row],[Unit_Price]]</f>
        <v>240060</v>
      </c>
      <c r="L150">
        <f>Table1[[#This Row],[Quantity]]*Table1[[#This Row],[Cost]]</f>
        <v>120030</v>
      </c>
      <c r="M150">
        <f>Table1[[#This Row],[Sales]]-Table1[[#This Row],[Total_Cost]]</f>
        <v>120030</v>
      </c>
      <c r="N150" s="1">
        <f>Table1[[#This Row],[Profit]]/Table1[[#This Row],[Sales]]</f>
        <v>0.5</v>
      </c>
      <c r="O150" t="str">
        <f>TEXT(Table1[[#This Row],[Order_Date]],"mmmm")</f>
        <v>November</v>
      </c>
      <c r="P150">
        <f>YEAR(Table1[[#This Row],[Order_Date]])</f>
        <v>2025</v>
      </c>
      <c r="Q150" t="str">
        <f>"Q"&amp;ROUNDUP(MONTH(Table1[[#This Row],[Order_Date]])/3,0)</f>
        <v>Q4</v>
      </c>
    </row>
    <row r="151" spans="1:17" x14ac:dyDescent="0.25">
      <c r="A151" t="s">
        <v>499</v>
      </c>
      <c r="B151" t="s">
        <v>500</v>
      </c>
      <c r="C151" t="s">
        <v>501</v>
      </c>
      <c r="D151" t="s">
        <v>502</v>
      </c>
      <c r="E151" t="str">
        <f>_xlfn.XLOOKUP(Table1[[#This Row],[Product_ID]],[1]!Table1[Product_ID],[1]!Table1[Product_Name])</f>
        <v>Beauty Product 42</v>
      </c>
      <c r="F151" t="str">
        <f>_xlfn.XLOOKUP(Table1[[#This Row],[Product_ID]],[1]!Table1[Product_ID],[1]!Table1[Category])</f>
        <v>Beauty</v>
      </c>
      <c r="G151">
        <f>_xlfn.XLOOKUP(Table1[[#This Row],[Product_ID]],[1]!Table1[Product_ID],[1]!Table1[Unit_Price])</f>
        <v>2758</v>
      </c>
      <c r="H151">
        <f>_xlfn.XLOOKUP(Table1[[#This Row],[Product_ID]],[1]!Table1[Product_ID],[1]!Table1[Cost])</f>
        <v>1379</v>
      </c>
      <c r="I151">
        <v>5</v>
      </c>
      <c r="J151">
        <v>20</v>
      </c>
      <c r="K151">
        <f>Table1[[#This Row],[Quantity]]*Table1[[#This Row],[Unit_Price]]</f>
        <v>13790</v>
      </c>
      <c r="L151">
        <f>Table1[[#This Row],[Quantity]]*Table1[[#This Row],[Cost]]</f>
        <v>6895</v>
      </c>
      <c r="M151">
        <f>Table1[[#This Row],[Sales]]-Table1[[#This Row],[Total_Cost]]</f>
        <v>6895</v>
      </c>
      <c r="N151" s="1">
        <f>Table1[[#This Row],[Profit]]/Table1[[#This Row],[Sales]]</f>
        <v>0.5</v>
      </c>
      <c r="O151" t="str">
        <f>TEXT(Table1[[#This Row],[Order_Date]],"mmmm")</f>
        <v>June</v>
      </c>
      <c r="P151">
        <f>YEAR(Table1[[#This Row],[Order_Date]])</f>
        <v>2024</v>
      </c>
      <c r="Q151" t="str">
        <f>"Q"&amp;ROUNDUP(MONTH(Table1[[#This Row],[Order_Date]])/3,0)</f>
        <v>Q2</v>
      </c>
    </row>
    <row r="152" spans="1:17" x14ac:dyDescent="0.25">
      <c r="A152" t="s">
        <v>503</v>
      </c>
      <c r="B152" t="s">
        <v>504</v>
      </c>
      <c r="C152" t="s">
        <v>505</v>
      </c>
      <c r="D152" t="s">
        <v>164</v>
      </c>
      <c r="E152" t="str">
        <f>_xlfn.XLOOKUP(Table1[[#This Row],[Product_ID]],[1]!Table1[Product_ID],[1]!Table1[Product_Name])</f>
        <v>Home &amp; Kitchen Product 11</v>
      </c>
      <c r="F152" t="str">
        <f>_xlfn.XLOOKUP(Table1[[#This Row],[Product_ID]],[1]!Table1[Product_ID],[1]!Table1[Category])</f>
        <v>Home &amp; Kitchen</v>
      </c>
      <c r="G152">
        <f>_xlfn.XLOOKUP(Table1[[#This Row],[Product_ID]],[1]!Table1[Product_ID],[1]!Table1[Unit_Price])</f>
        <v>4339</v>
      </c>
      <c r="H152">
        <f>_xlfn.XLOOKUP(Table1[[#This Row],[Product_ID]],[1]!Table1[Product_ID],[1]!Table1[Cost])</f>
        <v>2169.5</v>
      </c>
      <c r="I152">
        <v>5</v>
      </c>
      <c r="J152">
        <v>5</v>
      </c>
      <c r="K152">
        <f>Table1[[#This Row],[Quantity]]*Table1[[#This Row],[Unit_Price]]</f>
        <v>21695</v>
      </c>
      <c r="L152">
        <f>Table1[[#This Row],[Quantity]]*Table1[[#This Row],[Cost]]</f>
        <v>10847.5</v>
      </c>
      <c r="M152">
        <f>Table1[[#This Row],[Sales]]-Table1[[#This Row],[Total_Cost]]</f>
        <v>10847.5</v>
      </c>
      <c r="N152" s="1">
        <f>Table1[[#This Row],[Profit]]/Table1[[#This Row],[Sales]]</f>
        <v>0.5</v>
      </c>
      <c r="O152" t="str">
        <f>TEXT(Table1[[#This Row],[Order_Date]],"mmmm")</f>
        <v>July</v>
      </c>
      <c r="P152">
        <f>YEAR(Table1[[#This Row],[Order_Date]])</f>
        <v>2024</v>
      </c>
      <c r="Q152" t="str">
        <f>"Q"&amp;ROUNDUP(MONTH(Table1[[#This Row],[Order_Date]])/3,0)</f>
        <v>Q3</v>
      </c>
    </row>
    <row r="153" spans="1:17" x14ac:dyDescent="0.25">
      <c r="A153" t="s">
        <v>506</v>
      </c>
      <c r="B153" t="s">
        <v>507</v>
      </c>
      <c r="C153" t="s">
        <v>508</v>
      </c>
      <c r="D153" t="s">
        <v>244</v>
      </c>
      <c r="E153" t="str">
        <f>_xlfn.XLOOKUP(Table1[[#This Row],[Product_ID]],[1]!Table1[Product_ID],[1]!Table1[Product_Name])</f>
        <v>Beauty Product 100</v>
      </c>
      <c r="F153" t="str">
        <f>_xlfn.XLOOKUP(Table1[[#This Row],[Product_ID]],[1]!Table1[Product_ID],[1]!Table1[Category])</f>
        <v>Beauty</v>
      </c>
      <c r="G153">
        <f>_xlfn.XLOOKUP(Table1[[#This Row],[Product_ID]],[1]!Table1[Product_ID],[1]!Table1[Unit_Price])</f>
        <v>2523</v>
      </c>
      <c r="H153">
        <f>_xlfn.XLOOKUP(Table1[[#This Row],[Product_ID]],[1]!Table1[Product_ID],[1]!Table1[Cost])</f>
        <v>1766.1</v>
      </c>
      <c r="I153">
        <v>5</v>
      </c>
      <c r="J153">
        <v>0</v>
      </c>
      <c r="K153">
        <f>Table1[[#This Row],[Quantity]]*Table1[[#This Row],[Unit_Price]]</f>
        <v>12615</v>
      </c>
      <c r="L153">
        <f>Table1[[#This Row],[Quantity]]*Table1[[#This Row],[Cost]]</f>
        <v>8830.5</v>
      </c>
      <c r="M153">
        <f>Table1[[#This Row],[Sales]]-Table1[[#This Row],[Total_Cost]]</f>
        <v>3784.5</v>
      </c>
      <c r="N153" s="1">
        <f>Table1[[#This Row],[Profit]]/Table1[[#This Row],[Sales]]</f>
        <v>0.3</v>
      </c>
      <c r="O153" t="str">
        <f>TEXT(Table1[[#This Row],[Order_Date]],"mmmm")</f>
        <v>August</v>
      </c>
      <c r="P153">
        <f>YEAR(Table1[[#This Row],[Order_Date]])</f>
        <v>2024</v>
      </c>
      <c r="Q153" t="str">
        <f>"Q"&amp;ROUNDUP(MONTH(Table1[[#This Row],[Order_Date]])/3,0)</f>
        <v>Q3</v>
      </c>
    </row>
    <row r="154" spans="1:17" x14ac:dyDescent="0.25">
      <c r="A154" t="s">
        <v>509</v>
      </c>
      <c r="B154" t="s">
        <v>510</v>
      </c>
      <c r="C154" t="s">
        <v>511</v>
      </c>
      <c r="D154" t="s">
        <v>21</v>
      </c>
      <c r="E154" t="str">
        <f>_xlfn.XLOOKUP(Table1[[#This Row],[Product_ID]],[1]!Table1[Product_ID],[1]!Table1[Product_Name])</f>
        <v>Electronics Product 77</v>
      </c>
      <c r="F154" t="str">
        <f>_xlfn.XLOOKUP(Table1[[#This Row],[Product_ID]],[1]!Table1[Product_ID],[1]!Table1[Category])</f>
        <v>Electronics</v>
      </c>
      <c r="G154">
        <f>_xlfn.XLOOKUP(Table1[[#This Row],[Product_ID]],[1]!Table1[Product_ID],[1]!Table1[Unit_Price])</f>
        <v>42787</v>
      </c>
      <c r="H154">
        <f>_xlfn.XLOOKUP(Table1[[#This Row],[Product_ID]],[1]!Table1[Product_ID],[1]!Table1[Cost])</f>
        <v>29950.9</v>
      </c>
      <c r="I154">
        <v>5</v>
      </c>
      <c r="J154">
        <v>10</v>
      </c>
      <c r="K154">
        <f>Table1[[#This Row],[Quantity]]*Table1[[#This Row],[Unit_Price]]</f>
        <v>213935</v>
      </c>
      <c r="L154">
        <f>Table1[[#This Row],[Quantity]]*Table1[[#This Row],[Cost]]</f>
        <v>149754.5</v>
      </c>
      <c r="M154">
        <f>Table1[[#This Row],[Sales]]-Table1[[#This Row],[Total_Cost]]</f>
        <v>64180.5</v>
      </c>
      <c r="N154" s="1">
        <f>Table1[[#This Row],[Profit]]/Table1[[#This Row],[Sales]]</f>
        <v>0.3</v>
      </c>
      <c r="O154" t="str">
        <f>TEXT(Table1[[#This Row],[Order_Date]],"mmmm")</f>
        <v>September</v>
      </c>
      <c r="P154">
        <f>YEAR(Table1[[#This Row],[Order_Date]])</f>
        <v>2024</v>
      </c>
      <c r="Q154" t="str">
        <f>"Q"&amp;ROUNDUP(MONTH(Table1[[#This Row],[Order_Date]])/3,0)</f>
        <v>Q3</v>
      </c>
    </row>
    <row r="155" spans="1:17" x14ac:dyDescent="0.25">
      <c r="A155" t="s">
        <v>512</v>
      </c>
      <c r="B155" t="s">
        <v>312</v>
      </c>
      <c r="C155" t="s">
        <v>513</v>
      </c>
      <c r="D155" t="s">
        <v>29</v>
      </c>
      <c r="E155" t="str">
        <f>_xlfn.XLOOKUP(Table1[[#This Row],[Product_ID]],[1]!Table1[Product_ID],[1]!Table1[Product_Name])</f>
        <v>Beauty Product 18</v>
      </c>
      <c r="F155" t="str">
        <f>_xlfn.XLOOKUP(Table1[[#This Row],[Product_ID]],[1]!Table1[Product_ID],[1]!Table1[Category])</f>
        <v>Beauty</v>
      </c>
      <c r="G155">
        <f>_xlfn.XLOOKUP(Table1[[#This Row],[Product_ID]],[1]!Table1[Product_ID],[1]!Table1[Unit_Price])</f>
        <v>3985</v>
      </c>
      <c r="H155">
        <f>_xlfn.XLOOKUP(Table1[[#This Row],[Product_ID]],[1]!Table1[Product_ID],[1]!Table1[Cost])</f>
        <v>2789.5</v>
      </c>
      <c r="I155">
        <v>2</v>
      </c>
      <c r="J155">
        <v>5</v>
      </c>
      <c r="K155">
        <f>Table1[[#This Row],[Quantity]]*Table1[[#This Row],[Unit_Price]]</f>
        <v>7970</v>
      </c>
      <c r="L155">
        <f>Table1[[#This Row],[Quantity]]*Table1[[#This Row],[Cost]]</f>
        <v>5579</v>
      </c>
      <c r="M155">
        <f>Table1[[#This Row],[Sales]]-Table1[[#This Row],[Total_Cost]]</f>
        <v>2391</v>
      </c>
      <c r="N155" s="1">
        <f>Table1[[#This Row],[Profit]]/Table1[[#This Row],[Sales]]</f>
        <v>0.3</v>
      </c>
      <c r="O155" t="str">
        <f>TEXT(Table1[[#This Row],[Order_Date]],"mmmm")</f>
        <v>May</v>
      </c>
      <c r="P155">
        <f>YEAR(Table1[[#This Row],[Order_Date]])</f>
        <v>2024</v>
      </c>
      <c r="Q155" t="str">
        <f>"Q"&amp;ROUNDUP(MONTH(Table1[[#This Row],[Order_Date]])/3,0)</f>
        <v>Q2</v>
      </c>
    </row>
    <row r="156" spans="1:17" x14ac:dyDescent="0.25">
      <c r="A156" t="s">
        <v>514</v>
      </c>
      <c r="B156" t="s">
        <v>515</v>
      </c>
      <c r="C156" t="s">
        <v>516</v>
      </c>
      <c r="D156" t="s">
        <v>502</v>
      </c>
      <c r="E156" t="str">
        <f>_xlfn.XLOOKUP(Table1[[#This Row],[Product_ID]],[1]!Table1[Product_ID],[1]!Table1[Product_Name])</f>
        <v>Beauty Product 42</v>
      </c>
      <c r="F156" t="str">
        <f>_xlfn.XLOOKUP(Table1[[#This Row],[Product_ID]],[1]!Table1[Product_ID],[1]!Table1[Category])</f>
        <v>Beauty</v>
      </c>
      <c r="G156">
        <f>_xlfn.XLOOKUP(Table1[[#This Row],[Product_ID]],[1]!Table1[Product_ID],[1]!Table1[Unit_Price])</f>
        <v>2758</v>
      </c>
      <c r="H156">
        <f>_xlfn.XLOOKUP(Table1[[#This Row],[Product_ID]],[1]!Table1[Product_ID],[1]!Table1[Cost])</f>
        <v>1379</v>
      </c>
      <c r="I156">
        <v>5</v>
      </c>
      <c r="J156">
        <v>0</v>
      </c>
      <c r="K156">
        <f>Table1[[#This Row],[Quantity]]*Table1[[#This Row],[Unit_Price]]</f>
        <v>13790</v>
      </c>
      <c r="L156">
        <f>Table1[[#This Row],[Quantity]]*Table1[[#This Row],[Cost]]</f>
        <v>6895</v>
      </c>
      <c r="M156">
        <f>Table1[[#This Row],[Sales]]-Table1[[#This Row],[Total_Cost]]</f>
        <v>6895</v>
      </c>
      <c r="N156" s="1">
        <f>Table1[[#This Row],[Profit]]/Table1[[#This Row],[Sales]]</f>
        <v>0.5</v>
      </c>
      <c r="O156" t="str">
        <f>TEXT(Table1[[#This Row],[Order_Date]],"mmmm")</f>
        <v>May</v>
      </c>
      <c r="P156">
        <f>YEAR(Table1[[#This Row],[Order_Date]])</f>
        <v>2025</v>
      </c>
      <c r="Q156" t="str">
        <f>"Q"&amp;ROUNDUP(MONTH(Table1[[#This Row],[Order_Date]])/3,0)</f>
        <v>Q2</v>
      </c>
    </row>
    <row r="157" spans="1:17" x14ac:dyDescent="0.25">
      <c r="A157" t="s">
        <v>517</v>
      </c>
      <c r="B157" t="s">
        <v>518</v>
      </c>
      <c r="C157" t="s">
        <v>519</v>
      </c>
      <c r="D157" t="s">
        <v>49</v>
      </c>
      <c r="E157" t="str">
        <f>_xlfn.XLOOKUP(Table1[[#This Row],[Product_ID]],[1]!Table1[Product_ID],[1]!Table1[Product_Name])</f>
        <v>Sports Product 65</v>
      </c>
      <c r="F157" t="str">
        <f>_xlfn.XLOOKUP(Table1[[#This Row],[Product_ID]],[1]!Table1[Product_ID],[1]!Table1[Category])</f>
        <v>Sports</v>
      </c>
      <c r="G157">
        <f>_xlfn.XLOOKUP(Table1[[#This Row],[Product_ID]],[1]!Table1[Product_ID],[1]!Table1[Unit_Price])</f>
        <v>4421</v>
      </c>
      <c r="H157">
        <f>_xlfn.XLOOKUP(Table1[[#This Row],[Product_ID]],[1]!Table1[Product_ID],[1]!Table1[Cost])</f>
        <v>3094.7</v>
      </c>
      <c r="I157">
        <v>3</v>
      </c>
      <c r="J157">
        <v>5</v>
      </c>
      <c r="K157">
        <f>Table1[[#This Row],[Quantity]]*Table1[[#This Row],[Unit_Price]]</f>
        <v>13263</v>
      </c>
      <c r="L157">
        <f>Table1[[#This Row],[Quantity]]*Table1[[#This Row],[Cost]]</f>
        <v>9284.0999999999985</v>
      </c>
      <c r="M157">
        <f>Table1[[#This Row],[Sales]]-Table1[[#This Row],[Total_Cost]]</f>
        <v>3978.9000000000015</v>
      </c>
      <c r="N157" s="1">
        <f>Table1[[#This Row],[Profit]]/Table1[[#This Row],[Sales]]</f>
        <v>0.3000000000000001</v>
      </c>
      <c r="O157" t="str">
        <f>TEXT(Table1[[#This Row],[Order_Date]],"mmmm")</f>
        <v>November</v>
      </c>
      <c r="P157">
        <f>YEAR(Table1[[#This Row],[Order_Date]])</f>
        <v>2024</v>
      </c>
      <c r="Q157" t="str">
        <f>"Q"&amp;ROUNDUP(MONTH(Table1[[#This Row],[Order_Date]])/3,0)</f>
        <v>Q4</v>
      </c>
    </row>
    <row r="158" spans="1:17" x14ac:dyDescent="0.25">
      <c r="A158" t="s">
        <v>520</v>
      </c>
      <c r="B158" t="s">
        <v>129</v>
      </c>
      <c r="C158" t="s">
        <v>521</v>
      </c>
      <c r="D158" t="s">
        <v>21</v>
      </c>
      <c r="E158" t="str">
        <f>_xlfn.XLOOKUP(Table1[[#This Row],[Product_ID]],[1]!Table1[Product_ID],[1]!Table1[Product_Name])</f>
        <v>Electronics Product 77</v>
      </c>
      <c r="F158" t="str">
        <f>_xlfn.XLOOKUP(Table1[[#This Row],[Product_ID]],[1]!Table1[Product_ID],[1]!Table1[Category])</f>
        <v>Electronics</v>
      </c>
      <c r="G158">
        <f>_xlfn.XLOOKUP(Table1[[#This Row],[Product_ID]],[1]!Table1[Product_ID],[1]!Table1[Unit_Price])</f>
        <v>42787</v>
      </c>
      <c r="H158">
        <f>_xlfn.XLOOKUP(Table1[[#This Row],[Product_ID]],[1]!Table1[Product_ID],[1]!Table1[Cost])</f>
        <v>29950.9</v>
      </c>
      <c r="I158">
        <v>4</v>
      </c>
      <c r="J158">
        <v>10</v>
      </c>
      <c r="K158">
        <f>Table1[[#This Row],[Quantity]]*Table1[[#This Row],[Unit_Price]]</f>
        <v>171148</v>
      </c>
      <c r="L158">
        <f>Table1[[#This Row],[Quantity]]*Table1[[#This Row],[Cost]]</f>
        <v>119803.6</v>
      </c>
      <c r="M158">
        <f>Table1[[#This Row],[Sales]]-Table1[[#This Row],[Total_Cost]]</f>
        <v>51344.399999999994</v>
      </c>
      <c r="N158" s="1">
        <f>Table1[[#This Row],[Profit]]/Table1[[#This Row],[Sales]]</f>
        <v>0.3</v>
      </c>
      <c r="O158" t="str">
        <f>TEXT(Table1[[#This Row],[Order_Date]],"mmmm")</f>
        <v>November</v>
      </c>
      <c r="P158">
        <f>YEAR(Table1[[#This Row],[Order_Date]])</f>
        <v>2025</v>
      </c>
      <c r="Q158" t="str">
        <f>"Q"&amp;ROUNDUP(MONTH(Table1[[#This Row],[Order_Date]])/3,0)</f>
        <v>Q4</v>
      </c>
    </row>
    <row r="159" spans="1:17" x14ac:dyDescent="0.25">
      <c r="A159" t="s">
        <v>522</v>
      </c>
      <c r="B159" t="s">
        <v>523</v>
      </c>
      <c r="C159" t="s">
        <v>524</v>
      </c>
      <c r="D159" t="s">
        <v>237</v>
      </c>
      <c r="E159" t="str">
        <f>_xlfn.XLOOKUP(Table1[[#This Row],[Product_ID]],[1]!Table1[Product_ID],[1]!Table1[Product_Name])</f>
        <v>Sports Product 61</v>
      </c>
      <c r="F159" t="str">
        <f>_xlfn.XLOOKUP(Table1[[#This Row],[Product_ID]],[1]!Table1[Product_ID],[1]!Table1[Category])</f>
        <v>Sports</v>
      </c>
      <c r="G159">
        <f>_xlfn.XLOOKUP(Table1[[#This Row],[Product_ID]],[1]!Table1[Product_ID],[1]!Table1[Unit_Price])</f>
        <v>7170</v>
      </c>
      <c r="H159">
        <f>_xlfn.XLOOKUP(Table1[[#This Row],[Product_ID]],[1]!Table1[Product_ID],[1]!Table1[Cost])</f>
        <v>3585</v>
      </c>
      <c r="I159">
        <v>2</v>
      </c>
      <c r="J159">
        <v>20</v>
      </c>
      <c r="K159">
        <f>Table1[[#This Row],[Quantity]]*Table1[[#This Row],[Unit_Price]]</f>
        <v>14340</v>
      </c>
      <c r="L159">
        <f>Table1[[#This Row],[Quantity]]*Table1[[#This Row],[Cost]]</f>
        <v>7170</v>
      </c>
      <c r="M159">
        <f>Table1[[#This Row],[Sales]]-Table1[[#This Row],[Total_Cost]]</f>
        <v>7170</v>
      </c>
      <c r="N159" s="1">
        <f>Table1[[#This Row],[Profit]]/Table1[[#This Row],[Sales]]</f>
        <v>0.5</v>
      </c>
      <c r="O159" t="str">
        <f>TEXT(Table1[[#This Row],[Order_Date]],"mmmm")</f>
        <v>December</v>
      </c>
      <c r="P159">
        <f>YEAR(Table1[[#This Row],[Order_Date]])</f>
        <v>2024</v>
      </c>
      <c r="Q159" t="str">
        <f>"Q"&amp;ROUNDUP(MONTH(Table1[[#This Row],[Order_Date]])/3,0)</f>
        <v>Q4</v>
      </c>
    </row>
    <row r="160" spans="1:17" x14ac:dyDescent="0.25">
      <c r="A160" t="s">
        <v>525</v>
      </c>
      <c r="B160" t="s">
        <v>526</v>
      </c>
      <c r="C160" t="s">
        <v>527</v>
      </c>
      <c r="D160" t="s">
        <v>257</v>
      </c>
      <c r="E160" t="str">
        <f>_xlfn.XLOOKUP(Table1[[#This Row],[Product_ID]],[1]!Table1[Product_ID],[1]!Table1[Product_Name])</f>
        <v>Beauty Product 3</v>
      </c>
      <c r="F160" t="str">
        <f>_xlfn.XLOOKUP(Table1[[#This Row],[Product_ID]],[1]!Table1[Product_ID],[1]!Table1[Category])</f>
        <v>Beauty</v>
      </c>
      <c r="G160">
        <f>_xlfn.XLOOKUP(Table1[[#This Row],[Product_ID]],[1]!Table1[Product_ID],[1]!Table1[Unit_Price])</f>
        <v>569</v>
      </c>
      <c r="H160">
        <f>_xlfn.XLOOKUP(Table1[[#This Row],[Product_ID]],[1]!Table1[Product_ID],[1]!Table1[Cost])</f>
        <v>341.4</v>
      </c>
      <c r="I160">
        <v>3</v>
      </c>
      <c r="J160">
        <v>20</v>
      </c>
      <c r="K160">
        <f>Table1[[#This Row],[Quantity]]*Table1[[#This Row],[Unit_Price]]</f>
        <v>1707</v>
      </c>
      <c r="L160">
        <f>Table1[[#This Row],[Quantity]]*Table1[[#This Row],[Cost]]</f>
        <v>1024.1999999999998</v>
      </c>
      <c r="M160">
        <f>Table1[[#This Row],[Sales]]-Table1[[#This Row],[Total_Cost]]</f>
        <v>682.80000000000018</v>
      </c>
      <c r="N160" s="1">
        <f>Table1[[#This Row],[Profit]]/Table1[[#This Row],[Sales]]</f>
        <v>0.40000000000000013</v>
      </c>
      <c r="O160" t="str">
        <f>TEXT(Table1[[#This Row],[Order_Date]],"mmmm")</f>
        <v>January</v>
      </c>
      <c r="P160">
        <f>YEAR(Table1[[#This Row],[Order_Date]])</f>
        <v>2025</v>
      </c>
      <c r="Q160" t="str">
        <f>"Q"&amp;ROUNDUP(MONTH(Table1[[#This Row],[Order_Date]])/3,0)</f>
        <v>Q1</v>
      </c>
    </row>
    <row r="161" spans="1:17" x14ac:dyDescent="0.25">
      <c r="A161" t="s">
        <v>528</v>
      </c>
      <c r="B161" t="s">
        <v>529</v>
      </c>
      <c r="C161" t="s">
        <v>530</v>
      </c>
      <c r="D161" t="s">
        <v>49</v>
      </c>
      <c r="E161" t="str">
        <f>_xlfn.XLOOKUP(Table1[[#This Row],[Product_ID]],[1]!Table1[Product_ID],[1]!Table1[Product_Name])</f>
        <v>Sports Product 65</v>
      </c>
      <c r="F161" t="str">
        <f>_xlfn.XLOOKUP(Table1[[#This Row],[Product_ID]],[1]!Table1[Product_ID],[1]!Table1[Category])</f>
        <v>Sports</v>
      </c>
      <c r="G161">
        <f>_xlfn.XLOOKUP(Table1[[#This Row],[Product_ID]],[1]!Table1[Product_ID],[1]!Table1[Unit_Price])</f>
        <v>4421</v>
      </c>
      <c r="H161">
        <f>_xlfn.XLOOKUP(Table1[[#This Row],[Product_ID]],[1]!Table1[Product_ID],[1]!Table1[Cost])</f>
        <v>3094.7</v>
      </c>
      <c r="I161">
        <v>5</v>
      </c>
      <c r="J161">
        <v>15</v>
      </c>
      <c r="K161">
        <f>Table1[[#This Row],[Quantity]]*Table1[[#This Row],[Unit_Price]]</f>
        <v>22105</v>
      </c>
      <c r="L161">
        <f>Table1[[#This Row],[Quantity]]*Table1[[#This Row],[Cost]]</f>
        <v>15473.5</v>
      </c>
      <c r="M161">
        <f>Table1[[#This Row],[Sales]]-Table1[[#This Row],[Total_Cost]]</f>
        <v>6631.5</v>
      </c>
      <c r="N161" s="1">
        <f>Table1[[#This Row],[Profit]]/Table1[[#This Row],[Sales]]</f>
        <v>0.3</v>
      </c>
      <c r="O161" t="str">
        <f>TEXT(Table1[[#This Row],[Order_Date]],"mmmm")</f>
        <v>August</v>
      </c>
      <c r="P161">
        <f>YEAR(Table1[[#This Row],[Order_Date]])</f>
        <v>2025</v>
      </c>
      <c r="Q161" t="str">
        <f>"Q"&amp;ROUNDUP(MONTH(Table1[[#This Row],[Order_Date]])/3,0)</f>
        <v>Q3</v>
      </c>
    </row>
    <row r="162" spans="1:17" x14ac:dyDescent="0.25">
      <c r="A162" t="s">
        <v>531</v>
      </c>
      <c r="B162" t="s">
        <v>532</v>
      </c>
      <c r="C162" t="s">
        <v>280</v>
      </c>
      <c r="D162" t="s">
        <v>29</v>
      </c>
      <c r="E162" t="str">
        <f>_xlfn.XLOOKUP(Table1[[#This Row],[Product_ID]],[1]!Table1[Product_ID],[1]!Table1[Product_Name])</f>
        <v>Beauty Product 18</v>
      </c>
      <c r="F162" t="str">
        <f>_xlfn.XLOOKUP(Table1[[#This Row],[Product_ID]],[1]!Table1[Product_ID],[1]!Table1[Category])</f>
        <v>Beauty</v>
      </c>
      <c r="G162">
        <f>_xlfn.XLOOKUP(Table1[[#This Row],[Product_ID]],[1]!Table1[Product_ID],[1]!Table1[Unit_Price])</f>
        <v>3985</v>
      </c>
      <c r="H162">
        <f>_xlfn.XLOOKUP(Table1[[#This Row],[Product_ID]],[1]!Table1[Product_ID],[1]!Table1[Cost])</f>
        <v>2789.5</v>
      </c>
      <c r="I162">
        <v>3</v>
      </c>
      <c r="J162">
        <v>10</v>
      </c>
      <c r="K162">
        <f>Table1[[#This Row],[Quantity]]*Table1[[#This Row],[Unit_Price]]</f>
        <v>11955</v>
      </c>
      <c r="L162">
        <f>Table1[[#This Row],[Quantity]]*Table1[[#This Row],[Cost]]</f>
        <v>8368.5</v>
      </c>
      <c r="M162">
        <f>Table1[[#This Row],[Sales]]-Table1[[#This Row],[Total_Cost]]</f>
        <v>3586.5</v>
      </c>
      <c r="N162" s="1">
        <f>Table1[[#This Row],[Profit]]/Table1[[#This Row],[Sales]]</f>
        <v>0.3</v>
      </c>
      <c r="O162" t="str">
        <f>TEXT(Table1[[#This Row],[Order_Date]],"mmmm")</f>
        <v>November</v>
      </c>
      <c r="P162">
        <f>YEAR(Table1[[#This Row],[Order_Date]])</f>
        <v>2025</v>
      </c>
      <c r="Q162" t="str">
        <f>"Q"&amp;ROUNDUP(MONTH(Table1[[#This Row],[Order_Date]])/3,0)</f>
        <v>Q4</v>
      </c>
    </row>
    <row r="163" spans="1:17" x14ac:dyDescent="0.25">
      <c r="A163" t="s">
        <v>533</v>
      </c>
      <c r="B163" t="s">
        <v>534</v>
      </c>
      <c r="C163" t="s">
        <v>535</v>
      </c>
      <c r="D163" t="s">
        <v>216</v>
      </c>
      <c r="E163" t="str">
        <f>_xlfn.XLOOKUP(Table1[[#This Row],[Product_ID]],[1]!Table1[Product_ID],[1]!Table1[Product_Name])</f>
        <v>Beauty Product 69</v>
      </c>
      <c r="F163" t="str">
        <f>_xlfn.XLOOKUP(Table1[[#This Row],[Product_ID]],[1]!Table1[Product_ID],[1]!Table1[Category])</f>
        <v>Beauty</v>
      </c>
      <c r="G163">
        <f>_xlfn.XLOOKUP(Table1[[#This Row],[Product_ID]],[1]!Table1[Product_ID],[1]!Table1[Unit_Price])</f>
        <v>384</v>
      </c>
      <c r="H163">
        <f>_xlfn.XLOOKUP(Table1[[#This Row],[Product_ID]],[1]!Table1[Product_ID],[1]!Table1[Cost])</f>
        <v>192</v>
      </c>
      <c r="I163">
        <v>2</v>
      </c>
      <c r="J163">
        <v>5</v>
      </c>
      <c r="K163">
        <f>Table1[[#This Row],[Quantity]]*Table1[[#This Row],[Unit_Price]]</f>
        <v>768</v>
      </c>
      <c r="L163">
        <f>Table1[[#This Row],[Quantity]]*Table1[[#This Row],[Cost]]</f>
        <v>384</v>
      </c>
      <c r="M163">
        <f>Table1[[#This Row],[Sales]]-Table1[[#This Row],[Total_Cost]]</f>
        <v>384</v>
      </c>
      <c r="N163" s="1">
        <f>Table1[[#This Row],[Profit]]/Table1[[#This Row],[Sales]]</f>
        <v>0.5</v>
      </c>
      <c r="O163" t="str">
        <f>TEXT(Table1[[#This Row],[Order_Date]],"mmmm")</f>
        <v>September</v>
      </c>
      <c r="P163">
        <f>YEAR(Table1[[#This Row],[Order_Date]])</f>
        <v>2025</v>
      </c>
      <c r="Q163" t="str">
        <f>"Q"&amp;ROUNDUP(MONTH(Table1[[#This Row],[Order_Date]])/3,0)</f>
        <v>Q3</v>
      </c>
    </row>
    <row r="164" spans="1:17" x14ac:dyDescent="0.25">
      <c r="A164" t="s">
        <v>536</v>
      </c>
      <c r="B164" t="s">
        <v>537</v>
      </c>
      <c r="C164" t="s">
        <v>538</v>
      </c>
      <c r="D164" t="s">
        <v>37</v>
      </c>
      <c r="E164" t="str">
        <f>_xlfn.XLOOKUP(Table1[[#This Row],[Product_ID]],[1]!Table1[Product_ID],[1]!Table1[Product_Name])</f>
        <v>Home &amp; Kitchen Product 46</v>
      </c>
      <c r="F164" t="str">
        <f>_xlfn.XLOOKUP(Table1[[#This Row],[Product_ID]],[1]!Table1[Product_ID],[1]!Table1[Category])</f>
        <v>Home &amp; Kitchen</v>
      </c>
      <c r="G164">
        <f>_xlfn.XLOOKUP(Table1[[#This Row],[Product_ID]],[1]!Table1[Product_ID],[1]!Table1[Unit_Price])</f>
        <v>10604</v>
      </c>
      <c r="H164">
        <f>_xlfn.XLOOKUP(Table1[[#This Row],[Product_ID]],[1]!Table1[Product_ID],[1]!Table1[Cost])</f>
        <v>5302</v>
      </c>
      <c r="I164">
        <v>2</v>
      </c>
      <c r="J164">
        <v>10</v>
      </c>
      <c r="K164">
        <f>Table1[[#This Row],[Quantity]]*Table1[[#This Row],[Unit_Price]]</f>
        <v>21208</v>
      </c>
      <c r="L164">
        <f>Table1[[#This Row],[Quantity]]*Table1[[#This Row],[Cost]]</f>
        <v>10604</v>
      </c>
      <c r="M164">
        <f>Table1[[#This Row],[Sales]]-Table1[[#This Row],[Total_Cost]]</f>
        <v>10604</v>
      </c>
      <c r="N164" s="1">
        <f>Table1[[#This Row],[Profit]]/Table1[[#This Row],[Sales]]</f>
        <v>0.5</v>
      </c>
      <c r="O164" t="str">
        <f>TEXT(Table1[[#This Row],[Order_Date]],"mmmm")</f>
        <v>March</v>
      </c>
      <c r="P164">
        <f>YEAR(Table1[[#This Row],[Order_Date]])</f>
        <v>2024</v>
      </c>
      <c r="Q164" t="str">
        <f>"Q"&amp;ROUNDUP(MONTH(Table1[[#This Row],[Order_Date]])/3,0)</f>
        <v>Q1</v>
      </c>
    </row>
    <row r="165" spans="1:17" x14ac:dyDescent="0.25">
      <c r="A165" t="s">
        <v>539</v>
      </c>
      <c r="B165" t="s">
        <v>540</v>
      </c>
      <c r="C165" t="s">
        <v>541</v>
      </c>
      <c r="D165" t="s">
        <v>542</v>
      </c>
      <c r="E165" t="str">
        <f>_xlfn.XLOOKUP(Table1[[#This Row],[Product_ID]],[1]!Table1[Product_ID],[1]!Table1[Product_Name])</f>
        <v>Home &amp; Kitchen Product 78</v>
      </c>
      <c r="F165" t="str">
        <f>_xlfn.XLOOKUP(Table1[[#This Row],[Product_ID]],[1]!Table1[Product_ID],[1]!Table1[Category])</f>
        <v>Home &amp; Kitchen</v>
      </c>
      <c r="G165">
        <f>_xlfn.XLOOKUP(Table1[[#This Row],[Product_ID]],[1]!Table1[Product_ID],[1]!Table1[Unit_Price])</f>
        <v>700</v>
      </c>
      <c r="H165">
        <f>_xlfn.XLOOKUP(Table1[[#This Row],[Product_ID]],[1]!Table1[Product_ID],[1]!Table1[Cost])</f>
        <v>420</v>
      </c>
      <c r="I165">
        <v>2</v>
      </c>
      <c r="J165">
        <v>10</v>
      </c>
      <c r="K165">
        <f>Table1[[#This Row],[Quantity]]*Table1[[#This Row],[Unit_Price]]</f>
        <v>1400</v>
      </c>
      <c r="L165">
        <f>Table1[[#This Row],[Quantity]]*Table1[[#This Row],[Cost]]</f>
        <v>840</v>
      </c>
      <c r="M165">
        <f>Table1[[#This Row],[Sales]]-Table1[[#This Row],[Total_Cost]]</f>
        <v>560</v>
      </c>
      <c r="N165" s="1">
        <f>Table1[[#This Row],[Profit]]/Table1[[#This Row],[Sales]]</f>
        <v>0.4</v>
      </c>
      <c r="O165" t="str">
        <f>TEXT(Table1[[#This Row],[Order_Date]],"mmmm")</f>
        <v>May</v>
      </c>
      <c r="P165">
        <f>YEAR(Table1[[#This Row],[Order_Date]])</f>
        <v>2025</v>
      </c>
      <c r="Q165" t="str">
        <f>"Q"&amp;ROUNDUP(MONTH(Table1[[#This Row],[Order_Date]])/3,0)</f>
        <v>Q2</v>
      </c>
    </row>
    <row r="166" spans="1:17" x14ac:dyDescent="0.25">
      <c r="A166" t="s">
        <v>543</v>
      </c>
      <c r="B166" t="s">
        <v>544</v>
      </c>
      <c r="C166" t="s">
        <v>545</v>
      </c>
      <c r="D166" t="s">
        <v>237</v>
      </c>
      <c r="E166" t="str">
        <f>_xlfn.XLOOKUP(Table1[[#This Row],[Product_ID]],[1]!Table1[Product_ID],[1]!Table1[Product_Name])</f>
        <v>Sports Product 61</v>
      </c>
      <c r="F166" t="str">
        <f>_xlfn.XLOOKUP(Table1[[#This Row],[Product_ID]],[1]!Table1[Product_ID],[1]!Table1[Category])</f>
        <v>Sports</v>
      </c>
      <c r="G166">
        <f>_xlfn.XLOOKUP(Table1[[#This Row],[Product_ID]],[1]!Table1[Product_ID],[1]!Table1[Unit_Price])</f>
        <v>7170</v>
      </c>
      <c r="H166">
        <f>_xlfn.XLOOKUP(Table1[[#This Row],[Product_ID]],[1]!Table1[Product_ID],[1]!Table1[Cost])</f>
        <v>3585</v>
      </c>
      <c r="I166">
        <v>5</v>
      </c>
      <c r="J166">
        <v>20</v>
      </c>
      <c r="K166">
        <f>Table1[[#This Row],[Quantity]]*Table1[[#This Row],[Unit_Price]]</f>
        <v>35850</v>
      </c>
      <c r="L166">
        <f>Table1[[#This Row],[Quantity]]*Table1[[#This Row],[Cost]]</f>
        <v>17925</v>
      </c>
      <c r="M166">
        <f>Table1[[#This Row],[Sales]]-Table1[[#This Row],[Total_Cost]]</f>
        <v>17925</v>
      </c>
      <c r="N166" s="1">
        <f>Table1[[#This Row],[Profit]]/Table1[[#This Row],[Sales]]</f>
        <v>0.5</v>
      </c>
      <c r="O166" t="str">
        <f>TEXT(Table1[[#This Row],[Order_Date]],"mmmm")</f>
        <v>March</v>
      </c>
      <c r="P166">
        <f>YEAR(Table1[[#This Row],[Order_Date]])</f>
        <v>2024</v>
      </c>
      <c r="Q166" t="str">
        <f>"Q"&amp;ROUNDUP(MONTH(Table1[[#This Row],[Order_Date]])/3,0)</f>
        <v>Q1</v>
      </c>
    </row>
    <row r="167" spans="1:17" x14ac:dyDescent="0.25">
      <c r="A167" t="s">
        <v>546</v>
      </c>
      <c r="B167" t="s">
        <v>547</v>
      </c>
      <c r="C167" t="s">
        <v>548</v>
      </c>
      <c r="D167" t="s">
        <v>157</v>
      </c>
      <c r="E167" t="str">
        <f>_xlfn.XLOOKUP(Table1[[#This Row],[Product_ID]],[1]!Table1[Product_ID],[1]!Table1[Product_Name])</f>
        <v>Sports Product 89</v>
      </c>
      <c r="F167" t="str">
        <f>_xlfn.XLOOKUP(Table1[[#This Row],[Product_ID]],[1]!Table1[Product_ID],[1]!Table1[Category])</f>
        <v>Sports</v>
      </c>
      <c r="G167">
        <f>_xlfn.XLOOKUP(Table1[[#This Row],[Product_ID]],[1]!Table1[Product_ID],[1]!Table1[Unit_Price])</f>
        <v>2956</v>
      </c>
      <c r="H167">
        <f>_xlfn.XLOOKUP(Table1[[#This Row],[Product_ID]],[1]!Table1[Product_ID],[1]!Table1[Cost])</f>
        <v>1478</v>
      </c>
      <c r="I167">
        <v>4</v>
      </c>
      <c r="J167">
        <v>20</v>
      </c>
      <c r="K167">
        <f>Table1[[#This Row],[Quantity]]*Table1[[#This Row],[Unit_Price]]</f>
        <v>11824</v>
      </c>
      <c r="L167">
        <f>Table1[[#This Row],[Quantity]]*Table1[[#This Row],[Cost]]</f>
        <v>5912</v>
      </c>
      <c r="M167">
        <f>Table1[[#This Row],[Sales]]-Table1[[#This Row],[Total_Cost]]</f>
        <v>5912</v>
      </c>
      <c r="N167" s="1">
        <f>Table1[[#This Row],[Profit]]/Table1[[#This Row],[Sales]]</f>
        <v>0.5</v>
      </c>
      <c r="O167" t="str">
        <f>TEXT(Table1[[#This Row],[Order_Date]],"mmmm")</f>
        <v>February</v>
      </c>
      <c r="P167">
        <f>YEAR(Table1[[#This Row],[Order_Date]])</f>
        <v>2025</v>
      </c>
      <c r="Q167" t="str">
        <f>"Q"&amp;ROUNDUP(MONTH(Table1[[#This Row],[Order_Date]])/3,0)</f>
        <v>Q1</v>
      </c>
    </row>
    <row r="168" spans="1:17" x14ac:dyDescent="0.25">
      <c r="A168" t="s">
        <v>549</v>
      </c>
      <c r="B168" t="s">
        <v>550</v>
      </c>
      <c r="C168" t="s">
        <v>551</v>
      </c>
      <c r="D168" t="s">
        <v>257</v>
      </c>
      <c r="E168" t="str">
        <f>_xlfn.XLOOKUP(Table1[[#This Row],[Product_ID]],[1]!Table1[Product_ID],[1]!Table1[Product_Name])</f>
        <v>Beauty Product 3</v>
      </c>
      <c r="F168" t="str">
        <f>_xlfn.XLOOKUP(Table1[[#This Row],[Product_ID]],[1]!Table1[Product_ID],[1]!Table1[Category])</f>
        <v>Beauty</v>
      </c>
      <c r="G168">
        <f>_xlfn.XLOOKUP(Table1[[#This Row],[Product_ID]],[1]!Table1[Product_ID],[1]!Table1[Unit_Price])</f>
        <v>569</v>
      </c>
      <c r="H168">
        <f>_xlfn.XLOOKUP(Table1[[#This Row],[Product_ID]],[1]!Table1[Product_ID],[1]!Table1[Cost])</f>
        <v>341.4</v>
      </c>
      <c r="I168">
        <v>4</v>
      </c>
      <c r="J168">
        <v>5</v>
      </c>
      <c r="K168">
        <f>Table1[[#This Row],[Quantity]]*Table1[[#This Row],[Unit_Price]]</f>
        <v>2276</v>
      </c>
      <c r="L168">
        <f>Table1[[#This Row],[Quantity]]*Table1[[#This Row],[Cost]]</f>
        <v>1365.6</v>
      </c>
      <c r="M168">
        <f>Table1[[#This Row],[Sales]]-Table1[[#This Row],[Total_Cost]]</f>
        <v>910.40000000000009</v>
      </c>
      <c r="N168" s="1">
        <f>Table1[[#This Row],[Profit]]/Table1[[#This Row],[Sales]]</f>
        <v>0.4</v>
      </c>
      <c r="O168" t="str">
        <f>TEXT(Table1[[#This Row],[Order_Date]],"mmmm")</f>
        <v>March</v>
      </c>
      <c r="P168">
        <f>YEAR(Table1[[#This Row],[Order_Date]])</f>
        <v>2024</v>
      </c>
      <c r="Q168" t="str">
        <f>"Q"&amp;ROUNDUP(MONTH(Table1[[#This Row],[Order_Date]])/3,0)</f>
        <v>Q1</v>
      </c>
    </row>
    <row r="169" spans="1:17" x14ac:dyDescent="0.25">
      <c r="A169" t="s">
        <v>552</v>
      </c>
      <c r="B169" t="s">
        <v>553</v>
      </c>
      <c r="C169" t="s">
        <v>554</v>
      </c>
      <c r="D169" t="s">
        <v>100</v>
      </c>
      <c r="E169" t="str">
        <f>_xlfn.XLOOKUP(Table1[[#This Row],[Product_ID]],[1]!Table1[Product_ID],[1]!Table1[Product_Name])</f>
        <v>Electronics Product 74</v>
      </c>
      <c r="F169" t="str">
        <f>_xlfn.XLOOKUP(Table1[[#This Row],[Product_ID]],[1]!Table1[Product_ID],[1]!Table1[Category])</f>
        <v>Electronics</v>
      </c>
      <c r="G169">
        <f>_xlfn.XLOOKUP(Table1[[#This Row],[Product_ID]],[1]!Table1[Product_ID],[1]!Table1[Unit_Price])</f>
        <v>20835</v>
      </c>
      <c r="H169">
        <f>_xlfn.XLOOKUP(Table1[[#This Row],[Product_ID]],[1]!Table1[Product_ID],[1]!Table1[Cost])</f>
        <v>12501</v>
      </c>
      <c r="I169">
        <v>1</v>
      </c>
      <c r="J169">
        <v>20</v>
      </c>
      <c r="K169">
        <f>Table1[[#This Row],[Quantity]]*Table1[[#This Row],[Unit_Price]]</f>
        <v>20835</v>
      </c>
      <c r="L169">
        <f>Table1[[#This Row],[Quantity]]*Table1[[#This Row],[Cost]]</f>
        <v>12501</v>
      </c>
      <c r="M169">
        <f>Table1[[#This Row],[Sales]]-Table1[[#This Row],[Total_Cost]]</f>
        <v>8334</v>
      </c>
      <c r="N169" s="1">
        <f>Table1[[#This Row],[Profit]]/Table1[[#This Row],[Sales]]</f>
        <v>0.4</v>
      </c>
      <c r="O169" t="str">
        <f>TEXT(Table1[[#This Row],[Order_Date]],"mmmm")</f>
        <v>November</v>
      </c>
      <c r="P169">
        <f>YEAR(Table1[[#This Row],[Order_Date]])</f>
        <v>2025</v>
      </c>
      <c r="Q169" t="str">
        <f>"Q"&amp;ROUNDUP(MONTH(Table1[[#This Row],[Order_Date]])/3,0)</f>
        <v>Q4</v>
      </c>
    </row>
    <row r="170" spans="1:17" x14ac:dyDescent="0.25">
      <c r="A170" t="s">
        <v>555</v>
      </c>
      <c r="B170" t="s">
        <v>556</v>
      </c>
      <c r="C170" t="s">
        <v>557</v>
      </c>
      <c r="D170" t="s">
        <v>81</v>
      </c>
      <c r="E170" t="str">
        <f>_xlfn.XLOOKUP(Table1[[#This Row],[Product_ID]],[1]!Table1[Product_ID],[1]!Table1[Product_Name])</f>
        <v>Beauty Product 4</v>
      </c>
      <c r="F170" t="str">
        <f>_xlfn.XLOOKUP(Table1[[#This Row],[Product_ID]],[1]!Table1[Product_ID],[1]!Table1[Category])</f>
        <v>Beauty</v>
      </c>
      <c r="G170">
        <f>_xlfn.XLOOKUP(Table1[[#This Row],[Product_ID]],[1]!Table1[Product_ID],[1]!Table1[Unit_Price])</f>
        <v>591</v>
      </c>
      <c r="H170">
        <f>_xlfn.XLOOKUP(Table1[[#This Row],[Product_ID]],[1]!Table1[Product_ID],[1]!Table1[Cost])</f>
        <v>354.6</v>
      </c>
      <c r="I170">
        <v>4</v>
      </c>
      <c r="J170">
        <v>15</v>
      </c>
      <c r="K170">
        <f>Table1[[#This Row],[Quantity]]*Table1[[#This Row],[Unit_Price]]</f>
        <v>2364</v>
      </c>
      <c r="L170">
        <f>Table1[[#This Row],[Quantity]]*Table1[[#This Row],[Cost]]</f>
        <v>1418.4</v>
      </c>
      <c r="M170">
        <f>Table1[[#This Row],[Sales]]-Table1[[#This Row],[Total_Cost]]</f>
        <v>945.59999999999991</v>
      </c>
      <c r="N170" s="1">
        <f>Table1[[#This Row],[Profit]]/Table1[[#This Row],[Sales]]</f>
        <v>0.39999999999999997</v>
      </c>
      <c r="O170" t="str">
        <f>TEXT(Table1[[#This Row],[Order_Date]],"mmmm")</f>
        <v>January</v>
      </c>
      <c r="P170">
        <f>YEAR(Table1[[#This Row],[Order_Date]])</f>
        <v>2024</v>
      </c>
      <c r="Q170" t="str">
        <f>"Q"&amp;ROUNDUP(MONTH(Table1[[#This Row],[Order_Date]])/3,0)</f>
        <v>Q1</v>
      </c>
    </row>
    <row r="171" spans="1:17" x14ac:dyDescent="0.25">
      <c r="A171" t="s">
        <v>558</v>
      </c>
      <c r="B171" t="s">
        <v>375</v>
      </c>
      <c r="C171" t="s">
        <v>559</v>
      </c>
      <c r="D171" t="s">
        <v>33</v>
      </c>
      <c r="E171" t="str">
        <f>_xlfn.XLOOKUP(Table1[[#This Row],[Product_ID]],[1]!Table1[Product_ID],[1]!Table1[Product_Name])</f>
        <v>Sports Product 88</v>
      </c>
      <c r="F171" t="str">
        <f>_xlfn.XLOOKUP(Table1[[#This Row],[Product_ID]],[1]!Table1[Product_ID],[1]!Table1[Category])</f>
        <v>Sports</v>
      </c>
      <c r="G171">
        <f>_xlfn.XLOOKUP(Table1[[#This Row],[Product_ID]],[1]!Table1[Product_ID],[1]!Table1[Unit_Price])</f>
        <v>11542</v>
      </c>
      <c r="H171">
        <f>_xlfn.XLOOKUP(Table1[[#This Row],[Product_ID]],[1]!Table1[Product_ID],[1]!Table1[Cost])</f>
        <v>6925.2</v>
      </c>
      <c r="I171">
        <v>4</v>
      </c>
      <c r="J171">
        <v>20</v>
      </c>
      <c r="K171">
        <f>Table1[[#This Row],[Quantity]]*Table1[[#This Row],[Unit_Price]]</f>
        <v>46168</v>
      </c>
      <c r="L171">
        <f>Table1[[#This Row],[Quantity]]*Table1[[#This Row],[Cost]]</f>
        <v>27700.799999999999</v>
      </c>
      <c r="M171">
        <f>Table1[[#This Row],[Sales]]-Table1[[#This Row],[Total_Cost]]</f>
        <v>18467.2</v>
      </c>
      <c r="N171" s="1">
        <f>Table1[[#This Row],[Profit]]/Table1[[#This Row],[Sales]]</f>
        <v>0.4</v>
      </c>
      <c r="O171" t="str">
        <f>TEXT(Table1[[#This Row],[Order_Date]],"mmmm")</f>
        <v>May</v>
      </c>
      <c r="P171">
        <f>YEAR(Table1[[#This Row],[Order_Date]])</f>
        <v>2025</v>
      </c>
      <c r="Q171" t="str">
        <f>"Q"&amp;ROUNDUP(MONTH(Table1[[#This Row],[Order_Date]])/3,0)</f>
        <v>Q2</v>
      </c>
    </row>
    <row r="172" spans="1:17" x14ac:dyDescent="0.25">
      <c r="A172" t="s">
        <v>560</v>
      </c>
      <c r="B172" t="s">
        <v>532</v>
      </c>
      <c r="C172" t="s">
        <v>561</v>
      </c>
      <c r="D172" t="s">
        <v>104</v>
      </c>
      <c r="E172" t="str">
        <f>_xlfn.XLOOKUP(Table1[[#This Row],[Product_ID]],[1]!Table1[Product_ID],[1]!Table1[Product_Name])</f>
        <v>Electronics Product 72</v>
      </c>
      <c r="F172" t="str">
        <f>_xlfn.XLOOKUP(Table1[[#This Row],[Product_ID]],[1]!Table1[Product_ID],[1]!Table1[Category])</f>
        <v>Electronics</v>
      </c>
      <c r="G172">
        <f>_xlfn.XLOOKUP(Table1[[#This Row],[Product_ID]],[1]!Table1[Product_ID],[1]!Table1[Unit_Price])</f>
        <v>27555</v>
      </c>
      <c r="H172">
        <f>_xlfn.XLOOKUP(Table1[[#This Row],[Product_ID]],[1]!Table1[Product_ID],[1]!Table1[Cost])</f>
        <v>19288.5</v>
      </c>
      <c r="I172">
        <v>1</v>
      </c>
      <c r="J172">
        <v>5</v>
      </c>
      <c r="K172">
        <f>Table1[[#This Row],[Quantity]]*Table1[[#This Row],[Unit_Price]]</f>
        <v>27555</v>
      </c>
      <c r="L172">
        <f>Table1[[#This Row],[Quantity]]*Table1[[#This Row],[Cost]]</f>
        <v>19288.5</v>
      </c>
      <c r="M172">
        <f>Table1[[#This Row],[Sales]]-Table1[[#This Row],[Total_Cost]]</f>
        <v>8266.5</v>
      </c>
      <c r="N172" s="1">
        <f>Table1[[#This Row],[Profit]]/Table1[[#This Row],[Sales]]</f>
        <v>0.3</v>
      </c>
      <c r="O172" t="str">
        <f>TEXT(Table1[[#This Row],[Order_Date]],"mmmm")</f>
        <v>November</v>
      </c>
      <c r="P172">
        <f>YEAR(Table1[[#This Row],[Order_Date]])</f>
        <v>2025</v>
      </c>
      <c r="Q172" t="str">
        <f>"Q"&amp;ROUNDUP(MONTH(Table1[[#This Row],[Order_Date]])/3,0)</f>
        <v>Q4</v>
      </c>
    </row>
    <row r="173" spans="1:17" x14ac:dyDescent="0.25">
      <c r="A173" t="s">
        <v>562</v>
      </c>
      <c r="B173" t="s">
        <v>11</v>
      </c>
      <c r="C173" t="s">
        <v>118</v>
      </c>
      <c r="D173" t="s">
        <v>563</v>
      </c>
      <c r="E173" t="str">
        <f>_xlfn.XLOOKUP(Table1[[#This Row],[Product_ID]],[1]!Table1[Product_ID],[1]!Table1[Product_Name])</f>
        <v>Beauty Product 60</v>
      </c>
      <c r="F173" t="str">
        <f>_xlfn.XLOOKUP(Table1[[#This Row],[Product_ID]],[1]!Table1[Product_ID],[1]!Table1[Category])</f>
        <v>Beauty</v>
      </c>
      <c r="G173">
        <f>_xlfn.XLOOKUP(Table1[[#This Row],[Product_ID]],[1]!Table1[Product_ID],[1]!Table1[Unit_Price])</f>
        <v>758</v>
      </c>
      <c r="H173">
        <f>_xlfn.XLOOKUP(Table1[[#This Row],[Product_ID]],[1]!Table1[Product_ID],[1]!Table1[Cost])</f>
        <v>530.6</v>
      </c>
      <c r="I173">
        <v>3</v>
      </c>
      <c r="J173">
        <v>15</v>
      </c>
      <c r="K173">
        <f>Table1[[#This Row],[Quantity]]*Table1[[#This Row],[Unit_Price]]</f>
        <v>2274</v>
      </c>
      <c r="L173">
        <f>Table1[[#This Row],[Quantity]]*Table1[[#This Row],[Cost]]</f>
        <v>1591.8000000000002</v>
      </c>
      <c r="M173">
        <f>Table1[[#This Row],[Sales]]-Table1[[#This Row],[Total_Cost]]</f>
        <v>682.19999999999982</v>
      </c>
      <c r="N173" s="1">
        <f>Table1[[#This Row],[Profit]]/Table1[[#This Row],[Sales]]</f>
        <v>0.29999999999999993</v>
      </c>
      <c r="O173" t="str">
        <f>TEXT(Table1[[#This Row],[Order_Date]],"mmmm")</f>
        <v>August</v>
      </c>
      <c r="P173">
        <f>YEAR(Table1[[#This Row],[Order_Date]])</f>
        <v>2024</v>
      </c>
      <c r="Q173" t="str">
        <f>"Q"&amp;ROUNDUP(MONTH(Table1[[#This Row],[Order_Date]])/3,0)</f>
        <v>Q3</v>
      </c>
    </row>
    <row r="174" spans="1:17" x14ac:dyDescent="0.25">
      <c r="A174" t="s">
        <v>564</v>
      </c>
      <c r="B174" t="s">
        <v>565</v>
      </c>
      <c r="C174" t="s">
        <v>566</v>
      </c>
      <c r="D174" t="s">
        <v>567</v>
      </c>
      <c r="E174" t="str">
        <f>_xlfn.XLOOKUP(Table1[[#This Row],[Product_ID]],[1]!Table1[Product_ID],[1]!Table1[Product_Name])</f>
        <v>Beauty Product 52</v>
      </c>
      <c r="F174" t="str">
        <f>_xlfn.XLOOKUP(Table1[[#This Row],[Product_ID]],[1]!Table1[Product_ID],[1]!Table1[Category])</f>
        <v>Beauty</v>
      </c>
      <c r="G174">
        <f>_xlfn.XLOOKUP(Table1[[#This Row],[Product_ID]],[1]!Table1[Product_ID],[1]!Table1[Unit_Price])</f>
        <v>192</v>
      </c>
      <c r="H174">
        <f>_xlfn.XLOOKUP(Table1[[#This Row],[Product_ID]],[1]!Table1[Product_ID],[1]!Table1[Cost])</f>
        <v>96</v>
      </c>
      <c r="I174">
        <v>5</v>
      </c>
      <c r="J174">
        <v>20</v>
      </c>
      <c r="K174">
        <f>Table1[[#This Row],[Quantity]]*Table1[[#This Row],[Unit_Price]]</f>
        <v>960</v>
      </c>
      <c r="L174">
        <f>Table1[[#This Row],[Quantity]]*Table1[[#This Row],[Cost]]</f>
        <v>480</v>
      </c>
      <c r="M174">
        <f>Table1[[#This Row],[Sales]]-Table1[[#This Row],[Total_Cost]]</f>
        <v>480</v>
      </c>
      <c r="N174" s="1">
        <f>Table1[[#This Row],[Profit]]/Table1[[#This Row],[Sales]]</f>
        <v>0.5</v>
      </c>
      <c r="O174" t="str">
        <f>TEXT(Table1[[#This Row],[Order_Date]],"mmmm")</f>
        <v>September</v>
      </c>
      <c r="P174">
        <f>YEAR(Table1[[#This Row],[Order_Date]])</f>
        <v>2025</v>
      </c>
      <c r="Q174" t="str">
        <f>"Q"&amp;ROUNDUP(MONTH(Table1[[#This Row],[Order_Date]])/3,0)</f>
        <v>Q3</v>
      </c>
    </row>
    <row r="175" spans="1:17" x14ac:dyDescent="0.25">
      <c r="A175" t="s">
        <v>568</v>
      </c>
      <c r="B175" t="s">
        <v>569</v>
      </c>
      <c r="C175" t="s">
        <v>557</v>
      </c>
      <c r="D175" t="s">
        <v>570</v>
      </c>
      <c r="E175" t="str">
        <f>_xlfn.XLOOKUP(Table1[[#This Row],[Product_ID]],[1]!Table1[Product_ID],[1]!Table1[Product_Name])</f>
        <v>Electronics Product 87</v>
      </c>
      <c r="F175" t="str">
        <f>_xlfn.XLOOKUP(Table1[[#This Row],[Product_ID]],[1]!Table1[Product_ID],[1]!Table1[Category])</f>
        <v>Electronics</v>
      </c>
      <c r="G175">
        <f>_xlfn.XLOOKUP(Table1[[#This Row],[Product_ID]],[1]!Table1[Product_ID],[1]!Table1[Unit_Price])</f>
        <v>25216</v>
      </c>
      <c r="H175">
        <f>_xlfn.XLOOKUP(Table1[[#This Row],[Product_ID]],[1]!Table1[Product_ID],[1]!Table1[Cost])</f>
        <v>17651.2</v>
      </c>
      <c r="I175">
        <v>4</v>
      </c>
      <c r="J175">
        <v>10</v>
      </c>
      <c r="K175">
        <f>Table1[[#This Row],[Quantity]]*Table1[[#This Row],[Unit_Price]]</f>
        <v>100864</v>
      </c>
      <c r="L175">
        <f>Table1[[#This Row],[Quantity]]*Table1[[#This Row],[Cost]]</f>
        <v>70604.800000000003</v>
      </c>
      <c r="M175">
        <f>Table1[[#This Row],[Sales]]-Table1[[#This Row],[Total_Cost]]</f>
        <v>30259.199999999997</v>
      </c>
      <c r="N175" s="1">
        <f>Table1[[#This Row],[Profit]]/Table1[[#This Row],[Sales]]</f>
        <v>0.3</v>
      </c>
      <c r="O175" t="str">
        <f>TEXT(Table1[[#This Row],[Order_Date]],"mmmm")</f>
        <v>December</v>
      </c>
      <c r="P175">
        <f>YEAR(Table1[[#This Row],[Order_Date]])</f>
        <v>2024</v>
      </c>
      <c r="Q175" t="str">
        <f>"Q"&amp;ROUNDUP(MONTH(Table1[[#This Row],[Order_Date]])/3,0)</f>
        <v>Q4</v>
      </c>
    </row>
    <row r="176" spans="1:17" x14ac:dyDescent="0.25">
      <c r="A176" t="s">
        <v>571</v>
      </c>
      <c r="B176" t="s">
        <v>572</v>
      </c>
      <c r="C176" t="s">
        <v>573</v>
      </c>
      <c r="D176" t="s">
        <v>115</v>
      </c>
      <c r="E176" t="str">
        <f>_xlfn.XLOOKUP(Table1[[#This Row],[Product_ID]],[1]!Table1[Product_ID],[1]!Table1[Product_Name])</f>
        <v>Beauty Product 85</v>
      </c>
      <c r="F176" t="str">
        <f>_xlfn.XLOOKUP(Table1[[#This Row],[Product_ID]],[1]!Table1[Product_ID],[1]!Table1[Category])</f>
        <v>Beauty</v>
      </c>
      <c r="G176">
        <f>_xlfn.XLOOKUP(Table1[[#This Row],[Product_ID]],[1]!Table1[Product_ID],[1]!Table1[Unit_Price])</f>
        <v>1436</v>
      </c>
      <c r="H176">
        <f>_xlfn.XLOOKUP(Table1[[#This Row],[Product_ID]],[1]!Table1[Product_ID],[1]!Table1[Cost])</f>
        <v>1005.2</v>
      </c>
      <c r="I176">
        <v>3</v>
      </c>
      <c r="J176">
        <v>10</v>
      </c>
      <c r="K176">
        <f>Table1[[#This Row],[Quantity]]*Table1[[#This Row],[Unit_Price]]</f>
        <v>4308</v>
      </c>
      <c r="L176">
        <f>Table1[[#This Row],[Quantity]]*Table1[[#This Row],[Cost]]</f>
        <v>3015.6000000000004</v>
      </c>
      <c r="M176">
        <f>Table1[[#This Row],[Sales]]-Table1[[#This Row],[Total_Cost]]</f>
        <v>1292.3999999999996</v>
      </c>
      <c r="N176" s="1">
        <f>Table1[[#This Row],[Profit]]/Table1[[#This Row],[Sales]]</f>
        <v>0.29999999999999993</v>
      </c>
      <c r="O176" t="str">
        <f>TEXT(Table1[[#This Row],[Order_Date]],"mmmm")</f>
        <v>June</v>
      </c>
      <c r="P176">
        <f>YEAR(Table1[[#This Row],[Order_Date]])</f>
        <v>2025</v>
      </c>
      <c r="Q176" t="str">
        <f>"Q"&amp;ROUNDUP(MONTH(Table1[[#This Row],[Order_Date]])/3,0)</f>
        <v>Q2</v>
      </c>
    </row>
    <row r="177" spans="1:17" x14ac:dyDescent="0.25">
      <c r="A177" t="s">
        <v>574</v>
      </c>
      <c r="B177" t="s">
        <v>575</v>
      </c>
      <c r="C177" t="s">
        <v>369</v>
      </c>
      <c r="D177" t="s">
        <v>297</v>
      </c>
      <c r="E177" t="str">
        <f>_xlfn.XLOOKUP(Table1[[#This Row],[Product_ID]],[1]!Table1[Product_ID],[1]!Table1[Product_Name])</f>
        <v>Home &amp; Kitchen Product 64</v>
      </c>
      <c r="F177" t="str">
        <f>_xlfn.XLOOKUP(Table1[[#This Row],[Product_ID]],[1]!Table1[Product_ID],[1]!Table1[Category])</f>
        <v>Home &amp; Kitchen</v>
      </c>
      <c r="G177">
        <f>_xlfn.XLOOKUP(Table1[[#This Row],[Product_ID]],[1]!Table1[Product_ID],[1]!Table1[Unit_Price])</f>
        <v>8274</v>
      </c>
      <c r="H177">
        <f>_xlfn.XLOOKUP(Table1[[#This Row],[Product_ID]],[1]!Table1[Product_ID],[1]!Table1[Cost])</f>
        <v>5791.8</v>
      </c>
      <c r="I177">
        <v>3</v>
      </c>
      <c r="J177">
        <v>5</v>
      </c>
      <c r="K177">
        <f>Table1[[#This Row],[Quantity]]*Table1[[#This Row],[Unit_Price]]</f>
        <v>24822</v>
      </c>
      <c r="L177">
        <f>Table1[[#This Row],[Quantity]]*Table1[[#This Row],[Cost]]</f>
        <v>17375.400000000001</v>
      </c>
      <c r="M177">
        <f>Table1[[#This Row],[Sales]]-Table1[[#This Row],[Total_Cost]]</f>
        <v>7446.5999999999985</v>
      </c>
      <c r="N177" s="1">
        <f>Table1[[#This Row],[Profit]]/Table1[[#This Row],[Sales]]</f>
        <v>0.29999999999999993</v>
      </c>
      <c r="O177" t="str">
        <f>TEXT(Table1[[#This Row],[Order_Date]],"mmmm")</f>
        <v>July</v>
      </c>
      <c r="P177">
        <f>YEAR(Table1[[#This Row],[Order_Date]])</f>
        <v>2024</v>
      </c>
      <c r="Q177" t="str">
        <f>"Q"&amp;ROUNDUP(MONTH(Table1[[#This Row],[Order_Date]])/3,0)</f>
        <v>Q3</v>
      </c>
    </row>
    <row r="178" spans="1:17" x14ac:dyDescent="0.25">
      <c r="A178" t="s">
        <v>576</v>
      </c>
      <c r="B178" t="s">
        <v>577</v>
      </c>
      <c r="C178" t="s">
        <v>578</v>
      </c>
      <c r="D178" t="s">
        <v>264</v>
      </c>
      <c r="E178" t="str">
        <f>_xlfn.XLOOKUP(Table1[[#This Row],[Product_ID]],[1]!Table1[Product_ID],[1]!Table1[Product_Name])</f>
        <v>Clothing Product 96</v>
      </c>
      <c r="F178" t="str">
        <f>_xlfn.XLOOKUP(Table1[[#This Row],[Product_ID]],[1]!Table1[Product_ID],[1]!Table1[Category])</f>
        <v>Clothing</v>
      </c>
      <c r="G178">
        <f>_xlfn.XLOOKUP(Table1[[#This Row],[Product_ID]],[1]!Table1[Product_ID],[1]!Table1[Unit_Price])</f>
        <v>483</v>
      </c>
      <c r="H178">
        <f>_xlfn.XLOOKUP(Table1[[#This Row],[Product_ID]],[1]!Table1[Product_ID],[1]!Table1[Cost])</f>
        <v>289.8</v>
      </c>
      <c r="I178">
        <v>4</v>
      </c>
      <c r="J178">
        <v>10</v>
      </c>
      <c r="K178">
        <f>Table1[[#This Row],[Quantity]]*Table1[[#This Row],[Unit_Price]]</f>
        <v>1932</v>
      </c>
      <c r="L178">
        <f>Table1[[#This Row],[Quantity]]*Table1[[#This Row],[Cost]]</f>
        <v>1159.2</v>
      </c>
      <c r="M178">
        <f>Table1[[#This Row],[Sales]]-Table1[[#This Row],[Total_Cost]]</f>
        <v>772.8</v>
      </c>
      <c r="N178" s="1">
        <f>Table1[[#This Row],[Profit]]/Table1[[#This Row],[Sales]]</f>
        <v>0.39999999999999997</v>
      </c>
      <c r="O178" t="str">
        <f>TEXT(Table1[[#This Row],[Order_Date]],"mmmm")</f>
        <v>April</v>
      </c>
      <c r="P178">
        <f>YEAR(Table1[[#This Row],[Order_Date]])</f>
        <v>2024</v>
      </c>
      <c r="Q178" t="str">
        <f>"Q"&amp;ROUNDUP(MONTH(Table1[[#This Row],[Order_Date]])/3,0)</f>
        <v>Q2</v>
      </c>
    </row>
    <row r="179" spans="1:17" x14ac:dyDescent="0.25">
      <c r="A179" t="s">
        <v>579</v>
      </c>
      <c r="B179" t="s">
        <v>580</v>
      </c>
      <c r="C179" t="s">
        <v>581</v>
      </c>
      <c r="D179" t="s">
        <v>461</v>
      </c>
      <c r="E179" t="str">
        <f>_xlfn.XLOOKUP(Table1[[#This Row],[Product_ID]],[1]!Table1[Product_ID],[1]!Table1[Product_Name])</f>
        <v>Beauty Product 13</v>
      </c>
      <c r="F179" t="str">
        <f>_xlfn.XLOOKUP(Table1[[#This Row],[Product_ID]],[1]!Table1[Product_ID],[1]!Table1[Category])</f>
        <v>Beauty</v>
      </c>
      <c r="G179">
        <f>_xlfn.XLOOKUP(Table1[[#This Row],[Product_ID]],[1]!Table1[Product_ID],[1]!Table1[Unit_Price])</f>
        <v>639</v>
      </c>
      <c r="H179">
        <f>_xlfn.XLOOKUP(Table1[[#This Row],[Product_ID]],[1]!Table1[Product_ID],[1]!Table1[Cost])</f>
        <v>319.5</v>
      </c>
      <c r="I179">
        <v>4</v>
      </c>
      <c r="J179">
        <v>10</v>
      </c>
      <c r="K179">
        <f>Table1[[#This Row],[Quantity]]*Table1[[#This Row],[Unit_Price]]</f>
        <v>2556</v>
      </c>
      <c r="L179">
        <f>Table1[[#This Row],[Quantity]]*Table1[[#This Row],[Cost]]</f>
        <v>1278</v>
      </c>
      <c r="M179">
        <f>Table1[[#This Row],[Sales]]-Table1[[#This Row],[Total_Cost]]</f>
        <v>1278</v>
      </c>
      <c r="N179" s="1">
        <f>Table1[[#This Row],[Profit]]/Table1[[#This Row],[Sales]]</f>
        <v>0.5</v>
      </c>
      <c r="O179" t="str">
        <f>TEXT(Table1[[#This Row],[Order_Date]],"mmmm")</f>
        <v>June</v>
      </c>
      <c r="P179">
        <f>YEAR(Table1[[#This Row],[Order_Date]])</f>
        <v>2025</v>
      </c>
      <c r="Q179" t="str">
        <f>"Q"&amp;ROUNDUP(MONTH(Table1[[#This Row],[Order_Date]])/3,0)</f>
        <v>Q2</v>
      </c>
    </row>
    <row r="180" spans="1:17" x14ac:dyDescent="0.25">
      <c r="A180" t="s">
        <v>582</v>
      </c>
      <c r="B180" t="s">
        <v>583</v>
      </c>
      <c r="C180" t="s">
        <v>584</v>
      </c>
      <c r="D180" t="s">
        <v>585</v>
      </c>
      <c r="E180" t="str">
        <f>_xlfn.XLOOKUP(Table1[[#This Row],[Product_ID]],[1]!Table1[Product_ID],[1]!Table1[Product_Name])</f>
        <v>Sports Product 80</v>
      </c>
      <c r="F180" t="str">
        <f>_xlfn.XLOOKUP(Table1[[#This Row],[Product_ID]],[1]!Table1[Product_ID],[1]!Table1[Category])</f>
        <v>Sports</v>
      </c>
      <c r="G180">
        <f>_xlfn.XLOOKUP(Table1[[#This Row],[Product_ID]],[1]!Table1[Product_ID],[1]!Table1[Unit_Price])</f>
        <v>4816</v>
      </c>
      <c r="H180">
        <f>_xlfn.XLOOKUP(Table1[[#This Row],[Product_ID]],[1]!Table1[Product_ID],[1]!Table1[Cost])</f>
        <v>3371.2</v>
      </c>
      <c r="I180">
        <v>2</v>
      </c>
      <c r="J180">
        <v>5</v>
      </c>
      <c r="K180">
        <f>Table1[[#This Row],[Quantity]]*Table1[[#This Row],[Unit_Price]]</f>
        <v>9632</v>
      </c>
      <c r="L180">
        <f>Table1[[#This Row],[Quantity]]*Table1[[#This Row],[Cost]]</f>
        <v>6742.4</v>
      </c>
      <c r="M180">
        <f>Table1[[#This Row],[Sales]]-Table1[[#This Row],[Total_Cost]]</f>
        <v>2889.6000000000004</v>
      </c>
      <c r="N180" s="1">
        <f>Table1[[#This Row],[Profit]]/Table1[[#This Row],[Sales]]</f>
        <v>0.30000000000000004</v>
      </c>
      <c r="O180" t="str">
        <f>TEXT(Table1[[#This Row],[Order_Date]],"mmmm")</f>
        <v>July</v>
      </c>
      <c r="P180">
        <f>YEAR(Table1[[#This Row],[Order_Date]])</f>
        <v>2025</v>
      </c>
      <c r="Q180" t="str">
        <f>"Q"&amp;ROUNDUP(MONTH(Table1[[#This Row],[Order_Date]])/3,0)</f>
        <v>Q3</v>
      </c>
    </row>
    <row r="181" spans="1:17" x14ac:dyDescent="0.25">
      <c r="A181" t="s">
        <v>586</v>
      </c>
      <c r="B181" t="s">
        <v>587</v>
      </c>
      <c r="C181" t="s">
        <v>588</v>
      </c>
      <c r="D181" t="s">
        <v>192</v>
      </c>
      <c r="E181" t="str">
        <f>_xlfn.XLOOKUP(Table1[[#This Row],[Product_ID]],[1]!Table1[Product_ID],[1]!Table1[Product_Name])</f>
        <v>Electronics Product 37</v>
      </c>
      <c r="F181" t="str">
        <f>_xlfn.XLOOKUP(Table1[[#This Row],[Product_ID]],[1]!Table1[Product_ID],[1]!Table1[Category])</f>
        <v>Electronics</v>
      </c>
      <c r="G181">
        <f>_xlfn.XLOOKUP(Table1[[#This Row],[Product_ID]],[1]!Table1[Product_ID],[1]!Table1[Unit_Price])</f>
        <v>29046</v>
      </c>
      <c r="H181">
        <f>_xlfn.XLOOKUP(Table1[[#This Row],[Product_ID]],[1]!Table1[Product_ID],[1]!Table1[Cost])</f>
        <v>20332.2</v>
      </c>
      <c r="I181">
        <v>1</v>
      </c>
      <c r="J181">
        <v>10</v>
      </c>
      <c r="K181">
        <f>Table1[[#This Row],[Quantity]]*Table1[[#This Row],[Unit_Price]]</f>
        <v>29046</v>
      </c>
      <c r="L181">
        <f>Table1[[#This Row],[Quantity]]*Table1[[#This Row],[Cost]]</f>
        <v>20332.2</v>
      </c>
      <c r="M181">
        <f>Table1[[#This Row],[Sales]]-Table1[[#This Row],[Total_Cost]]</f>
        <v>8713.7999999999993</v>
      </c>
      <c r="N181" s="1">
        <f>Table1[[#This Row],[Profit]]/Table1[[#This Row],[Sales]]</f>
        <v>0.3</v>
      </c>
      <c r="O181" t="str">
        <f>TEXT(Table1[[#This Row],[Order_Date]],"mmmm")</f>
        <v>September</v>
      </c>
      <c r="P181">
        <f>YEAR(Table1[[#This Row],[Order_Date]])</f>
        <v>2025</v>
      </c>
      <c r="Q181" t="str">
        <f>"Q"&amp;ROUNDUP(MONTH(Table1[[#This Row],[Order_Date]])/3,0)</f>
        <v>Q3</v>
      </c>
    </row>
    <row r="182" spans="1:17" x14ac:dyDescent="0.25">
      <c r="A182" t="s">
        <v>589</v>
      </c>
      <c r="B182" t="s">
        <v>590</v>
      </c>
      <c r="C182" t="s">
        <v>591</v>
      </c>
      <c r="D182" t="s">
        <v>223</v>
      </c>
      <c r="E182" t="str">
        <f>_xlfn.XLOOKUP(Table1[[#This Row],[Product_ID]],[1]!Table1[Product_ID],[1]!Table1[Product_Name])</f>
        <v>Clothing Product 48</v>
      </c>
      <c r="F182" t="str">
        <f>_xlfn.XLOOKUP(Table1[[#This Row],[Product_ID]],[1]!Table1[Product_ID],[1]!Table1[Category])</f>
        <v>Clothing</v>
      </c>
      <c r="G182">
        <f>_xlfn.XLOOKUP(Table1[[#This Row],[Product_ID]],[1]!Table1[Product_ID],[1]!Table1[Unit_Price])</f>
        <v>2190</v>
      </c>
      <c r="H182">
        <f>_xlfn.XLOOKUP(Table1[[#This Row],[Product_ID]],[1]!Table1[Product_ID],[1]!Table1[Cost])</f>
        <v>1095</v>
      </c>
      <c r="I182">
        <v>3</v>
      </c>
      <c r="J182">
        <v>20</v>
      </c>
      <c r="K182">
        <f>Table1[[#This Row],[Quantity]]*Table1[[#This Row],[Unit_Price]]</f>
        <v>6570</v>
      </c>
      <c r="L182">
        <f>Table1[[#This Row],[Quantity]]*Table1[[#This Row],[Cost]]</f>
        <v>3285</v>
      </c>
      <c r="M182">
        <f>Table1[[#This Row],[Sales]]-Table1[[#This Row],[Total_Cost]]</f>
        <v>3285</v>
      </c>
      <c r="N182" s="1">
        <f>Table1[[#This Row],[Profit]]/Table1[[#This Row],[Sales]]</f>
        <v>0.5</v>
      </c>
      <c r="O182" t="str">
        <f>TEXT(Table1[[#This Row],[Order_Date]],"mmmm")</f>
        <v>November</v>
      </c>
      <c r="P182">
        <f>YEAR(Table1[[#This Row],[Order_Date]])</f>
        <v>2025</v>
      </c>
      <c r="Q182" t="str">
        <f>"Q"&amp;ROUNDUP(MONTH(Table1[[#This Row],[Order_Date]])/3,0)</f>
        <v>Q4</v>
      </c>
    </row>
    <row r="183" spans="1:17" x14ac:dyDescent="0.25">
      <c r="A183" t="s">
        <v>592</v>
      </c>
      <c r="B183" t="s">
        <v>593</v>
      </c>
      <c r="C183" t="s">
        <v>594</v>
      </c>
      <c r="D183" t="s">
        <v>264</v>
      </c>
      <c r="E183" t="str">
        <f>_xlfn.XLOOKUP(Table1[[#This Row],[Product_ID]],[1]!Table1[Product_ID],[1]!Table1[Product_Name])</f>
        <v>Clothing Product 96</v>
      </c>
      <c r="F183" t="str">
        <f>_xlfn.XLOOKUP(Table1[[#This Row],[Product_ID]],[1]!Table1[Product_ID],[1]!Table1[Category])</f>
        <v>Clothing</v>
      </c>
      <c r="G183">
        <f>_xlfn.XLOOKUP(Table1[[#This Row],[Product_ID]],[1]!Table1[Product_ID],[1]!Table1[Unit_Price])</f>
        <v>483</v>
      </c>
      <c r="H183">
        <f>_xlfn.XLOOKUP(Table1[[#This Row],[Product_ID]],[1]!Table1[Product_ID],[1]!Table1[Cost])</f>
        <v>289.8</v>
      </c>
      <c r="I183">
        <v>3</v>
      </c>
      <c r="J183">
        <v>15</v>
      </c>
      <c r="K183">
        <f>Table1[[#This Row],[Quantity]]*Table1[[#This Row],[Unit_Price]]</f>
        <v>1449</v>
      </c>
      <c r="L183">
        <f>Table1[[#This Row],[Quantity]]*Table1[[#This Row],[Cost]]</f>
        <v>869.40000000000009</v>
      </c>
      <c r="M183">
        <f>Table1[[#This Row],[Sales]]-Table1[[#This Row],[Total_Cost]]</f>
        <v>579.59999999999991</v>
      </c>
      <c r="N183" s="1">
        <f>Table1[[#This Row],[Profit]]/Table1[[#This Row],[Sales]]</f>
        <v>0.39999999999999991</v>
      </c>
      <c r="O183" t="str">
        <f>TEXT(Table1[[#This Row],[Order_Date]],"mmmm")</f>
        <v>May</v>
      </c>
      <c r="P183">
        <f>YEAR(Table1[[#This Row],[Order_Date]])</f>
        <v>2025</v>
      </c>
      <c r="Q183" t="str">
        <f>"Q"&amp;ROUNDUP(MONTH(Table1[[#This Row],[Order_Date]])/3,0)</f>
        <v>Q2</v>
      </c>
    </row>
    <row r="184" spans="1:17" x14ac:dyDescent="0.25">
      <c r="A184" t="s">
        <v>595</v>
      </c>
      <c r="B184" t="s">
        <v>596</v>
      </c>
      <c r="C184" t="s">
        <v>597</v>
      </c>
      <c r="D184" t="s">
        <v>598</v>
      </c>
      <c r="E184" t="str">
        <f>_xlfn.XLOOKUP(Table1[[#This Row],[Product_ID]],[1]!Table1[Product_ID],[1]!Table1[Product_Name])</f>
        <v>Clothing Product 84</v>
      </c>
      <c r="F184" t="str">
        <f>_xlfn.XLOOKUP(Table1[[#This Row],[Product_ID]],[1]!Table1[Product_ID],[1]!Table1[Category])</f>
        <v>Clothing</v>
      </c>
      <c r="G184">
        <f>_xlfn.XLOOKUP(Table1[[#This Row],[Product_ID]],[1]!Table1[Product_ID],[1]!Table1[Unit_Price])</f>
        <v>3921</v>
      </c>
      <c r="H184">
        <f>_xlfn.XLOOKUP(Table1[[#This Row],[Product_ID]],[1]!Table1[Product_ID],[1]!Table1[Cost])</f>
        <v>2352.6</v>
      </c>
      <c r="I184">
        <v>2</v>
      </c>
      <c r="J184">
        <v>0</v>
      </c>
      <c r="K184">
        <f>Table1[[#This Row],[Quantity]]*Table1[[#This Row],[Unit_Price]]</f>
        <v>7842</v>
      </c>
      <c r="L184">
        <f>Table1[[#This Row],[Quantity]]*Table1[[#This Row],[Cost]]</f>
        <v>4705.2</v>
      </c>
      <c r="M184">
        <f>Table1[[#This Row],[Sales]]-Table1[[#This Row],[Total_Cost]]</f>
        <v>3136.8</v>
      </c>
      <c r="N184" s="1">
        <f>Table1[[#This Row],[Profit]]/Table1[[#This Row],[Sales]]</f>
        <v>0.4</v>
      </c>
      <c r="O184" t="str">
        <f>TEXT(Table1[[#This Row],[Order_Date]],"mmmm")</f>
        <v>July</v>
      </c>
      <c r="P184">
        <f>YEAR(Table1[[#This Row],[Order_Date]])</f>
        <v>2024</v>
      </c>
      <c r="Q184" t="str">
        <f>"Q"&amp;ROUNDUP(MONTH(Table1[[#This Row],[Order_Date]])/3,0)</f>
        <v>Q3</v>
      </c>
    </row>
    <row r="185" spans="1:17" x14ac:dyDescent="0.25">
      <c r="A185" t="s">
        <v>599</v>
      </c>
      <c r="B185" t="s">
        <v>600</v>
      </c>
      <c r="C185" t="s">
        <v>601</v>
      </c>
      <c r="D185" t="s">
        <v>465</v>
      </c>
      <c r="E185" t="str">
        <f>_xlfn.XLOOKUP(Table1[[#This Row],[Product_ID]],[1]!Table1[Product_ID],[1]!Table1[Product_Name])</f>
        <v>Beauty Product 71</v>
      </c>
      <c r="F185" t="str">
        <f>_xlfn.XLOOKUP(Table1[[#This Row],[Product_ID]],[1]!Table1[Product_ID],[1]!Table1[Category])</f>
        <v>Beauty</v>
      </c>
      <c r="G185">
        <f>_xlfn.XLOOKUP(Table1[[#This Row],[Product_ID]],[1]!Table1[Product_ID],[1]!Table1[Unit_Price])</f>
        <v>487</v>
      </c>
      <c r="H185">
        <f>_xlfn.XLOOKUP(Table1[[#This Row],[Product_ID]],[1]!Table1[Product_ID],[1]!Table1[Cost])</f>
        <v>243.5</v>
      </c>
      <c r="I185">
        <v>5</v>
      </c>
      <c r="J185">
        <v>10</v>
      </c>
      <c r="K185">
        <f>Table1[[#This Row],[Quantity]]*Table1[[#This Row],[Unit_Price]]</f>
        <v>2435</v>
      </c>
      <c r="L185">
        <f>Table1[[#This Row],[Quantity]]*Table1[[#This Row],[Cost]]</f>
        <v>1217.5</v>
      </c>
      <c r="M185">
        <f>Table1[[#This Row],[Sales]]-Table1[[#This Row],[Total_Cost]]</f>
        <v>1217.5</v>
      </c>
      <c r="N185" s="1">
        <f>Table1[[#This Row],[Profit]]/Table1[[#This Row],[Sales]]</f>
        <v>0.5</v>
      </c>
      <c r="O185" t="str">
        <f>TEXT(Table1[[#This Row],[Order_Date]],"mmmm")</f>
        <v>December</v>
      </c>
      <c r="P185">
        <f>YEAR(Table1[[#This Row],[Order_Date]])</f>
        <v>2025</v>
      </c>
      <c r="Q185" t="str">
        <f>"Q"&amp;ROUNDUP(MONTH(Table1[[#This Row],[Order_Date]])/3,0)</f>
        <v>Q4</v>
      </c>
    </row>
    <row r="186" spans="1:17" x14ac:dyDescent="0.25">
      <c r="A186" t="s">
        <v>602</v>
      </c>
      <c r="B186" t="s">
        <v>603</v>
      </c>
      <c r="C186" t="s">
        <v>566</v>
      </c>
      <c r="D186" t="s">
        <v>604</v>
      </c>
      <c r="E186" t="str">
        <f>_xlfn.XLOOKUP(Table1[[#This Row],[Product_ID]],[1]!Table1[Product_ID],[1]!Table1[Product_Name])</f>
        <v>Home &amp; Kitchen Product 39</v>
      </c>
      <c r="F186" t="str">
        <f>_xlfn.XLOOKUP(Table1[[#This Row],[Product_ID]],[1]!Table1[Product_ID],[1]!Table1[Category])</f>
        <v>Home &amp; Kitchen</v>
      </c>
      <c r="G186">
        <f>_xlfn.XLOOKUP(Table1[[#This Row],[Product_ID]],[1]!Table1[Product_ID],[1]!Table1[Unit_Price])</f>
        <v>9543</v>
      </c>
      <c r="H186">
        <f>_xlfn.XLOOKUP(Table1[[#This Row],[Product_ID]],[1]!Table1[Product_ID],[1]!Table1[Cost])</f>
        <v>4771.5</v>
      </c>
      <c r="I186">
        <v>2</v>
      </c>
      <c r="J186">
        <v>0</v>
      </c>
      <c r="K186">
        <f>Table1[[#This Row],[Quantity]]*Table1[[#This Row],[Unit_Price]]</f>
        <v>19086</v>
      </c>
      <c r="L186">
        <f>Table1[[#This Row],[Quantity]]*Table1[[#This Row],[Cost]]</f>
        <v>9543</v>
      </c>
      <c r="M186">
        <f>Table1[[#This Row],[Sales]]-Table1[[#This Row],[Total_Cost]]</f>
        <v>9543</v>
      </c>
      <c r="N186" s="1">
        <f>Table1[[#This Row],[Profit]]/Table1[[#This Row],[Sales]]</f>
        <v>0.5</v>
      </c>
      <c r="O186" t="str">
        <f>TEXT(Table1[[#This Row],[Order_Date]],"mmmm")</f>
        <v>June</v>
      </c>
      <c r="P186">
        <f>YEAR(Table1[[#This Row],[Order_Date]])</f>
        <v>2024</v>
      </c>
      <c r="Q186" t="str">
        <f>"Q"&amp;ROUNDUP(MONTH(Table1[[#This Row],[Order_Date]])/3,0)</f>
        <v>Q2</v>
      </c>
    </row>
    <row r="187" spans="1:17" x14ac:dyDescent="0.25">
      <c r="A187" t="s">
        <v>605</v>
      </c>
      <c r="B187" t="s">
        <v>606</v>
      </c>
      <c r="C187" t="s">
        <v>607</v>
      </c>
      <c r="D187" t="s">
        <v>373</v>
      </c>
      <c r="E187" t="str">
        <f>_xlfn.XLOOKUP(Table1[[#This Row],[Product_ID]],[1]!Table1[Product_ID],[1]!Table1[Product_Name])</f>
        <v>Sports Product 26</v>
      </c>
      <c r="F187" t="str">
        <f>_xlfn.XLOOKUP(Table1[[#This Row],[Product_ID]],[1]!Table1[Product_ID],[1]!Table1[Category])</f>
        <v>Sports</v>
      </c>
      <c r="G187">
        <f>_xlfn.XLOOKUP(Table1[[#This Row],[Product_ID]],[1]!Table1[Product_ID],[1]!Table1[Unit_Price])</f>
        <v>4882</v>
      </c>
      <c r="H187">
        <f>_xlfn.XLOOKUP(Table1[[#This Row],[Product_ID]],[1]!Table1[Product_ID],[1]!Table1[Cost])</f>
        <v>2929.2</v>
      </c>
      <c r="I187">
        <v>4</v>
      </c>
      <c r="J187">
        <v>5</v>
      </c>
      <c r="K187">
        <f>Table1[[#This Row],[Quantity]]*Table1[[#This Row],[Unit_Price]]</f>
        <v>19528</v>
      </c>
      <c r="L187">
        <f>Table1[[#This Row],[Quantity]]*Table1[[#This Row],[Cost]]</f>
        <v>11716.8</v>
      </c>
      <c r="M187">
        <f>Table1[[#This Row],[Sales]]-Table1[[#This Row],[Total_Cost]]</f>
        <v>7811.2000000000007</v>
      </c>
      <c r="N187" s="1">
        <f>Table1[[#This Row],[Profit]]/Table1[[#This Row],[Sales]]</f>
        <v>0.4</v>
      </c>
      <c r="O187" t="str">
        <f>TEXT(Table1[[#This Row],[Order_Date]],"mmmm")</f>
        <v>April</v>
      </c>
      <c r="P187">
        <f>YEAR(Table1[[#This Row],[Order_Date]])</f>
        <v>2025</v>
      </c>
      <c r="Q187" t="str">
        <f>"Q"&amp;ROUNDUP(MONTH(Table1[[#This Row],[Order_Date]])/3,0)</f>
        <v>Q2</v>
      </c>
    </row>
    <row r="188" spans="1:17" x14ac:dyDescent="0.25">
      <c r="A188" t="s">
        <v>608</v>
      </c>
      <c r="B188" t="s">
        <v>609</v>
      </c>
      <c r="C188" t="s">
        <v>610</v>
      </c>
      <c r="D188" t="s">
        <v>611</v>
      </c>
      <c r="E188" t="str">
        <f>_xlfn.XLOOKUP(Table1[[#This Row],[Product_ID]],[1]!Table1[Product_ID],[1]!Table1[Product_Name])</f>
        <v>Clothing Product 21</v>
      </c>
      <c r="F188" t="str">
        <f>_xlfn.XLOOKUP(Table1[[#This Row],[Product_ID]],[1]!Table1[Product_ID],[1]!Table1[Category])</f>
        <v>Clothing</v>
      </c>
      <c r="G188">
        <f>_xlfn.XLOOKUP(Table1[[#This Row],[Product_ID]],[1]!Table1[Product_ID],[1]!Table1[Unit_Price])</f>
        <v>1236</v>
      </c>
      <c r="H188">
        <f>_xlfn.XLOOKUP(Table1[[#This Row],[Product_ID]],[1]!Table1[Product_ID],[1]!Table1[Cost])</f>
        <v>865.2</v>
      </c>
      <c r="I188">
        <v>2</v>
      </c>
      <c r="J188">
        <v>15</v>
      </c>
      <c r="K188">
        <f>Table1[[#This Row],[Quantity]]*Table1[[#This Row],[Unit_Price]]</f>
        <v>2472</v>
      </c>
      <c r="L188">
        <f>Table1[[#This Row],[Quantity]]*Table1[[#This Row],[Cost]]</f>
        <v>1730.4</v>
      </c>
      <c r="M188">
        <f>Table1[[#This Row],[Sales]]-Table1[[#This Row],[Total_Cost]]</f>
        <v>741.59999999999991</v>
      </c>
      <c r="N188" s="1">
        <f>Table1[[#This Row],[Profit]]/Table1[[#This Row],[Sales]]</f>
        <v>0.3</v>
      </c>
      <c r="O188" t="str">
        <f>TEXT(Table1[[#This Row],[Order_Date]],"mmmm")</f>
        <v>September</v>
      </c>
      <c r="P188">
        <f>YEAR(Table1[[#This Row],[Order_Date]])</f>
        <v>2024</v>
      </c>
      <c r="Q188" t="str">
        <f>"Q"&amp;ROUNDUP(MONTH(Table1[[#This Row],[Order_Date]])/3,0)</f>
        <v>Q3</v>
      </c>
    </row>
    <row r="189" spans="1:17" x14ac:dyDescent="0.25">
      <c r="A189" t="s">
        <v>612</v>
      </c>
      <c r="B189" t="s">
        <v>613</v>
      </c>
      <c r="C189" t="s">
        <v>614</v>
      </c>
      <c r="D189" t="s">
        <v>615</v>
      </c>
      <c r="E189" t="str">
        <f>_xlfn.XLOOKUP(Table1[[#This Row],[Product_ID]],[1]!Table1[Product_ID],[1]!Table1[Product_Name])</f>
        <v>Home &amp; Kitchen Product 92</v>
      </c>
      <c r="F189" t="str">
        <f>_xlfn.XLOOKUP(Table1[[#This Row],[Product_ID]],[1]!Table1[Product_ID],[1]!Table1[Category])</f>
        <v>Home &amp; Kitchen</v>
      </c>
      <c r="G189">
        <f>_xlfn.XLOOKUP(Table1[[#This Row],[Product_ID]],[1]!Table1[Product_ID],[1]!Table1[Unit_Price])</f>
        <v>7315</v>
      </c>
      <c r="H189">
        <f>_xlfn.XLOOKUP(Table1[[#This Row],[Product_ID]],[1]!Table1[Product_ID],[1]!Table1[Cost])</f>
        <v>4389</v>
      </c>
      <c r="I189">
        <v>1</v>
      </c>
      <c r="J189">
        <v>0</v>
      </c>
      <c r="K189">
        <f>Table1[[#This Row],[Quantity]]*Table1[[#This Row],[Unit_Price]]</f>
        <v>7315</v>
      </c>
      <c r="L189">
        <f>Table1[[#This Row],[Quantity]]*Table1[[#This Row],[Cost]]</f>
        <v>4389</v>
      </c>
      <c r="M189">
        <f>Table1[[#This Row],[Sales]]-Table1[[#This Row],[Total_Cost]]</f>
        <v>2926</v>
      </c>
      <c r="N189" s="1">
        <f>Table1[[#This Row],[Profit]]/Table1[[#This Row],[Sales]]</f>
        <v>0.4</v>
      </c>
      <c r="O189" t="str">
        <f>TEXT(Table1[[#This Row],[Order_Date]],"mmmm")</f>
        <v>May</v>
      </c>
      <c r="P189">
        <f>YEAR(Table1[[#This Row],[Order_Date]])</f>
        <v>2025</v>
      </c>
      <c r="Q189" t="str">
        <f>"Q"&amp;ROUNDUP(MONTH(Table1[[#This Row],[Order_Date]])/3,0)</f>
        <v>Q2</v>
      </c>
    </row>
    <row r="190" spans="1:17" x14ac:dyDescent="0.25">
      <c r="A190" t="s">
        <v>616</v>
      </c>
      <c r="B190" t="s">
        <v>617</v>
      </c>
      <c r="C190" t="s">
        <v>618</v>
      </c>
      <c r="D190" t="s">
        <v>67</v>
      </c>
      <c r="E190" t="str">
        <f>_xlfn.XLOOKUP(Table1[[#This Row],[Product_ID]],[1]!Table1[Product_ID],[1]!Table1[Product_Name])</f>
        <v>Home &amp; Kitchen Product 12</v>
      </c>
      <c r="F190" t="str">
        <f>_xlfn.XLOOKUP(Table1[[#This Row],[Product_ID]],[1]!Table1[Product_ID],[1]!Table1[Category])</f>
        <v>Home &amp; Kitchen</v>
      </c>
      <c r="G190">
        <f>_xlfn.XLOOKUP(Table1[[#This Row],[Product_ID]],[1]!Table1[Product_ID],[1]!Table1[Unit_Price])</f>
        <v>1513</v>
      </c>
      <c r="H190">
        <f>_xlfn.XLOOKUP(Table1[[#This Row],[Product_ID]],[1]!Table1[Product_ID],[1]!Table1[Cost])</f>
        <v>907.8</v>
      </c>
      <c r="I190">
        <v>1</v>
      </c>
      <c r="J190">
        <v>10</v>
      </c>
      <c r="K190">
        <f>Table1[[#This Row],[Quantity]]*Table1[[#This Row],[Unit_Price]]</f>
        <v>1513</v>
      </c>
      <c r="L190">
        <f>Table1[[#This Row],[Quantity]]*Table1[[#This Row],[Cost]]</f>
        <v>907.8</v>
      </c>
      <c r="M190">
        <f>Table1[[#This Row],[Sales]]-Table1[[#This Row],[Total_Cost]]</f>
        <v>605.20000000000005</v>
      </c>
      <c r="N190" s="1">
        <f>Table1[[#This Row],[Profit]]/Table1[[#This Row],[Sales]]</f>
        <v>0.4</v>
      </c>
      <c r="O190" t="str">
        <f>TEXT(Table1[[#This Row],[Order_Date]],"mmmm")</f>
        <v>October</v>
      </c>
      <c r="P190">
        <f>YEAR(Table1[[#This Row],[Order_Date]])</f>
        <v>2025</v>
      </c>
      <c r="Q190" t="str">
        <f>"Q"&amp;ROUNDUP(MONTH(Table1[[#This Row],[Order_Date]])/3,0)</f>
        <v>Q4</v>
      </c>
    </row>
    <row r="191" spans="1:17" x14ac:dyDescent="0.25">
      <c r="A191" t="s">
        <v>619</v>
      </c>
      <c r="B191" t="s">
        <v>620</v>
      </c>
      <c r="C191" t="s">
        <v>621</v>
      </c>
      <c r="D191" t="s">
        <v>41</v>
      </c>
      <c r="E191" t="str">
        <f>_xlfn.XLOOKUP(Table1[[#This Row],[Product_ID]],[1]!Table1[Product_ID],[1]!Table1[Product_Name])</f>
        <v>Clothing Product 86</v>
      </c>
      <c r="F191" t="str">
        <f>_xlfn.XLOOKUP(Table1[[#This Row],[Product_ID]],[1]!Table1[Product_ID],[1]!Table1[Category])</f>
        <v>Clothing</v>
      </c>
      <c r="G191">
        <f>_xlfn.XLOOKUP(Table1[[#This Row],[Product_ID]],[1]!Table1[Product_ID],[1]!Table1[Unit_Price])</f>
        <v>3333</v>
      </c>
      <c r="H191">
        <f>_xlfn.XLOOKUP(Table1[[#This Row],[Product_ID]],[1]!Table1[Product_ID],[1]!Table1[Cost])</f>
        <v>2333.1</v>
      </c>
      <c r="I191">
        <v>1</v>
      </c>
      <c r="J191">
        <v>5</v>
      </c>
      <c r="K191">
        <f>Table1[[#This Row],[Quantity]]*Table1[[#This Row],[Unit_Price]]</f>
        <v>3333</v>
      </c>
      <c r="L191">
        <f>Table1[[#This Row],[Quantity]]*Table1[[#This Row],[Cost]]</f>
        <v>2333.1</v>
      </c>
      <c r="M191">
        <f>Table1[[#This Row],[Sales]]-Table1[[#This Row],[Total_Cost]]</f>
        <v>999.90000000000009</v>
      </c>
      <c r="N191" s="1">
        <f>Table1[[#This Row],[Profit]]/Table1[[#This Row],[Sales]]</f>
        <v>0.30000000000000004</v>
      </c>
      <c r="O191" t="str">
        <f>TEXT(Table1[[#This Row],[Order_Date]],"mmmm")</f>
        <v>April</v>
      </c>
      <c r="P191">
        <f>YEAR(Table1[[#This Row],[Order_Date]])</f>
        <v>2024</v>
      </c>
      <c r="Q191" t="str">
        <f>"Q"&amp;ROUNDUP(MONTH(Table1[[#This Row],[Order_Date]])/3,0)</f>
        <v>Q2</v>
      </c>
    </row>
    <row r="192" spans="1:17" x14ac:dyDescent="0.25">
      <c r="A192" t="s">
        <v>622</v>
      </c>
      <c r="B192" t="s">
        <v>623</v>
      </c>
      <c r="C192" t="s">
        <v>624</v>
      </c>
      <c r="D192" t="s">
        <v>216</v>
      </c>
      <c r="E192" t="str">
        <f>_xlfn.XLOOKUP(Table1[[#This Row],[Product_ID]],[1]!Table1[Product_ID],[1]!Table1[Product_Name])</f>
        <v>Beauty Product 69</v>
      </c>
      <c r="F192" t="str">
        <f>_xlfn.XLOOKUP(Table1[[#This Row],[Product_ID]],[1]!Table1[Product_ID],[1]!Table1[Category])</f>
        <v>Beauty</v>
      </c>
      <c r="G192">
        <f>_xlfn.XLOOKUP(Table1[[#This Row],[Product_ID]],[1]!Table1[Product_ID],[1]!Table1[Unit_Price])</f>
        <v>384</v>
      </c>
      <c r="H192">
        <f>_xlfn.XLOOKUP(Table1[[#This Row],[Product_ID]],[1]!Table1[Product_ID],[1]!Table1[Cost])</f>
        <v>192</v>
      </c>
      <c r="I192">
        <v>3</v>
      </c>
      <c r="J192">
        <v>20</v>
      </c>
      <c r="K192">
        <f>Table1[[#This Row],[Quantity]]*Table1[[#This Row],[Unit_Price]]</f>
        <v>1152</v>
      </c>
      <c r="L192">
        <f>Table1[[#This Row],[Quantity]]*Table1[[#This Row],[Cost]]</f>
        <v>576</v>
      </c>
      <c r="M192">
        <f>Table1[[#This Row],[Sales]]-Table1[[#This Row],[Total_Cost]]</f>
        <v>576</v>
      </c>
      <c r="N192" s="1">
        <f>Table1[[#This Row],[Profit]]/Table1[[#This Row],[Sales]]</f>
        <v>0.5</v>
      </c>
      <c r="O192" t="str">
        <f>TEXT(Table1[[#This Row],[Order_Date]],"mmmm")</f>
        <v>August</v>
      </c>
      <c r="P192">
        <f>YEAR(Table1[[#This Row],[Order_Date]])</f>
        <v>2025</v>
      </c>
      <c r="Q192" t="str">
        <f>"Q"&amp;ROUNDUP(MONTH(Table1[[#This Row],[Order_Date]])/3,0)</f>
        <v>Q3</v>
      </c>
    </row>
    <row r="193" spans="1:17" x14ac:dyDescent="0.25">
      <c r="A193" t="s">
        <v>625</v>
      </c>
      <c r="B193" t="s">
        <v>626</v>
      </c>
      <c r="C193" t="s">
        <v>627</v>
      </c>
      <c r="D193" t="s">
        <v>628</v>
      </c>
      <c r="E193" t="str">
        <f>_xlfn.XLOOKUP(Table1[[#This Row],[Product_ID]],[1]!Table1[Product_ID],[1]!Table1[Product_Name])</f>
        <v>Sports Product 97</v>
      </c>
      <c r="F193" t="str">
        <f>_xlfn.XLOOKUP(Table1[[#This Row],[Product_ID]],[1]!Table1[Product_ID],[1]!Table1[Category])</f>
        <v>Sports</v>
      </c>
      <c r="G193">
        <f>_xlfn.XLOOKUP(Table1[[#This Row],[Product_ID]],[1]!Table1[Product_ID],[1]!Table1[Unit_Price])</f>
        <v>9084</v>
      </c>
      <c r="H193">
        <f>_xlfn.XLOOKUP(Table1[[#This Row],[Product_ID]],[1]!Table1[Product_ID],[1]!Table1[Cost])</f>
        <v>6358.8</v>
      </c>
      <c r="I193">
        <v>5</v>
      </c>
      <c r="J193">
        <v>15</v>
      </c>
      <c r="K193">
        <f>Table1[[#This Row],[Quantity]]*Table1[[#This Row],[Unit_Price]]</f>
        <v>45420</v>
      </c>
      <c r="L193">
        <f>Table1[[#This Row],[Quantity]]*Table1[[#This Row],[Cost]]</f>
        <v>31794</v>
      </c>
      <c r="M193">
        <f>Table1[[#This Row],[Sales]]-Table1[[#This Row],[Total_Cost]]</f>
        <v>13626</v>
      </c>
      <c r="N193" s="1">
        <f>Table1[[#This Row],[Profit]]/Table1[[#This Row],[Sales]]</f>
        <v>0.3</v>
      </c>
      <c r="O193" t="str">
        <f>TEXT(Table1[[#This Row],[Order_Date]],"mmmm")</f>
        <v>March</v>
      </c>
      <c r="P193">
        <f>YEAR(Table1[[#This Row],[Order_Date]])</f>
        <v>2025</v>
      </c>
      <c r="Q193" t="str">
        <f>"Q"&amp;ROUNDUP(MONTH(Table1[[#This Row],[Order_Date]])/3,0)</f>
        <v>Q1</v>
      </c>
    </row>
    <row r="194" spans="1:17" x14ac:dyDescent="0.25">
      <c r="A194" t="s">
        <v>629</v>
      </c>
      <c r="B194" t="s">
        <v>630</v>
      </c>
      <c r="C194" t="s">
        <v>631</v>
      </c>
      <c r="D194" t="s">
        <v>21</v>
      </c>
      <c r="E194" t="str">
        <f>_xlfn.XLOOKUP(Table1[[#This Row],[Product_ID]],[1]!Table1[Product_ID],[1]!Table1[Product_Name])</f>
        <v>Electronics Product 77</v>
      </c>
      <c r="F194" t="str">
        <f>_xlfn.XLOOKUP(Table1[[#This Row],[Product_ID]],[1]!Table1[Product_ID],[1]!Table1[Category])</f>
        <v>Electronics</v>
      </c>
      <c r="G194">
        <f>_xlfn.XLOOKUP(Table1[[#This Row],[Product_ID]],[1]!Table1[Product_ID],[1]!Table1[Unit_Price])</f>
        <v>42787</v>
      </c>
      <c r="H194">
        <f>_xlfn.XLOOKUP(Table1[[#This Row],[Product_ID]],[1]!Table1[Product_ID],[1]!Table1[Cost])</f>
        <v>29950.9</v>
      </c>
      <c r="I194">
        <v>1</v>
      </c>
      <c r="J194">
        <v>5</v>
      </c>
      <c r="K194">
        <f>Table1[[#This Row],[Quantity]]*Table1[[#This Row],[Unit_Price]]</f>
        <v>42787</v>
      </c>
      <c r="L194">
        <f>Table1[[#This Row],[Quantity]]*Table1[[#This Row],[Cost]]</f>
        <v>29950.9</v>
      </c>
      <c r="M194">
        <f>Table1[[#This Row],[Sales]]-Table1[[#This Row],[Total_Cost]]</f>
        <v>12836.099999999999</v>
      </c>
      <c r="N194" s="1">
        <f>Table1[[#This Row],[Profit]]/Table1[[#This Row],[Sales]]</f>
        <v>0.3</v>
      </c>
      <c r="O194" t="str">
        <f>TEXT(Table1[[#This Row],[Order_Date]],"mmmm")</f>
        <v>April</v>
      </c>
      <c r="P194">
        <f>YEAR(Table1[[#This Row],[Order_Date]])</f>
        <v>2025</v>
      </c>
      <c r="Q194" t="str">
        <f>"Q"&amp;ROUNDUP(MONTH(Table1[[#This Row],[Order_Date]])/3,0)</f>
        <v>Q2</v>
      </c>
    </row>
    <row r="195" spans="1:17" x14ac:dyDescent="0.25">
      <c r="A195" t="s">
        <v>632</v>
      </c>
      <c r="B195" t="s">
        <v>633</v>
      </c>
      <c r="C195" t="s">
        <v>634</v>
      </c>
      <c r="D195" t="s">
        <v>465</v>
      </c>
      <c r="E195" t="str">
        <f>_xlfn.XLOOKUP(Table1[[#This Row],[Product_ID]],[1]!Table1[Product_ID],[1]!Table1[Product_Name])</f>
        <v>Beauty Product 71</v>
      </c>
      <c r="F195" t="str">
        <f>_xlfn.XLOOKUP(Table1[[#This Row],[Product_ID]],[1]!Table1[Product_ID],[1]!Table1[Category])</f>
        <v>Beauty</v>
      </c>
      <c r="G195">
        <f>_xlfn.XLOOKUP(Table1[[#This Row],[Product_ID]],[1]!Table1[Product_ID],[1]!Table1[Unit_Price])</f>
        <v>487</v>
      </c>
      <c r="H195">
        <f>_xlfn.XLOOKUP(Table1[[#This Row],[Product_ID]],[1]!Table1[Product_ID],[1]!Table1[Cost])</f>
        <v>243.5</v>
      </c>
      <c r="I195">
        <v>2</v>
      </c>
      <c r="J195">
        <v>20</v>
      </c>
      <c r="K195">
        <f>Table1[[#This Row],[Quantity]]*Table1[[#This Row],[Unit_Price]]</f>
        <v>974</v>
      </c>
      <c r="L195">
        <f>Table1[[#This Row],[Quantity]]*Table1[[#This Row],[Cost]]</f>
        <v>487</v>
      </c>
      <c r="M195">
        <f>Table1[[#This Row],[Sales]]-Table1[[#This Row],[Total_Cost]]</f>
        <v>487</v>
      </c>
      <c r="N195" s="1">
        <f>Table1[[#This Row],[Profit]]/Table1[[#This Row],[Sales]]</f>
        <v>0.5</v>
      </c>
      <c r="O195" t="str">
        <f>TEXT(Table1[[#This Row],[Order_Date]],"mmmm")</f>
        <v>November</v>
      </c>
      <c r="P195">
        <f>YEAR(Table1[[#This Row],[Order_Date]])</f>
        <v>2024</v>
      </c>
      <c r="Q195" t="str">
        <f>"Q"&amp;ROUNDUP(MONTH(Table1[[#This Row],[Order_Date]])/3,0)</f>
        <v>Q4</v>
      </c>
    </row>
    <row r="196" spans="1:17" x14ac:dyDescent="0.25">
      <c r="A196" t="s">
        <v>635</v>
      </c>
      <c r="B196" t="s">
        <v>636</v>
      </c>
      <c r="C196" t="s">
        <v>637</v>
      </c>
      <c r="D196" t="s">
        <v>638</v>
      </c>
      <c r="E196" t="str">
        <f>_xlfn.XLOOKUP(Table1[[#This Row],[Product_ID]],[1]!Table1[Product_ID],[1]!Table1[Product_Name])</f>
        <v>Sports Product 70</v>
      </c>
      <c r="F196" t="str">
        <f>_xlfn.XLOOKUP(Table1[[#This Row],[Product_ID]],[1]!Table1[Product_ID],[1]!Table1[Category])</f>
        <v>Sports</v>
      </c>
      <c r="G196">
        <f>_xlfn.XLOOKUP(Table1[[#This Row],[Product_ID]],[1]!Table1[Product_ID],[1]!Table1[Unit_Price])</f>
        <v>583</v>
      </c>
      <c r="H196">
        <f>_xlfn.XLOOKUP(Table1[[#This Row],[Product_ID]],[1]!Table1[Product_ID],[1]!Table1[Cost])</f>
        <v>349.8</v>
      </c>
      <c r="I196">
        <v>5</v>
      </c>
      <c r="J196">
        <v>20</v>
      </c>
      <c r="K196">
        <f>Table1[[#This Row],[Quantity]]*Table1[[#This Row],[Unit_Price]]</f>
        <v>2915</v>
      </c>
      <c r="L196">
        <f>Table1[[#This Row],[Quantity]]*Table1[[#This Row],[Cost]]</f>
        <v>1749</v>
      </c>
      <c r="M196">
        <f>Table1[[#This Row],[Sales]]-Table1[[#This Row],[Total_Cost]]</f>
        <v>1166</v>
      </c>
      <c r="N196" s="1">
        <f>Table1[[#This Row],[Profit]]/Table1[[#This Row],[Sales]]</f>
        <v>0.4</v>
      </c>
      <c r="O196" t="str">
        <f>TEXT(Table1[[#This Row],[Order_Date]],"mmmm")</f>
        <v>November</v>
      </c>
      <c r="P196">
        <f>YEAR(Table1[[#This Row],[Order_Date]])</f>
        <v>2025</v>
      </c>
      <c r="Q196" t="str">
        <f>"Q"&amp;ROUNDUP(MONTH(Table1[[#This Row],[Order_Date]])/3,0)</f>
        <v>Q4</v>
      </c>
    </row>
    <row r="197" spans="1:17" x14ac:dyDescent="0.25">
      <c r="A197" t="s">
        <v>639</v>
      </c>
      <c r="B197" t="s">
        <v>640</v>
      </c>
      <c r="C197" t="s">
        <v>641</v>
      </c>
      <c r="D197" t="s">
        <v>37</v>
      </c>
      <c r="E197" t="str">
        <f>_xlfn.XLOOKUP(Table1[[#This Row],[Product_ID]],[1]!Table1[Product_ID],[1]!Table1[Product_Name])</f>
        <v>Home &amp; Kitchen Product 46</v>
      </c>
      <c r="F197" t="str">
        <f>_xlfn.XLOOKUP(Table1[[#This Row],[Product_ID]],[1]!Table1[Product_ID],[1]!Table1[Category])</f>
        <v>Home &amp; Kitchen</v>
      </c>
      <c r="G197">
        <f>_xlfn.XLOOKUP(Table1[[#This Row],[Product_ID]],[1]!Table1[Product_ID],[1]!Table1[Unit_Price])</f>
        <v>10604</v>
      </c>
      <c r="H197">
        <f>_xlfn.XLOOKUP(Table1[[#This Row],[Product_ID]],[1]!Table1[Product_ID],[1]!Table1[Cost])</f>
        <v>5302</v>
      </c>
      <c r="I197">
        <v>5</v>
      </c>
      <c r="J197">
        <v>5</v>
      </c>
      <c r="K197">
        <f>Table1[[#This Row],[Quantity]]*Table1[[#This Row],[Unit_Price]]</f>
        <v>53020</v>
      </c>
      <c r="L197">
        <f>Table1[[#This Row],[Quantity]]*Table1[[#This Row],[Cost]]</f>
        <v>26510</v>
      </c>
      <c r="M197">
        <f>Table1[[#This Row],[Sales]]-Table1[[#This Row],[Total_Cost]]</f>
        <v>26510</v>
      </c>
      <c r="N197" s="1">
        <f>Table1[[#This Row],[Profit]]/Table1[[#This Row],[Sales]]</f>
        <v>0.5</v>
      </c>
      <c r="O197" t="str">
        <f>TEXT(Table1[[#This Row],[Order_Date]],"mmmm")</f>
        <v>March</v>
      </c>
      <c r="P197">
        <f>YEAR(Table1[[#This Row],[Order_Date]])</f>
        <v>2025</v>
      </c>
      <c r="Q197" t="str">
        <f>"Q"&amp;ROUNDUP(MONTH(Table1[[#This Row],[Order_Date]])/3,0)</f>
        <v>Q1</v>
      </c>
    </row>
    <row r="198" spans="1:17" x14ac:dyDescent="0.25">
      <c r="A198" t="s">
        <v>642</v>
      </c>
      <c r="B198" t="s">
        <v>643</v>
      </c>
      <c r="C198" t="s">
        <v>513</v>
      </c>
      <c r="D198" t="s">
        <v>454</v>
      </c>
      <c r="E198" t="str">
        <f>_xlfn.XLOOKUP(Table1[[#This Row],[Product_ID]],[1]!Table1[Product_ID],[1]!Table1[Product_Name])</f>
        <v>Home &amp; Kitchen Product 94</v>
      </c>
      <c r="F198" t="str">
        <f>_xlfn.XLOOKUP(Table1[[#This Row],[Product_ID]],[1]!Table1[Product_ID],[1]!Table1[Category])</f>
        <v>Home &amp; Kitchen</v>
      </c>
      <c r="G198">
        <f>_xlfn.XLOOKUP(Table1[[#This Row],[Product_ID]],[1]!Table1[Product_ID],[1]!Table1[Unit_Price])</f>
        <v>13434</v>
      </c>
      <c r="H198">
        <f>_xlfn.XLOOKUP(Table1[[#This Row],[Product_ID]],[1]!Table1[Product_ID],[1]!Table1[Cost])</f>
        <v>9403.7999999999993</v>
      </c>
      <c r="I198">
        <v>1</v>
      </c>
      <c r="J198">
        <v>0</v>
      </c>
      <c r="K198">
        <f>Table1[[#This Row],[Quantity]]*Table1[[#This Row],[Unit_Price]]</f>
        <v>13434</v>
      </c>
      <c r="L198">
        <f>Table1[[#This Row],[Quantity]]*Table1[[#This Row],[Cost]]</f>
        <v>9403.7999999999993</v>
      </c>
      <c r="M198">
        <f>Table1[[#This Row],[Sales]]-Table1[[#This Row],[Total_Cost]]</f>
        <v>4030.2000000000007</v>
      </c>
      <c r="N198" s="1">
        <f>Table1[[#This Row],[Profit]]/Table1[[#This Row],[Sales]]</f>
        <v>0.30000000000000004</v>
      </c>
      <c r="O198" t="str">
        <f>TEXT(Table1[[#This Row],[Order_Date]],"mmmm")</f>
        <v>October</v>
      </c>
      <c r="P198">
        <f>YEAR(Table1[[#This Row],[Order_Date]])</f>
        <v>2024</v>
      </c>
      <c r="Q198" t="str">
        <f>"Q"&amp;ROUNDUP(MONTH(Table1[[#This Row],[Order_Date]])/3,0)</f>
        <v>Q4</v>
      </c>
    </row>
    <row r="199" spans="1:17" x14ac:dyDescent="0.25">
      <c r="A199" t="s">
        <v>644</v>
      </c>
      <c r="B199" t="s">
        <v>435</v>
      </c>
      <c r="C199" t="s">
        <v>645</v>
      </c>
      <c r="D199" t="s">
        <v>281</v>
      </c>
      <c r="E199" t="str">
        <f>_xlfn.XLOOKUP(Table1[[#This Row],[Product_ID]],[1]!Table1[Product_ID],[1]!Table1[Product_Name])</f>
        <v>Sports Product 9</v>
      </c>
      <c r="F199" t="str">
        <f>_xlfn.XLOOKUP(Table1[[#This Row],[Product_ID]],[1]!Table1[Product_ID],[1]!Table1[Category])</f>
        <v>Sports</v>
      </c>
      <c r="G199">
        <f>_xlfn.XLOOKUP(Table1[[#This Row],[Product_ID]],[1]!Table1[Product_ID],[1]!Table1[Unit_Price])</f>
        <v>10891</v>
      </c>
      <c r="H199">
        <f>_xlfn.XLOOKUP(Table1[[#This Row],[Product_ID]],[1]!Table1[Product_ID],[1]!Table1[Cost])</f>
        <v>5445.5</v>
      </c>
      <c r="I199">
        <v>4</v>
      </c>
      <c r="J199">
        <v>0</v>
      </c>
      <c r="K199">
        <f>Table1[[#This Row],[Quantity]]*Table1[[#This Row],[Unit_Price]]</f>
        <v>43564</v>
      </c>
      <c r="L199">
        <f>Table1[[#This Row],[Quantity]]*Table1[[#This Row],[Cost]]</f>
        <v>21782</v>
      </c>
      <c r="M199">
        <f>Table1[[#This Row],[Sales]]-Table1[[#This Row],[Total_Cost]]</f>
        <v>21782</v>
      </c>
      <c r="N199" s="1">
        <f>Table1[[#This Row],[Profit]]/Table1[[#This Row],[Sales]]</f>
        <v>0.5</v>
      </c>
      <c r="O199" t="str">
        <f>TEXT(Table1[[#This Row],[Order_Date]],"mmmm")</f>
        <v>June</v>
      </c>
      <c r="P199">
        <f>YEAR(Table1[[#This Row],[Order_Date]])</f>
        <v>2025</v>
      </c>
      <c r="Q199" t="str">
        <f>"Q"&amp;ROUNDUP(MONTH(Table1[[#This Row],[Order_Date]])/3,0)</f>
        <v>Q2</v>
      </c>
    </row>
    <row r="200" spans="1:17" x14ac:dyDescent="0.25">
      <c r="A200" t="s">
        <v>646</v>
      </c>
      <c r="B200" t="s">
        <v>647</v>
      </c>
      <c r="C200" t="s">
        <v>648</v>
      </c>
      <c r="D200" t="s">
        <v>362</v>
      </c>
      <c r="E200" t="str">
        <f>_xlfn.XLOOKUP(Table1[[#This Row],[Product_ID]],[1]!Table1[Product_ID],[1]!Table1[Product_Name])</f>
        <v>Clothing Product 25</v>
      </c>
      <c r="F200" t="str">
        <f>_xlfn.XLOOKUP(Table1[[#This Row],[Product_ID]],[1]!Table1[Product_ID],[1]!Table1[Category])</f>
        <v>Clothing</v>
      </c>
      <c r="G200">
        <f>_xlfn.XLOOKUP(Table1[[#This Row],[Product_ID]],[1]!Table1[Product_ID],[1]!Table1[Unit_Price])</f>
        <v>696</v>
      </c>
      <c r="H200">
        <f>_xlfn.XLOOKUP(Table1[[#This Row],[Product_ID]],[1]!Table1[Product_ID],[1]!Table1[Cost])</f>
        <v>348</v>
      </c>
      <c r="I200">
        <v>4</v>
      </c>
      <c r="J200">
        <v>15</v>
      </c>
      <c r="K200">
        <f>Table1[[#This Row],[Quantity]]*Table1[[#This Row],[Unit_Price]]</f>
        <v>2784</v>
      </c>
      <c r="L200">
        <f>Table1[[#This Row],[Quantity]]*Table1[[#This Row],[Cost]]</f>
        <v>1392</v>
      </c>
      <c r="M200">
        <f>Table1[[#This Row],[Sales]]-Table1[[#This Row],[Total_Cost]]</f>
        <v>1392</v>
      </c>
      <c r="N200" s="1">
        <f>Table1[[#This Row],[Profit]]/Table1[[#This Row],[Sales]]</f>
        <v>0.5</v>
      </c>
      <c r="O200" t="str">
        <f>TEXT(Table1[[#This Row],[Order_Date]],"mmmm")</f>
        <v>May</v>
      </c>
      <c r="P200">
        <f>YEAR(Table1[[#This Row],[Order_Date]])</f>
        <v>2024</v>
      </c>
      <c r="Q200" t="str">
        <f>"Q"&amp;ROUNDUP(MONTH(Table1[[#This Row],[Order_Date]])/3,0)</f>
        <v>Q2</v>
      </c>
    </row>
    <row r="201" spans="1:17" x14ac:dyDescent="0.25">
      <c r="A201" t="s">
        <v>649</v>
      </c>
      <c r="B201" t="s">
        <v>650</v>
      </c>
      <c r="C201" t="s">
        <v>651</v>
      </c>
      <c r="D201" t="s">
        <v>362</v>
      </c>
      <c r="E201" t="str">
        <f>_xlfn.XLOOKUP(Table1[[#This Row],[Product_ID]],[1]!Table1[Product_ID],[1]!Table1[Product_Name])</f>
        <v>Clothing Product 25</v>
      </c>
      <c r="F201" t="str">
        <f>_xlfn.XLOOKUP(Table1[[#This Row],[Product_ID]],[1]!Table1[Product_ID],[1]!Table1[Category])</f>
        <v>Clothing</v>
      </c>
      <c r="G201">
        <f>_xlfn.XLOOKUP(Table1[[#This Row],[Product_ID]],[1]!Table1[Product_ID],[1]!Table1[Unit_Price])</f>
        <v>696</v>
      </c>
      <c r="H201">
        <f>_xlfn.XLOOKUP(Table1[[#This Row],[Product_ID]],[1]!Table1[Product_ID],[1]!Table1[Cost])</f>
        <v>348</v>
      </c>
      <c r="I201">
        <v>4</v>
      </c>
      <c r="J201">
        <v>10</v>
      </c>
      <c r="K201">
        <f>Table1[[#This Row],[Quantity]]*Table1[[#This Row],[Unit_Price]]</f>
        <v>2784</v>
      </c>
      <c r="L201">
        <f>Table1[[#This Row],[Quantity]]*Table1[[#This Row],[Cost]]</f>
        <v>1392</v>
      </c>
      <c r="M201">
        <f>Table1[[#This Row],[Sales]]-Table1[[#This Row],[Total_Cost]]</f>
        <v>1392</v>
      </c>
      <c r="N201" s="1">
        <f>Table1[[#This Row],[Profit]]/Table1[[#This Row],[Sales]]</f>
        <v>0.5</v>
      </c>
      <c r="O201" t="str">
        <f>TEXT(Table1[[#This Row],[Order_Date]],"mmmm")</f>
        <v>February</v>
      </c>
      <c r="P201">
        <f>YEAR(Table1[[#This Row],[Order_Date]])</f>
        <v>2025</v>
      </c>
      <c r="Q201" t="str">
        <f>"Q"&amp;ROUNDUP(MONTH(Table1[[#This Row],[Order_Date]])/3,0)</f>
        <v>Q1</v>
      </c>
    </row>
    <row r="202" spans="1:17" x14ac:dyDescent="0.25">
      <c r="A202" t="s">
        <v>652</v>
      </c>
      <c r="B202" t="s">
        <v>653</v>
      </c>
      <c r="C202" t="s">
        <v>637</v>
      </c>
      <c r="D202" t="s">
        <v>654</v>
      </c>
      <c r="E202" t="str">
        <f>_xlfn.XLOOKUP(Table1[[#This Row],[Product_ID]],[1]!Table1[Product_ID],[1]!Table1[Product_Name])</f>
        <v>Sports Product 40</v>
      </c>
      <c r="F202" t="str">
        <f>_xlfn.XLOOKUP(Table1[[#This Row],[Product_ID]],[1]!Table1[Product_ID],[1]!Table1[Category])</f>
        <v>Sports</v>
      </c>
      <c r="G202">
        <f>_xlfn.XLOOKUP(Table1[[#This Row],[Product_ID]],[1]!Table1[Product_ID],[1]!Table1[Unit_Price])</f>
        <v>6724</v>
      </c>
      <c r="H202">
        <f>_xlfn.XLOOKUP(Table1[[#This Row],[Product_ID]],[1]!Table1[Product_ID],[1]!Table1[Cost])</f>
        <v>4034.4</v>
      </c>
      <c r="I202">
        <v>1</v>
      </c>
      <c r="J202">
        <v>10</v>
      </c>
      <c r="K202">
        <f>Table1[[#This Row],[Quantity]]*Table1[[#This Row],[Unit_Price]]</f>
        <v>6724</v>
      </c>
      <c r="L202">
        <f>Table1[[#This Row],[Quantity]]*Table1[[#This Row],[Cost]]</f>
        <v>4034.4</v>
      </c>
      <c r="M202">
        <f>Table1[[#This Row],[Sales]]-Table1[[#This Row],[Total_Cost]]</f>
        <v>2689.6</v>
      </c>
      <c r="N202" s="1">
        <f>Table1[[#This Row],[Profit]]/Table1[[#This Row],[Sales]]</f>
        <v>0.39999999999999997</v>
      </c>
      <c r="O202" t="str">
        <f>TEXT(Table1[[#This Row],[Order_Date]],"mmmm")</f>
        <v>March</v>
      </c>
      <c r="P202">
        <f>YEAR(Table1[[#This Row],[Order_Date]])</f>
        <v>2025</v>
      </c>
      <c r="Q202" t="str">
        <f>"Q"&amp;ROUNDUP(MONTH(Table1[[#This Row],[Order_Date]])/3,0)</f>
        <v>Q1</v>
      </c>
    </row>
    <row r="203" spans="1:17" x14ac:dyDescent="0.25">
      <c r="A203" t="s">
        <v>655</v>
      </c>
      <c r="B203" t="s">
        <v>656</v>
      </c>
      <c r="C203" t="s">
        <v>554</v>
      </c>
      <c r="D203" t="s">
        <v>63</v>
      </c>
      <c r="E203" t="str">
        <f>_xlfn.XLOOKUP(Table1[[#This Row],[Product_ID]],[1]!Table1[Product_ID],[1]!Table1[Product_Name])</f>
        <v>Clothing Product 17</v>
      </c>
      <c r="F203" t="str">
        <f>_xlfn.XLOOKUP(Table1[[#This Row],[Product_ID]],[1]!Table1[Product_ID],[1]!Table1[Category])</f>
        <v>Clothing</v>
      </c>
      <c r="G203">
        <f>_xlfn.XLOOKUP(Table1[[#This Row],[Product_ID]],[1]!Table1[Product_ID],[1]!Table1[Unit_Price])</f>
        <v>978</v>
      </c>
      <c r="H203">
        <f>_xlfn.XLOOKUP(Table1[[#This Row],[Product_ID]],[1]!Table1[Product_ID],[1]!Table1[Cost])</f>
        <v>684.6</v>
      </c>
      <c r="I203">
        <v>3</v>
      </c>
      <c r="J203">
        <v>20</v>
      </c>
      <c r="K203">
        <f>Table1[[#This Row],[Quantity]]*Table1[[#This Row],[Unit_Price]]</f>
        <v>2934</v>
      </c>
      <c r="L203">
        <f>Table1[[#This Row],[Quantity]]*Table1[[#This Row],[Cost]]</f>
        <v>2053.8000000000002</v>
      </c>
      <c r="M203">
        <f>Table1[[#This Row],[Sales]]-Table1[[#This Row],[Total_Cost]]</f>
        <v>880.19999999999982</v>
      </c>
      <c r="N203" s="1">
        <f>Table1[[#This Row],[Profit]]/Table1[[#This Row],[Sales]]</f>
        <v>0.29999999999999993</v>
      </c>
      <c r="O203" t="str">
        <f>TEXT(Table1[[#This Row],[Order_Date]],"mmmm")</f>
        <v>October</v>
      </c>
      <c r="P203">
        <f>YEAR(Table1[[#This Row],[Order_Date]])</f>
        <v>2025</v>
      </c>
      <c r="Q203" t="str">
        <f>"Q"&amp;ROUNDUP(MONTH(Table1[[#This Row],[Order_Date]])/3,0)</f>
        <v>Q4</v>
      </c>
    </row>
    <row r="204" spans="1:17" x14ac:dyDescent="0.25">
      <c r="A204" t="s">
        <v>657</v>
      </c>
      <c r="B204" t="s">
        <v>656</v>
      </c>
      <c r="C204" t="s">
        <v>658</v>
      </c>
      <c r="D204" t="s">
        <v>659</v>
      </c>
      <c r="E204" t="str">
        <f>_xlfn.XLOOKUP(Table1[[#This Row],[Product_ID]],[1]!Table1[Product_ID],[1]!Table1[Product_Name])</f>
        <v>Beauty Product 43</v>
      </c>
      <c r="F204" t="str">
        <f>_xlfn.XLOOKUP(Table1[[#This Row],[Product_ID]],[1]!Table1[Product_ID],[1]!Table1[Category])</f>
        <v>Beauty</v>
      </c>
      <c r="G204">
        <f>_xlfn.XLOOKUP(Table1[[#This Row],[Product_ID]],[1]!Table1[Product_ID],[1]!Table1[Unit_Price])</f>
        <v>1637</v>
      </c>
      <c r="H204">
        <f>_xlfn.XLOOKUP(Table1[[#This Row],[Product_ID]],[1]!Table1[Product_ID],[1]!Table1[Cost])</f>
        <v>818.5</v>
      </c>
      <c r="I204">
        <v>1</v>
      </c>
      <c r="J204">
        <v>0</v>
      </c>
      <c r="K204">
        <f>Table1[[#This Row],[Quantity]]*Table1[[#This Row],[Unit_Price]]</f>
        <v>1637</v>
      </c>
      <c r="L204">
        <f>Table1[[#This Row],[Quantity]]*Table1[[#This Row],[Cost]]</f>
        <v>818.5</v>
      </c>
      <c r="M204">
        <f>Table1[[#This Row],[Sales]]-Table1[[#This Row],[Total_Cost]]</f>
        <v>818.5</v>
      </c>
      <c r="N204" s="1">
        <f>Table1[[#This Row],[Profit]]/Table1[[#This Row],[Sales]]</f>
        <v>0.5</v>
      </c>
      <c r="O204" t="str">
        <f>TEXT(Table1[[#This Row],[Order_Date]],"mmmm")</f>
        <v>October</v>
      </c>
      <c r="P204">
        <f>YEAR(Table1[[#This Row],[Order_Date]])</f>
        <v>2025</v>
      </c>
      <c r="Q204" t="str">
        <f>"Q"&amp;ROUNDUP(MONTH(Table1[[#This Row],[Order_Date]])/3,0)</f>
        <v>Q4</v>
      </c>
    </row>
    <row r="205" spans="1:17" x14ac:dyDescent="0.25">
      <c r="A205" t="s">
        <v>660</v>
      </c>
      <c r="B205" t="s">
        <v>661</v>
      </c>
      <c r="C205" t="s">
        <v>662</v>
      </c>
      <c r="D205" t="s">
        <v>663</v>
      </c>
      <c r="E205" t="str">
        <f>_xlfn.XLOOKUP(Table1[[#This Row],[Product_ID]],[1]!Table1[Product_ID],[1]!Table1[Product_Name])</f>
        <v>Electronics Product 34</v>
      </c>
      <c r="F205" t="str">
        <f>_xlfn.XLOOKUP(Table1[[#This Row],[Product_ID]],[1]!Table1[Product_ID],[1]!Table1[Category])</f>
        <v>Electronics</v>
      </c>
      <c r="G205">
        <f>_xlfn.XLOOKUP(Table1[[#This Row],[Product_ID]],[1]!Table1[Product_ID],[1]!Table1[Unit_Price])</f>
        <v>4860</v>
      </c>
      <c r="H205">
        <f>_xlfn.XLOOKUP(Table1[[#This Row],[Product_ID]],[1]!Table1[Product_ID],[1]!Table1[Cost])</f>
        <v>2430</v>
      </c>
      <c r="I205">
        <v>4</v>
      </c>
      <c r="J205">
        <v>0</v>
      </c>
      <c r="K205">
        <f>Table1[[#This Row],[Quantity]]*Table1[[#This Row],[Unit_Price]]</f>
        <v>19440</v>
      </c>
      <c r="L205">
        <f>Table1[[#This Row],[Quantity]]*Table1[[#This Row],[Cost]]</f>
        <v>9720</v>
      </c>
      <c r="M205">
        <f>Table1[[#This Row],[Sales]]-Table1[[#This Row],[Total_Cost]]</f>
        <v>9720</v>
      </c>
      <c r="N205" s="1">
        <f>Table1[[#This Row],[Profit]]/Table1[[#This Row],[Sales]]</f>
        <v>0.5</v>
      </c>
      <c r="O205" t="str">
        <f>TEXT(Table1[[#This Row],[Order_Date]],"mmmm")</f>
        <v>January</v>
      </c>
      <c r="P205">
        <f>YEAR(Table1[[#This Row],[Order_Date]])</f>
        <v>2024</v>
      </c>
      <c r="Q205" t="str">
        <f>"Q"&amp;ROUNDUP(MONTH(Table1[[#This Row],[Order_Date]])/3,0)</f>
        <v>Q1</v>
      </c>
    </row>
    <row r="206" spans="1:17" x14ac:dyDescent="0.25">
      <c r="A206" t="s">
        <v>664</v>
      </c>
      <c r="B206" t="s">
        <v>665</v>
      </c>
      <c r="C206" t="s">
        <v>666</v>
      </c>
      <c r="D206" t="s">
        <v>100</v>
      </c>
      <c r="E206" t="str">
        <f>_xlfn.XLOOKUP(Table1[[#This Row],[Product_ID]],[1]!Table1[Product_ID],[1]!Table1[Product_Name])</f>
        <v>Electronics Product 74</v>
      </c>
      <c r="F206" t="str">
        <f>_xlfn.XLOOKUP(Table1[[#This Row],[Product_ID]],[1]!Table1[Product_ID],[1]!Table1[Category])</f>
        <v>Electronics</v>
      </c>
      <c r="G206">
        <f>_xlfn.XLOOKUP(Table1[[#This Row],[Product_ID]],[1]!Table1[Product_ID],[1]!Table1[Unit_Price])</f>
        <v>20835</v>
      </c>
      <c r="H206">
        <f>_xlfn.XLOOKUP(Table1[[#This Row],[Product_ID]],[1]!Table1[Product_ID],[1]!Table1[Cost])</f>
        <v>12501</v>
      </c>
      <c r="I206">
        <v>4</v>
      </c>
      <c r="J206">
        <v>10</v>
      </c>
      <c r="K206">
        <f>Table1[[#This Row],[Quantity]]*Table1[[#This Row],[Unit_Price]]</f>
        <v>83340</v>
      </c>
      <c r="L206">
        <f>Table1[[#This Row],[Quantity]]*Table1[[#This Row],[Cost]]</f>
        <v>50004</v>
      </c>
      <c r="M206">
        <f>Table1[[#This Row],[Sales]]-Table1[[#This Row],[Total_Cost]]</f>
        <v>33336</v>
      </c>
      <c r="N206" s="1">
        <f>Table1[[#This Row],[Profit]]/Table1[[#This Row],[Sales]]</f>
        <v>0.4</v>
      </c>
      <c r="O206" t="str">
        <f>TEXT(Table1[[#This Row],[Order_Date]],"mmmm")</f>
        <v>March</v>
      </c>
      <c r="P206">
        <f>YEAR(Table1[[#This Row],[Order_Date]])</f>
        <v>2024</v>
      </c>
      <c r="Q206" t="str">
        <f>"Q"&amp;ROUNDUP(MONTH(Table1[[#This Row],[Order_Date]])/3,0)</f>
        <v>Q1</v>
      </c>
    </row>
    <row r="207" spans="1:17" x14ac:dyDescent="0.25">
      <c r="A207" t="s">
        <v>667</v>
      </c>
      <c r="B207" t="s">
        <v>668</v>
      </c>
      <c r="C207" t="s">
        <v>669</v>
      </c>
      <c r="D207" t="s">
        <v>199</v>
      </c>
      <c r="E207" t="str">
        <f>_xlfn.XLOOKUP(Table1[[#This Row],[Product_ID]],[1]!Table1[Product_ID],[1]!Table1[Product_Name])</f>
        <v>Sports Product 19</v>
      </c>
      <c r="F207" t="str">
        <f>_xlfn.XLOOKUP(Table1[[#This Row],[Product_ID]],[1]!Table1[Product_ID],[1]!Table1[Category])</f>
        <v>Sports</v>
      </c>
      <c r="G207">
        <f>_xlfn.XLOOKUP(Table1[[#This Row],[Product_ID]],[1]!Table1[Product_ID],[1]!Table1[Unit_Price])</f>
        <v>11395</v>
      </c>
      <c r="H207">
        <f>_xlfn.XLOOKUP(Table1[[#This Row],[Product_ID]],[1]!Table1[Product_ID],[1]!Table1[Cost])</f>
        <v>5697.5</v>
      </c>
      <c r="I207">
        <v>1</v>
      </c>
      <c r="J207">
        <v>0</v>
      </c>
      <c r="K207">
        <f>Table1[[#This Row],[Quantity]]*Table1[[#This Row],[Unit_Price]]</f>
        <v>11395</v>
      </c>
      <c r="L207">
        <f>Table1[[#This Row],[Quantity]]*Table1[[#This Row],[Cost]]</f>
        <v>5697.5</v>
      </c>
      <c r="M207">
        <f>Table1[[#This Row],[Sales]]-Table1[[#This Row],[Total_Cost]]</f>
        <v>5697.5</v>
      </c>
      <c r="N207" s="1">
        <f>Table1[[#This Row],[Profit]]/Table1[[#This Row],[Sales]]</f>
        <v>0.5</v>
      </c>
      <c r="O207" t="str">
        <f>TEXT(Table1[[#This Row],[Order_Date]],"mmmm")</f>
        <v>December</v>
      </c>
      <c r="P207">
        <f>YEAR(Table1[[#This Row],[Order_Date]])</f>
        <v>2024</v>
      </c>
      <c r="Q207" t="str">
        <f>"Q"&amp;ROUNDUP(MONTH(Table1[[#This Row],[Order_Date]])/3,0)</f>
        <v>Q4</v>
      </c>
    </row>
    <row r="208" spans="1:17" x14ac:dyDescent="0.25">
      <c r="A208" t="s">
        <v>670</v>
      </c>
      <c r="B208" t="s">
        <v>446</v>
      </c>
      <c r="C208" t="s">
        <v>671</v>
      </c>
      <c r="D208" t="s">
        <v>366</v>
      </c>
      <c r="E208" t="str">
        <f>_xlfn.XLOOKUP(Table1[[#This Row],[Product_ID]],[1]!Table1[Product_ID],[1]!Table1[Product_Name])</f>
        <v>Home &amp; Kitchen Product 93</v>
      </c>
      <c r="F208" t="str">
        <f>_xlfn.XLOOKUP(Table1[[#This Row],[Product_ID]],[1]!Table1[Product_ID],[1]!Table1[Category])</f>
        <v>Home &amp; Kitchen</v>
      </c>
      <c r="G208">
        <f>_xlfn.XLOOKUP(Table1[[#This Row],[Product_ID]],[1]!Table1[Product_ID],[1]!Table1[Unit_Price])</f>
        <v>10597</v>
      </c>
      <c r="H208">
        <f>_xlfn.XLOOKUP(Table1[[#This Row],[Product_ID]],[1]!Table1[Product_ID],[1]!Table1[Cost])</f>
        <v>5298.5</v>
      </c>
      <c r="I208">
        <v>1</v>
      </c>
      <c r="J208">
        <v>10</v>
      </c>
      <c r="K208">
        <f>Table1[[#This Row],[Quantity]]*Table1[[#This Row],[Unit_Price]]</f>
        <v>10597</v>
      </c>
      <c r="L208">
        <f>Table1[[#This Row],[Quantity]]*Table1[[#This Row],[Cost]]</f>
        <v>5298.5</v>
      </c>
      <c r="M208">
        <f>Table1[[#This Row],[Sales]]-Table1[[#This Row],[Total_Cost]]</f>
        <v>5298.5</v>
      </c>
      <c r="N208" s="1">
        <f>Table1[[#This Row],[Profit]]/Table1[[#This Row],[Sales]]</f>
        <v>0.5</v>
      </c>
      <c r="O208" t="str">
        <f>TEXT(Table1[[#This Row],[Order_Date]],"mmmm")</f>
        <v>December</v>
      </c>
      <c r="P208">
        <f>YEAR(Table1[[#This Row],[Order_Date]])</f>
        <v>2025</v>
      </c>
      <c r="Q208" t="str">
        <f>"Q"&amp;ROUNDUP(MONTH(Table1[[#This Row],[Order_Date]])/3,0)</f>
        <v>Q4</v>
      </c>
    </row>
    <row r="209" spans="1:17" x14ac:dyDescent="0.25">
      <c r="A209" t="s">
        <v>672</v>
      </c>
      <c r="B209" t="s">
        <v>399</v>
      </c>
      <c r="C209" t="s">
        <v>673</v>
      </c>
      <c r="D209" t="s">
        <v>206</v>
      </c>
      <c r="E209" t="str">
        <f>_xlfn.XLOOKUP(Table1[[#This Row],[Product_ID]],[1]!Table1[Product_ID],[1]!Table1[Product_Name])</f>
        <v>Electronics Product 30</v>
      </c>
      <c r="F209" t="str">
        <f>_xlfn.XLOOKUP(Table1[[#This Row],[Product_ID]],[1]!Table1[Product_ID],[1]!Table1[Category])</f>
        <v>Electronics</v>
      </c>
      <c r="G209">
        <f>_xlfn.XLOOKUP(Table1[[#This Row],[Product_ID]],[1]!Table1[Product_ID],[1]!Table1[Unit_Price])</f>
        <v>16441</v>
      </c>
      <c r="H209">
        <f>_xlfn.XLOOKUP(Table1[[#This Row],[Product_ID]],[1]!Table1[Product_ID],[1]!Table1[Cost])</f>
        <v>8220.5</v>
      </c>
      <c r="I209">
        <v>3</v>
      </c>
      <c r="J209">
        <v>15</v>
      </c>
      <c r="K209">
        <f>Table1[[#This Row],[Quantity]]*Table1[[#This Row],[Unit_Price]]</f>
        <v>49323</v>
      </c>
      <c r="L209">
        <f>Table1[[#This Row],[Quantity]]*Table1[[#This Row],[Cost]]</f>
        <v>24661.5</v>
      </c>
      <c r="M209">
        <f>Table1[[#This Row],[Sales]]-Table1[[#This Row],[Total_Cost]]</f>
        <v>24661.5</v>
      </c>
      <c r="N209" s="1">
        <f>Table1[[#This Row],[Profit]]/Table1[[#This Row],[Sales]]</f>
        <v>0.5</v>
      </c>
      <c r="O209" t="str">
        <f>TEXT(Table1[[#This Row],[Order_Date]],"mmmm")</f>
        <v>January</v>
      </c>
      <c r="P209">
        <f>YEAR(Table1[[#This Row],[Order_Date]])</f>
        <v>2024</v>
      </c>
      <c r="Q209" t="str">
        <f>"Q"&amp;ROUNDUP(MONTH(Table1[[#This Row],[Order_Date]])/3,0)</f>
        <v>Q1</v>
      </c>
    </row>
    <row r="210" spans="1:17" x14ac:dyDescent="0.25">
      <c r="A210" t="s">
        <v>674</v>
      </c>
      <c r="B210" t="s">
        <v>675</v>
      </c>
      <c r="C210" t="s">
        <v>676</v>
      </c>
      <c r="D210" t="s">
        <v>21</v>
      </c>
      <c r="E210" t="str">
        <f>_xlfn.XLOOKUP(Table1[[#This Row],[Product_ID]],[1]!Table1[Product_ID],[1]!Table1[Product_Name])</f>
        <v>Electronics Product 77</v>
      </c>
      <c r="F210" t="str">
        <f>_xlfn.XLOOKUP(Table1[[#This Row],[Product_ID]],[1]!Table1[Product_ID],[1]!Table1[Category])</f>
        <v>Electronics</v>
      </c>
      <c r="G210">
        <f>_xlfn.XLOOKUP(Table1[[#This Row],[Product_ID]],[1]!Table1[Product_ID],[1]!Table1[Unit_Price])</f>
        <v>42787</v>
      </c>
      <c r="H210">
        <f>_xlfn.XLOOKUP(Table1[[#This Row],[Product_ID]],[1]!Table1[Product_ID],[1]!Table1[Cost])</f>
        <v>29950.9</v>
      </c>
      <c r="I210">
        <v>2</v>
      </c>
      <c r="J210">
        <v>20</v>
      </c>
      <c r="K210">
        <f>Table1[[#This Row],[Quantity]]*Table1[[#This Row],[Unit_Price]]</f>
        <v>85574</v>
      </c>
      <c r="L210">
        <f>Table1[[#This Row],[Quantity]]*Table1[[#This Row],[Cost]]</f>
        <v>59901.8</v>
      </c>
      <c r="M210">
        <f>Table1[[#This Row],[Sales]]-Table1[[#This Row],[Total_Cost]]</f>
        <v>25672.199999999997</v>
      </c>
      <c r="N210" s="1">
        <f>Table1[[#This Row],[Profit]]/Table1[[#This Row],[Sales]]</f>
        <v>0.3</v>
      </c>
      <c r="O210" t="str">
        <f>TEXT(Table1[[#This Row],[Order_Date]],"mmmm")</f>
        <v>September</v>
      </c>
      <c r="P210">
        <f>YEAR(Table1[[#This Row],[Order_Date]])</f>
        <v>2024</v>
      </c>
      <c r="Q210" t="str">
        <f>"Q"&amp;ROUNDUP(MONTH(Table1[[#This Row],[Order_Date]])/3,0)</f>
        <v>Q3</v>
      </c>
    </row>
    <row r="211" spans="1:17" x14ac:dyDescent="0.25">
      <c r="A211" t="s">
        <v>677</v>
      </c>
      <c r="B211" t="s">
        <v>678</v>
      </c>
      <c r="C211" t="s">
        <v>130</v>
      </c>
      <c r="D211" t="s">
        <v>385</v>
      </c>
      <c r="E211" t="str">
        <f>_xlfn.XLOOKUP(Table1[[#This Row],[Product_ID]],[1]!Table1[Product_ID],[1]!Table1[Product_Name])</f>
        <v>Sports Product 54</v>
      </c>
      <c r="F211" t="str">
        <f>_xlfn.XLOOKUP(Table1[[#This Row],[Product_ID]],[1]!Table1[Product_ID],[1]!Table1[Category])</f>
        <v>Sports</v>
      </c>
      <c r="G211">
        <f>_xlfn.XLOOKUP(Table1[[#This Row],[Product_ID]],[1]!Table1[Product_ID],[1]!Table1[Unit_Price])</f>
        <v>611</v>
      </c>
      <c r="H211">
        <f>_xlfn.XLOOKUP(Table1[[#This Row],[Product_ID]],[1]!Table1[Product_ID],[1]!Table1[Cost])</f>
        <v>427.7</v>
      </c>
      <c r="I211">
        <v>5</v>
      </c>
      <c r="J211">
        <v>10</v>
      </c>
      <c r="K211">
        <f>Table1[[#This Row],[Quantity]]*Table1[[#This Row],[Unit_Price]]</f>
        <v>3055</v>
      </c>
      <c r="L211">
        <f>Table1[[#This Row],[Quantity]]*Table1[[#This Row],[Cost]]</f>
        <v>2138.5</v>
      </c>
      <c r="M211">
        <f>Table1[[#This Row],[Sales]]-Table1[[#This Row],[Total_Cost]]</f>
        <v>916.5</v>
      </c>
      <c r="N211" s="1">
        <f>Table1[[#This Row],[Profit]]/Table1[[#This Row],[Sales]]</f>
        <v>0.3</v>
      </c>
      <c r="O211" t="str">
        <f>TEXT(Table1[[#This Row],[Order_Date]],"mmmm")</f>
        <v>November</v>
      </c>
      <c r="P211">
        <f>YEAR(Table1[[#This Row],[Order_Date]])</f>
        <v>2025</v>
      </c>
      <c r="Q211" t="str">
        <f>"Q"&amp;ROUNDUP(MONTH(Table1[[#This Row],[Order_Date]])/3,0)</f>
        <v>Q4</v>
      </c>
    </row>
    <row r="212" spans="1:17" x14ac:dyDescent="0.25">
      <c r="A212" t="s">
        <v>679</v>
      </c>
      <c r="B212" t="s">
        <v>166</v>
      </c>
      <c r="C212" t="s">
        <v>680</v>
      </c>
      <c r="D212" t="s">
        <v>567</v>
      </c>
      <c r="E212" t="str">
        <f>_xlfn.XLOOKUP(Table1[[#This Row],[Product_ID]],[1]!Table1[Product_ID],[1]!Table1[Product_Name])</f>
        <v>Beauty Product 52</v>
      </c>
      <c r="F212" t="str">
        <f>_xlfn.XLOOKUP(Table1[[#This Row],[Product_ID]],[1]!Table1[Product_ID],[1]!Table1[Category])</f>
        <v>Beauty</v>
      </c>
      <c r="G212">
        <f>_xlfn.XLOOKUP(Table1[[#This Row],[Product_ID]],[1]!Table1[Product_ID],[1]!Table1[Unit_Price])</f>
        <v>192</v>
      </c>
      <c r="H212">
        <f>_xlfn.XLOOKUP(Table1[[#This Row],[Product_ID]],[1]!Table1[Product_ID],[1]!Table1[Cost])</f>
        <v>96</v>
      </c>
      <c r="I212">
        <v>1</v>
      </c>
      <c r="J212">
        <v>10</v>
      </c>
      <c r="K212">
        <f>Table1[[#This Row],[Quantity]]*Table1[[#This Row],[Unit_Price]]</f>
        <v>192</v>
      </c>
      <c r="L212">
        <f>Table1[[#This Row],[Quantity]]*Table1[[#This Row],[Cost]]</f>
        <v>96</v>
      </c>
      <c r="M212">
        <f>Table1[[#This Row],[Sales]]-Table1[[#This Row],[Total_Cost]]</f>
        <v>96</v>
      </c>
      <c r="N212" s="1">
        <f>Table1[[#This Row],[Profit]]/Table1[[#This Row],[Sales]]</f>
        <v>0.5</v>
      </c>
      <c r="O212" t="str">
        <f>TEXT(Table1[[#This Row],[Order_Date]],"mmmm")</f>
        <v>June</v>
      </c>
      <c r="P212">
        <f>YEAR(Table1[[#This Row],[Order_Date]])</f>
        <v>2025</v>
      </c>
      <c r="Q212" t="str">
        <f>"Q"&amp;ROUNDUP(MONTH(Table1[[#This Row],[Order_Date]])/3,0)</f>
        <v>Q2</v>
      </c>
    </row>
    <row r="213" spans="1:17" x14ac:dyDescent="0.25">
      <c r="A213" t="s">
        <v>681</v>
      </c>
      <c r="B213" t="s">
        <v>371</v>
      </c>
      <c r="C213" t="s">
        <v>682</v>
      </c>
      <c r="D213" t="s">
        <v>146</v>
      </c>
      <c r="E213" t="str">
        <f>_xlfn.XLOOKUP(Table1[[#This Row],[Product_ID]],[1]!Table1[Product_ID],[1]!Table1[Product_Name])</f>
        <v>Electronics Product 8</v>
      </c>
      <c r="F213" t="str">
        <f>_xlfn.XLOOKUP(Table1[[#This Row],[Product_ID]],[1]!Table1[Product_ID],[1]!Table1[Category])</f>
        <v>Electronics</v>
      </c>
      <c r="G213">
        <f>_xlfn.XLOOKUP(Table1[[#This Row],[Product_ID]],[1]!Table1[Product_ID],[1]!Table1[Unit_Price])</f>
        <v>41971</v>
      </c>
      <c r="H213">
        <f>_xlfn.XLOOKUP(Table1[[#This Row],[Product_ID]],[1]!Table1[Product_ID],[1]!Table1[Cost])</f>
        <v>29379.7</v>
      </c>
      <c r="I213">
        <v>3</v>
      </c>
      <c r="J213">
        <v>10</v>
      </c>
      <c r="K213">
        <f>Table1[[#This Row],[Quantity]]*Table1[[#This Row],[Unit_Price]]</f>
        <v>125913</v>
      </c>
      <c r="L213">
        <f>Table1[[#This Row],[Quantity]]*Table1[[#This Row],[Cost]]</f>
        <v>88139.1</v>
      </c>
      <c r="M213">
        <f>Table1[[#This Row],[Sales]]-Table1[[#This Row],[Total_Cost]]</f>
        <v>37773.899999999994</v>
      </c>
      <c r="N213" s="1">
        <f>Table1[[#This Row],[Profit]]/Table1[[#This Row],[Sales]]</f>
        <v>0.29999999999999993</v>
      </c>
      <c r="O213" t="str">
        <f>TEXT(Table1[[#This Row],[Order_Date]],"mmmm")</f>
        <v>October</v>
      </c>
      <c r="P213">
        <f>YEAR(Table1[[#This Row],[Order_Date]])</f>
        <v>2025</v>
      </c>
      <c r="Q213" t="str">
        <f>"Q"&amp;ROUNDUP(MONTH(Table1[[#This Row],[Order_Date]])/3,0)</f>
        <v>Q4</v>
      </c>
    </row>
    <row r="214" spans="1:17" x14ac:dyDescent="0.25">
      <c r="A214" t="s">
        <v>683</v>
      </c>
      <c r="B214" t="s">
        <v>383</v>
      </c>
      <c r="C214" t="s">
        <v>684</v>
      </c>
      <c r="D214" t="s">
        <v>461</v>
      </c>
      <c r="E214" t="str">
        <f>_xlfn.XLOOKUP(Table1[[#This Row],[Product_ID]],[1]!Table1[Product_ID],[1]!Table1[Product_Name])</f>
        <v>Beauty Product 13</v>
      </c>
      <c r="F214" t="str">
        <f>_xlfn.XLOOKUP(Table1[[#This Row],[Product_ID]],[1]!Table1[Product_ID],[1]!Table1[Category])</f>
        <v>Beauty</v>
      </c>
      <c r="G214">
        <f>_xlfn.XLOOKUP(Table1[[#This Row],[Product_ID]],[1]!Table1[Product_ID],[1]!Table1[Unit_Price])</f>
        <v>639</v>
      </c>
      <c r="H214">
        <f>_xlfn.XLOOKUP(Table1[[#This Row],[Product_ID]],[1]!Table1[Product_ID],[1]!Table1[Cost])</f>
        <v>319.5</v>
      </c>
      <c r="I214">
        <v>1</v>
      </c>
      <c r="J214">
        <v>20</v>
      </c>
      <c r="K214">
        <f>Table1[[#This Row],[Quantity]]*Table1[[#This Row],[Unit_Price]]</f>
        <v>639</v>
      </c>
      <c r="L214">
        <f>Table1[[#This Row],[Quantity]]*Table1[[#This Row],[Cost]]</f>
        <v>319.5</v>
      </c>
      <c r="M214">
        <f>Table1[[#This Row],[Sales]]-Table1[[#This Row],[Total_Cost]]</f>
        <v>319.5</v>
      </c>
      <c r="N214" s="1">
        <f>Table1[[#This Row],[Profit]]/Table1[[#This Row],[Sales]]</f>
        <v>0.5</v>
      </c>
      <c r="O214" t="str">
        <f>TEXT(Table1[[#This Row],[Order_Date]],"mmmm")</f>
        <v>August</v>
      </c>
      <c r="P214">
        <f>YEAR(Table1[[#This Row],[Order_Date]])</f>
        <v>2025</v>
      </c>
      <c r="Q214" t="str">
        <f>"Q"&amp;ROUNDUP(MONTH(Table1[[#This Row],[Order_Date]])/3,0)</f>
        <v>Q3</v>
      </c>
    </row>
    <row r="215" spans="1:17" x14ac:dyDescent="0.25">
      <c r="A215" t="s">
        <v>685</v>
      </c>
      <c r="B215" t="s">
        <v>109</v>
      </c>
      <c r="C215" t="s">
        <v>686</v>
      </c>
      <c r="D215" t="s">
        <v>563</v>
      </c>
      <c r="E215" t="str">
        <f>_xlfn.XLOOKUP(Table1[[#This Row],[Product_ID]],[1]!Table1[Product_ID],[1]!Table1[Product_Name])</f>
        <v>Beauty Product 60</v>
      </c>
      <c r="F215" t="str">
        <f>_xlfn.XLOOKUP(Table1[[#This Row],[Product_ID]],[1]!Table1[Product_ID],[1]!Table1[Category])</f>
        <v>Beauty</v>
      </c>
      <c r="G215">
        <f>_xlfn.XLOOKUP(Table1[[#This Row],[Product_ID]],[1]!Table1[Product_ID],[1]!Table1[Unit_Price])</f>
        <v>758</v>
      </c>
      <c r="H215">
        <f>_xlfn.XLOOKUP(Table1[[#This Row],[Product_ID]],[1]!Table1[Product_ID],[1]!Table1[Cost])</f>
        <v>530.6</v>
      </c>
      <c r="I215">
        <v>4</v>
      </c>
      <c r="J215">
        <v>10</v>
      </c>
      <c r="K215">
        <f>Table1[[#This Row],[Quantity]]*Table1[[#This Row],[Unit_Price]]</f>
        <v>3032</v>
      </c>
      <c r="L215">
        <f>Table1[[#This Row],[Quantity]]*Table1[[#This Row],[Cost]]</f>
        <v>2122.4</v>
      </c>
      <c r="M215">
        <f>Table1[[#This Row],[Sales]]-Table1[[#This Row],[Total_Cost]]</f>
        <v>909.59999999999991</v>
      </c>
      <c r="N215" s="1">
        <f>Table1[[#This Row],[Profit]]/Table1[[#This Row],[Sales]]</f>
        <v>0.3</v>
      </c>
      <c r="O215" t="str">
        <f>TEXT(Table1[[#This Row],[Order_Date]],"mmmm")</f>
        <v>May</v>
      </c>
      <c r="P215">
        <f>YEAR(Table1[[#This Row],[Order_Date]])</f>
        <v>2025</v>
      </c>
      <c r="Q215" t="str">
        <f>"Q"&amp;ROUNDUP(MONTH(Table1[[#This Row],[Order_Date]])/3,0)</f>
        <v>Q2</v>
      </c>
    </row>
    <row r="216" spans="1:17" x14ac:dyDescent="0.25">
      <c r="A216" t="s">
        <v>687</v>
      </c>
      <c r="B216" t="s">
        <v>688</v>
      </c>
      <c r="C216" t="s">
        <v>689</v>
      </c>
      <c r="D216" t="s">
        <v>37</v>
      </c>
      <c r="E216" t="str">
        <f>_xlfn.XLOOKUP(Table1[[#This Row],[Product_ID]],[1]!Table1[Product_ID],[1]!Table1[Product_Name])</f>
        <v>Home &amp; Kitchen Product 46</v>
      </c>
      <c r="F216" t="str">
        <f>_xlfn.XLOOKUP(Table1[[#This Row],[Product_ID]],[1]!Table1[Product_ID],[1]!Table1[Category])</f>
        <v>Home &amp; Kitchen</v>
      </c>
      <c r="G216">
        <f>_xlfn.XLOOKUP(Table1[[#This Row],[Product_ID]],[1]!Table1[Product_ID],[1]!Table1[Unit_Price])</f>
        <v>10604</v>
      </c>
      <c r="H216">
        <f>_xlfn.XLOOKUP(Table1[[#This Row],[Product_ID]],[1]!Table1[Product_ID],[1]!Table1[Cost])</f>
        <v>5302</v>
      </c>
      <c r="I216">
        <v>4</v>
      </c>
      <c r="J216">
        <v>10</v>
      </c>
      <c r="K216">
        <f>Table1[[#This Row],[Quantity]]*Table1[[#This Row],[Unit_Price]]</f>
        <v>42416</v>
      </c>
      <c r="L216">
        <f>Table1[[#This Row],[Quantity]]*Table1[[#This Row],[Cost]]</f>
        <v>21208</v>
      </c>
      <c r="M216">
        <f>Table1[[#This Row],[Sales]]-Table1[[#This Row],[Total_Cost]]</f>
        <v>21208</v>
      </c>
      <c r="N216" s="1">
        <f>Table1[[#This Row],[Profit]]/Table1[[#This Row],[Sales]]</f>
        <v>0.5</v>
      </c>
      <c r="O216" t="str">
        <f>TEXT(Table1[[#This Row],[Order_Date]],"mmmm")</f>
        <v>October</v>
      </c>
      <c r="P216">
        <f>YEAR(Table1[[#This Row],[Order_Date]])</f>
        <v>2024</v>
      </c>
      <c r="Q216" t="str">
        <f>"Q"&amp;ROUNDUP(MONTH(Table1[[#This Row],[Order_Date]])/3,0)</f>
        <v>Q4</v>
      </c>
    </row>
    <row r="217" spans="1:17" x14ac:dyDescent="0.25">
      <c r="A217" t="s">
        <v>690</v>
      </c>
      <c r="B217" t="s">
        <v>691</v>
      </c>
      <c r="C217" t="s">
        <v>692</v>
      </c>
      <c r="D217" t="s">
        <v>206</v>
      </c>
      <c r="E217" t="str">
        <f>_xlfn.XLOOKUP(Table1[[#This Row],[Product_ID]],[1]!Table1[Product_ID],[1]!Table1[Product_Name])</f>
        <v>Electronics Product 30</v>
      </c>
      <c r="F217" t="str">
        <f>_xlfn.XLOOKUP(Table1[[#This Row],[Product_ID]],[1]!Table1[Product_ID],[1]!Table1[Category])</f>
        <v>Electronics</v>
      </c>
      <c r="G217">
        <f>_xlfn.XLOOKUP(Table1[[#This Row],[Product_ID]],[1]!Table1[Product_ID],[1]!Table1[Unit_Price])</f>
        <v>16441</v>
      </c>
      <c r="H217">
        <f>_xlfn.XLOOKUP(Table1[[#This Row],[Product_ID]],[1]!Table1[Product_ID],[1]!Table1[Cost])</f>
        <v>8220.5</v>
      </c>
      <c r="I217">
        <v>1</v>
      </c>
      <c r="J217">
        <v>10</v>
      </c>
      <c r="K217">
        <f>Table1[[#This Row],[Quantity]]*Table1[[#This Row],[Unit_Price]]</f>
        <v>16441</v>
      </c>
      <c r="L217">
        <f>Table1[[#This Row],[Quantity]]*Table1[[#This Row],[Cost]]</f>
        <v>8220.5</v>
      </c>
      <c r="M217">
        <f>Table1[[#This Row],[Sales]]-Table1[[#This Row],[Total_Cost]]</f>
        <v>8220.5</v>
      </c>
      <c r="N217" s="1">
        <f>Table1[[#This Row],[Profit]]/Table1[[#This Row],[Sales]]</f>
        <v>0.5</v>
      </c>
      <c r="O217" t="str">
        <f>TEXT(Table1[[#This Row],[Order_Date]],"mmmm")</f>
        <v>July</v>
      </c>
      <c r="P217">
        <f>YEAR(Table1[[#This Row],[Order_Date]])</f>
        <v>2024</v>
      </c>
      <c r="Q217" t="str">
        <f>"Q"&amp;ROUNDUP(MONTH(Table1[[#This Row],[Order_Date]])/3,0)</f>
        <v>Q3</v>
      </c>
    </row>
    <row r="218" spans="1:17" x14ac:dyDescent="0.25">
      <c r="A218" t="s">
        <v>693</v>
      </c>
      <c r="B218" t="s">
        <v>694</v>
      </c>
      <c r="C218" t="s">
        <v>695</v>
      </c>
      <c r="D218" t="s">
        <v>123</v>
      </c>
      <c r="E218" t="str">
        <f>_xlfn.XLOOKUP(Table1[[#This Row],[Product_ID]],[1]!Table1[Product_ID],[1]!Table1[Product_Name])</f>
        <v>Electronics Product 99</v>
      </c>
      <c r="F218" t="str">
        <f>_xlfn.XLOOKUP(Table1[[#This Row],[Product_ID]],[1]!Table1[Product_ID],[1]!Table1[Category])</f>
        <v>Electronics</v>
      </c>
      <c r="G218">
        <f>_xlfn.XLOOKUP(Table1[[#This Row],[Product_ID]],[1]!Table1[Product_ID],[1]!Table1[Unit_Price])</f>
        <v>48012</v>
      </c>
      <c r="H218">
        <f>_xlfn.XLOOKUP(Table1[[#This Row],[Product_ID]],[1]!Table1[Product_ID],[1]!Table1[Cost])</f>
        <v>24006</v>
      </c>
      <c r="I218">
        <v>4</v>
      </c>
      <c r="J218">
        <v>20</v>
      </c>
      <c r="K218">
        <f>Table1[[#This Row],[Quantity]]*Table1[[#This Row],[Unit_Price]]</f>
        <v>192048</v>
      </c>
      <c r="L218">
        <f>Table1[[#This Row],[Quantity]]*Table1[[#This Row],[Cost]]</f>
        <v>96024</v>
      </c>
      <c r="M218">
        <f>Table1[[#This Row],[Sales]]-Table1[[#This Row],[Total_Cost]]</f>
        <v>96024</v>
      </c>
      <c r="N218" s="1">
        <f>Table1[[#This Row],[Profit]]/Table1[[#This Row],[Sales]]</f>
        <v>0.5</v>
      </c>
      <c r="O218" t="str">
        <f>TEXT(Table1[[#This Row],[Order_Date]],"mmmm")</f>
        <v>January</v>
      </c>
      <c r="P218">
        <f>YEAR(Table1[[#This Row],[Order_Date]])</f>
        <v>2025</v>
      </c>
      <c r="Q218" t="str">
        <f>"Q"&amp;ROUNDUP(MONTH(Table1[[#This Row],[Order_Date]])/3,0)</f>
        <v>Q1</v>
      </c>
    </row>
    <row r="219" spans="1:17" x14ac:dyDescent="0.25">
      <c r="A219" t="s">
        <v>696</v>
      </c>
      <c r="B219" t="s">
        <v>697</v>
      </c>
      <c r="C219" t="s">
        <v>698</v>
      </c>
      <c r="D219" t="s">
        <v>502</v>
      </c>
      <c r="E219" t="str">
        <f>_xlfn.XLOOKUP(Table1[[#This Row],[Product_ID]],[1]!Table1[Product_ID],[1]!Table1[Product_Name])</f>
        <v>Beauty Product 42</v>
      </c>
      <c r="F219" t="str">
        <f>_xlfn.XLOOKUP(Table1[[#This Row],[Product_ID]],[1]!Table1[Product_ID],[1]!Table1[Category])</f>
        <v>Beauty</v>
      </c>
      <c r="G219">
        <f>_xlfn.XLOOKUP(Table1[[#This Row],[Product_ID]],[1]!Table1[Product_ID],[1]!Table1[Unit_Price])</f>
        <v>2758</v>
      </c>
      <c r="H219">
        <f>_xlfn.XLOOKUP(Table1[[#This Row],[Product_ID]],[1]!Table1[Product_ID],[1]!Table1[Cost])</f>
        <v>1379</v>
      </c>
      <c r="I219">
        <v>2</v>
      </c>
      <c r="J219">
        <v>5</v>
      </c>
      <c r="K219">
        <f>Table1[[#This Row],[Quantity]]*Table1[[#This Row],[Unit_Price]]</f>
        <v>5516</v>
      </c>
      <c r="L219">
        <f>Table1[[#This Row],[Quantity]]*Table1[[#This Row],[Cost]]</f>
        <v>2758</v>
      </c>
      <c r="M219">
        <f>Table1[[#This Row],[Sales]]-Table1[[#This Row],[Total_Cost]]</f>
        <v>2758</v>
      </c>
      <c r="N219" s="1">
        <f>Table1[[#This Row],[Profit]]/Table1[[#This Row],[Sales]]</f>
        <v>0.5</v>
      </c>
      <c r="O219" t="str">
        <f>TEXT(Table1[[#This Row],[Order_Date]],"mmmm")</f>
        <v>January</v>
      </c>
      <c r="P219">
        <f>YEAR(Table1[[#This Row],[Order_Date]])</f>
        <v>2025</v>
      </c>
      <c r="Q219" t="str">
        <f>"Q"&amp;ROUNDUP(MONTH(Table1[[#This Row],[Order_Date]])/3,0)</f>
        <v>Q1</v>
      </c>
    </row>
    <row r="220" spans="1:17" x14ac:dyDescent="0.25">
      <c r="A220" t="s">
        <v>699</v>
      </c>
      <c r="B220" t="s">
        <v>65</v>
      </c>
      <c r="C220" t="s">
        <v>700</v>
      </c>
      <c r="D220" t="s">
        <v>135</v>
      </c>
      <c r="E220" t="str">
        <f>_xlfn.XLOOKUP(Table1[[#This Row],[Product_ID]],[1]!Table1[Product_ID],[1]!Table1[Product_Name])</f>
        <v>Electronics Product 28</v>
      </c>
      <c r="F220" t="str">
        <f>_xlfn.XLOOKUP(Table1[[#This Row],[Product_ID]],[1]!Table1[Product_ID],[1]!Table1[Category])</f>
        <v>Electronics</v>
      </c>
      <c r="G220">
        <f>_xlfn.XLOOKUP(Table1[[#This Row],[Product_ID]],[1]!Table1[Product_ID],[1]!Table1[Unit_Price])</f>
        <v>9664</v>
      </c>
      <c r="H220">
        <f>_xlfn.XLOOKUP(Table1[[#This Row],[Product_ID]],[1]!Table1[Product_ID],[1]!Table1[Cost])</f>
        <v>4832</v>
      </c>
      <c r="I220">
        <v>1</v>
      </c>
      <c r="J220">
        <v>15</v>
      </c>
      <c r="K220">
        <f>Table1[[#This Row],[Quantity]]*Table1[[#This Row],[Unit_Price]]</f>
        <v>9664</v>
      </c>
      <c r="L220">
        <f>Table1[[#This Row],[Quantity]]*Table1[[#This Row],[Cost]]</f>
        <v>4832</v>
      </c>
      <c r="M220">
        <f>Table1[[#This Row],[Sales]]-Table1[[#This Row],[Total_Cost]]</f>
        <v>4832</v>
      </c>
      <c r="N220" s="1">
        <f>Table1[[#This Row],[Profit]]/Table1[[#This Row],[Sales]]</f>
        <v>0.5</v>
      </c>
      <c r="O220" t="str">
        <f>TEXT(Table1[[#This Row],[Order_Date]],"mmmm")</f>
        <v>November</v>
      </c>
      <c r="P220">
        <f>YEAR(Table1[[#This Row],[Order_Date]])</f>
        <v>2024</v>
      </c>
      <c r="Q220" t="str">
        <f>"Q"&amp;ROUNDUP(MONTH(Table1[[#This Row],[Order_Date]])/3,0)</f>
        <v>Q4</v>
      </c>
    </row>
    <row r="221" spans="1:17" x14ac:dyDescent="0.25">
      <c r="A221" t="s">
        <v>701</v>
      </c>
      <c r="B221" t="s">
        <v>702</v>
      </c>
      <c r="C221" t="s">
        <v>703</v>
      </c>
      <c r="D221" t="s">
        <v>331</v>
      </c>
      <c r="E221" t="str">
        <f>_xlfn.XLOOKUP(Table1[[#This Row],[Product_ID]],[1]!Table1[Product_ID],[1]!Table1[Product_Name])</f>
        <v>Electronics Product 24</v>
      </c>
      <c r="F221" t="str">
        <f>_xlfn.XLOOKUP(Table1[[#This Row],[Product_ID]],[1]!Table1[Product_ID],[1]!Table1[Category])</f>
        <v>Electronics</v>
      </c>
      <c r="G221">
        <f>_xlfn.XLOOKUP(Table1[[#This Row],[Product_ID]],[1]!Table1[Product_ID],[1]!Table1[Unit_Price])</f>
        <v>9702</v>
      </c>
      <c r="H221">
        <f>_xlfn.XLOOKUP(Table1[[#This Row],[Product_ID]],[1]!Table1[Product_ID],[1]!Table1[Cost])</f>
        <v>4851</v>
      </c>
      <c r="I221">
        <v>1</v>
      </c>
      <c r="J221">
        <v>0</v>
      </c>
      <c r="K221">
        <f>Table1[[#This Row],[Quantity]]*Table1[[#This Row],[Unit_Price]]</f>
        <v>9702</v>
      </c>
      <c r="L221">
        <f>Table1[[#This Row],[Quantity]]*Table1[[#This Row],[Cost]]</f>
        <v>4851</v>
      </c>
      <c r="M221">
        <f>Table1[[#This Row],[Sales]]-Table1[[#This Row],[Total_Cost]]</f>
        <v>4851</v>
      </c>
      <c r="N221" s="1">
        <f>Table1[[#This Row],[Profit]]/Table1[[#This Row],[Sales]]</f>
        <v>0.5</v>
      </c>
      <c r="O221" t="str">
        <f>TEXT(Table1[[#This Row],[Order_Date]],"mmmm")</f>
        <v>December</v>
      </c>
      <c r="P221">
        <f>YEAR(Table1[[#This Row],[Order_Date]])</f>
        <v>2024</v>
      </c>
      <c r="Q221" t="str">
        <f>"Q"&amp;ROUNDUP(MONTH(Table1[[#This Row],[Order_Date]])/3,0)</f>
        <v>Q4</v>
      </c>
    </row>
    <row r="222" spans="1:17" x14ac:dyDescent="0.25">
      <c r="A222" t="s">
        <v>704</v>
      </c>
      <c r="B222" t="s">
        <v>705</v>
      </c>
      <c r="C222" t="s">
        <v>706</v>
      </c>
      <c r="D222" t="s">
        <v>461</v>
      </c>
      <c r="E222" t="str">
        <f>_xlfn.XLOOKUP(Table1[[#This Row],[Product_ID]],[1]!Table1[Product_ID],[1]!Table1[Product_Name])</f>
        <v>Beauty Product 13</v>
      </c>
      <c r="F222" t="str">
        <f>_xlfn.XLOOKUP(Table1[[#This Row],[Product_ID]],[1]!Table1[Product_ID],[1]!Table1[Category])</f>
        <v>Beauty</v>
      </c>
      <c r="G222">
        <f>_xlfn.XLOOKUP(Table1[[#This Row],[Product_ID]],[1]!Table1[Product_ID],[1]!Table1[Unit_Price])</f>
        <v>639</v>
      </c>
      <c r="H222">
        <f>_xlfn.XLOOKUP(Table1[[#This Row],[Product_ID]],[1]!Table1[Product_ID],[1]!Table1[Cost])</f>
        <v>319.5</v>
      </c>
      <c r="I222">
        <v>2</v>
      </c>
      <c r="J222">
        <v>15</v>
      </c>
      <c r="K222">
        <f>Table1[[#This Row],[Quantity]]*Table1[[#This Row],[Unit_Price]]</f>
        <v>1278</v>
      </c>
      <c r="L222">
        <f>Table1[[#This Row],[Quantity]]*Table1[[#This Row],[Cost]]</f>
        <v>639</v>
      </c>
      <c r="M222">
        <f>Table1[[#This Row],[Sales]]-Table1[[#This Row],[Total_Cost]]</f>
        <v>639</v>
      </c>
      <c r="N222" s="1">
        <f>Table1[[#This Row],[Profit]]/Table1[[#This Row],[Sales]]</f>
        <v>0.5</v>
      </c>
      <c r="O222" t="str">
        <f>TEXT(Table1[[#This Row],[Order_Date]],"mmmm")</f>
        <v>June</v>
      </c>
      <c r="P222">
        <f>YEAR(Table1[[#This Row],[Order_Date]])</f>
        <v>2025</v>
      </c>
      <c r="Q222" t="str">
        <f>"Q"&amp;ROUNDUP(MONTH(Table1[[#This Row],[Order_Date]])/3,0)</f>
        <v>Q2</v>
      </c>
    </row>
    <row r="223" spans="1:17" x14ac:dyDescent="0.25">
      <c r="A223" t="s">
        <v>707</v>
      </c>
      <c r="B223" t="s">
        <v>299</v>
      </c>
      <c r="C223" t="s">
        <v>708</v>
      </c>
      <c r="D223" t="s">
        <v>638</v>
      </c>
      <c r="E223" t="str">
        <f>_xlfn.XLOOKUP(Table1[[#This Row],[Product_ID]],[1]!Table1[Product_ID],[1]!Table1[Product_Name])</f>
        <v>Sports Product 70</v>
      </c>
      <c r="F223" t="str">
        <f>_xlfn.XLOOKUP(Table1[[#This Row],[Product_ID]],[1]!Table1[Product_ID],[1]!Table1[Category])</f>
        <v>Sports</v>
      </c>
      <c r="G223">
        <f>_xlfn.XLOOKUP(Table1[[#This Row],[Product_ID]],[1]!Table1[Product_ID],[1]!Table1[Unit_Price])</f>
        <v>583</v>
      </c>
      <c r="H223">
        <f>_xlfn.XLOOKUP(Table1[[#This Row],[Product_ID]],[1]!Table1[Product_ID],[1]!Table1[Cost])</f>
        <v>349.8</v>
      </c>
      <c r="I223">
        <v>4</v>
      </c>
      <c r="J223">
        <v>0</v>
      </c>
      <c r="K223">
        <f>Table1[[#This Row],[Quantity]]*Table1[[#This Row],[Unit_Price]]</f>
        <v>2332</v>
      </c>
      <c r="L223">
        <f>Table1[[#This Row],[Quantity]]*Table1[[#This Row],[Cost]]</f>
        <v>1399.2</v>
      </c>
      <c r="M223">
        <f>Table1[[#This Row],[Sales]]-Table1[[#This Row],[Total_Cost]]</f>
        <v>932.8</v>
      </c>
      <c r="N223" s="1">
        <f>Table1[[#This Row],[Profit]]/Table1[[#This Row],[Sales]]</f>
        <v>0.39999999999999997</v>
      </c>
      <c r="O223" t="str">
        <f>TEXT(Table1[[#This Row],[Order_Date]],"mmmm")</f>
        <v>January</v>
      </c>
      <c r="P223">
        <f>YEAR(Table1[[#This Row],[Order_Date]])</f>
        <v>2025</v>
      </c>
      <c r="Q223" t="str">
        <f>"Q"&amp;ROUNDUP(MONTH(Table1[[#This Row],[Order_Date]])/3,0)</f>
        <v>Q1</v>
      </c>
    </row>
    <row r="224" spans="1:17" x14ac:dyDescent="0.25">
      <c r="A224" t="s">
        <v>709</v>
      </c>
      <c r="B224" t="s">
        <v>710</v>
      </c>
      <c r="C224" t="s">
        <v>711</v>
      </c>
      <c r="D224" t="s">
        <v>598</v>
      </c>
      <c r="E224" t="str">
        <f>_xlfn.XLOOKUP(Table1[[#This Row],[Product_ID]],[1]!Table1[Product_ID],[1]!Table1[Product_Name])</f>
        <v>Clothing Product 84</v>
      </c>
      <c r="F224" t="str">
        <f>_xlfn.XLOOKUP(Table1[[#This Row],[Product_ID]],[1]!Table1[Product_ID],[1]!Table1[Category])</f>
        <v>Clothing</v>
      </c>
      <c r="G224">
        <f>_xlfn.XLOOKUP(Table1[[#This Row],[Product_ID]],[1]!Table1[Product_ID],[1]!Table1[Unit_Price])</f>
        <v>3921</v>
      </c>
      <c r="H224">
        <f>_xlfn.XLOOKUP(Table1[[#This Row],[Product_ID]],[1]!Table1[Product_ID],[1]!Table1[Cost])</f>
        <v>2352.6</v>
      </c>
      <c r="I224">
        <v>5</v>
      </c>
      <c r="J224">
        <v>20</v>
      </c>
      <c r="K224">
        <f>Table1[[#This Row],[Quantity]]*Table1[[#This Row],[Unit_Price]]</f>
        <v>19605</v>
      </c>
      <c r="L224">
        <f>Table1[[#This Row],[Quantity]]*Table1[[#This Row],[Cost]]</f>
        <v>11763</v>
      </c>
      <c r="M224">
        <f>Table1[[#This Row],[Sales]]-Table1[[#This Row],[Total_Cost]]</f>
        <v>7842</v>
      </c>
      <c r="N224" s="1">
        <f>Table1[[#This Row],[Profit]]/Table1[[#This Row],[Sales]]</f>
        <v>0.4</v>
      </c>
      <c r="O224" t="str">
        <f>TEXT(Table1[[#This Row],[Order_Date]],"mmmm")</f>
        <v>March</v>
      </c>
      <c r="P224">
        <f>YEAR(Table1[[#This Row],[Order_Date]])</f>
        <v>2024</v>
      </c>
      <c r="Q224" t="str">
        <f>"Q"&amp;ROUNDUP(MONTH(Table1[[#This Row],[Order_Date]])/3,0)</f>
        <v>Q1</v>
      </c>
    </row>
    <row r="225" spans="1:17" x14ac:dyDescent="0.25">
      <c r="A225" t="s">
        <v>712</v>
      </c>
      <c r="B225" t="s">
        <v>713</v>
      </c>
      <c r="C225" t="s">
        <v>393</v>
      </c>
      <c r="D225" t="s">
        <v>381</v>
      </c>
      <c r="E225" t="str">
        <f>_xlfn.XLOOKUP(Table1[[#This Row],[Product_ID]],[1]!Table1[Product_ID],[1]!Table1[Product_Name])</f>
        <v>Electronics Product 59</v>
      </c>
      <c r="F225" t="str">
        <f>_xlfn.XLOOKUP(Table1[[#This Row],[Product_ID]],[1]!Table1[Product_ID],[1]!Table1[Category])</f>
        <v>Electronics</v>
      </c>
      <c r="G225">
        <f>_xlfn.XLOOKUP(Table1[[#This Row],[Product_ID]],[1]!Table1[Product_ID],[1]!Table1[Unit_Price])</f>
        <v>39929</v>
      </c>
      <c r="H225">
        <f>_xlfn.XLOOKUP(Table1[[#This Row],[Product_ID]],[1]!Table1[Product_ID],[1]!Table1[Cost])</f>
        <v>23957.4</v>
      </c>
      <c r="I225">
        <v>2</v>
      </c>
      <c r="J225">
        <v>10</v>
      </c>
      <c r="K225">
        <f>Table1[[#This Row],[Quantity]]*Table1[[#This Row],[Unit_Price]]</f>
        <v>79858</v>
      </c>
      <c r="L225">
        <f>Table1[[#This Row],[Quantity]]*Table1[[#This Row],[Cost]]</f>
        <v>47914.8</v>
      </c>
      <c r="M225">
        <f>Table1[[#This Row],[Sales]]-Table1[[#This Row],[Total_Cost]]</f>
        <v>31943.199999999997</v>
      </c>
      <c r="N225" s="1">
        <f>Table1[[#This Row],[Profit]]/Table1[[#This Row],[Sales]]</f>
        <v>0.39999999999999997</v>
      </c>
      <c r="O225" t="str">
        <f>TEXT(Table1[[#This Row],[Order_Date]],"mmmm")</f>
        <v>April</v>
      </c>
      <c r="P225">
        <f>YEAR(Table1[[#This Row],[Order_Date]])</f>
        <v>2025</v>
      </c>
      <c r="Q225" t="str">
        <f>"Q"&amp;ROUNDUP(MONTH(Table1[[#This Row],[Order_Date]])/3,0)</f>
        <v>Q2</v>
      </c>
    </row>
    <row r="226" spans="1:17" x14ac:dyDescent="0.25">
      <c r="A226" t="s">
        <v>714</v>
      </c>
      <c r="B226" t="s">
        <v>715</v>
      </c>
      <c r="C226" t="s">
        <v>716</v>
      </c>
      <c r="D226" t="s">
        <v>223</v>
      </c>
      <c r="E226" t="str">
        <f>_xlfn.XLOOKUP(Table1[[#This Row],[Product_ID]],[1]!Table1[Product_ID],[1]!Table1[Product_Name])</f>
        <v>Clothing Product 48</v>
      </c>
      <c r="F226" t="str">
        <f>_xlfn.XLOOKUP(Table1[[#This Row],[Product_ID]],[1]!Table1[Product_ID],[1]!Table1[Category])</f>
        <v>Clothing</v>
      </c>
      <c r="G226">
        <f>_xlfn.XLOOKUP(Table1[[#This Row],[Product_ID]],[1]!Table1[Product_ID],[1]!Table1[Unit_Price])</f>
        <v>2190</v>
      </c>
      <c r="H226">
        <f>_xlfn.XLOOKUP(Table1[[#This Row],[Product_ID]],[1]!Table1[Product_ID],[1]!Table1[Cost])</f>
        <v>1095</v>
      </c>
      <c r="I226">
        <v>2</v>
      </c>
      <c r="J226">
        <v>5</v>
      </c>
      <c r="K226">
        <f>Table1[[#This Row],[Quantity]]*Table1[[#This Row],[Unit_Price]]</f>
        <v>4380</v>
      </c>
      <c r="L226">
        <f>Table1[[#This Row],[Quantity]]*Table1[[#This Row],[Cost]]</f>
        <v>2190</v>
      </c>
      <c r="M226">
        <f>Table1[[#This Row],[Sales]]-Table1[[#This Row],[Total_Cost]]</f>
        <v>2190</v>
      </c>
      <c r="N226" s="1">
        <f>Table1[[#This Row],[Profit]]/Table1[[#This Row],[Sales]]</f>
        <v>0.5</v>
      </c>
      <c r="O226" t="str">
        <f>TEXT(Table1[[#This Row],[Order_Date]],"mmmm")</f>
        <v>September</v>
      </c>
      <c r="P226">
        <f>YEAR(Table1[[#This Row],[Order_Date]])</f>
        <v>2025</v>
      </c>
      <c r="Q226" t="str">
        <f>"Q"&amp;ROUNDUP(MONTH(Table1[[#This Row],[Order_Date]])/3,0)</f>
        <v>Q3</v>
      </c>
    </row>
    <row r="227" spans="1:17" x14ac:dyDescent="0.25">
      <c r="A227" t="s">
        <v>717</v>
      </c>
      <c r="B227" t="s">
        <v>718</v>
      </c>
      <c r="C227" t="s">
        <v>719</v>
      </c>
      <c r="D227" t="s">
        <v>33</v>
      </c>
      <c r="E227" t="str">
        <f>_xlfn.XLOOKUP(Table1[[#This Row],[Product_ID]],[1]!Table1[Product_ID],[1]!Table1[Product_Name])</f>
        <v>Sports Product 88</v>
      </c>
      <c r="F227" t="str">
        <f>_xlfn.XLOOKUP(Table1[[#This Row],[Product_ID]],[1]!Table1[Product_ID],[1]!Table1[Category])</f>
        <v>Sports</v>
      </c>
      <c r="G227">
        <f>_xlfn.XLOOKUP(Table1[[#This Row],[Product_ID]],[1]!Table1[Product_ID],[1]!Table1[Unit_Price])</f>
        <v>11542</v>
      </c>
      <c r="H227">
        <f>_xlfn.XLOOKUP(Table1[[#This Row],[Product_ID]],[1]!Table1[Product_ID],[1]!Table1[Cost])</f>
        <v>6925.2</v>
      </c>
      <c r="I227">
        <v>3</v>
      </c>
      <c r="J227">
        <v>10</v>
      </c>
      <c r="K227">
        <f>Table1[[#This Row],[Quantity]]*Table1[[#This Row],[Unit_Price]]</f>
        <v>34626</v>
      </c>
      <c r="L227">
        <f>Table1[[#This Row],[Quantity]]*Table1[[#This Row],[Cost]]</f>
        <v>20775.599999999999</v>
      </c>
      <c r="M227">
        <f>Table1[[#This Row],[Sales]]-Table1[[#This Row],[Total_Cost]]</f>
        <v>13850.400000000001</v>
      </c>
      <c r="N227" s="1">
        <f>Table1[[#This Row],[Profit]]/Table1[[#This Row],[Sales]]</f>
        <v>0.4</v>
      </c>
      <c r="O227" t="str">
        <f>TEXT(Table1[[#This Row],[Order_Date]],"mmmm")</f>
        <v>August</v>
      </c>
      <c r="P227">
        <f>YEAR(Table1[[#This Row],[Order_Date]])</f>
        <v>2025</v>
      </c>
      <c r="Q227" t="str">
        <f>"Q"&amp;ROUNDUP(MONTH(Table1[[#This Row],[Order_Date]])/3,0)</f>
        <v>Q3</v>
      </c>
    </row>
    <row r="228" spans="1:17" x14ac:dyDescent="0.25">
      <c r="A228" t="s">
        <v>720</v>
      </c>
      <c r="B228" t="s">
        <v>721</v>
      </c>
      <c r="C228" t="s">
        <v>722</v>
      </c>
      <c r="D228" t="s">
        <v>327</v>
      </c>
      <c r="E228" t="str">
        <f>_xlfn.XLOOKUP(Table1[[#This Row],[Product_ID]],[1]!Table1[Product_ID],[1]!Table1[Product_Name])</f>
        <v>Electronics Product 55</v>
      </c>
      <c r="F228" t="str">
        <f>_xlfn.XLOOKUP(Table1[[#This Row],[Product_ID]],[1]!Table1[Product_ID],[1]!Table1[Category])</f>
        <v>Electronics</v>
      </c>
      <c r="G228">
        <f>_xlfn.XLOOKUP(Table1[[#This Row],[Product_ID]],[1]!Table1[Product_ID],[1]!Table1[Unit_Price])</f>
        <v>6621</v>
      </c>
      <c r="H228">
        <f>_xlfn.XLOOKUP(Table1[[#This Row],[Product_ID]],[1]!Table1[Product_ID],[1]!Table1[Cost])</f>
        <v>3972.6</v>
      </c>
      <c r="I228">
        <v>1</v>
      </c>
      <c r="J228">
        <v>15</v>
      </c>
      <c r="K228">
        <f>Table1[[#This Row],[Quantity]]*Table1[[#This Row],[Unit_Price]]</f>
        <v>6621</v>
      </c>
      <c r="L228">
        <f>Table1[[#This Row],[Quantity]]*Table1[[#This Row],[Cost]]</f>
        <v>3972.6</v>
      </c>
      <c r="M228">
        <f>Table1[[#This Row],[Sales]]-Table1[[#This Row],[Total_Cost]]</f>
        <v>2648.4</v>
      </c>
      <c r="N228" s="1">
        <f>Table1[[#This Row],[Profit]]/Table1[[#This Row],[Sales]]</f>
        <v>0.4</v>
      </c>
      <c r="O228" t="str">
        <f>TEXT(Table1[[#This Row],[Order_Date]],"mmmm")</f>
        <v>October</v>
      </c>
      <c r="P228">
        <f>YEAR(Table1[[#This Row],[Order_Date]])</f>
        <v>2024</v>
      </c>
      <c r="Q228" t="str">
        <f>"Q"&amp;ROUNDUP(MONTH(Table1[[#This Row],[Order_Date]])/3,0)</f>
        <v>Q4</v>
      </c>
    </row>
    <row r="229" spans="1:17" x14ac:dyDescent="0.25">
      <c r="A229" t="s">
        <v>723</v>
      </c>
      <c r="B229" t="s">
        <v>724</v>
      </c>
      <c r="C229" t="s">
        <v>725</v>
      </c>
      <c r="D229" t="s">
        <v>638</v>
      </c>
      <c r="E229" t="str">
        <f>_xlfn.XLOOKUP(Table1[[#This Row],[Product_ID]],[1]!Table1[Product_ID],[1]!Table1[Product_Name])</f>
        <v>Sports Product 70</v>
      </c>
      <c r="F229" t="str">
        <f>_xlfn.XLOOKUP(Table1[[#This Row],[Product_ID]],[1]!Table1[Product_ID],[1]!Table1[Category])</f>
        <v>Sports</v>
      </c>
      <c r="G229">
        <f>_xlfn.XLOOKUP(Table1[[#This Row],[Product_ID]],[1]!Table1[Product_ID],[1]!Table1[Unit_Price])</f>
        <v>583</v>
      </c>
      <c r="H229">
        <f>_xlfn.XLOOKUP(Table1[[#This Row],[Product_ID]],[1]!Table1[Product_ID],[1]!Table1[Cost])</f>
        <v>349.8</v>
      </c>
      <c r="I229">
        <v>1</v>
      </c>
      <c r="J229">
        <v>0</v>
      </c>
      <c r="K229">
        <f>Table1[[#This Row],[Quantity]]*Table1[[#This Row],[Unit_Price]]</f>
        <v>583</v>
      </c>
      <c r="L229">
        <f>Table1[[#This Row],[Quantity]]*Table1[[#This Row],[Cost]]</f>
        <v>349.8</v>
      </c>
      <c r="M229">
        <f>Table1[[#This Row],[Sales]]-Table1[[#This Row],[Total_Cost]]</f>
        <v>233.2</v>
      </c>
      <c r="N229" s="1">
        <f>Table1[[#This Row],[Profit]]/Table1[[#This Row],[Sales]]</f>
        <v>0.39999999999999997</v>
      </c>
      <c r="O229" t="str">
        <f>TEXT(Table1[[#This Row],[Order_Date]],"mmmm")</f>
        <v>October</v>
      </c>
      <c r="P229">
        <f>YEAR(Table1[[#This Row],[Order_Date]])</f>
        <v>2024</v>
      </c>
      <c r="Q229" t="str">
        <f>"Q"&amp;ROUNDUP(MONTH(Table1[[#This Row],[Order_Date]])/3,0)</f>
        <v>Q4</v>
      </c>
    </row>
    <row r="230" spans="1:17" x14ac:dyDescent="0.25">
      <c r="A230" t="s">
        <v>726</v>
      </c>
      <c r="B230" t="s">
        <v>727</v>
      </c>
      <c r="C230" t="s">
        <v>728</v>
      </c>
      <c r="D230" t="s">
        <v>654</v>
      </c>
      <c r="E230" t="str">
        <f>_xlfn.XLOOKUP(Table1[[#This Row],[Product_ID]],[1]!Table1[Product_ID],[1]!Table1[Product_Name])</f>
        <v>Sports Product 40</v>
      </c>
      <c r="F230" t="str">
        <f>_xlfn.XLOOKUP(Table1[[#This Row],[Product_ID]],[1]!Table1[Product_ID],[1]!Table1[Category])</f>
        <v>Sports</v>
      </c>
      <c r="G230">
        <f>_xlfn.XLOOKUP(Table1[[#This Row],[Product_ID]],[1]!Table1[Product_ID],[1]!Table1[Unit_Price])</f>
        <v>6724</v>
      </c>
      <c r="H230">
        <f>_xlfn.XLOOKUP(Table1[[#This Row],[Product_ID]],[1]!Table1[Product_ID],[1]!Table1[Cost])</f>
        <v>4034.4</v>
      </c>
      <c r="I230">
        <v>4</v>
      </c>
      <c r="J230">
        <v>10</v>
      </c>
      <c r="K230">
        <f>Table1[[#This Row],[Quantity]]*Table1[[#This Row],[Unit_Price]]</f>
        <v>26896</v>
      </c>
      <c r="L230">
        <f>Table1[[#This Row],[Quantity]]*Table1[[#This Row],[Cost]]</f>
        <v>16137.6</v>
      </c>
      <c r="M230">
        <f>Table1[[#This Row],[Sales]]-Table1[[#This Row],[Total_Cost]]</f>
        <v>10758.4</v>
      </c>
      <c r="N230" s="1">
        <f>Table1[[#This Row],[Profit]]/Table1[[#This Row],[Sales]]</f>
        <v>0.39999999999999997</v>
      </c>
      <c r="O230" t="str">
        <f>TEXT(Table1[[#This Row],[Order_Date]],"mmmm")</f>
        <v>April</v>
      </c>
      <c r="P230">
        <f>YEAR(Table1[[#This Row],[Order_Date]])</f>
        <v>2024</v>
      </c>
      <c r="Q230" t="str">
        <f>"Q"&amp;ROUNDUP(MONTH(Table1[[#This Row],[Order_Date]])/3,0)</f>
        <v>Q2</v>
      </c>
    </row>
    <row r="231" spans="1:17" x14ac:dyDescent="0.25">
      <c r="A231" t="s">
        <v>729</v>
      </c>
      <c r="B231" t="s">
        <v>730</v>
      </c>
      <c r="C231" t="s">
        <v>731</v>
      </c>
      <c r="D231" t="s">
        <v>37</v>
      </c>
      <c r="E231" t="str">
        <f>_xlfn.XLOOKUP(Table1[[#This Row],[Product_ID]],[1]!Table1[Product_ID],[1]!Table1[Product_Name])</f>
        <v>Home &amp; Kitchen Product 46</v>
      </c>
      <c r="F231" t="str">
        <f>_xlfn.XLOOKUP(Table1[[#This Row],[Product_ID]],[1]!Table1[Product_ID],[1]!Table1[Category])</f>
        <v>Home &amp; Kitchen</v>
      </c>
      <c r="G231">
        <f>_xlfn.XLOOKUP(Table1[[#This Row],[Product_ID]],[1]!Table1[Product_ID],[1]!Table1[Unit_Price])</f>
        <v>10604</v>
      </c>
      <c r="H231">
        <f>_xlfn.XLOOKUP(Table1[[#This Row],[Product_ID]],[1]!Table1[Product_ID],[1]!Table1[Cost])</f>
        <v>5302</v>
      </c>
      <c r="I231">
        <v>4</v>
      </c>
      <c r="J231">
        <v>0</v>
      </c>
      <c r="K231">
        <f>Table1[[#This Row],[Quantity]]*Table1[[#This Row],[Unit_Price]]</f>
        <v>42416</v>
      </c>
      <c r="L231">
        <f>Table1[[#This Row],[Quantity]]*Table1[[#This Row],[Cost]]</f>
        <v>21208</v>
      </c>
      <c r="M231">
        <f>Table1[[#This Row],[Sales]]-Table1[[#This Row],[Total_Cost]]</f>
        <v>21208</v>
      </c>
      <c r="N231" s="1">
        <f>Table1[[#This Row],[Profit]]/Table1[[#This Row],[Sales]]</f>
        <v>0.5</v>
      </c>
      <c r="O231" t="str">
        <f>TEXT(Table1[[#This Row],[Order_Date]],"mmmm")</f>
        <v>March</v>
      </c>
      <c r="P231">
        <f>YEAR(Table1[[#This Row],[Order_Date]])</f>
        <v>2024</v>
      </c>
      <c r="Q231" t="str">
        <f>"Q"&amp;ROUNDUP(MONTH(Table1[[#This Row],[Order_Date]])/3,0)</f>
        <v>Q1</v>
      </c>
    </row>
    <row r="232" spans="1:17" x14ac:dyDescent="0.25">
      <c r="A232" t="s">
        <v>732</v>
      </c>
      <c r="B232" t="s">
        <v>733</v>
      </c>
      <c r="C232" t="s">
        <v>716</v>
      </c>
      <c r="D232" t="s">
        <v>41</v>
      </c>
      <c r="E232" t="str">
        <f>_xlfn.XLOOKUP(Table1[[#This Row],[Product_ID]],[1]!Table1[Product_ID],[1]!Table1[Product_Name])</f>
        <v>Clothing Product 86</v>
      </c>
      <c r="F232" t="str">
        <f>_xlfn.XLOOKUP(Table1[[#This Row],[Product_ID]],[1]!Table1[Product_ID],[1]!Table1[Category])</f>
        <v>Clothing</v>
      </c>
      <c r="G232">
        <f>_xlfn.XLOOKUP(Table1[[#This Row],[Product_ID]],[1]!Table1[Product_ID],[1]!Table1[Unit_Price])</f>
        <v>3333</v>
      </c>
      <c r="H232">
        <f>_xlfn.XLOOKUP(Table1[[#This Row],[Product_ID]],[1]!Table1[Product_ID],[1]!Table1[Cost])</f>
        <v>2333.1</v>
      </c>
      <c r="I232">
        <v>5</v>
      </c>
      <c r="J232">
        <v>20</v>
      </c>
      <c r="K232">
        <f>Table1[[#This Row],[Quantity]]*Table1[[#This Row],[Unit_Price]]</f>
        <v>16665</v>
      </c>
      <c r="L232">
        <f>Table1[[#This Row],[Quantity]]*Table1[[#This Row],[Cost]]</f>
        <v>11665.5</v>
      </c>
      <c r="M232">
        <f>Table1[[#This Row],[Sales]]-Table1[[#This Row],[Total_Cost]]</f>
        <v>4999.5</v>
      </c>
      <c r="N232" s="1">
        <f>Table1[[#This Row],[Profit]]/Table1[[#This Row],[Sales]]</f>
        <v>0.3</v>
      </c>
      <c r="O232" t="str">
        <f>TEXT(Table1[[#This Row],[Order_Date]],"mmmm")</f>
        <v>July</v>
      </c>
      <c r="P232">
        <f>YEAR(Table1[[#This Row],[Order_Date]])</f>
        <v>2025</v>
      </c>
      <c r="Q232" t="str">
        <f>"Q"&amp;ROUNDUP(MONTH(Table1[[#This Row],[Order_Date]])/3,0)</f>
        <v>Q3</v>
      </c>
    </row>
    <row r="233" spans="1:17" x14ac:dyDescent="0.25">
      <c r="A233" t="s">
        <v>734</v>
      </c>
      <c r="B233" t="s">
        <v>497</v>
      </c>
      <c r="C233" t="s">
        <v>92</v>
      </c>
      <c r="D233" t="s">
        <v>563</v>
      </c>
      <c r="E233" t="str">
        <f>_xlfn.XLOOKUP(Table1[[#This Row],[Product_ID]],[1]!Table1[Product_ID],[1]!Table1[Product_Name])</f>
        <v>Beauty Product 60</v>
      </c>
      <c r="F233" t="str">
        <f>_xlfn.XLOOKUP(Table1[[#This Row],[Product_ID]],[1]!Table1[Product_ID],[1]!Table1[Category])</f>
        <v>Beauty</v>
      </c>
      <c r="G233">
        <f>_xlfn.XLOOKUP(Table1[[#This Row],[Product_ID]],[1]!Table1[Product_ID],[1]!Table1[Unit_Price])</f>
        <v>758</v>
      </c>
      <c r="H233">
        <f>_xlfn.XLOOKUP(Table1[[#This Row],[Product_ID]],[1]!Table1[Product_ID],[1]!Table1[Cost])</f>
        <v>530.6</v>
      </c>
      <c r="I233">
        <v>3</v>
      </c>
      <c r="J233">
        <v>20</v>
      </c>
      <c r="K233">
        <f>Table1[[#This Row],[Quantity]]*Table1[[#This Row],[Unit_Price]]</f>
        <v>2274</v>
      </c>
      <c r="L233">
        <f>Table1[[#This Row],[Quantity]]*Table1[[#This Row],[Cost]]</f>
        <v>1591.8000000000002</v>
      </c>
      <c r="M233">
        <f>Table1[[#This Row],[Sales]]-Table1[[#This Row],[Total_Cost]]</f>
        <v>682.19999999999982</v>
      </c>
      <c r="N233" s="1">
        <f>Table1[[#This Row],[Profit]]/Table1[[#This Row],[Sales]]</f>
        <v>0.29999999999999993</v>
      </c>
      <c r="O233" t="str">
        <f>TEXT(Table1[[#This Row],[Order_Date]],"mmmm")</f>
        <v>November</v>
      </c>
      <c r="P233">
        <f>YEAR(Table1[[#This Row],[Order_Date]])</f>
        <v>2025</v>
      </c>
      <c r="Q233" t="str">
        <f>"Q"&amp;ROUNDUP(MONTH(Table1[[#This Row],[Order_Date]])/3,0)</f>
        <v>Q4</v>
      </c>
    </row>
    <row r="234" spans="1:17" x14ac:dyDescent="0.25">
      <c r="A234" t="s">
        <v>735</v>
      </c>
      <c r="B234" t="s">
        <v>98</v>
      </c>
      <c r="C234" t="s">
        <v>736</v>
      </c>
      <c r="D234" t="s">
        <v>654</v>
      </c>
      <c r="E234" t="str">
        <f>_xlfn.XLOOKUP(Table1[[#This Row],[Product_ID]],[1]!Table1[Product_ID],[1]!Table1[Product_Name])</f>
        <v>Sports Product 40</v>
      </c>
      <c r="F234" t="str">
        <f>_xlfn.XLOOKUP(Table1[[#This Row],[Product_ID]],[1]!Table1[Product_ID],[1]!Table1[Category])</f>
        <v>Sports</v>
      </c>
      <c r="G234">
        <f>_xlfn.XLOOKUP(Table1[[#This Row],[Product_ID]],[1]!Table1[Product_ID],[1]!Table1[Unit_Price])</f>
        <v>6724</v>
      </c>
      <c r="H234">
        <f>_xlfn.XLOOKUP(Table1[[#This Row],[Product_ID]],[1]!Table1[Product_ID],[1]!Table1[Cost])</f>
        <v>4034.4</v>
      </c>
      <c r="I234">
        <v>3</v>
      </c>
      <c r="J234">
        <v>10</v>
      </c>
      <c r="K234">
        <f>Table1[[#This Row],[Quantity]]*Table1[[#This Row],[Unit_Price]]</f>
        <v>20172</v>
      </c>
      <c r="L234">
        <f>Table1[[#This Row],[Quantity]]*Table1[[#This Row],[Cost]]</f>
        <v>12103.2</v>
      </c>
      <c r="M234">
        <f>Table1[[#This Row],[Sales]]-Table1[[#This Row],[Total_Cost]]</f>
        <v>8068.7999999999993</v>
      </c>
      <c r="N234" s="1">
        <f>Table1[[#This Row],[Profit]]/Table1[[#This Row],[Sales]]</f>
        <v>0.39999999999999997</v>
      </c>
      <c r="O234" t="str">
        <f>TEXT(Table1[[#This Row],[Order_Date]],"mmmm")</f>
        <v>August</v>
      </c>
      <c r="P234">
        <f>YEAR(Table1[[#This Row],[Order_Date]])</f>
        <v>2024</v>
      </c>
      <c r="Q234" t="str">
        <f>"Q"&amp;ROUNDUP(MONTH(Table1[[#This Row],[Order_Date]])/3,0)</f>
        <v>Q3</v>
      </c>
    </row>
    <row r="235" spans="1:17" x14ac:dyDescent="0.25">
      <c r="A235" t="s">
        <v>737</v>
      </c>
      <c r="B235" t="s">
        <v>738</v>
      </c>
      <c r="C235" t="s">
        <v>739</v>
      </c>
      <c r="D235" t="s">
        <v>471</v>
      </c>
      <c r="E235" t="str">
        <f>_xlfn.XLOOKUP(Table1[[#This Row],[Product_ID]],[1]!Table1[Product_ID],[1]!Table1[Product_Name])</f>
        <v>Sports Product 66</v>
      </c>
      <c r="F235" t="str">
        <f>_xlfn.XLOOKUP(Table1[[#This Row],[Product_ID]],[1]!Table1[Product_ID],[1]!Table1[Category])</f>
        <v>Sports</v>
      </c>
      <c r="G235">
        <f>_xlfn.XLOOKUP(Table1[[#This Row],[Product_ID]],[1]!Table1[Product_ID],[1]!Table1[Unit_Price])</f>
        <v>4711</v>
      </c>
      <c r="H235">
        <f>_xlfn.XLOOKUP(Table1[[#This Row],[Product_ID]],[1]!Table1[Product_ID],[1]!Table1[Cost])</f>
        <v>2826.6</v>
      </c>
      <c r="I235">
        <v>3</v>
      </c>
      <c r="J235">
        <v>15</v>
      </c>
      <c r="K235">
        <f>Table1[[#This Row],[Quantity]]*Table1[[#This Row],[Unit_Price]]</f>
        <v>14133</v>
      </c>
      <c r="L235">
        <f>Table1[[#This Row],[Quantity]]*Table1[[#This Row],[Cost]]</f>
        <v>8479.7999999999993</v>
      </c>
      <c r="M235">
        <f>Table1[[#This Row],[Sales]]-Table1[[#This Row],[Total_Cost]]</f>
        <v>5653.2000000000007</v>
      </c>
      <c r="N235" s="1">
        <f>Table1[[#This Row],[Profit]]/Table1[[#This Row],[Sales]]</f>
        <v>0.40000000000000008</v>
      </c>
      <c r="O235" t="str">
        <f>TEXT(Table1[[#This Row],[Order_Date]],"mmmm")</f>
        <v>November</v>
      </c>
      <c r="P235">
        <f>YEAR(Table1[[#This Row],[Order_Date]])</f>
        <v>2024</v>
      </c>
      <c r="Q235" t="str">
        <f>"Q"&amp;ROUNDUP(MONTH(Table1[[#This Row],[Order_Date]])/3,0)</f>
        <v>Q4</v>
      </c>
    </row>
    <row r="236" spans="1:17" x14ac:dyDescent="0.25">
      <c r="A236" t="s">
        <v>740</v>
      </c>
      <c r="B236" t="s">
        <v>741</v>
      </c>
      <c r="C236" t="s">
        <v>742</v>
      </c>
      <c r="D236" t="s">
        <v>199</v>
      </c>
      <c r="E236" t="str">
        <f>_xlfn.XLOOKUP(Table1[[#This Row],[Product_ID]],[1]!Table1[Product_ID],[1]!Table1[Product_Name])</f>
        <v>Sports Product 19</v>
      </c>
      <c r="F236" t="str">
        <f>_xlfn.XLOOKUP(Table1[[#This Row],[Product_ID]],[1]!Table1[Product_ID],[1]!Table1[Category])</f>
        <v>Sports</v>
      </c>
      <c r="G236">
        <f>_xlfn.XLOOKUP(Table1[[#This Row],[Product_ID]],[1]!Table1[Product_ID],[1]!Table1[Unit_Price])</f>
        <v>11395</v>
      </c>
      <c r="H236">
        <f>_xlfn.XLOOKUP(Table1[[#This Row],[Product_ID]],[1]!Table1[Product_ID],[1]!Table1[Cost])</f>
        <v>5697.5</v>
      </c>
      <c r="I236">
        <v>5</v>
      </c>
      <c r="J236">
        <v>20</v>
      </c>
      <c r="K236">
        <f>Table1[[#This Row],[Quantity]]*Table1[[#This Row],[Unit_Price]]</f>
        <v>56975</v>
      </c>
      <c r="L236">
        <f>Table1[[#This Row],[Quantity]]*Table1[[#This Row],[Cost]]</f>
        <v>28487.5</v>
      </c>
      <c r="M236">
        <f>Table1[[#This Row],[Sales]]-Table1[[#This Row],[Total_Cost]]</f>
        <v>28487.5</v>
      </c>
      <c r="N236" s="1">
        <f>Table1[[#This Row],[Profit]]/Table1[[#This Row],[Sales]]</f>
        <v>0.5</v>
      </c>
      <c r="O236" t="str">
        <f>TEXT(Table1[[#This Row],[Order_Date]],"mmmm")</f>
        <v>September</v>
      </c>
      <c r="P236">
        <f>YEAR(Table1[[#This Row],[Order_Date]])</f>
        <v>2025</v>
      </c>
      <c r="Q236" t="str">
        <f>"Q"&amp;ROUNDUP(MONTH(Table1[[#This Row],[Order_Date]])/3,0)</f>
        <v>Q3</v>
      </c>
    </row>
    <row r="237" spans="1:17" x14ac:dyDescent="0.25">
      <c r="A237" t="s">
        <v>743</v>
      </c>
      <c r="B237" t="s">
        <v>744</v>
      </c>
      <c r="C237" t="s">
        <v>745</v>
      </c>
      <c r="D237" t="s">
        <v>567</v>
      </c>
      <c r="E237" t="str">
        <f>_xlfn.XLOOKUP(Table1[[#This Row],[Product_ID]],[1]!Table1[Product_ID],[1]!Table1[Product_Name])</f>
        <v>Beauty Product 52</v>
      </c>
      <c r="F237" t="str">
        <f>_xlfn.XLOOKUP(Table1[[#This Row],[Product_ID]],[1]!Table1[Product_ID],[1]!Table1[Category])</f>
        <v>Beauty</v>
      </c>
      <c r="G237">
        <f>_xlfn.XLOOKUP(Table1[[#This Row],[Product_ID]],[1]!Table1[Product_ID],[1]!Table1[Unit_Price])</f>
        <v>192</v>
      </c>
      <c r="H237">
        <f>_xlfn.XLOOKUP(Table1[[#This Row],[Product_ID]],[1]!Table1[Product_ID],[1]!Table1[Cost])</f>
        <v>96</v>
      </c>
      <c r="I237">
        <v>1</v>
      </c>
      <c r="J237">
        <v>10</v>
      </c>
      <c r="K237">
        <f>Table1[[#This Row],[Quantity]]*Table1[[#This Row],[Unit_Price]]</f>
        <v>192</v>
      </c>
      <c r="L237">
        <f>Table1[[#This Row],[Quantity]]*Table1[[#This Row],[Cost]]</f>
        <v>96</v>
      </c>
      <c r="M237">
        <f>Table1[[#This Row],[Sales]]-Table1[[#This Row],[Total_Cost]]</f>
        <v>96</v>
      </c>
      <c r="N237" s="1">
        <f>Table1[[#This Row],[Profit]]/Table1[[#This Row],[Sales]]</f>
        <v>0.5</v>
      </c>
      <c r="O237" t="str">
        <f>TEXT(Table1[[#This Row],[Order_Date]],"mmmm")</f>
        <v>March</v>
      </c>
      <c r="P237">
        <f>YEAR(Table1[[#This Row],[Order_Date]])</f>
        <v>2025</v>
      </c>
      <c r="Q237" t="str">
        <f>"Q"&amp;ROUNDUP(MONTH(Table1[[#This Row],[Order_Date]])/3,0)</f>
        <v>Q1</v>
      </c>
    </row>
    <row r="238" spans="1:17" x14ac:dyDescent="0.25">
      <c r="A238" t="s">
        <v>746</v>
      </c>
      <c r="B238" t="s">
        <v>747</v>
      </c>
      <c r="C238" t="s">
        <v>748</v>
      </c>
      <c r="D238" t="s">
        <v>29</v>
      </c>
      <c r="E238" t="str">
        <f>_xlfn.XLOOKUP(Table1[[#This Row],[Product_ID]],[1]!Table1[Product_ID],[1]!Table1[Product_Name])</f>
        <v>Beauty Product 18</v>
      </c>
      <c r="F238" t="str">
        <f>_xlfn.XLOOKUP(Table1[[#This Row],[Product_ID]],[1]!Table1[Product_ID],[1]!Table1[Category])</f>
        <v>Beauty</v>
      </c>
      <c r="G238">
        <f>_xlfn.XLOOKUP(Table1[[#This Row],[Product_ID]],[1]!Table1[Product_ID],[1]!Table1[Unit_Price])</f>
        <v>3985</v>
      </c>
      <c r="H238">
        <f>_xlfn.XLOOKUP(Table1[[#This Row],[Product_ID]],[1]!Table1[Product_ID],[1]!Table1[Cost])</f>
        <v>2789.5</v>
      </c>
      <c r="I238">
        <v>1</v>
      </c>
      <c r="J238">
        <v>0</v>
      </c>
      <c r="K238">
        <f>Table1[[#This Row],[Quantity]]*Table1[[#This Row],[Unit_Price]]</f>
        <v>3985</v>
      </c>
      <c r="L238">
        <f>Table1[[#This Row],[Quantity]]*Table1[[#This Row],[Cost]]</f>
        <v>2789.5</v>
      </c>
      <c r="M238">
        <f>Table1[[#This Row],[Sales]]-Table1[[#This Row],[Total_Cost]]</f>
        <v>1195.5</v>
      </c>
      <c r="N238" s="1">
        <f>Table1[[#This Row],[Profit]]/Table1[[#This Row],[Sales]]</f>
        <v>0.3</v>
      </c>
      <c r="O238" t="str">
        <f>TEXT(Table1[[#This Row],[Order_Date]],"mmmm")</f>
        <v>July</v>
      </c>
      <c r="P238">
        <f>YEAR(Table1[[#This Row],[Order_Date]])</f>
        <v>2025</v>
      </c>
      <c r="Q238" t="str">
        <f>"Q"&amp;ROUNDUP(MONTH(Table1[[#This Row],[Order_Date]])/3,0)</f>
        <v>Q3</v>
      </c>
    </row>
    <row r="239" spans="1:17" x14ac:dyDescent="0.25">
      <c r="A239" t="s">
        <v>749</v>
      </c>
      <c r="B239" t="s">
        <v>283</v>
      </c>
      <c r="C239" t="s">
        <v>750</v>
      </c>
      <c r="D239" t="s">
        <v>189</v>
      </c>
      <c r="E239" t="str">
        <f>_xlfn.XLOOKUP(Table1[[#This Row],[Product_ID]],[1]!Table1[Product_ID],[1]!Table1[Product_Name])</f>
        <v>Home &amp; Kitchen Product 79</v>
      </c>
      <c r="F239" t="str">
        <f>_xlfn.XLOOKUP(Table1[[#This Row],[Product_ID]],[1]!Table1[Product_ID],[1]!Table1[Category])</f>
        <v>Home &amp; Kitchen</v>
      </c>
      <c r="G239">
        <f>_xlfn.XLOOKUP(Table1[[#This Row],[Product_ID]],[1]!Table1[Product_ID],[1]!Table1[Unit_Price])</f>
        <v>10900</v>
      </c>
      <c r="H239">
        <f>_xlfn.XLOOKUP(Table1[[#This Row],[Product_ID]],[1]!Table1[Product_ID],[1]!Table1[Cost])</f>
        <v>5450</v>
      </c>
      <c r="I239">
        <v>4</v>
      </c>
      <c r="J239">
        <v>5</v>
      </c>
      <c r="K239">
        <f>Table1[[#This Row],[Quantity]]*Table1[[#This Row],[Unit_Price]]</f>
        <v>43600</v>
      </c>
      <c r="L239">
        <f>Table1[[#This Row],[Quantity]]*Table1[[#This Row],[Cost]]</f>
        <v>21800</v>
      </c>
      <c r="M239">
        <f>Table1[[#This Row],[Sales]]-Table1[[#This Row],[Total_Cost]]</f>
        <v>21800</v>
      </c>
      <c r="N239" s="1">
        <f>Table1[[#This Row],[Profit]]/Table1[[#This Row],[Sales]]</f>
        <v>0.5</v>
      </c>
      <c r="O239" t="str">
        <f>TEXT(Table1[[#This Row],[Order_Date]],"mmmm")</f>
        <v>September</v>
      </c>
      <c r="P239">
        <f>YEAR(Table1[[#This Row],[Order_Date]])</f>
        <v>2024</v>
      </c>
      <c r="Q239" t="str">
        <f>"Q"&amp;ROUNDUP(MONTH(Table1[[#This Row],[Order_Date]])/3,0)</f>
        <v>Q3</v>
      </c>
    </row>
    <row r="240" spans="1:17" x14ac:dyDescent="0.25">
      <c r="A240" t="s">
        <v>751</v>
      </c>
      <c r="B240" t="s">
        <v>494</v>
      </c>
      <c r="C240" t="s">
        <v>752</v>
      </c>
      <c r="D240" t="s">
        <v>753</v>
      </c>
      <c r="E240" t="str">
        <f>_xlfn.XLOOKUP(Table1[[#This Row],[Product_ID]],[1]!Table1[Product_ID],[1]!Table1[Product_Name])</f>
        <v>Beauty Product 73</v>
      </c>
      <c r="F240" t="str">
        <f>_xlfn.XLOOKUP(Table1[[#This Row],[Product_ID]],[1]!Table1[Product_ID],[1]!Table1[Category])</f>
        <v>Beauty</v>
      </c>
      <c r="G240">
        <f>_xlfn.XLOOKUP(Table1[[#This Row],[Product_ID]],[1]!Table1[Product_ID],[1]!Table1[Unit_Price])</f>
        <v>626</v>
      </c>
      <c r="H240">
        <f>_xlfn.XLOOKUP(Table1[[#This Row],[Product_ID]],[1]!Table1[Product_ID],[1]!Table1[Cost])</f>
        <v>438.2</v>
      </c>
      <c r="I240">
        <v>4</v>
      </c>
      <c r="J240">
        <v>10</v>
      </c>
      <c r="K240">
        <f>Table1[[#This Row],[Quantity]]*Table1[[#This Row],[Unit_Price]]</f>
        <v>2504</v>
      </c>
      <c r="L240">
        <f>Table1[[#This Row],[Quantity]]*Table1[[#This Row],[Cost]]</f>
        <v>1752.8</v>
      </c>
      <c r="M240">
        <f>Table1[[#This Row],[Sales]]-Table1[[#This Row],[Total_Cost]]</f>
        <v>751.2</v>
      </c>
      <c r="N240" s="1">
        <f>Table1[[#This Row],[Profit]]/Table1[[#This Row],[Sales]]</f>
        <v>0.30000000000000004</v>
      </c>
      <c r="O240" t="str">
        <f>TEXT(Table1[[#This Row],[Order_Date]],"mmmm")</f>
        <v>June</v>
      </c>
      <c r="P240">
        <f>YEAR(Table1[[#This Row],[Order_Date]])</f>
        <v>2025</v>
      </c>
      <c r="Q240" t="str">
        <f>"Q"&amp;ROUNDUP(MONTH(Table1[[#This Row],[Order_Date]])/3,0)</f>
        <v>Q2</v>
      </c>
    </row>
    <row r="241" spans="1:17" x14ac:dyDescent="0.25">
      <c r="A241" t="s">
        <v>754</v>
      </c>
      <c r="B241" t="s">
        <v>755</v>
      </c>
      <c r="C241" t="s">
        <v>756</v>
      </c>
      <c r="D241" t="s">
        <v>585</v>
      </c>
      <c r="E241" t="str">
        <f>_xlfn.XLOOKUP(Table1[[#This Row],[Product_ID]],[1]!Table1[Product_ID],[1]!Table1[Product_Name])</f>
        <v>Sports Product 80</v>
      </c>
      <c r="F241" t="str">
        <f>_xlfn.XLOOKUP(Table1[[#This Row],[Product_ID]],[1]!Table1[Product_ID],[1]!Table1[Category])</f>
        <v>Sports</v>
      </c>
      <c r="G241">
        <f>_xlfn.XLOOKUP(Table1[[#This Row],[Product_ID]],[1]!Table1[Product_ID],[1]!Table1[Unit_Price])</f>
        <v>4816</v>
      </c>
      <c r="H241">
        <f>_xlfn.XLOOKUP(Table1[[#This Row],[Product_ID]],[1]!Table1[Product_ID],[1]!Table1[Cost])</f>
        <v>3371.2</v>
      </c>
      <c r="I241">
        <v>3</v>
      </c>
      <c r="J241">
        <v>10</v>
      </c>
      <c r="K241">
        <f>Table1[[#This Row],[Quantity]]*Table1[[#This Row],[Unit_Price]]</f>
        <v>14448</v>
      </c>
      <c r="L241">
        <f>Table1[[#This Row],[Quantity]]*Table1[[#This Row],[Cost]]</f>
        <v>10113.599999999999</v>
      </c>
      <c r="M241">
        <f>Table1[[#This Row],[Sales]]-Table1[[#This Row],[Total_Cost]]</f>
        <v>4334.4000000000015</v>
      </c>
      <c r="N241" s="1">
        <f>Table1[[#This Row],[Profit]]/Table1[[#This Row],[Sales]]</f>
        <v>0.3000000000000001</v>
      </c>
      <c r="O241" t="str">
        <f>TEXT(Table1[[#This Row],[Order_Date]],"mmmm")</f>
        <v>October</v>
      </c>
      <c r="P241">
        <f>YEAR(Table1[[#This Row],[Order_Date]])</f>
        <v>2025</v>
      </c>
      <c r="Q241" t="str">
        <f>"Q"&amp;ROUNDUP(MONTH(Table1[[#This Row],[Order_Date]])/3,0)</f>
        <v>Q4</v>
      </c>
    </row>
    <row r="242" spans="1:17" x14ac:dyDescent="0.25">
      <c r="A242" t="s">
        <v>757</v>
      </c>
      <c r="B242" t="s">
        <v>758</v>
      </c>
      <c r="C242" t="s">
        <v>669</v>
      </c>
      <c r="D242" t="s">
        <v>123</v>
      </c>
      <c r="E242" t="str">
        <f>_xlfn.XLOOKUP(Table1[[#This Row],[Product_ID]],[1]!Table1[Product_ID],[1]!Table1[Product_Name])</f>
        <v>Electronics Product 99</v>
      </c>
      <c r="F242" t="str">
        <f>_xlfn.XLOOKUP(Table1[[#This Row],[Product_ID]],[1]!Table1[Product_ID],[1]!Table1[Category])</f>
        <v>Electronics</v>
      </c>
      <c r="G242">
        <f>_xlfn.XLOOKUP(Table1[[#This Row],[Product_ID]],[1]!Table1[Product_ID],[1]!Table1[Unit_Price])</f>
        <v>48012</v>
      </c>
      <c r="H242">
        <f>_xlfn.XLOOKUP(Table1[[#This Row],[Product_ID]],[1]!Table1[Product_ID],[1]!Table1[Cost])</f>
        <v>24006</v>
      </c>
      <c r="I242">
        <v>5</v>
      </c>
      <c r="J242">
        <v>20</v>
      </c>
      <c r="K242">
        <f>Table1[[#This Row],[Quantity]]*Table1[[#This Row],[Unit_Price]]</f>
        <v>240060</v>
      </c>
      <c r="L242">
        <f>Table1[[#This Row],[Quantity]]*Table1[[#This Row],[Cost]]</f>
        <v>120030</v>
      </c>
      <c r="M242">
        <f>Table1[[#This Row],[Sales]]-Table1[[#This Row],[Total_Cost]]</f>
        <v>120030</v>
      </c>
      <c r="N242" s="1">
        <f>Table1[[#This Row],[Profit]]/Table1[[#This Row],[Sales]]</f>
        <v>0.5</v>
      </c>
      <c r="O242" t="str">
        <f>TEXT(Table1[[#This Row],[Order_Date]],"mmmm")</f>
        <v>January</v>
      </c>
      <c r="P242">
        <f>YEAR(Table1[[#This Row],[Order_Date]])</f>
        <v>2025</v>
      </c>
      <c r="Q242" t="str">
        <f>"Q"&amp;ROUNDUP(MONTH(Table1[[#This Row],[Order_Date]])/3,0)</f>
        <v>Q1</v>
      </c>
    </row>
    <row r="243" spans="1:17" x14ac:dyDescent="0.25">
      <c r="A243" t="s">
        <v>759</v>
      </c>
      <c r="B243" t="s">
        <v>129</v>
      </c>
      <c r="C243" t="s">
        <v>760</v>
      </c>
      <c r="D243" t="s">
        <v>230</v>
      </c>
      <c r="E243" t="str">
        <f>_xlfn.XLOOKUP(Table1[[#This Row],[Product_ID]],[1]!Table1[Product_ID],[1]!Table1[Product_Name])</f>
        <v>Beauty Product 16</v>
      </c>
      <c r="F243" t="str">
        <f>_xlfn.XLOOKUP(Table1[[#This Row],[Product_ID]],[1]!Table1[Product_ID],[1]!Table1[Category])</f>
        <v>Beauty</v>
      </c>
      <c r="G243">
        <f>_xlfn.XLOOKUP(Table1[[#This Row],[Product_ID]],[1]!Table1[Product_ID],[1]!Table1[Unit_Price])</f>
        <v>1591</v>
      </c>
      <c r="H243">
        <f>_xlfn.XLOOKUP(Table1[[#This Row],[Product_ID]],[1]!Table1[Product_ID],[1]!Table1[Cost])</f>
        <v>1113.7</v>
      </c>
      <c r="I243">
        <v>1</v>
      </c>
      <c r="J243">
        <v>15</v>
      </c>
      <c r="K243">
        <f>Table1[[#This Row],[Quantity]]*Table1[[#This Row],[Unit_Price]]</f>
        <v>1591</v>
      </c>
      <c r="L243">
        <f>Table1[[#This Row],[Quantity]]*Table1[[#This Row],[Cost]]</f>
        <v>1113.7</v>
      </c>
      <c r="M243">
        <f>Table1[[#This Row],[Sales]]-Table1[[#This Row],[Total_Cost]]</f>
        <v>477.29999999999995</v>
      </c>
      <c r="N243" s="1">
        <f>Table1[[#This Row],[Profit]]/Table1[[#This Row],[Sales]]</f>
        <v>0.3</v>
      </c>
      <c r="O243" t="str">
        <f>TEXT(Table1[[#This Row],[Order_Date]],"mmmm")</f>
        <v>November</v>
      </c>
      <c r="P243">
        <f>YEAR(Table1[[#This Row],[Order_Date]])</f>
        <v>2025</v>
      </c>
      <c r="Q243" t="str">
        <f>"Q"&amp;ROUNDUP(MONTH(Table1[[#This Row],[Order_Date]])/3,0)</f>
        <v>Q4</v>
      </c>
    </row>
    <row r="244" spans="1:17" x14ac:dyDescent="0.25">
      <c r="A244" t="s">
        <v>761</v>
      </c>
      <c r="B244" t="s">
        <v>762</v>
      </c>
      <c r="C244" t="s">
        <v>566</v>
      </c>
      <c r="D244" t="s">
        <v>67</v>
      </c>
      <c r="E244" t="str">
        <f>_xlfn.XLOOKUP(Table1[[#This Row],[Product_ID]],[1]!Table1[Product_ID],[1]!Table1[Product_Name])</f>
        <v>Home &amp; Kitchen Product 12</v>
      </c>
      <c r="F244" t="str">
        <f>_xlfn.XLOOKUP(Table1[[#This Row],[Product_ID]],[1]!Table1[Product_ID],[1]!Table1[Category])</f>
        <v>Home &amp; Kitchen</v>
      </c>
      <c r="G244">
        <f>_xlfn.XLOOKUP(Table1[[#This Row],[Product_ID]],[1]!Table1[Product_ID],[1]!Table1[Unit_Price])</f>
        <v>1513</v>
      </c>
      <c r="H244">
        <f>_xlfn.XLOOKUP(Table1[[#This Row],[Product_ID]],[1]!Table1[Product_ID],[1]!Table1[Cost])</f>
        <v>907.8</v>
      </c>
      <c r="I244">
        <v>5</v>
      </c>
      <c r="J244">
        <v>5</v>
      </c>
      <c r="K244">
        <f>Table1[[#This Row],[Quantity]]*Table1[[#This Row],[Unit_Price]]</f>
        <v>7565</v>
      </c>
      <c r="L244">
        <f>Table1[[#This Row],[Quantity]]*Table1[[#This Row],[Cost]]</f>
        <v>4539</v>
      </c>
      <c r="M244">
        <f>Table1[[#This Row],[Sales]]-Table1[[#This Row],[Total_Cost]]</f>
        <v>3026</v>
      </c>
      <c r="N244" s="1">
        <f>Table1[[#This Row],[Profit]]/Table1[[#This Row],[Sales]]</f>
        <v>0.4</v>
      </c>
      <c r="O244" t="str">
        <f>TEXT(Table1[[#This Row],[Order_Date]],"mmmm")</f>
        <v>November</v>
      </c>
      <c r="P244">
        <f>YEAR(Table1[[#This Row],[Order_Date]])</f>
        <v>2024</v>
      </c>
      <c r="Q244" t="str">
        <f>"Q"&amp;ROUNDUP(MONTH(Table1[[#This Row],[Order_Date]])/3,0)</f>
        <v>Q4</v>
      </c>
    </row>
    <row r="245" spans="1:17" x14ac:dyDescent="0.25">
      <c r="A245" t="s">
        <v>763</v>
      </c>
      <c r="B245" t="s">
        <v>764</v>
      </c>
      <c r="C245" t="s">
        <v>765</v>
      </c>
      <c r="D245" t="s">
        <v>663</v>
      </c>
      <c r="E245" t="str">
        <f>_xlfn.XLOOKUP(Table1[[#This Row],[Product_ID]],[1]!Table1[Product_ID],[1]!Table1[Product_Name])</f>
        <v>Electronics Product 34</v>
      </c>
      <c r="F245" t="str">
        <f>_xlfn.XLOOKUP(Table1[[#This Row],[Product_ID]],[1]!Table1[Product_ID],[1]!Table1[Category])</f>
        <v>Electronics</v>
      </c>
      <c r="G245">
        <f>_xlfn.XLOOKUP(Table1[[#This Row],[Product_ID]],[1]!Table1[Product_ID],[1]!Table1[Unit_Price])</f>
        <v>4860</v>
      </c>
      <c r="H245">
        <f>_xlfn.XLOOKUP(Table1[[#This Row],[Product_ID]],[1]!Table1[Product_ID],[1]!Table1[Cost])</f>
        <v>2430</v>
      </c>
      <c r="I245">
        <v>4</v>
      </c>
      <c r="J245">
        <v>10</v>
      </c>
      <c r="K245">
        <f>Table1[[#This Row],[Quantity]]*Table1[[#This Row],[Unit_Price]]</f>
        <v>19440</v>
      </c>
      <c r="L245">
        <f>Table1[[#This Row],[Quantity]]*Table1[[#This Row],[Cost]]</f>
        <v>9720</v>
      </c>
      <c r="M245">
        <f>Table1[[#This Row],[Sales]]-Table1[[#This Row],[Total_Cost]]</f>
        <v>9720</v>
      </c>
      <c r="N245" s="1">
        <f>Table1[[#This Row],[Profit]]/Table1[[#This Row],[Sales]]</f>
        <v>0.5</v>
      </c>
      <c r="O245" t="str">
        <f>TEXT(Table1[[#This Row],[Order_Date]],"mmmm")</f>
        <v>January</v>
      </c>
      <c r="P245">
        <f>YEAR(Table1[[#This Row],[Order_Date]])</f>
        <v>2025</v>
      </c>
      <c r="Q245" t="str">
        <f>"Q"&amp;ROUNDUP(MONTH(Table1[[#This Row],[Order_Date]])/3,0)</f>
        <v>Q1</v>
      </c>
    </row>
    <row r="246" spans="1:17" x14ac:dyDescent="0.25">
      <c r="A246" t="s">
        <v>766</v>
      </c>
      <c r="B246" t="s">
        <v>762</v>
      </c>
      <c r="C246" t="s">
        <v>767</v>
      </c>
      <c r="D246" t="s">
        <v>598</v>
      </c>
      <c r="E246" t="str">
        <f>_xlfn.XLOOKUP(Table1[[#This Row],[Product_ID]],[1]!Table1[Product_ID],[1]!Table1[Product_Name])</f>
        <v>Clothing Product 84</v>
      </c>
      <c r="F246" t="str">
        <f>_xlfn.XLOOKUP(Table1[[#This Row],[Product_ID]],[1]!Table1[Product_ID],[1]!Table1[Category])</f>
        <v>Clothing</v>
      </c>
      <c r="G246">
        <f>_xlfn.XLOOKUP(Table1[[#This Row],[Product_ID]],[1]!Table1[Product_ID],[1]!Table1[Unit_Price])</f>
        <v>3921</v>
      </c>
      <c r="H246">
        <f>_xlfn.XLOOKUP(Table1[[#This Row],[Product_ID]],[1]!Table1[Product_ID],[1]!Table1[Cost])</f>
        <v>2352.6</v>
      </c>
      <c r="I246">
        <v>1</v>
      </c>
      <c r="J246">
        <v>20</v>
      </c>
      <c r="K246">
        <f>Table1[[#This Row],[Quantity]]*Table1[[#This Row],[Unit_Price]]</f>
        <v>3921</v>
      </c>
      <c r="L246">
        <f>Table1[[#This Row],[Quantity]]*Table1[[#This Row],[Cost]]</f>
        <v>2352.6</v>
      </c>
      <c r="M246">
        <f>Table1[[#This Row],[Sales]]-Table1[[#This Row],[Total_Cost]]</f>
        <v>1568.4</v>
      </c>
      <c r="N246" s="1">
        <f>Table1[[#This Row],[Profit]]/Table1[[#This Row],[Sales]]</f>
        <v>0.4</v>
      </c>
      <c r="O246" t="str">
        <f>TEXT(Table1[[#This Row],[Order_Date]],"mmmm")</f>
        <v>November</v>
      </c>
      <c r="P246">
        <f>YEAR(Table1[[#This Row],[Order_Date]])</f>
        <v>2024</v>
      </c>
      <c r="Q246" t="str">
        <f>"Q"&amp;ROUNDUP(MONTH(Table1[[#This Row],[Order_Date]])/3,0)</f>
        <v>Q4</v>
      </c>
    </row>
    <row r="247" spans="1:17" x14ac:dyDescent="0.25">
      <c r="A247" t="s">
        <v>768</v>
      </c>
      <c r="B247" t="s">
        <v>769</v>
      </c>
      <c r="C247" t="s">
        <v>770</v>
      </c>
      <c r="D247" t="s">
        <v>615</v>
      </c>
      <c r="E247" t="str">
        <f>_xlfn.XLOOKUP(Table1[[#This Row],[Product_ID]],[1]!Table1[Product_ID],[1]!Table1[Product_Name])</f>
        <v>Home &amp; Kitchen Product 92</v>
      </c>
      <c r="F247" t="str">
        <f>_xlfn.XLOOKUP(Table1[[#This Row],[Product_ID]],[1]!Table1[Product_ID],[1]!Table1[Category])</f>
        <v>Home &amp; Kitchen</v>
      </c>
      <c r="G247">
        <f>_xlfn.XLOOKUP(Table1[[#This Row],[Product_ID]],[1]!Table1[Product_ID],[1]!Table1[Unit_Price])</f>
        <v>7315</v>
      </c>
      <c r="H247">
        <f>_xlfn.XLOOKUP(Table1[[#This Row],[Product_ID]],[1]!Table1[Product_ID],[1]!Table1[Cost])</f>
        <v>4389</v>
      </c>
      <c r="I247">
        <v>2</v>
      </c>
      <c r="J247">
        <v>0</v>
      </c>
      <c r="K247">
        <f>Table1[[#This Row],[Quantity]]*Table1[[#This Row],[Unit_Price]]</f>
        <v>14630</v>
      </c>
      <c r="L247">
        <f>Table1[[#This Row],[Quantity]]*Table1[[#This Row],[Cost]]</f>
        <v>8778</v>
      </c>
      <c r="M247">
        <f>Table1[[#This Row],[Sales]]-Table1[[#This Row],[Total_Cost]]</f>
        <v>5852</v>
      </c>
      <c r="N247" s="1">
        <f>Table1[[#This Row],[Profit]]/Table1[[#This Row],[Sales]]</f>
        <v>0.4</v>
      </c>
      <c r="O247" t="str">
        <f>TEXT(Table1[[#This Row],[Order_Date]],"mmmm")</f>
        <v>November</v>
      </c>
      <c r="P247">
        <f>YEAR(Table1[[#This Row],[Order_Date]])</f>
        <v>2024</v>
      </c>
      <c r="Q247" t="str">
        <f>"Q"&amp;ROUNDUP(MONTH(Table1[[#This Row],[Order_Date]])/3,0)</f>
        <v>Q4</v>
      </c>
    </row>
    <row r="248" spans="1:17" x14ac:dyDescent="0.25">
      <c r="A248" t="s">
        <v>771</v>
      </c>
      <c r="B248" t="s">
        <v>572</v>
      </c>
      <c r="C248" t="s">
        <v>772</v>
      </c>
      <c r="D248" t="s">
        <v>41</v>
      </c>
      <c r="E248" t="str">
        <f>_xlfn.XLOOKUP(Table1[[#This Row],[Product_ID]],[1]!Table1[Product_ID],[1]!Table1[Product_Name])</f>
        <v>Clothing Product 86</v>
      </c>
      <c r="F248" t="str">
        <f>_xlfn.XLOOKUP(Table1[[#This Row],[Product_ID]],[1]!Table1[Product_ID],[1]!Table1[Category])</f>
        <v>Clothing</v>
      </c>
      <c r="G248">
        <f>_xlfn.XLOOKUP(Table1[[#This Row],[Product_ID]],[1]!Table1[Product_ID],[1]!Table1[Unit_Price])</f>
        <v>3333</v>
      </c>
      <c r="H248">
        <f>_xlfn.XLOOKUP(Table1[[#This Row],[Product_ID]],[1]!Table1[Product_ID],[1]!Table1[Cost])</f>
        <v>2333.1</v>
      </c>
      <c r="I248">
        <v>3</v>
      </c>
      <c r="J248">
        <v>0</v>
      </c>
      <c r="K248">
        <f>Table1[[#This Row],[Quantity]]*Table1[[#This Row],[Unit_Price]]</f>
        <v>9999</v>
      </c>
      <c r="L248">
        <f>Table1[[#This Row],[Quantity]]*Table1[[#This Row],[Cost]]</f>
        <v>6999.2999999999993</v>
      </c>
      <c r="M248">
        <f>Table1[[#This Row],[Sales]]-Table1[[#This Row],[Total_Cost]]</f>
        <v>2999.7000000000007</v>
      </c>
      <c r="N248" s="1">
        <f>Table1[[#This Row],[Profit]]/Table1[[#This Row],[Sales]]</f>
        <v>0.3000000000000001</v>
      </c>
      <c r="O248" t="str">
        <f>TEXT(Table1[[#This Row],[Order_Date]],"mmmm")</f>
        <v>June</v>
      </c>
      <c r="P248">
        <f>YEAR(Table1[[#This Row],[Order_Date]])</f>
        <v>2025</v>
      </c>
      <c r="Q248" t="str">
        <f>"Q"&amp;ROUNDUP(MONTH(Table1[[#This Row],[Order_Date]])/3,0)</f>
        <v>Q2</v>
      </c>
    </row>
    <row r="249" spans="1:17" x14ac:dyDescent="0.25">
      <c r="A249" t="s">
        <v>773</v>
      </c>
      <c r="B249" t="s">
        <v>774</v>
      </c>
      <c r="C249" t="s">
        <v>775</v>
      </c>
      <c r="D249" t="s">
        <v>127</v>
      </c>
      <c r="E249" t="str">
        <f>_xlfn.XLOOKUP(Table1[[#This Row],[Product_ID]],[1]!Table1[Product_ID],[1]!Table1[Product_Name])</f>
        <v>Sports Product 75</v>
      </c>
      <c r="F249" t="str">
        <f>_xlfn.XLOOKUP(Table1[[#This Row],[Product_ID]],[1]!Table1[Product_ID],[1]!Table1[Category])</f>
        <v>Sports</v>
      </c>
      <c r="G249">
        <f>_xlfn.XLOOKUP(Table1[[#This Row],[Product_ID]],[1]!Table1[Product_ID],[1]!Table1[Unit_Price])</f>
        <v>5435</v>
      </c>
      <c r="H249">
        <f>_xlfn.XLOOKUP(Table1[[#This Row],[Product_ID]],[1]!Table1[Product_ID],[1]!Table1[Cost])</f>
        <v>3804.5</v>
      </c>
      <c r="I249">
        <v>5</v>
      </c>
      <c r="J249">
        <v>15</v>
      </c>
      <c r="K249">
        <f>Table1[[#This Row],[Quantity]]*Table1[[#This Row],[Unit_Price]]</f>
        <v>27175</v>
      </c>
      <c r="L249">
        <f>Table1[[#This Row],[Quantity]]*Table1[[#This Row],[Cost]]</f>
        <v>19022.5</v>
      </c>
      <c r="M249">
        <f>Table1[[#This Row],[Sales]]-Table1[[#This Row],[Total_Cost]]</f>
        <v>8152.5</v>
      </c>
      <c r="N249" s="1">
        <f>Table1[[#This Row],[Profit]]/Table1[[#This Row],[Sales]]</f>
        <v>0.3</v>
      </c>
      <c r="O249" t="str">
        <f>TEXT(Table1[[#This Row],[Order_Date]],"mmmm")</f>
        <v>February</v>
      </c>
      <c r="P249">
        <f>YEAR(Table1[[#This Row],[Order_Date]])</f>
        <v>2025</v>
      </c>
      <c r="Q249" t="str">
        <f>"Q"&amp;ROUNDUP(MONTH(Table1[[#This Row],[Order_Date]])/3,0)</f>
        <v>Q1</v>
      </c>
    </row>
    <row r="250" spans="1:17" x14ac:dyDescent="0.25">
      <c r="A250" t="s">
        <v>776</v>
      </c>
      <c r="B250" t="s">
        <v>65</v>
      </c>
      <c r="C250" t="s">
        <v>777</v>
      </c>
      <c r="D250" t="s">
        <v>465</v>
      </c>
      <c r="E250" t="str">
        <f>_xlfn.XLOOKUP(Table1[[#This Row],[Product_ID]],[1]!Table1[Product_ID],[1]!Table1[Product_Name])</f>
        <v>Beauty Product 71</v>
      </c>
      <c r="F250" t="str">
        <f>_xlfn.XLOOKUP(Table1[[#This Row],[Product_ID]],[1]!Table1[Product_ID],[1]!Table1[Category])</f>
        <v>Beauty</v>
      </c>
      <c r="G250">
        <f>_xlfn.XLOOKUP(Table1[[#This Row],[Product_ID]],[1]!Table1[Product_ID],[1]!Table1[Unit_Price])</f>
        <v>487</v>
      </c>
      <c r="H250">
        <f>_xlfn.XLOOKUP(Table1[[#This Row],[Product_ID]],[1]!Table1[Product_ID],[1]!Table1[Cost])</f>
        <v>243.5</v>
      </c>
      <c r="I250">
        <v>3</v>
      </c>
      <c r="J250">
        <v>0</v>
      </c>
      <c r="K250">
        <f>Table1[[#This Row],[Quantity]]*Table1[[#This Row],[Unit_Price]]</f>
        <v>1461</v>
      </c>
      <c r="L250">
        <f>Table1[[#This Row],[Quantity]]*Table1[[#This Row],[Cost]]</f>
        <v>730.5</v>
      </c>
      <c r="M250">
        <f>Table1[[#This Row],[Sales]]-Table1[[#This Row],[Total_Cost]]</f>
        <v>730.5</v>
      </c>
      <c r="N250" s="1">
        <f>Table1[[#This Row],[Profit]]/Table1[[#This Row],[Sales]]</f>
        <v>0.5</v>
      </c>
      <c r="O250" t="str">
        <f>TEXT(Table1[[#This Row],[Order_Date]],"mmmm")</f>
        <v>November</v>
      </c>
      <c r="P250">
        <f>YEAR(Table1[[#This Row],[Order_Date]])</f>
        <v>2024</v>
      </c>
      <c r="Q250" t="str">
        <f>"Q"&amp;ROUNDUP(MONTH(Table1[[#This Row],[Order_Date]])/3,0)</f>
        <v>Q4</v>
      </c>
    </row>
    <row r="251" spans="1:17" x14ac:dyDescent="0.25">
      <c r="A251" t="s">
        <v>778</v>
      </c>
      <c r="B251" t="s">
        <v>779</v>
      </c>
      <c r="C251" t="s">
        <v>780</v>
      </c>
      <c r="D251" t="s">
        <v>195</v>
      </c>
      <c r="E251" t="str">
        <f>_xlfn.XLOOKUP(Table1[[#This Row],[Product_ID]],[1]!Table1[Product_ID],[1]!Table1[Product_Name])</f>
        <v>Electronics Product 57</v>
      </c>
      <c r="F251" t="str">
        <f>_xlfn.XLOOKUP(Table1[[#This Row],[Product_ID]],[1]!Table1[Product_ID],[1]!Table1[Category])</f>
        <v>Electronics</v>
      </c>
      <c r="G251">
        <f>_xlfn.XLOOKUP(Table1[[#This Row],[Product_ID]],[1]!Table1[Product_ID],[1]!Table1[Unit_Price])</f>
        <v>26846</v>
      </c>
      <c r="H251">
        <f>_xlfn.XLOOKUP(Table1[[#This Row],[Product_ID]],[1]!Table1[Product_ID],[1]!Table1[Cost])</f>
        <v>16107.6</v>
      </c>
      <c r="I251">
        <v>4</v>
      </c>
      <c r="J251">
        <v>0</v>
      </c>
      <c r="K251">
        <f>Table1[[#This Row],[Quantity]]*Table1[[#This Row],[Unit_Price]]</f>
        <v>107384</v>
      </c>
      <c r="L251">
        <f>Table1[[#This Row],[Quantity]]*Table1[[#This Row],[Cost]]</f>
        <v>64430.400000000001</v>
      </c>
      <c r="M251">
        <f>Table1[[#This Row],[Sales]]-Table1[[#This Row],[Total_Cost]]</f>
        <v>42953.599999999999</v>
      </c>
      <c r="N251" s="1">
        <f>Table1[[#This Row],[Profit]]/Table1[[#This Row],[Sales]]</f>
        <v>0.39999999999999997</v>
      </c>
      <c r="O251" t="str">
        <f>TEXT(Table1[[#This Row],[Order_Date]],"mmmm")</f>
        <v>June</v>
      </c>
      <c r="P251">
        <f>YEAR(Table1[[#This Row],[Order_Date]])</f>
        <v>2025</v>
      </c>
      <c r="Q251" t="str">
        <f>"Q"&amp;ROUNDUP(MONTH(Table1[[#This Row],[Order_Date]])/3,0)</f>
        <v>Q2</v>
      </c>
    </row>
    <row r="252" spans="1:17" x14ac:dyDescent="0.25">
      <c r="A252" t="s">
        <v>781</v>
      </c>
      <c r="B252" t="s">
        <v>782</v>
      </c>
      <c r="C252" t="s">
        <v>783</v>
      </c>
      <c r="D252" t="s">
        <v>29</v>
      </c>
      <c r="E252" t="str">
        <f>_xlfn.XLOOKUP(Table1[[#This Row],[Product_ID]],[1]!Table1[Product_ID],[1]!Table1[Product_Name])</f>
        <v>Beauty Product 18</v>
      </c>
      <c r="F252" t="str">
        <f>_xlfn.XLOOKUP(Table1[[#This Row],[Product_ID]],[1]!Table1[Product_ID],[1]!Table1[Category])</f>
        <v>Beauty</v>
      </c>
      <c r="G252">
        <f>_xlfn.XLOOKUP(Table1[[#This Row],[Product_ID]],[1]!Table1[Product_ID],[1]!Table1[Unit_Price])</f>
        <v>3985</v>
      </c>
      <c r="H252">
        <f>_xlfn.XLOOKUP(Table1[[#This Row],[Product_ID]],[1]!Table1[Product_ID],[1]!Table1[Cost])</f>
        <v>2789.5</v>
      </c>
      <c r="I252">
        <v>4</v>
      </c>
      <c r="J252">
        <v>20</v>
      </c>
      <c r="K252">
        <f>Table1[[#This Row],[Quantity]]*Table1[[#This Row],[Unit_Price]]</f>
        <v>15940</v>
      </c>
      <c r="L252">
        <f>Table1[[#This Row],[Quantity]]*Table1[[#This Row],[Cost]]</f>
        <v>11158</v>
      </c>
      <c r="M252">
        <f>Table1[[#This Row],[Sales]]-Table1[[#This Row],[Total_Cost]]</f>
        <v>4782</v>
      </c>
      <c r="N252" s="1">
        <f>Table1[[#This Row],[Profit]]/Table1[[#This Row],[Sales]]</f>
        <v>0.3</v>
      </c>
      <c r="O252" t="str">
        <f>TEXT(Table1[[#This Row],[Order_Date]],"mmmm")</f>
        <v>February</v>
      </c>
      <c r="P252">
        <f>YEAR(Table1[[#This Row],[Order_Date]])</f>
        <v>2025</v>
      </c>
      <c r="Q252" t="str">
        <f>"Q"&amp;ROUNDUP(MONTH(Table1[[#This Row],[Order_Date]])/3,0)</f>
        <v>Q1</v>
      </c>
    </row>
    <row r="253" spans="1:17" x14ac:dyDescent="0.25">
      <c r="A253" t="s">
        <v>784</v>
      </c>
      <c r="B253" t="s">
        <v>785</v>
      </c>
      <c r="C253" t="s">
        <v>786</v>
      </c>
      <c r="D253" t="s">
        <v>49</v>
      </c>
      <c r="E253" t="str">
        <f>_xlfn.XLOOKUP(Table1[[#This Row],[Product_ID]],[1]!Table1[Product_ID],[1]!Table1[Product_Name])</f>
        <v>Sports Product 65</v>
      </c>
      <c r="F253" t="str">
        <f>_xlfn.XLOOKUP(Table1[[#This Row],[Product_ID]],[1]!Table1[Product_ID],[1]!Table1[Category])</f>
        <v>Sports</v>
      </c>
      <c r="G253">
        <f>_xlfn.XLOOKUP(Table1[[#This Row],[Product_ID]],[1]!Table1[Product_ID],[1]!Table1[Unit_Price])</f>
        <v>4421</v>
      </c>
      <c r="H253">
        <f>_xlfn.XLOOKUP(Table1[[#This Row],[Product_ID]],[1]!Table1[Product_ID],[1]!Table1[Cost])</f>
        <v>3094.7</v>
      </c>
      <c r="I253">
        <v>4</v>
      </c>
      <c r="J253">
        <v>5</v>
      </c>
      <c r="K253">
        <f>Table1[[#This Row],[Quantity]]*Table1[[#This Row],[Unit_Price]]</f>
        <v>17684</v>
      </c>
      <c r="L253">
        <f>Table1[[#This Row],[Quantity]]*Table1[[#This Row],[Cost]]</f>
        <v>12378.8</v>
      </c>
      <c r="M253">
        <f>Table1[[#This Row],[Sales]]-Table1[[#This Row],[Total_Cost]]</f>
        <v>5305.2000000000007</v>
      </c>
      <c r="N253" s="1">
        <f>Table1[[#This Row],[Profit]]/Table1[[#This Row],[Sales]]</f>
        <v>0.30000000000000004</v>
      </c>
      <c r="O253" t="str">
        <f>TEXT(Table1[[#This Row],[Order_Date]],"mmmm")</f>
        <v>July</v>
      </c>
      <c r="P253">
        <f>YEAR(Table1[[#This Row],[Order_Date]])</f>
        <v>2025</v>
      </c>
      <c r="Q253" t="str">
        <f>"Q"&amp;ROUNDUP(MONTH(Table1[[#This Row],[Order_Date]])/3,0)</f>
        <v>Q3</v>
      </c>
    </row>
    <row r="254" spans="1:17" x14ac:dyDescent="0.25">
      <c r="A254" t="s">
        <v>787</v>
      </c>
      <c r="B254" t="s">
        <v>788</v>
      </c>
      <c r="C254" t="s">
        <v>789</v>
      </c>
      <c r="D254" t="s">
        <v>21</v>
      </c>
      <c r="E254" t="str">
        <f>_xlfn.XLOOKUP(Table1[[#This Row],[Product_ID]],[1]!Table1[Product_ID],[1]!Table1[Product_Name])</f>
        <v>Electronics Product 77</v>
      </c>
      <c r="F254" t="str">
        <f>_xlfn.XLOOKUP(Table1[[#This Row],[Product_ID]],[1]!Table1[Product_ID],[1]!Table1[Category])</f>
        <v>Electronics</v>
      </c>
      <c r="G254">
        <f>_xlfn.XLOOKUP(Table1[[#This Row],[Product_ID]],[1]!Table1[Product_ID],[1]!Table1[Unit_Price])</f>
        <v>42787</v>
      </c>
      <c r="H254">
        <f>_xlfn.XLOOKUP(Table1[[#This Row],[Product_ID]],[1]!Table1[Product_ID],[1]!Table1[Cost])</f>
        <v>29950.9</v>
      </c>
      <c r="I254">
        <v>1</v>
      </c>
      <c r="J254">
        <v>15</v>
      </c>
      <c r="K254">
        <f>Table1[[#This Row],[Quantity]]*Table1[[#This Row],[Unit_Price]]</f>
        <v>42787</v>
      </c>
      <c r="L254">
        <f>Table1[[#This Row],[Quantity]]*Table1[[#This Row],[Cost]]</f>
        <v>29950.9</v>
      </c>
      <c r="M254">
        <f>Table1[[#This Row],[Sales]]-Table1[[#This Row],[Total_Cost]]</f>
        <v>12836.099999999999</v>
      </c>
      <c r="N254" s="1">
        <f>Table1[[#This Row],[Profit]]/Table1[[#This Row],[Sales]]</f>
        <v>0.3</v>
      </c>
      <c r="O254" t="str">
        <f>TEXT(Table1[[#This Row],[Order_Date]],"mmmm")</f>
        <v>January</v>
      </c>
      <c r="P254">
        <f>YEAR(Table1[[#This Row],[Order_Date]])</f>
        <v>2025</v>
      </c>
      <c r="Q254" t="str">
        <f>"Q"&amp;ROUNDUP(MONTH(Table1[[#This Row],[Order_Date]])/3,0)</f>
        <v>Q1</v>
      </c>
    </row>
    <row r="255" spans="1:17" x14ac:dyDescent="0.25">
      <c r="A255" t="s">
        <v>790</v>
      </c>
      <c r="B255" t="s">
        <v>791</v>
      </c>
      <c r="C255" t="s">
        <v>272</v>
      </c>
      <c r="D255" t="s">
        <v>281</v>
      </c>
      <c r="E255" t="str">
        <f>_xlfn.XLOOKUP(Table1[[#This Row],[Product_ID]],[1]!Table1[Product_ID],[1]!Table1[Product_Name])</f>
        <v>Sports Product 9</v>
      </c>
      <c r="F255" t="str">
        <f>_xlfn.XLOOKUP(Table1[[#This Row],[Product_ID]],[1]!Table1[Product_ID],[1]!Table1[Category])</f>
        <v>Sports</v>
      </c>
      <c r="G255">
        <f>_xlfn.XLOOKUP(Table1[[#This Row],[Product_ID]],[1]!Table1[Product_ID],[1]!Table1[Unit_Price])</f>
        <v>10891</v>
      </c>
      <c r="H255">
        <f>_xlfn.XLOOKUP(Table1[[#This Row],[Product_ID]],[1]!Table1[Product_ID],[1]!Table1[Cost])</f>
        <v>5445.5</v>
      </c>
      <c r="I255">
        <v>2</v>
      </c>
      <c r="J255">
        <v>20</v>
      </c>
      <c r="K255">
        <f>Table1[[#This Row],[Quantity]]*Table1[[#This Row],[Unit_Price]]</f>
        <v>21782</v>
      </c>
      <c r="L255">
        <f>Table1[[#This Row],[Quantity]]*Table1[[#This Row],[Cost]]</f>
        <v>10891</v>
      </c>
      <c r="M255">
        <f>Table1[[#This Row],[Sales]]-Table1[[#This Row],[Total_Cost]]</f>
        <v>10891</v>
      </c>
      <c r="N255" s="1">
        <f>Table1[[#This Row],[Profit]]/Table1[[#This Row],[Sales]]</f>
        <v>0.5</v>
      </c>
      <c r="O255" t="str">
        <f>TEXT(Table1[[#This Row],[Order_Date]],"mmmm")</f>
        <v>February</v>
      </c>
      <c r="P255">
        <f>YEAR(Table1[[#This Row],[Order_Date]])</f>
        <v>2025</v>
      </c>
      <c r="Q255" t="str">
        <f>"Q"&amp;ROUNDUP(MONTH(Table1[[#This Row],[Order_Date]])/3,0)</f>
        <v>Q1</v>
      </c>
    </row>
    <row r="256" spans="1:17" x14ac:dyDescent="0.25">
      <c r="A256" t="s">
        <v>792</v>
      </c>
      <c r="B256" t="s">
        <v>793</v>
      </c>
      <c r="C256" t="s">
        <v>794</v>
      </c>
      <c r="D256" t="s">
        <v>264</v>
      </c>
      <c r="E256" t="str">
        <f>_xlfn.XLOOKUP(Table1[[#This Row],[Product_ID]],[1]!Table1[Product_ID],[1]!Table1[Product_Name])</f>
        <v>Clothing Product 96</v>
      </c>
      <c r="F256" t="str">
        <f>_xlfn.XLOOKUP(Table1[[#This Row],[Product_ID]],[1]!Table1[Product_ID],[1]!Table1[Category])</f>
        <v>Clothing</v>
      </c>
      <c r="G256">
        <f>_xlfn.XLOOKUP(Table1[[#This Row],[Product_ID]],[1]!Table1[Product_ID],[1]!Table1[Unit_Price])</f>
        <v>483</v>
      </c>
      <c r="H256">
        <f>_xlfn.XLOOKUP(Table1[[#This Row],[Product_ID]],[1]!Table1[Product_ID],[1]!Table1[Cost])</f>
        <v>289.8</v>
      </c>
      <c r="I256">
        <v>3</v>
      </c>
      <c r="J256">
        <v>10</v>
      </c>
      <c r="K256">
        <f>Table1[[#This Row],[Quantity]]*Table1[[#This Row],[Unit_Price]]</f>
        <v>1449</v>
      </c>
      <c r="L256">
        <f>Table1[[#This Row],[Quantity]]*Table1[[#This Row],[Cost]]</f>
        <v>869.40000000000009</v>
      </c>
      <c r="M256">
        <f>Table1[[#This Row],[Sales]]-Table1[[#This Row],[Total_Cost]]</f>
        <v>579.59999999999991</v>
      </c>
      <c r="N256" s="1">
        <f>Table1[[#This Row],[Profit]]/Table1[[#This Row],[Sales]]</f>
        <v>0.39999999999999991</v>
      </c>
      <c r="O256" t="str">
        <f>TEXT(Table1[[#This Row],[Order_Date]],"mmmm")</f>
        <v>January</v>
      </c>
      <c r="P256">
        <f>YEAR(Table1[[#This Row],[Order_Date]])</f>
        <v>2025</v>
      </c>
      <c r="Q256" t="str">
        <f>"Q"&amp;ROUNDUP(MONTH(Table1[[#This Row],[Order_Date]])/3,0)</f>
        <v>Q1</v>
      </c>
    </row>
    <row r="257" spans="1:17" x14ac:dyDescent="0.25">
      <c r="A257" t="s">
        <v>795</v>
      </c>
      <c r="B257" t="s">
        <v>796</v>
      </c>
      <c r="C257" t="s">
        <v>797</v>
      </c>
      <c r="D257" t="s">
        <v>753</v>
      </c>
      <c r="E257" t="str">
        <f>_xlfn.XLOOKUP(Table1[[#This Row],[Product_ID]],[1]!Table1[Product_ID],[1]!Table1[Product_Name])</f>
        <v>Beauty Product 73</v>
      </c>
      <c r="F257" t="str">
        <f>_xlfn.XLOOKUP(Table1[[#This Row],[Product_ID]],[1]!Table1[Product_ID],[1]!Table1[Category])</f>
        <v>Beauty</v>
      </c>
      <c r="G257">
        <f>_xlfn.XLOOKUP(Table1[[#This Row],[Product_ID]],[1]!Table1[Product_ID],[1]!Table1[Unit_Price])</f>
        <v>626</v>
      </c>
      <c r="H257">
        <f>_xlfn.XLOOKUP(Table1[[#This Row],[Product_ID]],[1]!Table1[Product_ID],[1]!Table1[Cost])</f>
        <v>438.2</v>
      </c>
      <c r="I257">
        <v>1</v>
      </c>
      <c r="J257">
        <v>20</v>
      </c>
      <c r="K257">
        <f>Table1[[#This Row],[Quantity]]*Table1[[#This Row],[Unit_Price]]</f>
        <v>626</v>
      </c>
      <c r="L257">
        <f>Table1[[#This Row],[Quantity]]*Table1[[#This Row],[Cost]]</f>
        <v>438.2</v>
      </c>
      <c r="M257">
        <f>Table1[[#This Row],[Sales]]-Table1[[#This Row],[Total_Cost]]</f>
        <v>187.8</v>
      </c>
      <c r="N257" s="1">
        <f>Table1[[#This Row],[Profit]]/Table1[[#This Row],[Sales]]</f>
        <v>0.30000000000000004</v>
      </c>
      <c r="O257" t="str">
        <f>TEXT(Table1[[#This Row],[Order_Date]],"mmmm")</f>
        <v>May</v>
      </c>
      <c r="P257">
        <f>YEAR(Table1[[#This Row],[Order_Date]])</f>
        <v>2024</v>
      </c>
      <c r="Q257" t="str">
        <f>"Q"&amp;ROUNDUP(MONTH(Table1[[#This Row],[Order_Date]])/3,0)</f>
        <v>Q2</v>
      </c>
    </row>
    <row r="258" spans="1:17" x14ac:dyDescent="0.25">
      <c r="A258" t="s">
        <v>798</v>
      </c>
      <c r="B258" t="s">
        <v>191</v>
      </c>
      <c r="C258" t="s">
        <v>799</v>
      </c>
      <c r="D258" t="s">
        <v>195</v>
      </c>
      <c r="E258" t="str">
        <f>_xlfn.XLOOKUP(Table1[[#This Row],[Product_ID]],[1]!Table1[Product_ID],[1]!Table1[Product_Name])</f>
        <v>Electronics Product 57</v>
      </c>
      <c r="F258" t="str">
        <f>_xlfn.XLOOKUP(Table1[[#This Row],[Product_ID]],[1]!Table1[Product_ID],[1]!Table1[Category])</f>
        <v>Electronics</v>
      </c>
      <c r="G258">
        <f>_xlfn.XLOOKUP(Table1[[#This Row],[Product_ID]],[1]!Table1[Product_ID],[1]!Table1[Unit_Price])</f>
        <v>26846</v>
      </c>
      <c r="H258">
        <f>_xlfn.XLOOKUP(Table1[[#This Row],[Product_ID]],[1]!Table1[Product_ID],[1]!Table1[Cost])</f>
        <v>16107.6</v>
      </c>
      <c r="I258">
        <v>4</v>
      </c>
      <c r="J258">
        <v>15</v>
      </c>
      <c r="K258">
        <f>Table1[[#This Row],[Quantity]]*Table1[[#This Row],[Unit_Price]]</f>
        <v>107384</v>
      </c>
      <c r="L258">
        <f>Table1[[#This Row],[Quantity]]*Table1[[#This Row],[Cost]]</f>
        <v>64430.400000000001</v>
      </c>
      <c r="M258">
        <f>Table1[[#This Row],[Sales]]-Table1[[#This Row],[Total_Cost]]</f>
        <v>42953.599999999999</v>
      </c>
      <c r="N258" s="1">
        <f>Table1[[#This Row],[Profit]]/Table1[[#This Row],[Sales]]</f>
        <v>0.39999999999999997</v>
      </c>
      <c r="O258" t="str">
        <f>TEXT(Table1[[#This Row],[Order_Date]],"mmmm")</f>
        <v>October</v>
      </c>
      <c r="P258">
        <f>YEAR(Table1[[#This Row],[Order_Date]])</f>
        <v>2025</v>
      </c>
      <c r="Q258" t="str">
        <f>"Q"&amp;ROUNDUP(MONTH(Table1[[#This Row],[Order_Date]])/3,0)</f>
        <v>Q4</v>
      </c>
    </row>
    <row r="259" spans="1:17" x14ac:dyDescent="0.25">
      <c r="A259" t="s">
        <v>800</v>
      </c>
      <c r="B259" t="s">
        <v>181</v>
      </c>
      <c r="C259" t="s">
        <v>801</v>
      </c>
      <c r="D259" t="s">
        <v>33</v>
      </c>
      <c r="E259" t="str">
        <f>_xlfn.XLOOKUP(Table1[[#This Row],[Product_ID]],[1]!Table1[Product_ID],[1]!Table1[Product_Name])</f>
        <v>Sports Product 88</v>
      </c>
      <c r="F259" t="str">
        <f>_xlfn.XLOOKUP(Table1[[#This Row],[Product_ID]],[1]!Table1[Product_ID],[1]!Table1[Category])</f>
        <v>Sports</v>
      </c>
      <c r="G259">
        <f>_xlfn.XLOOKUP(Table1[[#This Row],[Product_ID]],[1]!Table1[Product_ID],[1]!Table1[Unit_Price])</f>
        <v>11542</v>
      </c>
      <c r="H259">
        <f>_xlfn.XLOOKUP(Table1[[#This Row],[Product_ID]],[1]!Table1[Product_ID],[1]!Table1[Cost])</f>
        <v>6925.2</v>
      </c>
      <c r="I259">
        <v>2</v>
      </c>
      <c r="J259">
        <v>20</v>
      </c>
      <c r="K259">
        <f>Table1[[#This Row],[Quantity]]*Table1[[#This Row],[Unit_Price]]</f>
        <v>23084</v>
      </c>
      <c r="L259">
        <f>Table1[[#This Row],[Quantity]]*Table1[[#This Row],[Cost]]</f>
        <v>13850.4</v>
      </c>
      <c r="M259">
        <f>Table1[[#This Row],[Sales]]-Table1[[#This Row],[Total_Cost]]</f>
        <v>9233.6</v>
      </c>
      <c r="N259" s="1">
        <f>Table1[[#This Row],[Profit]]/Table1[[#This Row],[Sales]]</f>
        <v>0.4</v>
      </c>
      <c r="O259" t="str">
        <f>TEXT(Table1[[#This Row],[Order_Date]],"mmmm")</f>
        <v>October</v>
      </c>
      <c r="P259">
        <f>YEAR(Table1[[#This Row],[Order_Date]])</f>
        <v>2025</v>
      </c>
      <c r="Q259" t="str">
        <f>"Q"&amp;ROUNDUP(MONTH(Table1[[#This Row],[Order_Date]])/3,0)</f>
        <v>Q4</v>
      </c>
    </row>
    <row r="260" spans="1:17" x14ac:dyDescent="0.25">
      <c r="A260" t="s">
        <v>802</v>
      </c>
      <c r="B260" t="s">
        <v>803</v>
      </c>
      <c r="C260" t="s">
        <v>804</v>
      </c>
      <c r="D260" t="s">
        <v>21</v>
      </c>
      <c r="E260" t="str">
        <f>_xlfn.XLOOKUP(Table1[[#This Row],[Product_ID]],[1]!Table1[Product_ID],[1]!Table1[Product_Name])</f>
        <v>Electronics Product 77</v>
      </c>
      <c r="F260" t="str">
        <f>_xlfn.XLOOKUP(Table1[[#This Row],[Product_ID]],[1]!Table1[Product_ID],[1]!Table1[Category])</f>
        <v>Electronics</v>
      </c>
      <c r="G260">
        <f>_xlfn.XLOOKUP(Table1[[#This Row],[Product_ID]],[1]!Table1[Product_ID],[1]!Table1[Unit_Price])</f>
        <v>42787</v>
      </c>
      <c r="H260">
        <f>_xlfn.XLOOKUP(Table1[[#This Row],[Product_ID]],[1]!Table1[Product_ID],[1]!Table1[Cost])</f>
        <v>29950.9</v>
      </c>
      <c r="I260">
        <v>2</v>
      </c>
      <c r="J260">
        <v>15</v>
      </c>
      <c r="K260">
        <f>Table1[[#This Row],[Quantity]]*Table1[[#This Row],[Unit_Price]]</f>
        <v>85574</v>
      </c>
      <c r="L260">
        <f>Table1[[#This Row],[Quantity]]*Table1[[#This Row],[Cost]]</f>
        <v>59901.8</v>
      </c>
      <c r="M260">
        <f>Table1[[#This Row],[Sales]]-Table1[[#This Row],[Total_Cost]]</f>
        <v>25672.199999999997</v>
      </c>
      <c r="N260" s="1">
        <f>Table1[[#This Row],[Profit]]/Table1[[#This Row],[Sales]]</f>
        <v>0.3</v>
      </c>
      <c r="O260" t="str">
        <f>TEXT(Table1[[#This Row],[Order_Date]],"mmmm")</f>
        <v>June</v>
      </c>
      <c r="P260">
        <f>YEAR(Table1[[#This Row],[Order_Date]])</f>
        <v>2024</v>
      </c>
      <c r="Q260" t="str">
        <f>"Q"&amp;ROUNDUP(MONTH(Table1[[#This Row],[Order_Date]])/3,0)</f>
        <v>Q2</v>
      </c>
    </row>
    <row r="261" spans="1:17" x14ac:dyDescent="0.25">
      <c r="A261" t="s">
        <v>805</v>
      </c>
      <c r="B261" t="s">
        <v>239</v>
      </c>
      <c r="C261" t="s">
        <v>806</v>
      </c>
      <c r="D261" t="s">
        <v>89</v>
      </c>
      <c r="E261" t="str">
        <f>_xlfn.XLOOKUP(Table1[[#This Row],[Product_ID]],[1]!Table1[Product_ID],[1]!Table1[Product_Name])</f>
        <v>Beauty Product 76</v>
      </c>
      <c r="F261" t="str">
        <f>_xlfn.XLOOKUP(Table1[[#This Row],[Product_ID]],[1]!Table1[Product_ID],[1]!Table1[Category])</f>
        <v>Beauty</v>
      </c>
      <c r="G261">
        <f>_xlfn.XLOOKUP(Table1[[#This Row],[Product_ID]],[1]!Table1[Product_ID],[1]!Table1[Unit_Price])</f>
        <v>3690</v>
      </c>
      <c r="H261">
        <f>_xlfn.XLOOKUP(Table1[[#This Row],[Product_ID]],[1]!Table1[Product_ID],[1]!Table1[Cost])</f>
        <v>2583</v>
      </c>
      <c r="I261">
        <v>4</v>
      </c>
      <c r="J261">
        <v>0</v>
      </c>
      <c r="K261">
        <f>Table1[[#This Row],[Quantity]]*Table1[[#This Row],[Unit_Price]]</f>
        <v>14760</v>
      </c>
      <c r="L261">
        <f>Table1[[#This Row],[Quantity]]*Table1[[#This Row],[Cost]]</f>
        <v>10332</v>
      </c>
      <c r="M261">
        <f>Table1[[#This Row],[Sales]]-Table1[[#This Row],[Total_Cost]]</f>
        <v>4428</v>
      </c>
      <c r="N261" s="1">
        <f>Table1[[#This Row],[Profit]]/Table1[[#This Row],[Sales]]</f>
        <v>0.3</v>
      </c>
      <c r="O261" t="str">
        <f>TEXT(Table1[[#This Row],[Order_Date]],"mmmm")</f>
        <v>April</v>
      </c>
      <c r="P261">
        <f>YEAR(Table1[[#This Row],[Order_Date]])</f>
        <v>2024</v>
      </c>
      <c r="Q261" t="str">
        <f>"Q"&amp;ROUNDUP(MONTH(Table1[[#This Row],[Order_Date]])/3,0)</f>
        <v>Q2</v>
      </c>
    </row>
    <row r="262" spans="1:17" x14ac:dyDescent="0.25">
      <c r="A262" t="s">
        <v>807</v>
      </c>
      <c r="B262" t="s">
        <v>808</v>
      </c>
      <c r="C262" t="s">
        <v>194</v>
      </c>
      <c r="D262" t="s">
        <v>21</v>
      </c>
      <c r="E262" t="str">
        <f>_xlfn.XLOOKUP(Table1[[#This Row],[Product_ID]],[1]!Table1[Product_ID],[1]!Table1[Product_Name])</f>
        <v>Electronics Product 77</v>
      </c>
      <c r="F262" t="str">
        <f>_xlfn.XLOOKUP(Table1[[#This Row],[Product_ID]],[1]!Table1[Product_ID],[1]!Table1[Category])</f>
        <v>Electronics</v>
      </c>
      <c r="G262">
        <f>_xlfn.XLOOKUP(Table1[[#This Row],[Product_ID]],[1]!Table1[Product_ID],[1]!Table1[Unit_Price])</f>
        <v>42787</v>
      </c>
      <c r="H262">
        <f>_xlfn.XLOOKUP(Table1[[#This Row],[Product_ID]],[1]!Table1[Product_ID],[1]!Table1[Cost])</f>
        <v>29950.9</v>
      </c>
      <c r="I262">
        <v>1</v>
      </c>
      <c r="J262">
        <v>10</v>
      </c>
      <c r="K262">
        <f>Table1[[#This Row],[Quantity]]*Table1[[#This Row],[Unit_Price]]</f>
        <v>42787</v>
      </c>
      <c r="L262">
        <f>Table1[[#This Row],[Quantity]]*Table1[[#This Row],[Cost]]</f>
        <v>29950.9</v>
      </c>
      <c r="M262">
        <f>Table1[[#This Row],[Sales]]-Table1[[#This Row],[Total_Cost]]</f>
        <v>12836.099999999999</v>
      </c>
      <c r="N262" s="1">
        <f>Table1[[#This Row],[Profit]]/Table1[[#This Row],[Sales]]</f>
        <v>0.3</v>
      </c>
      <c r="O262" t="str">
        <f>TEXT(Table1[[#This Row],[Order_Date]],"mmmm")</f>
        <v>August</v>
      </c>
      <c r="P262">
        <f>YEAR(Table1[[#This Row],[Order_Date]])</f>
        <v>2024</v>
      </c>
      <c r="Q262" t="str">
        <f>"Q"&amp;ROUNDUP(MONTH(Table1[[#This Row],[Order_Date]])/3,0)</f>
        <v>Q3</v>
      </c>
    </row>
    <row r="263" spans="1:17" x14ac:dyDescent="0.25">
      <c r="A263" t="s">
        <v>809</v>
      </c>
      <c r="B263" t="s">
        <v>810</v>
      </c>
      <c r="C263" t="s">
        <v>811</v>
      </c>
      <c r="D263" t="s">
        <v>812</v>
      </c>
      <c r="E263" t="str">
        <f>_xlfn.XLOOKUP(Table1[[#This Row],[Product_ID]],[1]!Table1[Product_ID],[1]!Table1[Product_Name])</f>
        <v>Beauty Product 5</v>
      </c>
      <c r="F263" t="str">
        <f>_xlfn.XLOOKUP(Table1[[#This Row],[Product_ID]],[1]!Table1[Product_ID],[1]!Table1[Category])</f>
        <v>Beauty</v>
      </c>
      <c r="G263">
        <f>_xlfn.XLOOKUP(Table1[[#This Row],[Product_ID]],[1]!Table1[Product_ID],[1]!Table1[Unit_Price])</f>
        <v>3939</v>
      </c>
      <c r="H263">
        <f>_xlfn.XLOOKUP(Table1[[#This Row],[Product_ID]],[1]!Table1[Product_ID],[1]!Table1[Cost])</f>
        <v>2757.3</v>
      </c>
      <c r="I263">
        <v>5</v>
      </c>
      <c r="J263">
        <v>5</v>
      </c>
      <c r="K263">
        <f>Table1[[#This Row],[Quantity]]*Table1[[#This Row],[Unit_Price]]</f>
        <v>19695</v>
      </c>
      <c r="L263">
        <f>Table1[[#This Row],[Quantity]]*Table1[[#This Row],[Cost]]</f>
        <v>13786.5</v>
      </c>
      <c r="M263">
        <f>Table1[[#This Row],[Sales]]-Table1[[#This Row],[Total_Cost]]</f>
        <v>5908.5</v>
      </c>
      <c r="N263" s="1">
        <f>Table1[[#This Row],[Profit]]/Table1[[#This Row],[Sales]]</f>
        <v>0.3</v>
      </c>
      <c r="O263" t="str">
        <f>TEXT(Table1[[#This Row],[Order_Date]],"mmmm")</f>
        <v>July</v>
      </c>
      <c r="P263">
        <f>YEAR(Table1[[#This Row],[Order_Date]])</f>
        <v>2025</v>
      </c>
      <c r="Q263" t="str">
        <f>"Q"&amp;ROUNDUP(MONTH(Table1[[#This Row],[Order_Date]])/3,0)</f>
        <v>Q3</v>
      </c>
    </row>
    <row r="264" spans="1:17" x14ac:dyDescent="0.25">
      <c r="A264" t="s">
        <v>813</v>
      </c>
      <c r="B264" t="s">
        <v>353</v>
      </c>
      <c r="C264" t="s">
        <v>814</v>
      </c>
      <c r="D264" t="s">
        <v>381</v>
      </c>
      <c r="E264" t="str">
        <f>_xlfn.XLOOKUP(Table1[[#This Row],[Product_ID]],[1]!Table1[Product_ID],[1]!Table1[Product_Name])</f>
        <v>Electronics Product 59</v>
      </c>
      <c r="F264" t="str">
        <f>_xlfn.XLOOKUP(Table1[[#This Row],[Product_ID]],[1]!Table1[Product_ID],[1]!Table1[Category])</f>
        <v>Electronics</v>
      </c>
      <c r="G264">
        <f>_xlfn.XLOOKUP(Table1[[#This Row],[Product_ID]],[1]!Table1[Product_ID],[1]!Table1[Unit_Price])</f>
        <v>39929</v>
      </c>
      <c r="H264">
        <f>_xlfn.XLOOKUP(Table1[[#This Row],[Product_ID]],[1]!Table1[Product_ID],[1]!Table1[Cost])</f>
        <v>23957.4</v>
      </c>
      <c r="I264">
        <v>5</v>
      </c>
      <c r="J264">
        <v>10</v>
      </c>
      <c r="K264">
        <f>Table1[[#This Row],[Quantity]]*Table1[[#This Row],[Unit_Price]]</f>
        <v>199645</v>
      </c>
      <c r="L264">
        <f>Table1[[#This Row],[Quantity]]*Table1[[#This Row],[Cost]]</f>
        <v>119787</v>
      </c>
      <c r="M264">
        <f>Table1[[#This Row],[Sales]]-Table1[[#This Row],[Total_Cost]]</f>
        <v>79858</v>
      </c>
      <c r="N264" s="1">
        <f>Table1[[#This Row],[Profit]]/Table1[[#This Row],[Sales]]</f>
        <v>0.4</v>
      </c>
      <c r="O264" t="str">
        <f>TEXT(Table1[[#This Row],[Order_Date]],"mmmm")</f>
        <v>June</v>
      </c>
      <c r="P264">
        <f>YEAR(Table1[[#This Row],[Order_Date]])</f>
        <v>2025</v>
      </c>
      <c r="Q264" t="str">
        <f>"Q"&amp;ROUNDUP(MONTH(Table1[[#This Row],[Order_Date]])/3,0)</f>
        <v>Q2</v>
      </c>
    </row>
    <row r="265" spans="1:17" x14ac:dyDescent="0.25">
      <c r="A265" t="s">
        <v>815</v>
      </c>
      <c r="B265" t="s">
        <v>98</v>
      </c>
      <c r="C265" t="s">
        <v>816</v>
      </c>
      <c r="D265" t="s">
        <v>17</v>
      </c>
      <c r="E265" t="str">
        <f>_xlfn.XLOOKUP(Table1[[#This Row],[Product_ID]],[1]!Table1[Product_ID],[1]!Table1[Product_Name])</f>
        <v>Clothing Product 38</v>
      </c>
      <c r="F265" t="str">
        <f>_xlfn.XLOOKUP(Table1[[#This Row],[Product_ID]],[1]!Table1[Product_ID],[1]!Table1[Category])</f>
        <v>Clothing</v>
      </c>
      <c r="G265">
        <f>_xlfn.XLOOKUP(Table1[[#This Row],[Product_ID]],[1]!Table1[Product_ID],[1]!Table1[Unit_Price])</f>
        <v>413</v>
      </c>
      <c r="H265">
        <f>_xlfn.XLOOKUP(Table1[[#This Row],[Product_ID]],[1]!Table1[Product_ID],[1]!Table1[Cost])</f>
        <v>247.8</v>
      </c>
      <c r="I265">
        <v>3</v>
      </c>
      <c r="J265">
        <v>15</v>
      </c>
      <c r="K265">
        <f>Table1[[#This Row],[Quantity]]*Table1[[#This Row],[Unit_Price]]</f>
        <v>1239</v>
      </c>
      <c r="L265">
        <f>Table1[[#This Row],[Quantity]]*Table1[[#This Row],[Cost]]</f>
        <v>743.40000000000009</v>
      </c>
      <c r="M265">
        <f>Table1[[#This Row],[Sales]]-Table1[[#This Row],[Total_Cost]]</f>
        <v>495.59999999999991</v>
      </c>
      <c r="N265" s="1">
        <f>Table1[[#This Row],[Profit]]/Table1[[#This Row],[Sales]]</f>
        <v>0.39999999999999991</v>
      </c>
      <c r="O265" t="str">
        <f>TEXT(Table1[[#This Row],[Order_Date]],"mmmm")</f>
        <v>August</v>
      </c>
      <c r="P265">
        <f>YEAR(Table1[[#This Row],[Order_Date]])</f>
        <v>2024</v>
      </c>
      <c r="Q265" t="str">
        <f>"Q"&amp;ROUNDUP(MONTH(Table1[[#This Row],[Order_Date]])/3,0)</f>
        <v>Q3</v>
      </c>
    </row>
    <row r="266" spans="1:17" x14ac:dyDescent="0.25">
      <c r="A266" t="s">
        <v>817</v>
      </c>
      <c r="B266" t="s">
        <v>818</v>
      </c>
      <c r="C266" t="s">
        <v>107</v>
      </c>
      <c r="D266" t="s">
        <v>257</v>
      </c>
      <c r="E266" t="str">
        <f>_xlfn.XLOOKUP(Table1[[#This Row],[Product_ID]],[1]!Table1[Product_ID],[1]!Table1[Product_Name])</f>
        <v>Beauty Product 3</v>
      </c>
      <c r="F266" t="str">
        <f>_xlfn.XLOOKUP(Table1[[#This Row],[Product_ID]],[1]!Table1[Product_ID],[1]!Table1[Category])</f>
        <v>Beauty</v>
      </c>
      <c r="G266">
        <f>_xlfn.XLOOKUP(Table1[[#This Row],[Product_ID]],[1]!Table1[Product_ID],[1]!Table1[Unit_Price])</f>
        <v>569</v>
      </c>
      <c r="H266">
        <f>_xlfn.XLOOKUP(Table1[[#This Row],[Product_ID]],[1]!Table1[Product_ID],[1]!Table1[Cost])</f>
        <v>341.4</v>
      </c>
      <c r="I266">
        <v>1</v>
      </c>
      <c r="J266">
        <v>20</v>
      </c>
      <c r="K266">
        <f>Table1[[#This Row],[Quantity]]*Table1[[#This Row],[Unit_Price]]</f>
        <v>569</v>
      </c>
      <c r="L266">
        <f>Table1[[#This Row],[Quantity]]*Table1[[#This Row],[Cost]]</f>
        <v>341.4</v>
      </c>
      <c r="M266">
        <f>Table1[[#This Row],[Sales]]-Table1[[#This Row],[Total_Cost]]</f>
        <v>227.60000000000002</v>
      </c>
      <c r="N266" s="1">
        <f>Table1[[#This Row],[Profit]]/Table1[[#This Row],[Sales]]</f>
        <v>0.4</v>
      </c>
      <c r="O266" t="str">
        <f>TEXT(Table1[[#This Row],[Order_Date]],"mmmm")</f>
        <v>March</v>
      </c>
      <c r="P266">
        <f>YEAR(Table1[[#This Row],[Order_Date]])</f>
        <v>2024</v>
      </c>
      <c r="Q266" t="str">
        <f>"Q"&amp;ROUNDUP(MONTH(Table1[[#This Row],[Order_Date]])/3,0)</f>
        <v>Q1</v>
      </c>
    </row>
    <row r="267" spans="1:17" x14ac:dyDescent="0.25">
      <c r="A267" t="s">
        <v>819</v>
      </c>
      <c r="B267" t="s">
        <v>820</v>
      </c>
      <c r="C267" t="s">
        <v>821</v>
      </c>
      <c r="D267" t="s">
        <v>822</v>
      </c>
      <c r="E267" t="str">
        <f>_xlfn.XLOOKUP(Table1[[#This Row],[Product_ID]],[1]!Table1[Product_ID],[1]!Table1[Product_Name])</f>
        <v>Electronics Product 31</v>
      </c>
      <c r="F267" t="str">
        <f>_xlfn.XLOOKUP(Table1[[#This Row],[Product_ID]],[1]!Table1[Product_ID],[1]!Table1[Category])</f>
        <v>Electronics</v>
      </c>
      <c r="G267">
        <f>_xlfn.XLOOKUP(Table1[[#This Row],[Product_ID]],[1]!Table1[Product_ID],[1]!Table1[Unit_Price])</f>
        <v>34152</v>
      </c>
      <c r="H267">
        <f>_xlfn.XLOOKUP(Table1[[#This Row],[Product_ID]],[1]!Table1[Product_ID],[1]!Table1[Cost])</f>
        <v>23906.400000000001</v>
      </c>
      <c r="I267">
        <v>1</v>
      </c>
      <c r="J267">
        <v>10</v>
      </c>
      <c r="K267">
        <f>Table1[[#This Row],[Quantity]]*Table1[[#This Row],[Unit_Price]]</f>
        <v>34152</v>
      </c>
      <c r="L267">
        <f>Table1[[#This Row],[Quantity]]*Table1[[#This Row],[Cost]]</f>
        <v>23906.400000000001</v>
      </c>
      <c r="M267">
        <f>Table1[[#This Row],[Sales]]-Table1[[#This Row],[Total_Cost]]</f>
        <v>10245.599999999999</v>
      </c>
      <c r="N267" s="1">
        <f>Table1[[#This Row],[Profit]]/Table1[[#This Row],[Sales]]</f>
        <v>0.29999999999999993</v>
      </c>
      <c r="O267" t="str">
        <f>TEXT(Table1[[#This Row],[Order_Date]],"mmmm")</f>
        <v>October</v>
      </c>
      <c r="P267">
        <f>YEAR(Table1[[#This Row],[Order_Date]])</f>
        <v>2025</v>
      </c>
      <c r="Q267" t="str">
        <f>"Q"&amp;ROUNDUP(MONTH(Table1[[#This Row],[Order_Date]])/3,0)</f>
        <v>Q4</v>
      </c>
    </row>
    <row r="268" spans="1:17" x14ac:dyDescent="0.25">
      <c r="A268" t="s">
        <v>823</v>
      </c>
      <c r="B268" t="s">
        <v>824</v>
      </c>
      <c r="C268" t="s">
        <v>706</v>
      </c>
      <c r="D268" t="s">
        <v>115</v>
      </c>
      <c r="E268" t="str">
        <f>_xlfn.XLOOKUP(Table1[[#This Row],[Product_ID]],[1]!Table1[Product_ID],[1]!Table1[Product_Name])</f>
        <v>Beauty Product 85</v>
      </c>
      <c r="F268" t="str">
        <f>_xlfn.XLOOKUP(Table1[[#This Row],[Product_ID]],[1]!Table1[Product_ID],[1]!Table1[Category])</f>
        <v>Beauty</v>
      </c>
      <c r="G268">
        <f>_xlfn.XLOOKUP(Table1[[#This Row],[Product_ID]],[1]!Table1[Product_ID],[1]!Table1[Unit_Price])</f>
        <v>1436</v>
      </c>
      <c r="H268">
        <f>_xlfn.XLOOKUP(Table1[[#This Row],[Product_ID]],[1]!Table1[Product_ID],[1]!Table1[Cost])</f>
        <v>1005.2</v>
      </c>
      <c r="I268">
        <v>5</v>
      </c>
      <c r="J268">
        <v>10</v>
      </c>
      <c r="K268">
        <f>Table1[[#This Row],[Quantity]]*Table1[[#This Row],[Unit_Price]]</f>
        <v>7180</v>
      </c>
      <c r="L268">
        <f>Table1[[#This Row],[Quantity]]*Table1[[#This Row],[Cost]]</f>
        <v>5026</v>
      </c>
      <c r="M268">
        <f>Table1[[#This Row],[Sales]]-Table1[[#This Row],[Total_Cost]]</f>
        <v>2154</v>
      </c>
      <c r="N268" s="1">
        <f>Table1[[#This Row],[Profit]]/Table1[[#This Row],[Sales]]</f>
        <v>0.3</v>
      </c>
      <c r="O268" t="str">
        <f>TEXT(Table1[[#This Row],[Order_Date]],"mmmm")</f>
        <v>February</v>
      </c>
      <c r="P268">
        <f>YEAR(Table1[[#This Row],[Order_Date]])</f>
        <v>2024</v>
      </c>
      <c r="Q268" t="str">
        <f>"Q"&amp;ROUNDUP(MONTH(Table1[[#This Row],[Order_Date]])/3,0)</f>
        <v>Q1</v>
      </c>
    </row>
    <row r="269" spans="1:17" x14ac:dyDescent="0.25">
      <c r="A269" t="s">
        <v>825</v>
      </c>
      <c r="B269" t="s">
        <v>826</v>
      </c>
      <c r="C269" t="s">
        <v>827</v>
      </c>
      <c r="D269" t="s">
        <v>297</v>
      </c>
      <c r="E269" t="str">
        <f>_xlfn.XLOOKUP(Table1[[#This Row],[Product_ID]],[1]!Table1[Product_ID],[1]!Table1[Product_Name])</f>
        <v>Home &amp; Kitchen Product 64</v>
      </c>
      <c r="F269" t="str">
        <f>_xlfn.XLOOKUP(Table1[[#This Row],[Product_ID]],[1]!Table1[Product_ID],[1]!Table1[Category])</f>
        <v>Home &amp; Kitchen</v>
      </c>
      <c r="G269">
        <f>_xlfn.XLOOKUP(Table1[[#This Row],[Product_ID]],[1]!Table1[Product_ID],[1]!Table1[Unit_Price])</f>
        <v>8274</v>
      </c>
      <c r="H269">
        <f>_xlfn.XLOOKUP(Table1[[#This Row],[Product_ID]],[1]!Table1[Product_ID],[1]!Table1[Cost])</f>
        <v>5791.8</v>
      </c>
      <c r="I269">
        <v>3</v>
      </c>
      <c r="J269">
        <v>10</v>
      </c>
      <c r="K269">
        <f>Table1[[#This Row],[Quantity]]*Table1[[#This Row],[Unit_Price]]</f>
        <v>24822</v>
      </c>
      <c r="L269">
        <f>Table1[[#This Row],[Quantity]]*Table1[[#This Row],[Cost]]</f>
        <v>17375.400000000001</v>
      </c>
      <c r="M269">
        <f>Table1[[#This Row],[Sales]]-Table1[[#This Row],[Total_Cost]]</f>
        <v>7446.5999999999985</v>
      </c>
      <c r="N269" s="1">
        <f>Table1[[#This Row],[Profit]]/Table1[[#This Row],[Sales]]</f>
        <v>0.29999999999999993</v>
      </c>
      <c r="O269" t="str">
        <f>TEXT(Table1[[#This Row],[Order_Date]],"mmmm")</f>
        <v>January</v>
      </c>
      <c r="P269">
        <f>YEAR(Table1[[#This Row],[Order_Date]])</f>
        <v>2024</v>
      </c>
      <c r="Q269" t="str">
        <f>"Q"&amp;ROUNDUP(MONTH(Table1[[#This Row],[Order_Date]])/3,0)</f>
        <v>Q1</v>
      </c>
    </row>
    <row r="270" spans="1:17" x14ac:dyDescent="0.25">
      <c r="A270" t="s">
        <v>828</v>
      </c>
      <c r="B270" t="s">
        <v>829</v>
      </c>
      <c r="C270" t="s">
        <v>830</v>
      </c>
      <c r="D270" t="s">
        <v>281</v>
      </c>
      <c r="E270" t="str">
        <f>_xlfn.XLOOKUP(Table1[[#This Row],[Product_ID]],[1]!Table1[Product_ID],[1]!Table1[Product_Name])</f>
        <v>Sports Product 9</v>
      </c>
      <c r="F270" t="str">
        <f>_xlfn.XLOOKUP(Table1[[#This Row],[Product_ID]],[1]!Table1[Product_ID],[1]!Table1[Category])</f>
        <v>Sports</v>
      </c>
      <c r="G270">
        <f>_xlfn.XLOOKUP(Table1[[#This Row],[Product_ID]],[1]!Table1[Product_ID],[1]!Table1[Unit_Price])</f>
        <v>10891</v>
      </c>
      <c r="H270">
        <f>_xlfn.XLOOKUP(Table1[[#This Row],[Product_ID]],[1]!Table1[Product_ID],[1]!Table1[Cost])</f>
        <v>5445.5</v>
      </c>
      <c r="I270">
        <v>3</v>
      </c>
      <c r="J270">
        <v>20</v>
      </c>
      <c r="K270">
        <f>Table1[[#This Row],[Quantity]]*Table1[[#This Row],[Unit_Price]]</f>
        <v>32673</v>
      </c>
      <c r="L270">
        <f>Table1[[#This Row],[Quantity]]*Table1[[#This Row],[Cost]]</f>
        <v>16336.5</v>
      </c>
      <c r="M270">
        <f>Table1[[#This Row],[Sales]]-Table1[[#This Row],[Total_Cost]]</f>
        <v>16336.5</v>
      </c>
      <c r="N270" s="1">
        <f>Table1[[#This Row],[Profit]]/Table1[[#This Row],[Sales]]</f>
        <v>0.5</v>
      </c>
      <c r="O270" t="str">
        <f>TEXT(Table1[[#This Row],[Order_Date]],"mmmm")</f>
        <v>April</v>
      </c>
      <c r="P270">
        <f>YEAR(Table1[[#This Row],[Order_Date]])</f>
        <v>2025</v>
      </c>
      <c r="Q270" t="str">
        <f>"Q"&amp;ROUNDUP(MONTH(Table1[[#This Row],[Order_Date]])/3,0)</f>
        <v>Q2</v>
      </c>
    </row>
    <row r="271" spans="1:17" x14ac:dyDescent="0.25">
      <c r="A271" t="s">
        <v>831</v>
      </c>
      <c r="B271" t="s">
        <v>832</v>
      </c>
      <c r="C271" t="s">
        <v>403</v>
      </c>
      <c r="D271" t="s">
        <v>377</v>
      </c>
      <c r="E271" t="str">
        <f>_xlfn.XLOOKUP(Table1[[#This Row],[Product_ID]],[1]!Table1[Product_ID],[1]!Table1[Product_Name])</f>
        <v>Sports Product 2</v>
      </c>
      <c r="F271" t="str">
        <f>_xlfn.XLOOKUP(Table1[[#This Row],[Product_ID]],[1]!Table1[Product_ID],[1]!Table1[Category])</f>
        <v>Sports</v>
      </c>
      <c r="G271">
        <f>_xlfn.XLOOKUP(Table1[[#This Row],[Product_ID]],[1]!Table1[Product_ID],[1]!Table1[Unit_Price])</f>
        <v>4241</v>
      </c>
      <c r="H271">
        <f>_xlfn.XLOOKUP(Table1[[#This Row],[Product_ID]],[1]!Table1[Product_ID],[1]!Table1[Cost])</f>
        <v>2120.5</v>
      </c>
      <c r="I271">
        <v>4</v>
      </c>
      <c r="J271">
        <v>20</v>
      </c>
      <c r="K271">
        <f>Table1[[#This Row],[Quantity]]*Table1[[#This Row],[Unit_Price]]</f>
        <v>16964</v>
      </c>
      <c r="L271">
        <f>Table1[[#This Row],[Quantity]]*Table1[[#This Row],[Cost]]</f>
        <v>8482</v>
      </c>
      <c r="M271">
        <f>Table1[[#This Row],[Sales]]-Table1[[#This Row],[Total_Cost]]</f>
        <v>8482</v>
      </c>
      <c r="N271" s="1">
        <f>Table1[[#This Row],[Profit]]/Table1[[#This Row],[Sales]]</f>
        <v>0.5</v>
      </c>
      <c r="O271" t="str">
        <f>TEXT(Table1[[#This Row],[Order_Date]],"mmmm")</f>
        <v>January</v>
      </c>
      <c r="P271">
        <f>YEAR(Table1[[#This Row],[Order_Date]])</f>
        <v>2025</v>
      </c>
      <c r="Q271" t="str">
        <f>"Q"&amp;ROUNDUP(MONTH(Table1[[#This Row],[Order_Date]])/3,0)</f>
        <v>Q1</v>
      </c>
    </row>
    <row r="272" spans="1:17" x14ac:dyDescent="0.25">
      <c r="A272" t="s">
        <v>833</v>
      </c>
      <c r="B272" t="s">
        <v>834</v>
      </c>
      <c r="C272" t="s">
        <v>835</v>
      </c>
      <c r="D272" t="s">
        <v>164</v>
      </c>
      <c r="E272" t="str">
        <f>_xlfn.XLOOKUP(Table1[[#This Row],[Product_ID]],[1]!Table1[Product_ID],[1]!Table1[Product_Name])</f>
        <v>Home &amp; Kitchen Product 11</v>
      </c>
      <c r="F272" t="str">
        <f>_xlfn.XLOOKUP(Table1[[#This Row],[Product_ID]],[1]!Table1[Product_ID],[1]!Table1[Category])</f>
        <v>Home &amp; Kitchen</v>
      </c>
      <c r="G272">
        <f>_xlfn.XLOOKUP(Table1[[#This Row],[Product_ID]],[1]!Table1[Product_ID],[1]!Table1[Unit_Price])</f>
        <v>4339</v>
      </c>
      <c r="H272">
        <f>_xlfn.XLOOKUP(Table1[[#This Row],[Product_ID]],[1]!Table1[Product_ID],[1]!Table1[Cost])</f>
        <v>2169.5</v>
      </c>
      <c r="I272">
        <v>4</v>
      </c>
      <c r="J272">
        <v>15</v>
      </c>
      <c r="K272">
        <f>Table1[[#This Row],[Quantity]]*Table1[[#This Row],[Unit_Price]]</f>
        <v>17356</v>
      </c>
      <c r="L272">
        <f>Table1[[#This Row],[Quantity]]*Table1[[#This Row],[Cost]]</f>
        <v>8678</v>
      </c>
      <c r="M272">
        <f>Table1[[#This Row],[Sales]]-Table1[[#This Row],[Total_Cost]]</f>
        <v>8678</v>
      </c>
      <c r="N272" s="1">
        <f>Table1[[#This Row],[Profit]]/Table1[[#This Row],[Sales]]</f>
        <v>0.5</v>
      </c>
      <c r="O272" t="str">
        <f>TEXT(Table1[[#This Row],[Order_Date]],"mmmm")</f>
        <v>July</v>
      </c>
      <c r="P272">
        <f>YEAR(Table1[[#This Row],[Order_Date]])</f>
        <v>2024</v>
      </c>
      <c r="Q272" t="str">
        <f>"Q"&amp;ROUNDUP(MONTH(Table1[[#This Row],[Order_Date]])/3,0)</f>
        <v>Q3</v>
      </c>
    </row>
    <row r="273" spans="1:17" x14ac:dyDescent="0.25">
      <c r="A273" t="s">
        <v>836</v>
      </c>
      <c r="B273" t="s">
        <v>481</v>
      </c>
      <c r="C273" t="s">
        <v>837</v>
      </c>
      <c r="D273" t="s">
        <v>366</v>
      </c>
      <c r="E273" t="str">
        <f>_xlfn.XLOOKUP(Table1[[#This Row],[Product_ID]],[1]!Table1[Product_ID],[1]!Table1[Product_Name])</f>
        <v>Home &amp; Kitchen Product 93</v>
      </c>
      <c r="F273" t="str">
        <f>_xlfn.XLOOKUP(Table1[[#This Row],[Product_ID]],[1]!Table1[Product_ID],[1]!Table1[Category])</f>
        <v>Home &amp; Kitchen</v>
      </c>
      <c r="G273">
        <f>_xlfn.XLOOKUP(Table1[[#This Row],[Product_ID]],[1]!Table1[Product_ID],[1]!Table1[Unit_Price])</f>
        <v>10597</v>
      </c>
      <c r="H273">
        <f>_xlfn.XLOOKUP(Table1[[#This Row],[Product_ID]],[1]!Table1[Product_ID],[1]!Table1[Cost])</f>
        <v>5298.5</v>
      </c>
      <c r="I273">
        <v>2</v>
      </c>
      <c r="J273">
        <v>20</v>
      </c>
      <c r="K273">
        <f>Table1[[#This Row],[Quantity]]*Table1[[#This Row],[Unit_Price]]</f>
        <v>21194</v>
      </c>
      <c r="L273">
        <f>Table1[[#This Row],[Quantity]]*Table1[[#This Row],[Cost]]</f>
        <v>10597</v>
      </c>
      <c r="M273">
        <f>Table1[[#This Row],[Sales]]-Table1[[#This Row],[Total_Cost]]</f>
        <v>10597</v>
      </c>
      <c r="N273" s="1">
        <f>Table1[[#This Row],[Profit]]/Table1[[#This Row],[Sales]]</f>
        <v>0.5</v>
      </c>
      <c r="O273" t="str">
        <f>TEXT(Table1[[#This Row],[Order_Date]],"mmmm")</f>
        <v>July</v>
      </c>
      <c r="P273">
        <f>YEAR(Table1[[#This Row],[Order_Date]])</f>
        <v>2024</v>
      </c>
      <c r="Q273" t="str">
        <f>"Q"&amp;ROUNDUP(MONTH(Table1[[#This Row],[Order_Date]])/3,0)</f>
        <v>Q3</v>
      </c>
    </row>
    <row r="274" spans="1:17" x14ac:dyDescent="0.25">
      <c r="A274" t="s">
        <v>838</v>
      </c>
      <c r="B274" t="s">
        <v>593</v>
      </c>
      <c r="C274" t="s">
        <v>756</v>
      </c>
      <c r="D274" t="s">
        <v>381</v>
      </c>
      <c r="E274" t="str">
        <f>_xlfn.XLOOKUP(Table1[[#This Row],[Product_ID]],[1]!Table1[Product_ID],[1]!Table1[Product_Name])</f>
        <v>Electronics Product 59</v>
      </c>
      <c r="F274" t="str">
        <f>_xlfn.XLOOKUP(Table1[[#This Row],[Product_ID]],[1]!Table1[Product_ID],[1]!Table1[Category])</f>
        <v>Electronics</v>
      </c>
      <c r="G274">
        <f>_xlfn.XLOOKUP(Table1[[#This Row],[Product_ID]],[1]!Table1[Product_ID],[1]!Table1[Unit_Price])</f>
        <v>39929</v>
      </c>
      <c r="H274">
        <f>_xlfn.XLOOKUP(Table1[[#This Row],[Product_ID]],[1]!Table1[Product_ID],[1]!Table1[Cost])</f>
        <v>23957.4</v>
      </c>
      <c r="I274">
        <v>4</v>
      </c>
      <c r="J274">
        <v>10</v>
      </c>
      <c r="K274">
        <f>Table1[[#This Row],[Quantity]]*Table1[[#This Row],[Unit_Price]]</f>
        <v>159716</v>
      </c>
      <c r="L274">
        <f>Table1[[#This Row],[Quantity]]*Table1[[#This Row],[Cost]]</f>
        <v>95829.6</v>
      </c>
      <c r="M274">
        <f>Table1[[#This Row],[Sales]]-Table1[[#This Row],[Total_Cost]]</f>
        <v>63886.399999999994</v>
      </c>
      <c r="N274" s="1">
        <f>Table1[[#This Row],[Profit]]/Table1[[#This Row],[Sales]]</f>
        <v>0.39999999999999997</v>
      </c>
      <c r="O274" t="str">
        <f>TEXT(Table1[[#This Row],[Order_Date]],"mmmm")</f>
        <v>May</v>
      </c>
      <c r="P274">
        <f>YEAR(Table1[[#This Row],[Order_Date]])</f>
        <v>2025</v>
      </c>
      <c r="Q274" t="str">
        <f>"Q"&amp;ROUNDUP(MONTH(Table1[[#This Row],[Order_Date]])/3,0)</f>
        <v>Q2</v>
      </c>
    </row>
    <row r="275" spans="1:17" x14ac:dyDescent="0.25">
      <c r="A275" t="s">
        <v>839</v>
      </c>
      <c r="B275" t="s">
        <v>840</v>
      </c>
      <c r="C275" t="s">
        <v>841</v>
      </c>
      <c r="D275" t="s">
        <v>842</v>
      </c>
      <c r="E275" t="str">
        <f>_xlfn.XLOOKUP(Table1[[#This Row],[Product_ID]],[1]!Table1[Product_ID],[1]!Table1[Product_Name])</f>
        <v>Sports Product 35</v>
      </c>
      <c r="F275" t="str">
        <f>_xlfn.XLOOKUP(Table1[[#This Row],[Product_ID]],[1]!Table1[Product_ID],[1]!Table1[Category])</f>
        <v>Sports</v>
      </c>
      <c r="G275">
        <f>_xlfn.XLOOKUP(Table1[[#This Row],[Product_ID]],[1]!Table1[Product_ID],[1]!Table1[Unit_Price])</f>
        <v>3185</v>
      </c>
      <c r="H275">
        <f>_xlfn.XLOOKUP(Table1[[#This Row],[Product_ID]],[1]!Table1[Product_ID],[1]!Table1[Cost])</f>
        <v>1592.5</v>
      </c>
      <c r="I275">
        <v>5</v>
      </c>
      <c r="J275">
        <v>5</v>
      </c>
      <c r="K275">
        <f>Table1[[#This Row],[Quantity]]*Table1[[#This Row],[Unit_Price]]</f>
        <v>15925</v>
      </c>
      <c r="L275">
        <f>Table1[[#This Row],[Quantity]]*Table1[[#This Row],[Cost]]</f>
        <v>7962.5</v>
      </c>
      <c r="M275">
        <f>Table1[[#This Row],[Sales]]-Table1[[#This Row],[Total_Cost]]</f>
        <v>7962.5</v>
      </c>
      <c r="N275" s="1">
        <f>Table1[[#This Row],[Profit]]/Table1[[#This Row],[Sales]]</f>
        <v>0.5</v>
      </c>
      <c r="O275" t="str">
        <f>TEXT(Table1[[#This Row],[Order_Date]],"mmmm")</f>
        <v>December</v>
      </c>
      <c r="P275">
        <f>YEAR(Table1[[#This Row],[Order_Date]])</f>
        <v>2024</v>
      </c>
      <c r="Q275" t="str">
        <f>"Q"&amp;ROUNDUP(MONTH(Table1[[#This Row],[Order_Date]])/3,0)</f>
        <v>Q4</v>
      </c>
    </row>
    <row r="276" spans="1:17" x14ac:dyDescent="0.25">
      <c r="A276" t="s">
        <v>843</v>
      </c>
      <c r="B276" t="s">
        <v>730</v>
      </c>
      <c r="C276" t="s">
        <v>439</v>
      </c>
      <c r="D276" t="s">
        <v>812</v>
      </c>
      <c r="E276" t="str">
        <f>_xlfn.XLOOKUP(Table1[[#This Row],[Product_ID]],[1]!Table1[Product_ID],[1]!Table1[Product_Name])</f>
        <v>Beauty Product 5</v>
      </c>
      <c r="F276" t="str">
        <f>_xlfn.XLOOKUP(Table1[[#This Row],[Product_ID]],[1]!Table1[Product_ID],[1]!Table1[Category])</f>
        <v>Beauty</v>
      </c>
      <c r="G276">
        <f>_xlfn.XLOOKUP(Table1[[#This Row],[Product_ID]],[1]!Table1[Product_ID],[1]!Table1[Unit_Price])</f>
        <v>3939</v>
      </c>
      <c r="H276">
        <f>_xlfn.XLOOKUP(Table1[[#This Row],[Product_ID]],[1]!Table1[Product_ID],[1]!Table1[Cost])</f>
        <v>2757.3</v>
      </c>
      <c r="I276">
        <v>3</v>
      </c>
      <c r="J276">
        <v>20</v>
      </c>
      <c r="K276">
        <f>Table1[[#This Row],[Quantity]]*Table1[[#This Row],[Unit_Price]]</f>
        <v>11817</v>
      </c>
      <c r="L276">
        <f>Table1[[#This Row],[Quantity]]*Table1[[#This Row],[Cost]]</f>
        <v>8271.9000000000015</v>
      </c>
      <c r="M276">
        <f>Table1[[#This Row],[Sales]]-Table1[[#This Row],[Total_Cost]]</f>
        <v>3545.0999999999985</v>
      </c>
      <c r="N276" s="1">
        <f>Table1[[#This Row],[Profit]]/Table1[[#This Row],[Sales]]</f>
        <v>0.29999999999999988</v>
      </c>
      <c r="O276" t="str">
        <f>TEXT(Table1[[#This Row],[Order_Date]],"mmmm")</f>
        <v>March</v>
      </c>
      <c r="P276">
        <f>YEAR(Table1[[#This Row],[Order_Date]])</f>
        <v>2024</v>
      </c>
      <c r="Q276" t="str">
        <f>"Q"&amp;ROUNDUP(MONTH(Table1[[#This Row],[Order_Date]])/3,0)</f>
        <v>Q1</v>
      </c>
    </row>
    <row r="277" spans="1:17" x14ac:dyDescent="0.25">
      <c r="A277" t="s">
        <v>844</v>
      </c>
      <c r="B277" t="s">
        <v>845</v>
      </c>
      <c r="C277" t="s">
        <v>846</v>
      </c>
      <c r="D277" t="s">
        <v>29</v>
      </c>
      <c r="E277" t="str">
        <f>_xlfn.XLOOKUP(Table1[[#This Row],[Product_ID]],[1]!Table1[Product_ID],[1]!Table1[Product_Name])</f>
        <v>Beauty Product 18</v>
      </c>
      <c r="F277" t="str">
        <f>_xlfn.XLOOKUP(Table1[[#This Row],[Product_ID]],[1]!Table1[Product_ID],[1]!Table1[Category])</f>
        <v>Beauty</v>
      </c>
      <c r="G277">
        <f>_xlfn.XLOOKUP(Table1[[#This Row],[Product_ID]],[1]!Table1[Product_ID],[1]!Table1[Unit_Price])</f>
        <v>3985</v>
      </c>
      <c r="H277">
        <f>_xlfn.XLOOKUP(Table1[[#This Row],[Product_ID]],[1]!Table1[Product_ID],[1]!Table1[Cost])</f>
        <v>2789.5</v>
      </c>
      <c r="I277">
        <v>1</v>
      </c>
      <c r="J277">
        <v>0</v>
      </c>
      <c r="K277">
        <f>Table1[[#This Row],[Quantity]]*Table1[[#This Row],[Unit_Price]]</f>
        <v>3985</v>
      </c>
      <c r="L277">
        <f>Table1[[#This Row],[Quantity]]*Table1[[#This Row],[Cost]]</f>
        <v>2789.5</v>
      </c>
      <c r="M277">
        <f>Table1[[#This Row],[Sales]]-Table1[[#This Row],[Total_Cost]]</f>
        <v>1195.5</v>
      </c>
      <c r="N277" s="1">
        <f>Table1[[#This Row],[Profit]]/Table1[[#This Row],[Sales]]</f>
        <v>0.3</v>
      </c>
      <c r="O277" t="str">
        <f>TEXT(Table1[[#This Row],[Order_Date]],"mmmm")</f>
        <v>September</v>
      </c>
      <c r="P277">
        <f>YEAR(Table1[[#This Row],[Order_Date]])</f>
        <v>2024</v>
      </c>
      <c r="Q277" t="str">
        <f>"Q"&amp;ROUNDUP(MONTH(Table1[[#This Row],[Order_Date]])/3,0)</f>
        <v>Q3</v>
      </c>
    </row>
    <row r="278" spans="1:17" x14ac:dyDescent="0.25">
      <c r="A278" t="s">
        <v>847</v>
      </c>
      <c r="B278" t="s">
        <v>428</v>
      </c>
      <c r="C278" t="s">
        <v>634</v>
      </c>
      <c r="D278" t="s">
        <v>659</v>
      </c>
      <c r="E278" t="str">
        <f>_xlfn.XLOOKUP(Table1[[#This Row],[Product_ID]],[1]!Table1[Product_ID],[1]!Table1[Product_Name])</f>
        <v>Beauty Product 43</v>
      </c>
      <c r="F278" t="str">
        <f>_xlfn.XLOOKUP(Table1[[#This Row],[Product_ID]],[1]!Table1[Product_ID],[1]!Table1[Category])</f>
        <v>Beauty</v>
      </c>
      <c r="G278">
        <f>_xlfn.XLOOKUP(Table1[[#This Row],[Product_ID]],[1]!Table1[Product_ID],[1]!Table1[Unit_Price])</f>
        <v>1637</v>
      </c>
      <c r="H278">
        <f>_xlfn.XLOOKUP(Table1[[#This Row],[Product_ID]],[1]!Table1[Product_ID],[1]!Table1[Cost])</f>
        <v>818.5</v>
      </c>
      <c r="I278">
        <v>1</v>
      </c>
      <c r="J278">
        <v>20</v>
      </c>
      <c r="K278">
        <f>Table1[[#This Row],[Quantity]]*Table1[[#This Row],[Unit_Price]]</f>
        <v>1637</v>
      </c>
      <c r="L278">
        <f>Table1[[#This Row],[Quantity]]*Table1[[#This Row],[Cost]]</f>
        <v>818.5</v>
      </c>
      <c r="M278">
        <f>Table1[[#This Row],[Sales]]-Table1[[#This Row],[Total_Cost]]</f>
        <v>818.5</v>
      </c>
      <c r="N278" s="1">
        <f>Table1[[#This Row],[Profit]]/Table1[[#This Row],[Sales]]</f>
        <v>0.5</v>
      </c>
      <c r="O278" t="str">
        <f>TEXT(Table1[[#This Row],[Order_Date]],"mmmm")</f>
        <v>August</v>
      </c>
      <c r="P278">
        <f>YEAR(Table1[[#This Row],[Order_Date]])</f>
        <v>2024</v>
      </c>
      <c r="Q278" t="str">
        <f>"Q"&amp;ROUNDUP(MONTH(Table1[[#This Row],[Order_Date]])/3,0)</f>
        <v>Q3</v>
      </c>
    </row>
    <row r="279" spans="1:17" x14ac:dyDescent="0.25">
      <c r="A279" t="s">
        <v>848</v>
      </c>
      <c r="B279" t="s">
        <v>849</v>
      </c>
      <c r="C279" t="s">
        <v>850</v>
      </c>
      <c r="D279" t="s">
        <v>638</v>
      </c>
      <c r="E279" t="str">
        <f>_xlfn.XLOOKUP(Table1[[#This Row],[Product_ID]],[1]!Table1[Product_ID],[1]!Table1[Product_Name])</f>
        <v>Sports Product 70</v>
      </c>
      <c r="F279" t="str">
        <f>_xlfn.XLOOKUP(Table1[[#This Row],[Product_ID]],[1]!Table1[Product_ID],[1]!Table1[Category])</f>
        <v>Sports</v>
      </c>
      <c r="G279">
        <f>_xlfn.XLOOKUP(Table1[[#This Row],[Product_ID]],[1]!Table1[Product_ID],[1]!Table1[Unit_Price])</f>
        <v>583</v>
      </c>
      <c r="H279">
        <f>_xlfn.XLOOKUP(Table1[[#This Row],[Product_ID]],[1]!Table1[Product_ID],[1]!Table1[Cost])</f>
        <v>349.8</v>
      </c>
      <c r="I279">
        <v>3</v>
      </c>
      <c r="J279">
        <v>5</v>
      </c>
      <c r="K279">
        <f>Table1[[#This Row],[Quantity]]*Table1[[#This Row],[Unit_Price]]</f>
        <v>1749</v>
      </c>
      <c r="L279">
        <f>Table1[[#This Row],[Quantity]]*Table1[[#This Row],[Cost]]</f>
        <v>1049.4000000000001</v>
      </c>
      <c r="M279">
        <f>Table1[[#This Row],[Sales]]-Table1[[#This Row],[Total_Cost]]</f>
        <v>699.59999999999991</v>
      </c>
      <c r="N279" s="1">
        <f>Table1[[#This Row],[Profit]]/Table1[[#This Row],[Sales]]</f>
        <v>0.39999999999999997</v>
      </c>
      <c r="O279" t="str">
        <f>TEXT(Table1[[#This Row],[Order_Date]],"mmmm")</f>
        <v>June</v>
      </c>
      <c r="P279">
        <f>YEAR(Table1[[#This Row],[Order_Date]])</f>
        <v>2025</v>
      </c>
      <c r="Q279" t="str">
        <f>"Q"&amp;ROUNDUP(MONTH(Table1[[#This Row],[Order_Date]])/3,0)</f>
        <v>Q2</v>
      </c>
    </row>
    <row r="280" spans="1:17" x14ac:dyDescent="0.25">
      <c r="A280" t="s">
        <v>851</v>
      </c>
      <c r="B280" t="s">
        <v>148</v>
      </c>
      <c r="C280" t="s">
        <v>400</v>
      </c>
      <c r="D280" t="s">
        <v>37</v>
      </c>
      <c r="E280" t="str">
        <f>_xlfn.XLOOKUP(Table1[[#This Row],[Product_ID]],[1]!Table1[Product_ID],[1]!Table1[Product_Name])</f>
        <v>Home &amp; Kitchen Product 46</v>
      </c>
      <c r="F280" t="str">
        <f>_xlfn.XLOOKUP(Table1[[#This Row],[Product_ID]],[1]!Table1[Product_ID],[1]!Table1[Category])</f>
        <v>Home &amp; Kitchen</v>
      </c>
      <c r="G280">
        <f>_xlfn.XLOOKUP(Table1[[#This Row],[Product_ID]],[1]!Table1[Product_ID],[1]!Table1[Unit_Price])</f>
        <v>10604</v>
      </c>
      <c r="H280">
        <f>_xlfn.XLOOKUP(Table1[[#This Row],[Product_ID]],[1]!Table1[Product_ID],[1]!Table1[Cost])</f>
        <v>5302</v>
      </c>
      <c r="I280">
        <v>1</v>
      </c>
      <c r="J280">
        <v>10</v>
      </c>
      <c r="K280">
        <f>Table1[[#This Row],[Quantity]]*Table1[[#This Row],[Unit_Price]]</f>
        <v>10604</v>
      </c>
      <c r="L280">
        <f>Table1[[#This Row],[Quantity]]*Table1[[#This Row],[Cost]]</f>
        <v>5302</v>
      </c>
      <c r="M280">
        <f>Table1[[#This Row],[Sales]]-Table1[[#This Row],[Total_Cost]]</f>
        <v>5302</v>
      </c>
      <c r="N280" s="1">
        <f>Table1[[#This Row],[Profit]]/Table1[[#This Row],[Sales]]</f>
        <v>0.5</v>
      </c>
      <c r="O280" t="str">
        <f>TEXT(Table1[[#This Row],[Order_Date]],"mmmm")</f>
        <v>November</v>
      </c>
      <c r="P280">
        <f>YEAR(Table1[[#This Row],[Order_Date]])</f>
        <v>2024</v>
      </c>
      <c r="Q280" t="str">
        <f>"Q"&amp;ROUNDUP(MONTH(Table1[[#This Row],[Order_Date]])/3,0)</f>
        <v>Q4</v>
      </c>
    </row>
    <row r="281" spans="1:17" x14ac:dyDescent="0.25">
      <c r="A281" t="s">
        <v>852</v>
      </c>
      <c r="B281" t="s">
        <v>853</v>
      </c>
      <c r="C281" t="s">
        <v>854</v>
      </c>
      <c r="D281" t="s">
        <v>855</v>
      </c>
      <c r="E281" t="str">
        <f>_xlfn.XLOOKUP(Table1[[#This Row],[Product_ID]],[1]!Table1[Product_ID],[1]!Table1[Product_Name])</f>
        <v>Sports Product 62</v>
      </c>
      <c r="F281" t="str">
        <f>_xlfn.XLOOKUP(Table1[[#This Row],[Product_ID]],[1]!Table1[Product_ID],[1]!Table1[Category])</f>
        <v>Sports</v>
      </c>
      <c r="G281">
        <f>_xlfn.XLOOKUP(Table1[[#This Row],[Product_ID]],[1]!Table1[Product_ID],[1]!Table1[Unit_Price])</f>
        <v>2777</v>
      </c>
      <c r="H281">
        <f>_xlfn.XLOOKUP(Table1[[#This Row],[Product_ID]],[1]!Table1[Product_ID],[1]!Table1[Cost])</f>
        <v>1943.9</v>
      </c>
      <c r="I281">
        <v>1</v>
      </c>
      <c r="J281">
        <v>20</v>
      </c>
      <c r="K281">
        <f>Table1[[#This Row],[Quantity]]*Table1[[#This Row],[Unit_Price]]</f>
        <v>2777</v>
      </c>
      <c r="L281">
        <f>Table1[[#This Row],[Quantity]]*Table1[[#This Row],[Cost]]</f>
        <v>1943.9</v>
      </c>
      <c r="M281">
        <f>Table1[[#This Row],[Sales]]-Table1[[#This Row],[Total_Cost]]</f>
        <v>833.09999999999991</v>
      </c>
      <c r="N281" s="1">
        <f>Table1[[#This Row],[Profit]]/Table1[[#This Row],[Sales]]</f>
        <v>0.3</v>
      </c>
      <c r="O281" t="str">
        <f>TEXT(Table1[[#This Row],[Order_Date]],"mmmm")</f>
        <v>September</v>
      </c>
      <c r="P281">
        <f>YEAR(Table1[[#This Row],[Order_Date]])</f>
        <v>2025</v>
      </c>
      <c r="Q281" t="str">
        <f>"Q"&amp;ROUNDUP(MONTH(Table1[[#This Row],[Order_Date]])/3,0)</f>
        <v>Q3</v>
      </c>
    </row>
    <row r="282" spans="1:17" x14ac:dyDescent="0.25">
      <c r="A282" t="s">
        <v>856</v>
      </c>
      <c r="B282" t="s">
        <v>399</v>
      </c>
      <c r="C282" t="s">
        <v>857</v>
      </c>
      <c r="D282" t="s">
        <v>855</v>
      </c>
      <c r="E282" t="str">
        <f>_xlfn.XLOOKUP(Table1[[#This Row],[Product_ID]],[1]!Table1[Product_ID],[1]!Table1[Product_Name])</f>
        <v>Sports Product 62</v>
      </c>
      <c r="F282" t="str">
        <f>_xlfn.XLOOKUP(Table1[[#This Row],[Product_ID]],[1]!Table1[Product_ID],[1]!Table1[Category])</f>
        <v>Sports</v>
      </c>
      <c r="G282">
        <f>_xlfn.XLOOKUP(Table1[[#This Row],[Product_ID]],[1]!Table1[Product_ID],[1]!Table1[Unit_Price])</f>
        <v>2777</v>
      </c>
      <c r="H282">
        <f>_xlfn.XLOOKUP(Table1[[#This Row],[Product_ID]],[1]!Table1[Product_ID],[1]!Table1[Cost])</f>
        <v>1943.9</v>
      </c>
      <c r="I282">
        <v>4</v>
      </c>
      <c r="J282">
        <v>10</v>
      </c>
      <c r="K282">
        <f>Table1[[#This Row],[Quantity]]*Table1[[#This Row],[Unit_Price]]</f>
        <v>11108</v>
      </c>
      <c r="L282">
        <f>Table1[[#This Row],[Quantity]]*Table1[[#This Row],[Cost]]</f>
        <v>7775.6</v>
      </c>
      <c r="M282">
        <f>Table1[[#This Row],[Sales]]-Table1[[#This Row],[Total_Cost]]</f>
        <v>3332.3999999999996</v>
      </c>
      <c r="N282" s="1">
        <f>Table1[[#This Row],[Profit]]/Table1[[#This Row],[Sales]]</f>
        <v>0.3</v>
      </c>
      <c r="O282" t="str">
        <f>TEXT(Table1[[#This Row],[Order_Date]],"mmmm")</f>
        <v>January</v>
      </c>
      <c r="P282">
        <f>YEAR(Table1[[#This Row],[Order_Date]])</f>
        <v>2024</v>
      </c>
      <c r="Q282" t="str">
        <f>"Q"&amp;ROUNDUP(MONTH(Table1[[#This Row],[Order_Date]])/3,0)</f>
        <v>Q1</v>
      </c>
    </row>
    <row r="283" spans="1:17" x14ac:dyDescent="0.25">
      <c r="A283" t="s">
        <v>858</v>
      </c>
      <c r="B283" t="s">
        <v>169</v>
      </c>
      <c r="C283" t="s">
        <v>859</v>
      </c>
      <c r="D283" t="s">
        <v>366</v>
      </c>
      <c r="E283" t="str">
        <f>_xlfn.XLOOKUP(Table1[[#This Row],[Product_ID]],[1]!Table1[Product_ID],[1]!Table1[Product_Name])</f>
        <v>Home &amp; Kitchen Product 93</v>
      </c>
      <c r="F283" t="str">
        <f>_xlfn.XLOOKUP(Table1[[#This Row],[Product_ID]],[1]!Table1[Product_ID],[1]!Table1[Category])</f>
        <v>Home &amp; Kitchen</v>
      </c>
      <c r="G283">
        <f>_xlfn.XLOOKUP(Table1[[#This Row],[Product_ID]],[1]!Table1[Product_ID],[1]!Table1[Unit_Price])</f>
        <v>10597</v>
      </c>
      <c r="H283">
        <f>_xlfn.XLOOKUP(Table1[[#This Row],[Product_ID]],[1]!Table1[Product_ID],[1]!Table1[Cost])</f>
        <v>5298.5</v>
      </c>
      <c r="I283">
        <v>1</v>
      </c>
      <c r="J283">
        <v>20</v>
      </c>
      <c r="K283">
        <f>Table1[[#This Row],[Quantity]]*Table1[[#This Row],[Unit_Price]]</f>
        <v>10597</v>
      </c>
      <c r="L283">
        <f>Table1[[#This Row],[Quantity]]*Table1[[#This Row],[Cost]]</f>
        <v>5298.5</v>
      </c>
      <c r="M283">
        <f>Table1[[#This Row],[Sales]]-Table1[[#This Row],[Total_Cost]]</f>
        <v>5298.5</v>
      </c>
      <c r="N283" s="1">
        <f>Table1[[#This Row],[Profit]]/Table1[[#This Row],[Sales]]</f>
        <v>0.5</v>
      </c>
      <c r="O283" t="str">
        <f>TEXT(Table1[[#This Row],[Order_Date]],"mmmm")</f>
        <v>February</v>
      </c>
      <c r="P283">
        <f>YEAR(Table1[[#This Row],[Order_Date]])</f>
        <v>2024</v>
      </c>
      <c r="Q283" t="str">
        <f>"Q"&amp;ROUNDUP(MONTH(Table1[[#This Row],[Order_Date]])/3,0)</f>
        <v>Q1</v>
      </c>
    </row>
    <row r="284" spans="1:17" x14ac:dyDescent="0.25">
      <c r="A284" t="s">
        <v>860</v>
      </c>
      <c r="B284" t="s">
        <v>861</v>
      </c>
      <c r="C284" t="s">
        <v>862</v>
      </c>
      <c r="D284" t="s">
        <v>563</v>
      </c>
      <c r="E284" t="str">
        <f>_xlfn.XLOOKUP(Table1[[#This Row],[Product_ID]],[1]!Table1[Product_ID],[1]!Table1[Product_Name])</f>
        <v>Beauty Product 60</v>
      </c>
      <c r="F284" t="str">
        <f>_xlfn.XLOOKUP(Table1[[#This Row],[Product_ID]],[1]!Table1[Product_ID],[1]!Table1[Category])</f>
        <v>Beauty</v>
      </c>
      <c r="G284">
        <f>_xlfn.XLOOKUP(Table1[[#This Row],[Product_ID]],[1]!Table1[Product_ID],[1]!Table1[Unit_Price])</f>
        <v>758</v>
      </c>
      <c r="H284">
        <f>_xlfn.XLOOKUP(Table1[[#This Row],[Product_ID]],[1]!Table1[Product_ID],[1]!Table1[Cost])</f>
        <v>530.6</v>
      </c>
      <c r="I284">
        <v>1</v>
      </c>
      <c r="J284">
        <v>10</v>
      </c>
      <c r="K284">
        <f>Table1[[#This Row],[Quantity]]*Table1[[#This Row],[Unit_Price]]</f>
        <v>758</v>
      </c>
      <c r="L284">
        <f>Table1[[#This Row],[Quantity]]*Table1[[#This Row],[Cost]]</f>
        <v>530.6</v>
      </c>
      <c r="M284">
        <f>Table1[[#This Row],[Sales]]-Table1[[#This Row],[Total_Cost]]</f>
        <v>227.39999999999998</v>
      </c>
      <c r="N284" s="1">
        <f>Table1[[#This Row],[Profit]]/Table1[[#This Row],[Sales]]</f>
        <v>0.3</v>
      </c>
      <c r="O284" t="str">
        <f>TEXT(Table1[[#This Row],[Order_Date]],"mmmm")</f>
        <v>January</v>
      </c>
      <c r="P284">
        <f>YEAR(Table1[[#This Row],[Order_Date]])</f>
        <v>2024</v>
      </c>
      <c r="Q284" t="str">
        <f>"Q"&amp;ROUNDUP(MONTH(Table1[[#This Row],[Order_Date]])/3,0)</f>
        <v>Q1</v>
      </c>
    </row>
    <row r="285" spans="1:17" x14ac:dyDescent="0.25">
      <c r="A285" t="s">
        <v>863</v>
      </c>
      <c r="B285" t="s">
        <v>864</v>
      </c>
      <c r="C285" t="s">
        <v>354</v>
      </c>
      <c r="D285" t="s">
        <v>611</v>
      </c>
      <c r="E285" t="str">
        <f>_xlfn.XLOOKUP(Table1[[#This Row],[Product_ID]],[1]!Table1[Product_ID],[1]!Table1[Product_Name])</f>
        <v>Clothing Product 21</v>
      </c>
      <c r="F285" t="str">
        <f>_xlfn.XLOOKUP(Table1[[#This Row],[Product_ID]],[1]!Table1[Product_ID],[1]!Table1[Category])</f>
        <v>Clothing</v>
      </c>
      <c r="G285">
        <f>_xlfn.XLOOKUP(Table1[[#This Row],[Product_ID]],[1]!Table1[Product_ID],[1]!Table1[Unit_Price])</f>
        <v>1236</v>
      </c>
      <c r="H285">
        <f>_xlfn.XLOOKUP(Table1[[#This Row],[Product_ID]],[1]!Table1[Product_ID],[1]!Table1[Cost])</f>
        <v>865.2</v>
      </c>
      <c r="I285">
        <v>5</v>
      </c>
      <c r="J285">
        <v>20</v>
      </c>
      <c r="K285">
        <f>Table1[[#This Row],[Quantity]]*Table1[[#This Row],[Unit_Price]]</f>
        <v>6180</v>
      </c>
      <c r="L285">
        <f>Table1[[#This Row],[Quantity]]*Table1[[#This Row],[Cost]]</f>
        <v>4326</v>
      </c>
      <c r="M285">
        <f>Table1[[#This Row],[Sales]]-Table1[[#This Row],[Total_Cost]]</f>
        <v>1854</v>
      </c>
      <c r="N285" s="1">
        <f>Table1[[#This Row],[Profit]]/Table1[[#This Row],[Sales]]</f>
        <v>0.3</v>
      </c>
      <c r="O285" t="str">
        <f>TEXT(Table1[[#This Row],[Order_Date]],"mmmm")</f>
        <v>December</v>
      </c>
      <c r="P285">
        <f>YEAR(Table1[[#This Row],[Order_Date]])</f>
        <v>2024</v>
      </c>
      <c r="Q285" t="str">
        <f>"Q"&amp;ROUNDUP(MONTH(Table1[[#This Row],[Order_Date]])/3,0)</f>
        <v>Q4</v>
      </c>
    </row>
    <row r="286" spans="1:17" x14ac:dyDescent="0.25">
      <c r="A286" t="s">
        <v>865</v>
      </c>
      <c r="B286" t="s">
        <v>866</v>
      </c>
      <c r="C286" t="s">
        <v>867</v>
      </c>
      <c r="D286" t="s">
        <v>585</v>
      </c>
      <c r="E286" t="str">
        <f>_xlfn.XLOOKUP(Table1[[#This Row],[Product_ID]],[1]!Table1[Product_ID],[1]!Table1[Product_Name])</f>
        <v>Sports Product 80</v>
      </c>
      <c r="F286" t="str">
        <f>_xlfn.XLOOKUP(Table1[[#This Row],[Product_ID]],[1]!Table1[Product_ID],[1]!Table1[Category])</f>
        <v>Sports</v>
      </c>
      <c r="G286">
        <f>_xlfn.XLOOKUP(Table1[[#This Row],[Product_ID]],[1]!Table1[Product_ID],[1]!Table1[Unit_Price])</f>
        <v>4816</v>
      </c>
      <c r="H286">
        <f>_xlfn.XLOOKUP(Table1[[#This Row],[Product_ID]],[1]!Table1[Product_ID],[1]!Table1[Cost])</f>
        <v>3371.2</v>
      </c>
      <c r="I286">
        <v>1</v>
      </c>
      <c r="J286">
        <v>5</v>
      </c>
      <c r="K286">
        <f>Table1[[#This Row],[Quantity]]*Table1[[#This Row],[Unit_Price]]</f>
        <v>4816</v>
      </c>
      <c r="L286">
        <f>Table1[[#This Row],[Quantity]]*Table1[[#This Row],[Cost]]</f>
        <v>3371.2</v>
      </c>
      <c r="M286">
        <f>Table1[[#This Row],[Sales]]-Table1[[#This Row],[Total_Cost]]</f>
        <v>1444.8000000000002</v>
      </c>
      <c r="N286" s="1">
        <f>Table1[[#This Row],[Profit]]/Table1[[#This Row],[Sales]]</f>
        <v>0.30000000000000004</v>
      </c>
      <c r="O286" t="str">
        <f>TEXT(Table1[[#This Row],[Order_Date]],"mmmm")</f>
        <v>June</v>
      </c>
      <c r="P286">
        <f>YEAR(Table1[[#This Row],[Order_Date]])</f>
        <v>2024</v>
      </c>
      <c r="Q286" t="str">
        <f>"Q"&amp;ROUNDUP(MONTH(Table1[[#This Row],[Order_Date]])/3,0)</f>
        <v>Q2</v>
      </c>
    </row>
    <row r="287" spans="1:17" x14ac:dyDescent="0.25">
      <c r="A287" t="s">
        <v>868</v>
      </c>
      <c r="B287" t="s">
        <v>661</v>
      </c>
      <c r="C287" t="s">
        <v>561</v>
      </c>
      <c r="D287" t="s">
        <v>25</v>
      </c>
      <c r="E287" t="str">
        <f>_xlfn.XLOOKUP(Table1[[#This Row],[Product_ID]],[1]!Table1[Product_ID],[1]!Table1[Product_Name])</f>
        <v>Sports Product 7</v>
      </c>
      <c r="F287" t="str">
        <f>_xlfn.XLOOKUP(Table1[[#This Row],[Product_ID]],[1]!Table1[Product_ID],[1]!Table1[Category])</f>
        <v>Sports</v>
      </c>
      <c r="G287">
        <f>_xlfn.XLOOKUP(Table1[[#This Row],[Product_ID]],[1]!Table1[Product_ID],[1]!Table1[Unit_Price])</f>
        <v>5469</v>
      </c>
      <c r="H287">
        <f>_xlfn.XLOOKUP(Table1[[#This Row],[Product_ID]],[1]!Table1[Product_ID],[1]!Table1[Cost])</f>
        <v>3281.4</v>
      </c>
      <c r="I287">
        <v>3</v>
      </c>
      <c r="J287">
        <v>20</v>
      </c>
      <c r="K287">
        <f>Table1[[#This Row],[Quantity]]*Table1[[#This Row],[Unit_Price]]</f>
        <v>16407</v>
      </c>
      <c r="L287">
        <f>Table1[[#This Row],[Quantity]]*Table1[[#This Row],[Cost]]</f>
        <v>9844.2000000000007</v>
      </c>
      <c r="M287">
        <f>Table1[[#This Row],[Sales]]-Table1[[#This Row],[Total_Cost]]</f>
        <v>6562.7999999999993</v>
      </c>
      <c r="N287" s="1">
        <f>Table1[[#This Row],[Profit]]/Table1[[#This Row],[Sales]]</f>
        <v>0.39999999999999997</v>
      </c>
      <c r="O287" t="str">
        <f>TEXT(Table1[[#This Row],[Order_Date]],"mmmm")</f>
        <v>January</v>
      </c>
      <c r="P287">
        <f>YEAR(Table1[[#This Row],[Order_Date]])</f>
        <v>2024</v>
      </c>
      <c r="Q287" t="str">
        <f>"Q"&amp;ROUNDUP(MONTH(Table1[[#This Row],[Order_Date]])/3,0)</f>
        <v>Q1</v>
      </c>
    </row>
    <row r="288" spans="1:17" x14ac:dyDescent="0.25">
      <c r="A288" t="s">
        <v>869</v>
      </c>
      <c r="B288" t="s">
        <v>870</v>
      </c>
      <c r="C288" t="s">
        <v>871</v>
      </c>
      <c r="D288" t="s">
        <v>29</v>
      </c>
      <c r="E288" t="str">
        <f>_xlfn.XLOOKUP(Table1[[#This Row],[Product_ID]],[1]!Table1[Product_ID],[1]!Table1[Product_Name])</f>
        <v>Beauty Product 18</v>
      </c>
      <c r="F288" t="str">
        <f>_xlfn.XLOOKUP(Table1[[#This Row],[Product_ID]],[1]!Table1[Product_ID],[1]!Table1[Category])</f>
        <v>Beauty</v>
      </c>
      <c r="G288">
        <f>_xlfn.XLOOKUP(Table1[[#This Row],[Product_ID]],[1]!Table1[Product_ID],[1]!Table1[Unit_Price])</f>
        <v>3985</v>
      </c>
      <c r="H288">
        <f>_xlfn.XLOOKUP(Table1[[#This Row],[Product_ID]],[1]!Table1[Product_ID],[1]!Table1[Cost])</f>
        <v>2789.5</v>
      </c>
      <c r="I288">
        <v>5</v>
      </c>
      <c r="J288">
        <v>20</v>
      </c>
      <c r="K288">
        <f>Table1[[#This Row],[Quantity]]*Table1[[#This Row],[Unit_Price]]</f>
        <v>19925</v>
      </c>
      <c r="L288">
        <f>Table1[[#This Row],[Quantity]]*Table1[[#This Row],[Cost]]</f>
        <v>13947.5</v>
      </c>
      <c r="M288">
        <f>Table1[[#This Row],[Sales]]-Table1[[#This Row],[Total_Cost]]</f>
        <v>5977.5</v>
      </c>
      <c r="N288" s="1">
        <f>Table1[[#This Row],[Profit]]/Table1[[#This Row],[Sales]]</f>
        <v>0.3</v>
      </c>
      <c r="O288" t="str">
        <f>TEXT(Table1[[#This Row],[Order_Date]],"mmmm")</f>
        <v>November</v>
      </c>
      <c r="P288">
        <f>YEAR(Table1[[#This Row],[Order_Date]])</f>
        <v>2024</v>
      </c>
      <c r="Q288" t="str">
        <f>"Q"&amp;ROUNDUP(MONTH(Table1[[#This Row],[Order_Date]])/3,0)</f>
        <v>Q4</v>
      </c>
    </row>
    <row r="289" spans="1:17" x14ac:dyDescent="0.25">
      <c r="A289" t="s">
        <v>872</v>
      </c>
      <c r="B289" t="s">
        <v>873</v>
      </c>
      <c r="C289" t="s">
        <v>874</v>
      </c>
      <c r="D289" t="s">
        <v>313</v>
      </c>
      <c r="E289" t="str">
        <f>_xlfn.XLOOKUP(Table1[[#This Row],[Product_ID]],[1]!Table1[Product_ID],[1]!Table1[Product_Name])</f>
        <v>Sports Product 44</v>
      </c>
      <c r="F289" t="str">
        <f>_xlfn.XLOOKUP(Table1[[#This Row],[Product_ID]],[1]!Table1[Product_ID],[1]!Table1[Category])</f>
        <v>Sports</v>
      </c>
      <c r="G289">
        <f>_xlfn.XLOOKUP(Table1[[#This Row],[Product_ID]],[1]!Table1[Product_ID],[1]!Table1[Unit_Price])</f>
        <v>5008</v>
      </c>
      <c r="H289">
        <f>_xlfn.XLOOKUP(Table1[[#This Row],[Product_ID]],[1]!Table1[Product_ID],[1]!Table1[Cost])</f>
        <v>3505.6</v>
      </c>
      <c r="I289">
        <v>4</v>
      </c>
      <c r="J289">
        <v>0</v>
      </c>
      <c r="K289">
        <f>Table1[[#This Row],[Quantity]]*Table1[[#This Row],[Unit_Price]]</f>
        <v>20032</v>
      </c>
      <c r="L289">
        <f>Table1[[#This Row],[Quantity]]*Table1[[#This Row],[Cost]]</f>
        <v>14022.4</v>
      </c>
      <c r="M289">
        <f>Table1[[#This Row],[Sales]]-Table1[[#This Row],[Total_Cost]]</f>
        <v>6009.6</v>
      </c>
      <c r="N289" s="1">
        <f>Table1[[#This Row],[Profit]]/Table1[[#This Row],[Sales]]</f>
        <v>0.30000000000000004</v>
      </c>
      <c r="O289" t="str">
        <f>TEXT(Table1[[#This Row],[Order_Date]],"mmmm")</f>
        <v>July</v>
      </c>
      <c r="P289">
        <f>YEAR(Table1[[#This Row],[Order_Date]])</f>
        <v>2025</v>
      </c>
      <c r="Q289" t="str">
        <f>"Q"&amp;ROUNDUP(MONTH(Table1[[#This Row],[Order_Date]])/3,0)</f>
        <v>Q3</v>
      </c>
    </row>
    <row r="290" spans="1:17" x14ac:dyDescent="0.25">
      <c r="A290" t="s">
        <v>875</v>
      </c>
      <c r="B290" t="s">
        <v>876</v>
      </c>
      <c r="C290" t="s">
        <v>877</v>
      </c>
      <c r="D290" t="s">
        <v>604</v>
      </c>
      <c r="E290" t="str">
        <f>_xlfn.XLOOKUP(Table1[[#This Row],[Product_ID]],[1]!Table1[Product_ID],[1]!Table1[Product_Name])</f>
        <v>Home &amp; Kitchen Product 39</v>
      </c>
      <c r="F290" t="str">
        <f>_xlfn.XLOOKUP(Table1[[#This Row],[Product_ID]],[1]!Table1[Product_ID],[1]!Table1[Category])</f>
        <v>Home &amp; Kitchen</v>
      </c>
      <c r="G290">
        <f>_xlfn.XLOOKUP(Table1[[#This Row],[Product_ID]],[1]!Table1[Product_ID],[1]!Table1[Unit_Price])</f>
        <v>9543</v>
      </c>
      <c r="H290">
        <f>_xlfn.XLOOKUP(Table1[[#This Row],[Product_ID]],[1]!Table1[Product_ID],[1]!Table1[Cost])</f>
        <v>4771.5</v>
      </c>
      <c r="I290">
        <v>2</v>
      </c>
      <c r="J290">
        <v>0</v>
      </c>
      <c r="K290">
        <f>Table1[[#This Row],[Quantity]]*Table1[[#This Row],[Unit_Price]]</f>
        <v>19086</v>
      </c>
      <c r="L290">
        <f>Table1[[#This Row],[Quantity]]*Table1[[#This Row],[Cost]]</f>
        <v>9543</v>
      </c>
      <c r="M290">
        <f>Table1[[#This Row],[Sales]]-Table1[[#This Row],[Total_Cost]]</f>
        <v>9543</v>
      </c>
      <c r="N290" s="1">
        <f>Table1[[#This Row],[Profit]]/Table1[[#This Row],[Sales]]</f>
        <v>0.5</v>
      </c>
      <c r="O290" t="str">
        <f>TEXT(Table1[[#This Row],[Order_Date]],"mmmm")</f>
        <v>January</v>
      </c>
      <c r="P290">
        <f>YEAR(Table1[[#This Row],[Order_Date]])</f>
        <v>2024</v>
      </c>
      <c r="Q290" t="str">
        <f>"Q"&amp;ROUNDUP(MONTH(Table1[[#This Row],[Order_Date]])/3,0)</f>
        <v>Q1</v>
      </c>
    </row>
    <row r="291" spans="1:17" x14ac:dyDescent="0.25">
      <c r="A291" t="s">
        <v>878</v>
      </c>
      <c r="B291" t="s">
        <v>879</v>
      </c>
      <c r="C291" t="s">
        <v>880</v>
      </c>
      <c r="D291" t="s">
        <v>377</v>
      </c>
      <c r="E291" t="str">
        <f>_xlfn.XLOOKUP(Table1[[#This Row],[Product_ID]],[1]!Table1[Product_ID],[1]!Table1[Product_Name])</f>
        <v>Sports Product 2</v>
      </c>
      <c r="F291" t="str">
        <f>_xlfn.XLOOKUP(Table1[[#This Row],[Product_ID]],[1]!Table1[Product_ID],[1]!Table1[Category])</f>
        <v>Sports</v>
      </c>
      <c r="G291">
        <f>_xlfn.XLOOKUP(Table1[[#This Row],[Product_ID]],[1]!Table1[Product_ID],[1]!Table1[Unit_Price])</f>
        <v>4241</v>
      </c>
      <c r="H291">
        <f>_xlfn.XLOOKUP(Table1[[#This Row],[Product_ID]],[1]!Table1[Product_ID],[1]!Table1[Cost])</f>
        <v>2120.5</v>
      </c>
      <c r="I291">
        <v>2</v>
      </c>
      <c r="J291">
        <v>0</v>
      </c>
      <c r="K291">
        <f>Table1[[#This Row],[Quantity]]*Table1[[#This Row],[Unit_Price]]</f>
        <v>8482</v>
      </c>
      <c r="L291">
        <f>Table1[[#This Row],[Quantity]]*Table1[[#This Row],[Cost]]</f>
        <v>4241</v>
      </c>
      <c r="M291">
        <f>Table1[[#This Row],[Sales]]-Table1[[#This Row],[Total_Cost]]</f>
        <v>4241</v>
      </c>
      <c r="N291" s="1">
        <f>Table1[[#This Row],[Profit]]/Table1[[#This Row],[Sales]]</f>
        <v>0.5</v>
      </c>
      <c r="O291" t="str">
        <f>TEXT(Table1[[#This Row],[Order_Date]],"mmmm")</f>
        <v>March</v>
      </c>
      <c r="P291">
        <f>YEAR(Table1[[#This Row],[Order_Date]])</f>
        <v>2024</v>
      </c>
      <c r="Q291" t="str">
        <f>"Q"&amp;ROUNDUP(MONTH(Table1[[#This Row],[Order_Date]])/3,0)</f>
        <v>Q1</v>
      </c>
    </row>
    <row r="292" spans="1:17" x14ac:dyDescent="0.25">
      <c r="A292" t="s">
        <v>881</v>
      </c>
      <c r="B292" t="s">
        <v>882</v>
      </c>
      <c r="C292" t="s">
        <v>883</v>
      </c>
      <c r="D292" t="s">
        <v>131</v>
      </c>
      <c r="E292" t="str">
        <f>_xlfn.XLOOKUP(Table1[[#This Row],[Product_ID]],[1]!Table1[Product_ID],[1]!Table1[Product_Name])</f>
        <v>Sports Product 50</v>
      </c>
      <c r="F292" t="str">
        <f>_xlfn.XLOOKUP(Table1[[#This Row],[Product_ID]],[1]!Table1[Product_ID],[1]!Table1[Category])</f>
        <v>Sports</v>
      </c>
      <c r="G292">
        <f>_xlfn.XLOOKUP(Table1[[#This Row],[Product_ID]],[1]!Table1[Product_ID],[1]!Table1[Unit_Price])</f>
        <v>10475</v>
      </c>
      <c r="H292">
        <f>_xlfn.XLOOKUP(Table1[[#This Row],[Product_ID]],[1]!Table1[Product_ID],[1]!Table1[Cost])</f>
        <v>7332.5</v>
      </c>
      <c r="I292">
        <v>4</v>
      </c>
      <c r="J292">
        <v>5</v>
      </c>
      <c r="K292">
        <f>Table1[[#This Row],[Quantity]]*Table1[[#This Row],[Unit_Price]]</f>
        <v>41900</v>
      </c>
      <c r="L292">
        <f>Table1[[#This Row],[Quantity]]*Table1[[#This Row],[Cost]]</f>
        <v>29330</v>
      </c>
      <c r="M292">
        <f>Table1[[#This Row],[Sales]]-Table1[[#This Row],[Total_Cost]]</f>
        <v>12570</v>
      </c>
      <c r="N292" s="1">
        <f>Table1[[#This Row],[Profit]]/Table1[[#This Row],[Sales]]</f>
        <v>0.3</v>
      </c>
      <c r="O292" t="str">
        <f>TEXT(Table1[[#This Row],[Order_Date]],"mmmm")</f>
        <v>May</v>
      </c>
      <c r="P292">
        <f>YEAR(Table1[[#This Row],[Order_Date]])</f>
        <v>2024</v>
      </c>
      <c r="Q292" t="str">
        <f>"Q"&amp;ROUNDUP(MONTH(Table1[[#This Row],[Order_Date]])/3,0)</f>
        <v>Q2</v>
      </c>
    </row>
    <row r="293" spans="1:17" x14ac:dyDescent="0.25">
      <c r="A293" t="s">
        <v>884</v>
      </c>
      <c r="B293" t="s">
        <v>636</v>
      </c>
      <c r="C293" t="s">
        <v>250</v>
      </c>
      <c r="D293" t="s">
        <v>304</v>
      </c>
      <c r="E293" t="str">
        <f>_xlfn.XLOOKUP(Table1[[#This Row],[Product_ID]],[1]!Table1[Product_ID],[1]!Table1[Product_Name])</f>
        <v>Sports Product 67</v>
      </c>
      <c r="F293" t="str">
        <f>_xlfn.XLOOKUP(Table1[[#This Row],[Product_ID]],[1]!Table1[Product_ID],[1]!Table1[Category])</f>
        <v>Sports</v>
      </c>
      <c r="G293">
        <f>_xlfn.XLOOKUP(Table1[[#This Row],[Product_ID]],[1]!Table1[Product_ID],[1]!Table1[Unit_Price])</f>
        <v>1463</v>
      </c>
      <c r="H293">
        <f>_xlfn.XLOOKUP(Table1[[#This Row],[Product_ID]],[1]!Table1[Product_ID],[1]!Table1[Cost])</f>
        <v>731.5</v>
      </c>
      <c r="I293">
        <v>5</v>
      </c>
      <c r="J293">
        <v>15</v>
      </c>
      <c r="K293">
        <f>Table1[[#This Row],[Quantity]]*Table1[[#This Row],[Unit_Price]]</f>
        <v>7315</v>
      </c>
      <c r="L293">
        <f>Table1[[#This Row],[Quantity]]*Table1[[#This Row],[Cost]]</f>
        <v>3657.5</v>
      </c>
      <c r="M293">
        <f>Table1[[#This Row],[Sales]]-Table1[[#This Row],[Total_Cost]]</f>
        <v>3657.5</v>
      </c>
      <c r="N293" s="1">
        <f>Table1[[#This Row],[Profit]]/Table1[[#This Row],[Sales]]</f>
        <v>0.5</v>
      </c>
      <c r="O293" t="str">
        <f>TEXT(Table1[[#This Row],[Order_Date]],"mmmm")</f>
        <v>November</v>
      </c>
      <c r="P293">
        <f>YEAR(Table1[[#This Row],[Order_Date]])</f>
        <v>2025</v>
      </c>
      <c r="Q293" t="str">
        <f>"Q"&amp;ROUNDUP(MONTH(Table1[[#This Row],[Order_Date]])/3,0)</f>
        <v>Q4</v>
      </c>
    </row>
    <row r="294" spans="1:17" x14ac:dyDescent="0.25">
      <c r="A294" t="s">
        <v>885</v>
      </c>
      <c r="B294" t="s">
        <v>553</v>
      </c>
      <c r="C294" t="s">
        <v>801</v>
      </c>
      <c r="D294" t="s">
        <v>13</v>
      </c>
      <c r="E294" t="str">
        <f>_xlfn.XLOOKUP(Table1[[#This Row],[Product_ID]],[1]!Table1[Product_ID],[1]!Table1[Product_Name])</f>
        <v>Beauty Product 1</v>
      </c>
      <c r="F294" t="str">
        <f>_xlfn.XLOOKUP(Table1[[#This Row],[Product_ID]],[1]!Table1[Product_ID],[1]!Table1[Category])</f>
        <v>Beauty</v>
      </c>
      <c r="G294">
        <f>_xlfn.XLOOKUP(Table1[[#This Row],[Product_ID]],[1]!Table1[Product_ID],[1]!Table1[Unit_Price])</f>
        <v>1891</v>
      </c>
      <c r="H294">
        <f>_xlfn.XLOOKUP(Table1[[#This Row],[Product_ID]],[1]!Table1[Product_ID],[1]!Table1[Cost])</f>
        <v>945.5</v>
      </c>
      <c r="I294">
        <v>1</v>
      </c>
      <c r="J294">
        <v>15</v>
      </c>
      <c r="K294">
        <f>Table1[[#This Row],[Quantity]]*Table1[[#This Row],[Unit_Price]]</f>
        <v>1891</v>
      </c>
      <c r="L294">
        <f>Table1[[#This Row],[Quantity]]*Table1[[#This Row],[Cost]]</f>
        <v>945.5</v>
      </c>
      <c r="M294">
        <f>Table1[[#This Row],[Sales]]-Table1[[#This Row],[Total_Cost]]</f>
        <v>945.5</v>
      </c>
      <c r="N294" s="1">
        <f>Table1[[#This Row],[Profit]]/Table1[[#This Row],[Sales]]</f>
        <v>0.5</v>
      </c>
      <c r="O294" t="str">
        <f>TEXT(Table1[[#This Row],[Order_Date]],"mmmm")</f>
        <v>November</v>
      </c>
      <c r="P294">
        <f>YEAR(Table1[[#This Row],[Order_Date]])</f>
        <v>2025</v>
      </c>
      <c r="Q294" t="str">
        <f>"Q"&amp;ROUNDUP(MONTH(Table1[[#This Row],[Order_Date]])/3,0)</f>
        <v>Q4</v>
      </c>
    </row>
    <row r="295" spans="1:17" x14ac:dyDescent="0.25">
      <c r="A295" t="s">
        <v>886</v>
      </c>
      <c r="B295" t="s">
        <v>887</v>
      </c>
      <c r="C295" t="s">
        <v>888</v>
      </c>
      <c r="D295" t="s">
        <v>216</v>
      </c>
      <c r="E295" t="str">
        <f>_xlfn.XLOOKUP(Table1[[#This Row],[Product_ID]],[1]!Table1[Product_ID],[1]!Table1[Product_Name])</f>
        <v>Beauty Product 69</v>
      </c>
      <c r="F295" t="str">
        <f>_xlfn.XLOOKUP(Table1[[#This Row],[Product_ID]],[1]!Table1[Product_ID],[1]!Table1[Category])</f>
        <v>Beauty</v>
      </c>
      <c r="G295">
        <f>_xlfn.XLOOKUP(Table1[[#This Row],[Product_ID]],[1]!Table1[Product_ID],[1]!Table1[Unit_Price])</f>
        <v>384</v>
      </c>
      <c r="H295">
        <f>_xlfn.XLOOKUP(Table1[[#This Row],[Product_ID]],[1]!Table1[Product_ID],[1]!Table1[Cost])</f>
        <v>192</v>
      </c>
      <c r="I295">
        <v>5</v>
      </c>
      <c r="J295">
        <v>5</v>
      </c>
      <c r="K295">
        <f>Table1[[#This Row],[Quantity]]*Table1[[#This Row],[Unit_Price]]</f>
        <v>1920</v>
      </c>
      <c r="L295">
        <f>Table1[[#This Row],[Quantity]]*Table1[[#This Row],[Cost]]</f>
        <v>960</v>
      </c>
      <c r="M295">
        <f>Table1[[#This Row],[Sales]]-Table1[[#This Row],[Total_Cost]]</f>
        <v>960</v>
      </c>
      <c r="N295" s="1">
        <f>Table1[[#This Row],[Profit]]/Table1[[#This Row],[Sales]]</f>
        <v>0.5</v>
      </c>
      <c r="O295" t="str">
        <f>TEXT(Table1[[#This Row],[Order_Date]],"mmmm")</f>
        <v>May</v>
      </c>
      <c r="P295">
        <f>YEAR(Table1[[#This Row],[Order_Date]])</f>
        <v>2024</v>
      </c>
      <c r="Q295" t="str">
        <f>"Q"&amp;ROUNDUP(MONTH(Table1[[#This Row],[Order_Date]])/3,0)</f>
        <v>Q2</v>
      </c>
    </row>
    <row r="296" spans="1:17" x14ac:dyDescent="0.25">
      <c r="A296" t="s">
        <v>889</v>
      </c>
      <c r="B296" t="s">
        <v>890</v>
      </c>
      <c r="C296" t="s">
        <v>891</v>
      </c>
      <c r="D296" t="s">
        <v>450</v>
      </c>
      <c r="E296" t="str">
        <f>_xlfn.XLOOKUP(Table1[[#This Row],[Product_ID]],[1]!Table1[Product_ID],[1]!Table1[Product_Name])</f>
        <v>Electronics Product 82</v>
      </c>
      <c r="F296" t="str">
        <f>_xlfn.XLOOKUP(Table1[[#This Row],[Product_ID]],[1]!Table1[Product_ID],[1]!Table1[Category])</f>
        <v>Electronics</v>
      </c>
      <c r="G296">
        <f>_xlfn.XLOOKUP(Table1[[#This Row],[Product_ID]],[1]!Table1[Product_ID],[1]!Table1[Unit_Price])</f>
        <v>354</v>
      </c>
      <c r="H296">
        <f>_xlfn.XLOOKUP(Table1[[#This Row],[Product_ID]],[1]!Table1[Product_ID],[1]!Table1[Cost])</f>
        <v>247.8</v>
      </c>
      <c r="I296">
        <v>3</v>
      </c>
      <c r="J296">
        <v>5</v>
      </c>
      <c r="K296">
        <f>Table1[[#This Row],[Quantity]]*Table1[[#This Row],[Unit_Price]]</f>
        <v>1062</v>
      </c>
      <c r="L296">
        <f>Table1[[#This Row],[Quantity]]*Table1[[#This Row],[Cost]]</f>
        <v>743.40000000000009</v>
      </c>
      <c r="M296">
        <f>Table1[[#This Row],[Sales]]-Table1[[#This Row],[Total_Cost]]</f>
        <v>318.59999999999991</v>
      </c>
      <c r="N296" s="1">
        <f>Table1[[#This Row],[Profit]]/Table1[[#This Row],[Sales]]</f>
        <v>0.29999999999999993</v>
      </c>
      <c r="O296" t="str">
        <f>TEXT(Table1[[#This Row],[Order_Date]],"mmmm")</f>
        <v>July</v>
      </c>
      <c r="P296">
        <f>YEAR(Table1[[#This Row],[Order_Date]])</f>
        <v>2024</v>
      </c>
      <c r="Q296" t="str">
        <f>"Q"&amp;ROUNDUP(MONTH(Table1[[#This Row],[Order_Date]])/3,0)</f>
        <v>Q3</v>
      </c>
    </row>
    <row r="297" spans="1:17" x14ac:dyDescent="0.25">
      <c r="A297" t="s">
        <v>892</v>
      </c>
      <c r="B297" t="s">
        <v>893</v>
      </c>
      <c r="C297" t="s">
        <v>243</v>
      </c>
      <c r="D297" t="s">
        <v>45</v>
      </c>
      <c r="E297" t="str">
        <f>_xlfn.XLOOKUP(Table1[[#This Row],[Product_ID]],[1]!Table1[Product_ID],[1]!Table1[Product_Name])</f>
        <v>Clothing Product 32</v>
      </c>
      <c r="F297" t="str">
        <f>_xlfn.XLOOKUP(Table1[[#This Row],[Product_ID]],[1]!Table1[Product_ID],[1]!Table1[Category])</f>
        <v>Clothing</v>
      </c>
      <c r="G297">
        <f>_xlfn.XLOOKUP(Table1[[#This Row],[Product_ID]],[1]!Table1[Product_ID],[1]!Table1[Unit_Price])</f>
        <v>3034</v>
      </c>
      <c r="H297">
        <f>_xlfn.XLOOKUP(Table1[[#This Row],[Product_ID]],[1]!Table1[Product_ID],[1]!Table1[Cost])</f>
        <v>1820.4</v>
      </c>
      <c r="I297">
        <v>1</v>
      </c>
      <c r="J297">
        <v>0</v>
      </c>
      <c r="K297">
        <f>Table1[[#This Row],[Quantity]]*Table1[[#This Row],[Unit_Price]]</f>
        <v>3034</v>
      </c>
      <c r="L297">
        <f>Table1[[#This Row],[Quantity]]*Table1[[#This Row],[Cost]]</f>
        <v>1820.4</v>
      </c>
      <c r="M297">
        <f>Table1[[#This Row],[Sales]]-Table1[[#This Row],[Total_Cost]]</f>
        <v>1213.5999999999999</v>
      </c>
      <c r="N297" s="1">
        <f>Table1[[#This Row],[Profit]]/Table1[[#This Row],[Sales]]</f>
        <v>0.39999999999999997</v>
      </c>
      <c r="O297" t="str">
        <f>TEXT(Table1[[#This Row],[Order_Date]],"mmmm")</f>
        <v>December</v>
      </c>
      <c r="P297">
        <f>YEAR(Table1[[#This Row],[Order_Date]])</f>
        <v>2025</v>
      </c>
      <c r="Q297" t="str">
        <f>"Q"&amp;ROUNDUP(MONTH(Table1[[#This Row],[Order_Date]])/3,0)</f>
        <v>Q4</v>
      </c>
    </row>
    <row r="298" spans="1:17" x14ac:dyDescent="0.25">
      <c r="A298" t="s">
        <v>894</v>
      </c>
      <c r="B298" t="s">
        <v>181</v>
      </c>
      <c r="C298" t="s">
        <v>895</v>
      </c>
      <c r="D298" t="s">
        <v>179</v>
      </c>
      <c r="E298" t="str">
        <f>_xlfn.XLOOKUP(Table1[[#This Row],[Product_ID]],[1]!Table1[Product_ID],[1]!Table1[Product_Name])</f>
        <v>Beauty Product 58</v>
      </c>
      <c r="F298" t="str">
        <f>_xlfn.XLOOKUP(Table1[[#This Row],[Product_ID]],[1]!Table1[Product_ID],[1]!Table1[Category])</f>
        <v>Beauty</v>
      </c>
      <c r="G298">
        <f>_xlfn.XLOOKUP(Table1[[#This Row],[Product_ID]],[1]!Table1[Product_ID],[1]!Table1[Unit_Price])</f>
        <v>3598</v>
      </c>
      <c r="H298">
        <f>_xlfn.XLOOKUP(Table1[[#This Row],[Product_ID]],[1]!Table1[Product_ID],[1]!Table1[Cost])</f>
        <v>2158.8000000000002</v>
      </c>
      <c r="I298">
        <v>1</v>
      </c>
      <c r="J298">
        <v>10</v>
      </c>
      <c r="K298">
        <f>Table1[[#This Row],[Quantity]]*Table1[[#This Row],[Unit_Price]]</f>
        <v>3598</v>
      </c>
      <c r="L298">
        <f>Table1[[#This Row],[Quantity]]*Table1[[#This Row],[Cost]]</f>
        <v>2158.8000000000002</v>
      </c>
      <c r="M298">
        <f>Table1[[#This Row],[Sales]]-Table1[[#This Row],[Total_Cost]]</f>
        <v>1439.1999999999998</v>
      </c>
      <c r="N298" s="1">
        <f>Table1[[#This Row],[Profit]]/Table1[[#This Row],[Sales]]</f>
        <v>0.39999999999999997</v>
      </c>
      <c r="O298" t="str">
        <f>TEXT(Table1[[#This Row],[Order_Date]],"mmmm")</f>
        <v>October</v>
      </c>
      <c r="P298">
        <f>YEAR(Table1[[#This Row],[Order_Date]])</f>
        <v>2025</v>
      </c>
      <c r="Q298" t="str">
        <f>"Q"&amp;ROUNDUP(MONTH(Table1[[#This Row],[Order_Date]])/3,0)</f>
        <v>Q4</v>
      </c>
    </row>
    <row r="299" spans="1:17" x14ac:dyDescent="0.25">
      <c r="A299" t="s">
        <v>896</v>
      </c>
      <c r="B299" t="s">
        <v>79</v>
      </c>
      <c r="C299" t="s">
        <v>897</v>
      </c>
      <c r="D299" t="s">
        <v>898</v>
      </c>
      <c r="E299" t="str">
        <f>_xlfn.XLOOKUP(Table1[[#This Row],[Product_ID]],[1]!Table1[Product_ID],[1]!Table1[Product_Name])</f>
        <v>Sports Product 29</v>
      </c>
      <c r="F299" t="str">
        <f>_xlfn.XLOOKUP(Table1[[#This Row],[Product_ID]],[1]!Table1[Product_ID],[1]!Table1[Category])</f>
        <v>Sports</v>
      </c>
      <c r="G299">
        <f>_xlfn.XLOOKUP(Table1[[#This Row],[Product_ID]],[1]!Table1[Product_ID],[1]!Table1[Unit_Price])</f>
        <v>2105</v>
      </c>
      <c r="H299">
        <f>_xlfn.XLOOKUP(Table1[[#This Row],[Product_ID]],[1]!Table1[Product_ID],[1]!Table1[Cost])</f>
        <v>1263</v>
      </c>
      <c r="I299">
        <v>5</v>
      </c>
      <c r="J299">
        <v>10</v>
      </c>
      <c r="K299">
        <f>Table1[[#This Row],[Quantity]]*Table1[[#This Row],[Unit_Price]]</f>
        <v>10525</v>
      </c>
      <c r="L299">
        <f>Table1[[#This Row],[Quantity]]*Table1[[#This Row],[Cost]]</f>
        <v>6315</v>
      </c>
      <c r="M299">
        <f>Table1[[#This Row],[Sales]]-Table1[[#This Row],[Total_Cost]]</f>
        <v>4210</v>
      </c>
      <c r="N299" s="1">
        <f>Table1[[#This Row],[Profit]]/Table1[[#This Row],[Sales]]</f>
        <v>0.4</v>
      </c>
      <c r="O299" t="str">
        <f>TEXT(Table1[[#This Row],[Order_Date]],"mmmm")</f>
        <v>June</v>
      </c>
      <c r="P299">
        <f>YEAR(Table1[[#This Row],[Order_Date]])</f>
        <v>2024</v>
      </c>
      <c r="Q299" t="str">
        <f>"Q"&amp;ROUNDUP(MONTH(Table1[[#This Row],[Order_Date]])/3,0)</f>
        <v>Q2</v>
      </c>
    </row>
    <row r="300" spans="1:17" x14ac:dyDescent="0.25">
      <c r="A300" t="s">
        <v>899</v>
      </c>
      <c r="B300" t="s">
        <v>900</v>
      </c>
      <c r="C300" t="s">
        <v>202</v>
      </c>
      <c r="D300" t="s">
        <v>25</v>
      </c>
      <c r="E300" t="str">
        <f>_xlfn.XLOOKUP(Table1[[#This Row],[Product_ID]],[1]!Table1[Product_ID],[1]!Table1[Product_Name])</f>
        <v>Sports Product 7</v>
      </c>
      <c r="F300" t="str">
        <f>_xlfn.XLOOKUP(Table1[[#This Row],[Product_ID]],[1]!Table1[Product_ID],[1]!Table1[Category])</f>
        <v>Sports</v>
      </c>
      <c r="G300">
        <f>_xlfn.XLOOKUP(Table1[[#This Row],[Product_ID]],[1]!Table1[Product_ID],[1]!Table1[Unit_Price])</f>
        <v>5469</v>
      </c>
      <c r="H300">
        <f>_xlfn.XLOOKUP(Table1[[#This Row],[Product_ID]],[1]!Table1[Product_ID],[1]!Table1[Cost])</f>
        <v>3281.4</v>
      </c>
      <c r="I300">
        <v>1</v>
      </c>
      <c r="J300">
        <v>5</v>
      </c>
      <c r="K300">
        <f>Table1[[#This Row],[Quantity]]*Table1[[#This Row],[Unit_Price]]</f>
        <v>5469</v>
      </c>
      <c r="L300">
        <f>Table1[[#This Row],[Quantity]]*Table1[[#This Row],[Cost]]</f>
        <v>3281.4</v>
      </c>
      <c r="M300">
        <f>Table1[[#This Row],[Sales]]-Table1[[#This Row],[Total_Cost]]</f>
        <v>2187.6</v>
      </c>
      <c r="N300" s="1">
        <f>Table1[[#This Row],[Profit]]/Table1[[#This Row],[Sales]]</f>
        <v>0.39999999999999997</v>
      </c>
      <c r="O300" t="str">
        <f>TEXT(Table1[[#This Row],[Order_Date]],"mmmm")</f>
        <v>January</v>
      </c>
      <c r="P300">
        <f>YEAR(Table1[[#This Row],[Order_Date]])</f>
        <v>2025</v>
      </c>
      <c r="Q300" t="str">
        <f>"Q"&amp;ROUNDUP(MONTH(Table1[[#This Row],[Order_Date]])/3,0)</f>
        <v>Q1</v>
      </c>
    </row>
    <row r="301" spans="1:17" x14ac:dyDescent="0.25">
      <c r="A301" t="s">
        <v>901</v>
      </c>
      <c r="B301" t="s">
        <v>11</v>
      </c>
      <c r="C301" t="s">
        <v>902</v>
      </c>
      <c r="D301" t="s">
        <v>327</v>
      </c>
      <c r="E301" t="str">
        <f>_xlfn.XLOOKUP(Table1[[#This Row],[Product_ID]],[1]!Table1[Product_ID],[1]!Table1[Product_Name])</f>
        <v>Electronics Product 55</v>
      </c>
      <c r="F301" t="str">
        <f>_xlfn.XLOOKUP(Table1[[#This Row],[Product_ID]],[1]!Table1[Product_ID],[1]!Table1[Category])</f>
        <v>Electronics</v>
      </c>
      <c r="G301">
        <f>_xlfn.XLOOKUP(Table1[[#This Row],[Product_ID]],[1]!Table1[Product_ID],[1]!Table1[Unit_Price])</f>
        <v>6621</v>
      </c>
      <c r="H301">
        <f>_xlfn.XLOOKUP(Table1[[#This Row],[Product_ID]],[1]!Table1[Product_ID],[1]!Table1[Cost])</f>
        <v>3972.6</v>
      </c>
      <c r="I301">
        <v>3</v>
      </c>
      <c r="J301">
        <v>15</v>
      </c>
      <c r="K301">
        <f>Table1[[#This Row],[Quantity]]*Table1[[#This Row],[Unit_Price]]</f>
        <v>19863</v>
      </c>
      <c r="L301">
        <f>Table1[[#This Row],[Quantity]]*Table1[[#This Row],[Cost]]</f>
        <v>11917.8</v>
      </c>
      <c r="M301">
        <f>Table1[[#This Row],[Sales]]-Table1[[#This Row],[Total_Cost]]</f>
        <v>7945.2000000000007</v>
      </c>
      <c r="N301" s="1">
        <f>Table1[[#This Row],[Profit]]/Table1[[#This Row],[Sales]]</f>
        <v>0.4</v>
      </c>
      <c r="O301" t="str">
        <f>TEXT(Table1[[#This Row],[Order_Date]],"mmmm")</f>
        <v>August</v>
      </c>
      <c r="P301">
        <f>YEAR(Table1[[#This Row],[Order_Date]])</f>
        <v>2024</v>
      </c>
      <c r="Q301" t="str">
        <f>"Q"&amp;ROUNDUP(MONTH(Table1[[#This Row],[Order_Date]])/3,0)</f>
        <v>Q3</v>
      </c>
    </row>
    <row r="302" spans="1:17" x14ac:dyDescent="0.25">
      <c r="A302" t="s">
        <v>903</v>
      </c>
      <c r="B302" t="s">
        <v>121</v>
      </c>
      <c r="C302" t="s">
        <v>904</v>
      </c>
      <c r="D302" t="s">
        <v>381</v>
      </c>
      <c r="E302" t="str">
        <f>_xlfn.XLOOKUP(Table1[[#This Row],[Product_ID]],[1]!Table1[Product_ID],[1]!Table1[Product_Name])</f>
        <v>Electronics Product 59</v>
      </c>
      <c r="F302" t="str">
        <f>_xlfn.XLOOKUP(Table1[[#This Row],[Product_ID]],[1]!Table1[Product_ID],[1]!Table1[Category])</f>
        <v>Electronics</v>
      </c>
      <c r="G302">
        <f>_xlfn.XLOOKUP(Table1[[#This Row],[Product_ID]],[1]!Table1[Product_ID],[1]!Table1[Unit_Price])</f>
        <v>39929</v>
      </c>
      <c r="H302">
        <f>_xlfn.XLOOKUP(Table1[[#This Row],[Product_ID]],[1]!Table1[Product_ID],[1]!Table1[Cost])</f>
        <v>23957.4</v>
      </c>
      <c r="I302">
        <v>2</v>
      </c>
      <c r="J302">
        <v>10</v>
      </c>
      <c r="K302">
        <f>Table1[[#This Row],[Quantity]]*Table1[[#This Row],[Unit_Price]]</f>
        <v>79858</v>
      </c>
      <c r="L302">
        <f>Table1[[#This Row],[Quantity]]*Table1[[#This Row],[Cost]]</f>
        <v>47914.8</v>
      </c>
      <c r="M302">
        <f>Table1[[#This Row],[Sales]]-Table1[[#This Row],[Total_Cost]]</f>
        <v>31943.199999999997</v>
      </c>
      <c r="N302" s="1">
        <f>Table1[[#This Row],[Profit]]/Table1[[#This Row],[Sales]]</f>
        <v>0.39999999999999997</v>
      </c>
      <c r="O302" t="str">
        <f>TEXT(Table1[[#This Row],[Order_Date]],"mmmm")</f>
        <v>December</v>
      </c>
      <c r="P302">
        <f>YEAR(Table1[[#This Row],[Order_Date]])</f>
        <v>2024</v>
      </c>
      <c r="Q302" t="str">
        <f>"Q"&amp;ROUNDUP(MONTH(Table1[[#This Row],[Order_Date]])/3,0)</f>
        <v>Q4</v>
      </c>
    </row>
    <row r="303" spans="1:17" x14ac:dyDescent="0.25">
      <c r="A303" t="s">
        <v>905</v>
      </c>
      <c r="B303" t="s">
        <v>906</v>
      </c>
      <c r="C303" t="s">
        <v>907</v>
      </c>
      <c r="D303" t="s">
        <v>908</v>
      </c>
      <c r="E303" t="str">
        <f>_xlfn.XLOOKUP(Table1[[#This Row],[Product_ID]],[1]!Table1[Product_ID],[1]!Table1[Product_Name])</f>
        <v>Beauty Product 41</v>
      </c>
      <c r="F303" t="str">
        <f>_xlfn.XLOOKUP(Table1[[#This Row],[Product_ID]],[1]!Table1[Product_ID],[1]!Table1[Category])</f>
        <v>Beauty</v>
      </c>
      <c r="G303">
        <f>_xlfn.XLOOKUP(Table1[[#This Row],[Product_ID]],[1]!Table1[Product_ID],[1]!Table1[Unit_Price])</f>
        <v>2433</v>
      </c>
      <c r="H303">
        <f>_xlfn.XLOOKUP(Table1[[#This Row],[Product_ID]],[1]!Table1[Product_ID],[1]!Table1[Cost])</f>
        <v>1216.5</v>
      </c>
      <c r="I303">
        <v>3</v>
      </c>
      <c r="J303">
        <v>20</v>
      </c>
      <c r="K303">
        <f>Table1[[#This Row],[Quantity]]*Table1[[#This Row],[Unit_Price]]</f>
        <v>7299</v>
      </c>
      <c r="L303">
        <f>Table1[[#This Row],[Quantity]]*Table1[[#This Row],[Cost]]</f>
        <v>3649.5</v>
      </c>
      <c r="M303">
        <f>Table1[[#This Row],[Sales]]-Table1[[#This Row],[Total_Cost]]</f>
        <v>3649.5</v>
      </c>
      <c r="N303" s="1">
        <f>Table1[[#This Row],[Profit]]/Table1[[#This Row],[Sales]]</f>
        <v>0.5</v>
      </c>
      <c r="O303" t="str">
        <f>TEXT(Table1[[#This Row],[Order_Date]],"mmmm")</f>
        <v>October</v>
      </c>
      <c r="P303">
        <f>YEAR(Table1[[#This Row],[Order_Date]])</f>
        <v>2025</v>
      </c>
      <c r="Q303" t="str">
        <f>"Q"&amp;ROUNDUP(MONTH(Table1[[#This Row],[Order_Date]])/3,0)</f>
        <v>Q4</v>
      </c>
    </row>
    <row r="304" spans="1:17" x14ac:dyDescent="0.25">
      <c r="A304" t="s">
        <v>909</v>
      </c>
      <c r="B304" t="s">
        <v>467</v>
      </c>
      <c r="C304" t="s">
        <v>910</v>
      </c>
      <c r="D304" t="s">
        <v>842</v>
      </c>
      <c r="E304" t="str">
        <f>_xlfn.XLOOKUP(Table1[[#This Row],[Product_ID]],[1]!Table1[Product_ID],[1]!Table1[Product_Name])</f>
        <v>Sports Product 35</v>
      </c>
      <c r="F304" t="str">
        <f>_xlfn.XLOOKUP(Table1[[#This Row],[Product_ID]],[1]!Table1[Product_ID],[1]!Table1[Category])</f>
        <v>Sports</v>
      </c>
      <c r="G304">
        <f>_xlfn.XLOOKUP(Table1[[#This Row],[Product_ID]],[1]!Table1[Product_ID],[1]!Table1[Unit_Price])</f>
        <v>3185</v>
      </c>
      <c r="H304">
        <f>_xlfn.XLOOKUP(Table1[[#This Row],[Product_ID]],[1]!Table1[Product_ID],[1]!Table1[Cost])</f>
        <v>1592.5</v>
      </c>
      <c r="I304">
        <v>3</v>
      </c>
      <c r="J304">
        <v>0</v>
      </c>
      <c r="K304">
        <f>Table1[[#This Row],[Quantity]]*Table1[[#This Row],[Unit_Price]]</f>
        <v>9555</v>
      </c>
      <c r="L304">
        <f>Table1[[#This Row],[Quantity]]*Table1[[#This Row],[Cost]]</f>
        <v>4777.5</v>
      </c>
      <c r="M304">
        <f>Table1[[#This Row],[Sales]]-Table1[[#This Row],[Total_Cost]]</f>
        <v>4777.5</v>
      </c>
      <c r="N304" s="1">
        <f>Table1[[#This Row],[Profit]]/Table1[[#This Row],[Sales]]</f>
        <v>0.5</v>
      </c>
      <c r="O304" t="str">
        <f>TEXT(Table1[[#This Row],[Order_Date]],"mmmm")</f>
        <v>June</v>
      </c>
      <c r="P304">
        <f>YEAR(Table1[[#This Row],[Order_Date]])</f>
        <v>2025</v>
      </c>
      <c r="Q304" t="str">
        <f>"Q"&amp;ROUNDUP(MONTH(Table1[[#This Row],[Order_Date]])/3,0)</f>
        <v>Q2</v>
      </c>
    </row>
    <row r="305" spans="1:17" x14ac:dyDescent="0.25">
      <c r="A305" t="s">
        <v>911</v>
      </c>
      <c r="B305" t="s">
        <v>912</v>
      </c>
      <c r="C305" t="s">
        <v>913</v>
      </c>
      <c r="D305" t="s">
        <v>615</v>
      </c>
      <c r="E305" t="str">
        <f>_xlfn.XLOOKUP(Table1[[#This Row],[Product_ID]],[1]!Table1[Product_ID],[1]!Table1[Product_Name])</f>
        <v>Home &amp; Kitchen Product 92</v>
      </c>
      <c r="F305" t="str">
        <f>_xlfn.XLOOKUP(Table1[[#This Row],[Product_ID]],[1]!Table1[Product_ID],[1]!Table1[Category])</f>
        <v>Home &amp; Kitchen</v>
      </c>
      <c r="G305">
        <f>_xlfn.XLOOKUP(Table1[[#This Row],[Product_ID]],[1]!Table1[Product_ID],[1]!Table1[Unit_Price])</f>
        <v>7315</v>
      </c>
      <c r="H305">
        <f>_xlfn.XLOOKUP(Table1[[#This Row],[Product_ID]],[1]!Table1[Product_ID],[1]!Table1[Cost])</f>
        <v>4389</v>
      </c>
      <c r="I305">
        <v>4</v>
      </c>
      <c r="J305">
        <v>0</v>
      </c>
      <c r="K305">
        <f>Table1[[#This Row],[Quantity]]*Table1[[#This Row],[Unit_Price]]</f>
        <v>29260</v>
      </c>
      <c r="L305">
        <f>Table1[[#This Row],[Quantity]]*Table1[[#This Row],[Cost]]</f>
        <v>17556</v>
      </c>
      <c r="M305">
        <f>Table1[[#This Row],[Sales]]-Table1[[#This Row],[Total_Cost]]</f>
        <v>11704</v>
      </c>
      <c r="N305" s="1">
        <f>Table1[[#This Row],[Profit]]/Table1[[#This Row],[Sales]]</f>
        <v>0.4</v>
      </c>
      <c r="O305" t="str">
        <f>TEXT(Table1[[#This Row],[Order_Date]],"mmmm")</f>
        <v>January</v>
      </c>
      <c r="P305">
        <f>YEAR(Table1[[#This Row],[Order_Date]])</f>
        <v>2025</v>
      </c>
      <c r="Q305" t="str">
        <f>"Q"&amp;ROUNDUP(MONTH(Table1[[#This Row],[Order_Date]])/3,0)</f>
        <v>Q1</v>
      </c>
    </row>
    <row r="306" spans="1:17" x14ac:dyDescent="0.25">
      <c r="A306" t="s">
        <v>914</v>
      </c>
      <c r="B306" t="s">
        <v>915</v>
      </c>
      <c r="C306" t="s">
        <v>916</v>
      </c>
      <c r="D306" t="s">
        <v>244</v>
      </c>
      <c r="E306" t="str">
        <f>_xlfn.XLOOKUP(Table1[[#This Row],[Product_ID]],[1]!Table1[Product_ID],[1]!Table1[Product_Name])</f>
        <v>Beauty Product 100</v>
      </c>
      <c r="F306" t="str">
        <f>_xlfn.XLOOKUP(Table1[[#This Row],[Product_ID]],[1]!Table1[Product_ID],[1]!Table1[Category])</f>
        <v>Beauty</v>
      </c>
      <c r="G306">
        <f>_xlfn.XLOOKUP(Table1[[#This Row],[Product_ID]],[1]!Table1[Product_ID],[1]!Table1[Unit_Price])</f>
        <v>2523</v>
      </c>
      <c r="H306">
        <f>_xlfn.XLOOKUP(Table1[[#This Row],[Product_ID]],[1]!Table1[Product_ID],[1]!Table1[Cost])</f>
        <v>1766.1</v>
      </c>
      <c r="I306">
        <v>1</v>
      </c>
      <c r="J306">
        <v>10</v>
      </c>
      <c r="K306">
        <f>Table1[[#This Row],[Quantity]]*Table1[[#This Row],[Unit_Price]]</f>
        <v>2523</v>
      </c>
      <c r="L306">
        <f>Table1[[#This Row],[Quantity]]*Table1[[#This Row],[Cost]]</f>
        <v>1766.1</v>
      </c>
      <c r="M306">
        <f>Table1[[#This Row],[Sales]]-Table1[[#This Row],[Total_Cost]]</f>
        <v>756.90000000000009</v>
      </c>
      <c r="N306" s="1">
        <f>Table1[[#This Row],[Profit]]/Table1[[#This Row],[Sales]]</f>
        <v>0.30000000000000004</v>
      </c>
      <c r="O306" t="str">
        <f>TEXT(Table1[[#This Row],[Order_Date]],"mmmm")</f>
        <v>May</v>
      </c>
      <c r="P306">
        <f>YEAR(Table1[[#This Row],[Order_Date]])</f>
        <v>2024</v>
      </c>
      <c r="Q306" t="str">
        <f>"Q"&amp;ROUNDUP(MONTH(Table1[[#This Row],[Order_Date]])/3,0)</f>
        <v>Q2</v>
      </c>
    </row>
    <row r="307" spans="1:17" x14ac:dyDescent="0.25">
      <c r="A307" t="s">
        <v>917</v>
      </c>
      <c r="B307" t="s">
        <v>918</v>
      </c>
      <c r="C307" t="s">
        <v>919</v>
      </c>
      <c r="D307" t="s">
        <v>461</v>
      </c>
      <c r="E307" t="str">
        <f>_xlfn.XLOOKUP(Table1[[#This Row],[Product_ID]],[1]!Table1[Product_ID],[1]!Table1[Product_Name])</f>
        <v>Beauty Product 13</v>
      </c>
      <c r="F307" t="str">
        <f>_xlfn.XLOOKUP(Table1[[#This Row],[Product_ID]],[1]!Table1[Product_ID],[1]!Table1[Category])</f>
        <v>Beauty</v>
      </c>
      <c r="G307">
        <f>_xlfn.XLOOKUP(Table1[[#This Row],[Product_ID]],[1]!Table1[Product_ID],[1]!Table1[Unit_Price])</f>
        <v>639</v>
      </c>
      <c r="H307">
        <f>_xlfn.XLOOKUP(Table1[[#This Row],[Product_ID]],[1]!Table1[Product_ID],[1]!Table1[Cost])</f>
        <v>319.5</v>
      </c>
      <c r="I307">
        <v>3</v>
      </c>
      <c r="J307">
        <v>15</v>
      </c>
      <c r="K307">
        <f>Table1[[#This Row],[Quantity]]*Table1[[#This Row],[Unit_Price]]</f>
        <v>1917</v>
      </c>
      <c r="L307">
        <f>Table1[[#This Row],[Quantity]]*Table1[[#This Row],[Cost]]</f>
        <v>958.5</v>
      </c>
      <c r="M307">
        <f>Table1[[#This Row],[Sales]]-Table1[[#This Row],[Total_Cost]]</f>
        <v>958.5</v>
      </c>
      <c r="N307" s="1">
        <f>Table1[[#This Row],[Profit]]/Table1[[#This Row],[Sales]]</f>
        <v>0.5</v>
      </c>
      <c r="O307" t="str">
        <f>TEXT(Table1[[#This Row],[Order_Date]],"mmmm")</f>
        <v>February</v>
      </c>
      <c r="P307">
        <f>YEAR(Table1[[#This Row],[Order_Date]])</f>
        <v>2024</v>
      </c>
      <c r="Q307" t="str">
        <f>"Q"&amp;ROUNDUP(MONTH(Table1[[#This Row],[Order_Date]])/3,0)</f>
        <v>Q1</v>
      </c>
    </row>
    <row r="308" spans="1:17" x14ac:dyDescent="0.25">
      <c r="A308" t="s">
        <v>920</v>
      </c>
      <c r="B308" t="s">
        <v>921</v>
      </c>
      <c r="C308" t="s">
        <v>922</v>
      </c>
      <c r="D308" t="s">
        <v>611</v>
      </c>
      <c r="E308" t="str">
        <f>_xlfn.XLOOKUP(Table1[[#This Row],[Product_ID]],[1]!Table1[Product_ID],[1]!Table1[Product_Name])</f>
        <v>Clothing Product 21</v>
      </c>
      <c r="F308" t="str">
        <f>_xlfn.XLOOKUP(Table1[[#This Row],[Product_ID]],[1]!Table1[Product_ID],[1]!Table1[Category])</f>
        <v>Clothing</v>
      </c>
      <c r="G308">
        <f>_xlfn.XLOOKUP(Table1[[#This Row],[Product_ID]],[1]!Table1[Product_ID],[1]!Table1[Unit_Price])</f>
        <v>1236</v>
      </c>
      <c r="H308">
        <f>_xlfn.XLOOKUP(Table1[[#This Row],[Product_ID]],[1]!Table1[Product_ID],[1]!Table1[Cost])</f>
        <v>865.2</v>
      </c>
      <c r="I308">
        <v>3</v>
      </c>
      <c r="J308">
        <v>5</v>
      </c>
      <c r="K308">
        <f>Table1[[#This Row],[Quantity]]*Table1[[#This Row],[Unit_Price]]</f>
        <v>3708</v>
      </c>
      <c r="L308">
        <f>Table1[[#This Row],[Quantity]]*Table1[[#This Row],[Cost]]</f>
        <v>2595.6000000000004</v>
      </c>
      <c r="M308">
        <f>Table1[[#This Row],[Sales]]-Table1[[#This Row],[Total_Cost]]</f>
        <v>1112.3999999999996</v>
      </c>
      <c r="N308" s="1">
        <f>Table1[[#This Row],[Profit]]/Table1[[#This Row],[Sales]]</f>
        <v>0.29999999999999988</v>
      </c>
      <c r="O308" t="str">
        <f>TEXT(Table1[[#This Row],[Order_Date]],"mmmm")</f>
        <v>February</v>
      </c>
      <c r="P308">
        <f>YEAR(Table1[[#This Row],[Order_Date]])</f>
        <v>2024</v>
      </c>
      <c r="Q308" t="str">
        <f>"Q"&amp;ROUNDUP(MONTH(Table1[[#This Row],[Order_Date]])/3,0)</f>
        <v>Q1</v>
      </c>
    </row>
    <row r="309" spans="1:17" x14ac:dyDescent="0.25">
      <c r="A309" t="s">
        <v>923</v>
      </c>
      <c r="B309" t="s">
        <v>924</v>
      </c>
      <c r="C309" t="s">
        <v>621</v>
      </c>
      <c r="D309" t="s">
        <v>598</v>
      </c>
      <c r="E309" t="str">
        <f>_xlfn.XLOOKUP(Table1[[#This Row],[Product_ID]],[1]!Table1[Product_ID],[1]!Table1[Product_Name])</f>
        <v>Clothing Product 84</v>
      </c>
      <c r="F309" t="str">
        <f>_xlfn.XLOOKUP(Table1[[#This Row],[Product_ID]],[1]!Table1[Product_ID],[1]!Table1[Category])</f>
        <v>Clothing</v>
      </c>
      <c r="G309">
        <f>_xlfn.XLOOKUP(Table1[[#This Row],[Product_ID]],[1]!Table1[Product_ID],[1]!Table1[Unit_Price])</f>
        <v>3921</v>
      </c>
      <c r="H309">
        <f>_xlfn.XLOOKUP(Table1[[#This Row],[Product_ID]],[1]!Table1[Product_ID],[1]!Table1[Cost])</f>
        <v>2352.6</v>
      </c>
      <c r="I309">
        <v>4</v>
      </c>
      <c r="J309">
        <v>20</v>
      </c>
      <c r="K309">
        <f>Table1[[#This Row],[Quantity]]*Table1[[#This Row],[Unit_Price]]</f>
        <v>15684</v>
      </c>
      <c r="L309">
        <f>Table1[[#This Row],[Quantity]]*Table1[[#This Row],[Cost]]</f>
        <v>9410.4</v>
      </c>
      <c r="M309">
        <f>Table1[[#This Row],[Sales]]-Table1[[#This Row],[Total_Cost]]</f>
        <v>6273.6</v>
      </c>
      <c r="N309" s="1">
        <f>Table1[[#This Row],[Profit]]/Table1[[#This Row],[Sales]]</f>
        <v>0.4</v>
      </c>
      <c r="O309" t="str">
        <f>TEXT(Table1[[#This Row],[Order_Date]],"mmmm")</f>
        <v>December</v>
      </c>
      <c r="P309">
        <f>YEAR(Table1[[#This Row],[Order_Date]])</f>
        <v>2025</v>
      </c>
      <c r="Q309" t="str">
        <f>"Q"&amp;ROUNDUP(MONTH(Table1[[#This Row],[Order_Date]])/3,0)</f>
        <v>Q4</v>
      </c>
    </row>
    <row r="310" spans="1:17" x14ac:dyDescent="0.25">
      <c r="A310" t="s">
        <v>925</v>
      </c>
      <c r="B310" t="s">
        <v>177</v>
      </c>
      <c r="C310" t="s">
        <v>926</v>
      </c>
      <c r="D310" t="s">
        <v>81</v>
      </c>
      <c r="E310" t="str">
        <f>_xlfn.XLOOKUP(Table1[[#This Row],[Product_ID]],[1]!Table1[Product_ID],[1]!Table1[Product_Name])</f>
        <v>Beauty Product 4</v>
      </c>
      <c r="F310" t="str">
        <f>_xlfn.XLOOKUP(Table1[[#This Row],[Product_ID]],[1]!Table1[Product_ID],[1]!Table1[Category])</f>
        <v>Beauty</v>
      </c>
      <c r="G310">
        <f>_xlfn.XLOOKUP(Table1[[#This Row],[Product_ID]],[1]!Table1[Product_ID],[1]!Table1[Unit_Price])</f>
        <v>591</v>
      </c>
      <c r="H310">
        <f>_xlfn.XLOOKUP(Table1[[#This Row],[Product_ID]],[1]!Table1[Product_ID],[1]!Table1[Cost])</f>
        <v>354.6</v>
      </c>
      <c r="I310">
        <v>2</v>
      </c>
      <c r="J310">
        <v>5</v>
      </c>
      <c r="K310">
        <f>Table1[[#This Row],[Quantity]]*Table1[[#This Row],[Unit_Price]]</f>
        <v>1182</v>
      </c>
      <c r="L310">
        <f>Table1[[#This Row],[Quantity]]*Table1[[#This Row],[Cost]]</f>
        <v>709.2</v>
      </c>
      <c r="M310">
        <f>Table1[[#This Row],[Sales]]-Table1[[#This Row],[Total_Cost]]</f>
        <v>472.79999999999995</v>
      </c>
      <c r="N310" s="1">
        <f>Table1[[#This Row],[Profit]]/Table1[[#This Row],[Sales]]</f>
        <v>0.39999999999999997</v>
      </c>
      <c r="O310" t="str">
        <f>TEXT(Table1[[#This Row],[Order_Date]],"mmmm")</f>
        <v>August</v>
      </c>
      <c r="P310">
        <f>YEAR(Table1[[#This Row],[Order_Date]])</f>
        <v>2025</v>
      </c>
      <c r="Q310" t="str">
        <f>"Q"&amp;ROUNDUP(MONTH(Table1[[#This Row],[Order_Date]])/3,0)</f>
        <v>Q3</v>
      </c>
    </row>
    <row r="311" spans="1:17" x14ac:dyDescent="0.25">
      <c r="A311" t="s">
        <v>927</v>
      </c>
      <c r="B311" t="s">
        <v>656</v>
      </c>
      <c r="C311" t="s">
        <v>928</v>
      </c>
      <c r="D311" t="s">
        <v>244</v>
      </c>
      <c r="E311" t="str">
        <f>_xlfn.XLOOKUP(Table1[[#This Row],[Product_ID]],[1]!Table1[Product_ID],[1]!Table1[Product_Name])</f>
        <v>Beauty Product 100</v>
      </c>
      <c r="F311" t="str">
        <f>_xlfn.XLOOKUP(Table1[[#This Row],[Product_ID]],[1]!Table1[Product_ID],[1]!Table1[Category])</f>
        <v>Beauty</v>
      </c>
      <c r="G311">
        <f>_xlfn.XLOOKUP(Table1[[#This Row],[Product_ID]],[1]!Table1[Product_ID],[1]!Table1[Unit_Price])</f>
        <v>2523</v>
      </c>
      <c r="H311">
        <f>_xlfn.XLOOKUP(Table1[[#This Row],[Product_ID]],[1]!Table1[Product_ID],[1]!Table1[Cost])</f>
        <v>1766.1</v>
      </c>
      <c r="I311">
        <v>2</v>
      </c>
      <c r="J311">
        <v>0</v>
      </c>
      <c r="K311">
        <f>Table1[[#This Row],[Quantity]]*Table1[[#This Row],[Unit_Price]]</f>
        <v>5046</v>
      </c>
      <c r="L311">
        <f>Table1[[#This Row],[Quantity]]*Table1[[#This Row],[Cost]]</f>
        <v>3532.2</v>
      </c>
      <c r="M311">
        <f>Table1[[#This Row],[Sales]]-Table1[[#This Row],[Total_Cost]]</f>
        <v>1513.8000000000002</v>
      </c>
      <c r="N311" s="1">
        <f>Table1[[#This Row],[Profit]]/Table1[[#This Row],[Sales]]</f>
        <v>0.30000000000000004</v>
      </c>
      <c r="O311" t="str">
        <f>TEXT(Table1[[#This Row],[Order_Date]],"mmmm")</f>
        <v>October</v>
      </c>
      <c r="P311">
        <f>YEAR(Table1[[#This Row],[Order_Date]])</f>
        <v>2025</v>
      </c>
      <c r="Q311" t="str">
        <f>"Q"&amp;ROUNDUP(MONTH(Table1[[#This Row],[Order_Date]])/3,0)</f>
        <v>Q4</v>
      </c>
    </row>
    <row r="312" spans="1:17" x14ac:dyDescent="0.25">
      <c r="A312" t="s">
        <v>929</v>
      </c>
      <c r="B312" t="s">
        <v>930</v>
      </c>
      <c r="C312" t="s">
        <v>931</v>
      </c>
      <c r="D312" t="s">
        <v>25</v>
      </c>
      <c r="E312" t="str">
        <f>_xlfn.XLOOKUP(Table1[[#This Row],[Product_ID]],[1]!Table1[Product_ID],[1]!Table1[Product_Name])</f>
        <v>Sports Product 7</v>
      </c>
      <c r="F312" t="str">
        <f>_xlfn.XLOOKUP(Table1[[#This Row],[Product_ID]],[1]!Table1[Product_ID],[1]!Table1[Category])</f>
        <v>Sports</v>
      </c>
      <c r="G312">
        <f>_xlfn.XLOOKUP(Table1[[#This Row],[Product_ID]],[1]!Table1[Product_ID],[1]!Table1[Unit_Price])</f>
        <v>5469</v>
      </c>
      <c r="H312">
        <f>_xlfn.XLOOKUP(Table1[[#This Row],[Product_ID]],[1]!Table1[Product_ID],[1]!Table1[Cost])</f>
        <v>3281.4</v>
      </c>
      <c r="I312">
        <v>3</v>
      </c>
      <c r="J312">
        <v>5</v>
      </c>
      <c r="K312">
        <f>Table1[[#This Row],[Quantity]]*Table1[[#This Row],[Unit_Price]]</f>
        <v>16407</v>
      </c>
      <c r="L312">
        <f>Table1[[#This Row],[Quantity]]*Table1[[#This Row],[Cost]]</f>
        <v>9844.2000000000007</v>
      </c>
      <c r="M312">
        <f>Table1[[#This Row],[Sales]]-Table1[[#This Row],[Total_Cost]]</f>
        <v>6562.7999999999993</v>
      </c>
      <c r="N312" s="1">
        <f>Table1[[#This Row],[Profit]]/Table1[[#This Row],[Sales]]</f>
        <v>0.39999999999999997</v>
      </c>
      <c r="O312" t="str">
        <f>TEXT(Table1[[#This Row],[Order_Date]],"mmmm")</f>
        <v>October</v>
      </c>
      <c r="P312">
        <f>YEAR(Table1[[#This Row],[Order_Date]])</f>
        <v>2025</v>
      </c>
      <c r="Q312" t="str">
        <f>"Q"&amp;ROUNDUP(MONTH(Table1[[#This Row],[Order_Date]])/3,0)</f>
        <v>Q4</v>
      </c>
    </row>
    <row r="313" spans="1:17" x14ac:dyDescent="0.25">
      <c r="A313" t="s">
        <v>932</v>
      </c>
      <c r="B313" t="s">
        <v>933</v>
      </c>
      <c r="C313" t="s">
        <v>934</v>
      </c>
      <c r="D313" t="s">
        <v>317</v>
      </c>
      <c r="E313" t="str">
        <f>_xlfn.XLOOKUP(Table1[[#This Row],[Product_ID]],[1]!Table1[Product_ID],[1]!Table1[Product_Name])</f>
        <v>Beauty Product 90</v>
      </c>
      <c r="F313" t="str">
        <f>_xlfn.XLOOKUP(Table1[[#This Row],[Product_ID]],[1]!Table1[Product_ID],[1]!Table1[Category])</f>
        <v>Beauty</v>
      </c>
      <c r="G313">
        <f>_xlfn.XLOOKUP(Table1[[#This Row],[Product_ID]],[1]!Table1[Product_ID],[1]!Table1[Unit_Price])</f>
        <v>1510</v>
      </c>
      <c r="H313">
        <f>_xlfn.XLOOKUP(Table1[[#This Row],[Product_ID]],[1]!Table1[Product_ID],[1]!Table1[Cost])</f>
        <v>755</v>
      </c>
      <c r="I313">
        <v>1</v>
      </c>
      <c r="J313">
        <v>10</v>
      </c>
      <c r="K313">
        <f>Table1[[#This Row],[Quantity]]*Table1[[#This Row],[Unit_Price]]</f>
        <v>1510</v>
      </c>
      <c r="L313">
        <f>Table1[[#This Row],[Quantity]]*Table1[[#This Row],[Cost]]</f>
        <v>755</v>
      </c>
      <c r="M313">
        <f>Table1[[#This Row],[Sales]]-Table1[[#This Row],[Total_Cost]]</f>
        <v>755</v>
      </c>
      <c r="N313" s="1">
        <f>Table1[[#This Row],[Profit]]/Table1[[#This Row],[Sales]]</f>
        <v>0.5</v>
      </c>
      <c r="O313" t="str">
        <f>TEXT(Table1[[#This Row],[Order_Date]],"mmmm")</f>
        <v>August</v>
      </c>
      <c r="P313">
        <f>YEAR(Table1[[#This Row],[Order_Date]])</f>
        <v>2025</v>
      </c>
      <c r="Q313" t="str">
        <f>"Q"&amp;ROUNDUP(MONTH(Table1[[#This Row],[Order_Date]])/3,0)</f>
        <v>Q3</v>
      </c>
    </row>
    <row r="314" spans="1:17" x14ac:dyDescent="0.25">
      <c r="A314" t="s">
        <v>935</v>
      </c>
      <c r="B314" t="s">
        <v>936</v>
      </c>
      <c r="C314" t="s">
        <v>937</v>
      </c>
      <c r="D314" t="s">
        <v>366</v>
      </c>
      <c r="E314" t="str">
        <f>_xlfn.XLOOKUP(Table1[[#This Row],[Product_ID]],[1]!Table1[Product_ID],[1]!Table1[Product_Name])</f>
        <v>Home &amp; Kitchen Product 93</v>
      </c>
      <c r="F314" t="str">
        <f>_xlfn.XLOOKUP(Table1[[#This Row],[Product_ID]],[1]!Table1[Product_ID],[1]!Table1[Category])</f>
        <v>Home &amp; Kitchen</v>
      </c>
      <c r="G314">
        <f>_xlfn.XLOOKUP(Table1[[#This Row],[Product_ID]],[1]!Table1[Product_ID],[1]!Table1[Unit_Price])</f>
        <v>10597</v>
      </c>
      <c r="H314">
        <f>_xlfn.XLOOKUP(Table1[[#This Row],[Product_ID]],[1]!Table1[Product_ID],[1]!Table1[Cost])</f>
        <v>5298.5</v>
      </c>
      <c r="I314">
        <v>4</v>
      </c>
      <c r="J314">
        <v>10</v>
      </c>
      <c r="K314">
        <f>Table1[[#This Row],[Quantity]]*Table1[[#This Row],[Unit_Price]]</f>
        <v>42388</v>
      </c>
      <c r="L314">
        <f>Table1[[#This Row],[Quantity]]*Table1[[#This Row],[Cost]]</f>
        <v>21194</v>
      </c>
      <c r="M314">
        <f>Table1[[#This Row],[Sales]]-Table1[[#This Row],[Total_Cost]]</f>
        <v>21194</v>
      </c>
      <c r="N314" s="1">
        <f>Table1[[#This Row],[Profit]]/Table1[[#This Row],[Sales]]</f>
        <v>0.5</v>
      </c>
      <c r="O314" t="str">
        <f>TEXT(Table1[[#This Row],[Order_Date]],"mmmm")</f>
        <v>August</v>
      </c>
      <c r="P314">
        <f>YEAR(Table1[[#This Row],[Order_Date]])</f>
        <v>2024</v>
      </c>
      <c r="Q314" t="str">
        <f>"Q"&amp;ROUNDUP(MONTH(Table1[[#This Row],[Order_Date]])/3,0)</f>
        <v>Q3</v>
      </c>
    </row>
    <row r="315" spans="1:17" x14ac:dyDescent="0.25">
      <c r="A315" t="s">
        <v>938</v>
      </c>
      <c r="B315" t="s">
        <v>876</v>
      </c>
      <c r="C315" t="s">
        <v>939</v>
      </c>
      <c r="D315" t="s">
        <v>135</v>
      </c>
      <c r="E315" t="str">
        <f>_xlfn.XLOOKUP(Table1[[#This Row],[Product_ID]],[1]!Table1[Product_ID],[1]!Table1[Product_Name])</f>
        <v>Electronics Product 28</v>
      </c>
      <c r="F315" t="str">
        <f>_xlfn.XLOOKUP(Table1[[#This Row],[Product_ID]],[1]!Table1[Product_ID],[1]!Table1[Category])</f>
        <v>Electronics</v>
      </c>
      <c r="G315">
        <f>_xlfn.XLOOKUP(Table1[[#This Row],[Product_ID]],[1]!Table1[Product_ID],[1]!Table1[Unit_Price])</f>
        <v>9664</v>
      </c>
      <c r="H315">
        <f>_xlfn.XLOOKUP(Table1[[#This Row],[Product_ID]],[1]!Table1[Product_ID],[1]!Table1[Cost])</f>
        <v>4832</v>
      </c>
      <c r="I315">
        <v>5</v>
      </c>
      <c r="J315">
        <v>0</v>
      </c>
      <c r="K315">
        <f>Table1[[#This Row],[Quantity]]*Table1[[#This Row],[Unit_Price]]</f>
        <v>48320</v>
      </c>
      <c r="L315">
        <f>Table1[[#This Row],[Quantity]]*Table1[[#This Row],[Cost]]</f>
        <v>24160</v>
      </c>
      <c r="M315">
        <f>Table1[[#This Row],[Sales]]-Table1[[#This Row],[Total_Cost]]</f>
        <v>24160</v>
      </c>
      <c r="N315" s="1">
        <f>Table1[[#This Row],[Profit]]/Table1[[#This Row],[Sales]]</f>
        <v>0.5</v>
      </c>
      <c r="O315" t="str">
        <f>TEXT(Table1[[#This Row],[Order_Date]],"mmmm")</f>
        <v>January</v>
      </c>
      <c r="P315">
        <f>YEAR(Table1[[#This Row],[Order_Date]])</f>
        <v>2024</v>
      </c>
      <c r="Q315" t="str">
        <f>"Q"&amp;ROUNDUP(MONTH(Table1[[#This Row],[Order_Date]])/3,0)</f>
        <v>Q1</v>
      </c>
    </row>
    <row r="316" spans="1:17" x14ac:dyDescent="0.25">
      <c r="A316" t="s">
        <v>940</v>
      </c>
      <c r="B316" t="s">
        <v>941</v>
      </c>
      <c r="C316" t="s">
        <v>260</v>
      </c>
      <c r="D316" t="s">
        <v>598</v>
      </c>
      <c r="E316" t="str">
        <f>_xlfn.XLOOKUP(Table1[[#This Row],[Product_ID]],[1]!Table1[Product_ID],[1]!Table1[Product_Name])</f>
        <v>Clothing Product 84</v>
      </c>
      <c r="F316" t="str">
        <f>_xlfn.XLOOKUP(Table1[[#This Row],[Product_ID]],[1]!Table1[Product_ID],[1]!Table1[Category])</f>
        <v>Clothing</v>
      </c>
      <c r="G316">
        <f>_xlfn.XLOOKUP(Table1[[#This Row],[Product_ID]],[1]!Table1[Product_ID],[1]!Table1[Unit_Price])</f>
        <v>3921</v>
      </c>
      <c r="H316">
        <f>_xlfn.XLOOKUP(Table1[[#This Row],[Product_ID]],[1]!Table1[Product_ID],[1]!Table1[Cost])</f>
        <v>2352.6</v>
      </c>
      <c r="I316">
        <v>5</v>
      </c>
      <c r="J316">
        <v>15</v>
      </c>
      <c r="K316">
        <f>Table1[[#This Row],[Quantity]]*Table1[[#This Row],[Unit_Price]]</f>
        <v>19605</v>
      </c>
      <c r="L316">
        <f>Table1[[#This Row],[Quantity]]*Table1[[#This Row],[Cost]]</f>
        <v>11763</v>
      </c>
      <c r="M316">
        <f>Table1[[#This Row],[Sales]]-Table1[[#This Row],[Total_Cost]]</f>
        <v>7842</v>
      </c>
      <c r="N316" s="1">
        <f>Table1[[#This Row],[Profit]]/Table1[[#This Row],[Sales]]</f>
        <v>0.4</v>
      </c>
      <c r="O316" t="str">
        <f>TEXT(Table1[[#This Row],[Order_Date]],"mmmm")</f>
        <v>July</v>
      </c>
      <c r="P316">
        <f>YEAR(Table1[[#This Row],[Order_Date]])</f>
        <v>2024</v>
      </c>
      <c r="Q316" t="str">
        <f>"Q"&amp;ROUNDUP(MONTH(Table1[[#This Row],[Order_Date]])/3,0)</f>
        <v>Q3</v>
      </c>
    </row>
    <row r="317" spans="1:17" x14ac:dyDescent="0.25">
      <c r="A317" t="s">
        <v>942</v>
      </c>
      <c r="B317" t="s">
        <v>943</v>
      </c>
      <c r="C317" t="s">
        <v>944</v>
      </c>
      <c r="D317" t="s">
        <v>81</v>
      </c>
      <c r="E317" t="str">
        <f>_xlfn.XLOOKUP(Table1[[#This Row],[Product_ID]],[1]!Table1[Product_ID],[1]!Table1[Product_Name])</f>
        <v>Beauty Product 4</v>
      </c>
      <c r="F317" t="str">
        <f>_xlfn.XLOOKUP(Table1[[#This Row],[Product_ID]],[1]!Table1[Product_ID],[1]!Table1[Category])</f>
        <v>Beauty</v>
      </c>
      <c r="G317">
        <f>_xlfn.XLOOKUP(Table1[[#This Row],[Product_ID]],[1]!Table1[Product_ID],[1]!Table1[Unit_Price])</f>
        <v>591</v>
      </c>
      <c r="H317">
        <f>_xlfn.XLOOKUP(Table1[[#This Row],[Product_ID]],[1]!Table1[Product_ID],[1]!Table1[Cost])</f>
        <v>354.6</v>
      </c>
      <c r="I317">
        <v>4</v>
      </c>
      <c r="J317">
        <v>0</v>
      </c>
      <c r="K317">
        <f>Table1[[#This Row],[Quantity]]*Table1[[#This Row],[Unit_Price]]</f>
        <v>2364</v>
      </c>
      <c r="L317">
        <f>Table1[[#This Row],[Quantity]]*Table1[[#This Row],[Cost]]</f>
        <v>1418.4</v>
      </c>
      <c r="M317">
        <f>Table1[[#This Row],[Sales]]-Table1[[#This Row],[Total_Cost]]</f>
        <v>945.59999999999991</v>
      </c>
      <c r="N317" s="1">
        <f>Table1[[#This Row],[Profit]]/Table1[[#This Row],[Sales]]</f>
        <v>0.39999999999999997</v>
      </c>
      <c r="O317" t="str">
        <f>TEXT(Table1[[#This Row],[Order_Date]],"mmmm")</f>
        <v>June</v>
      </c>
      <c r="P317">
        <f>YEAR(Table1[[#This Row],[Order_Date]])</f>
        <v>2025</v>
      </c>
      <c r="Q317" t="str">
        <f>"Q"&amp;ROUNDUP(MONTH(Table1[[#This Row],[Order_Date]])/3,0)</f>
        <v>Q2</v>
      </c>
    </row>
    <row r="318" spans="1:17" x14ac:dyDescent="0.25">
      <c r="A318" t="s">
        <v>945</v>
      </c>
      <c r="B318" t="s">
        <v>946</v>
      </c>
      <c r="C318" t="s">
        <v>487</v>
      </c>
      <c r="D318" t="s">
        <v>454</v>
      </c>
      <c r="E318" t="str">
        <f>_xlfn.XLOOKUP(Table1[[#This Row],[Product_ID]],[1]!Table1[Product_ID],[1]!Table1[Product_Name])</f>
        <v>Home &amp; Kitchen Product 94</v>
      </c>
      <c r="F318" t="str">
        <f>_xlfn.XLOOKUP(Table1[[#This Row],[Product_ID]],[1]!Table1[Product_ID],[1]!Table1[Category])</f>
        <v>Home &amp; Kitchen</v>
      </c>
      <c r="G318">
        <f>_xlfn.XLOOKUP(Table1[[#This Row],[Product_ID]],[1]!Table1[Product_ID],[1]!Table1[Unit_Price])</f>
        <v>13434</v>
      </c>
      <c r="H318">
        <f>_xlfn.XLOOKUP(Table1[[#This Row],[Product_ID]],[1]!Table1[Product_ID],[1]!Table1[Cost])</f>
        <v>9403.7999999999993</v>
      </c>
      <c r="I318">
        <v>4</v>
      </c>
      <c r="J318">
        <v>20</v>
      </c>
      <c r="K318">
        <f>Table1[[#This Row],[Quantity]]*Table1[[#This Row],[Unit_Price]]</f>
        <v>53736</v>
      </c>
      <c r="L318">
        <f>Table1[[#This Row],[Quantity]]*Table1[[#This Row],[Cost]]</f>
        <v>37615.199999999997</v>
      </c>
      <c r="M318">
        <f>Table1[[#This Row],[Sales]]-Table1[[#This Row],[Total_Cost]]</f>
        <v>16120.800000000003</v>
      </c>
      <c r="N318" s="1">
        <f>Table1[[#This Row],[Profit]]/Table1[[#This Row],[Sales]]</f>
        <v>0.30000000000000004</v>
      </c>
      <c r="O318" t="str">
        <f>TEXT(Table1[[#This Row],[Order_Date]],"mmmm")</f>
        <v>October</v>
      </c>
      <c r="P318">
        <f>YEAR(Table1[[#This Row],[Order_Date]])</f>
        <v>2025</v>
      </c>
      <c r="Q318" t="str">
        <f>"Q"&amp;ROUNDUP(MONTH(Table1[[#This Row],[Order_Date]])/3,0)</f>
        <v>Q4</v>
      </c>
    </row>
    <row r="319" spans="1:17" x14ac:dyDescent="0.25">
      <c r="A319" t="s">
        <v>947</v>
      </c>
      <c r="B319" t="s">
        <v>948</v>
      </c>
      <c r="C319" t="s">
        <v>591</v>
      </c>
      <c r="D319" t="s">
        <v>615</v>
      </c>
      <c r="E319" t="str">
        <f>_xlfn.XLOOKUP(Table1[[#This Row],[Product_ID]],[1]!Table1[Product_ID],[1]!Table1[Product_Name])</f>
        <v>Home &amp; Kitchen Product 92</v>
      </c>
      <c r="F319" t="str">
        <f>_xlfn.XLOOKUP(Table1[[#This Row],[Product_ID]],[1]!Table1[Product_ID],[1]!Table1[Category])</f>
        <v>Home &amp; Kitchen</v>
      </c>
      <c r="G319">
        <f>_xlfn.XLOOKUP(Table1[[#This Row],[Product_ID]],[1]!Table1[Product_ID],[1]!Table1[Unit_Price])</f>
        <v>7315</v>
      </c>
      <c r="H319">
        <f>_xlfn.XLOOKUP(Table1[[#This Row],[Product_ID]],[1]!Table1[Product_ID],[1]!Table1[Cost])</f>
        <v>4389</v>
      </c>
      <c r="I319">
        <v>3</v>
      </c>
      <c r="J319">
        <v>20</v>
      </c>
      <c r="K319">
        <f>Table1[[#This Row],[Quantity]]*Table1[[#This Row],[Unit_Price]]</f>
        <v>21945</v>
      </c>
      <c r="L319">
        <f>Table1[[#This Row],[Quantity]]*Table1[[#This Row],[Cost]]</f>
        <v>13167</v>
      </c>
      <c r="M319">
        <f>Table1[[#This Row],[Sales]]-Table1[[#This Row],[Total_Cost]]</f>
        <v>8778</v>
      </c>
      <c r="N319" s="1">
        <f>Table1[[#This Row],[Profit]]/Table1[[#This Row],[Sales]]</f>
        <v>0.4</v>
      </c>
      <c r="O319" t="str">
        <f>TEXT(Table1[[#This Row],[Order_Date]],"mmmm")</f>
        <v>December</v>
      </c>
      <c r="P319">
        <f>YEAR(Table1[[#This Row],[Order_Date]])</f>
        <v>2025</v>
      </c>
      <c r="Q319" t="str">
        <f>"Q"&amp;ROUNDUP(MONTH(Table1[[#This Row],[Order_Date]])/3,0)</f>
        <v>Q4</v>
      </c>
    </row>
    <row r="320" spans="1:17" x14ac:dyDescent="0.25">
      <c r="A320" t="s">
        <v>949</v>
      </c>
      <c r="B320" t="s">
        <v>950</v>
      </c>
      <c r="C320" t="s">
        <v>951</v>
      </c>
      <c r="D320" t="s">
        <v>264</v>
      </c>
      <c r="E320" t="str">
        <f>_xlfn.XLOOKUP(Table1[[#This Row],[Product_ID]],[1]!Table1[Product_ID],[1]!Table1[Product_Name])</f>
        <v>Clothing Product 96</v>
      </c>
      <c r="F320" t="str">
        <f>_xlfn.XLOOKUP(Table1[[#This Row],[Product_ID]],[1]!Table1[Product_ID],[1]!Table1[Category])</f>
        <v>Clothing</v>
      </c>
      <c r="G320">
        <f>_xlfn.XLOOKUP(Table1[[#This Row],[Product_ID]],[1]!Table1[Product_ID],[1]!Table1[Unit_Price])</f>
        <v>483</v>
      </c>
      <c r="H320">
        <f>_xlfn.XLOOKUP(Table1[[#This Row],[Product_ID]],[1]!Table1[Product_ID],[1]!Table1[Cost])</f>
        <v>289.8</v>
      </c>
      <c r="I320">
        <v>3</v>
      </c>
      <c r="J320">
        <v>15</v>
      </c>
      <c r="K320">
        <f>Table1[[#This Row],[Quantity]]*Table1[[#This Row],[Unit_Price]]</f>
        <v>1449</v>
      </c>
      <c r="L320">
        <f>Table1[[#This Row],[Quantity]]*Table1[[#This Row],[Cost]]</f>
        <v>869.40000000000009</v>
      </c>
      <c r="M320">
        <f>Table1[[#This Row],[Sales]]-Table1[[#This Row],[Total_Cost]]</f>
        <v>579.59999999999991</v>
      </c>
      <c r="N320" s="1">
        <f>Table1[[#This Row],[Profit]]/Table1[[#This Row],[Sales]]</f>
        <v>0.39999999999999991</v>
      </c>
      <c r="O320" t="str">
        <f>TEXT(Table1[[#This Row],[Order_Date]],"mmmm")</f>
        <v>January</v>
      </c>
      <c r="P320">
        <f>YEAR(Table1[[#This Row],[Order_Date]])</f>
        <v>2024</v>
      </c>
      <c r="Q320" t="str">
        <f>"Q"&amp;ROUNDUP(MONTH(Table1[[#This Row],[Order_Date]])/3,0)</f>
        <v>Q1</v>
      </c>
    </row>
    <row r="321" spans="1:17" x14ac:dyDescent="0.25">
      <c r="A321" t="s">
        <v>952</v>
      </c>
      <c r="B321" t="s">
        <v>953</v>
      </c>
      <c r="C321" t="s">
        <v>954</v>
      </c>
      <c r="D321" t="s">
        <v>81</v>
      </c>
      <c r="E321" t="str">
        <f>_xlfn.XLOOKUP(Table1[[#This Row],[Product_ID]],[1]!Table1[Product_ID],[1]!Table1[Product_Name])</f>
        <v>Beauty Product 4</v>
      </c>
      <c r="F321" t="str">
        <f>_xlfn.XLOOKUP(Table1[[#This Row],[Product_ID]],[1]!Table1[Product_ID],[1]!Table1[Category])</f>
        <v>Beauty</v>
      </c>
      <c r="G321">
        <f>_xlfn.XLOOKUP(Table1[[#This Row],[Product_ID]],[1]!Table1[Product_ID],[1]!Table1[Unit_Price])</f>
        <v>591</v>
      </c>
      <c r="H321">
        <f>_xlfn.XLOOKUP(Table1[[#This Row],[Product_ID]],[1]!Table1[Product_ID],[1]!Table1[Cost])</f>
        <v>354.6</v>
      </c>
      <c r="I321">
        <v>3</v>
      </c>
      <c r="J321">
        <v>10</v>
      </c>
      <c r="K321">
        <f>Table1[[#This Row],[Quantity]]*Table1[[#This Row],[Unit_Price]]</f>
        <v>1773</v>
      </c>
      <c r="L321">
        <f>Table1[[#This Row],[Quantity]]*Table1[[#This Row],[Cost]]</f>
        <v>1063.8000000000002</v>
      </c>
      <c r="M321">
        <f>Table1[[#This Row],[Sales]]-Table1[[#This Row],[Total_Cost]]</f>
        <v>709.19999999999982</v>
      </c>
      <c r="N321" s="1">
        <f>Table1[[#This Row],[Profit]]/Table1[[#This Row],[Sales]]</f>
        <v>0.39999999999999991</v>
      </c>
      <c r="O321" t="str">
        <f>TEXT(Table1[[#This Row],[Order_Date]],"mmmm")</f>
        <v>November</v>
      </c>
      <c r="P321">
        <f>YEAR(Table1[[#This Row],[Order_Date]])</f>
        <v>2025</v>
      </c>
      <c r="Q321" t="str">
        <f>"Q"&amp;ROUNDUP(MONTH(Table1[[#This Row],[Order_Date]])/3,0)</f>
        <v>Q4</v>
      </c>
    </row>
    <row r="322" spans="1:17" x14ac:dyDescent="0.25">
      <c r="A322" t="s">
        <v>955</v>
      </c>
      <c r="B322" t="s">
        <v>235</v>
      </c>
      <c r="C322" t="s">
        <v>956</v>
      </c>
      <c r="D322" t="s">
        <v>366</v>
      </c>
      <c r="E322" t="str">
        <f>_xlfn.XLOOKUP(Table1[[#This Row],[Product_ID]],[1]!Table1[Product_ID],[1]!Table1[Product_Name])</f>
        <v>Home &amp; Kitchen Product 93</v>
      </c>
      <c r="F322" t="str">
        <f>_xlfn.XLOOKUP(Table1[[#This Row],[Product_ID]],[1]!Table1[Product_ID],[1]!Table1[Category])</f>
        <v>Home &amp; Kitchen</v>
      </c>
      <c r="G322">
        <f>_xlfn.XLOOKUP(Table1[[#This Row],[Product_ID]],[1]!Table1[Product_ID],[1]!Table1[Unit_Price])</f>
        <v>10597</v>
      </c>
      <c r="H322">
        <f>_xlfn.XLOOKUP(Table1[[#This Row],[Product_ID]],[1]!Table1[Product_ID],[1]!Table1[Cost])</f>
        <v>5298.5</v>
      </c>
      <c r="I322">
        <v>2</v>
      </c>
      <c r="J322">
        <v>10</v>
      </c>
      <c r="K322">
        <f>Table1[[#This Row],[Quantity]]*Table1[[#This Row],[Unit_Price]]</f>
        <v>21194</v>
      </c>
      <c r="L322">
        <f>Table1[[#This Row],[Quantity]]*Table1[[#This Row],[Cost]]</f>
        <v>10597</v>
      </c>
      <c r="M322">
        <f>Table1[[#This Row],[Sales]]-Table1[[#This Row],[Total_Cost]]</f>
        <v>10597</v>
      </c>
      <c r="N322" s="1">
        <f>Table1[[#This Row],[Profit]]/Table1[[#This Row],[Sales]]</f>
        <v>0.5</v>
      </c>
      <c r="O322" t="str">
        <f>TEXT(Table1[[#This Row],[Order_Date]],"mmmm")</f>
        <v>December</v>
      </c>
      <c r="P322">
        <f>YEAR(Table1[[#This Row],[Order_Date]])</f>
        <v>2024</v>
      </c>
      <c r="Q322" t="str">
        <f>"Q"&amp;ROUNDUP(MONTH(Table1[[#This Row],[Order_Date]])/3,0)</f>
        <v>Q4</v>
      </c>
    </row>
    <row r="323" spans="1:17" x14ac:dyDescent="0.25">
      <c r="A323" t="s">
        <v>957</v>
      </c>
      <c r="B323" t="s">
        <v>958</v>
      </c>
      <c r="C323" t="s">
        <v>959</v>
      </c>
      <c r="D323" t="s">
        <v>465</v>
      </c>
      <c r="E323" t="str">
        <f>_xlfn.XLOOKUP(Table1[[#This Row],[Product_ID]],[1]!Table1[Product_ID],[1]!Table1[Product_Name])</f>
        <v>Beauty Product 71</v>
      </c>
      <c r="F323" t="str">
        <f>_xlfn.XLOOKUP(Table1[[#This Row],[Product_ID]],[1]!Table1[Product_ID],[1]!Table1[Category])</f>
        <v>Beauty</v>
      </c>
      <c r="G323">
        <f>_xlfn.XLOOKUP(Table1[[#This Row],[Product_ID]],[1]!Table1[Product_ID],[1]!Table1[Unit_Price])</f>
        <v>487</v>
      </c>
      <c r="H323">
        <f>_xlfn.XLOOKUP(Table1[[#This Row],[Product_ID]],[1]!Table1[Product_ID],[1]!Table1[Cost])</f>
        <v>243.5</v>
      </c>
      <c r="I323">
        <v>2</v>
      </c>
      <c r="J323">
        <v>0</v>
      </c>
      <c r="K323">
        <f>Table1[[#This Row],[Quantity]]*Table1[[#This Row],[Unit_Price]]</f>
        <v>974</v>
      </c>
      <c r="L323">
        <f>Table1[[#This Row],[Quantity]]*Table1[[#This Row],[Cost]]</f>
        <v>487</v>
      </c>
      <c r="M323">
        <f>Table1[[#This Row],[Sales]]-Table1[[#This Row],[Total_Cost]]</f>
        <v>487</v>
      </c>
      <c r="N323" s="1">
        <f>Table1[[#This Row],[Profit]]/Table1[[#This Row],[Sales]]</f>
        <v>0.5</v>
      </c>
      <c r="O323" t="str">
        <f>TEXT(Table1[[#This Row],[Order_Date]],"mmmm")</f>
        <v>November</v>
      </c>
      <c r="P323">
        <f>YEAR(Table1[[#This Row],[Order_Date]])</f>
        <v>2025</v>
      </c>
      <c r="Q323" t="str">
        <f>"Q"&amp;ROUNDUP(MONTH(Table1[[#This Row],[Order_Date]])/3,0)</f>
        <v>Q4</v>
      </c>
    </row>
    <row r="324" spans="1:17" x14ac:dyDescent="0.25">
      <c r="A324" t="s">
        <v>960</v>
      </c>
      <c r="B324" t="s">
        <v>961</v>
      </c>
      <c r="C324" t="s">
        <v>962</v>
      </c>
      <c r="D324" t="s">
        <v>320</v>
      </c>
      <c r="E324" t="str">
        <f>_xlfn.XLOOKUP(Table1[[#This Row],[Product_ID]],[1]!Table1[Product_ID],[1]!Table1[Product_Name])</f>
        <v>Clothing Product 15</v>
      </c>
      <c r="F324" t="str">
        <f>_xlfn.XLOOKUP(Table1[[#This Row],[Product_ID]],[1]!Table1[Product_ID],[1]!Table1[Category])</f>
        <v>Clothing</v>
      </c>
      <c r="G324">
        <f>_xlfn.XLOOKUP(Table1[[#This Row],[Product_ID]],[1]!Table1[Product_ID],[1]!Table1[Unit_Price])</f>
        <v>2943</v>
      </c>
      <c r="H324">
        <f>_xlfn.XLOOKUP(Table1[[#This Row],[Product_ID]],[1]!Table1[Product_ID],[1]!Table1[Cost])</f>
        <v>1471.5</v>
      </c>
      <c r="I324">
        <v>4</v>
      </c>
      <c r="J324">
        <v>15</v>
      </c>
      <c r="K324">
        <f>Table1[[#This Row],[Quantity]]*Table1[[#This Row],[Unit_Price]]</f>
        <v>11772</v>
      </c>
      <c r="L324">
        <f>Table1[[#This Row],[Quantity]]*Table1[[#This Row],[Cost]]</f>
        <v>5886</v>
      </c>
      <c r="M324">
        <f>Table1[[#This Row],[Sales]]-Table1[[#This Row],[Total_Cost]]</f>
        <v>5886</v>
      </c>
      <c r="N324" s="1">
        <f>Table1[[#This Row],[Profit]]/Table1[[#This Row],[Sales]]</f>
        <v>0.5</v>
      </c>
      <c r="O324" t="str">
        <f>TEXT(Table1[[#This Row],[Order_Date]],"mmmm")</f>
        <v>March</v>
      </c>
      <c r="P324">
        <f>YEAR(Table1[[#This Row],[Order_Date]])</f>
        <v>2025</v>
      </c>
      <c r="Q324" t="str">
        <f>"Q"&amp;ROUNDUP(MONTH(Table1[[#This Row],[Order_Date]])/3,0)</f>
        <v>Q1</v>
      </c>
    </row>
    <row r="325" spans="1:17" x14ac:dyDescent="0.25">
      <c r="A325" t="s">
        <v>963</v>
      </c>
      <c r="B325" t="s">
        <v>958</v>
      </c>
      <c r="C325" t="s">
        <v>806</v>
      </c>
      <c r="D325" t="s">
        <v>450</v>
      </c>
      <c r="E325" t="str">
        <f>_xlfn.XLOOKUP(Table1[[#This Row],[Product_ID]],[1]!Table1[Product_ID],[1]!Table1[Product_Name])</f>
        <v>Electronics Product 82</v>
      </c>
      <c r="F325" t="str">
        <f>_xlfn.XLOOKUP(Table1[[#This Row],[Product_ID]],[1]!Table1[Product_ID],[1]!Table1[Category])</f>
        <v>Electronics</v>
      </c>
      <c r="G325">
        <f>_xlfn.XLOOKUP(Table1[[#This Row],[Product_ID]],[1]!Table1[Product_ID],[1]!Table1[Unit_Price])</f>
        <v>354</v>
      </c>
      <c r="H325">
        <f>_xlfn.XLOOKUP(Table1[[#This Row],[Product_ID]],[1]!Table1[Product_ID],[1]!Table1[Cost])</f>
        <v>247.8</v>
      </c>
      <c r="I325">
        <v>4</v>
      </c>
      <c r="J325">
        <v>20</v>
      </c>
      <c r="K325">
        <f>Table1[[#This Row],[Quantity]]*Table1[[#This Row],[Unit_Price]]</f>
        <v>1416</v>
      </c>
      <c r="L325">
        <f>Table1[[#This Row],[Quantity]]*Table1[[#This Row],[Cost]]</f>
        <v>991.2</v>
      </c>
      <c r="M325">
        <f>Table1[[#This Row],[Sales]]-Table1[[#This Row],[Total_Cost]]</f>
        <v>424.79999999999995</v>
      </c>
      <c r="N325" s="1">
        <f>Table1[[#This Row],[Profit]]/Table1[[#This Row],[Sales]]</f>
        <v>0.3</v>
      </c>
      <c r="O325" t="str">
        <f>TEXT(Table1[[#This Row],[Order_Date]],"mmmm")</f>
        <v>November</v>
      </c>
      <c r="P325">
        <f>YEAR(Table1[[#This Row],[Order_Date]])</f>
        <v>2025</v>
      </c>
      <c r="Q325" t="str">
        <f>"Q"&amp;ROUNDUP(MONTH(Table1[[#This Row],[Order_Date]])/3,0)</f>
        <v>Q4</v>
      </c>
    </row>
    <row r="326" spans="1:17" x14ac:dyDescent="0.25">
      <c r="A326" t="s">
        <v>964</v>
      </c>
      <c r="B326" t="s">
        <v>965</v>
      </c>
      <c r="C326" t="s">
        <v>160</v>
      </c>
      <c r="D326" t="s">
        <v>753</v>
      </c>
      <c r="E326" t="str">
        <f>_xlfn.XLOOKUP(Table1[[#This Row],[Product_ID]],[1]!Table1[Product_ID],[1]!Table1[Product_Name])</f>
        <v>Beauty Product 73</v>
      </c>
      <c r="F326" t="str">
        <f>_xlfn.XLOOKUP(Table1[[#This Row],[Product_ID]],[1]!Table1[Product_ID],[1]!Table1[Category])</f>
        <v>Beauty</v>
      </c>
      <c r="G326">
        <f>_xlfn.XLOOKUP(Table1[[#This Row],[Product_ID]],[1]!Table1[Product_ID],[1]!Table1[Unit_Price])</f>
        <v>626</v>
      </c>
      <c r="H326">
        <f>_xlfn.XLOOKUP(Table1[[#This Row],[Product_ID]],[1]!Table1[Product_ID],[1]!Table1[Cost])</f>
        <v>438.2</v>
      </c>
      <c r="I326">
        <v>1</v>
      </c>
      <c r="J326">
        <v>15</v>
      </c>
      <c r="K326">
        <f>Table1[[#This Row],[Quantity]]*Table1[[#This Row],[Unit_Price]]</f>
        <v>626</v>
      </c>
      <c r="L326">
        <f>Table1[[#This Row],[Quantity]]*Table1[[#This Row],[Cost]]</f>
        <v>438.2</v>
      </c>
      <c r="M326">
        <f>Table1[[#This Row],[Sales]]-Table1[[#This Row],[Total_Cost]]</f>
        <v>187.8</v>
      </c>
      <c r="N326" s="1">
        <f>Table1[[#This Row],[Profit]]/Table1[[#This Row],[Sales]]</f>
        <v>0.30000000000000004</v>
      </c>
      <c r="O326" t="str">
        <f>TEXT(Table1[[#This Row],[Order_Date]],"mmmm")</f>
        <v>May</v>
      </c>
      <c r="P326">
        <f>YEAR(Table1[[#This Row],[Order_Date]])</f>
        <v>2025</v>
      </c>
      <c r="Q326" t="str">
        <f>"Q"&amp;ROUNDUP(MONTH(Table1[[#This Row],[Order_Date]])/3,0)</f>
        <v>Q2</v>
      </c>
    </row>
    <row r="327" spans="1:17" x14ac:dyDescent="0.25">
      <c r="A327" t="s">
        <v>966</v>
      </c>
      <c r="B327" t="s">
        <v>967</v>
      </c>
      <c r="C327" t="s">
        <v>968</v>
      </c>
      <c r="D327" t="s">
        <v>659</v>
      </c>
      <c r="E327" t="str">
        <f>_xlfn.XLOOKUP(Table1[[#This Row],[Product_ID]],[1]!Table1[Product_ID],[1]!Table1[Product_Name])</f>
        <v>Beauty Product 43</v>
      </c>
      <c r="F327" t="str">
        <f>_xlfn.XLOOKUP(Table1[[#This Row],[Product_ID]],[1]!Table1[Product_ID],[1]!Table1[Category])</f>
        <v>Beauty</v>
      </c>
      <c r="G327">
        <f>_xlfn.XLOOKUP(Table1[[#This Row],[Product_ID]],[1]!Table1[Product_ID],[1]!Table1[Unit_Price])</f>
        <v>1637</v>
      </c>
      <c r="H327">
        <f>_xlfn.XLOOKUP(Table1[[#This Row],[Product_ID]],[1]!Table1[Product_ID],[1]!Table1[Cost])</f>
        <v>818.5</v>
      </c>
      <c r="I327">
        <v>5</v>
      </c>
      <c r="J327">
        <v>15</v>
      </c>
      <c r="K327">
        <f>Table1[[#This Row],[Quantity]]*Table1[[#This Row],[Unit_Price]]</f>
        <v>8185</v>
      </c>
      <c r="L327">
        <f>Table1[[#This Row],[Quantity]]*Table1[[#This Row],[Cost]]</f>
        <v>4092.5</v>
      </c>
      <c r="M327">
        <f>Table1[[#This Row],[Sales]]-Table1[[#This Row],[Total_Cost]]</f>
        <v>4092.5</v>
      </c>
      <c r="N327" s="1">
        <f>Table1[[#This Row],[Profit]]/Table1[[#This Row],[Sales]]</f>
        <v>0.5</v>
      </c>
      <c r="O327" t="str">
        <f>TEXT(Table1[[#This Row],[Order_Date]],"mmmm")</f>
        <v>September</v>
      </c>
      <c r="P327">
        <f>YEAR(Table1[[#This Row],[Order_Date]])</f>
        <v>2024</v>
      </c>
      <c r="Q327" t="str">
        <f>"Q"&amp;ROUNDUP(MONTH(Table1[[#This Row],[Order_Date]])/3,0)</f>
        <v>Q3</v>
      </c>
    </row>
    <row r="328" spans="1:17" x14ac:dyDescent="0.25">
      <c r="A328" t="s">
        <v>969</v>
      </c>
      <c r="B328" t="s">
        <v>970</v>
      </c>
      <c r="C328" t="s">
        <v>971</v>
      </c>
      <c r="D328" t="s">
        <v>842</v>
      </c>
      <c r="E328" t="str">
        <f>_xlfn.XLOOKUP(Table1[[#This Row],[Product_ID]],[1]!Table1[Product_ID],[1]!Table1[Product_Name])</f>
        <v>Sports Product 35</v>
      </c>
      <c r="F328" t="str">
        <f>_xlfn.XLOOKUP(Table1[[#This Row],[Product_ID]],[1]!Table1[Product_ID],[1]!Table1[Category])</f>
        <v>Sports</v>
      </c>
      <c r="G328">
        <f>_xlfn.XLOOKUP(Table1[[#This Row],[Product_ID]],[1]!Table1[Product_ID],[1]!Table1[Unit_Price])</f>
        <v>3185</v>
      </c>
      <c r="H328">
        <f>_xlfn.XLOOKUP(Table1[[#This Row],[Product_ID]],[1]!Table1[Product_ID],[1]!Table1[Cost])</f>
        <v>1592.5</v>
      </c>
      <c r="I328">
        <v>1</v>
      </c>
      <c r="J328">
        <v>5</v>
      </c>
      <c r="K328">
        <f>Table1[[#This Row],[Quantity]]*Table1[[#This Row],[Unit_Price]]</f>
        <v>3185</v>
      </c>
      <c r="L328">
        <f>Table1[[#This Row],[Quantity]]*Table1[[#This Row],[Cost]]</f>
        <v>1592.5</v>
      </c>
      <c r="M328">
        <f>Table1[[#This Row],[Sales]]-Table1[[#This Row],[Total_Cost]]</f>
        <v>1592.5</v>
      </c>
      <c r="N328" s="1">
        <f>Table1[[#This Row],[Profit]]/Table1[[#This Row],[Sales]]</f>
        <v>0.5</v>
      </c>
      <c r="O328" t="str">
        <f>TEXT(Table1[[#This Row],[Order_Date]],"mmmm")</f>
        <v>May</v>
      </c>
      <c r="P328">
        <f>YEAR(Table1[[#This Row],[Order_Date]])</f>
        <v>2024</v>
      </c>
      <c r="Q328" t="str">
        <f>"Q"&amp;ROUNDUP(MONTH(Table1[[#This Row],[Order_Date]])/3,0)</f>
        <v>Q2</v>
      </c>
    </row>
    <row r="329" spans="1:17" x14ac:dyDescent="0.25">
      <c r="A329" t="s">
        <v>972</v>
      </c>
      <c r="B329" t="s">
        <v>125</v>
      </c>
      <c r="C329" t="s">
        <v>973</v>
      </c>
      <c r="D329" t="s">
        <v>638</v>
      </c>
      <c r="E329" t="str">
        <f>_xlfn.XLOOKUP(Table1[[#This Row],[Product_ID]],[1]!Table1[Product_ID],[1]!Table1[Product_Name])</f>
        <v>Sports Product 70</v>
      </c>
      <c r="F329" t="str">
        <f>_xlfn.XLOOKUP(Table1[[#This Row],[Product_ID]],[1]!Table1[Product_ID],[1]!Table1[Category])</f>
        <v>Sports</v>
      </c>
      <c r="G329">
        <f>_xlfn.XLOOKUP(Table1[[#This Row],[Product_ID]],[1]!Table1[Product_ID],[1]!Table1[Unit_Price])</f>
        <v>583</v>
      </c>
      <c r="H329">
        <f>_xlfn.XLOOKUP(Table1[[#This Row],[Product_ID]],[1]!Table1[Product_ID],[1]!Table1[Cost])</f>
        <v>349.8</v>
      </c>
      <c r="I329">
        <v>5</v>
      </c>
      <c r="J329">
        <v>5</v>
      </c>
      <c r="K329">
        <f>Table1[[#This Row],[Quantity]]*Table1[[#This Row],[Unit_Price]]</f>
        <v>2915</v>
      </c>
      <c r="L329">
        <f>Table1[[#This Row],[Quantity]]*Table1[[#This Row],[Cost]]</f>
        <v>1749</v>
      </c>
      <c r="M329">
        <f>Table1[[#This Row],[Sales]]-Table1[[#This Row],[Total_Cost]]</f>
        <v>1166</v>
      </c>
      <c r="N329" s="1">
        <f>Table1[[#This Row],[Profit]]/Table1[[#This Row],[Sales]]</f>
        <v>0.4</v>
      </c>
      <c r="O329" t="str">
        <f>TEXT(Table1[[#This Row],[Order_Date]],"mmmm")</f>
        <v>February</v>
      </c>
      <c r="P329">
        <f>YEAR(Table1[[#This Row],[Order_Date]])</f>
        <v>2024</v>
      </c>
      <c r="Q329" t="str">
        <f>"Q"&amp;ROUNDUP(MONTH(Table1[[#This Row],[Order_Date]])/3,0)</f>
        <v>Q1</v>
      </c>
    </row>
    <row r="330" spans="1:17" x14ac:dyDescent="0.25">
      <c r="A330" t="s">
        <v>974</v>
      </c>
      <c r="B330" t="s">
        <v>106</v>
      </c>
      <c r="C330" t="s">
        <v>975</v>
      </c>
      <c r="D330" t="s">
        <v>237</v>
      </c>
      <c r="E330" t="str">
        <f>_xlfn.XLOOKUP(Table1[[#This Row],[Product_ID]],[1]!Table1[Product_ID],[1]!Table1[Product_Name])</f>
        <v>Sports Product 61</v>
      </c>
      <c r="F330" t="str">
        <f>_xlfn.XLOOKUP(Table1[[#This Row],[Product_ID]],[1]!Table1[Product_ID],[1]!Table1[Category])</f>
        <v>Sports</v>
      </c>
      <c r="G330">
        <f>_xlfn.XLOOKUP(Table1[[#This Row],[Product_ID]],[1]!Table1[Product_ID],[1]!Table1[Unit_Price])</f>
        <v>7170</v>
      </c>
      <c r="H330">
        <f>_xlfn.XLOOKUP(Table1[[#This Row],[Product_ID]],[1]!Table1[Product_ID],[1]!Table1[Cost])</f>
        <v>3585</v>
      </c>
      <c r="I330">
        <v>2</v>
      </c>
      <c r="J330">
        <v>0</v>
      </c>
      <c r="K330">
        <f>Table1[[#This Row],[Quantity]]*Table1[[#This Row],[Unit_Price]]</f>
        <v>14340</v>
      </c>
      <c r="L330">
        <f>Table1[[#This Row],[Quantity]]*Table1[[#This Row],[Cost]]</f>
        <v>7170</v>
      </c>
      <c r="M330">
        <f>Table1[[#This Row],[Sales]]-Table1[[#This Row],[Total_Cost]]</f>
        <v>7170</v>
      </c>
      <c r="N330" s="1">
        <f>Table1[[#This Row],[Profit]]/Table1[[#This Row],[Sales]]</f>
        <v>0.5</v>
      </c>
      <c r="O330" t="str">
        <f>TEXT(Table1[[#This Row],[Order_Date]],"mmmm")</f>
        <v>January</v>
      </c>
      <c r="P330">
        <f>YEAR(Table1[[#This Row],[Order_Date]])</f>
        <v>2025</v>
      </c>
      <c r="Q330" t="str">
        <f>"Q"&amp;ROUNDUP(MONTH(Table1[[#This Row],[Order_Date]])/3,0)</f>
        <v>Q1</v>
      </c>
    </row>
    <row r="331" spans="1:17" x14ac:dyDescent="0.25">
      <c r="A331" t="s">
        <v>976</v>
      </c>
      <c r="B331" t="s">
        <v>435</v>
      </c>
      <c r="C331" t="s">
        <v>977</v>
      </c>
      <c r="D331" t="s">
        <v>179</v>
      </c>
      <c r="E331" t="str">
        <f>_xlfn.XLOOKUP(Table1[[#This Row],[Product_ID]],[1]!Table1[Product_ID],[1]!Table1[Product_Name])</f>
        <v>Beauty Product 58</v>
      </c>
      <c r="F331" t="str">
        <f>_xlfn.XLOOKUP(Table1[[#This Row],[Product_ID]],[1]!Table1[Product_ID],[1]!Table1[Category])</f>
        <v>Beauty</v>
      </c>
      <c r="G331">
        <f>_xlfn.XLOOKUP(Table1[[#This Row],[Product_ID]],[1]!Table1[Product_ID],[1]!Table1[Unit_Price])</f>
        <v>3598</v>
      </c>
      <c r="H331">
        <f>_xlfn.XLOOKUP(Table1[[#This Row],[Product_ID]],[1]!Table1[Product_ID],[1]!Table1[Cost])</f>
        <v>2158.8000000000002</v>
      </c>
      <c r="I331">
        <v>3</v>
      </c>
      <c r="J331">
        <v>15</v>
      </c>
      <c r="K331">
        <f>Table1[[#This Row],[Quantity]]*Table1[[#This Row],[Unit_Price]]</f>
        <v>10794</v>
      </c>
      <c r="L331">
        <f>Table1[[#This Row],[Quantity]]*Table1[[#This Row],[Cost]]</f>
        <v>6476.4000000000005</v>
      </c>
      <c r="M331">
        <f>Table1[[#This Row],[Sales]]-Table1[[#This Row],[Total_Cost]]</f>
        <v>4317.5999999999995</v>
      </c>
      <c r="N331" s="1">
        <f>Table1[[#This Row],[Profit]]/Table1[[#This Row],[Sales]]</f>
        <v>0.39999999999999997</v>
      </c>
      <c r="O331" t="str">
        <f>TEXT(Table1[[#This Row],[Order_Date]],"mmmm")</f>
        <v>June</v>
      </c>
      <c r="P331">
        <f>YEAR(Table1[[#This Row],[Order_Date]])</f>
        <v>2025</v>
      </c>
      <c r="Q331" t="str">
        <f>"Q"&amp;ROUNDUP(MONTH(Table1[[#This Row],[Order_Date]])/3,0)</f>
        <v>Q2</v>
      </c>
    </row>
    <row r="332" spans="1:17" x14ac:dyDescent="0.25">
      <c r="A332" t="s">
        <v>978</v>
      </c>
      <c r="B332" t="s">
        <v>979</v>
      </c>
      <c r="C332" t="s">
        <v>519</v>
      </c>
      <c r="D332" t="s">
        <v>49</v>
      </c>
      <c r="E332" t="str">
        <f>_xlfn.XLOOKUP(Table1[[#This Row],[Product_ID]],[1]!Table1[Product_ID],[1]!Table1[Product_Name])</f>
        <v>Sports Product 65</v>
      </c>
      <c r="F332" t="str">
        <f>_xlfn.XLOOKUP(Table1[[#This Row],[Product_ID]],[1]!Table1[Product_ID],[1]!Table1[Category])</f>
        <v>Sports</v>
      </c>
      <c r="G332">
        <f>_xlfn.XLOOKUP(Table1[[#This Row],[Product_ID]],[1]!Table1[Product_ID],[1]!Table1[Unit_Price])</f>
        <v>4421</v>
      </c>
      <c r="H332">
        <f>_xlfn.XLOOKUP(Table1[[#This Row],[Product_ID]],[1]!Table1[Product_ID],[1]!Table1[Cost])</f>
        <v>3094.7</v>
      </c>
      <c r="I332">
        <v>2</v>
      </c>
      <c r="J332">
        <v>15</v>
      </c>
      <c r="K332">
        <f>Table1[[#This Row],[Quantity]]*Table1[[#This Row],[Unit_Price]]</f>
        <v>8842</v>
      </c>
      <c r="L332">
        <f>Table1[[#This Row],[Quantity]]*Table1[[#This Row],[Cost]]</f>
        <v>6189.4</v>
      </c>
      <c r="M332">
        <f>Table1[[#This Row],[Sales]]-Table1[[#This Row],[Total_Cost]]</f>
        <v>2652.6000000000004</v>
      </c>
      <c r="N332" s="1">
        <f>Table1[[#This Row],[Profit]]/Table1[[#This Row],[Sales]]</f>
        <v>0.30000000000000004</v>
      </c>
      <c r="O332" t="str">
        <f>TEXT(Table1[[#This Row],[Order_Date]],"mmmm")</f>
        <v>May</v>
      </c>
      <c r="P332">
        <f>YEAR(Table1[[#This Row],[Order_Date]])</f>
        <v>2025</v>
      </c>
      <c r="Q332" t="str">
        <f>"Q"&amp;ROUNDUP(MONTH(Table1[[#This Row],[Order_Date]])/3,0)</f>
        <v>Q2</v>
      </c>
    </row>
    <row r="333" spans="1:17" x14ac:dyDescent="0.25">
      <c r="A333" t="s">
        <v>980</v>
      </c>
      <c r="B333" t="s">
        <v>887</v>
      </c>
      <c r="C333" t="s">
        <v>981</v>
      </c>
      <c r="D333" t="s">
        <v>313</v>
      </c>
      <c r="E333" t="str">
        <f>_xlfn.XLOOKUP(Table1[[#This Row],[Product_ID]],[1]!Table1[Product_ID],[1]!Table1[Product_Name])</f>
        <v>Sports Product 44</v>
      </c>
      <c r="F333" t="str">
        <f>_xlfn.XLOOKUP(Table1[[#This Row],[Product_ID]],[1]!Table1[Product_ID],[1]!Table1[Category])</f>
        <v>Sports</v>
      </c>
      <c r="G333">
        <f>_xlfn.XLOOKUP(Table1[[#This Row],[Product_ID]],[1]!Table1[Product_ID],[1]!Table1[Unit_Price])</f>
        <v>5008</v>
      </c>
      <c r="H333">
        <f>_xlfn.XLOOKUP(Table1[[#This Row],[Product_ID]],[1]!Table1[Product_ID],[1]!Table1[Cost])</f>
        <v>3505.6</v>
      </c>
      <c r="I333">
        <v>4</v>
      </c>
      <c r="J333">
        <v>5</v>
      </c>
      <c r="K333">
        <f>Table1[[#This Row],[Quantity]]*Table1[[#This Row],[Unit_Price]]</f>
        <v>20032</v>
      </c>
      <c r="L333">
        <f>Table1[[#This Row],[Quantity]]*Table1[[#This Row],[Cost]]</f>
        <v>14022.4</v>
      </c>
      <c r="M333">
        <f>Table1[[#This Row],[Sales]]-Table1[[#This Row],[Total_Cost]]</f>
        <v>6009.6</v>
      </c>
      <c r="N333" s="1">
        <f>Table1[[#This Row],[Profit]]/Table1[[#This Row],[Sales]]</f>
        <v>0.30000000000000004</v>
      </c>
      <c r="O333" t="str">
        <f>TEXT(Table1[[#This Row],[Order_Date]],"mmmm")</f>
        <v>May</v>
      </c>
      <c r="P333">
        <f>YEAR(Table1[[#This Row],[Order_Date]])</f>
        <v>2024</v>
      </c>
      <c r="Q333" t="str">
        <f>"Q"&amp;ROUNDUP(MONTH(Table1[[#This Row],[Order_Date]])/3,0)</f>
        <v>Q2</v>
      </c>
    </row>
    <row r="334" spans="1:17" x14ac:dyDescent="0.25">
      <c r="A334" t="s">
        <v>982</v>
      </c>
      <c r="B334" t="s">
        <v>727</v>
      </c>
      <c r="C334" t="s">
        <v>806</v>
      </c>
      <c r="D334" t="s">
        <v>49</v>
      </c>
      <c r="E334" t="str">
        <f>_xlfn.XLOOKUP(Table1[[#This Row],[Product_ID]],[1]!Table1[Product_ID],[1]!Table1[Product_Name])</f>
        <v>Sports Product 65</v>
      </c>
      <c r="F334" t="str">
        <f>_xlfn.XLOOKUP(Table1[[#This Row],[Product_ID]],[1]!Table1[Product_ID],[1]!Table1[Category])</f>
        <v>Sports</v>
      </c>
      <c r="G334">
        <f>_xlfn.XLOOKUP(Table1[[#This Row],[Product_ID]],[1]!Table1[Product_ID],[1]!Table1[Unit_Price])</f>
        <v>4421</v>
      </c>
      <c r="H334">
        <f>_xlfn.XLOOKUP(Table1[[#This Row],[Product_ID]],[1]!Table1[Product_ID],[1]!Table1[Cost])</f>
        <v>3094.7</v>
      </c>
      <c r="I334">
        <v>2</v>
      </c>
      <c r="J334">
        <v>10</v>
      </c>
      <c r="K334">
        <f>Table1[[#This Row],[Quantity]]*Table1[[#This Row],[Unit_Price]]</f>
        <v>8842</v>
      </c>
      <c r="L334">
        <f>Table1[[#This Row],[Quantity]]*Table1[[#This Row],[Cost]]</f>
        <v>6189.4</v>
      </c>
      <c r="M334">
        <f>Table1[[#This Row],[Sales]]-Table1[[#This Row],[Total_Cost]]</f>
        <v>2652.6000000000004</v>
      </c>
      <c r="N334" s="1">
        <f>Table1[[#This Row],[Profit]]/Table1[[#This Row],[Sales]]</f>
        <v>0.30000000000000004</v>
      </c>
      <c r="O334" t="str">
        <f>TEXT(Table1[[#This Row],[Order_Date]],"mmmm")</f>
        <v>April</v>
      </c>
      <c r="P334">
        <f>YEAR(Table1[[#This Row],[Order_Date]])</f>
        <v>2024</v>
      </c>
      <c r="Q334" t="str">
        <f>"Q"&amp;ROUNDUP(MONTH(Table1[[#This Row],[Order_Date]])/3,0)</f>
        <v>Q2</v>
      </c>
    </row>
    <row r="335" spans="1:17" x14ac:dyDescent="0.25">
      <c r="A335" t="s">
        <v>983</v>
      </c>
      <c r="B335" t="s">
        <v>984</v>
      </c>
      <c r="C335" t="s">
        <v>985</v>
      </c>
      <c r="D335" t="s">
        <v>25</v>
      </c>
      <c r="E335" t="str">
        <f>_xlfn.XLOOKUP(Table1[[#This Row],[Product_ID]],[1]!Table1[Product_ID],[1]!Table1[Product_Name])</f>
        <v>Sports Product 7</v>
      </c>
      <c r="F335" t="str">
        <f>_xlfn.XLOOKUP(Table1[[#This Row],[Product_ID]],[1]!Table1[Product_ID],[1]!Table1[Category])</f>
        <v>Sports</v>
      </c>
      <c r="G335">
        <f>_xlfn.XLOOKUP(Table1[[#This Row],[Product_ID]],[1]!Table1[Product_ID],[1]!Table1[Unit_Price])</f>
        <v>5469</v>
      </c>
      <c r="H335">
        <f>_xlfn.XLOOKUP(Table1[[#This Row],[Product_ID]],[1]!Table1[Product_ID],[1]!Table1[Cost])</f>
        <v>3281.4</v>
      </c>
      <c r="I335">
        <v>3</v>
      </c>
      <c r="J335">
        <v>20</v>
      </c>
      <c r="K335">
        <f>Table1[[#This Row],[Quantity]]*Table1[[#This Row],[Unit_Price]]</f>
        <v>16407</v>
      </c>
      <c r="L335">
        <f>Table1[[#This Row],[Quantity]]*Table1[[#This Row],[Cost]]</f>
        <v>9844.2000000000007</v>
      </c>
      <c r="M335">
        <f>Table1[[#This Row],[Sales]]-Table1[[#This Row],[Total_Cost]]</f>
        <v>6562.7999999999993</v>
      </c>
      <c r="N335" s="1">
        <f>Table1[[#This Row],[Profit]]/Table1[[#This Row],[Sales]]</f>
        <v>0.39999999999999997</v>
      </c>
      <c r="O335" t="str">
        <f>TEXT(Table1[[#This Row],[Order_Date]],"mmmm")</f>
        <v>January</v>
      </c>
      <c r="P335">
        <f>YEAR(Table1[[#This Row],[Order_Date]])</f>
        <v>2024</v>
      </c>
      <c r="Q335" t="str">
        <f>"Q"&amp;ROUNDUP(MONTH(Table1[[#This Row],[Order_Date]])/3,0)</f>
        <v>Q1</v>
      </c>
    </row>
    <row r="336" spans="1:17" x14ac:dyDescent="0.25">
      <c r="A336" t="s">
        <v>986</v>
      </c>
      <c r="B336" t="s">
        <v>987</v>
      </c>
      <c r="C336" t="s">
        <v>988</v>
      </c>
      <c r="D336" t="s">
        <v>320</v>
      </c>
      <c r="E336" t="str">
        <f>_xlfn.XLOOKUP(Table1[[#This Row],[Product_ID]],[1]!Table1[Product_ID],[1]!Table1[Product_Name])</f>
        <v>Clothing Product 15</v>
      </c>
      <c r="F336" t="str">
        <f>_xlfn.XLOOKUP(Table1[[#This Row],[Product_ID]],[1]!Table1[Product_ID],[1]!Table1[Category])</f>
        <v>Clothing</v>
      </c>
      <c r="G336">
        <f>_xlfn.XLOOKUP(Table1[[#This Row],[Product_ID]],[1]!Table1[Product_ID],[1]!Table1[Unit_Price])</f>
        <v>2943</v>
      </c>
      <c r="H336">
        <f>_xlfn.XLOOKUP(Table1[[#This Row],[Product_ID]],[1]!Table1[Product_ID],[1]!Table1[Cost])</f>
        <v>1471.5</v>
      </c>
      <c r="I336">
        <v>5</v>
      </c>
      <c r="J336">
        <v>20</v>
      </c>
      <c r="K336">
        <f>Table1[[#This Row],[Quantity]]*Table1[[#This Row],[Unit_Price]]</f>
        <v>14715</v>
      </c>
      <c r="L336">
        <f>Table1[[#This Row],[Quantity]]*Table1[[#This Row],[Cost]]</f>
        <v>7357.5</v>
      </c>
      <c r="M336">
        <f>Table1[[#This Row],[Sales]]-Table1[[#This Row],[Total_Cost]]</f>
        <v>7357.5</v>
      </c>
      <c r="N336" s="1">
        <f>Table1[[#This Row],[Profit]]/Table1[[#This Row],[Sales]]</f>
        <v>0.5</v>
      </c>
      <c r="O336" t="str">
        <f>TEXT(Table1[[#This Row],[Order_Date]],"mmmm")</f>
        <v>August</v>
      </c>
      <c r="P336">
        <f>YEAR(Table1[[#This Row],[Order_Date]])</f>
        <v>2025</v>
      </c>
      <c r="Q336" t="str">
        <f>"Q"&amp;ROUNDUP(MONTH(Table1[[#This Row],[Order_Date]])/3,0)</f>
        <v>Q3</v>
      </c>
    </row>
    <row r="337" spans="1:17" x14ac:dyDescent="0.25">
      <c r="A337" t="s">
        <v>989</v>
      </c>
      <c r="B337" t="s">
        <v>990</v>
      </c>
      <c r="C337" t="s">
        <v>991</v>
      </c>
      <c r="D337" t="s">
        <v>377</v>
      </c>
      <c r="E337" t="str">
        <f>_xlfn.XLOOKUP(Table1[[#This Row],[Product_ID]],[1]!Table1[Product_ID],[1]!Table1[Product_Name])</f>
        <v>Sports Product 2</v>
      </c>
      <c r="F337" t="str">
        <f>_xlfn.XLOOKUP(Table1[[#This Row],[Product_ID]],[1]!Table1[Product_ID],[1]!Table1[Category])</f>
        <v>Sports</v>
      </c>
      <c r="G337">
        <f>_xlfn.XLOOKUP(Table1[[#This Row],[Product_ID]],[1]!Table1[Product_ID],[1]!Table1[Unit_Price])</f>
        <v>4241</v>
      </c>
      <c r="H337">
        <f>_xlfn.XLOOKUP(Table1[[#This Row],[Product_ID]],[1]!Table1[Product_ID],[1]!Table1[Cost])</f>
        <v>2120.5</v>
      </c>
      <c r="I337">
        <v>1</v>
      </c>
      <c r="J337">
        <v>10</v>
      </c>
      <c r="K337">
        <f>Table1[[#This Row],[Quantity]]*Table1[[#This Row],[Unit_Price]]</f>
        <v>4241</v>
      </c>
      <c r="L337">
        <f>Table1[[#This Row],[Quantity]]*Table1[[#This Row],[Cost]]</f>
        <v>2120.5</v>
      </c>
      <c r="M337">
        <f>Table1[[#This Row],[Sales]]-Table1[[#This Row],[Total_Cost]]</f>
        <v>2120.5</v>
      </c>
      <c r="N337" s="1">
        <f>Table1[[#This Row],[Profit]]/Table1[[#This Row],[Sales]]</f>
        <v>0.5</v>
      </c>
      <c r="O337" t="str">
        <f>TEXT(Table1[[#This Row],[Order_Date]],"mmmm")</f>
        <v>April</v>
      </c>
      <c r="P337">
        <f>YEAR(Table1[[#This Row],[Order_Date]])</f>
        <v>2024</v>
      </c>
      <c r="Q337" t="str">
        <f>"Q"&amp;ROUNDUP(MONTH(Table1[[#This Row],[Order_Date]])/3,0)</f>
        <v>Q2</v>
      </c>
    </row>
    <row r="338" spans="1:17" x14ac:dyDescent="0.25">
      <c r="A338" t="s">
        <v>992</v>
      </c>
      <c r="B338" t="s">
        <v>993</v>
      </c>
      <c r="C338" t="s">
        <v>994</v>
      </c>
      <c r="D338" t="s">
        <v>157</v>
      </c>
      <c r="E338" t="str">
        <f>_xlfn.XLOOKUP(Table1[[#This Row],[Product_ID]],[1]!Table1[Product_ID],[1]!Table1[Product_Name])</f>
        <v>Sports Product 89</v>
      </c>
      <c r="F338" t="str">
        <f>_xlfn.XLOOKUP(Table1[[#This Row],[Product_ID]],[1]!Table1[Product_ID],[1]!Table1[Category])</f>
        <v>Sports</v>
      </c>
      <c r="G338">
        <f>_xlfn.XLOOKUP(Table1[[#This Row],[Product_ID]],[1]!Table1[Product_ID],[1]!Table1[Unit_Price])</f>
        <v>2956</v>
      </c>
      <c r="H338">
        <f>_xlfn.XLOOKUP(Table1[[#This Row],[Product_ID]],[1]!Table1[Product_ID],[1]!Table1[Cost])</f>
        <v>1478</v>
      </c>
      <c r="I338">
        <v>4</v>
      </c>
      <c r="J338">
        <v>5</v>
      </c>
      <c r="K338">
        <f>Table1[[#This Row],[Quantity]]*Table1[[#This Row],[Unit_Price]]</f>
        <v>11824</v>
      </c>
      <c r="L338">
        <f>Table1[[#This Row],[Quantity]]*Table1[[#This Row],[Cost]]</f>
        <v>5912</v>
      </c>
      <c r="M338">
        <f>Table1[[#This Row],[Sales]]-Table1[[#This Row],[Total_Cost]]</f>
        <v>5912</v>
      </c>
      <c r="N338" s="1">
        <f>Table1[[#This Row],[Profit]]/Table1[[#This Row],[Sales]]</f>
        <v>0.5</v>
      </c>
      <c r="O338" t="str">
        <f>TEXT(Table1[[#This Row],[Order_Date]],"mmmm")</f>
        <v>May</v>
      </c>
      <c r="P338">
        <f>YEAR(Table1[[#This Row],[Order_Date]])</f>
        <v>2024</v>
      </c>
      <c r="Q338" t="str">
        <f>"Q"&amp;ROUNDUP(MONTH(Table1[[#This Row],[Order_Date]])/3,0)</f>
        <v>Q2</v>
      </c>
    </row>
    <row r="339" spans="1:17" x14ac:dyDescent="0.25">
      <c r="A339" t="s">
        <v>995</v>
      </c>
      <c r="B339" t="s">
        <v>996</v>
      </c>
      <c r="C339" t="s">
        <v>695</v>
      </c>
      <c r="D339" t="s">
        <v>604</v>
      </c>
      <c r="E339" t="str">
        <f>_xlfn.XLOOKUP(Table1[[#This Row],[Product_ID]],[1]!Table1[Product_ID],[1]!Table1[Product_Name])</f>
        <v>Home &amp; Kitchen Product 39</v>
      </c>
      <c r="F339" t="str">
        <f>_xlfn.XLOOKUP(Table1[[#This Row],[Product_ID]],[1]!Table1[Product_ID],[1]!Table1[Category])</f>
        <v>Home &amp; Kitchen</v>
      </c>
      <c r="G339">
        <f>_xlfn.XLOOKUP(Table1[[#This Row],[Product_ID]],[1]!Table1[Product_ID],[1]!Table1[Unit_Price])</f>
        <v>9543</v>
      </c>
      <c r="H339">
        <f>_xlfn.XLOOKUP(Table1[[#This Row],[Product_ID]],[1]!Table1[Product_ID],[1]!Table1[Cost])</f>
        <v>4771.5</v>
      </c>
      <c r="I339">
        <v>4</v>
      </c>
      <c r="J339">
        <v>5</v>
      </c>
      <c r="K339">
        <f>Table1[[#This Row],[Quantity]]*Table1[[#This Row],[Unit_Price]]</f>
        <v>38172</v>
      </c>
      <c r="L339">
        <f>Table1[[#This Row],[Quantity]]*Table1[[#This Row],[Cost]]</f>
        <v>19086</v>
      </c>
      <c r="M339">
        <f>Table1[[#This Row],[Sales]]-Table1[[#This Row],[Total_Cost]]</f>
        <v>19086</v>
      </c>
      <c r="N339" s="1">
        <f>Table1[[#This Row],[Profit]]/Table1[[#This Row],[Sales]]</f>
        <v>0.5</v>
      </c>
      <c r="O339" t="str">
        <f>TEXT(Table1[[#This Row],[Order_Date]],"mmmm")</f>
        <v>June</v>
      </c>
      <c r="P339">
        <f>YEAR(Table1[[#This Row],[Order_Date]])</f>
        <v>2024</v>
      </c>
      <c r="Q339" t="str">
        <f>"Q"&amp;ROUNDUP(MONTH(Table1[[#This Row],[Order_Date]])/3,0)</f>
        <v>Q2</v>
      </c>
    </row>
    <row r="340" spans="1:17" x14ac:dyDescent="0.25">
      <c r="A340" t="s">
        <v>997</v>
      </c>
      <c r="B340" t="s">
        <v>864</v>
      </c>
      <c r="C340" t="s">
        <v>998</v>
      </c>
      <c r="D340" t="s">
        <v>999</v>
      </c>
      <c r="E340" t="str">
        <f>_xlfn.XLOOKUP(Table1[[#This Row],[Product_ID]],[1]!Table1[Product_ID],[1]!Table1[Product_Name])</f>
        <v>Beauty Product 51</v>
      </c>
      <c r="F340" t="str">
        <f>_xlfn.XLOOKUP(Table1[[#This Row],[Product_ID]],[1]!Table1[Product_ID],[1]!Table1[Category])</f>
        <v>Beauty</v>
      </c>
      <c r="G340">
        <f>_xlfn.XLOOKUP(Table1[[#This Row],[Product_ID]],[1]!Table1[Product_ID],[1]!Table1[Unit_Price])</f>
        <v>1507</v>
      </c>
      <c r="H340">
        <f>_xlfn.XLOOKUP(Table1[[#This Row],[Product_ID]],[1]!Table1[Product_ID],[1]!Table1[Cost])</f>
        <v>753.5</v>
      </c>
      <c r="I340">
        <v>1</v>
      </c>
      <c r="J340">
        <v>5</v>
      </c>
      <c r="K340">
        <f>Table1[[#This Row],[Quantity]]*Table1[[#This Row],[Unit_Price]]</f>
        <v>1507</v>
      </c>
      <c r="L340">
        <f>Table1[[#This Row],[Quantity]]*Table1[[#This Row],[Cost]]</f>
        <v>753.5</v>
      </c>
      <c r="M340">
        <f>Table1[[#This Row],[Sales]]-Table1[[#This Row],[Total_Cost]]</f>
        <v>753.5</v>
      </c>
      <c r="N340" s="1">
        <f>Table1[[#This Row],[Profit]]/Table1[[#This Row],[Sales]]</f>
        <v>0.5</v>
      </c>
      <c r="O340" t="str">
        <f>TEXT(Table1[[#This Row],[Order_Date]],"mmmm")</f>
        <v>December</v>
      </c>
      <c r="P340">
        <f>YEAR(Table1[[#This Row],[Order_Date]])</f>
        <v>2024</v>
      </c>
      <c r="Q340" t="str">
        <f>"Q"&amp;ROUNDUP(MONTH(Table1[[#This Row],[Order_Date]])/3,0)</f>
        <v>Q4</v>
      </c>
    </row>
    <row r="341" spans="1:17" x14ac:dyDescent="0.25">
      <c r="A341" t="s">
        <v>1000</v>
      </c>
      <c r="B341" t="s">
        <v>1001</v>
      </c>
      <c r="C341" t="s">
        <v>1002</v>
      </c>
      <c r="D341" t="s">
        <v>131</v>
      </c>
      <c r="E341" t="str">
        <f>_xlfn.XLOOKUP(Table1[[#This Row],[Product_ID]],[1]!Table1[Product_ID],[1]!Table1[Product_Name])</f>
        <v>Sports Product 50</v>
      </c>
      <c r="F341" t="str">
        <f>_xlfn.XLOOKUP(Table1[[#This Row],[Product_ID]],[1]!Table1[Product_ID],[1]!Table1[Category])</f>
        <v>Sports</v>
      </c>
      <c r="G341">
        <f>_xlfn.XLOOKUP(Table1[[#This Row],[Product_ID]],[1]!Table1[Product_ID],[1]!Table1[Unit_Price])</f>
        <v>10475</v>
      </c>
      <c r="H341">
        <f>_xlfn.XLOOKUP(Table1[[#This Row],[Product_ID]],[1]!Table1[Product_ID],[1]!Table1[Cost])</f>
        <v>7332.5</v>
      </c>
      <c r="I341">
        <v>4</v>
      </c>
      <c r="J341">
        <v>5</v>
      </c>
      <c r="K341">
        <f>Table1[[#This Row],[Quantity]]*Table1[[#This Row],[Unit_Price]]</f>
        <v>41900</v>
      </c>
      <c r="L341">
        <f>Table1[[#This Row],[Quantity]]*Table1[[#This Row],[Cost]]</f>
        <v>29330</v>
      </c>
      <c r="M341">
        <f>Table1[[#This Row],[Sales]]-Table1[[#This Row],[Total_Cost]]</f>
        <v>12570</v>
      </c>
      <c r="N341" s="1">
        <f>Table1[[#This Row],[Profit]]/Table1[[#This Row],[Sales]]</f>
        <v>0.3</v>
      </c>
      <c r="O341" t="str">
        <f>TEXT(Table1[[#This Row],[Order_Date]],"mmmm")</f>
        <v>May</v>
      </c>
      <c r="P341">
        <f>YEAR(Table1[[#This Row],[Order_Date]])</f>
        <v>2024</v>
      </c>
      <c r="Q341" t="str">
        <f>"Q"&amp;ROUNDUP(MONTH(Table1[[#This Row],[Order_Date]])/3,0)</f>
        <v>Q2</v>
      </c>
    </row>
    <row r="342" spans="1:17" x14ac:dyDescent="0.25">
      <c r="A342" t="s">
        <v>1003</v>
      </c>
      <c r="B342" t="s">
        <v>1004</v>
      </c>
      <c r="C342" t="s">
        <v>775</v>
      </c>
      <c r="D342" t="s">
        <v>13</v>
      </c>
      <c r="E342" t="str">
        <f>_xlfn.XLOOKUP(Table1[[#This Row],[Product_ID]],[1]!Table1[Product_ID],[1]!Table1[Product_Name])</f>
        <v>Beauty Product 1</v>
      </c>
      <c r="F342" t="str">
        <f>_xlfn.XLOOKUP(Table1[[#This Row],[Product_ID]],[1]!Table1[Product_ID],[1]!Table1[Category])</f>
        <v>Beauty</v>
      </c>
      <c r="G342">
        <f>_xlfn.XLOOKUP(Table1[[#This Row],[Product_ID]],[1]!Table1[Product_ID],[1]!Table1[Unit_Price])</f>
        <v>1891</v>
      </c>
      <c r="H342">
        <f>_xlfn.XLOOKUP(Table1[[#This Row],[Product_ID]],[1]!Table1[Product_ID],[1]!Table1[Cost])</f>
        <v>945.5</v>
      </c>
      <c r="I342">
        <v>3</v>
      </c>
      <c r="J342">
        <v>15</v>
      </c>
      <c r="K342">
        <f>Table1[[#This Row],[Quantity]]*Table1[[#This Row],[Unit_Price]]</f>
        <v>5673</v>
      </c>
      <c r="L342">
        <f>Table1[[#This Row],[Quantity]]*Table1[[#This Row],[Cost]]</f>
        <v>2836.5</v>
      </c>
      <c r="M342">
        <f>Table1[[#This Row],[Sales]]-Table1[[#This Row],[Total_Cost]]</f>
        <v>2836.5</v>
      </c>
      <c r="N342" s="1">
        <f>Table1[[#This Row],[Profit]]/Table1[[#This Row],[Sales]]</f>
        <v>0.5</v>
      </c>
      <c r="O342" t="str">
        <f>TEXT(Table1[[#This Row],[Order_Date]],"mmmm")</f>
        <v>February</v>
      </c>
      <c r="P342">
        <f>YEAR(Table1[[#This Row],[Order_Date]])</f>
        <v>2024</v>
      </c>
      <c r="Q342" t="str">
        <f>"Q"&amp;ROUNDUP(MONTH(Table1[[#This Row],[Order_Date]])/3,0)</f>
        <v>Q1</v>
      </c>
    </row>
    <row r="343" spans="1:17" x14ac:dyDescent="0.25">
      <c r="A343" t="s">
        <v>1005</v>
      </c>
      <c r="B343" t="s">
        <v>1006</v>
      </c>
      <c r="C343" t="s">
        <v>441</v>
      </c>
      <c r="D343" t="s">
        <v>381</v>
      </c>
      <c r="E343" t="str">
        <f>_xlfn.XLOOKUP(Table1[[#This Row],[Product_ID]],[1]!Table1[Product_ID],[1]!Table1[Product_Name])</f>
        <v>Electronics Product 59</v>
      </c>
      <c r="F343" t="str">
        <f>_xlfn.XLOOKUP(Table1[[#This Row],[Product_ID]],[1]!Table1[Product_ID],[1]!Table1[Category])</f>
        <v>Electronics</v>
      </c>
      <c r="G343">
        <f>_xlfn.XLOOKUP(Table1[[#This Row],[Product_ID]],[1]!Table1[Product_ID],[1]!Table1[Unit_Price])</f>
        <v>39929</v>
      </c>
      <c r="H343">
        <f>_xlfn.XLOOKUP(Table1[[#This Row],[Product_ID]],[1]!Table1[Product_ID],[1]!Table1[Cost])</f>
        <v>23957.4</v>
      </c>
      <c r="I343">
        <v>2</v>
      </c>
      <c r="J343">
        <v>15</v>
      </c>
      <c r="K343">
        <f>Table1[[#This Row],[Quantity]]*Table1[[#This Row],[Unit_Price]]</f>
        <v>79858</v>
      </c>
      <c r="L343">
        <f>Table1[[#This Row],[Quantity]]*Table1[[#This Row],[Cost]]</f>
        <v>47914.8</v>
      </c>
      <c r="M343">
        <f>Table1[[#This Row],[Sales]]-Table1[[#This Row],[Total_Cost]]</f>
        <v>31943.199999999997</v>
      </c>
      <c r="N343" s="1">
        <f>Table1[[#This Row],[Profit]]/Table1[[#This Row],[Sales]]</f>
        <v>0.39999999999999997</v>
      </c>
      <c r="O343" t="str">
        <f>TEXT(Table1[[#This Row],[Order_Date]],"mmmm")</f>
        <v>December</v>
      </c>
      <c r="P343">
        <f>YEAR(Table1[[#This Row],[Order_Date]])</f>
        <v>2024</v>
      </c>
      <c r="Q343" t="str">
        <f>"Q"&amp;ROUNDUP(MONTH(Table1[[#This Row],[Order_Date]])/3,0)</f>
        <v>Q4</v>
      </c>
    </row>
    <row r="344" spans="1:17" x14ac:dyDescent="0.25">
      <c r="A344" t="s">
        <v>1007</v>
      </c>
      <c r="B344" t="s">
        <v>1008</v>
      </c>
      <c r="C344" t="s">
        <v>1009</v>
      </c>
      <c r="D344" t="s">
        <v>454</v>
      </c>
      <c r="E344" t="str">
        <f>_xlfn.XLOOKUP(Table1[[#This Row],[Product_ID]],[1]!Table1[Product_ID],[1]!Table1[Product_Name])</f>
        <v>Home &amp; Kitchen Product 94</v>
      </c>
      <c r="F344" t="str">
        <f>_xlfn.XLOOKUP(Table1[[#This Row],[Product_ID]],[1]!Table1[Product_ID],[1]!Table1[Category])</f>
        <v>Home &amp; Kitchen</v>
      </c>
      <c r="G344">
        <f>_xlfn.XLOOKUP(Table1[[#This Row],[Product_ID]],[1]!Table1[Product_ID],[1]!Table1[Unit_Price])</f>
        <v>13434</v>
      </c>
      <c r="H344">
        <f>_xlfn.XLOOKUP(Table1[[#This Row],[Product_ID]],[1]!Table1[Product_ID],[1]!Table1[Cost])</f>
        <v>9403.7999999999993</v>
      </c>
      <c r="I344">
        <v>4</v>
      </c>
      <c r="J344">
        <v>5</v>
      </c>
      <c r="K344">
        <f>Table1[[#This Row],[Quantity]]*Table1[[#This Row],[Unit_Price]]</f>
        <v>53736</v>
      </c>
      <c r="L344">
        <f>Table1[[#This Row],[Quantity]]*Table1[[#This Row],[Cost]]</f>
        <v>37615.199999999997</v>
      </c>
      <c r="M344">
        <f>Table1[[#This Row],[Sales]]-Table1[[#This Row],[Total_Cost]]</f>
        <v>16120.800000000003</v>
      </c>
      <c r="N344" s="1">
        <f>Table1[[#This Row],[Profit]]/Table1[[#This Row],[Sales]]</f>
        <v>0.30000000000000004</v>
      </c>
      <c r="O344" t="str">
        <f>TEXT(Table1[[#This Row],[Order_Date]],"mmmm")</f>
        <v>May</v>
      </c>
      <c r="P344">
        <f>YEAR(Table1[[#This Row],[Order_Date]])</f>
        <v>2025</v>
      </c>
      <c r="Q344" t="str">
        <f>"Q"&amp;ROUNDUP(MONTH(Table1[[#This Row],[Order_Date]])/3,0)</f>
        <v>Q2</v>
      </c>
    </row>
    <row r="345" spans="1:17" x14ac:dyDescent="0.25">
      <c r="A345" t="s">
        <v>1010</v>
      </c>
      <c r="B345" t="s">
        <v>1011</v>
      </c>
      <c r="C345" t="s">
        <v>1012</v>
      </c>
      <c r="D345" t="s">
        <v>153</v>
      </c>
      <c r="E345" t="str">
        <f>_xlfn.XLOOKUP(Table1[[#This Row],[Product_ID]],[1]!Table1[Product_ID],[1]!Table1[Product_Name])</f>
        <v>Beauty Product 98</v>
      </c>
      <c r="F345" t="str">
        <f>_xlfn.XLOOKUP(Table1[[#This Row],[Product_ID]],[1]!Table1[Product_ID],[1]!Table1[Category])</f>
        <v>Beauty</v>
      </c>
      <c r="G345">
        <f>_xlfn.XLOOKUP(Table1[[#This Row],[Product_ID]],[1]!Table1[Product_ID],[1]!Table1[Unit_Price])</f>
        <v>1661</v>
      </c>
      <c r="H345">
        <f>_xlfn.XLOOKUP(Table1[[#This Row],[Product_ID]],[1]!Table1[Product_ID],[1]!Table1[Cost])</f>
        <v>830.5</v>
      </c>
      <c r="I345">
        <v>5</v>
      </c>
      <c r="J345">
        <v>0</v>
      </c>
      <c r="K345">
        <f>Table1[[#This Row],[Quantity]]*Table1[[#This Row],[Unit_Price]]</f>
        <v>8305</v>
      </c>
      <c r="L345">
        <f>Table1[[#This Row],[Quantity]]*Table1[[#This Row],[Cost]]</f>
        <v>4152.5</v>
      </c>
      <c r="M345">
        <f>Table1[[#This Row],[Sales]]-Table1[[#This Row],[Total_Cost]]</f>
        <v>4152.5</v>
      </c>
      <c r="N345" s="1">
        <f>Table1[[#This Row],[Profit]]/Table1[[#This Row],[Sales]]</f>
        <v>0.5</v>
      </c>
      <c r="O345" t="str">
        <f>TEXT(Table1[[#This Row],[Order_Date]],"mmmm")</f>
        <v>March</v>
      </c>
      <c r="P345">
        <f>YEAR(Table1[[#This Row],[Order_Date]])</f>
        <v>2024</v>
      </c>
      <c r="Q345" t="str">
        <f>"Q"&amp;ROUNDUP(MONTH(Table1[[#This Row],[Order_Date]])/3,0)</f>
        <v>Q1</v>
      </c>
    </row>
    <row r="346" spans="1:17" x14ac:dyDescent="0.25">
      <c r="A346" t="s">
        <v>1013</v>
      </c>
      <c r="B346" t="s">
        <v>1014</v>
      </c>
      <c r="C346" t="s">
        <v>1015</v>
      </c>
      <c r="D346" t="s">
        <v>855</v>
      </c>
      <c r="E346" t="str">
        <f>_xlfn.XLOOKUP(Table1[[#This Row],[Product_ID]],[1]!Table1[Product_ID],[1]!Table1[Product_Name])</f>
        <v>Sports Product 62</v>
      </c>
      <c r="F346" t="str">
        <f>_xlfn.XLOOKUP(Table1[[#This Row],[Product_ID]],[1]!Table1[Product_ID],[1]!Table1[Category])</f>
        <v>Sports</v>
      </c>
      <c r="G346">
        <f>_xlfn.XLOOKUP(Table1[[#This Row],[Product_ID]],[1]!Table1[Product_ID],[1]!Table1[Unit_Price])</f>
        <v>2777</v>
      </c>
      <c r="H346">
        <f>_xlfn.XLOOKUP(Table1[[#This Row],[Product_ID]],[1]!Table1[Product_ID],[1]!Table1[Cost])</f>
        <v>1943.9</v>
      </c>
      <c r="I346">
        <v>1</v>
      </c>
      <c r="J346">
        <v>15</v>
      </c>
      <c r="K346">
        <f>Table1[[#This Row],[Quantity]]*Table1[[#This Row],[Unit_Price]]</f>
        <v>2777</v>
      </c>
      <c r="L346">
        <f>Table1[[#This Row],[Quantity]]*Table1[[#This Row],[Cost]]</f>
        <v>1943.9</v>
      </c>
      <c r="M346">
        <f>Table1[[#This Row],[Sales]]-Table1[[#This Row],[Total_Cost]]</f>
        <v>833.09999999999991</v>
      </c>
      <c r="N346" s="1">
        <f>Table1[[#This Row],[Profit]]/Table1[[#This Row],[Sales]]</f>
        <v>0.3</v>
      </c>
      <c r="O346" t="str">
        <f>TEXT(Table1[[#This Row],[Order_Date]],"mmmm")</f>
        <v>March</v>
      </c>
      <c r="P346">
        <f>YEAR(Table1[[#This Row],[Order_Date]])</f>
        <v>2025</v>
      </c>
      <c r="Q346" t="str">
        <f>"Q"&amp;ROUNDUP(MONTH(Table1[[#This Row],[Order_Date]])/3,0)</f>
        <v>Q1</v>
      </c>
    </row>
    <row r="347" spans="1:17" x14ac:dyDescent="0.25">
      <c r="A347" t="s">
        <v>1016</v>
      </c>
      <c r="B347" t="s">
        <v>274</v>
      </c>
      <c r="C347" t="s">
        <v>167</v>
      </c>
      <c r="D347" t="s">
        <v>17</v>
      </c>
      <c r="E347" t="str">
        <f>_xlfn.XLOOKUP(Table1[[#This Row],[Product_ID]],[1]!Table1[Product_ID],[1]!Table1[Product_Name])</f>
        <v>Clothing Product 38</v>
      </c>
      <c r="F347" t="str">
        <f>_xlfn.XLOOKUP(Table1[[#This Row],[Product_ID]],[1]!Table1[Product_ID],[1]!Table1[Category])</f>
        <v>Clothing</v>
      </c>
      <c r="G347">
        <f>_xlfn.XLOOKUP(Table1[[#This Row],[Product_ID]],[1]!Table1[Product_ID],[1]!Table1[Unit_Price])</f>
        <v>413</v>
      </c>
      <c r="H347">
        <f>_xlfn.XLOOKUP(Table1[[#This Row],[Product_ID]],[1]!Table1[Product_ID],[1]!Table1[Cost])</f>
        <v>247.8</v>
      </c>
      <c r="I347">
        <v>3</v>
      </c>
      <c r="J347">
        <v>20</v>
      </c>
      <c r="K347">
        <f>Table1[[#This Row],[Quantity]]*Table1[[#This Row],[Unit_Price]]</f>
        <v>1239</v>
      </c>
      <c r="L347">
        <f>Table1[[#This Row],[Quantity]]*Table1[[#This Row],[Cost]]</f>
        <v>743.40000000000009</v>
      </c>
      <c r="M347">
        <f>Table1[[#This Row],[Sales]]-Table1[[#This Row],[Total_Cost]]</f>
        <v>495.59999999999991</v>
      </c>
      <c r="N347" s="1">
        <f>Table1[[#This Row],[Profit]]/Table1[[#This Row],[Sales]]</f>
        <v>0.39999999999999991</v>
      </c>
      <c r="O347" t="str">
        <f>TEXT(Table1[[#This Row],[Order_Date]],"mmmm")</f>
        <v>May</v>
      </c>
      <c r="P347">
        <f>YEAR(Table1[[#This Row],[Order_Date]])</f>
        <v>2024</v>
      </c>
      <c r="Q347" t="str">
        <f>"Q"&amp;ROUNDUP(MONTH(Table1[[#This Row],[Order_Date]])/3,0)</f>
        <v>Q2</v>
      </c>
    </row>
    <row r="348" spans="1:17" x14ac:dyDescent="0.25">
      <c r="A348" t="s">
        <v>1017</v>
      </c>
      <c r="B348" t="s">
        <v>117</v>
      </c>
      <c r="C348" t="s">
        <v>1018</v>
      </c>
      <c r="D348" t="s">
        <v>331</v>
      </c>
      <c r="E348" t="str">
        <f>_xlfn.XLOOKUP(Table1[[#This Row],[Product_ID]],[1]!Table1[Product_ID],[1]!Table1[Product_Name])</f>
        <v>Electronics Product 24</v>
      </c>
      <c r="F348" t="str">
        <f>_xlfn.XLOOKUP(Table1[[#This Row],[Product_ID]],[1]!Table1[Product_ID],[1]!Table1[Category])</f>
        <v>Electronics</v>
      </c>
      <c r="G348">
        <f>_xlfn.XLOOKUP(Table1[[#This Row],[Product_ID]],[1]!Table1[Product_ID],[1]!Table1[Unit_Price])</f>
        <v>9702</v>
      </c>
      <c r="H348">
        <f>_xlfn.XLOOKUP(Table1[[#This Row],[Product_ID]],[1]!Table1[Product_ID],[1]!Table1[Cost])</f>
        <v>4851</v>
      </c>
      <c r="I348">
        <v>1</v>
      </c>
      <c r="J348">
        <v>5</v>
      </c>
      <c r="K348">
        <f>Table1[[#This Row],[Quantity]]*Table1[[#This Row],[Unit_Price]]</f>
        <v>9702</v>
      </c>
      <c r="L348">
        <f>Table1[[#This Row],[Quantity]]*Table1[[#This Row],[Cost]]</f>
        <v>4851</v>
      </c>
      <c r="M348">
        <f>Table1[[#This Row],[Sales]]-Table1[[#This Row],[Total_Cost]]</f>
        <v>4851</v>
      </c>
      <c r="N348" s="1">
        <f>Table1[[#This Row],[Profit]]/Table1[[#This Row],[Sales]]</f>
        <v>0.5</v>
      </c>
      <c r="O348" t="str">
        <f>TEXT(Table1[[#This Row],[Order_Date]],"mmmm")</f>
        <v>July</v>
      </c>
      <c r="P348">
        <f>YEAR(Table1[[#This Row],[Order_Date]])</f>
        <v>2025</v>
      </c>
      <c r="Q348" t="str">
        <f>"Q"&amp;ROUNDUP(MONTH(Table1[[#This Row],[Order_Date]])/3,0)</f>
        <v>Q3</v>
      </c>
    </row>
    <row r="349" spans="1:17" x14ac:dyDescent="0.25">
      <c r="A349" t="s">
        <v>1019</v>
      </c>
      <c r="B349" t="s">
        <v>1020</v>
      </c>
      <c r="C349" t="s">
        <v>272</v>
      </c>
      <c r="D349" t="s">
        <v>216</v>
      </c>
      <c r="E349" t="str">
        <f>_xlfn.XLOOKUP(Table1[[#This Row],[Product_ID]],[1]!Table1[Product_ID],[1]!Table1[Product_Name])</f>
        <v>Beauty Product 69</v>
      </c>
      <c r="F349" t="str">
        <f>_xlfn.XLOOKUP(Table1[[#This Row],[Product_ID]],[1]!Table1[Product_ID],[1]!Table1[Category])</f>
        <v>Beauty</v>
      </c>
      <c r="G349">
        <f>_xlfn.XLOOKUP(Table1[[#This Row],[Product_ID]],[1]!Table1[Product_ID],[1]!Table1[Unit_Price])</f>
        <v>384</v>
      </c>
      <c r="H349">
        <f>_xlfn.XLOOKUP(Table1[[#This Row],[Product_ID]],[1]!Table1[Product_ID],[1]!Table1[Cost])</f>
        <v>192</v>
      </c>
      <c r="I349">
        <v>5</v>
      </c>
      <c r="J349">
        <v>10</v>
      </c>
      <c r="K349">
        <f>Table1[[#This Row],[Quantity]]*Table1[[#This Row],[Unit_Price]]</f>
        <v>1920</v>
      </c>
      <c r="L349">
        <f>Table1[[#This Row],[Quantity]]*Table1[[#This Row],[Cost]]</f>
        <v>960</v>
      </c>
      <c r="M349">
        <f>Table1[[#This Row],[Sales]]-Table1[[#This Row],[Total_Cost]]</f>
        <v>960</v>
      </c>
      <c r="N349" s="1">
        <f>Table1[[#This Row],[Profit]]/Table1[[#This Row],[Sales]]</f>
        <v>0.5</v>
      </c>
      <c r="O349" t="str">
        <f>TEXT(Table1[[#This Row],[Order_Date]],"mmmm")</f>
        <v>November</v>
      </c>
      <c r="P349">
        <f>YEAR(Table1[[#This Row],[Order_Date]])</f>
        <v>2025</v>
      </c>
      <c r="Q349" t="str">
        <f>"Q"&amp;ROUNDUP(MONTH(Table1[[#This Row],[Order_Date]])/3,0)</f>
        <v>Q4</v>
      </c>
    </row>
    <row r="350" spans="1:17" x14ac:dyDescent="0.25">
      <c r="A350" t="s">
        <v>1021</v>
      </c>
      <c r="B350" t="s">
        <v>242</v>
      </c>
      <c r="C350" t="s">
        <v>88</v>
      </c>
      <c r="D350" t="s">
        <v>104</v>
      </c>
      <c r="E350" t="str">
        <f>_xlfn.XLOOKUP(Table1[[#This Row],[Product_ID]],[1]!Table1[Product_ID],[1]!Table1[Product_Name])</f>
        <v>Electronics Product 72</v>
      </c>
      <c r="F350" t="str">
        <f>_xlfn.XLOOKUP(Table1[[#This Row],[Product_ID]],[1]!Table1[Product_ID],[1]!Table1[Category])</f>
        <v>Electronics</v>
      </c>
      <c r="G350">
        <f>_xlfn.XLOOKUP(Table1[[#This Row],[Product_ID]],[1]!Table1[Product_ID],[1]!Table1[Unit_Price])</f>
        <v>27555</v>
      </c>
      <c r="H350">
        <f>_xlfn.XLOOKUP(Table1[[#This Row],[Product_ID]],[1]!Table1[Product_ID],[1]!Table1[Cost])</f>
        <v>19288.5</v>
      </c>
      <c r="I350">
        <v>4</v>
      </c>
      <c r="J350">
        <v>10</v>
      </c>
      <c r="K350">
        <f>Table1[[#This Row],[Quantity]]*Table1[[#This Row],[Unit_Price]]</f>
        <v>110220</v>
      </c>
      <c r="L350">
        <f>Table1[[#This Row],[Quantity]]*Table1[[#This Row],[Cost]]</f>
        <v>77154</v>
      </c>
      <c r="M350">
        <f>Table1[[#This Row],[Sales]]-Table1[[#This Row],[Total_Cost]]</f>
        <v>33066</v>
      </c>
      <c r="N350" s="1">
        <f>Table1[[#This Row],[Profit]]/Table1[[#This Row],[Sales]]</f>
        <v>0.3</v>
      </c>
      <c r="O350" t="str">
        <f>TEXT(Table1[[#This Row],[Order_Date]],"mmmm")</f>
        <v>July</v>
      </c>
      <c r="P350">
        <f>YEAR(Table1[[#This Row],[Order_Date]])</f>
        <v>2025</v>
      </c>
      <c r="Q350" t="str">
        <f>"Q"&amp;ROUNDUP(MONTH(Table1[[#This Row],[Order_Date]])/3,0)</f>
        <v>Q3</v>
      </c>
    </row>
    <row r="351" spans="1:17" x14ac:dyDescent="0.25">
      <c r="A351" t="s">
        <v>1022</v>
      </c>
      <c r="B351" t="s">
        <v>494</v>
      </c>
      <c r="C351" t="s">
        <v>1023</v>
      </c>
      <c r="D351" t="s">
        <v>189</v>
      </c>
      <c r="E351" t="str">
        <f>_xlfn.XLOOKUP(Table1[[#This Row],[Product_ID]],[1]!Table1[Product_ID],[1]!Table1[Product_Name])</f>
        <v>Home &amp; Kitchen Product 79</v>
      </c>
      <c r="F351" t="str">
        <f>_xlfn.XLOOKUP(Table1[[#This Row],[Product_ID]],[1]!Table1[Product_ID],[1]!Table1[Category])</f>
        <v>Home &amp; Kitchen</v>
      </c>
      <c r="G351">
        <f>_xlfn.XLOOKUP(Table1[[#This Row],[Product_ID]],[1]!Table1[Product_ID],[1]!Table1[Unit_Price])</f>
        <v>10900</v>
      </c>
      <c r="H351">
        <f>_xlfn.XLOOKUP(Table1[[#This Row],[Product_ID]],[1]!Table1[Product_ID],[1]!Table1[Cost])</f>
        <v>5450</v>
      </c>
      <c r="I351">
        <v>1</v>
      </c>
      <c r="J351">
        <v>15</v>
      </c>
      <c r="K351">
        <f>Table1[[#This Row],[Quantity]]*Table1[[#This Row],[Unit_Price]]</f>
        <v>10900</v>
      </c>
      <c r="L351">
        <f>Table1[[#This Row],[Quantity]]*Table1[[#This Row],[Cost]]</f>
        <v>5450</v>
      </c>
      <c r="M351">
        <f>Table1[[#This Row],[Sales]]-Table1[[#This Row],[Total_Cost]]</f>
        <v>5450</v>
      </c>
      <c r="N351" s="1">
        <f>Table1[[#This Row],[Profit]]/Table1[[#This Row],[Sales]]</f>
        <v>0.5</v>
      </c>
      <c r="O351" t="str">
        <f>TEXT(Table1[[#This Row],[Order_Date]],"mmmm")</f>
        <v>June</v>
      </c>
      <c r="P351">
        <f>YEAR(Table1[[#This Row],[Order_Date]])</f>
        <v>2025</v>
      </c>
      <c r="Q351" t="str">
        <f>"Q"&amp;ROUNDUP(MONTH(Table1[[#This Row],[Order_Date]])/3,0)</f>
        <v>Q2</v>
      </c>
    </row>
    <row r="352" spans="1:17" x14ac:dyDescent="0.25">
      <c r="A352" t="s">
        <v>1024</v>
      </c>
      <c r="B352" t="s">
        <v>1025</v>
      </c>
      <c r="C352" t="s">
        <v>1026</v>
      </c>
      <c r="D352" t="s">
        <v>450</v>
      </c>
      <c r="E352" t="str">
        <f>_xlfn.XLOOKUP(Table1[[#This Row],[Product_ID]],[1]!Table1[Product_ID],[1]!Table1[Product_Name])</f>
        <v>Electronics Product 82</v>
      </c>
      <c r="F352" t="str">
        <f>_xlfn.XLOOKUP(Table1[[#This Row],[Product_ID]],[1]!Table1[Product_ID],[1]!Table1[Category])</f>
        <v>Electronics</v>
      </c>
      <c r="G352">
        <f>_xlfn.XLOOKUP(Table1[[#This Row],[Product_ID]],[1]!Table1[Product_ID],[1]!Table1[Unit_Price])</f>
        <v>354</v>
      </c>
      <c r="H352">
        <f>_xlfn.XLOOKUP(Table1[[#This Row],[Product_ID]],[1]!Table1[Product_ID],[1]!Table1[Cost])</f>
        <v>247.8</v>
      </c>
      <c r="I352">
        <v>3</v>
      </c>
      <c r="J352">
        <v>15</v>
      </c>
      <c r="K352">
        <f>Table1[[#This Row],[Quantity]]*Table1[[#This Row],[Unit_Price]]</f>
        <v>1062</v>
      </c>
      <c r="L352">
        <f>Table1[[#This Row],[Quantity]]*Table1[[#This Row],[Cost]]</f>
        <v>743.40000000000009</v>
      </c>
      <c r="M352">
        <f>Table1[[#This Row],[Sales]]-Table1[[#This Row],[Total_Cost]]</f>
        <v>318.59999999999991</v>
      </c>
      <c r="N352" s="1">
        <f>Table1[[#This Row],[Profit]]/Table1[[#This Row],[Sales]]</f>
        <v>0.29999999999999993</v>
      </c>
      <c r="O352" t="str">
        <f>TEXT(Table1[[#This Row],[Order_Date]],"mmmm")</f>
        <v>July</v>
      </c>
      <c r="P352">
        <f>YEAR(Table1[[#This Row],[Order_Date]])</f>
        <v>2025</v>
      </c>
      <c r="Q352" t="str">
        <f>"Q"&amp;ROUNDUP(MONTH(Table1[[#This Row],[Order_Date]])/3,0)</f>
        <v>Q3</v>
      </c>
    </row>
    <row r="353" spans="1:17" x14ac:dyDescent="0.25">
      <c r="A353" t="s">
        <v>1027</v>
      </c>
      <c r="B353" t="s">
        <v>1028</v>
      </c>
      <c r="C353" t="s">
        <v>641</v>
      </c>
      <c r="D353" t="s">
        <v>153</v>
      </c>
      <c r="E353" t="str">
        <f>_xlfn.XLOOKUP(Table1[[#This Row],[Product_ID]],[1]!Table1[Product_ID],[1]!Table1[Product_Name])</f>
        <v>Beauty Product 98</v>
      </c>
      <c r="F353" t="str">
        <f>_xlfn.XLOOKUP(Table1[[#This Row],[Product_ID]],[1]!Table1[Product_ID],[1]!Table1[Category])</f>
        <v>Beauty</v>
      </c>
      <c r="G353">
        <f>_xlfn.XLOOKUP(Table1[[#This Row],[Product_ID]],[1]!Table1[Product_ID],[1]!Table1[Unit_Price])</f>
        <v>1661</v>
      </c>
      <c r="H353">
        <f>_xlfn.XLOOKUP(Table1[[#This Row],[Product_ID]],[1]!Table1[Product_ID],[1]!Table1[Cost])</f>
        <v>830.5</v>
      </c>
      <c r="I353">
        <v>1</v>
      </c>
      <c r="J353">
        <v>15</v>
      </c>
      <c r="K353">
        <f>Table1[[#This Row],[Quantity]]*Table1[[#This Row],[Unit_Price]]</f>
        <v>1661</v>
      </c>
      <c r="L353">
        <f>Table1[[#This Row],[Quantity]]*Table1[[#This Row],[Cost]]</f>
        <v>830.5</v>
      </c>
      <c r="M353">
        <f>Table1[[#This Row],[Sales]]-Table1[[#This Row],[Total_Cost]]</f>
        <v>830.5</v>
      </c>
      <c r="N353" s="1">
        <f>Table1[[#This Row],[Profit]]/Table1[[#This Row],[Sales]]</f>
        <v>0.5</v>
      </c>
      <c r="O353" t="str">
        <f>TEXT(Table1[[#This Row],[Order_Date]],"mmmm")</f>
        <v>December</v>
      </c>
      <c r="P353">
        <f>YEAR(Table1[[#This Row],[Order_Date]])</f>
        <v>2024</v>
      </c>
      <c r="Q353" t="str">
        <f>"Q"&amp;ROUNDUP(MONTH(Table1[[#This Row],[Order_Date]])/3,0)</f>
        <v>Q4</v>
      </c>
    </row>
    <row r="354" spans="1:17" x14ac:dyDescent="0.25">
      <c r="A354" t="s">
        <v>1029</v>
      </c>
      <c r="B354" t="s">
        <v>1030</v>
      </c>
      <c r="C354" t="s">
        <v>1031</v>
      </c>
      <c r="D354" t="s">
        <v>570</v>
      </c>
      <c r="E354" t="str">
        <f>_xlfn.XLOOKUP(Table1[[#This Row],[Product_ID]],[1]!Table1[Product_ID],[1]!Table1[Product_Name])</f>
        <v>Electronics Product 87</v>
      </c>
      <c r="F354" t="str">
        <f>_xlfn.XLOOKUP(Table1[[#This Row],[Product_ID]],[1]!Table1[Product_ID],[1]!Table1[Category])</f>
        <v>Electronics</v>
      </c>
      <c r="G354">
        <f>_xlfn.XLOOKUP(Table1[[#This Row],[Product_ID]],[1]!Table1[Product_ID],[1]!Table1[Unit_Price])</f>
        <v>25216</v>
      </c>
      <c r="H354">
        <f>_xlfn.XLOOKUP(Table1[[#This Row],[Product_ID]],[1]!Table1[Product_ID],[1]!Table1[Cost])</f>
        <v>17651.2</v>
      </c>
      <c r="I354">
        <v>5</v>
      </c>
      <c r="J354">
        <v>15</v>
      </c>
      <c r="K354">
        <f>Table1[[#This Row],[Quantity]]*Table1[[#This Row],[Unit_Price]]</f>
        <v>126080</v>
      </c>
      <c r="L354">
        <f>Table1[[#This Row],[Quantity]]*Table1[[#This Row],[Cost]]</f>
        <v>88256</v>
      </c>
      <c r="M354">
        <f>Table1[[#This Row],[Sales]]-Table1[[#This Row],[Total_Cost]]</f>
        <v>37824</v>
      </c>
      <c r="N354" s="1">
        <f>Table1[[#This Row],[Profit]]/Table1[[#This Row],[Sales]]</f>
        <v>0.3</v>
      </c>
      <c r="O354" t="str">
        <f>TEXT(Table1[[#This Row],[Order_Date]],"mmmm")</f>
        <v>December</v>
      </c>
      <c r="P354">
        <f>YEAR(Table1[[#This Row],[Order_Date]])</f>
        <v>2024</v>
      </c>
      <c r="Q354" t="str">
        <f>"Q"&amp;ROUNDUP(MONTH(Table1[[#This Row],[Order_Date]])/3,0)</f>
        <v>Q4</v>
      </c>
    </row>
    <row r="355" spans="1:17" x14ac:dyDescent="0.25">
      <c r="A355" t="s">
        <v>1032</v>
      </c>
      <c r="B355" t="s">
        <v>1033</v>
      </c>
      <c r="C355" t="s">
        <v>134</v>
      </c>
      <c r="D355" t="s">
        <v>1034</v>
      </c>
      <c r="E355" t="str">
        <f>_xlfn.XLOOKUP(Table1[[#This Row],[Product_ID]],[1]!Table1[Product_ID],[1]!Table1[Product_Name])</f>
        <v>Electronics Product 36</v>
      </c>
      <c r="F355" t="str">
        <f>_xlfn.XLOOKUP(Table1[[#This Row],[Product_ID]],[1]!Table1[Product_ID],[1]!Table1[Category])</f>
        <v>Electronics</v>
      </c>
      <c r="G355">
        <f>_xlfn.XLOOKUP(Table1[[#This Row],[Product_ID]],[1]!Table1[Product_ID],[1]!Table1[Unit_Price])</f>
        <v>3046</v>
      </c>
      <c r="H355">
        <f>_xlfn.XLOOKUP(Table1[[#This Row],[Product_ID]],[1]!Table1[Product_ID],[1]!Table1[Cost])</f>
        <v>1827.6</v>
      </c>
      <c r="I355">
        <v>4</v>
      </c>
      <c r="J355">
        <v>10</v>
      </c>
      <c r="K355">
        <f>Table1[[#This Row],[Quantity]]*Table1[[#This Row],[Unit_Price]]</f>
        <v>12184</v>
      </c>
      <c r="L355">
        <f>Table1[[#This Row],[Quantity]]*Table1[[#This Row],[Cost]]</f>
        <v>7310.4</v>
      </c>
      <c r="M355">
        <f>Table1[[#This Row],[Sales]]-Table1[[#This Row],[Total_Cost]]</f>
        <v>4873.6000000000004</v>
      </c>
      <c r="N355" s="1">
        <f>Table1[[#This Row],[Profit]]/Table1[[#This Row],[Sales]]</f>
        <v>0.4</v>
      </c>
      <c r="O355" t="str">
        <f>TEXT(Table1[[#This Row],[Order_Date]],"mmmm")</f>
        <v>June</v>
      </c>
      <c r="P355">
        <f>YEAR(Table1[[#This Row],[Order_Date]])</f>
        <v>2024</v>
      </c>
      <c r="Q355" t="str">
        <f>"Q"&amp;ROUNDUP(MONTH(Table1[[#This Row],[Order_Date]])/3,0)</f>
        <v>Q2</v>
      </c>
    </row>
    <row r="356" spans="1:17" x14ac:dyDescent="0.25">
      <c r="A356" t="s">
        <v>1035</v>
      </c>
      <c r="B356" t="s">
        <v>1036</v>
      </c>
      <c r="C356" t="s">
        <v>1037</v>
      </c>
      <c r="D356" t="s">
        <v>223</v>
      </c>
      <c r="E356" t="str">
        <f>_xlfn.XLOOKUP(Table1[[#This Row],[Product_ID]],[1]!Table1[Product_ID],[1]!Table1[Product_Name])</f>
        <v>Clothing Product 48</v>
      </c>
      <c r="F356" t="str">
        <f>_xlfn.XLOOKUP(Table1[[#This Row],[Product_ID]],[1]!Table1[Product_ID],[1]!Table1[Category])</f>
        <v>Clothing</v>
      </c>
      <c r="G356">
        <f>_xlfn.XLOOKUP(Table1[[#This Row],[Product_ID]],[1]!Table1[Product_ID],[1]!Table1[Unit_Price])</f>
        <v>2190</v>
      </c>
      <c r="H356">
        <f>_xlfn.XLOOKUP(Table1[[#This Row],[Product_ID]],[1]!Table1[Product_ID],[1]!Table1[Cost])</f>
        <v>1095</v>
      </c>
      <c r="I356">
        <v>3</v>
      </c>
      <c r="J356">
        <v>5</v>
      </c>
      <c r="K356">
        <f>Table1[[#This Row],[Quantity]]*Table1[[#This Row],[Unit_Price]]</f>
        <v>6570</v>
      </c>
      <c r="L356">
        <f>Table1[[#This Row],[Quantity]]*Table1[[#This Row],[Cost]]</f>
        <v>3285</v>
      </c>
      <c r="M356">
        <f>Table1[[#This Row],[Sales]]-Table1[[#This Row],[Total_Cost]]</f>
        <v>3285</v>
      </c>
      <c r="N356" s="1">
        <f>Table1[[#This Row],[Profit]]/Table1[[#This Row],[Sales]]</f>
        <v>0.5</v>
      </c>
      <c r="O356" t="str">
        <f>TEXT(Table1[[#This Row],[Order_Date]],"mmmm")</f>
        <v>February</v>
      </c>
      <c r="P356">
        <f>YEAR(Table1[[#This Row],[Order_Date]])</f>
        <v>2025</v>
      </c>
      <c r="Q356" t="str">
        <f>"Q"&amp;ROUNDUP(MONTH(Table1[[#This Row],[Order_Date]])/3,0)</f>
        <v>Q1</v>
      </c>
    </row>
    <row r="357" spans="1:17" x14ac:dyDescent="0.25">
      <c r="A357" t="s">
        <v>1038</v>
      </c>
      <c r="B357" t="s">
        <v>1039</v>
      </c>
      <c r="C357" t="s">
        <v>1040</v>
      </c>
      <c r="D357" t="s">
        <v>659</v>
      </c>
      <c r="E357" t="str">
        <f>_xlfn.XLOOKUP(Table1[[#This Row],[Product_ID]],[1]!Table1[Product_ID],[1]!Table1[Product_Name])</f>
        <v>Beauty Product 43</v>
      </c>
      <c r="F357" t="str">
        <f>_xlfn.XLOOKUP(Table1[[#This Row],[Product_ID]],[1]!Table1[Product_ID],[1]!Table1[Category])</f>
        <v>Beauty</v>
      </c>
      <c r="G357">
        <f>_xlfn.XLOOKUP(Table1[[#This Row],[Product_ID]],[1]!Table1[Product_ID],[1]!Table1[Unit_Price])</f>
        <v>1637</v>
      </c>
      <c r="H357">
        <f>_xlfn.XLOOKUP(Table1[[#This Row],[Product_ID]],[1]!Table1[Product_ID],[1]!Table1[Cost])</f>
        <v>818.5</v>
      </c>
      <c r="I357">
        <v>1</v>
      </c>
      <c r="J357">
        <v>0</v>
      </c>
      <c r="K357">
        <f>Table1[[#This Row],[Quantity]]*Table1[[#This Row],[Unit_Price]]</f>
        <v>1637</v>
      </c>
      <c r="L357">
        <f>Table1[[#This Row],[Quantity]]*Table1[[#This Row],[Cost]]</f>
        <v>818.5</v>
      </c>
      <c r="M357">
        <f>Table1[[#This Row],[Sales]]-Table1[[#This Row],[Total_Cost]]</f>
        <v>818.5</v>
      </c>
      <c r="N357" s="1">
        <f>Table1[[#This Row],[Profit]]/Table1[[#This Row],[Sales]]</f>
        <v>0.5</v>
      </c>
      <c r="O357" t="str">
        <f>TEXT(Table1[[#This Row],[Order_Date]],"mmmm")</f>
        <v>January</v>
      </c>
      <c r="P357">
        <f>YEAR(Table1[[#This Row],[Order_Date]])</f>
        <v>2025</v>
      </c>
      <c r="Q357" t="str">
        <f>"Q"&amp;ROUNDUP(MONTH(Table1[[#This Row],[Order_Date]])/3,0)</f>
        <v>Q1</v>
      </c>
    </row>
    <row r="358" spans="1:17" x14ac:dyDescent="0.25">
      <c r="A358" t="s">
        <v>1041</v>
      </c>
      <c r="B358" t="s">
        <v>640</v>
      </c>
      <c r="C358" t="s">
        <v>1042</v>
      </c>
      <c r="D358" t="s">
        <v>164</v>
      </c>
      <c r="E358" t="str">
        <f>_xlfn.XLOOKUP(Table1[[#This Row],[Product_ID]],[1]!Table1[Product_ID],[1]!Table1[Product_Name])</f>
        <v>Home &amp; Kitchen Product 11</v>
      </c>
      <c r="F358" t="str">
        <f>_xlfn.XLOOKUP(Table1[[#This Row],[Product_ID]],[1]!Table1[Product_ID],[1]!Table1[Category])</f>
        <v>Home &amp; Kitchen</v>
      </c>
      <c r="G358">
        <f>_xlfn.XLOOKUP(Table1[[#This Row],[Product_ID]],[1]!Table1[Product_ID],[1]!Table1[Unit_Price])</f>
        <v>4339</v>
      </c>
      <c r="H358">
        <f>_xlfn.XLOOKUP(Table1[[#This Row],[Product_ID]],[1]!Table1[Product_ID],[1]!Table1[Cost])</f>
        <v>2169.5</v>
      </c>
      <c r="I358">
        <v>2</v>
      </c>
      <c r="J358">
        <v>5</v>
      </c>
      <c r="K358">
        <f>Table1[[#This Row],[Quantity]]*Table1[[#This Row],[Unit_Price]]</f>
        <v>8678</v>
      </c>
      <c r="L358">
        <f>Table1[[#This Row],[Quantity]]*Table1[[#This Row],[Cost]]</f>
        <v>4339</v>
      </c>
      <c r="M358">
        <f>Table1[[#This Row],[Sales]]-Table1[[#This Row],[Total_Cost]]</f>
        <v>4339</v>
      </c>
      <c r="N358" s="1">
        <f>Table1[[#This Row],[Profit]]/Table1[[#This Row],[Sales]]</f>
        <v>0.5</v>
      </c>
      <c r="O358" t="str">
        <f>TEXT(Table1[[#This Row],[Order_Date]],"mmmm")</f>
        <v>March</v>
      </c>
      <c r="P358">
        <f>YEAR(Table1[[#This Row],[Order_Date]])</f>
        <v>2025</v>
      </c>
      <c r="Q358" t="str">
        <f>"Q"&amp;ROUNDUP(MONTH(Table1[[#This Row],[Order_Date]])/3,0)</f>
        <v>Q1</v>
      </c>
    </row>
    <row r="359" spans="1:17" x14ac:dyDescent="0.25">
      <c r="A359" t="s">
        <v>1043</v>
      </c>
      <c r="B359" t="s">
        <v>1044</v>
      </c>
      <c r="C359" t="s">
        <v>1045</v>
      </c>
      <c r="D359" t="s">
        <v>908</v>
      </c>
      <c r="E359" t="str">
        <f>_xlfn.XLOOKUP(Table1[[#This Row],[Product_ID]],[1]!Table1[Product_ID],[1]!Table1[Product_Name])</f>
        <v>Beauty Product 41</v>
      </c>
      <c r="F359" t="str">
        <f>_xlfn.XLOOKUP(Table1[[#This Row],[Product_ID]],[1]!Table1[Product_ID],[1]!Table1[Category])</f>
        <v>Beauty</v>
      </c>
      <c r="G359">
        <f>_xlfn.XLOOKUP(Table1[[#This Row],[Product_ID]],[1]!Table1[Product_ID],[1]!Table1[Unit_Price])</f>
        <v>2433</v>
      </c>
      <c r="H359">
        <f>_xlfn.XLOOKUP(Table1[[#This Row],[Product_ID]],[1]!Table1[Product_ID],[1]!Table1[Cost])</f>
        <v>1216.5</v>
      </c>
      <c r="I359">
        <v>3</v>
      </c>
      <c r="J359">
        <v>5</v>
      </c>
      <c r="K359">
        <f>Table1[[#This Row],[Quantity]]*Table1[[#This Row],[Unit_Price]]</f>
        <v>7299</v>
      </c>
      <c r="L359">
        <f>Table1[[#This Row],[Quantity]]*Table1[[#This Row],[Cost]]</f>
        <v>3649.5</v>
      </c>
      <c r="M359">
        <f>Table1[[#This Row],[Sales]]-Table1[[#This Row],[Total_Cost]]</f>
        <v>3649.5</v>
      </c>
      <c r="N359" s="1">
        <f>Table1[[#This Row],[Profit]]/Table1[[#This Row],[Sales]]</f>
        <v>0.5</v>
      </c>
      <c r="O359" t="str">
        <f>TEXT(Table1[[#This Row],[Order_Date]],"mmmm")</f>
        <v>September</v>
      </c>
      <c r="P359">
        <f>YEAR(Table1[[#This Row],[Order_Date]])</f>
        <v>2025</v>
      </c>
      <c r="Q359" t="str">
        <f>"Q"&amp;ROUNDUP(MONTH(Table1[[#This Row],[Order_Date]])/3,0)</f>
        <v>Q3</v>
      </c>
    </row>
    <row r="360" spans="1:17" x14ac:dyDescent="0.25">
      <c r="A360" t="s">
        <v>1046</v>
      </c>
      <c r="B360" t="s">
        <v>1047</v>
      </c>
      <c r="C360" t="s">
        <v>1048</v>
      </c>
      <c r="D360" t="s">
        <v>270</v>
      </c>
      <c r="E360" t="str">
        <f>_xlfn.XLOOKUP(Table1[[#This Row],[Product_ID]],[1]!Table1[Product_ID],[1]!Table1[Product_Name])</f>
        <v>Clothing Product 47</v>
      </c>
      <c r="F360" t="str">
        <f>_xlfn.XLOOKUP(Table1[[#This Row],[Product_ID]],[1]!Table1[Product_ID],[1]!Table1[Category])</f>
        <v>Clothing</v>
      </c>
      <c r="G360">
        <f>_xlfn.XLOOKUP(Table1[[#This Row],[Product_ID]],[1]!Table1[Product_ID],[1]!Table1[Unit_Price])</f>
        <v>3146</v>
      </c>
      <c r="H360">
        <f>_xlfn.XLOOKUP(Table1[[#This Row],[Product_ID]],[1]!Table1[Product_ID],[1]!Table1[Cost])</f>
        <v>1573</v>
      </c>
      <c r="I360">
        <v>2</v>
      </c>
      <c r="J360">
        <v>0</v>
      </c>
      <c r="K360">
        <f>Table1[[#This Row],[Quantity]]*Table1[[#This Row],[Unit_Price]]</f>
        <v>6292</v>
      </c>
      <c r="L360">
        <f>Table1[[#This Row],[Quantity]]*Table1[[#This Row],[Cost]]</f>
        <v>3146</v>
      </c>
      <c r="M360">
        <f>Table1[[#This Row],[Sales]]-Table1[[#This Row],[Total_Cost]]</f>
        <v>3146</v>
      </c>
      <c r="N360" s="1">
        <f>Table1[[#This Row],[Profit]]/Table1[[#This Row],[Sales]]</f>
        <v>0.5</v>
      </c>
      <c r="O360" t="str">
        <f>TEXT(Table1[[#This Row],[Order_Date]],"mmmm")</f>
        <v>December</v>
      </c>
      <c r="P360">
        <f>YEAR(Table1[[#This Row],[Order_Date]])</f>
        <v>2025</v>
      </c>
      <c r="Q360" t="str">
        <f>"Q"&amp;ROUNDUP(MONTH(Table1[[#This Row],[Order_Date]])/3,0)</f>
        <v>Q4</v>
      </c>
    </row>
    <row r="361" spans="1:17" x14ac:dyDescent="0.25">
      <c r="A361" t="s">
        <v>1049</v>
      </c>
      <c r="B361" t="s">
        <v>1050</v>
      </c>
      <c r="C361" t="s">
        <v>16</v>
      </c>
      <c r="D361" t="s">
        <v>157</v>
      </c>
      <c r="E361" t="str">
        <f>_xlfn.XLOOKUP(Table1[[#This Row],[Product_ID]],[1]!Table1[Product_ID],[1]!Table1[Product_Name])</f>
        <v>Sports Product 89</v>
      </c>
      <c r="F361" t="str">
        <f>_xlfn.XLOOKUP(Table1[[#This Row],[Product_ID]],[1]!Table1[Product_ID],[1]!Table1[Category])</f>
        <v>Sports</v>
      </c>
      <c r="G361">
        <f>_xlfn.XLOOKUP(Table1[[#This Row],[Product_ID]],[1]!Table1[Product_ID],[1]!Table1[Unit_Price])</f>
        <v>2956</v>
      </c>
      <c r="H361">
        <f>_xlfn.XLOOKUP(Table1[[#This Row],[Product_ID]],[1]!Table1[Product_ID],[1]!Table1[Cost])</f>
        <v>1478</v>
      </c>
      <c r="I361">
        <v>3</v>
      </c>
      <c r="J361">
        <v>0</v>
      </c>
      <c r="K361">
        <f>Table1[[#This Row],[Quantity]]*Table1[[#This Row],[Unit_Price]]</f>
        <v>8868</v>
      </c>
      <c r="L361">
        <f>Table1[[#This Row],[Quantity]]*Table1[[#This Row],[Cost]]</f>
        <v>4434</v>
      </c>
      <c r="M361">
        <f>Table1[[#This Row],[Sales]]-Table1[[#This Row],[Total_Cost]]</f>
        <v>4434</v>
      </c>
      <c r="N361" s="1">
        <f>Table1[[#This Row],[Profit]]/Table1[[#This Row],[Sales]]</f>
        <v>0.5</v>
      </c>
      <c r="O361" t="str">
        <f>TEXT(Table1[[#This Row],[Order_Date]],"mmmm")</f>
        <v>February</v>
      </c>
      <c r="P361">
        <f>YEAR(Table1[[#This Row],[Order_Date]])</f>
        <v>2025</v>
      </c>
      <c r="Q361" t="str">
        <f>"Q"&amp;ROUNDUP(MONTH(Table1[[#This Row],[Order_Date]])/3,0)</f>
        <v>Q1</v>
      </c>
    </row>
    <row r="362" spans="1:17" x14ac:dyDescent="0.25">
      <c r="A362" t="s">
        <v>1051</v>
      </c>
      <c r="B362" t="s">
        <v>1052</v>
      </c>
      <c r="C362" t="s">
        <v>110</v>
      </c>
      <c r="D362" t="s">
        <v>444</v>
      </c>
      <c r="E362" t="str">
        <f>_xlfn.XLOOKUP(Table1[[#This Row],[Product_ID]],[1]!Table1[Product_ID],[1]!Table1[Product_Name])</f>
        <v>Sports Product 14</v>
      </c>
      <c r="F362" t="str">
        <f>_xlfn.XLOOKUP(Table1[[#This Row],[Product_ID]],[1]!Table1[Product_ID],[1]!Table1[Category])</f>
        <v>Sports</v>
      </c>
      <c r="G362">
        <f>_xlfn.XLOOKUP(Table1[[#This Row],[Product_ID]],[1]!Table1[Product_ID],[1]!Table1[Unit_Price])</f>
        <v>9565</v>
      </c>
      <c r="H362">
        <f>_xlfn.XLOOKUP(Table1[[#This Row],[Product_ID]],[1]!Table1[Product_ID],[1]!Table1[Cost])</f>
        <v>6695.5</v>
      </c>
      <c r="I362">
        <v>5</v>
      </c>
      <c r="J362">
        <v>15</v>
      </c>
      <c r="K362">
        <f>Table1[[#This Row],[Quantity]]*Table1[[#This Row],[Unit_Price]]</f>
        <v>47825</v>
      </c>
      <c r="L362">
        <f>Table1[[#This Row],[Quantity]]*Table1[[#This Row],[Cost]]</f>
        <v>33477.5</v>
      </c>
      <c r="M362">
        <f>Table1[[#This Row],[Sales]]-Table1[[#This Row],[Total_Cost]]</f>
        <v>14347.5</v>
      </c>
      <c r="N362" s="1">
        <f>Table1[[#This Row],[Profit]]/Table1[[#This Row],[Sales]]</f>
        <v>0.3</v>
      </c>
      <c r="O362" t="str">
        <f>TEXT(Table1[[#This Row],[Order_Date]],"mmmm")</f>
        <v>April</v>
      </c>
      <c r="P362">
        <f>YEAR(Table1[[#This Row],[Order_Date]])</f>
        <v>2024</v>
      </c>
      <c r="Q362" t="str">
        <f>"Q"&amp;ROUNDUP(MONTH(Table1[[#This Row],[Order_Date]])/3,0)</f>
        <v>Q2</v>
      </c>
    </row>
    <row r="363" spans="1:17" x14ac:dyDescent="0.25">
      <c r="A363" t="s">
        <v>1053</v>
      </c>
      <c r="B363" t="s">
        <v>106</v>
      </c>
      <c r="C363" t="s">
        <v>695</v>
      </c>
      <c r="D363" t="s">
        <v>320</v>
      </c>
      <c r="E363" t="str">
        <f>_xlfn.XLOOKUP(Table1[[#This Row],[Product_ID]],[1]!Table1[Product_ID],[1]!Table1[Product_Name])</f>
        <v>Clothing Product 15</v>
      </c>
      <c r="F363" t="str">
        <f>_xlfn.XLOOKUP(Table1[[#This Row],[Product_ID]],[1]!Table1[Product_ID],[1]!Table1[Category])</f>
        <v>Clothing</v>
      </c>
      <c r="G363">
        <f>_xlfn.XLOOKUP(Table1[[#This Row],[Product_ID]],[1]!Table1[Product_ID],[1]!Table1[Unit_Price])</f>
        <v>2943</v>
      </c>
      <c r="H363">
        <f>_xlfn.XLOOKUP(Table1[[#This Row],[Product_ID]],[1]!Table1[Product_ID],[1]!Table1[Cost])</f>
        <v>1471.5</v>
      </c>
      <c r="I363">
        <v>3</v>
      </c>
      <c r="J363">
        <v>5</v>
      </c>
      <c r="K363">
        <f>Table1[[#This Row],[Quantity]]*Table1[[#This Row],[Unit_Price]]</f>
        <v>8829</v>
      </c>
      <c r="L363">
        <f>Table1[[#This Row],[Quantity]]*Table1[[#This Row],[Cost]]</f>
        <v>4414.5</v>
      </c>
      <c r="M363">
        <f>Table1[[#This Row],[Sales]]-Table1[[#This Row],[Total_Cost]]</f>
        <v>4414.5</v>
      </c>
      <c r="N363" s="1">
        <f>Table1[[#This Row],[Profit]]/Table1[[#This Row],[Sales]]</f>
        <v>0.5</v>
      </c>
      <c r="O363" t="str">
        <f>TEXT(Table1[[#This Row],[Order_Date]],"mmmm")</f>
        <v>January</v>
      </c>
      <c r="P363">
        <f>YEAR(Table1[[#This Row],[Order_Date]])</f>
        <v>2025</v>
      </c>
      <c r="Q363" t="str">
        <f>"Q"&amp;ROUNDUP(MONTH(Table1[[#This Row],[Order_Date]])/3,0)</f>
        <v>Q1</v>
      </c>
    </row>
    <row r="364" spans="1:17" x14ac:dyDescent="0.25">
      <c r="A364" t="s">
        <v>1054</v>
      </c>
      <c r="B364" t="s">
        <v>953</v>
      </c>
      <c r="C364" t="s">
        <v>1055</v>
      </c>
      <c r="D364" t="s">
        <v>327</v>
      </c>
      <c r="E364" t="str">
        <f>_xlfn.XLOOKUP(Table1[[#This Row],[Product_ID]],[1]!Table1[Product_ID],[1]!Table1[Product_Name])</f>
        <v>Electronics Product 55</v>
      </c>
      <c r="F364" t="str">
        <f>_xlfn.XLOOKUP(Table1[[#This Row],[Product_ID]],[1]!Table1[Product_ID],[1]!Table1[Category])</f>
        <v>Electronics</v>
      </c>
      <c r="G364">
        <f>_xlfn.XLOOKUP(Table1[[#This Row],[Product_ID]],[1]!Table1[Product_ID],[1]!Table1[Unit_Price])</f>
        <v>6621</v>
      </c>
      <c r="H364">
        <f>_xlfn.XLOOKUP(Table1[[#This Row],[Product_ID]],[1]!Table1[Product_ID],[1]!Table1[Cost])</f>
        <v>3972.6</v>
      </c>
      <c r="I364">
        <v>2</v>
      </c>
      <c r="J364">
        <v>10</v>
      </c>
      <c r="K364">
        <f>Table1[[#This Row],[Quantity]]*Table1[[#This Row],[Unit_Price]]</f>
        <v>13242</v>
      </c>
      <c r="L364">
        <f>Table1[[#This Row],[Quantity]]*Table1[[#This Row],[Cost]]</f>
        <v>7945.2</v>
      </c>
      <c r="M364">
        <f>Table1[[#This Row],[Sales]]-Table1[[#This Row],[Total_Cost]]</f>
        <v>5296.8</v>
      </c>
      <c r="N364" s="1">
        <f>Table1[[#This Row],[Profit]]/Table1[[#This Row],[Sales]]</f>
        <v>0.4</v>
      </c>
      <c r="O364" t="str">
        <f>TEXT(Table1[[#This Row],[Order_Date]],"mmmm")</f>
        <v>November</v>
      </c>
      <c r="P364">
        <f>YEAR(Table1[[#This Row],[Order_Date]])</f>
        <v>2025</v>
      </c>
      <c r="Q364" t="str">
        <f>"Q"&amp;ROUNDUP(MONTH(Table1[[#This Row],[Order_Date]])/3,0)</f>
        <v>Q4</v>
      </c>
    </row>
    <row r="365" spans="1:17" x14ac:dyDescent="0.25">
      <c r="A365" t="s">
        <v>1056</v>
      </c>
      <c r="B365" t="s">
        <v>1057</v>
      </c>
      <c r="C365" t="s">
        <v>408</v>
      </c>
      <c r="D365" t="s">
        <v>179</v>
      </c>
      <c r="E365" t="str">
        <f>_xlfn.XLOOKUP(Table1[[#This Row],[Product_ID]],[1]!Table1[Product_ID],[1]!Table1[Product_Name])</f>
        <v>Beauty Product 58</v>
      </c>
      <c r="F365" t="str">
        <f>_xlfn.XLOOKUP(Table1[[#This Row],[Product_ID]],[1]!Table1[Product_ID],[1]!Table1[Category])</f>
        <v>Beauty</v>
      </c>
      <c r="G365">
        <f>_xlfn.XLOOKUP(Table1[[#This Row],[Product_ID]],[1]!Table1[Product_ID],[1]!Table1[Unit_Price])</f>
        <v>3598</v>
      </c>
      <c r="H365">
        <f>_xlfn.XLOOKUP(Table1[[#This Row],[Product_ID]],[1]!Table1[Product_ID],[1]!Table1[Cost])</f>
        <v>2158.8000000000002</v>
      </c>
      <c r="I365">
        <v>5</v>
      </c>
      <c r="J365">
        <v>10</v>
      </c>
      <c r="K365">
        <f>Table1[[#This Row],[Quantity]]*Table1[[#This Row],[Unit_Price]]</f>
        <v>17990</v>
      </c>
      <c r="L365">
        <f>Table1[[#This Row],[Quantity]]*Table1[[#This Row],[Cost]]</f>
        <v>10794</v>
      </c>
      <c r="M365">
        <f>Table1[[#This Row],[Sales]]-Table1[[#This Row],[Total_Cost]]</f>
        <v>7196</v>
      </c>
      <c r="N365" s="1">
        <f>Table1[[#This Row],[Profit]]/Table1[[#This Row],[Sales]]</f>
        <v>0.4</v>
      </c>
      <c r="O365" t="str">
        <f>TEXT(Table1[[#This Row],[Order_Date]],"mmmm")</f>
        <v>March</v>
      </c>
      <c r="P365">
        <f>YEAR(Table1[[#This Row],[Order_Date]])</f>
        <v>2024</v>
      </c>
      <c r="Q365" t="str">
        <f>"Q"&amp;ROUNDUP(MONTH(Table1[[#This Row],[Order_Date]])/3,0)</f>
        <v>Q1</v>
      </c>
    </row>
    <row r="366" spans="1:17" x14ac:dyDescent="0.25">
      <c r="A366" t="s">
        <v>1058</v>
      </c>
      <c r="B366" t="s">
        <v>1059</v>
      </c>
      <c r="C366" t="s">
        <v>1060</v>
      </c>
      <c r="D366" t="s">
        <v>409</v>
      </c>
      <c r="E366" t="str">
        <f>_xlfn.XLOOKUP(Table1[[#This Row],[Product_ID]],[1]!Table1[Product_ID],[1]!Table1[Product_Name])</f>
        <v>Home &amp; Kitchen Product 68</v>
      </c>
      <c r="F366" t="str">
        <f>_xlfn.XLOOKUP(Table1[[#This Row],[Product_ID]],[1]!Table1[Product_ID],[1]!Table1[Category])</f>
        <v>Home &amp; Kitchen</v>
      </c>
      <c r="G366">
        <f>_xlfn.XLOOKUP(Table1[[#This Row],[Product_ID]],[1]!Table1[Product_ID],[1]!Table1[Unit_Price])</f>
        <v>7252</v>
      </c>
      <c r="H366">
        <f>_xlfn.XLOOKUP(Table1[[#This Row],[Product_ID]],[1]!Table1[Product_ID],[1]!Table1[Cost])</f>
        <v>3626</v>
      </c>
      <c r="I366">
        <v>1</v>
      </c>
      <c r="J366">
        <v>15</v>
      </c>
      <c r="K366">
        <f>Table1[[#This Row],[Quantity]]*Table1[[#This Row],[Unit_Price]]</f>
        <v>7252</v>
      </c>
      <c r="L366">
        <f>Table1[[#This Row],[Quantity]]*Table1[[#This Row],[Cost]]</f>
        <v>3626</v>
      </c>
      <c r="M366">
        <f>Table1[[#This Row],[Sales]]-Table1[[#This Row],[Total_Cost]]</f>
        <v>3626</v>
      </c>
      <c r="N366" s="1">
        <f>Table1[[#This Row],[Profit]]/Table1[[#This Row],[Sales]]</f>
        <v>0.5</v>
      </c>
      <c r="O366" t="str">
        <f>TEXT(Table1[[#This Row],[Order_Date]],"mmmm")</f>
        <v>December</v>
      </c>
      <c r="P366">
        <f>YEAR(Table1[[#This Row],[Order_Date]])</f>
        <v>2024</v>
      </c>
      <c r="Q366" t="str">
        <f>"Q"&amp;ROUNDUP(MONTH(Table1[[#This Row],[Order_Date]])/3,0)</f>
        <v>Q4</v>
      </c>
    </row>
    <row r="367" spans="1:17" x14ac:dyDescent="0.25">
      <c r="A367" t="s">
        <v>1061</v>
      </c>
      <c r="B367" t="s">
        <v>1062</v>
      </c>
      <c r="C367" t="s">
        <v>1063</v>
      </c>
      <c r="D367" t="s">
        <v>604</v>
      </c>
      <c r="E367" t="str">
        <f>_xlfn.XLOOKUP(Table1[[#This Row],[Product_ID]],[1]!Table1[Product_ID],[1]!Table1[Product_Name])</f>
        <v>Home &amp; Kitchen Product 39</v>
      </c>
      <c r="F367" t="str">
        <f>_xlfn.XLOOKUP(Table1[[#This Row],[Product_ID]],[1]!Table1[Product_ID],[1]!Table1[Category])</f>
        <v>Home &amp; Kitchen</v>
      </c>
      <c r="G367">
        <f>_xlfn.XLOOKUP(Table1[[#This Row],[Product_ID]],[1]!Table1[Product_ID],[1]!Table1[Unit_Price])</f>
        <v>9543</v>
      </c>
      <c r="H367">
        <f>_xlfn.XLOOKUP(Table1[[#This Row],[Product_ID]],[1]!Table1[Product_ID],[1]!Table1[Cost])</f>
        <v>4771.5</v>
      </c>
      <c r="I367">
        <v>4</v>
      </c>
      <c r="J367">
        <v>10</v>
      </c>
      <c r="K367">
        <f>Table1[[#This Row],[Quantity]]*Table1[[#This Row],[Unit_Price]]</f>
        <v>38172</v>
      </c>
      <c r="L367">
        <f>Table1[[#This Row],[Quantity]]*Table1[[#This Row],[Cost]]</f>
        <v>19086</v>
      </c>
      <c r="M367">
        <f>Table1[[#This Row],[Sales]]-Table1[[#This Row],[Total_Cost]]</f>
        <v>19086</v>
      </c>
      <c r="N367" s="1">
        <f>Table1[[#This Row],[Profit]]/Table1[[#This Row],[Sales]]</f>
        <v>0.5</v>
      </c>
      <c r="O367" t="str">
        <f>TEXT(Table1[[#This Row],[Order_Date]],"mmmm")</f>
        <v>October</v>
      </c>
      <c r="P367">
        <f>YEAR(Table1[[#This Row],[Order_Date]])</f>
        <v>2024</v>
      </c>
      <c r="Q367" t="str">
        <f>"Q"&amp;ROUNDUP(MONTH(Table1[[#This Row],[Order_Date]])/3,0)</f>
        <v>Q4</v>
      </c>
    </row>
    <row r="368" spans="1:17" x14ac:dyDescent="0.25">
      <c r="A368" t="s">
        <v>1064</v>
      </c>
      <c r="B368" t="s">
        <v>609</v>
      </c>
      <c r="C368" t="s">
        <v>1065</v>
      </c>
      <c r="D368" t="s">
        <v>59</v>
      </c>
      <c r="E368" t="str">
        <f>_xlfn.XLOOKUP(Table1[[#This Row],[Product_ID]],[1]!Table1[Product_ID],[1]!Table1[Product_Name])</f>
        <v>Sports Product 23</v>
      </c>
      <c r="F368" t="str">
        <f>_xlfn.XLOOKUP(Table1[[#This Row],[Product_ID]],[1]!Table1[Product_ID],[1]!Table1[Category])</f>
        <v>Sports</v>
      </c>
      <c r="G368">
        <f>_xlfn.XLOOKUP(Table1[[#This Row],[Product_ID]],[1]!Table1[Product_ID],[1]!Table1[Unit_Price])</f>
        <v>4437</v>
      </c>
      <c r="H368">
        <f>_xlfn.XLOOKUP(Table1[[#This Row],[Product_ID]],[1]!Table1[Product_ID],[1]!Table1[Cost])</f>
        <v>2662.2</v>
      </c>
      <c r="I368">
        <v>4</v>
      </c>
      <c r="J368">
        <v>0</v>
      </c>
      <c r="K368">
        <f>Table1[[#This Row],[Quantity]]*Table1[[#This Row],[Unit_Price]]</f>
        <v>17748</v>
      </c>
      <c r="L368">
        <f>Table1[[#This Row],[Quantity]]*Table1[[#This Row],[Cost]]</f>
        <v>10648.8</v>
      </c>
      <c r="M368">
        <f>Table1[[#This Row],[Sales]]-Table1[[#This Row],[Total_Cost]]</f>
        <v>7099.2000000000007</v>
      </c>
      <c r="N368" s="1">
        <f>Table1[[#This Row],[Profit]]/Table1[[#This Row],[Sales]]</f>
        <v>0.4</v>
      </c>
      <c r="O368" t="str">
        <f>TEXT(Table1[[#This Row],[Order_Date]],"mmmm")</f>
        <v>September</v>
      </c>
      <c r="P368">
        <f>YEAR(Table1[[#This Row],[Order_Date]])</f>
        <v>2024</v>
      </c>
      <c r="Q368" t="str">
        <f>"Q"&amp;ROUNDUP(MONTH(Table1[[#This Row],[Order_Date]])/3,0)</f>
        <v>Q3</v>
      </c>
    </row>
    <row r="369" spans="1:17" x14ac:dyDescent="0.25">
      <c r="A369" t="s">
        <v>1066</v>
      </c>
      <c r="B369" t="s">
        <v>990</v>
      </c>
      <c r="C369" t="s">
        <v>1067</v>
      </c>
      <c r="D369" t="s">
        <v>331</v>
      </c>
      <c r="E369" t="str">
        <f>_xlfn.XLOOKUP(Table1[[#This Row],[Product_ID]],[1]!Table1[Product_ID],[1]!Table1[Product_Name])</f>
        <v>Electronics Product 24</v>
      </c>
      <c r="F369" t="str">
        <f>_xlfn.XLOOKUP(Table1[[#This Row],[Product_ID]],[1]!Table1[Product_ID],[1]!Table1[Category])</f>
        <v>Electronics</v>
      </c>
      <c r="G369">
        <f>_xlfn.XLOOKUP(Table1[[#This Row],[Product_ID]],[1]!Table1[Product_ID],[1]!Table1[Unit_Price])</f>
        <v>9702</v>
      </c>
      <c r="H369">
        <f>_xlfn.XLOOKUP(Table1[[#This Row],[Product_ID]],[1]!Table1[Product_ID],[1]!Table1[Cost])</f>
        <v>4851</v>
      </c>
      <c r="I369">
        <v>1</v>
      </c>
      <c r="J369">
        <v>15</v>
      </c>
      <c r="K369">
        <f>Table1[[#This Row],[Quantity]]*Table1[[#This Row],[Unit_Price]]</f>
        <v>9702</v>
      </c>
      <c r="L369">
        <f>Table1[[#This Row],[Quantity]]*Table1[[#This Row],[Cost]]</f>
        <v>4851</v>
      </c>
      <c r="M369">
        <f>Table1[[#This Row],[Sales]]-Table1[[#This Row],[Total_Cost]]</f>
        <v>4851</v>
      </c>
      <c r="N369" s="1">
        <f>Table1[[#This Row],[Profit]]/Table1[[#This Row],[Sales]]</f>
        <v>0.5</v>
      </c>
      <c r="O369" t="str">
        <f>TEXT(Table1[[#This Row],[Order_Date]],"mmmm")</f>
        <v>April</v>
      </c>
      <c r="P369">
        <f>YEAR(Table1[[#This Row],[Order_Date]])</f>
        <v>2024</v>
      </c>
      <c r="Q369" t="str">
        <f>"Q"&amp;ROUNDUP(MONTH(Table1[[#This Row],[Order_Date]])/3,0)</f>
        <v>Q2</v>
      </c>
    </row>
    <row r="370" spans="1:17" x14ac:dyDescent="0.25">
      <c r="A370" t="s">
        <v>1068</v>
      </c>
      <c r="B370" t="s">
        <v>1011</v>
      </c>
      <c r="C370" t="s">
        <v>1069</v>
      </c>
      <c r="D370" t="s">
        <v>542</v>
      </c>
      <c r="E370" t="str">
        <f>_xlfn.XLOOKUP(Table1[[#This Row],[Product_ID]],[1]!Table1[Product_ID],[1]!Table1[Product_Name])</f>
        <v>Home &amp; Kitchen Product 78</v>
      </c>
      <c r="F370" t="str">
        <f>_xlfn.XLOOKUP(Table1[[#This Row],[Product_ID]],[1]!Table1[Product_ID],[1]!Table1[Category])</f>
        <v>Home &amp; Kitchen</v>
      </c>
      <c r="G370">
        <f>_xlfn.XLOOKUP(Table1[[#This Row],[Product_ID]],[1]!Table1[Product_ID],[1]!Table1[Unit_Price])</f>
        <v>700</v>
      </c>
      <c r="H370">
        <f>_xlfn.XLOOKUP(Table1[[#This Row],[Product_ID]],[1]!Table1[Product_ID],[1]!Table1[Cost])</f>
        <v>420</v>
      </c>
      <c r="I370">
        <v>4</v>
      </c>
      <c r="J370">
        <v>10</v>
      </c>
      <c r="K370">
        <f>Table1[[#This Row],[Quantity]]*Table1[[#This Row],[Unit_Price]]</f>
        <v>2800</v>
      </c>
      <c r="L370">
        <f>Table1[[#This Row],[Quantity]]*Table1[[#This Row],[Cost]]</f>
        <v>1680</v>
      </c>
      <c r="M370">
        <f>Table1[[#This Row],[Sales]]-Table1[[#This Row],[Total_Cost]]</f>
        <v>1120</v>
      </c>
      <c r="N370" s="1">
        <f>Table1[[#This Row],[Profit]]/Table1[[#This Row],[Sales]]</f>
        <v>0.4</v>
      </c>
      <c r="O370" t="str">
        <f>TEXT(Table1[[#This Row],[Order_Date]],"mmmm")</f>
        <v>March</v>
      </c>
      <c r="P370">
        <f>YEAR(Table1[[#This Row],[Order_Date]])</f>
        <v>2024</v>
      </c>
      <c r="Q370" t="str">
        <f>"Q"&amp;ROUNDUP(MONTH(Table1[[#This Row],[Order_Date]])/3,0)</f>
        <v>Q1</v>
      </c>
    </row>
    <row r="371" spans="1:17" x14ac:dyDescent="0.25">
      <c r="A371" t="s">
        <v>1070</v>
      </c>
      <c r="B371" t="s">
        <v>1071</v>
      </c>
      <c r="C371" t="s">
        <v>1072</v>
      </c>
      <c r="D371" t="s">
        <v>100</v>
      </c>
      <c r="E371" t="str">
        <f>_xlfn.XLOOKUP(Table1[[#This Row],[Product_ID]],[1]!Table1[Product_ID],[1]!Table1[Product_Name])</f>
        <v>Electronics Product 74</v>
      </c>
      <c r="F371" t="str">
        <f>_xlfn.XLOOKUP(Table1[[#This Row],[Product_ID]],[1]!Table1[Product_ID],[1]!Table1[Category])</f>
        <v>Electronics</v>
      </c>
      <c r="G371">
        <f>_xlfn.XLOOKUP(Table1[[#This Row],[Product_ID]],[1]!Table1[Product_ID],[1]!Table1[Unit_Price])</f>
        <v>20835</v>
      </c>
      <c r="H371">
        <f>_xlfn.XLOOKUP(Table1[[#This Row],[Product_ID]],[1]!Table1[Product_ID],[1]!Table1[Cost])</f>
        <v>12501</v>
      </c>
      <c r="I371">
        <v>2</v>
      </c>
      <c r="J371">
        <v>15</v>
      </c>
      <c r="K371">
        <f>Table1[[#This Row],[Quantity]]*Table1[[#This Row],[Unit_Price]]</f>
        <v>41670</v>
      </c>
      <c r="L371">
        <f>Table1[[#This Row],[Quantity]]*Table1[[#This Row],[Cost]]</f>
        <v>25002</v>
      </c>
      <c r="M371">
        <f>Table1[[#This Row],[Sales]]-Table1[[#This Row],[Total_Cost]]</f>
        <v>16668</v>
      </c>
      <c r="N371" s="1">
        <f>Table1[[#This Row],[Profit]]/Table1[[#This Row],[Sales]]</f>
        <v>0.4</v>
      </c>
      <c r="O371" t="str">
        <f>TEXT(Table1[[#This Row],[Order_Date]],"mmmm")</f>
        <v>November</v>
      </c>
      <c r="P371">
        <f>YEAR(Table1[[#This Row],[Order_Date]])</f>
        <v>2024</v>
      </c>
      <c r="Q371" t="str">
        <f>"Q"&amp;ROUNDUP(MONTH(Table1[[#This Row],[Order_Date]])/3,0)</f>
        <v>Q4</v>
      </c>
    </row>
    <row r="372" spans="1:17" x14ac:dyDescent="0.25">
      <c r="A372" t="s">
        <v>1073</v>
      </c>
      <c r="B372" t="s">
        <v>1074</v>
      </c>
      <c r="C372" t="s">
        <v>1075</v>
      </c>
      <c r="D372" t="s">
        <v>570</v>
      </c>
      <c r="E372" t="str">
        <f>_xlfn.XLOOKUP(Table1[[#This Row],[Product_ID]],[1]!Table1[Product_ID],[1]!Table1[Product_Name])</f>
        <v>Electronics Product 87</v>
      </c>
      <c r="F372" t="str">
        <f>_xlfn.XLOOKUP(Table1[[#This Row],[Product_ID]],[1]!Table1[Product_ID],[1]!Table1[Category])</f>
        <v>Electronics</v>
      </c>
      <c r="G372">
        <f>_xlfn.XLOOKUP(Table1[[#This Row],[Product_ID]],[1]!Table1[Product_ID],[1]!Table1[Unit_Price])</f>
        <v>25216</v>
      </c>
      <c r="H372">
        <f>_xlfn.XLOOKUP(Table1[[#This Row],[Product_ID]],[1]!Table1[Product_ID],[1]!Table1[Cost])</f>
        <v>17651.2</v>
      </c>
      <c r="I372">
        <v>1</v>
      </c>
      <c r="J372">
        <v>15</v>
      </c>
      <c r="K372">
        <f>Table1[[#This Row],[Quantity]]*Table1[[#This Row],[Unit_Price]]</f>
        <v>25216</v>
      </c>
      <c r="L372">
        <f>Table1[[#This Row],[Quantity]]*Table1[[#This Row],[Cost]]</f>
        <v>17651.2</v>
      </c>
      <c r="M372">
        <f>Table1[[#This Row],[Sales]]-Table1[[#This Row],[Total_Cost]]</f>
        <v>7564.7999999999993</v>
      </c>
      <c r="N372" s="1">
        <f>Table1[[#This Row],[Profit]]/Table1[[#This Row],[Sales]]</f>
        <v>0.3</v>
      </c>
      <c r="O372" t="str">
        <f>TEXT(Table1[[#This Row],[Order_Date]],"mmmm")</f>
        <v>May</v>
      </c>
      <c r="P372">
        <f>YEAR(Table1[[#This Row],[Order_Date]])</f>
        <v>2024</v>
      </c>
      <c r="Q372" t="str">
        <f>"Q"&amp;ROUNDUP(MONTH(Table1[[#This Row],[Order_Date]])/3,0)</f>
        <v>Q2</v>
      </c>
    </row>
    <row r="373" spans="1:17" x14ac:dyDescent="0.25">
      <c r="A373" t="s">
        <v>1076</v>
      </c>
      <c r="B373" t="s">
        <v>1077</v>
      </c>
      <c r="C373" t="s">
        <v>1078</v>
      </c>
      <c r="D373" t="s">
        <v>585</v>
      </c>
      <c r="E373" t="str">
        <f>_xlfn.XLOOKUP(Table1[[#This Row],[Product_ID]],[1]!Table1[Product_ID],[1]!Table1[Product_Name])</f>
        <v>Sports Product 80</v>
      </c>
      <c r="F373" t="str">
        <f>_xlfn.XLOOKUP(Table1[[#This Row],[Product_ID]],[1]!Table1[Product_ID],[1]!Table1[Category])</f>
        <v>Sports</v>
      </c>
      <c r="G373">
        <f>_xlfn.XLOOKUP(Table1[[#This Row],[Product_ID]],[1]!Table1[Product_ID],[1]!Table1[Unit_Price])</f>
        <v>4816</v>
      </c>
      <c r="H373">
        <f>_xlfn.XLOOKUP(Table1[[#This Row],[Product_ID]],[1]!Table1[Product_ID],[1]!Table1[Cost])</f>
        <v>3371.2</v>
      </c>
      <c r="I373">
        <v>4</v>
      </c>
      <c r="J373">
        <v>15</v>
      </c>
      <c r="K373">
        <f>Table1[[#This Row],[Quantity]]*Table1[[#This Row],[Unit_Price]]</f>
        <v>19264</v>
      </c>
      <c r="L373">
        <f>Table1[[#This Row],[Quantity]]*Table1[[#This Row],[Cost]]</f>
        <v>13484.8</v>
      </c>
      <c r="M373">
        <f>Table1[[#This Row],[Sales]]-Table1[[#This Row],[Total_Cost]]</f>
        <v>5779.2000000000007</v>
      </c>
      <c r="N373" s="1">
        <f>Table1[[#This Row],[Profit]]/Table1[[#This Row],[Sales]]</f>
        <v>0.30000000000000004</v>
      </c>
      <c r="O373" t="str">
        <f>TEXT(Table1[[#This Row],[Order_Date]],"mmmm")</f>
        <v>August</v>
      </c>
      <c r="P373">
        <f>YEAR(Table1[[#This Row],[Order_Date]])</f>
        <v>2025</v>
      </c>
      <c r="Q373" t="str">
        <f>"Q"&amp;ROUNDUP(MONTH(Table1[[#This Row],[Order_Date]])/3,0)</f>
        <v>Q3</v>
      </c>
    </row>
    <row r="374" spans="1:17" x14ac:dyDescent="0.25">
      <c r="A374" t="s">
        <v>1079</v>
      </c>
      <c r="B374" t="s">
        <v>1080</v>
      </c>
      <c r="C374" t="s">
        <v>1081</v>
      </c>
      <c r="D374" t="s">
        <v>89</v>
      </c>
      <c r="E374" t="str">
        <f>_xlfn.XLOOKUP(Table1[[#This Row],[Product_ID]],[1]!Table1[Product_ID],[1]!Table1[Product_Name])</f>
        <v>Beauty Product 76</v>
      </c>
      <c r="F374" t="str">
        <f>_xlfn.XLOOKUP(Table1[[#This Row],[Product_ID]],[1]!Table1[Product_ID],[1]!Table1[Category])</f>
        <v>Beauty</v>
      </c>
      <c r="G374">
        <f>_xlfn.XLOOKUP(Table1[[#This Row],[Product_ID]],[1]!Table1[Product_ID],[1]!Table1[Unit_Price])</f>
        <v>3690</v>
      </c>
      <c r="H374">
        <f>_xlfn.XLOOKUP(Table1[[#This Row],[Product_ID]],[1]!Table1[Product_ID],[1]!Table1[Cost])</f>
        <v>2583</v>
      </c>
      <c r="I374">
        <v>4</v>
      </c>
      <c r="J374">
        <v>5</v>
      </c>
      <c r="K374">
        <f>Table1[[#This Row],[Quantity]]*Table1[[#This Row],[Unit_Price]]</f>
        <v>14760</v>
      </c>
      <c r="L374">
        <f>Table1[[#This Row],[Quantity]]*Table1[[#This Row],[Cost]]</f>
        <v>10332</v>
      </c>
      <c r="M374">
        <f>Table1[[#This Row],[Sales]]-Table1[[#This Row],[Total_Cost]]</f>
        <v>4428</v>
      </c>
      <c r="N374" s="1">
        <f>Table1[[#This Row],[Profit]]/Table1[[#This Row],[Sales]]</f>
        <v>0.3</v>
      </c>
      <c r="O374" t="str">
        <f>TEXT(Table1[[#This Row],[Order_Date]],"mmmm")</f>
        <v>June</v>
      </c>
      <c r="P374">
        <f>YEAR(Table1[[#This Row],[Order_Date]])</f>
        <v>2025</v>
      </c>
      <c r="Q374" t="str">
        <f>"Q"&amp;ROUNDUP(MONTH(Table1[[#This Row],[Order_Date]])/3,0)</f>
        <v>Q2</v>
      </c>
    </row>
    <row r="375" spans="1:17" x14ac:dyDescent="0.25">
      <c r="A375" t="s">
        <v>1082</v>
      </c>
      <c r="B375" t="s">
        <v>1083</v>
      </c>
      <c r="C375" t="s">
        <v>1084</v>
      </c>
      <c r="D375" t="s">
        <v>270</v>
      </c>
      <c r="E375" t="str">
        <f>_xlfn.XLOOKUP(Table1[[#This Row],[Product_ID]],[1]!Table1[Product_ID],[1]!Table1[Product_Name])</f>
        <v>Clothing Product 47</v>
      </c>
      <c r="F375" t="str">
        <f>_xlfn.XLOOKUP(Table1[[#This Row],[Product_ID]],[1]!Table1[Product_ID],[1]!Table1[Category])</f>
        <v>Clothing</v>
      </c>
      <c r="G375">
        <f>_xlfn.XLOOKUP(Table1[[#This Row],[Product_ID]],[1]!Table1[Product_ID],[1]!Table1[Unit_Price])</f>
        <v>3146</v>
      </c>
      <c r="H375">
        <f>_xlfn.XLOOKUP(Table1[[#This Row],[Product_ID]],[1]!Table1[Product_ID],[1]!Table1[Cost])</f>
        <v>1573</v>
      </c>
      <c r="I375">
        <v>1</v>
      </c>
      <c r="J375">
        <v>0</v>
      </c>
      <c r="K375">
        <f>Table1[[#This Row],[Quantity]]*Table1[[#This Row],[Unit_Price]]</f>
        <v>3146</v>
      </c>
      <c r="L375">
        <f>Table1[[#This Row],[Quantity]]*Table1[[#This Row],[Cost]]</f>
        <v>1573</v>
      </c>
      <c r="M375">
        <f>Table1[[#This Row],[Sales]]-Table1[[#This Row],[Total_Cost]]</f>
        <v>1573</v>
      </c>
      <c r="N375" s="1">
        <f>Table1[[#This Row],[Profit]]/Table1[[#This Row],[Sales]]</f>
        <v>0.5</v>
      </c>
      <c r="O375" t="str">
        <f>TEXT(Table1[[#This Row],[Order_Date]],"mmmm")</f>
        <v>November</v>
      </c>
      <c r="P375">
        <f>YEAR(Table1[[#This Row],[Order_Date]])</f>
        <v>2025</v>
      </c>
      <c r="Q375" t="str">
        <f>"Q"&amp;ROUNDUP(MONTH(Table1[[#This Row],[Order_Date]])/3,0)</f>
        <v>Q4</v>
      </c>
    </row>
    <row r="376" spans="1:17" x14ac:dyDescent="0.25">
      <c r="A376" t="s">
        <v>1085</v>
      </c>
      <c r="B376" t="s">
        <v>565</v>
      </c>
      <c r="C376" t="s">
        <v>1086</v>
      </c>
      <c r="D376" t="s">
        <v>59</v>
      </c>
      <c r="E376" t="str">
        <f>_xlfn.XLOOKUP(Table1[[#This Row],[Product_ID]],[1]!Table1[Product_ID],[1]!Table1[Product_Name])</f>
        <v>Sports Product 23</v>
      </c>
      <c r="F376" t="str">
        <f>_xlfn.XLOOKUP(Table1[[#This Row],[Product_ID]],[1]!Table1[Product_ID],[1]!Table1[Category])</f>
        <v>Sports</v>
      </c>
      <c r="G376">
        <f>_xlfn.XLOOKUP(Table1[[#This Row],[Product_ID]],[1]!Table1[Product_ID],[1]!Table1[Unit_Price])</f>
        <v>4437</v>
      </c>
      <c r="H376">
        <f>_xlfn.XLOOKUP(Table1[[#This Row],[Product_ID]],[1]!Table1[Product_ID],[1]!Table1[Cost])</f>
        <v>2662.2</v>
      </c>
      <c r="I376">
        <v>4</v>
      </c>
      <c r="J376">
        <v>0</v>
      </c>
      <c r="K376">
        <f>Table1[[#This Row],[Quantity]]*Table1[[#This Row],[Unit_Price]]</f>
        <v>17748</v>
      </c>
      <c r="L376">
        <f>Table1[[#This Row],[Quantity]]*Table1[[#This Row],[Cost]]</f>
        <v>10648.8</v>
      </c>
      <c r="M376">
        <f>Table1[[#This Row],[Sales]]-Table1[[#This Row],[Total_Cost]]</f>
        <v>7099.2000000000007</v>
      </c>
      <c r="N376" s="1">
        <f>Table1[[#This Row],[Profit]]/Table1[[#This Row],[Sales]]</f>
        <v>0.4</v>
      </c>
      <c r="O376" t="str">
        <f>TEXT(Table1[[#This Row],[Order_Date]],"mmmm")</f>
        <v>September</v>
      </c>
      <c r="P376">
        <f>YEAR(Table1[[#This Row],[Order_Date]])</f>
        <v>2025</v>
      </c>
      <c r="Q376" t="str">
        <f>"Q"&amp;ROUNDUP(MONTH(Table1[[#This Row],[Order_Date]])/3,0)</f>
        <v>Q3</v>
      </c>
    </row>
    <row r="377" spans="1:17" x14ac:dyDescent="0.25">
      <c r="A377" t="s">
        <v>1087</v>
      </c>
      <c r="B377" t="s">
        <v>507</v>
      </c>
      <c r="C377" t="s">
        <v>689</v>
      </c>
      <c r="D377" t="s">
        <v>29</v>
      </c>
      <c r="E377" t="str">
        <f>_xlfn.XLOOKUP(Table1[[#This Row],[Product_ID]],[1]!Table1[Product_ID],[1]!Table1[Product_Name])</f>
        <v>Beauty Product 18</v>
      </c>
      <c r="F377" t="str">
        <f>_xlfn.XLOOKUP(Table1[[#This Row],[Product_ID]],[1]!Table1[Product_ID],[1]!Table1[Category])</f>
        <v>Beauty</v>
      </c>
      <c r="G377">
        <f>_xlfn.XLOOKUP(Table1[[#This Row],[Product_ID]],[1]!Table1[Product_ID],[1]!Table1[Unit_Price])</f>
        <v>3985</v>
      </c>
      <c r="H377">
        <f>_xlfn.XLOOKUP(Table1[[#This Row],[Product_ID]],[1]!Table1[Product_ID],[1]!Table1[Cost])</f>
        <v>2789.5</v>
      </c>
      <c r="I377">
        <v>3</v>
      </c>
      <c r="J377">
        <v>0</v>
      </c>
      <c r="K377">
        <f>Table1[[#This Row],[Quantity]]*Table1[[#This Row],[Unit_Price]]</f>
        <v>11955</v>
      </c>
      <c r="L377">
        <f>Table1[[#This Row],[Quantity]]*Table1[[#This Row],[Cost]]</f>
        <v>8368.5</v>
      </c>
      <c r="M377">
        <f>Table1[[#This Row],[Sales]]-Table1[[#This Row],[Total_Cost]]</f>
        <v>3586.5</v>
      </c>
      <c r="N377" s="1">
        <f>Table1[[#This Row],[Profit]]/Table1[[#This Row],[Sales]]</f>
        <v>0.3</v>
      </c>
      <c r="O377" t="str">
        <f>TEXT(Table1[[#This Row],[Order_Date]],"mmmm")</f>
        <v>August</v>
      </c>
      <c r="P377">
        <f>YEAR(Table1[[#This Row],[Order_Date]])</f>
        <v>2024</v>
      </c>
      <c r="Q377" t="str">
        <f>"Q"&amp;ROUNDUP(MONTH(Table1[[#This Row],[Order_Date]])/3,0)</f>
        <v>Q3</v>
      </c>
    </row>
    <row r="378" spans="1:17" x14ac:dyDescent="0.25">
      <c r="A378" t="s">
        <v>1088</v>
      </c>
      <c r="B378" t="s">
        <v>481</v>
      </c>
      <c r="C378" t="s">
        <v>1089</v>
      </c>
      <c r="D378" t="s">
        <v>373</v>
      </c>
      <c r="E378" t="str">
        <f>_xlfn.XLOOKUP(Table1[[#This Row],[Product_ID]],[1]!Table1[Product_ID],[1]!Table1[Product_Name])</f>
        <v>Sports Product 26</v>
      </c>
      <c r="F378" t="str">
        <f>_xlfn.XLOOKUP(Table1[[#This Row],[Product_ID]],[1]!Table1[Product_ID],[1]!Table1[Category])</f>
        <v>Sports</v>
      </c>
      <c r="G378">
        <f>_xlfn.XLOOKUP(Table1[[#This Row],[Product_ID]],[1]!Table1[Product_ID],[1]!Table1[Unit_Price])</f>
        <v>4882</v>
      </c>
      <c r="H378">
        <f>_xlfn.XLOOKUP(Table1[[#This Row],[Product_ID]],[1]!Table1[Product_ID],[1]!Table1[Cost])</f>
        <v>2929.2</v>
      </c>
      <c r="I378">
        <v>2</v>
      </c>
      <c r="J378">
        <v>20</v>
      </c>
      <c r="K378">
        <f>Table1[[#This Row],[Quantity]]*Table1[[#This Row],[Unit_Price]]</f>
        <v>9764</v>
      </c>
      <c r="L378">
        <f>Table1[[#This Row],[Quantity]]*Table1[[#This Row],[Cost]]</f>
        <v>5858.4</v>
      </c>
      <c r="M378">
        <f>Table1[[#This Row],[Sales]]-Table1[[#This Row],[Total_Cost]]</f>
        <v>3905.6000000000004</v>
      </c>
      <c r="N378" s="1">
        <f>Table1[[#This Row],[Profit]]/Table1[[#This Row],[Sales]]</f>
        <v>0.4</v>
      </c>
      <c r="O378" t="str">
        <f>TEXT(Table1[[#This Row],[Order_Date]],"mmmm")</f>
        <v>July</v>
      </c>
      <c r="P378">
        <f>YEAR(Table1[[#This Row],[Order_Date]])</f>
        <v>2024</v>
      </c>
      <c r="Q378" t="str">
        <f>"Q"&amp;ROUNDUP(MONTH(Table1[[#This Row],[Order_Date]])/3,0)</f>
        <v>Q3</v>
      </c>
    </row>
    <row r="379" spans="1:17" x14ac:dyDescent="0.25">
      <c r="A379" t="s">
        <v>1090</v>
      </c>
      <c r="B379" t="s">
        <v>11</v>
      </c>
      <c r="C379" t="s">
        <v>1091</v>
      </c>
      <c r="D379" t="s">
        <v>465</v>
      </c>
      <c r="E379" t="str">
        <f>_xlfn.XLOOKUP(Table1[[#This Row],[Product_ID]],[1]!Table1[Product_ID],[1]!Table1[Product_Name])</f>
        <v>Beauty Product 71</v>
      </c>
      <c r="F379" t="str">
        <f>_xlfn.XLOOKUP(Table1[[#This Row],[Product_ID]],[1]!Table1[Product_ID],[1]!Table1[Category])</f>
        <v>Beauty</v>
      </c>
      <c r="G379">
        <f>_xlfn.XLOOKUP(Table1[[#This Row],[Product_ID]],[1]!Table1[Product_ID],[1]!Table1[Unit_Price])</f>
        <v>487</v>
      </c>
      <c r="H379">
        <f>_xlfn.XLOOKUP(Table1[[#This Row],[Product_ID]],[1]!Table1[Product_ID],[1]!Table1[Cost])</f>
        <v>243.5</v>
      </c>
      <c r="I379">
        <v>2</v>
      </c>
      <c r="J379">
        <v>15</v>
      </c>
      <c r="K379">
        <f>Table1[[#This Row],[Quantity]]*Table1[[#This Row],[Unit_Price]]</f>
        <v>974</v>
      </c>
      <c r="L379">
        <f>Table1[[#This Row],[Quantity]]*Table1[[#This Row],[Cost]]</f>
        <v>487</v>
      </c>
      <c r="M379">
        <f>Table1[[#This Row],[Sales]]-Table1[[#This Row],[Total_Cost]]</f>
        <v>487</v>
      </c>
      <c r="N379" s="1">
        <f>Table1[[#This Row],[Profit]]/Table1[[#This Row],[Sales]]</f>
        <v>0.5</v>
      </c>
      <c r="O379" t="str">
        <f>TEXT(Table1[[#This Row],[Order_Date]],"mmmm")</f>
        <v>August</v>
      </c>
      <c r="P379">
        <f>YEAR(Table1[[#This Row],[Order_Date]])</f>
        <v>2024</v>
      </c>
      <c r="Q379" t="str">
        <f>"Q"&amp;ROUNDUP(MONTH(Table1[[#This Row],[Order_Date]])/3,0)</f>
        <v>Q3</v>
      </c>
    </row>
    <row r="380" spans="1:17" x14ac:dyDescent="0.25">
      <c r="A380" t="s">
        <v>1092</v>
      </c>
      <c r="B380" t="s">
        <v>1093</v>
      </c>
      <c r="C380" t="s">
        <v>1094</v>
      </c>
      <c r="D380" t="s">
        <v>476</v>
      </c>
      <c r="E380" t="str">
        <f>_xlfn.XLOOKUP(Table1[[#This Row],[Product_ID]],[1]!Table1[Product_ID],[1]!Table1[Product_Name])</f>
        <v>Electronics Product 22</v>
      </c>
      <c r="F380" t="str">
        <f>_xlfn.XLOOKUP(Table1[[#This Row],[Product_ID]],[1]!Table1[Product_ID],[1]!Table1[Category])</f>
        <v>Electronics</v>
      </c>
      <c r="G380">
        <f>_xlfn.XLOOKUP(Table1[[#This Row],[Product_ID]],[1]!Table1[Product_ID],[1]!Table1[Unit_Price])</f>
        <v>48755</v>
      </c>
      <c r="H380">
        <f>_xlfn.XLOOKUP(Table1[[#This Row],[Product_ID]],[1]!Table1[Product_ID],[1]!Table1[Cost])</f>
        <v>29253</v>
      </c>
      <c r="I380">
        <v>3</v>
      </c>
      <c r="J380">
        <v>10</v>
      </c>
      <c r="K380">
        <f>Table1[[#This Row],[Quantity]]*Table1[[#This Row],[Unit_Price]]</f>
        <v>146265</v>
      </c>
      <c r="L380">
        <f>Table1[[#This Row],[Quantity]]*Table1[[#This Row],[Cost]]</f>
        <v>87759</v>
      </c>
      <c r="M380">
        <f>Table1[[#This Row],[Sales]]-Table1[[#This Row],[Total_Cost]]</f>
        <v>58506</v>
      </c>
      <c r="N380" s="1">
        <f>Table1[[#This Row],[Profit]]/Table1[[#This Row],[Sales]]</f>
        <v>0.4</v>
      </c>
      <c r="O380" t="str">
        <f>TEXT(Table1[[#This Row],[Order_Date]],"mmmm")</f>
        <v>September</v>
      </c>
      <c r="P380">
        <f>YEAR(Table1[[#This Row],[Order_Date]])</f>
        <v>2024</v>
      </c>
      <c r="Q380" t="str">
        <f>"Q"&amp;ROUNDUP(MONTH(Table1[[#This Row],[Order_Date]])/3,0)</f>
        <v>Q3</v>
      </c>
    </row>
    <row r="381" spans="1:17" x14ac:dyDescent="0.25">
      <c r="A381" t="s">
        <v>1095</v>
      </c>
      <c r="B381" t="s">
        <v>702</v>
      </c>
      <c r="C381" t="s">
        <v>1096</v>
      </c>
      <c r="D381" t="s">
        <v>327</v>
      </c>
      <c r="E381" t="str">
        <f>_xlfn.XLOOKUP(Table1[[#This Row],[Product_ID]],[1]!Table1[Product_ID],[1]!Table1[Product_Name])</f>
        <v>Electronics Product 55</v>
      </c>
      <c r="F381" t="str">
        <f>_xlfn.XLOOKUP(Table1[[#This Row],[Product_ID]],[1]!Table1[Product_ID],[1]!Table1[Category])</f>
        <v>Electronics</v>
      </c>
      <c r="G381">
        <f>_xlfn.XLOOKUP(Table1[[#This Row],[Product_ID]],[1]!Table1[Product_ID],[1]!Table1[Unit_Price])</f>
        <v>6621</v>
      </c>
      <c r="H381">
        <f>_xlfn.XLOOKUP(Table1[[#This Row],[Product_ID]],[1]!Table1[Product_ID],[1]!Table1[Cost])</f>
        <v>3972.6</v>
      </c>
      <c r="I381">
        <v>3</v>
      </c>
      <c r="J381">
        <v>15</v>
      </c>
      <c r="K381">
        <f>Table1[[#This Row],[Quantity]]*Table1[[#This Row],[Unit_Price]]</f>
        <v>19863</v>
      </c>
      <c r="L381">
        <f>Table1[[#This Row],[Quantity]]*Table1[[#This Row],[Cost]]</f>
        <v>11917.8</v>
      </c>
      <c r="M381">
        <f>Table1[[#This Row],[Sales]]-Table1[[#This Row],[Total_Cost]]</f>
        <v>7945.2000000000007</v>
      </c>
      <c r="N381" s="1">
        <f>Table1[[#This Row],[Profit]]/Table1[[#This Row],[Sales]]</f>
        <v>0.4</v>
      </c>
      <c r="O381" t="str">
        <f>TEXT(Table1[[#This Row],[Order_Date]],"mmmm")</f>
        <v>December</v>
      </c>
      <c r="P381">
        <f>YEAR(Table1[[#This Row],[Order_Date]])</f>
        <v>2024</v>
      </c>
      <c r="Q381" t="str">
        <f>"Q"&amp;ROUNDUP(MONTH(Table1[[#This Row],[Order_Date]])/3,0)</f>
        <v>Q4</v>
      </c>
    </row>
    <row r="382" spans="1:17" x14ac:dyDescent="0.25">
      <c r="A382" t="s">
        <v>1097</v>
      </c>
      <c r="B382" t="s">
        <v>1098</v>
      </c>
      <c r="C382" t="s">
        <v>1099</v>
      </c>
      <c r="D382" t="s">
        <v>753</v>
      </c>
      <c r="E382" t="str">
        <f>_xlfn.XLOOKUP(Table1[[#This Row],[Product_ID]],[1]!Table1[Product_ID],[1]!Table1[Product_Name])</f>
        <v>Beauty Product 73</v>
      </c>
      <c r="F382" t="str">
        <f>_xlfn.XLOOKUP(Table1[[#This Row],[Product_ID]],[1]!Table1[Product_ID],[1]!Table1[Category])</f>
        <v>Beauty</v>
      </c>
      <c r="G382">
        <f>_xlfn.XLOOKUP(Table1[[#This Row],[Product_ID]],[1]!Table1[Product_ID],[1]!Table1[Unit_Price])</f>
        <v>626</v>
      </c>
      <c r="H382">
        <f>_xlfn.XLOOKUP(Table1[[#This Row],[Product_ID]],[1]!Table1[Product_ID],[1]!Table1[Cost])</f>
        <v>438.2</v>
      </c>
      <c r="I382">
        <v>5</v>
      </c>
      <c r="J382">
        <v>10</v>
      </c>
      <c r="K382">
        <f>Table1[[#This Row],[Quantity]]*Table1[[#This Row],[Unit_Price]]</f>
        <v>3130</v>
      </c>
      <c r="L382">
        <f>Table1[[#This Row],[Quantity]]*Table1[[#This Row],[Cost]]</f>
        <v>2191</v>
      </c>
      <c r="M382">
        <f>Table1[[#This Row],[Sales]]-Table1[[#This Row],[Total_Cost]]</f>
        <v>939</v>
      </c>
      <c r="N382" s="1">
        <f>Table1[[#This Row],[Profit]]/Table1[[#This Row],[Sales]]</f>
        <v>0.3</v>
      </c>
      <c r="O382" t="str">
        <f>TEXT(Table1[[#This Row],[Order_Date]],"mmmm")</f>
        <v>December</v>
      </c>
      <c r="P382">
        <f>YEAR(Table1[[#This Row],[Order_Date]])</f>
        <v>2025</v>
      </c>
      <c r="Q382" t="str">
        <f>"Q"&amp;ROUNDUP(MONTH(Table1[[#This Row],[Order_Date]])/3,0)</f>
        <v>Q4</v>
      </c>
    </row>
    <row r="383" spans="1:17" x14ac:dyDescent="0.25">
      <c r="A383" t="s">
        <v>1100</v>
      </c>
      <c r="B383" t="s">
        <v>1101</v>
      </c>
      <c r="C383" t="s">
        <v>1102</v>
      </c>
      <c r="D383" t="s">
        <v>281</v>
      </c>
      <c r="E383" t="str">
        <f>_xlfn.XLOOKUP(Table1[[#This Row],[Product_ID]],[1]!Table1[Product_ID],[1]!Table1[Product_Name])</f>
        <v>Sports Product 9</v>
      </c>
      <c r="F383" t="str">
        <f>_xlfn.XLOOKUP(Table1[[#This Row],[Product_ID]],[1]!Table1[Product_ID],[1]!Table1[Category])</f>
        <v>Sports</v>
      </c>
      <c r="G383">
        <f>_xlfn.XLOOKUP(Table1[[#This Row],[Product_ID]],[1]!Table1[Product_ID],[1]!Table1[Unit_Price])</f>
        <v>10891</v>
      </c>
      <c r="H383">
        <f>_xlfn.XLOOKUP(Table1[[#This Row],[Product_ID]],[1]!Table1[Product_ID],[1]!Table1[Cost])</f>
        <v>5445.5</v>
      </c>
      <c r="I383">
        <v>4</v>
      </c>
      <c r="J383">
        <v>10</v>
      </c>
      <c r="K383">
        <f>Table1[[#This Row],[Quantity]]*Table1[[#This Row],[Unit_Price]]</f>
        <v>43564</v>
      </c>
      <c r="L383">
        <f>Table1[[#This Row],[Quantity]]*Table1[[#This Row],[Cost]]</f>
        <v>21782</v>
      </c>
      <c r="M383">
        <f>Table1[[#This Row],[Sales]]-Table1[[#This Row],[Total_Cost]]</f>
        <v>21782</v>
      </c>
      <c r="N383" s="1">
        <f>Table1[[#This Row],[Profit]]/Table1[[#This Row],[Sales]]</f>
        <v>0.5</v>
      </c>
      <c r="O383" t="str">
        <f>TEXT(Table1[[#This Row],[Order_Date]],"mmmm")</f>
        <v>March</v>
      </c>
      <c r="P383">
        <f>YEAR(Table1[[#This Row],[Order_Date]])</f>
        <v>2025</v>
      </c>
      <c r="Q383" t="str">
        <f>"Q"&amp;ROUNDUP(MONTH(Table1[[#This Row],[Order_Date]])/3,0)</f>
        <v>Q1</v>
      </c>
    </row>
    <row r="384" spans="1:17" x14ac:dyDescent="0.25">
      <c r="A384" t="s">
        <v>1103</v>
      </c>
      <c r="B384" t="s">
        <v>1104</v>
      </c>
      <c r="C384" t="s">
        <v>1105</v>
      </c>
      <c r="D384" t="s">
        <v>615</v>
      </c>
      <c r="E384" t="str">
        <f>_xlfn.XLOOKUP(Table1[[#This Row],[Product_ID]],[1]!Table1[Product_ID],[1]!Table1[Product_Name])</f>
        <v>Home &amp; Kitchen Product 92</v>
      </c>
      <c r="F384" t="str">
        <f>_xlfn.XLOOKUP(Table1[[#This Row],[Product_ID]],[1]!Table1[Product_ID],[1]!Table1[Category])</f>
        <v>Home &amp; Kitchen</v>
      </c>
      <c r="G384">
        <f>_xlfn.XLOOKUP(Table1[[#This Row],[Product_ID]],[1]!Table1[Product_ID],[1]!Table1[Unit_Price])</f>
        <v>7315</v>
      </c>
      <c r="H384">
        <f>_xlfn.XLOOKUP(Table1[[#This Row],[Product_ID]],[1]!Table1[Product_ID],[1]!Table1[Cost])</f>
        <v>4389</v>
      </c>
      <c r="I384">
        <v>3</v>
      </c>
      <c r="J384">
        <v>20</v>
      </c>
      <c r="K384">
        <f>Table1[[#This Row],[Quantity]]*Table1[[#This Row],[Unit_Price]]</f>
        <v>21945</v>
      </c>
      <c r="L384">
        <f>Table1[[#This Row],[Quantity]]*Table1[[#This Row],[Cost]]</f>
        <v>13167</v>
      </c>
      <c r="M384">
        <f>Table1[[#This Row],[Sales]]-Table1[[#This Row],[Total_Cost]]</f>
        <v>8778</v>
      </c>
      <c r="N384" s="1">
        <f>Table1[[#This Row],[Profit]]/Table1[[#This Row],[Sales]]</f>
        <v>0.4</v>
      </c>
      <c r="O384" t="str">
        <f>TEXT(Table1[[#This Row],[Order_Date]],"mmmm")</f>
        <v>March</v>
      </c>
      <c r="P384">
        <f>YEAR(Table1[[#This Row],[Order_Date]])</f>
        <v>2024</v>
      </c>
      <c r="Q384" t="str">
        <f>"Q"&amp;ROUNDUP(MONTH(Table1[[#This Row],[Order_Date]])/3,0)</f>
        <v>Q1</v>
      </c>
    </row>
    <row r="385" spans="1:17" x14ac:dyDescent="0.25">
      <c r="A385" t="s">
        <v>1106</v>
      </c>
      <c r="B385" t="s">
        <v>1107</v>
      </c>
      <c r="C385" t="s">
        <v>1108</v>
      </c>
      <c r="D385" t="s">
        <v>45</v>
      </c>
      <c r="E385" t="str">
        <f>_xlfn.XLOOKUP(Table1[[#This Row],[Product_ID]],[1]!Table1[Product_ID],[1]!Table1[Product_Name])</f>
        <v>Clothing Product 32</v>
      </c>
      <c r="F385" t="str">
        <f>_xlfn.XLOOKUP(Table1[[#This Row],[Product_ID]],[1]!Table1[Product_ID],[1]!Table1[Category])</f>
        <v>Clothing</v>
      </c>
      <c r="G385">
        <f>_xlfn.XLOOKUP(Table1[[#This Row],[Product_ID]],[1]!Table1[Product_ID],[1]!Table1[Unit_Price])</f>
        <v>3034</v>
      </c>
      <c r="H385">
        <f>_xlfn.XLOOKUP(Table1[[#This Row],[Product_ID]],[1]!Table1[Product_ID],[1]!Table1[Cost])</f>
        <v>1820.4</v>
      </c>
      <c r="I385">
        <v>5</v>
      </c>
      <c r="J385">
        <v>0</v>
      </c>
      <c r="K385">
        <f>Table1[[#This Row],[Quantity]]*Table1[[#This Row],[Unit_Price]]</f>
        <v>15170</v>
      </c>
      <c r="L385">
        <f>Table1[[#This Row],[Quantity]]*Table1[[#This Row],[Cost]]</f>
        <v>9102</v>
      </c>
      <c r="M385">
        <f>Table1[[#This Row],[Sales]]-Table1[[#This Row],[Total_Cost]]</f>
        <v>6068</v>
      </c>
      <c r="N385" s="1">
        <f>Table1[[#This Row],[Profit]]/Table1[[#This Row],[Sales]]</f>
        <v>0.4</v>
      </c>
      <c r="O385" t="str">
        <f>TEXT(Table1[[#This Row],[Order_Date]],"mmmm")</f>
        <v>December</v>
      </c>
      <c r="P385">
        <f>YEAR(Table1[[#This Row],[Order_Date]])</f>
        <v>2024</v>
      </c>
      <c r="Q385" t="str">
        <f>"Q"&amp;ROUNDUP(MONTH(Table1[[#This Row],[Order_Date]])/3,0)</f>
        <v>Q4</v>
      </c>
    </row>
    <row r="386" spans="1:17" x14ac:dyDescent="0.25">
      <c r="A386" t="s">
        <v>1109</v>
      </c>
      <c r="B386" t="s">
        <v>640</v>
      </c>
      <c r="C386" t="s">
        <v>1031</v>
      </c>
      <c r="D386" t="s">
        <v>842</v>
      </c>
      <c r="E386" t="str">
        <f>_xlfn.XLOOKUP(Table1[[#This Row],[Product_ID]],[1]!Table1[Product_ID],[1]!Table1[Product_Name])</f>
        <v>Sports Product 35</v>
      </c>
      <c r="F386" t="str">
        <f>_xlfn.XLOOKUP(Table1[[#This Row],[Product_ID]],[1]!Table1[Product_ID],[1]!Table1[Category])</f>
        <v>Sports</v>
      </c>
      <c r="G386">
        <f>_xlfn.XLOOKUP(Table1[[#This Row],[Product_ID]],[1]!Table1[Product_ID],[1]!Table1[Unit_Price])</f>
        <v>3185</v>
      </c>
      <c r="H386">
        <f>_xlfn.XLOOKUP(Table1[[#This Row],[Product_ID]],[1]!Table1[Product_ID],[1]!Table1[Cost])</f>
        <v>1592.5</v>
      </c>
      <c r="I386">
        <v>5</v>
      </c>
      <c r="J386">
        <v>20</v>
      </c>
      <c r="K386">
        <f>Table1[[#This Row],[Quantity]]*Table1[[#This Row],[Unit_Price]]</f>
        <v>15925</v>
      </c>
      <c r="L386">
        <f>Table1[[#This Row],[Quantity]]*Table1[[#This Row],[Cost]]</f>
        <v>7962.5</v>
      </c>
      <c r="M386">
        <f>Table1[[#This Row],[Sales]]-Table1[[#This Row],[Total_Cost]]</f>
        <v>7962.5</v>
      </c>
      <c r="N386" s="1">
        <f>Table1[[#This Row],[Profit]]/Table1[[#This Row],[Sales]]</f>
        <v>0.5</v>
      </c>
      <c r="O386" t="str">
        <f>TEXT(Table1[[#This Row],[Order_Date]],"mmmm")</f>
        <v>March</v>
      </c>
      <c r="P386">
        <f>YEAR(Table1[[#This Row],[Order_Date]])</f>
        <v>2025</v>
      </c>
      <c r="Q386" t="str">
        <f>"Q"&amp;ROUNDUP(MONTH(Table1[[#This Row],[Order_Date]])/3,0)</f>
        <v>Q1</v>
      </c>
    </row>
    <row r="387" spans="1:17" x14ac:dyDescent="0.25">
      <c r="A387" t="s">
        <v>1110</v>
      </c>
      <c r="B387" t="s">
        <v>1111</v>
      </c>
      <c r="C387" t="s">
        <v>939</v>
      </c>
      <c r="D387" t="s">
        <v>317</v>
      </c>
      <c r="E387" t="str">
        <f>_xlfn.XLOOKUP(Table1[[#This Row],[Product_ID]],[1]!Table1[Product_ID],[1]!Table1[Product_Name])</f>
        <v>Beauty Product 90</v>
      </c>
      <c r="F387" t="str">
        <f>_xlfn.XLOOKUP(Table1[[#This Row],[Product_ID]],[1]!Table1[Product_ID],[1]!Table1[Category])</f>
        <v>Beauty</v>
      </c>
      <c r="G387">
        <f>_xlfn.XLOOKUP(Table1[[#This Row],[Product_ID]],[1]!Table1[Product_ID],[1]!Table1[Unit_Price])</f>
        <v>1510</v>
      </c>
      <c r="H387">
        <f>_xlfn.XLOOKUP(Table1[[#This Row],[Product_ID]],[1]!Table1[Product_ID],[1]!Table1[Cost])</f>
        <v>755</v>
      </c>
      <c r="I387">
        <v>1</v>
      </c>
      <c r="J387">
        <v>15</v>
      </c>
      <c r="K387">
        <f>Table1[[#This Row],[Quantity]]*Table1[[#This Row],[Unit_Price]]</f>
        <v>1510</v>
      </c>
      <c r="L387">
        <f>Table1[[#This Row],[Quantity]]*Table1[[#This Row],[Cost]]</f>
        <v>755</v>
      </c>
      <c r="M387">
        <f>Table1[[#This Row],[Sales]]-Table1[[#This Row],[Total_Cost]]</f>
        <v>755</v>
      </c>
      <c r="N387" s="1">
        <f>Table1[[#This Row],[Profit]]/Table1[[#This Row],[Sales]]</f>
        <v>0.5</v>
      </c>
      <c r="O387" t="str">
        <f>TEXT(Table1[[#This Row],[Order_Date]],"mmmm")</f>
        <v>July</v>
      </c>
      <c r="P387">
        <f>YEAR(Table1[[#This Row],[Order_Date]])</f>
        <v>2025</v>
      </c>
      <c r="Q387" t="str">
        <f>"Q"&amp;ROUNDUP(MONTH(Table1[[#This Row],[Order_Date]])/3,0)</f>
        <v>Q3</v>
      </c>
    </row>
    <row r="388" spans="1:17" x14ac:dyDescent="0.25">
      <c r="A388" t="s">
        <v>1112</v>
      </c>
      <c r="B388" t="s">
        <v>826</v>
      </c>
      <c r="C388" t="s">
        <v>1086</v>
      </c>
      <c r="D388" t="s">
        <v>104</v>
      </c>
      <c r="E388" t="str">
        <f>_xlfn.XLOOKUP(Table1[[#This Row],[Product_ID]],[1]!Table1[Product_ID],[1]!Table1[Product_Name])</f>
        <v>Electronics Product 72</v>
      </c>
      <c r="F388" t="str">
        <f>_xlfn.XLOOKUP(Table1[[#This Row],[Product_ID]],[1]!Table1[Product_ID],[1]!Table1[Category])</f>
        <v>Electronics</v>
      </c>
      <c r="G388">
        <f>_xlfn.XLOOKUP(Table1[[#This Row],[Product_ID]],[1]!Table1[Product_ID],[1]!Table1[Unit_Price])</f>
        <v>27555</v>
      </c>
      <c r="H388">
        <f>_xlfn.XLOOKUP(Table1[[#This Row],[Product_ID]],[1]!Table1[Product_ID],[1]!Table1[Cost])</f>
        <v>19288.5</v>
      </c>
      <c r="I388">
        <v>4</v>
      </c>
      <c r="J388">
        <v>15</v>
      </c>
      <c r="K388">
        <f>Table1[[#This Row],[Quantity]]*Table1[[#This Row],[Unit_Price]]</f>
        <v>110220</v>
      </c>
      <c r="L388">
        <f>Table1[[#This Row],[Quantity]]*Table1[[#This Row],[Cost]]</f>
        <v>77154</v>
      </c>
      <c r="M388">
        <f>Table1[[#This Row],[Sales]]-Table1[[#This Row],[Total_Cost]]</f>
        <v>33066</v>
      </c>
      <c r="N388" s="1">
        <f>Table1[[#This Row],[Profit]]/Table1[[#This Row],[Sales]]</f>
        <v>0.3</v>
      </c>
      <c r="O388" t="str">
        <f>TEXT(Table1[[#This Row],[Order_Date]],"mmmm")</f>
        <v>January</v>
      </c>
      <c r="P388">
        <f>YEAR(Table1[[#This Row],[Order_Date]])</f>
        <v>2024</v>
      </c>
      <c r="Q388" t="str">
        <f>"Q"&amp;ROUNDUP(MONTH(Table1[[#This Row],[Order_Date]])/3,0)</f>
        <v>Q1</v>
      </c>
    </row>
    <row r="389" spans="1:17" x14ac:dyDescent="0.25">
      <c r="A389" t="s">
        <v>1113</v>
      </c>
      <c r="B389" t="s">
        <v>853</v>
      </c>
      <c r="C389" t="s">
        <v>1114</v>
      </c>
      <c r="D389" t="s">
        <v>146</v>
      </c>
      <c r="E389" t="str">
        <f>_xlfn.XLOOKUP(Table1[[#This Row],[Product_ID]],[1]!Table1[Product_ID],[1]!Table1[Product_Name])</f>
        <v>Electronics Product 8</v>
      </c>
      <c r="F389" t="str">
        <f>_xlfn.XLOOKUP(Table1[[#This Row],[Product_ID]],[1]!Table1[Product_ID],[1]!Table1[Category])</f>
        <v>Electronics</v>
      </c>
      <c r="G389">
        <f>_xlfn.XLOOKUP(Table1[[#This Row],[Product_ID]],[1]!Table1[Product_ID],[1]!Table1[Unit_Price])</f>
        <v>41971</v>
      </c>
      <c r="H389">
        <f>_xlfn.XLOOKUP(Table1[[#This Row],[Product_ID]],[1]!Table1[Product_ID],[1]!Table1[Cost])</f>
        <v>29379.7</v>
      </c>
      <c r="I389">
        <v>5</v>
      </c>
      <c r="J389">
        <v>10</v>
      </c>
      <c r="K389">
        <f>Table1[[#This Row],[Quantity]]*Table1[[#This Row],[Unit_Price]]</f>
        <v>209855</v>
      </c>
      <c r="L389">
        <f>Table1[[#This Row],[Quantity]]*Table1[[#This Row],[Cost]]</f>
        <v>146898.5</v>
      </c>
      <c r="M389">
        <f>Table1[[#This Row],[Sales]]-Table1[[#This Row],[Total_Cost]]</f>
        <v>62956.5</v>
      </c>
      <c r="N389" s="1">
        <f>Table1[[#This Row],[Profit]]/Table1[[#This Row],[Sales]]</f>
        <v>0.3</v>
      </c>
      <c r="O389" t="str">
        <f>TEXT(Table1[[#This Row],[Order_Date]],"mmmm")</f>
        <v>September</v>
      </c>
      <c r="P389">
        <f>YEAR(Table1[[#This Row],[Order_Date]])</f>
        <v>2025</v>
      </c>
      <c r="Q389" t="str">
        <f>"Q"&amp;ROUNDUP(MONTH(Table1[[#This Row],[Order_Date]])/3,0)</f>
        <v>Q3</v>
      </c>
    </row>
    <row r="390" spans="1:17" x14ac:dyDescent="0.25">
      <c r="A390" t="s">
        <v>1115</v>
      </c>
      <c r="B390" t="s">
        <v>274</v>
      </c>
      <c r="C390" t="s">
        <v>1116</v>
      </c>
      <c r="D390" t="s">
        <v>270</v>
      </c>
      <c r="E390" t="str">
        <f>_xlfn.XLOOKUP(Table1[[#This Row],[Product_ID]],[1]!Table1[Product_ID],[1]!Table1[Product_Name])</f>
        <v>Clothing Product 47</v>
      </c>
      <c r="F390" t="str">
        <f>_xlfn.XLOOKUP(Table1[[#This Row],[Product_ID]],[1]!Table1[Product_ID],[1]!Table1[Category])</f>
        <v>Clothing</v>
      </c>
      <c r="G390">
        <f>_xlfn.XLOOKUP(Table1[[#This Row],[Product_ID]],[1]!Table1[Product_ID],[1]!Table1[Unit_Price])</f>
        <v>3146</v>
      </c>
      <c r="H390">
        <f>_xlfn.XLOOKUP(Table1[[#This Row],[Product_ID]],[1]!Table1[Product_ID],[1]!Table1[Cost])</f>
        <v>1573</v>
      </c>
      <c r="I390">
        <v>2</v>
      </c>
      <c r="J390">
        <v>10</v>
      </c>
      <c r="K390">
        <f>Table1[[#This Row],[Quantity]]*Table1[[#This Row],[Unit_Price]]</f>
        <v>6292</v>
      </c>
      <c r="L390">
        <f>Table1[[#This Row],[Quantity]]*Table1[[#This Row],[Cost]]</f>
        <v>3146</v>
      </c>
      <c r="M390">
        <f>Table1[[#This Row],[Sales]]-Table1[[#This Row],[Total_Cost]]</f>
        <v>3146</v>
      </c>
      <c r="N390" s="1">
        <f>Table1[[#This Row],[Profit]]/Table1[[#This Row],[Sales]]</f>
        <v>0.5</v>
      </c>
      <c r="O390" t="str">
        <f>TEXT(Table1[[#This Row],[Order_Date]],"mmmm")</f>
        <v>May</v>
      </c>
      <c r="P390">
        <f>YEAR(Table1[[#This Row],[Order_Date]])</f>
        <v>2024</v>
      </c>
      <c r="Q390" t="str">
        <f>"Q"&amp;ROUNDUP(MONTH(Table1[[#This Row],[Order_Date]])/3,0)</f>
        <v>Q2</v>
      </c>
    </row>
    <row r="391" spans="1:17" x14ac:dyDescent="0.25">
      <c r="A391" t="s">
        <v>1117</v>
      </c>
      <c r="B391" t="s">
        <v>575</v>
      </c>
      <c r="C391" t="s">
        <v>1118</v>
      </c>
      <c r="D391" t="s">
        <v>465</v>
      </c>
      <c r="E391" t="str">
        <f>_xlfn.XLOOKUP(Table1[[#This Row],[Product_ID]],[1]!Table1[Product_ID],[1]!Table1[Product_Name])</f>
        <v>Beauty Product 71</v>
      </c>
      <c r="F391" t="str">
        <f>_xlfn.XLOOKUP(Table1[[#This Row],[Product_ID]],[1]!Table1[Product_ID],[1]!Table1[Category])</f>
        <v>Beauty</v>
      </c>
      <c r="G391">
        <f>_xlfn.XLOOKUP(Table1[[#This Row],[Product_ID]],[1]!Table1[Product_ID],[1]!Table1[Unit_Price])</f>
        <v>487</v>
      </c>
      <c r="H391">
        <f>_xlfn.XLOOKUP(Table1[[#This Row],[Product_ID]],[1]!Table1[Product_ID],[1]!Table1[Cost])</f>
        <v>243.5</v>
      </c>
      <c r="I391">
        <v>3</v>
      </c>
      <c r="J391">
        <v>5</v>
      </c>
      <c r="K391">
        <f>Table1[[#This Row],[Quantity]]*Table1[[#This Row],[Unit_Price]]</f>
        <v>1461</v>
      </c>
      <c r="L391">
        <f>Table1[[#This Row],[Quantity]]*Table1[[#This Row],[Cost]]</f>
        <v>730.5</v>
      </c>
      <c r="M391">
        <f>Table1[[#This Row],[Sales]]-Table1[[#This Row],[Total_Cost]]</f>
        <v>730.5</v>
      </c>
      <c r="N391" s="1">
        <f>Table1[[#This Row],[Profit]]/Table1[[#This Row],[Sales]]</f>
        <v>0.5</v>
      </c>
      <c r="O391" t="str">
        <f>TEXT(Table1[[#This Row],[Order_Date]],"mmmm")</f>
        <v>July</v>
      </c>
      <c r="P391">
        <f>YEAR(Table1[[#This Row],[Order_Date]])</f>
        <v>2024</v>
      </c>
      <c r="Q391" t="str">
        <f>"Q"&amp;ROUNDUP(MONTH(Table1[[#This Row],[Order_Date]])/3,0)</f>
        <v>Q3</v>
      </c>
    </row>
    <row r="392" spans="1:17" x14ac:dyDescent="0.25">
      <c r="A392" t="s">
        <v>1119</v>
      </c>
      <c r="B392" t="s">
        <v>1120</v>
      </c>
      <c r="C392" t="s">
        <v>1121</v>
      </c>
      <c r="D392" t="s">
        <v>604</v>
      </c>
      <c r="E392" t="str">
        <f>_xlfn.XLOOKUP(Table1[[#This Row],[Product_ID]],[1]!Table1[Product_ID],[1]!Table1[Product_Name])</f>
        <v>Home &amp; Kitchen Product 39</v>
      </c>
      <c r="F392" t="str">
        <f>_xlfn.XLOOKUP(Table1[[#This Row],[Product_ID]],[1]!Table1[Product_ID],[1]!Table1[Category])</f>
        <v>Home &amp; Kitchen</v>
      </c>
      <c r="G392">
        <f>_xlfn.XLOOKUP(Table1[[#This Row],[Product_ID]],[1]!Table1[Product_ID],[1]!Table1[Unit_Price])</f>
        <v>9543</v>
      </c>
      <c r="H392">
        <f>_xlfn.XLOOKUP(Table1[[#This Row],[Product_ID]],[1]!Table1[Product_ID],[1]!Table1[Cost])</f>
        <v>4771.5</v>
      </c>
      <c r="I392">
        <v>2</v>
      </c>
      <c r="J392">
        <v>0</v>
      </c>
      <c r="K392">
        <f>Table1[[#This Row],[Quantity]]*Table1[[#This Row],[Unit_Price]]</f>
        <v>19086</v>
      </c>
      <c r="L392">
        <f>Table1[[#This Row],[Quantity]]*Table1[[#This Row],[Cost]]</f>
        <v>9543</v>
      </c>
      <c r="M392">
        <f>Table1[[#This Row],[Sales]]-Table1[[#This Row],[Total_Cost]]</f>
        <v>9543</v>
      </c>
      <c r="N392" s="1">
        <f>Table1[[#This Row],[Profit]]/Table1[[#This Row],[Sales]]</f>
        <v>0.5</v>
      </c>
      <c r="O392" t="str">
        <f>TEXT(Table1[[#This Row],[Order_Date]],"mmmm")</f>
        <v>March</v>
      </c>
      <c r="P392">
        <f>YEAR(Table1[[#This Row],[Order_Date]])</f>
        <v>2024</v>
      </c>
      <c r="Q392" t="str">
        <f>"Q"&amp;ROUNDUP(MONTH(Table1[[#This Row],[Order_Date]])/3,0)</f>
        <v>Q1</v>
      </c>
    </row>
    <row r="393" spans="1:17" x14ac:dyDescent="0.25">
      <c r="A393" t="s">
        <v>1122</v>
      </c>
      <c r="B393" t="s">
        <v>1123</v>
      </c>
      <c r="C393" t="s">
        <v>436</v>
      </c>
      <c r="D393" t="s">
        <v>753</v>
      </c>
      <c r="E393" t="str">
        <f>_xlfn.XLOOKUP(Table1[[#This Row],[Product_ID]],[1]!Table1[Product_ID],[1]!Table1[Product_Name])</f>
        <v>Beauty Product 73</v>
      </c>
      <c r="F393" t="str">
        <f>_xlfn.XLOOKUP(Table1[[#This Row],[Product_ID]],[1]!Table1[Product_ID],[1]!Table1[Category])</f>
        <v>Beauty</v>
      </c>
      <c r="G393">
        <f>_xlfn.XLOOKUP(Table1[[#This Row],[Product_ID]],[1]!Table1[Product_ID],[1]!Table1[Unit_Price])</f>
        <v>626</v>
      </c>
      <c r="H393">
        <f>_xlfn.XLOOKUP(Table1[[#This Row],[Product_ID]],[1]!Table1[Product_ID],[1]!Table1[Cost])</f>
        <v>438.2</v>
      </c>
      <c r="I393">
        <v>5</v>
      </c>
      <c r="J393">
        <v>5</v>
      </c>
      <c r="K393">
        <f>Table1[[#This Row],[Quantity]]*Table1[[#This Row],[Unit_Price]]</f>
        <v>3130</v>
      </c>
      <c r="L393">
        <f>Table1[[#This Row],[Quantity]]*Table1[[#This Row],[Cost]]</f>
        <v>2191</v>
      </c>
      <c r="M393">
        <f>Table1[[#This Row],[Sales]]-Table1[[#This Row],[Total_Cost]]</f>
        <v>939</v>
      </c>
      <c r="N393" s="1">
        <f>Table1[[#This Row],[Profit]]/Table1[[#This Row],[Sales]]</f>
        <v>0.3</v>
      </c>
      <c r="O393" t="str">
        <f>TEXT(Table1[[#This Row],[Order_Date]],"mmmm")</f>
        <v>August</v>
      </c>
      <c r="P393">
        <f>YEAR(Table1[[#This Row],[Order_Date]])</f>
        <v>2025</v>
      </c>
      <c r="Q393" t="str">
        <f>"Q"&amp;ROUNDUP(MONTH(Table1[[#This Row],[Order_Date]])/3,0)</f>
        <v>Q3</v>
      </c>
    </row>
    <row r="394" spans="1:17" x14ac:dyDescent="0.25">
      <c r="A394" t="s">
        <v>1124</v>
      </c>
      <c r="B394" t="s">
        <v>727</v>
      </c>
      <c r="C394" t="s">
        <v>1125</v>
      </c>
      <c r="D394" t="s">
        <v>230</v>
      </c>
      <c r="E394" t="str">
        <f>_xlfn.XLOOKUP(Table1[[#This Row],[Product_ID]],[1]!Table1[Product_ID],[1]!Table1[Product_Name])</f>
        <v>Beauty Product 16</v>
      </c>
      <c r="F394" t="str">
        <f>_xlfn.XLOOKUP(Table1[[#This Row],[Product_ID]],[1]!Table1[Product_ID],[1]!Table1[Category])</f>
        <v>Beauty</v>
      </c>
      <c r="G394">
        <f>_xlfn.XLOOKUP(Table1[[#This Row],[Product_ID]],[1]!Table1[Product_ID],[1]!Table1[Unit_Price])</f>
        <v>1591</v>
      </c>
      <c r="H394">
        <f>_xlfn.XLOOKUP(Table1[[#This Row],[Product_ID]],[1]!Table1[Product_ID],[1]!Table1[Cost])</f>
        <v>1113.7</v>
      </c>
      <c r="I394">
        <v>4</v>
      </c>
      <c r="J394">
        <v>10</v>
      </c>
      <c r="K394">
        <f>Table1[[#This Row],[Quantity]]*Table1[[#This Row],[Unit_Price]]</f>
        <v>6364</v>
      </c>
      <c r="L394">
        <f>Table1[[#This Row],[Quantity]]*Table1[[#This Row],[Cost]]</f>
        <v>4454.8</v>
      </c>
      <c r="M394">
        <f>Table1[[#This Row],[Sales]]-Table1[[#This Row],[Total_Cost]]</f>
        <v>1909.1999999999998</v>
      </c>
      <c r="N394" s="1">
        <f>Table1[[#This Row],[Profit]]/Table1[[#This Row],[Sales]]</f>
        <v>0.3</v>
      </c>
      <c r="O394" t="str">
        <f>TEXT(Table1[[#This Row],[Order_Date]],"mmmm")</f>
        <v>April</v>
      </c>
      <c r="P394">
        <f>YEAR(Table1[[#This Row],[Order_Date]])</f>
        <v>2024</v>
      </c>
      <c r="Q394" t="str">
        <f>"Q"&amp;ROUNDUP(MONTH(Table1[[#This Row],[Order_Date]])/3,0)</f>
        <v>Q2</v>
      </c>
    </row>
    <row r="395" spans="1:17" x14ac:dyDescent="0.25">
      <c r="A395" t="s">
        <v>1126</v>
      </c>
      <c r="B395" t="s">
        <v>1127</v>
      </c>
      <c r="C395" t="s">
        <v>1128</v>
      </c>
      <c r="D395" t="s">
        <v>281</v>
      </c>
      <c r="E395" t="str">
        <f>_xlfn.XLOOKUP(Table1[[#This Row],[Product_ID]],[1]!Table1[Product_ID],[1]!Table1[Product_Name])</f>
        <v>Sports Product 9</v>
      </c>
      <c r="F395" t="str">
        <f>_xlfn.XLOOKUP(Table1[[#This Row],[Product_ID]],[1]!Table1[Product_ID],[1]!Table1[Category])</f>
        <v>Sports</v>
      </c>
      <c r="G395">
        <f>_xlfn.XLOOKUP(Table1[[#This Row],[Product_ID]],[1]!Table1[Product_ID],[1]!Table1[Unit_Price])</f>
        <v>10891</v>
      </c>
      <c r="H395">
        <f>_xlfn.XLOOKUP(Table1[[#This Row],[Product_ID]],[1]!Table1[Product_ID],[1]!Table1[Cost])</f>
        <v>5445.5</v>
      </c>
      <c r="I395">
        <v>3</v>
      </c>
      <c r="J395">
        <v>10</v>
      </c>
      <c r="K395">
        <f>Table1[[#This Row],[Quantity]]*Table1[[#This Row],[Unit_Price]]</f>
        <v>32673</v>
      </c>
      <c r="L395">
        <f>Table1[[#This Row],[Quantity]]*Table1[[#This Row],[Cost]]</f>
        <v>16336.5</v>
      </c>
      <c r="M395">
        <f>Table1[[#This Row],[Sales]]-Table1[[#This Row],[Total_Cost]]</f>
        <v>16336.5</v>
      </c>
      <c r="N395" s="1">
        <f>Table1[[#This Row],[Profit]]/Table1[[#This Row],[Sales]]</f>
        <v>0.5</v>
      </c>
      <c r="O395" t="str">
        <f>TEXT(Table1[[#This Row],[Order_Date]],"mmmm")</f>
        <v>June</v>
      </c>
      <c r="P395">
        <f>YEAR(Table1[[#This Row],[Order_Date]])</f>
        <v>2025</v>
      </c>
      <c r="Q395" t="str">
        <f>"Q"&amp;ROUNDUP(MONTH(Table1[[#This Row],[Order_Date]])/3,0)</f>
        <v>Q2</v>
      </c>
    </row>
    <row r="396" spans="1:17" x14ac:dyDescent="0.25">
      <c r="A396" t="s">
        <v>1129</v>
      </c>
      <c r="B396" t="s">
        <v>1130</v>
      </c>
      <c r="C396" t="s">
        <v>907</v>
      </c>
      <c r="D396" t="s">
        <v>570</v>
      </c>
      <c r="E396" t="str">
        <f>_xlfn.XLOOKUP(Table1[[#This Row],[Product_ID]],[1]!Table1[Product_ID],[1]!Table1[Product_Name])</f>
        <v>Electronics Product 87</v>
      </c>
      <c r="F396" t="str">
        <f>_xlfn.XLOOKUP(Table1[[#This Row],[Product_ID]],[1]!Table1[Product_ID],[1]!Table1[Category])</f>
        <v>Electronics</v>
      </c>
      <c r="G396">
        <f>_xlfn.XLOOKUP(Table1[[#This Row],[Product_ID]],[1]!Table1[Product_ID],[1]!Table1[Unit_Price])</f>
        <v>25216</v>
      </c>
      <c r="H396">
        <f>_xlfn.XLOOKUP(Table1[[#This Row],[Product_ID]],[1]!Table1[Product_ID],[1]!Table1[Cost])</f>
        <v>17651.2</v>
      </c>
      <c r="I396">
        <v>5</v>
      </c>
      <c r="J396">
        <v>5</v>
      </c>
      <c r="K396">
        <f>Table1[[#This Row],[Quantity]]*Table1[[#This Row],[Unit_Price]]</f>
        <v>126080</v>
      </c>
      <c r="L396">
        <f>Table1[[#This Row],[Quantity]]*Table1[[#This Row],[Cost]]</f>
        <v>88256</v>
      </c>
      <c r="M396">
        <f>Table1[[#This Row],[Sales]]-Table1[[#This Row],[Total_Cost]]</f>
        <v>37824</v>
      </c>
      <c r="N396" s="1">
        <f>Table1[[#This Row],[Profit]]/Table1[[#This Row],[Sales]]</f>
        <v>0.3</v>
      </c>
      <c r="O396" t="str">
        <f>TEXT(Table1[[#This Row],[Order_Date]],"mmmm")</f>
        <v>September</v>
      </c>
      <c r="P396">
        <f>YEAR(Table1[[#This Row],[Order_Date]])</f>
        <v>2024</v>
      </c>
      <c r="Q396" t="str">
        <f>"Q"&amp;ROUNDUP(MONTH(Table1[[#This Row],[Order_Date]])/3,0)</f>
        <v>Q3</v>
      </c>
    </row>
    <row r="397" spans="1:17" x14ac:dyDescent="0.25">
      <c r="A397" t="s">
        <v>1131</v>
      </c>
      <c r="B397" t="s">
        <v>1132</v>
      </c>
      <c r="C397" t="s">
        <v>1133</v>
      </c>
      <c r="D397" t="s">
        <v>654</v>
      </c>
      <c r="E397" t="str">
        <f>_xlfn.XLOOKUP(Table1[[#This Row],[Product_ID]],[1]!Table1[Product_ID],[1]!Table1[Product_Name])</f>
        <v>Sports Product 40</v>
      </c>
      <c r="F397" t="str">
        <f>_xlfn.XLOOKUP(Table1[[#This Row],[Product_ID]],[1]!Table1[Product_ID],[1]!Table1[Category])</f>
        <v>Sports</v>
      </c>
      <c r="G397">
        <f>_xlfn.XLOOKUP(Table1[[#This Row],[Product_ID]],[1]!Table1[Product_ID],[1]!Table1[Unit_Price])</f>
        <v>6724</v>
      </c>
      <c r="H397">
        <f>_xlfn.XLOOKUP(Table1[[#This Row],[Product_ID]],[1]!Table1[Product_ID],[1]!Table1[Cost])</f>
        <v>4034.4</v>
      </c>
      <c r="I397">
        <v>2</v>
      </c>
      <c r="J397">
        <v>5</v>
      </c>
      <c r="K397">
        <f>Table1[[#This Row],[Quantity]]*Table1[[#This Row],[Unit_Price]]</f>
        <v>13448</v>
      </c>
      <c r="L397">
        <f>Table1[[#This Row],[Quantity]]*Table1[[#This Row],[Cost]]</f>
        <v>8068.8</v>
      </c>
      <c r="M397">
        <f>Table1[[#This Row],[Sales]]-Table1[[#This Row],[Total_Cost]]</f>
        <v>5379.2</v>
      </c>
      <c r="N397" s="1">
        <f>Table1[[#This Row],[Profit]]/Table1[[#This Row],[Sales]]</f>
        <v>0.39999999999999997</v>
      </c>
      <c r="O397" t="str">
        <f>TEXT(Table1[[#This Row],[Order_Date]],"mmmm")</f>
        <v>May</v>
      </c>
      <c r="P397">
        <f>YEAR(Table1[[#This Row],[Order_Date]])</f>
        <v>2024</v>
      </c>
      <c r="Q397" t="str">
        <f>"Q"&amp;ROUNDUP(MONTH(Table1[[#This Row],[Order_Date]])/3,0)</f>
        <v>Q2</v>
      </c>
    </row>
    <row r="398" spans="1:17" x14ac:dyDescent="0.25">
      <c r="A398" t="s">
        <v>1134</v>
      </c>
      <c r="B398" t="s">
        <v>1135</v>
      </c>
      <c r="C398" t="s">
        <v>1136</v>
      </c>
      <c r="D398" t="s">
        <v>563</v>
      </c>
      <c r="E398" t="str">
        <f>_xlfn.XLOOKUP(Table1[[#This Row],[Product_ID]],[1]!Table1[Product_ID],[1]!Table1[Product_Name])</f>
        <v>Beauty Product 60</v>
      </c>
      <c r="F398" t="str">
        <f>_xlfn.XLOOKUP(Table1[[#This Row],[Product_ID]],[1]!Table1[Product_ID],[1]!Table1[Category])</f>
        <v>Beauty</v>
      </c>
      <c r="G398">
        <f>_xlfn.XLOOKUP(Table1[[#This Row],[Product_ID]],[1]!Table1[Product_ID],[1]!Table1[Unit_Price])</f>
        <v>758</v>
      </c>
      <c r="H398">
        <f>_xlfn.XLOOKUP(Table1[[#This Row],[Product_ID]],[1]!Table1[Product_ID],[1]!Table1[Cost])</f>
        <v>530.6</v>
      </c>
      <c r="I398">
        <v>5</v>
      </c>
      <c r="J398">
        <v>10</v>
      </c>
      <c r="K398">
        <f>Table1[[#This Row],[Quantity]]*Table1[[#This Row],[Unit_Price]]</f>
        <v>3790</v>
      </c>
      <c r="L398">
        <f>Table1[[#This Row],[Quantity]]*Table1[[#This Row],[Cost]]</f>
        <v>2653</v>
      </c>
      <c r="M398">
        <f>Table1[[#This Row],[Sales]]-Table1[[#This Row],[Total_Cost]]</f>
        <v>1137</v>
      </c>
      <c r="N398" s="1">
        <f>Table1[[#This Row],[Profit]]/Table1[[#This Row],[Sales]]</f>
        <v>0.3</v>
      </c>
      <c r="O398" t="str">
        <f>TEXT(Table1[[#This Row],[Order_Date]],"mmmm")</f>
        <v>July</v>
      </c>
      <c r="P398">
        <f>YEAR(Table1[[#This Row],[Order_Date]])</f>
        <v>2025</v>
      </c>
      <c r="Q398" t="str">
        <f>"Q"&amp;ROUNDUP(MONTH(Table1[[#This Row],[Order_Date]])/3,0)</f>
        <v>Q3</v>
      </c>
    </row>
    <row r="399" spans="1:17" x14ac:dyDescent="0.25">
      <c r="A399" t="s">
        <v>1137</v>
      </c>
      <c r="B399" t="s">
        <v>769</v>
      </c>
      <c r="C399" t="s">
        <v>1138</v>
      </c>
      <c r="D399" t="s">
        <v>908</v>
      </c>
      <c r="E399" t="str">
        <f>_xlfn.XLOOKUP(Table1[[#This Row],[Product_ID]],[1]!Table1[Product_ID],[1]!Table1[Product_Name])</f>
        <v>Beauty Product 41</v>
      </c>
      <c r="F399" t="str">
        <f>_xlfn.XLOOKUP(Table1[[#This Row],[Product_ID]],[1]!Table1[Product_ID],[1]!Table1[Category])</f>
        <v>Beauty</v>
      </c>
      <c r="G399">
        <f>_xlfn.XLOOKUP(Table1[[#This Row],[Product_ID]],[1]!Table1[Product_ID],[1]!Table1[Unit_Price])</f>
        <v>2433</v>
      </c>
      <c r="H399">
        <f>_xlfn.XLOOKUP(Table1[[#This Row],[Product_ID]],[1]!Table1[Product_ID],[1]!Table1[Cost])</f>
        <v>1216.5</v>
      </c>
      <c r="I399">
        <v>2</v>
      </c>
      <c r="J399">
        <v>15</v>
      </c>
      <c r="K399">
        <f>Table1[[#This Row],[Quantity]]*Table1[[#This Row],[Unit_Price]]</f>
        <v>4866</v>
      </c>
      <c r="L399">
        <f>Table1[[#This Row],[Quantity]]*Table1[[#This Row],[Cost]]</f>
        <v>2433</v>
      </c>
      <c r="M399">
        <f>Table1[[#This Row],[Sales]]-Table1[[#This Row],[Total_Cost]]</f>
        <v>2433</v>
      </c>
      <c r="N399" s="1">
        <f>Table1[[#This Row],[Profit]]/Table1[[#This Row],[Sales]]</f>
        <v>0.5</v>
      </c>
      <c r="O399" t="str">
        <f>TEXT(Table1[[#This Row],[Order_Date]],"mmmm")</f>
        <v>November</v>
      </c>
      <c r="P399">
        <f>YEAR(Table1[[#This Row],[Order_Date]])</f>
        <v>2024</v>
      </c>
      <c r="Q399" t="str">
        <f>"Q"&amp;ROUNDUP(MONTH(Table1[[#This Row],[Order_Date]])/3,0)</f>
        <v>Q4</v>
      </c>
    </row>
    <row r="400" spans="1:17" x14ac:dyDescent="0.25">
      <c r="A400" t="s">
        <v>1139</v>
      </c>
      <c r="B400" t="s">
        <v>1140</v>
      </c>
      <c r="C400" t="s">
        <v>516</v>
      </c>
      <c r="D400" t="s">
        <v>542</v>
      </c>
      <c r="E400" t="str">
        <f>_xlfn.XLOOKUP(Table1[[#This Row],[Product_ID]],[1]!Table1[Product_ID],[1]!Table1[Product_Name])</f>
        <v>Home &amp; Kitchen Product 78</v>
      </c>
      <c r="F400" t="str">
        <f>_xlfn.XLOOKUP(Table1[[#This Row],[Product_ID]],[1]!Table1[Product_ID],[1]!Table1[Category])</f>
        <v>Home &amp; Kitchen</v>
      </c>
      <c r="G400">
        <f>_xlfn.XLOOKUP(Table1[[#This Row],[Product_ID]],[1]!Table1[Product_ID],[1]!Table1[Unit_Price])</f>
        <v>700</v>
      </c>
      <c r="H400">
        <f>_xlfn.XLOOKUP(Table1[[#This Row],[Product_ID]],[1]!Table1[Product_ID],[1]!Table1[Cost])</f>
        <v>420</v>
      </c>
      <c r="I400">
        <v>1</v>
      </c>
      <c r="J400">
        <v>20</v>
      </c>
      <c r="K400">
        <f>Table1[[#This Row],[Quantity]]*Table1[[#This Row],[Unit_Price]]</f>
        <v>700</v>
      </c>
      <c r="L400">
        <f>Table1[[#This Row],[Quantity]]*Table1[[#This Row],[Cost]]</f>
        <v>420</v>
      </c>
      <c r="M400">
        <f>Table1[[#This Row],[Sales]]-Table1[[#This Row],[Total_Cost]]</f>
        <v>280</v>
      </c>
      <c r="N400" s="1">
        <f>Table1[[#This Row],[Profit]]/Table1[[#This Row],[Sales]]</f>
        <v>0.4</v>
      </c>
      <c r="O400" t="str">
        <f>TEXT(Table1[[#This Row],[Order_Date]],"mmmm")</f>
        <v>October</v>
      </c>
      <c r="P400">
        <f>YEAR(Table1[[#This Row],[Order_Date]])</f>
        <v>2025</v>
      </c>
      <c r="Q400" t="str">
        <f>"Q"&amp;ROUNDUP(MONTH(Table1[[#This Row],[Order_Date]])/3,0)</f>
        <v>Q4</v>
      </c>
    </row>
    <row r="401" spans="1:17" x14ac:dyDescent="0.25">
      <c r="A401" t="s">
        <v>1141</v>
      </c>
      <c r="B401" t="s">
        <v>155</v>
      </c>
      <c r="C401" t="s">
        <v>722</v>
      </c>
      <c r="D401" t="s">
        <v>320</v>
      </c>
      <c r="E401" t="str">
        <f>_xlfn.XLOOKUP(Table1[[#This Row],[Product_ID]],[1]!Table1[Product_ID],[1]!Table1[Product_Name])</f>
        <v>Clothing Product 15</v>
      </c>
      <c r="F401" t="str">
        <f>_xlfn.XLOOKUP(Table1[[#This Row],[Product_ID]],[1]!Table1[Product_ID],[1]!Table1[Category])</f>
        <v>Clothing</v>
      </c>
      <c r="G401">
        <f>_xlfn.XLOOKUP(Table1[[#This Row],[Product_ID]],[1]!Table1[Product_ID],[1]!Table1[Unit_Price])</f>
        <v>2943</v>
      </c>
      <c r="H401">
        <f>_xlfn.XLOOKUP(Table1[[#This Row],[Product_ID]],[1]!Table1[Product_ID],[1]!Table1[Cost])</f>
        <v>1471.5</v>
      </c>
      <c r="I401">
        <v>1</v>
      </c>
      <c r="J401">
        <v>20</v>
      </c>
      <c r="K401">
        <f>Table1[[#This Row],[Quantity]]*Table1[[#This Row],[Unit_Price]]</f>
        <v>2943</v>
      </c>
      <c r="L401">
        <f>Table1[[#This Row],[Quantity]]*Table1[[#This Row],[Cost]]</f>
        <v>1471.5</v>
      </c>
      <c r="M401">
        <f>Table1[[#This Row],[Sales]]-Table1[[#This Row],[Total_Cost]]</f>
        <v>1471.5</v>
      </c>
      <c r="N401" s="1">
        <f>Table1[[#This Row],[Profit]]/Table1[[#This Row],[Sales]]</f>
        <v>0.5</v>
      </c>
      <c r="O401" t="str">
        <f>TEXT(Table1[[#This Row],[Order_Date]],"mmmm")</f>
        <v>October</v>
      </c>
      <c r="P401">
        <f>YEAR(Table1[[#This Row],[Order_Date]])</f>
        <v>2024</v>
      </c>
      <c r="Q401" t="str">
        <f>"Q"&amp;ROUNDUP(MONTH(Table1[[#This Row],[Order_Date]])/3,0)</f>
        <v>Q4</v>
      </c>
    </row>
    <row r="402" spans="1:17" x14ac:dyDescent="0.25">
      <c r="A402" t="s">
        <v>1142</v>
      </c>
      <c r="B402" t="s">
        <v>1127</v>
      </c>
      <c r="C402" t="s">
        <v>1143</v>
      </c>
      <c r="D402" t="s">
        <v>567</v>
      </c>
      <c r="E402" t="str">
        <f>_xlfn.XLOOKUP(Table1[[#This Row],[Product_ID]],[1]!Table1[Product_ID],[1]!Table1[Product_Name])</f>
        <v>Beauty Product 52</v>
      </c>
      <c r="F402" t="str">
        <f>_xlfn.XLOOKUP(Table1[[#This Row],[Product_ID]],[1]!Table1[Product_ID],[1]!Table1[Category])</f>
        <v>Beauty</v>
      </c>
      <c r="G402">
        <f>_xlfn.XLOOKUP(Table1[[#This Row],[Product_ID]],[1]!Table1[Product_ID],[1]!Table1[Unit_Price])</f>
        <v>192</v>
      </c>
      <c r="H402">
        <f>_xlfn.XLOOKUP(Table1[[#This Row],[Product_ID]],[1]!Table1[Product_ID],[1]!Table1[Cost])</f>
        <v>96</v>
      </c>
      <c r="I402">
        <v>4</v>
      </c>
      <c r="J402">
        <v>15</v>
      </c>
      <c r="K402">
        <f>Table1[[#This Row],[Quantity]]*Table1[[#This Row],[Unit_Price]]</f>
        <v>768</v>
      </c>
      <c r="L402">
        <f>Table1[[#This Row],[Quantity]]*Table1[[#This Row],[Cost]]</f>
        <v>384</v>
      </c>
      <c r="M402">
        <f>Table1[[#This Row],[Sales]]-Table1[[#This Row],[Total_Cost]]</f>
        <v>384</v>
      </c>
      <c r="N402" s="1">
        <f>Table1[[#This Row],[Profit]]/Table1[[#This Row],[Sales]]</f>
        <v>0.5</v>
      </c>
      <c r="O402" t="str">
        <f>TEXT(Table1[[#This Row],[Order_Date]],"mmmm")</f>
        <v>June</v>
      </c>
      <c r="P402">
        <f>YEAR(Table1[[#This Row],[Order_Date]])</f>
        <v>2025</v>
      </c>
      <c r="Q402" t="str">
        <f>"Q"&amp;ROUNDUP(MONTH(Table1[[#This Row],[Order_Date]])/3,0)</f>
        <v>Q2</v>
      </c>
    </row>
    <row r="403" spans="1:17" x14ac:dyDescent="0.25">
      <c r="A403" t="s">
        <v>1144</v>
      </c>
      <c r="B403" t="s">
        <v>389</v>
      </c>
      <c r="C403" t="s">
        <v>182</v>
      </c>
      <c r="D403" t="s">
        <v>465</v>
      </c>
      <c r="E403" t="str">
        <f>_xlfn.XLOOKUP(Table1[[#This Row],[Product_ID]],[1]!Table1[Product_ID],[1]!Table1[Product_Name])</f>
        <v>Beauty Product 71</v>
      </c>
      <c r="F403" t="str">
        <f>_xlfn.XLOOKUP(Table1[[#This Row],[Product_ID]],[1]!Table1[Product_ID],[1]!Table1[Category])</f>
        <v>Beauty</v>
      </c>
      <c r="G403">
        <f>_xlfn.XLOOKUP(Table1[[#This Row],[Product_ID]],[1]!Table1[Product_ID],[1]!Table1[Unit_Price])</f>
        <v>487</v>
      </c>
      <c r="H403">
        <f>_xlfn.XLOOKUP(Table1[[#This Row],[Product_ID]],[1]!Table1[Product_ID],[1]!Table1[Cost])</f>
        <v>243.5</v>
      </c>
      <c r="I403">
        <v>2</v>
      </c>
      <c r="J403">
        <v>10</v>
      </c>
      <c r="K403">
        <f>Table1[[#This Row],[Quantity]]*Table1[[#This Row],[Unit_Price]]</f>
        <v>974</v>
      </c>
      <c r="L403">
        <f>Table1[[#This Row],[Quantity]]*Table1[[#This Row],[Cost]]</f>
        <v>487</v>
      </c>
      <c r="M403">
        <f>Table1[[#This Row],[Sales]]-Table1[[#This Row],[Total_Cost]]</f>
        <v>487</v>
      </c>
      <c r="N403" s="1">
        <f>Table1[[#This Row],[Profit]]/Table1[[#This Row],[Sales]]</f>
        <v>0.5</v>
      </c>
      <c r="O403" t="str">
        <f>TEXT(Table1[[#This Row],[Order_Date]],"mmmm")</f>
        <v>August</v>
      </c>
      <c r="P403">
        <f>YEAR(Table1[[#This Row],[Order_Date]])</f>
        <v>2024</v>
      </c>
      <c r="Q403" t="str">
        <f>"Q"&amp;ROUNDUP(MONTH(Table1[[#This Row],[Order_Date]])/3,0)</f>
        <v>Q3</v>
      </c>
    </row>
    <row r="404" spans="1:17" x14ac:dyDescent="0.25">
      <c r="A404" t="s">
        <v>1145</v>
      </c>
      <c r="B404" t="s">
        <v>402</v>
      </c>
      <c r="C404" t="s">
        <v>8</v>
      </c>
      <c r="D404" t="s">
        <v>471</v>
      </c>
      <c r="E404" t="str">
        <f>_xlfn.XLOOKUP(Table1[[#This Row],[Product_ID]],[1]!Table1[Product_ID],[1]!Table1[Product_Name])</f>
        <v>Sports Product 66</v>
      </c>
      <c r="F404" t="str">
        <f>_xlfn.XLOOKUP(Table1[[#This Row],[Product_ID]],[1]!Table1[Product_ID],[1]!Table1[Category])</f>
        <v>Sports</v>
      </c>
      <c r="G404">
        <f>_xlfn.XLOOKUP(Table1[[#This Row],[Product_ID]],[1]!Table1[Product_ID],[1]!Table1[Unit_Price])</f>
        <v>4711</v>
      </c>
      <c r="H404">
        <f>_xlfn.XLOOKUP(Table1[[#This Row],[Product_ID]],[1]!Table1[Product_ID],[1]!Table1[Cost])</f>
        <v>2826.6</v>
      </c>
      <c r="I404">
        <v>4</v>
      </c>
      <c r="J404">
        <v>10</v>
      </c>
      <c r="K404">
        <f>Table1[[#This Row],[Quantity]]*Table1[[#This Row],[Unit_Price]]</f>
        <v>18844</v>
      </c>
      <c r="L404">
        <f>Table1[[#This Row],[Quantity]]*Table1[[#This Row],[Cost]]</f>
        <v>11306.4</v>
      </c>
      <c r="M404">
        <f>Table1[[#This Row],[Sales]]-Table1[[#This Row],[Total_Cost]]</f>
        <v>7537.6</v>
      </c>
      <c r="N404" s="1">
        <f>Table1[[#This Row],[Profit]]/Table1[[#This Row],[Sales]]</f>
        <v>0.4</v>
      </c>
      <c r="O404" t="str">
        <f>TEXT(Table1[[#This Row],[Order_Date]],"mmmm")</f>
        <v>May</v>
      </c>
      <c r="P404">
        <f>YEAR(Table1[[#This Row],[Order_Date]])</f>
        <v>2025</v>
      </c>
      <c r="Q404" t="str">
        <f>"Q"&amp;ROUNDUP(MONTH(Table1[[#This Row],[Order_Date]])/3,0)</f>
        <v>Q2</v>
      </c>
    </row>
    <row r="405" spans="1:17" x14ac:dyDescent="0.25">
      <c r="A405" t="s">
        <v>1146</v>
      </c>
      <c r="B405" t="s">
        <v>1147</v>
      </c>
      <c r="C405" t="s">
        <v>1148</v>
      </c>
      <c r="D405" t="s">
        <v>444</v>
      </c>
      <c r="E405" t="str">
        <f>_xlfn.XLOOKUP(Table1[[#This Row],[Product_ID]],[1]!Table1[Product_ID],[1]!Table1[Product_Name])</f>
        <v>Sports Product 14</v>
      </c>
      <c r="F405" t="str">
        <f>_xlfn.XLOOKUP(Table1[[#This Row],[Product_ID]],[1]!Table1[Product_ID],[1]!Table1[Category])</f>
        <v>Sports</v>
      </c>
      <c r="G405">
        <f>_xlfn.XLOOKUP(Table1[[#This Row],[Product_ID]],[1]!Table1[Product_ID],[1]!Table1[Unit_Price])</f>
        <v>9565</v>
      </c>
      <c r="H405">
        <f>_xlfn.XLOOKUP(Table1[[#This Row],[Product_ID]],[1]!Table1[Product_ID],[1]!Table1[Cost])</f>
        <v>6695.5</v>
      </c>
      <c r="I405">
        <v>3</v>
      </c>
      <c r="J405">
        <v>10</v>
      </c>
      <c r="K405">
        <f>Table1[[#This Row],[Quantity]]*Table1[[#This Row],[Unit_Price]]</f>
        <v>28695</v>
      </c>
      <c r="L405">
        <f>Table1[[#This Row],[Quantity]]*Table1[[#This Row],[Cost]]</f>
        <v>20086.5</v>
      </c>
      <c r="M405">
        <f>Table1[[#This Row],[Sales]]-Table1[[#This Row],[Total_Cost]]</f>
        <v>8608.5</v>
      </c>
      <c r="N405" s="1">
        <f>Table1[[#This Row],[Profit]]/Table1[[#This Row],[Sales]]</f>
        <v>0.3</v>
      </c>
      <c r="O405" t="str">
        <f>TEXT(Table1[[#This Row],[Order_Date]],"mmmm")</f>
        <v>October</v>
      </c>
      <c r="P405">
        <f>YEAR(Table1[[#This Row],[Order_Date]])</f>
        <v>2024</v>
      </c>
      <c r="Q405" t="str">
        <f>"Q"&amp;ROUNDUP(MONTH(Table1[[#This Row],[Order_Date]])/3,0)</f>
        <v>Q4</v>
      </c>
    </row>
    <row r="406" spans="1:17" x14ac:dyDescent="0.25">
      <c r="A406" t="s">
        <v>1149</v>
      </c>
      <c r="B406" t="s">
        <v>1150</v>
      </c>
      <c r="C406" t="s">
        <v>1151</v>
      </c>
      <c r="D406" t="s">
        <v>100</v>
      </c>
      <c r="E406" t="str">
        <f>_xlfn.XLOOKUP(Table1[[#This Row],[Product_ID]],[1]!Table1[Product_ID],[1]!Table1[Product_Name])</f>
        <v>Electronics Product 74</v>
      </c>
      <c r="F406" t="str">
        <f>_xlfn.XLOOKUP(Table1[[#This Row],[Product_ID]],[1]!Table1[Product_ID],[1]!Table1[Category])</f>
        <v>Electronics</v>
      </c>
      <c r="G406">
        <f>_xlfn.XLOOKUP(Table1[[#This Row],[Product_ID]],[1]!Table1[Product_ID],[1]!Table1[Unit_Price])</f>
        <v>20835</v>
      </c>
      <c r="H406">
        <f>_xlfn.XLOOKUP(Table1[[#This Row],[Product_ID]],[1]!Table1[Product_ID],[1]!Table1[Cost])</f>
        <v>12501</v>
      </c>
      <c r="I406">
        <v>4</v>
      </c>
      <c r="J406">
        <v>5</v>
      </c>
      <c r="K406">
        <f>Table1[[#This Row],[Quantity]]*Table1[[#This Row],[Unit_Price]]</f>
        <v>83340</v>
      </c>
      <c r="L406">
        <f>Table1[[#This Row],[Quantity]]*Table1[[#This Row],[Cost]]</f>
        <v>50004</v>
      </c>
      <c r="M406">
        <f>Table1[[#This Row],[Sales]]-Table1[[#This Row],[Total_Cost]]</f>
        <v>33336</v>
      </c>
      <c r="N406" s="1">
        <f>Table1[[#This Row],[Profit]]/Table1[[#This Row],[Sales]]</f>
        <v>0.4</v>
      </c>
      <c r="O406" t="str">
        <f>TEXT(Table1[[#This Row],[Order_Date]],"mmmm")</f>
        <v>May</v>
      </c>
      <c r="P406">
        <f>YEAR(Table1[[#This Row],[Order_Date]])</f>
        <v>2025</v>
      </c>
      <c r="Q406" t="str">
        <f>"Q"&amp;ROUNDUP(MONTH(Table1[[#This Row],[Order_Date]])/3,0)</f>
        <v>Q2</v>
      </c>
    </row>
    <row r="407" spans="1:17" x14ac:dyDescent="0.25">
      <c r="A407" t="s">
        <v>1152</v>
      </c>
      <c r="B407" t="s">
        <v>1153</v>
      </c>
      <c r="C407" t="s">
        <v>601</v>
      </c>
      <c r="D407" t="s">
        <v>812</v>
      </c>
      <c r="E407" t="str">
        <f>_xlfn.XLOOKUP(Table1[[#This Row],[Product_ID]],[1]!Table1[Product_ID],[1]!Table1[Product_Name])</f>
        <v>Beauty Product 5</v>
      </c>
      <c r="F407" t="str">
        <f>_xlfn.XLOOKUP(Table1[[#This Row],[Product_ID]],[1]!Table1[Product_ID],[1]!Table1[Category])</f>
        <v>Beauty</v>
      </c>
      <c r="G407">
        <f>_xlfn.XLOOKUP(Table1[[#This Row],[Product_ID]],[1]!Table1[Product_ID],[1]!Table1[Unit_Price])</f>
        <v>3939</v>
      </c>
      <c r="H407">
        <f>_xlfn.XLOOKUP(Table1[[#This Row],[Product_ID]],[1]!Table1[Product_ID],[1]!Table1[Cost])</f>
        <v>2757.3</v>
      </c>
      <c r="I407">
        <v>1</v>
      </c>
      <c r="J407">
        <v>15</v>
      </c>
      <c r="K407">
        <f>Table1[[#This Row],[Quantity]]*Table1[[#This Row],[Unit_Price]]</f>
        <v>3939</v>
      </c>
      <c r="L407">
        <f>Table1[[#This Row],[Quantity]]*Table1[[#This Row],[Cost]]</f>
        <v>2757.3</v>
      </c>
      <c r="M407">
        <f>Table1[[#This Row],[Sales]]-Table1[[#This Row],[Total_Cost]]</f>
        <v>1181.6999999999998</v>
      </c>
      <c r="N407" s="1">
        <f>Table1[[#This Row],[Profit]]/Table1[[#This Row],[Sales]]</f>
        <v>0.29999999999999993</v>
      </c>
      <c r="O407" t="str">
        <f>TEXT(Table1[[#This Row],[Order_Date]],"mmmm")</f>
        <v>October</v>
      </c>
      <c r="P407">
        <f>YEAR(Table1[[#This Row],[Order_Date]])</f>
        <v>2025</v>
      </c>
      <c r="Q407" t="str">
        <f>"Q"&amp;ROUNDUP(MONTH(Table1[[#This Row],[Order_Date]])/3,0)</f>
        <v>Q4</v>
      </c>
    </row>
    <row r="408" spans="1:17" x14ac:dyDescent="0.25">
      <c r="A408" t="s">
        <v>1154</v>
      </c>
      <c r="B408" t="s">
        <v>340</v>
      </c>
      <c r="C408" t="s">
        <v>1155</v>
      </c>
      <c r="D408" t="s">
        <v>461</v>
      </c>
      <c r="E408" t="str">
        <f>_xlfn.XLOOKUP(Table1[[#This Row],[Product_ID]],[1]!Table1[Product_ID],[1]!Table1[Product_Name])</f>
        <v>Beauty Product 13</v>
      </c>
      <c r="F408" t="str">
        <f>_xlfn.XLOOKUP(Table1[[#This Row],[Product_ID]],[1]!Table1[Product_ID],[1]!Table1[Category])</f>
        <v>Beauty</v>
      </c>
      <c r="G408">
        <f>_xlfn.XLOOKUP(Table1[[#This Row],[Product_ID]],[1]!Table1[Product_ID],[1]!Table1[Unit_Price])</f>
        <v>639</v>
      </c>
      <c r="H408">
        <f>_xlfn.XLOOKUP(Table1[[#This Row],[Product_ID]],[1]!Table1[Product_ID],[1]!Table1[Cost])</f>
        <v>319.5</v>
      </c>
      <c r="I408">
        <v>1</v>
      </c>
      <c r="J408">
        <v>15</v>
      </c>
      <c r="K408">
        <f>Table1[[#This Row],[Quantity]]*Table1[[#This Row],[Unit_Price]]</f>
        <v>639</v>
      </c>
      <c r="L408">
        <f>Table1[[#This Row],[Quantity]]*Table1[[#This Row],[Cost]]</f>
        <v>319.5</v>
      </c>
      <c r="M408">
        <f>Table1[[#This Row],[Sales]]-Table1[[#This Row],[Total_Cost]]</f>
        <v>319.5</v>
      </c>
      <c r="N408" s="1">
        <f>Table1[[#This Row],[Profit]]/Table1[[#This Row],[Sales]]</f>
        <v>0.5</v>
      </c>
      <c r="O408" t="str">
        <f>TEXT(Table1[[#This Row],[Order_Date]],"mmmm")</f>
        <v>May</v>
      </c>
      <c r="P408">
        <f>YEAR(Table1[[#This Row],[Order_Date]])</f>
        <v>2025</v>
      </c>
      <c r="Q408" t="str">
        <f>"Q"&amp;ROUNDUP(MONTH(Table1[[#This Row],[Order_Date]])/3,0)</f>
        <v>Q2</v>
      </c>
    </row>
    <row r="409" spans="1:17" x14ac:dyDescent="0.25">
      <c r="A409" t="s">
        <v>1156</v>
      </c>
      <c r="B409" t="s">
        <v>1157</v>
      </c>
      <c r="C409" t="s">
        <v>479</v>
      </c>
      <c r="D409" t="s">
        <v>1158</v>
      </c>
      <c r="E409" t="str">
        <f>_xlfn.XLOOKUP(Table1[[#This Row],[Product_ID]],[1]!Table1[Product_ID],[1]!Table1[Product_Name])</f>
        <v>Electronics Product 33</v>
      </c>
      <c r="F409" t="str">
        <f>_xlfn.XLOOKUP(Table1[[#This Row],[Product_ID]],[1]!Table1[Product_ID],[1]!Table1[Category])</f>
        <v>Electronics</v>
      </c>
      <c r="G409">
        <f>_xlfn.XLOOKUP(Table1[[#This Row],[Product_ID]],[1]!Table1[Product_ID],[1]!Table1[Unit_Price])</f>
        <v>11428</v>
      </c>
      <c r="H409">
        <f>_xlfn.XLOOKUP(Table1[[#This Row],[Product_ID]],[1]!Table1[Product_ID],[1]!Table1[Cost])</f>
        <v>6856.8</v>
      </c>
      <c r="I409">
        <v>2</v>
      </c>
      <c r="J409">
        <v>20</v>
      </c>
      <c r="K409">
        <f>Table1[[#This Row],[Quantity]]*Table1[[#This Row],[Unit_Price]]</f>
        <v>22856</v>
      </c>
      <c r="L409">
        <f>Table1[[#This Row],[Quantity]]*Table1[[#This Row],[Cost]]</f>
        <v>13713.6</v>
      </c>
      <c r="M409">
        <f>Table1[[#This Row],[Sales]]-Table1[[#This Row],[Total_Cost]]</f>
        <v>9142.4</v>
      </c>
      <c r="N409" s="1">
        <f>Table1[[#This Row],[Profit]]/Table1[[#This Row],[Sales]]</f>
        <v>0.39999999999999997</v>
      </c>
      <c r="O409" t="str">
        <f>TEXT(Table1[[#This Row],[Order_Date]],"mmmm")</f>
        <v>June</v>
      </c>
      <c r="P409">
        <f>YEAR(Table1[[#This Row],[Order_Date]])</f>
        <v>2025</v>
      </c>
      <c r="Q409" t="str">
        <f>"Q"&amp;ROUNDUP(MONTH(Table1[[#This Row],[Order_Date]])/3,0)</f>
        <v>Q2</v>
      </c>
    </row>
    <row r="410" spans="1:17" x14ac:dyDescent="0.25">
      <c r="A410" t="s">
        <v>1159</v>
      </c>
      <c r="B410" t="s">
        <v>148</v>
      </c>
      <c r="C410" t="s">
        <v>1160</v>
      </c>
      <c r="D410" t="s">
        <v>244</v>
      </c>
      <c r="E410" t="str">
        <f>_xlfn.XLOOKUP(Table1[[#This Row],[Product_ID]],[1]!Table1[Product_ID],[1]!Table1[Product_Name])</f>
        <v>Beauty Product 100</v>
      </c>
      <c r="F410" t="str">
        <f>_xlfn.XLOOKUP(Table1[[#This Row],[Product_ID]],[1]!Table1[Product_ID],[1]!Table1[Category])</f>
        <v>Beauty</v>
      </c>
      <c r="G410">
        <f>_xlfn.XLOOKUP(Table1[[#This Row],[Product_ID]],[1]!Table1[Product_ID],[1]!Table1[Unit_Price])</f>
        <v>2523</v>
      </c>
      <c r="H410">
        <f>_xlfn.XLOOKUP(Table1[[#This Row],[Product_ID]],[1]!Table1[Product_ID],[1]!Table1[Cost])</f>
        <v>1766.1</v>
      </c>
      <c r="I410">
        <v>1</v>
      </c>
      <c r="J410">
        <v>15</v>
      </c>
      <c r="K410">
        <f>Table1[[#This Row],[Quantity]]*Table1[[#This Row],[Unit_Price]]</f>
        <v>2523</v>
      </c>
      <c r="L410">
        <f>Table1[[#This Row],[Quantity]]*Table1[[#This Row],[Cost]]</f>
        <v>1766.1</v>
      </c>
      <c r="M410">
        <f>Table1[[#This Row],[Sales]]-Table1[[#This Row],[Total_Cost]]</f>
        <v>756.90000000000009</v>
      </c>
      <c r="N410" s="1">
        <f>Table1[[#This Row],[Profit]]/Table1[[#This Row],[Sales]]</f>
        <v>0.30000000000000004</v>
      </c>
      <c r="O410" t="str">
        <f>TEXT(Table1[[#This Row],[Order_Date]],"mmmm")</f>
        <v>November</v>
      </c>
      <c r="P410">
        <f>YEAR(Table1[[#This Row],[Order_Date]])</f>
        <v>2024</v>
      </c>
      <c r="Q410" t="str">
        <f>"Q"&amp;ROUNDUP(MONTH(Table1[[#This Row],[Order_Date]])/3,0)</f>
        <v>Q4</v>
      </c>
    </row>
    <row r="411" spans="1:17" x14ac:dyDescent="0.25">
      <c r="A411" t="s">
        <v>1161</v>
      </c>
      <c r="B411" t="s">
        <v>181</v>
      </c>
      <c r="C411" t="s">
        <v>1162</v>
      </c>
      <c r="D411" t="s">
        <v>244</v>
      </c>
      <c r="E411" t="str">
        <f>_xlfn.XLOOKUP(Table1[[#This Row],[Product_ID]],[1]!Table1[Product_ID],[1]!Table1[Product_Name])</f>
        <v>Beauty Product 100</v>
      </c>
      <c r="F411" t="str">
        <f>_xlfn.XLOOKUP(Table1[[#This Row],[Product_ID]],[1]!Table1[Product_ID],[1]!Table1[Category])</f>
        <v>Beauty</v>
      </c>
      <c r="G411">
        <f>_xlfn.XLOOKUP(Table1[[#This Row],[Product_ID]],[1]!Table1[Product_ID],[1]!Table1[Unit_Price])</f>
        <v>2523</v>
      </c>
      <c r="H411">
        <f>_xlfn.XLOOKUP(Table1[[#This Row],[Product_ID]],[1]!Table1[Product_ID],[1]!Table1[Cost])</f>
        <v>1766.1</v>
      </c>
      <c r="I411">
        <v>5</v>
      </c>
      <c r="J411">
        <v>0</v>
      </c>
      <c r="K411">
        <f>Table1[[#This Row],[Quantity]]*Table1[[#This Row],[Unit_Price]]</f>
        <v>12615</v>
      </c>
      <c r="L411">
        <f>Table1[[#This Row],[Quantity]]*Table1[[#This Row],[Cost]]</f>
        <v>8830.5</v>
      </c>
      <c r="M411">
        <f>Table1[[#This Row],[Sales]]-Table1[[#This Row],[Total_Cost]]</f>
        <v>3784.5</v>
      </c>
      <c r="N411" s="1">
        <f>Table1[[#This Row],[Profit]]/Table1[[#This Row],[Sales]]</f>
        <v>0.3</v>
      </c>
      <c r="O411" t="str">
        <f>TEXT(Table1[[#This Row],[Order_Date]],"mmmm")</f>
        <v>October</v>
      </c>
      <c r="P411">
        <f>YEAR(Table1[[#This Row],[Order_Date]])</f>
        <v>2025</v>
      </c>
      <c r="Q411" t="str">
        <f>"Q"&amp;ROUNDUP(MONTH(Table1[[#This Row],[Order_Date]])/3,0)</f>
        <v>Q4</v>
      </c>
    </row>
    <row r="412" spans="1:17" x14ac:dyDescent="0.25">
      <c r="A412" t="s">
        <v>1163</v>
      </c>
      <c r="B412" t="s">
        <v>1164</v>
      </c>
      <c r="C412" t="s">
        <v>1165</v>
      </c>
      <c r="D412" t="s">
        <v>502</v>
      </c>
      <c r="E412" t="str">
        <f>_xlfn.XLOOKUP(Table1[[#This Row],[Product_ID]],[1]!Table1[Product_ID],[1]!Table1[Product_Name])</f>
        <v>Beauty Product 42</v>
      </c>
      <c r="F412" t="str">
        <f>_xlfn.XLOOKUP(Table1[[#This Row],[Product_ID]],[1]!Table1[Product_ID],[1]!Table1[Category])</f>
        <v>Beauty</v>
      </c>
      <c r="G412">
        <f>_xlfn.XLOOKUP(Table1[[#This Row],[Product_ID]],[1]!Table1[Product_ID],[1]!Table1[Unit_Price])</f>
        <v>2758</v>
      </c>
      <c r="H412">
        <f>_xlfn.XLOOKUP(Table1[[#This Row],[Product_ID]],[1]!Table1[Product_ID],[1]!Table1[Cost])</f>
        <v>1379</v>
      </c>
      <c r="I412">
        <v>5</v>
      </c>
      <c r="J412">
        <v>20</v>
      </c>
      <c r="K412">
        <f>Table1[[#This Row],[Quantity]]*Table1[[#This Row],[Unit_Price]]</f>
        <v>13790</v>
      </c>
      <c r="L412">
        <f>Table1[[#This Row],[Quantity]]*Table1[[#This Row],[Cost]]</f>
        <v>6895</v>
      </c>
      <c r="M412">
        <f>Table1[[#This Row],[Sales]]-Table1[[#This Row],[Total_Cost]]</f>
        <v>6895</v>
      </c>
      <c r="N412" s="1">
        <f>Table1[[#This Row],[Profit]]/Table1[[#This Row],[Sales]]</f>
        <v>0.5</v>
      </c>
      <c r="O412" t="str">
        <f>TEXT(Table1[[#This Row],[Order_Date]],"mmmm")</f>
        <v>September</v>
      </c>
      <c r="P412">
        <f>YEAR(Table1[[#This Row],[Order_Date]])</f>
        <v>2025</v>
      </c>
      <c r="Q412" t="str">
        <f>"Q"&amp;ROUNDUP(MONTH(Table1[[#This Row],[Order_Date]])/3,0)</f>
        <v>Q3</v>
      </c>
    </row>
    <row r="413" spans="1:17" x14ac:dyDescent="0.25">
      <c r="A413" t="s">
        <v>1166</v>
      </c>
      <c r="B413" t="s">
        <v>225</v>
      </c>
      <c r="C413" t="s">
        <v>1167</v>
      </c>
      <c r="D413" t="s">
        <v>444</v>
      </c>
      <c r="E413" t="str">
        <f>_xlfn.XLOOKUP(Table1[[#This Row],[Product_ID]],[1]!Table1[Product_ID],[1]!Table1[Product_Name])</f>
        <v>Sports Product 14</v>
      </c>
      <c r="F413" t="str">
        <f>_xlfn.XLOOKUP(Table1[[#This Row],[Product_ID]],[1]!Table1[Product_ID],[1]!Table1[Category])</f>
        <v>Sports</v>
      </c>
      <c r="G413">
        <f>_xlfn.XLOOKUP(Table1[[#This Row],[Product_ID]],[1]!Table1[Product_ID],[1]!Table1[Unit_Price])</f>
        <v>9565</v>
      </c>
      <c r="H413">
        <f>_xlfn.XLOOKUP(Table1[[#This Row],[Product_ID]],[1]!Table1[Product_ID],[1]!Table1[Cost])</f>
        <v>6695.5</v>
      </c>
      <c r="I413">
        <v>4</v>
      </c>
      <c r="J413">
        <v>5</v>
      </c>
      <c r="K413">
        <f>Table1[[#This Row],[Quantity]]*Table1[[#This Row],[Unit_Price]]</f>
        <v>38260</v>
      </c>
      <c r="L413">
        <f>Table1[[#This Row],[Quantity]]*Table1[[#This Row],[Cost]]</f>
        <v>26782</v>
      </c>
      <c r="M413">
        <f>Table1[[#This Row],[Sales]]-Table1[[#This Row],[Total_Cost]]</f>
        <v>11478</v>
      </c>
      <c r="N413" s="1">
        <f>Table1[[#This Row],[Profit]]/Table1[[#This Row],[Sales]]</f>
        <v>0.3</v>
      </c>
      <c r="O413" t="str">
        <f>TEXT(Table1[[#This Row],[Order_Date]],"mmmm")</f>
        <v>June</v>
      </c>
      <c r="P413">
        <f>YEAR(Table1[[#This Row],[Order_Date]])</f>
        <v>2024</v>
      </c>
      <c r="Q413" t="str">
        <f>"Q"&amp;ROUNDUP(MONTH(Table1[[#This Row],[Order_Date]])/3,0)</f>
        <v>Q2</v>
      </c>
    </row>
    <row r="414" spans="1:17" x14ac:dyDescent="0.25">
      <c r="A414" t="s">
        <v>1168</v>
      </c>
      <c r="B414" t="s">
        <v>1169</v>
      </c>
      <c r="C414" t="s">
        <v>1170</v>
      </c>
      <c r="D414" t="s">
        <v>171</v>
      </c>
      <c r="E414" t="str">
        <f>_xlfn.XLOOKUP(Table1[[#This Row],[Product_ID]],[1]!Table1[Product_ID],[1]!Table1[Product_Name])</f>
        <v>Clothing Product 27</v>
      </c>
      <c r="F414" t="str">
        <f>_xlfn.XLOOKUP(Table1[[#This Row],[Product_ID]],[1]!Table1[Product_ID],[1]!Table1[Category])</f>
        <v>Clothing</v>
      </c>
      <c r="G414">
        <f>_xlfn.XLOOKUP(Table1[[#This Row],[Product_ID]],[1]!Table1[Product_ID],[1]!Table1[Unit_Price])</f>
        <v>4969</v>
      </c>
      <c r="H414">
        <f>_xlfn.XLOOKUP(Table1[[#This Row],[Product_ID]],[1]!Table1[Product_ID],[1]!Table1[Cost])</f>
        <v>2484.5</v>
      </c>
      <c r="I414">
        <v>4</v>
      </c>
      <c r="J414">
        <v>20</v>
      </c>
      <c r="K414">
        <f>Table1[[#This Row],[Quantity]]*Table1[[#This Row],[Unit_Price]]</f>
        <v>19876</v>
      </c>
      <c r="L414">
        <f>Table1[[#This Row],[Quantity]]*Table1[[#This Row],[Cost]]</f>
        <v>9938</v>
      </c>
      <c r="M414">
        <f>Table1[[#This Row],[Sales]]-Table1[[#This Row],[Total_Cost]]</f>
        <v>9938</v>
      </c>
      <c r="N414" s="1">
        <f>Table1[[#This Row],[Profit]]/Table1[[#This Row],[Sales]]</f>
        <v>0.5</v>
      </c>
      <c r="O414" t="str">
        <f>TEXT(Table1[[#This Row],[Order_Date]],"mmmm")</f>
        <v>January</v>
      </c>
      <c r="P414">
        <f>YEAR(Table1[[#This Row],[Order_Date]])</f>
        <v>2024</v>
      </c>
      <c r="Q414" t="str">
        <f>"Q"&amp;ROUNDUP(MONTH(Table1[[#This Row],[Order_Date]])/3,0)</f>
        <v>Q1</v>
      </c>
    </row>
    <row r="415" spans="1:17" x14ac:dyDescent="0.25">
      <c r="A415" t="s">
        <v>1171</v>
      </c>
      <c r="B415" t="s">
        <v>109</v>
      </c>
      <c r="C415" t="s">
        <v>971</v>
      </c>
      <c r="D415" t="s">
        <v>111</v>
      </c>
      <c r="E415" t="str">
        <f>_xlfn.XLOOKUP(Table1[[#This Row],[Product_ID]],[1]!Table1[Product_ID],[1]!Table1[Product_Name])</f>
        <v>Sports Product 20</v>
      </c>
      <c r="F415" t="str">
        <f>_xlfn.XLOOKUP(Table1[[#This Row],[Product_ID]],[1]!Table1[Product_ID],[1]!Table1[Category])</f>
        <v>Sports</v>
      </c>
      <c r="G415">
        <f>_xlfn.XLOOKUP(Table1[[#This Row],[Product_ID]],[1]!Table1[Product_ID],[1]!Table1[Unit_Price])</f>
        <v>11647</v>
      </c>
      <c r="H415">
        <f>_xlfn.XLOOKUP(Table1[[#This Row],[Product_ID]],[1]!Table1[Product_ID],[1]!Table1[Cost])</f>
        <v>8152.9</v>
      </c>
      <c r="I415">
        <v>1</v>
      </c>
      <c r="J415">
        <v>5</v>
      </c>
      <c r="K415">
        <f>Table1[[#This Row],[Quantity]]*Table1[[#This Row],[Unit_Price]]</f>
        <v>11647</v>
      </c>
      <c r="L415">
        <f>Table1[[#This Row],[Quantity]]*Table1[[#This Row],[Cost]]</f>
        <v>8152.9</v>
      </c>
      <c r="M415">
        <f>Table1[[#This Row],[Sales]]-Table1[[#This Row],[Total_Cost]]</f>
        <v>3494.1000000000004</v>
      </c>
      <c r="N415" s="1">
        <f>Table1[[#This Row],[Profit]]/Table1[[#This Row],[Sales]]</f>
        <v>0.30000000000000004</v>
      </c>
      <c r="O415" t="str">
        <f>TEXT(Table1[[#This Row],[Order_Date]],"mmmm")</f>
        <v>May</v>
      </c>
      <c r="P415">
        <f>YEAR(Table1[[#This Row],[Order_Date]])</f>
        <v>2025</v>
      </c>
      <c r="Q415" t="str">
        <f>"Q"&amp;ROUNDUP(MONTH(Table1[[#This Row],[Order_Date]])/3,0)</f>
        <v>Q2</v>
      </c>
    </row>
    <row r="416" spans="1:17" x14ac:dyDescent="0.25">
      <c r="A416" t="s">
        <v>1172</v>
      </c>
      <c r="B416" t="s">
        <v>1173</v>
      </c>
      <c r="C416" t="s">
        <v>1118</v>
      </c>
      <c r="D416" t="s">
        <v>37</v>
      </c>
      <c r="E416" t="str">
        <f>_xlfn.XLOOKUP(Table1[[#This Row],[Product_ID]],[1]!Table1[Product_ID],[1]!Table1[Product_Name])</f>
        <v>Home &amp; Kitchen Product 46</v>
      </c>
      <c r="F416" t="str">
        <f>_xlfn.XLOOKUP(Table1[[#This Row],[Product_ID]],[1]!Table1[Product_ID],[1]!Table1[Category])</f>
        <v>Home &amp; Kitchen</v>
      </c>
      <c r="G416">
        <f>_xlfn.XLOOKUP(Table1[[#This Row],[Product_ID]],[1]!Table1[Product_ID],[1]!Table1[Unit_Price])</f>
        <v>10604</v>
      </c>
      <c r="H416">
        <f>_xlfn.XLOOKUP(Table1[[#This Row],[Product_ID]],[1]!Table1[Product_ID],[1]!Table1[Cost])</f>
        <v>5302</v>
      </c>
      <c r="I416">
        <v>3</v>
      </c>
      <c r="J416">
        <v>15</v>
      </c>
      <c r="K416">
        <f>Table1[[#This Row],[Quantity]]*Table1[[#This Row],[Unit_Price]]</f>
        <v>31812</v>
      </c>
      <c r="L416">
        <f>Table1[[#This Row],[Quantity]]*Table1[[#This Row],[Cost]]</f>
        <v>15906</v>
      </c>
      <c r="M416">
        <f>Table1[[#This Row],[Sales]]-Table1[[#This Row],[Total_Cost]]</f>
        <v>15906</v>
      </c>
      <c r="N416" s="1">
        <f>Table1[[#This Row],[Profit]]/Table1[[#This Row],[Sales]]</f>
        <v>0.5</v>
      </c>
      <c r="O416" t="str">
        <f>TEXT(Table1[[#This Row],[Order_Date]],"mmmm")</f>
        <v>March</v>
      </c>
      <c r="P416">
        <f>YEAR(Table1[[#This Row],[Order_Date]])</f>
        <v>2025</v>
      </c>
      <c r="Q416" t="str">
        <f>"Q"&amp;ROUNDUP(MONTH(Table1[[#This Row],[Order_Date]])/3,0)</f>
        <v>Q1</v>
      </c>
    </row>
    <row r="417" spans="1:17" x14ac:dyDescent="0.25">
      <c r="A417" t="s">
        <v>1174</v>
      </c>
      <c r="B417" t="s">
        <v>1175</v>
      </c>
      <c r="C417" t="s">
        <v>1125</v>
      </c>
      <c r="D417" t="s">
        <v>426</v>
      </c>
      <c r="E417" t="str">
        <f>_xlfn.XLOOKUP(Table1[[#This Row],[Product_ID]],[1]!Table1[Product_ID],[1]!Table1[Product_Name])</f>
        <v>Clothing Product 95</v>
      </c>
      <c r="F417" t="str">
        <f>_xlfn.XLOOKUP(Table1[[#This Row],[Product_ID]],[1]!Table1[Product_ID],[1]!Table1[Category])</f>
        <v>Clothing</v>
      </c>
      <c r="G417">
        <f>_xlfn.XLOOKUP(Table1[[#This Row],[Product_ID]],[1]!Table1[Product_ID],[1]!Table1[Unit_Price])</f>
        <v>4520</v>
      </c>
      <c r="H417">
        <f>_xlfn.XLOOKUP(Table1[[#This Row],[Product_ID]],[1]!Table1[Product_ID],[1]!Table1[Cost])</f>
        <v>3164</v>
      </c>
      <c r="I417">
        <v>4</v>
      </c>
      <c r="J417">
        <v>10</v>
      </c>
      <c r="K417">
        <f>Table1[[#This Row],[Quantity]]*Table1[[#This Row],[Unit_Price]]</f>
        <v>18080</v>
      </c>
      <c r="L417">
        <f>Table1[[#This Row],[Quantity]]*Table1[[#This Row],[Cost]]</f>
        <v>12656</v>
      </c>
      <c r="M417">
        <f>Table1[[#This Row],[Sales]]-Table1[[#This Row],[Total_Cost]]</f>
        <v>5424</v>
      </c>
      <c r="N417" s="1">
        <f>Table1[[#This Row],[Profit]]/Table1[[#This Row],[Sales]]</f>
        <v>0.3</v>
      </c>
      <c r="O417" t="str">
        <f>TEXT(Table1[[#This Row],[Order_Date]],"mmmm")</f>
        <v>July</v>
      </c>
      <c r="P417">
        <f>YEAR(Table1[[#This Row],[Order_Date]])</f>
        <v>2024</v>
      </c>
      <c r="Q417" t="str">
        <f>"Q"&amp;ROUNDUP(MONTH(Table1[[#This Row],[Order_Date]])/3,0)</f>
        <v>Q3</v>
      </c>
    </row>
    <row r="418" spans="1:17" x14ac:dyDescent="0.25">
      <c r="A418" t="s">
        <v>1176</v>
      </c>
      <c r="B418" t="s">
        <v>1177</v>
      </c>
      <c r="C418" t="s">
        <v>1178</v>
      </c>
      <c r="D418" t="s">
        <v>1034</v>
      </c>
      <c r="E418" t="str">
        <f>_xlfn.XLOOKUP(Table1[[#This Row],[Product_ID]],[1]!Table1[Product_ID],[1]!Table1[Product_Name])</f>
        <v>Electronics Product 36</v>
      </c>
      <c r="F418" t="str">
        <f>_xlfn.XLOOKUP(Table1[[#This Row],[Product_ID]],[1]!Table1[Product_ID],[1]!Table1[Category])</f>
        <v>Electronics</v>
      </c>
      <c r="G418">
        <f>_xlfn.XLOOKUP(Table1[[#This Row],[Product_ID]],[1]!Table1[Product_ID],[1]!Table1[Unit_Price])</f>
        <v>3046</v>
      </c>
      <c r="H418">
        <f>_xlfn.XLOOKUP(Table1[[#This Row],[Product_ID]],[1]!Table1[Product_ID],[1]!Table1[Cost])</f>
        <v>1827.6</v>
      </c>
      <c r="I418">
        <v>2</v>
      </c>
      <c r="J418">
        <v>20</v>
      </c>
      <c r="K418">
        <f>Table1[[#This Row],[Quantity]]*Table1[[#This Row],[Unit_Price]]</f>
        <v>6092</v>
      </c>
      <c r="L418">
        <f>Table1[[#This Row],[Quantity]]*Table1[[#This Row],[Cost]]</f>
        <v>3655.2</v>
      </c>
      <c r="M418">
        <f>Table1[[#This Row],[Sales]]-Table1[[#This Row],[Total_Cost]]</f>
        <v>2436.8000000000002</v>
      </c>
      <c r="N418" s="1">
        <f>Table1[[#This Row],[Profit]]/Table1[[#This Row],[Sales]]</f>
        <v>0.4</v>
      </c>
      <c r="O418" t="str">
        <f>TEXT(Table1[[#This Row],[Order_Date]],"mmmm")</f>
        <v>June</v>
      </c>
      <c r="P418">
        <f>YEAR(Table1[[#This Row],[Order_Date]])</f>
        <v>2024</v>
      </c>
      <c r="Q418" t="str">
        <f>"Q"&amp;ROUNDUP(MONTH(Table1[[#This Row],[Order_Date]])/3,0)</f>
        <v>Q2</v>
      </c>
    </row>
    <row r="419" spans="1:17" x14ac:dyDescent="0.25">
      <c r="A419" t="s">
        <v>1179</v>
      </c>
      <c r="B419" t="s">
        <v>1180</v>
      </c>
      <c r="C419" t="s">
        <v>1133</v>
      </c>
      <c r="D419" t="s">
        <v>21</v>
      </c>
      <c r="E419" t="str">
        <f>_xlfn.XLOOKUP(Table1[[#This Row],[Product_ID]],[1]!Table1[Product_ID],[1]!Table1[Product_Name])</f>
        <v>Electronics Product 77</v>
      </c>
      <c r="F419" t="str">
        <f>_xlfn.XLOOKUP(Table1[[#This Row],[Product_ID]],[1]!Table1[Product_ID],[1]!Table1[Category])</f>
        <v>Electronics</v>
      </c>
      <c r="G419">
        <f>_xlfn.XLOOKUP(Table1[[#This Row],[Product_ID]],[1]!Table1[Product_ID],[1]!Table1[Unit_Price])</f>
        <v>42787</v>
      </c>
      <c r="H419">
        <f>_xlfn.XLOOKUP(Table1[[#This Row],[Product_ID]],[1]!Table1[Product_ID],[1]!Table1[Cost])</f>
        <v>29950.9</v>
      </c>
      <c r="I419">
        <v>1</v>
      </c>
      <c r="J419">
        <v>15</v>
      </c>
      <c r="K419">
        <f>Table1[[#This Row],[Quantity]]*Table1[[#This Row],[Unit_Price]]</f>
        <v>42787</v>
      </c>
      <c r="L419">
        <f>Table1[[#This Row],[Quantity]]*Table1[[#This Row],[Cost]]</f>
        <v>29950.9</v>
      </c>
      <c r="M419">
        <f>Table1[[#This Row],[Sales]]-Table1[[#This Row],[Total_Cost]]</f>
        <v>12836.099999999999</v>
      </c>
      <c r="N419" s="1">
        <f>Table1[[#This Row],[Profit]]/Table1[[#This Row],[Sales]]</f>
        <v>0.3</v>
      </c>
      <c r="O419" t="str">
        <f>TEXT(Table1[[#This Row],[Order_Date]],"mmmm")</f>
        <v>March</v>
      </c>
      <c r="P419">
        <f>YEAR(Table1[[#This Row],[Order_Date]])</f>
        <v>2025</v>
      </c>
      <c r="Q419" t="str">
        <f>"Q"&amp;ROUNDUP(MONTH(Table1[[#This Row],[Order_Date]])/3,0)</f>
        <v>Q1</v>
      </c>
    </row>
    <row r="420" spans="1:17" x14ac:dyDescent="0.25">
      <c r="A420" t="s">
        <v>1181</v>
      </c>
      <c r="B420" t="s">
        <v>1182</v>
      </c>
      <c r="C420" t="s">
        <v>1183</v>
      </c>
      <c r="D420" t="s">
        <v>409</v>
      </c>
      <c r="E420" t="str">
        <f>_xlfn.XLOOKUP(Table1[[#This Row],[Product_ID]],[1]!Table1[Product_ID],[1]!Table1[Product_Name])</f>
        <v>Home &amp; Kitchen Product 68</v>
      </c>
      <c r="F420" t="str">
        <f>_xlfn.XLOOKUP(Table1[[#This Row],[Product_ID]],[1]!Table1[Product_ID],[1]!Table1[Category])</f>
        <v>Home &amp; Kitchen</v>
      </c>
      <c r="G420">
        <f>_xlfn.XLOOKUP(Table1[[#This Row],[Product_ID]],[1]!Table1[Product_ID],[1]!Table1[Unit_Price])</f>
        <v>7252</v>
      </c>
      <c r="H420">
        <f>_xlfn.XLOOKUP(Table1[[#This Row],[Product_ID]],[1]!Table1[Product_ID],[1]!Table1[Cost])</f>
        <v>3626</v>
      </c>
      <c r="I420">
        <v>5</v>
      </c>
      <c r="J420">
        <v>5</v>
      </c>
      <c r="K420">
        <f>Table1[[#This Row],[Quantity]]*Table1[[#This Row],[Unit_Price]]</f>
        <v>36260</v>
      </c>
      <c r="L420">
        <f>Table1[[#This Row],[Quantity]]*Table1[[#This Row],[Cost]]</f>
        <v>18130</v>
      </c>
      <c r="M420">
        <f>Table1[[#This Row],[Sales]]-Table1[[#This Row],[Total_Cost]]</f>
        <v>18130</v>
      </c>
      <c r="N420" s="1">
        <f>Table1[[#This Row],[Profit]]/Table1[[#This Row],[Sales]]</f>
        <v>0.5</v>
      </c>
      <c r="O420" t="str">
        <f>TEXT(Table1[[#This Row],[Order_Date]],"mmmm")</f>
        <v>January</v>
      </c>
      <c r="P420">
        <f>YEAR(Table1[[#This Row],[Order_Date]])</f>
        <v>2024</v>
      </c>
      <c r="Q420" t="str">
        <f>"Q"&amp;ROUNDUP(MONTH(Table1[[#This Row],[Order_Date]])/3,0)</f>
        <v>Q1</v>
      </c>
    </row>
    <row r="421" spans="1:17" x14ac:dyDescent="0.25">
      <c r="A421" t="s">
        <v>1184</v>
      </c>
      <c r="B421" t="s">
        <v>1185</v>
      </c>
      <c r="C421" t="s">
        <v>530</v>
      </c>
      <c r="D421" t="s">
        <v>598</v>
      </c>
      <c r="E421" t="str">
        <f>_xlfn.XLOOKUP(Table1[[#This Row],[Product_ID]],[1]!Table1[Product_ID],[1]!Table1[Product_Name])</f>
        <v>Clothing Product 84</v>
      </c>
      <c r="F421" t="str">
        <f>_xlfn.XLOOKUP(Table1[[#This Row],[Product_ID]],[1]!Table1[Product_ID],[1]!Table1[Category])</f>
        <v>Clothing</v>
      </c>
      <c r="G421">
        <f>_xlfn.XLOOKUP(Table1[[#This Row],[Product_ID]],[1]!Table1[Product_ID],[1]!Table1[Unit_Price])</f>
        <v>3921</v>
      </c>
      <c r="H421">
        <f>_xlfn.XLOOKUP(Table1[[#This Row],[Product_ID]],[1]!Table1[Product_ID],[1]!Table1[Cost])</f>
        <v>2352.6</v>
      </c>
      <c r="I421">
        <v>4</v>
      </c>
      <c r="J421">
        <v>10</v>
      </c>
      <c r="K421">
        <f>Table1[[#This Row],[Quantity]]*Table1[[#This Row],[Unit_Price]]</f>
        <v>15684</v>
      </c>
      <c r="L421">
        <f>Table1[[#This Row],[Quantity]]*Table1[[#This Row],[Cost]]</f>
        <v>9410.4</v>
      </c>
      <c r="M421">
        <f>Table1[[#This Row],[Sales]]-Table1[[#This Row],[Total_Cost]]</f>
        <v>6273.6</v>
      </c>
      <c r="N421" s="1">
        <f>Table1[[#This Row],[Profit]]/Table1[[#This Row],[Sales]]</f>
        <v>0.4</v>
      </c>
      <c r="O421" t="str">
        <f>TEXT(Table1[[#This Row],[Order_Date]],"mmmm")</f>
        <v>September</v>
      </c>
      <c r="P421">
        <f>YEAR(Table1[[#This Row],[Order_Date]])</f>
        <v>2024</v>
      </c>
      <c r="Q421" t="str">
        <f>"Q"&amp;ROUNDUP(MONTH(Table1[[#This Row],[Order_Date]])/3,0)</f>
        <v>Q3</v>
      </c>
    </row>
    <row r="422" spans="1:17" x14ac:dyDescent="0.25">
      <c r="A422" t="s">
        <v>1186</v>
      </c>
      <c r="B422" t="s">
        <v>232</v>
      </c>
      <c r="C422" t="s">
        <v>114</v>
      </c>
      <c r="D422" t="s">
        <v>270</v>
      </c>
      <c r="E422" t="str">
        <f>_xlfn.XLOOKUP(Table1[[#This Row],[Product_ID]],[1]!Table1[Product_ID],[1]!Table1[Product_Name])</f>
        <v>Clothing Product 47</v>
      </c>
      <c r="F422" t="str">
        <f>_xlfn.XLOOKUP(Table1[[#This Row],[Product_ID]],[1]!Table1[Product_ID],[1]!Table1[Category])</f>
        <v>Clothing</v>
      </c>
      <c r="G422">
        <f>_xlfn.XLOOKUP(Table1[[#This Row],[Product_ID]],[1]!Table1[Product_ID],[1]!Table1[Unit_Price])</f>
        <v>3146</v>
      </c>
      <c r="H422">
        <f>_xlfn.XLOOKUP(Table1[[#This Row],[Product_ID]],[1]!Table1[Product_ID],[1]!Table1[Cost])</f>
        <v>1573</v>
      </c>
      <c r="I422">
        <v>2</v>
      </c>
      <c r="J422">
        <v>15</v>
      </c>
      <c r="K422">
        <f>Table1[[#This Row],[Quantity]]*Table1[[#This Row],[Unit_Price]]</f>
        <v>6292</v>
      </c>
      <c r="L422">
        <f>Table1[[#This Row],[Quantity]]*Table1[[#This Row],[Cost]]</f>
        <v>3146</v>
      </c>
      <c r="M422">
        <f>Table1[[#This Row],[Sales]]-Table1[[#This Row],[Total_Cost]]</f>
        <v>3146</v>
      </c>
      <c r="N422" s="1">
        <f>Table1[[#This Row],[Profit]]/Table1[[#This Row],[Sales]]</f>
        <v>0.5</v>
      </c>
      <c r="O422" t="str">
        <f>TEXT(Table1[[#This Row],[Order_Date]],"mmmm")</f>
        <v>April</v>
      </c>
      <c r="P422">
        <f>YEAR(Table1[[#This Row],[Order_Date]])</f>
        <v>2025</v>
      </c>
      <c r="Q422" t="str">
        <f>"Q"&amp;ROUNDUP(MONTH(Table1[[#This Row],[Order_Date]])/3,0)</f>
        <v>Q2</v>
      </c>
    </row>
    <row r="423" spans="1:17" x14ac:dyDescent="0.25">
      <c r="A423" t="s">
        <v>1187</v>
      </c>
      <c r="B423" t="s">
        <v>456</v>
      </c>
      <c r="C423" t="s">
        <v>780</v>
      </c>
      <c r="D423" t="s">
        <v>1158</v>
      </c>
      <c r="E423" t="str">
        <f>_xlfn.XLOOKUP(Table1[[#This Row],[Product_ID]],[1]!Table1[Product_ID],[1]!Table1[Product_Name])</f>
        <v>Electronics Product 33</v>
      </c>
      <c r="F423" t="str">
        <f>_xlfn.XLOOKUP(Table1[[#This Row],[Product_ID]],[1]!Table1[Product_ID],[1]!Table1[Category])</f>
        <v>Electronics</v>
      </c>
      <c r="G423">
        <f>_xlfn.XLOOKUP(Table1[[#This Row],[Product_ID]],[1]!Table1[Product_ID],[1]!Table1[Unit_Price])</f>
        <v>11428</v>
      </c>
      <c r="H423">
        <f>_xlfn.XLOOKUP(Table1[[#This Row],[Product_ID]],[1]!Table1[Product_ID],[1]!Table1[Cost])</f>
        <v>6856.8</v>
      </c>
      <c r="I423">
        <v>3</v>
      </c>
      <c r="J423">
        <v>5</v>
      </c>
      <c r="K423">
        <f>Table1[[#This Row],[Quantity]]*Table1[[#This Row],[Unit_Price]]</f>
        <v>34284</v>
      </c>
      <c r="L423">
        <f>Table1[[#This Row],[Quantity]]*Table1[[#This Row],[Cost]]</f>
        <v>20570.400000000001</v>
      </c>
      <c r="M423">
        <f>Table1[[#This Row],[Sales]]-Table1[[#This Row],[Total_Cost]]</f>
        <v>13713.599999999999</v>
      </c>
      <c r="N423" s="1">
        <f>Table1[[#This Row],[Profit]]/Table1[[#This Row],[Sales]]</f>
        <v>0.39999999999999997</v>
      </c>
      <c r="O423" t="str">
        <f>TEXT(Table1[[#This Row],[Order_Date]],"mmmm")</f>
        <v>July</v>
      </c>
      <c r="P423">
        <f>YEAR(Table1[[#This Row],[Order_Date]])</f>
        <v>2025</v>
      </c>
      <c r="Q423" t="str">
        <f>"Q"&amp;ROUNDUP(MONTH(Table1[[#This Row],[Order_Date]])/3,0)</f>
        <v>Q3</v>
      </c>
    </row>
    <row r="424" spans="1:17" x14ac:dyDescent="0.25">
      <c r="A424" t="s">
        <v>1188</v>
      </c>
      <c r="B424" t="s">
        <v>1130</v>
      </c>
      <c r="C424" t="s">
        <v>441</v>
      </c>
      <c r="D424" t="s">
        <v>63</v>
      </c>
      <c r="E424" t="str">
        <f>_xlfn.XLOOKUP(Table1[[#This Row],[Product_ID]],[1]!Table1[Product_ID],[1]!Table1[Product_Name])</f>
        <v>Clothing Product 17</v>
      </c>
      <c r="F424" t="str">
        <f>_xlfn.XLOOKUP(Table1[[#This Row],[Product_ID]],[1]!Table1[Product_ID],[1]!Table1[Category])</f>
        <v>Clothing</v>
      </c>
      <c r="G424">
        <f>_xlfn.XLOOKUP(Table1[[#This Row],[Product_ID]],[1]!Table1[Product_ID],[1]!Table1[Unit_Price])</f>
        <v>978</v>
      </c>
      <c r="H424">
        <f>_xlfn.XLOOKUP(Table1[[#This Row],[Product_ID]],[1]!Table1[Product_ID],[1]!Table1[Cost])</f>
        <v>684.6</v>
      </c>
      <c r="I424">
        <v>3</v>
      </c>
      <c r="J424">
        <v>20</v>
      </c>
      <c r="K424">
        <f>Table1[[#This Row],[Quantity]]*Table1[[#This Row],[Unit_Price]]</f>
        <v>2934</v>
      </c>
      <c r="L424">
        <f>Table1[[#This Row],[Quantity]]*Table1[[#This Row],[Cost]]</f>
        <v>2053.8000000000002</v>
      </c>
      <c r="M424">
        <f>Table1[[#This Row],[Sales]]-Table1[[#This Row],[Total_Cost]]</f>
        <v>880.19999999999982</v>
      </c>
      <c r="N424" s="1">
        <f>Table1[[#This Row],[Profit]]/Table1[[#This Row],[Sales]]</f>
        <v>0.29999999999999993</v>
      </c>
      <c r="O424" t="str">
        <f>TEXT(Table1[[#This Row],[Order_Date]],"mmmm")</f>
        <v>September</v>
      </c>
      <c r="P424">
        <f>YEAR(Table1[[#This Row],[Order_Date]])</f>
        <v>2024</v>
      </c>
      <c r="Q424" t="str">
        <f>"Q"&amp;ROUNDUP(MONTH(Table1[[#This Row],[Order_Date]])/3,0)</f>
        <v>Q3</v>
      </c>
    </row>
    <row r="425" spans="1:17" x14ac:dyDescent="0.25">
      <c r="A425" t="s">
        <v>1189</v>
      </c>
      <c r="B425" t="s">
        <v>1190</v>
      </c>
      <c r="C425" t="s">
        <v>588</v>
      </c>
      <c r="D425" t="s">
        <v>164</v>
      </c>
      <c r="E425" t="str">
        <f>_xlfn.XLOOKUP(Table1[[#This Row],[Product_ID]],[1]!Table1[Product_ID],[1]!Table1[Product_Name])</f>
        <v>Home &amp; Kitchen Product 11</v>
      </c>
      <c r="F425" t="str">
        <f>_xlfn.XLOOKUP(Table1[[#This Row],[Product_ID]],[1]!Table1[Product_ID],[1]!Table1[Category])</f>
        <v>Home &amp; Kitchen</v>
      </c>
      <c r="G425">
        <f>_xlfn.XLOOKUP(Table1[[#This Row],[Product_ID]],[1]!Table1[Product_ID],[1]!Table1[Unit_Price])</f>
        <v>4339</v>
      </c>
      <c r="H425">
        <f>_xlfn.XLOOKUP(Table1[[#This Row],[Product_ID]],[1]!Table1[Product_ID],[1]!Table1[Cost])</f>
        <v>2169.5</v>
      </c>
      <c r="I425">
        <v>2</v>
      </c>
      <c r="J425">
        <v>15</v>
      </c>
      <c r="K425">
        <f>Table1[[#This Row],[Quantity]]*Table1[[#This Row],[Unit_Price]]</f>
        <v>8678</v>
      </c>
      <c r="L425">
        <f>Table1[[#This Row],[Quantity]]*Table1[[#This Row],[Cost]]</f>
        <v>4339</v>
      </c>
      <c r="M425">
        <f>Table1[[#This Row],[Sales]]-Table1[[#This Row],[Total_Cost]]</f>
        <v>4339</v>
      </c>
      <c r="N425" s="1">
        <f>Table1[[#This Row],[Profit]]/Table1[[#This Row],[Sales]]</f>
        <v>0.5</v>
      </c>
      <c r="O425" t="str">
        <f>TEXT(Table1[[#This Row],[Order_Date]],"mmmm")</f>
        <v>April</v>
      </c>
      <c r="P425">
        <f>YEAR(Table1[[#This Row],[Order_Date]])</f>
        <v>2025</v>
      </c>
      <c r="Q425" t="str">
        <f>"Q"&amp;ROUNDUP(MONTH(Table1[[#This Row],[Order_Date]])/3,0)</f>
        <v>Q2</v>
      </c>
    </row>
    <row r="426" spans="1:17" x14ac:dyDescent="0.25">
      <c r="A426" t="s">
        <v>1191</v>
      </c>
      <c r="B426" t="s">
        <v>575</v>
      </c>
      <c r="C426" t="s">
        <v>1192</v>
      </c>
      <c r="D426" t="s">
        <v>49</v>
      </c>
      <c r="E426" t="str">
        <f>_xlfn.XLOOKUP(Table1[[#This Row],[Product_ID]],[1]!Table1[Product_ID],[1]!Table1[Product_Name])</f>
        <v>Sports Product 65</v>
      </c>
      <c r="F426" t="str">
        <f>_xlfn.XLOOKUP(Table1[[#This Row],[Product_ID]],[1]!Table1[Product_ID],[1]!Table1[Category])</f>
        <v>Sports</v>
      </c>
      <c r="G426">
        <f>_xlfn.XLOOKUP(Table1[[#This Row],[Product_ID]],[1]!Table1[Product_ID],[1]!Table1[Unit_Price])</f>
        <v>4421</v>
      </c>
      <c r="H426">
        <f>_xlfn.XLOOKUP(Table1[[#This Row],[Product_ID]],[1]!Table1[Product_ID],[1]!Table1[Cost])</f>
        <v>3094.7</v>
      </c>
      <c r="I426">
        <v>1</v>
      </c>
      <c r="J426">
        <v>5</v>
      </c>
      <c r="K426">
        <f>Table1[[#This Row],[Quantity]]*Table1[[#This Row],[Unit_Price]]</f>
        <v>4421</v>
      </c>
      <c r="L426">
        <f>Table1[[#This Row],[Quantity]]*Table1[[#This Row],[Cost]]</f>
        <v>3094.7</v>
      </c>
      <c r="M426">
        <f>Table1[[#This Row],[Sales]]-Table1[[#This Row],[Total_Cost]]</f>
        <v>1326.3000000000002</v>
      </c>
      <c r="N426" s="1">
        <f>Table1[[#This Row],[Profit]]/Table1[[#This Row],[Sales]]</f>
        <v>0.30000000000000004</v>
      </c>
      <c r="O426" t="str">
        <f>TEXT(Table1[[#This Row],[Order_Date]],"mmmm")</f>
        <v>July</v>
      </c>
      <c r="P426">
        <f>YEAR(Table1[[#This Row],[Order_Date]])</f>
        <v>2024</v>
      </c>
      <c r="Q426" t="str">
        <f>"Q"&amp;ROUNDUP(MONTH(Table1[[#This Row],[Order_Date]])/3,0)</f>
        <v>Q3</v>
      </c>
    </row>
    <row r="427" spans="1:17" x14ac:dyDescent="0.25">
      <c r="A427" t="s">
        <v>1193</v>
      </c>
      <c r="B427" t="s">
        <v>467</v>
      </c>
      <c r="C427" t="s">
        <v>1194</v>
      </c>
      <c r="D427" t="s">
        <v>563</v>
      </c>
      <c r="E427" t="str">
        <f>_xlfn.XLOOKUP(Table1[[#This Row],[Product_ID]],[1]!Table1[Product_ID],[1]!Table1[Product_Name])</f>
        <v>Beauty Product 60</v>
      </c>
      <c r="F427" t="str">
        <f>_xlfn.XLOOKUP(Table1[[#This Row],[Product_ID]],[1]!Table1[Product_ID],[1]!Table1[Category])</f>
        <v>Beauty</v>
      </c>
      <c r="G427">
        <f>_xlfn.XLOOKUP(Table1[[#This Row],[Product_ID]],[1]!Table1[Product_ID],[1]!Table1[Unit_Price])</f>
        <v>758</v>
      </c>
      <c r="H427">
        <f>_xlfn.XLOOKUP(Table1[[#This Row],[Product_ID]],[1]!Table1[Product_ID],[1]!Table1[Cost])</f>
        <v>530.6</v>
      </c>
      <c r="I427">
        <v>5</v>
      </c>
      <c r="J427">
        <v>5</v>
      </c>
      <c r="K427">
        <f>Table1[[#This Row],[Quantity]]*Table1[[#This Row],[Unit_Price]]</f>
        <v>3790</v>
      </c>
      <c r="L427">
        <f>Table1[[#This Row],[Quantity]]*Table1[[#This Row],[Cost]]</f>
        <v>2653</v>
      </c>
      <c r="M427">
        <f>Table1[[#This Row],[Sales]]-Table1[[#This Row],[Total_Cost]]</f>
        <v>1137</v>
      </c>
      <c r="N427" s="1">
        <f>Table1[[#This Row],[Profit]]/Table1[[#This Row],[Sales]]</f>
        <v>0.3</v>
      </c>
      <c r="O427" t="str">
        <f>TEXT(Table1[[#This Row],[Order_Date]],"mmmm")</f>
        <v>June</v>
      </c>
      <c r="P427">
        <f>YEAR(Table1[[#This Row],[Order_Date]])</f>
        <v>2025</v>
      </c>
      <c r="Q427" t="str">
        <f>"Q"&amp;ROUNDUP(MONTH(Table1[[#This Row],[Order_Date]])/3,0)</f>
        <v>Q2</v>
      </c>
    </row>
    <row r="428" spans="1:17" x14ac:dyDescent="0.25">
      <c r="A428" t="s">
        <v>1195</v>
      </c>
      <c r="B428" t="s">
        <v>228</v>
      </c>
      <c r="C428" t="s">
        <v>1196</v>
      </c>
      <c r="D428" t="s">
        <v>111</v>
      </c>
      <c r="E428" t="str">
        <f>_xlfn.XLOOKUP(Table1[[#This Row],[Product_ID]],[1]!Table1[Product_ID],[1]!Table1[Product_Name])</f>
        <v>Sports Product 20</v>
      </c>
      <c r="F428" t="str">
        <f>_xlfn.XLOOKUP(Table1[[#This Row],[Product_ID]],[1]!Table1[Product_ID],[1]!Table1[Category])</f>
        <v>Sports</v>
      </c>
      <c r="G428">
        <f>_xlfn.XLOOKUP(Table1[[#This Row],[Product_ID]],[1]!Table1[Product_ID],[1]!Table1[Unit_Price])</f>
        <v>11647</v>
      </c>
      <c r="H428">
        <f>_xlfn.XLOOKUP(Table1[[#This Row],[Product_ID]],[1]!Table1[Product_ID],[1]!Table1[Cost])</f>
        <v>8152.9</v>
      </c>
      <c r="I428">
        <v>1</v>
      </c>
      <c r="J428">
        <v>20</v>
      </c>
      <c r="K428">
        <f>Table1[[#This Row],[Quantity]]*Table1[[#This Row],[Unit_Price]]</f>
        <v>11647</v>
      </c>
      <c r="L428">
        <f>Table1[[#This Row],[Quantity]]*Table1[[#This Row],[Cost]]</f>
        <v>8152.9</v>
      </c>
      <c r="M428">
        <f>Table1[[#This Row],[Sales]]-Table1[[#This Row],[Total_Cost]]</f>
        <v>3494.1000000000004</v>
      </c>
      <c r="N428" s="1">
        <f>Table1[[#This Row],[Profit]]/Table1[[#This Row],[Sales]]</f>
        <v>0.30000000000000004</v>
      </c>
      <c r="O428" t="str">
        <f>TEXT(Table1[[#This Row],[Order_Date]],"mmmm")</f>
        <v>August</v>
      </c>
      <c r="P428">
        <f>YEAR(Table1[[#This Row],[Order_Date]])</f>
        <v>2024</v>
      </c>
      <c r="Q428" t="str">
        <f>"Q"&amp;ROUNDUP(MONTH(Table1[[#This Row],[Order_Date]])/3,0)</f>
        <v>Q3</v>
      </c>
    </row>
    <row r="429" spans="1:17" x14ac:dyDescent="0.25">
      <c r="A429" t="s">
        <v>1197</v>
      </c>
      <c r="B429" t="s">
        <v>1198</v>
      </c>
      <c r="C429" t="s">
        <v>944</v>
      </c>
      <c r="D429" t="s">
        <v>313</v>
      </c>
      <c r="E429" t="str">
        <f>_xlfn.XLOOKUP(Table1[[#This Row],[Product_ID]],[1]!Table1[Product_ID],[1]!Table1[Product_Name])</f>
        <v>Sports Product 44</v>
      </c>
      <c r="F429" t="str">
        <f>_xlfn.XLOOKUP(Table1[[#This Row],[Product_ID]],[1]!Table1[Product_ID],[1]!Table1[Category])</f>
        <v>Sports</v>
      </c>
      <c r="G429">
        <f>_xlfn.XLOOKUP(Table1[[#This Row],[Product_ID]],[1]!Table1[Product_ID],[1]!Table1[Unit_Price])</f>
        <v>5008</v>
      </c>
      <c r="H429">
        <f>_xlfn.XLOOKUP(Table1[[#This Row],[Product_ID]],[1]!Table1[Product_ID],[1]!Table1[Cost])</f>
        <v>3505.6</v>
      </c>
      <c r="I429">
        <v>4</v>
      </c>
      <c r="J429">
        <v>15</v>
      </c>
      <c r="K429">
        <f>Table1[[#This Row],[Quantity]]*Table1[[#This Row],[Unit_Price]]</f>
        <v>20032</v>
      </c>
      <c r="L429">
        <f>Table1[[#This Row],[Quantity]]*Table1[[#This Row],[Cost]]</f>
        <v>14022.4</v>
      </c>
      <c r="M429">
        <f>Table1[[#This Row],[Sales]]-Table1[[#This Row],[Total_Cost]]</f>
        <v>6009.6</v>
      </c>
      <c r="N429" s="1">
        <f>Table1[[#This Row],[Profit]]/Table1[[#This Row],[Sales]]</f>
        <v>0.30000000000000004</v>
      </c>
      <c r="O429" t="str">
        <f>TEXT(Table1[[#This Row],[Order_Date]],"mmmm")</f>
        <v>December</v>
      </c>
      <c r="P429">
        <f>YEAR(Table1[[#This Row],[Order_Date]])</f>
        <v>2024</v>
      </c>
      <c r="Q429" t="str">
        <f>"Q"&amp;ROUNDUP(MONTH(Table1[[#This Row],[Order_Date]])/3,0)</f>
        <v>Q4</v>
      </c>
    </row>
    <row r="430" spans="1:17" x14ac:dyDescent="0.25">
      <c r="A430" t="s">
        <v>1199</v>
      </c>
      <c r="B430" t="s">
        <v>144</v>
      </c>
      <c r="C430" t="s">
        <v>1200</v>
      </c>
      <c r="D430" t="s">
        <v>45</v>
      </c>
      <c r="E430" t="str">
        <f>_xlfn.XLOOKUP(Table1[[#This Row],[Product_ID]],[1]!Table1[Product_ID],[1]!Table1[Product_Name])</f>
        <v>Clothing Product 32</v>
      </c>
      <c r="F430" t="str">
        <f>_xlfn.XLOOKUP(Table1[[#This Row],[Product_ID]],[1]!Table1[Product_ID],[1]!Table1[Category])</f>
        <v>Clothing</v>
      </c>
      <c r="G430">
        <f>_xlfn.XLOOKUP(Table1[[#This Row],[Product_ID]],[1]!Table1[Product_ID],[1]!Table1[Unit_Price])</f>
        <v>3034</v>
      </c>
      <c r="H430">
        <f>_xlfn.XLOOKUP(Table1[[#This Row],[Product_ID]],[1]!Table1[Product_ID],[1]!Table1[Cost])</f>
        <v>1820.4</v>
      </c>
      <c r="I430">
        <v>5</v>
      </c>
      <c r="J430">
        <v>20</v>
      </c>
      <c r="K430">
        <f>Table1[[#This Row],[Quantity]]*Table1[[#This Row],[Unit_Price]]</f>
        <v>15170</v>
      </c>
      <c r="L430">
        <f>Table1[[#This Row],[Quantity]]*Table1[[#This Row],[Cost]]</f>
        <v>9102</v>
      </c>
      <c r="M430">
        <f>Table1[[#This Row],[Sales]]-Table1[[#This Row],[Total_Cost]]</f>
        <v>6068</v>
      </c>
      <c r="N430" s="1">
        <f>Table1[[#This Row],[Profit]]/Table1[[#This Row],[Sales]]</f>
        <v>0.4</v>
      </c>
      <c r="O430" t="str">
        <f>TEXT(Table1[[#This Row],[Order_Date]],"mmmm")</f>
        <v>February</v>
      </c>
      <c r="P430">
        <f>YEAR(Table1[[#This Row],[Order_Date]])</f>
        <v>2025</v>
      </c>
      <c r="Q430" t="str">
        <f>"Q"&amp;ROUNDUP(MONTH(Table1[[#This Row],[Order_Date]])/3,0)</f>
        <v>Q1</v>
      </c>
    </row>
    <row r="431" spans="1:17" x14ac:dyDescent="0.25">
      <c r="A431" t="s">
        <v>1201</v>
      </c>
      <c r="B431" t="s">
        <v>626</v>
      </c>
      <c r="C431" t="s">
        <v>1202</v>
      </c>
      <c r="D431" t="s">
        <v>454</v>
      </c>
      <c r="E431" t="str">
        <f>_xlfn.XLOOKUP(Table1[[#This Row],[Product_ID]],[1]!Table1[Product_ID],[1]!Table1[Product_Name])</f>
        <v>Home &amp; Kitchen Product 94</v>
      </c>
      <c r="F431" t="str">
        <f>_xlfn.XLOOKUP(Table1[[#This Row],[Product_ID]],[1]!Table1[Product_ID],[1]!Table1[Category])</f>
        <v>Home &amp; Kitchen</v>
      </c>
      <c r="G431">
        <f>_xlfn.XLOOKUP(Table1[[#This Row],[Product_ID]],[1]!Table1[Product_ID],[1]!Table1[Unit_Price])</f>
        <v>13434</v>
      </c>
      <c r="H431">
        <f>_xlfn.XLOOKUP(Table1[[#This Row],[Product_ID]],[1]!Table1[Product_ID],[1]!Table1[Cost])</f>
        <v>9403.7999999999993</v>
      </c>
      <c r="I431">
        <v>1</v>
      </c>
      <c r="J431">
        <v>10</v>
      </c>
      <c r="K431">
        <f>Table1[[#This Row],[Quantity]]*Table1[[#This Row],[Unit_Price]]</f>
        <v>13434</v>
      </c>
      <c r="L431">
        <f>Table1[[#This Row],[Quantity]]*Table1[[#This Row],[Cost]]</f>
        <v>9403.7999999999993</v>
      </c>
      <c r="M431">
        <f>Table1[[#This Row],[Sales]]-Table1[[#This Row],[Total_Cost]]</f>
        <v>4030.2000000000007</v>
      </c>
      <c r="N431" s="1">
        <f>Table1[[#This Row],[Profit]]/Table1[[#This Row],[Sales]]</f>
        <v>0.30000000000000004</v>
      </c>
      <c r="O431" t="str">
        <f>TEXT(Table1[[#This Row],[Order_Date]],"mmmm")</f>
        <v>March</v>
      </c>
      <c r="P431">
        <f>YEAR(Table1[[#This Row],[Order_Date]])</f>
        <v>2025</v>
      </c>
      <c r="Q431" t="str">
        <f>"Q"&amp;ROUNDUP(MONTH(Table1[[#This Row],[Order_Date]])/3,0)</f>
        <v>Q1</v>
      </c>
    </row>
    <row r="432" spans="1:17" x14ac:dyDescent="0.25">
      <c r="A432" t="s">
        <v>1203</v>
      </c>
      <c r="B432" t="s">
        <v>1204</v>
      </c>
      <c r="C432" t="s">
        <v>1205</v>
      </c>
      <c r="D432" t="s">
        <v>195</v>
      </c>
      <c r="E432" t="str">
        <f>_xlfn.XLOOKUP(Table1[[#This Row],[Product_ID]],[1]!Table1[Product_ID],[1]!Table1[Product_Name])</f>
        <v>Electronics Product 57</v>
      </c>
      <c r="F432" t="str">
        <f>_xlfn.XLOOKUP(Table1[[#This Row],[Product_ID]],[1]!Table1[Product_ID],[1]!Table1[Category])</f>
        <v>Electronics</v>
      </c>
      <c r="G432">
        <f>_xlfn.XLOOKUP(Table1[[#This Row],[Product_ID]],[1]!Table1[Product_ID],[1]!Table1[Unit_Price])</f>
        <v>26846</v>
      </c>
      <c r="H432">
        <f>_xlfn.XLOOKUP(Table1[[#This Row],[Product_ID]],[1]!Table1[Product_ID],[1]!Table1[Cost])</f>
        <v>16107.6</v>
      </c>
      <c r="I432">
        <v>5</v>
      </c>
      <c r="J432">
        <v>20</v>
      </c>
      <c r="K432">
        <f>Table1[[#This Row],[Quantity]]*Table1[[#This Row],[Unit_Price]]</f>
        <v>134230</v>
      </c>
      <c r="L432">
        <f>Table1[[#This Row],[Quantity]]*Table1[[#This Row],[Cost]]</f>
        <v>80538</v>
      </c>
      <c r="M432">
        <f>Table1[[#This Row],[Sales]]-Table1[[#This Row],[Total_Cost]]</f>
        <v>53692</v>
      </c>
      <c r="N432" s="1">
        <f>Table1[[#This Row],[Profit]]/Table1[[#This Row],[Sales]]</f>
        <v>0.4</v>
      </c>
      <c r="O432" t="str">
        <f>TEXT(Table1[[#This Row],[Order_Date]],"mmmm")</f>
        <v>October</v>
      </c>
      <c r="P432">
        <f>YEAR(Table1[[#This Row],[Order_Date]])</f>
        <v>2024</v>
      </c>
      <c r="Q432" t="str">
        <f>"Q"&amp;ROUNDUP(MONTH(Table1[[#This Row],[Order_Date]])/3,0)</f>
        <v>Q4</v>
      </c>
    </row>
    <row r="433" spans="1:17" x14ac:dyDescent="0.25">
      <c r="A433" t="s">
        <v>1206</v>
      </c>
      <c r="B433" t="s">
        <v>1207</v>
      </c>
      <c r="C433" t="s">
        <v>1208</v>
      </c>
      <c r="D433" t="s">
        <v>115</v>
      </c>
      <c r="E433" t="str">
        <f>_xlfn.XLOOKUP(Table1[[#This Row],[Product_ID]],[1]!Table1[Product_ID],[1]!Table1[Product_Name])</f>
        <v>Beauty Product 85</v>
      </c>
      <c r="F433" t="str">
        <f>_xlfn.XLOOKUP(Table1[[#This Row],[Product_ID]],[1]!Table1[Product_ID],[1]!Table1[Category])</f>
        <v>Beauty</v>
      </c>
      <c r="G433">
        <f>_xlfn.XLOOKUP(Table1[[#This Row],[Product_ID]],[1]!Table1[Product_ID],[1]!Table1[Unit_Price])</f>
        <v>1436</v>
      </c>
      <c r="H433">
        <f>_xlfn.XLOOKUP(Table1[[#This Row],[Product_ID]],[1]!Table1[Product_ID],[1]!Table1[Cost])</f>
        <v>1005.2</v>
      </c>
      <c r="I433">
        <v>1</v>
      </c>
      <c r="J433">
        <v>0</v>
      </c>
      <c r="K433">
        <f>Table1[[#This Row],[Quantity]]*Table1[[#This Row],[Unit_Price]]</f>
        <v>1436</v>
      </c>
      <c r="L433">
        <f>Table1[[#This Row],[Quantity]]*Table1[[#This Row],[Cost]]</f>
        <v>1005.2</v>
      </c>
      <c r="M433">
        <f>Table1[[#This Row],[Sales]]-Table1[[#This Row],[Total_Cost]]</f>
        <v>430.79999999999995</v>
      </c>
      <c r="N433" s="1">
        <f>Table1[[#This Row],[Profit]]/Table1[[#This Row],[Sales]]</f>
        <v>0.3</v>
      </c>
      <c r="O433" t="str">
        <f>TEXT(Table1[[#This Row],[Order_Date]],"mmmm")</f>
        <v>August</v>
      </c>
      <c r="P433">
        <f>YEAR(Table1[[#This Row],[Order_Date]])</f>
        <v>2025</v>
      </c>
      <c r="Q433" t="str">
        <f>"Q"&amp;ROUNDUP(MONTH(Table1[[#This Row],[Order_Date]])/3,0)</f>
        <v>Q3</v>
      </c>
    </row>
    <row r="434" spans="1:17" x14ac:dyDescent="0.25">
      <c r="A434" t="s">
        <v>1209</v>
      </c>
      <c r="B434" t="s">
        <v>523</v>
      </c>
      <c r="C434" t="s">
        <v>1210</v>
      </c>
      <c r="D434" t="s">
        <v>331</v>
      </c>
      <c r="E434" t="str">
        <f>_xlfn.XLOOKUP(Table1[[#This Row],[Product_ID]],[1]!Table1[Product_ID],[1]!Table1[Product_Name])</f>
        <v>Electronics Product 24</v>
      </c>
      <c r="F434" t="str">
        <f>_xlfn.XLOOKUP(Table1[[#This Row],[Product_ID]],[1]!Table1[Product_ID],[1]!Table1[Category])</f>
        <v>Electronics</v>
      </c>
      <c r="G434">
        <f>_xlfn.XLOOKUP(Table1[[#This Row],[Product_ID]],[1]!Table1[Product_ID],[1]!Table1[Unit_Price])</f>
        <v>9702</v>
      </c>
      <c r="H434">
        <f>_xlfn.XLOOKUP(Table1[[#This Row],[Product_ID]],[1]!Table1[Product_ID],[1]!Table1[Cost])</f>
        <v>4851</v>
      </c>
      <c r="I434">
        <v>2</v>
      </c>
      <c r="J434">
        <v>10</v>
      </c>
      <c r="K434">
        <f>Table1[[#This Row],[Quantity]]*Table1[[#This Row],[Unit_Price]]</f>
        <v>19404</v>
      </c>
      <c r="L434">
        <f>Table1[[#This Row],[Quantity]]*Table1[[#This Row],[Cost]]</f>
        <v>9702</v>
      </c>
      <c r="M434">
        <f>Table1[[#This Row],[Sales]]-Table1[[#This Row],[Total_Cost]]</f>
        <v>9702</v>
      </c>
      <c r="N434" s="1">
        <f>Table1[[#This Row],[Profit]]/Table1[[#This Row],[Sales]]</f>
        <v>0.5</v>
      </c>
      <c r="O434" t="str">
        <f>TEXT(Table1[[#This Row],[Order_Date]],"mmmm")</f>
        <v>December</v>
      </c>
      <c r="P434">
        <f>YEAR(Table1[[#This Row],[Order_Date]])</f>
        <v>2024</v>
      </c>
      <c r="Q434" t="str">
        <f>"Q"&amp;ROUNDUP(MONTH(Table1[[#This Row],[Order_Date]])/3,0)</f>
        <v>Q4</v>
      </c>
    </row>
    <row r="435" spans="1:17" x14ac:dyDescent="0.25">
      <c r="A435" t="s">
        <v>1211</v>
      </c>
      <c r="B435" t="s">
        <v>1190</v>
      </c>
      <c r="C435" t="s">
        <v>1212</v>
      </c>
      <c r="D435" t="s">
        <v>1034</v>
      </c>
      <c r="E435" t="str">
        <f>_xlfn.XLOOKUP(Table1[[#This Row],[Product_ID]],[1]!Table1[Product_ID],[1]!Table1[Product_Name])</f>
        <v>Electronics Product 36</v>
      </c>
      <c r="F435" t="str">
        <f>_xlfn.XLOOKUP(Table1[[#This Row],[Product_ID]],[1]!Table1[Product_ID],[1]!Table1[Category])</f>
        <v>Electronics</v>
      </c>
      <c r="G435">
        <f>_xlfn.XLOOKUP(Table1[[#This Row],[Product_ID]],[1]!Table1[Product_ID],[1]!Table1[Unit_Price])</f>
        <v>3046</v>
      </c>
      <c r="H435">
        <f>_xlfn.XLOOKUP(Table1[[#This Row],[Product_ID]],[1]!Table1[Product_ID],[1]!Table1[Cost])</f>
        <v>1827.6</v>
      </c>
      <c r="I435">
        <v>5</v>
      </c>
      <c r="J435">
        <v>20</v>
      </c>
      <c r="K435">
        <f>Table1[[#This Row],[Quantity]]*Table1[[#This Row],[Unit_Price]]</f>
        <v>15230</v>
      </c>
      <c r="L435">
        <f>Table1[[#This Row],[Quantity]]*Table1[[#This Row],[Cost]]</f>
        <v>9138</v>
      </c>
      <c r="M435">
        <f>Table1[[#This Row],[Sales]]-Table1[[#This Row],[Total_Cost]]</f>
        <v>6092</v>
      </c>
      <c r="N435" s="1">
        <f>Table1[[#This Row],[Profit]]/Table1[[#This Row],[Sales]]</f>
        <v>0.4</v>
      </c>
      <c r="O435" t="str">
        <f>TEXT(Table1[[#This Row],[Order_Date]],"mmmm")</f>
        <v>April</v>
      </c>
      <c r="P435">
        <f>YEAR(Table1[[#This Row],[Order_Date]])</f>
        <v>2025</v>
      </c>
      <c r="Q435" t="str">
        <f>"Q"&amp;ROUNDUP(MONTH(Table1[[#This Row],[Order_Date]])/3,0)</f>
        <v>Q2</v>
      </c>
    </row>
    <row r="436" spans="1:17" x14ac:dyDescent="0.25">
      <c r="A436" t="s">
        <v>1213</v>
      </c>
      <c r="B436" t="s">
        <v>1214</v>
      </c>
      <c r="C436" t="s">
        <v>607</v>
      </c>
      <c r="D436" t="s">
        <v>139</v>
      </c>
      <c r="E436" t="str">
        <f>_xlfn.XLOOKUP(Table1[[#This Row],[Product_ID]],[1]!Table1[Product_ID],[1]!Table1[Product_Name])</f>
        <v>Clothing Product 53</v>
      </c>
      <c r="F436" t="str">
        <f>_xlfn.XLOOKUP(Table1[[#This Row],[Product_ID]],[1]!Table1[Product_ID],[1]!Table1[Category])</f>
        <v>Clothing</v>
      </c>
      <c r="G436">
        <f>_xlfn.XLOOKUP(Table1[[#This Row],[Product_ID]],[1]!Table1[Product_ID],[1]!Table1[Unit_Price])</f>
        <v>641</v>
      </c>
      <c r="H436">
        <f>_xlfn.XLOOKUP(Table1[[#This Row],[Product_ID]],[1]!Table1[Product_ID],[1]!Table1[Cost])</f>
        <v>384.6</v>
      </c>
      <c r="I436">
        <v>5</v>
      </c>
      <c r="J436">
        <v>15</v>
      </c>
      <c r="K436">
        <f>Table1[[#This Row],[Quantity]]*Table1[[#This Row],[Unit_Price]]</f>
        <v>3205</v>
      </c>
      <c r="L436">
        <f>Table1[[#This Row],[Quantity]]*Table1[[#This Row],[Cost]]</f>
        <v>1923</v>
      </c>
      <c r="M436">
        <f>Table1[[#This Row],[Sales]]-Table1[[#This Row],[Total_Cost]]</f>
        <v>1282</v>
      </c>
      <c r="N436" s="1">
        <f>Table1[[#This Row],[Profit]]/Table1[[#This Row],[Sales]]</f>
        <v>0.4</v>
      </c>
      <c r="O436" t="str">
        <f>TEXT(Table1[[#This Row],[Order_Date]],"mmmm")</f>
        <v>August</v>
      </c>
      <c r="P436">
        <f>YEAR(Table1[[#This Row],[Order_Date]])</f>
        <v>2024</v>
      </c>
      <c r="Q436" t="str">
        <f>"Q"&amp;ROUNDUP(MONTH(Table1[[#This Row],[Order_Date]])/3,0)</f>
        <v>Q3</v>
      </c>
    </row>
    <row r="437" spans="1:17" x14ac:dyDescent="0.25">
      <c r="A437" t="s">
        <v>1215</v>
      </c>
      <c r="B437" t="s">
        <v>643</v>
      </c>
      <c r="C437" t="s">
        <v>1216</v>
      </c>
      <c r="D437" t="s">
        <v>119</v>
      </c>
      <c r="E437" t="str">
        <f>_xlfn.XLOOKUP(Table1[[#This Row],[Product_ID]],[1]!Table1[Product_ID],[1]!Table1[Product_Name])</f>
        <v>Electronics Product 56</v>
      </c>
      <c r="F437" t="str">
        <f>_xlfn.XLOOKUP(Table1[[#This Row],[Product_ID]],[1]!Table1[Product_ID],[1]!Table1[Category])</f>
        <v>Electronics</v>
      </c>
      <c r="G437">
        <f>_xlfn.XLOOKUP(Table1[[#This Row],[Product_ID]],[1]!Table1[Product_ID],[1]!Table1[Unit_Price])</f>
        <v>18900</v>
      </c>
      <c r="H437">
        <f>_xlfn.XLOOKUP(Table1[[#This Row],[Product_ID]],[1]!Table1[Product_ID],[1]!Table1[Cost])</f>
        <v>9450</v>
      </c>
      <c r="I437">
        <v>3</v>
      </c>
      <c r="J437">
        <v>10</v>
      </c>
      <c r="K437">
        <f>Table1[[#This Row],[Quantity]]*Table1[[#This Row],[Unit_Price]]</f>
        <v>56700</v>
      </c>
      <c r="L437">
        <f>Table1[[#This Row],[Quantity]]*Table1[[#This Row],[Cost]]</f>
        <v>28350</v>
      </c>
      <c r="M437">
        <f>Table1[[#This Row],[Sales]]-Table1[[#This Row],[Total_Cost]]</f>
        <v>28350</v>
      </c>
      <c r="N437" s="1">
        <f>Table1[[#This Row],[Profit]]/Table1[[#This Row],[Sales]]</f>
        <v>0.5</v>
      </c>
      <c r="O437" t="str">
        <f>TEXT(Table1[[#This Row],[Order_Date]],"mmmm")</f>
        <v>October</v>
      </c>
      <c r="P437">
        <f>YEAR(Table1[[#This Row],[Order_Date]])</f>
        <v>2024</v>
      </c>
      <c r="Q437" t="str">
        <f>"Q"&amp;ROUNDUP(MONTH(Table1[[#This Row],[Order_Date]])/3,0)</f>
        <v>Q4</v>
      </c>
    </row>
    <row r="438" spans="1:17" x14ac:dyDescent="0.25">
      <c r="A438" t="s">
        <v>1217</v>
      </c>
      <c r="B438" t="s">
        <v>121</v>
      </c>
      <c r="C438" t="s">
        <v>484</v>
      </c>
      <c r="D438" t="s">
        <v>450</v>
      </c>
      <c r="E438" t="str">
        <f>_xlfn.XLOOKUP(Table1[[#This Row],[Product_ID]],[1]!Table1[Product_ID],[1]!Table1[Product_Name])</f>
        <v>Electronics Product 82</v>
      </c>
      <c r="F438" t="str">
        <f>_xlfn.XLOOKUP(Table1[[#This Row],[Product_ID]],[1]!Table1[Product_ID],[1]!Table1[Category])</f>
        <v>Electronics</v>
      </c>
      <c r="G438">
        <f>_xlfn.XLOOKUP(Table1[[#This Row],[Product_ID]],[1]!Table1[Product_ID],[1]!Table1[Unit_Price])</f>
        <v>354</v>
      </c>
      <c r="H438">
        <f>_xlfn.XLOOKUP(Table1[[#This Row],[Product_ID]],[1]!Table1[Product_ID],[1]!Table1[Cost])</f>
        <v>247.8</v>
      </c>
      <c r="I438">
        <v>2</v>
      </c>
      <c r="J438">
        <v>20</v>
      </c>
      <c r="K438">
        <f>Table1[[#This Row],[Quantity]]*Table1[[#This Row],[Unit_Price]]</f>
        <v>708</v>
      </c>
      <c r="L438">
        <f>Table1[[#This Row],[Quantity]]*Table1[[#This Row],[Cost]]</f>
        <v>495.6</v>
      </c>
      <c r="M438">
        <f>Table1[[#This Row],[Sales]]-Table1[[#This Row],[Total_Cost]]</f>
        <v>212.39999999999998</v>
      </c>
      <c r="N438" s="1">
        <f>Table1[[#This Row],[Profit]]/Table1[[#This Row],[Sales]]</f>
        <v>0.3</v>
      </c>
      <c r="O438" t="str">
        <f>TEXT(Table1[[#This Row],[Order_Date]],"mmmm")</f>
        <v>December</v>
      </c>
      <c r="P438">
        <f>YEAR(Table1[[#This Row],[Order_Date]])</f>
        <v>2024</v>
      </c>
      <c r="Q438" t="str">
        <f>"Q"&amp;ROUNDUP(MONTH(Table1[[#This Row],[Order_Date]])/3,0)</f>
        <v>Q4</v>
      </c>
    </row>
    <row r="439" spans="1:17" x14ac:dyDescent="0.25">
      <c r="A439" t="s">
        <v>1218</v>
      </c>
      <c r="B439" t="s">
        <v>43</v>
      </c>
      <c r="C439" t="s">
        <v>178</v>
      </c>
      <c r="D439" t="s">
        <v>812</v>
      </c>
      <c r="E439" t="str">
        <f>_xlfn.XLOOKUP(Table1[[#This Row],[Product_ID]],[1]!Table1[Product_ID],[1]!Table1[Product_Name])</f>
        <v>Beauty Product 5</v>
      </c>
      <c r="F439" t="str">
        <f>_xlfn.XLOOKUP(Table1[[#This Row],[Product_ID]],[1]!Table1[Product_ID],[1]!Table1[Category])</f>
        <v>Beauty</v>
      </c>
      <c r="G439">
        <f>_xlfn.XLOOKUP(Table1[[#This Row],[Product_ID]],[1]!Table1[Product_ID],[1]!Table1[Unit_Price])</f>
        <v>3939</v>
      </c>
      <c r="H439">
        <f>_xlfn.XLOOKUP(Table1[[#This Row],[Product_ID]],[1]!Table1[Product_ID],[1]!Table1[Cost])</f>
        <v>2757.3</v>
      </c>
      <c r="I439">
        <v>4</v>
      </c>
      <c r="J439">
        <v>0</v>
      </c>
      <c r="K439">
        <f>Table1[[#This Row],[Quantity]]*Table1[[#This Row],[Unit_Price]]</f>
        <v>15756</v>
      </c>
      <c r="L439">
        <f>Table1[[#This Row],[Quantity]]*Table1[[#This Row],[Cost]]</f>
        <v>11029.2</v>
      </c>
      <c r="M439">
        <f>Table1[[#This Row],[Sales]]-Table1[[#This Row],[Total_Cost]]</f>
        <v>4726.7999999999993</v>
      </c>
      <c r="N439" s="1">
        <f>Table1[[#This Row],[Profit]]/Table1[[#This Row],[Sales]]</f>
        <v>0.29999999999999993</v>
      </c>
      <c r="O439" t="str">
        <f>TEXT(Table1[[#This Row],[Order_Date]],"mmmm")</f>
        <v>December</v>
      </c>
      <c r="P439">
        <f>YEAR(Table1[[#This Row],[Order_Date]])</f>
        <v>2024</v>
      </c>
      <c r="Q439" t="str">
        <f>"Q"&amp;ROUNDUP(MONTH(Table1[[#This Row],[Order_Date]])/3,0)</f>
        <v>Q4</v>
      </c>
    </row>
    <row r="440" spans="1:17" x14ac:dyDescent="0.25">
      <c r="A440" t="s">
        <v>1219</v>
      </c>
      <c r="B440" t="s">
        <v>1220</v>
      </c>
      <c r="C440" t="s">
        <v>1221</v>
      </c>
      <c r="D440" t="s">
        <v>313</v>
      </c>
      <c r="E440" t="str">
        <f>_xlfn.XLOOKUP(Table1[[#This Row],[Product_ID]],[1]!Table1[Product_ID],[1]!Table1[Product_Name])</f>
        <v>Sports Product 44</v>
      </c>
      <c r="F440" t="str">
        <f>_xlfn.XLOOKUP(Table1[[#This Row],[Product_ID]],[1]!Table1[Product_ID],[1]!Table1[Category])</f>
        <v>Sports</v>
      </c>
      <c r="G440">
        <f>_xlfn.XLOOKUP(Table1[[#This Row],[Product_ID]],[1]!Table1[Product_ID],[1]!Table1[Unit_Price])</f>
        <v>5008</v>
      </c>
      <c r="H440">
        <f>_xlfn.XLOOKUP(Table1[[#This Row],[Product_ID]],[1]!Table1[Product_ID],[1]!Table1[Cost])</f>
        <v>3505.6</v>
      </c>
      <c r="I440">
        <v>1</v>
      </c>
      <c r="J440">
        <v>0</v>
      </c>
      <c r="K440">
        <f>Table1[[#This Row],[Quantity]]*Table1[[#This Row],[Unit_Price]]</f>
        <v>5008</v>
      </c>
      <c r="L440">
        <f>Table1[[#This Row],[Quantity]]*Table1[[#This Row],[Cost]]</f>
        <v>3505.6</v>
      </c>
      <c r="M440">
        <f>Table1[[#This Row],[Sales]]-Table1[[#This Row],[Total_Cost]]</f>
        <v>1502.4</v>
      </c>
      <c r="N440" s="1">
        <f>Table1[[#This Row],[Profit]]/Table1[[#This Row],[Sales]]</f>
        <v>0.30000000000000004</v>
      </c>
      <c r="O440" t="str">
        <f>TEXT(Table1[[#This Row],[Order_Date]],"mmmm")</f>
        <v>January</v>
      </c>
      <c r="P440">
        <f>YEAR(Table1[[#This Row],[Order_Date]])</f>
        <v>2024</v>
      </c>
      <c r="Q440" t="str">
        <f>"Q"&amp;ROUNDUP(MONTH(Table1[[#This Row],[Order_Date]])/3,0)</f>
        <v>Q1</v>
      </c>
    </row>
    <row r="441" spans="1:17" x14ac:dyDescent="0.25">
      <c r="A441" t="s">
        <v>1222</v>
      </c>
      <c r="B441" t="s">
        <v>918</v>
      </c>
      <c r="C441" t="s">
        <v>1223</v>
      </c>
      <c r="D441" t="s">
        <v>189</v>
      </c>
      <c r="E441" t="str">
        <f>_xlfn.XLOOKUP(Table1[[#This Row],[Product_ID]],[1]!Table1[Product_ID],[1]!Table1[Product_Name])</f>
        <v>Home &amp; Kitchen Product 79</v>
      </c>
      <c r="F441" t="str">
        <f>_xlfn.XLOOKUP(Table1[[#This Row],[Product_ID]],[1]!Table1[Product_ID],[1]!Table1[Category])</f>
        <v>Home &amp; Kitchen</v>
      </c>
      <c r="G441">
        <f>_xlfn.XLOOKUP(Table1[[#This Row],[Product_ID]],[1]!Table1[Product_ID],[1]!Table1[Unit_Price])</f>
        <v>10900</v>
      </c>
      <c r="H441">
        <f>_xlfn.XLOOKUP(Table1[[#This Row],[Product_ID]],[1]!Table1[Product_ID],[1]!Table1[Cost])</f>
        <v>5450</v>
      </c>
      <c r="I441">
        <v>1</v>
      </c>
      <c r="J441">
        <v>20</v>
      </c>
      <c r="K441">
        <f>Table1[[#This Row],[Quantity]]*Table1[[#This Row],[Unit_Price]]</f>
        <v>10900</v>
      </c>
      <c r="L441">
        <f>Table1[[#This Row],[Quantity]]*Table1[[#This Row],[Cost]]</f>
        <v>5450</v>
      </c>
      <c r="M441">
        <f>Table1[[#This Row],[Sales]]-Table1[[#This Row],[Total_Cost]]</f>
        <v>5450</v>
      </c>
      <c r="N441" s="1">
        <f>Table1[[#This Row],[Profit]]/Table1[[#This Row],[Sales]]</f>
        <v>0.5</v>
      </c>
      <c r="O441" t="str">
        <f>TEXT(Table1[[#This Row],[Order_Date]],"mmmm")</f>
        <v>February</v>
      </c>
      <c r="P441">
        <f>YEAR(Table1[[#This Row],[Order_Date]])</f>
        <v>2024</v>
      </c>
      <c r="Q441" t="str">
        <f>"Q"&amp;ROUNDUP(MONTH(Table1[[#This Row],[Order_Date]])/3,0)</f>
        <v>Q1</v>
      </c>
    </row>
    <row r="442" spans="1:17" x14ac:dyDescent="0.25">
      <c r="A442" t="s">
        <v>1224</v>
      </c>
      <c r="B442" t="s">
        <v>242</v>
      </c>
      <c r="C442" t="s">
        <v>621</v>
      </c>
      <c r="D442" t="s">
        <v>59</v>
      </c>
      <c r="E442" t="str">
        <f>_xlfn.XLOOKUP(Table1[[#This Row],[Product_ID]],[1]!Table1[Product_ID],[1]!Table1[Product_Name])</f>
        <v>Sports Product 23</v>
      </c>
      <c r="F442" t="str">
        <f>_xlfn.XLOOKUP(Table1[[#This Row],[Product_ID]],[1]!Table1[Product_ID],[1]!Table1[Category])</f>
        <v>Sports</v>
      </c>
      <c r="G442">
        <f>_xlfn.XLOOKUP(Table1[[#This Row],[Product_ID]],[1]!Table1[Product_ID],[1]!Table1[Unit_Price])</f>
        <v>4437</v>
      </c>
      <c r="H442">
        <f>_xlfn.XLOOKUP(Table1[[#This Row],[Product_ID]],[1]!Table1[Product_ID],[1]!Table1[Cost])</f>
        <v>2662.2</v>
      </c>
      <c r="I442">
        <v>4</v>
      </c>
      <c r="J442">
        <v>15</v>
      </c>
      <c r="K442">
        <f>Table1[[#This Row],[Quantity]]*Table1[[#This Row],[Unit_Price]]</f>
        <v>17748</v>
      </c>
      <c r="L442">
        <f>Table1[[#This Row],[Quantity]]*Table1[[#This Row],[Cost]]</f>
        <v>10648.8</v>
      </c>
      <c r="M442">
        <f>Table1[[#This Row],[Sales]]-Table1[[#This Row],[Total_Cost]]</f>
        <v>7099.2000000000007</v>
      </c>
      <c r="N442" s="1">
        <f>Table1[[#This Row],[Profit]]/Table1[[#This Row],[Sales]]</f>
        <v>0.4</v>
      </c>
      <c r="O442" t="str">
        <f>TEXT(Table1[[#This Row],[Order_Date]],"mmmm")</f>
        <v>July</v>
      </c>
      <c r="P442">
        <f>YEAR(Table1[[#This Row],[Order_Date]])</f>
        <v>2025</v>
      </c>
      <c r="Q442" t="str">
        <f>"Q"&amp;ROUNDUP(MONTH(Table1[[#This Row],[Order_Date]])/3,0)</f>
        <v>Q3</v>
      </c>
    </row>
    <row r="443" spans="1:17" x14ac:dyDescent="0.25">
      <c r="A443" t="s">
        <v>1225</v>
      </c>
      <c r="B443" t="s">
        <v>1226</v>
      </c>
      <c r="C443" t="s">
        <v>272</v>
      </c>
      <c r="D443" t="s">
        <v>131</v>
      </c>
      <c r="E443" t="str">
        <f>_xlfn.XLOOKUP(Table1[[#This Row],[Product_ID]],[1]!Table1[Product_ID],[1]!Table1[Product_Name])</f>
        <v>Sports Product 50</v>
      </c>
      <c r="F443" t="str">
        <f>_xlfn.XLOOKUP(Table1[[#This Row],[Product_ID]],[1]!Table1[Product_ID],[1]!Table1[Category])</f>
        <v>Sports</v>
      </c>
      <c r="G443">
        <f>_xlfn.XLOOKUP(Table1[[#This Row],[Product_ID]],[1]!Table1[Product_ID],[1]!Table1[Unit_Price])</f>
        <v>10475</v>
      </c>
      <c r="H443">
        <f>_xlfn.XLOOKUP(Table1[[#This Row],[Product_ID]],[1]!Table1[Product_ID],[1]!Table1[Cost])</f>
        <v>7332.5</v>
      </c>
      <c r="I443">
        <v>1</v>
      </c>
      <c r="J443">
        <v>0</v>
      </c>
      <c r="K443">
        <f>Table1[[#This Row],[Quantity]]*Table1[[#This Row],[Unit_Price]]</f>
        <v>10475</v>
      </c>
      <c r="L443">
        <f>Table1[[#This Row],[Quantity]]*Table1[[#This Row],[Cost]]</f>
        <v>7332.5</v>
      </c>
      <c r="M443">
        <f>Table1[[#This Row],[Sales]]-Table1[[#This Row],[Total_Cost]]</f>
        <v>3142.5</v>
      </c>
      <c r="N443" s="1">
        <f>Table1[[#This Row],[Profit]]/Table1[[#This Row],[Sales]]</f>
        <v>0.3</v>
      </c>
      <c r="O443" t="str">
        <f>TEXT(Table1[[#This Row],[Order_Date]],"mmmm")</f>
        <v>January</v>
      </c>
      <c r="P443">
        <f>YEAR(Table1[[#This Row],[Order_Date]])</f>
        <v>2024</v>
      </c>
      <c r="Q443" t="str">
        <f>"Q"&amp;ROUNDUP(MONTH(Table1[[#This Row],[Order_Date]])/3,0)</f>
        <v>Q1</v>
      </c>
    </row>
    <row r="444" spans="1:17" x14ac:dyDescent="0.25">
      <c r="A444" t="s">
        <v>1227</v>
      </c>
      <c r="B444" t="s">
        <v>1169</v>
      </c>
      <c r="C444" t="s">
        <v>1228</v>
      </c>
      <c r="D444" t="s">
        <v>663</v>
      </c>
      <c r="E444" t="str">
        <f>_xlfn.XLOOKUP(Table1[[#This Row],[Product_ID]],[1]!Table1[Product_ID],[1]!Table1[Product_Name])</f>
        <v>Electronics Product 34</v>
      </c>
      <c r="F444" t="str">
        <f>_xlfn.XLOOKUP(Table1[[#This Row],[Product_ID]],[1]!Table1[Product_ID],[1]!Table1[Category])</f>
        <v>Electronics</v>
      </c>
      <c r="G444">
        <f>_xlfn.XLOOKUP(Table1[[#This Row],[Product_ID]],[1]!Table1[Product_ID],[1]!Table1[Unit_Price])</f>
        <v>4860</v>
      </c>
      <c r="H444">
        <f>_xlfn.XLOOKUP(Table1[[#This Row],[Product_ID]],[1]!Table1[Product_ID],[1]!Table1[Cost])</f>
        <v>2430</v>
      </c>
      <c r="I444">
        <v>5</v>
      </c>
      <c r="J444">
        <v>15</v>
      </c>
      <c r="K444">
        <f>Table1[[#This Row],[Quantity]]*Table1[[#This Row],[Unit_Price]]</f>
        <v>24300</v>
      </c>
      <c r="L444">
        <f>Table1[[#This Row],[Quantity]]*Table1[[#This Row],[Cost]]</f>
        <v>12150</v>
      </c>
      <c r="M444">
        <f>Table1[[#This Row],[Sales]]-Table1[[#This Row],[Total_Cost]]</f>
        <v>12150</v>
      </c>
      <c r="N444" s="1">
        <f>Table1[[#This Row],[Profit]]/Table1[[#This Row],[Sales]]</f>
        <v>0.5</v>
      </c>
      <c r="O444" t="str">
        <f>TEXT(Table1[[#This Row],[Order_Date]],"mmmm")</f>
        <v>January</v>
      </c>
      <c r="P444">
        <f>YEAR(Table1[[#This Row],[Order_Date]])</f>
        <v>2024</v>
      </c>
      <c r="Q444" t="str">
        <f>"Q"&amp;ROUNDUP(MONTH(Table1[[#This Row],[Order_Date]])/3,0)</f>
        <v>Q1</v>
      </c>
    </row>
    <row r="445" spans="1:17" x14ac:dyDescent="0.25">
      <c r="A445" t="s">
        <v>1229</v>
      </c>
      <c r="B445" t="s">
        <v>218</v>
      </c>
      <c r="C445" t="s">
        <v>1230</v>
      </c>
      <c r="D445" t="s">
        <v>362</v>
      </c>
      <c r="E445" t="str">
        <f>_xlfn.XLOOKUP(Table1[[#This Row],[Product_ID]],[1]!Table1[Product_ID],[1]!Table1[Product_Name])</f>
        <v>Clothing Product 25</v>
      </c>
      <c r="F445" t="str">
        <f>_xlfn.XLOOKUP(Table1[[#This Row],[Product_ID]],[1]!Table1[Product_ID],[1]!Table1[Category])</f>
        <v>Clothing</v>
      </c>
      <c r="G445">
        <f>_xlfn.XLOOKUP(Table1[[#This Row],[Product_ID]],[1]!Table1[Product_ID],[1]!Table1[Unit_Price])</f>
        <v>696</v>
      </c>
      <c r="H445">
        <f>_xlfn.XLOOKUP(Table1[[#This Row],[Product_ID]],[1]!Table1[Product_ID],[1]!Table1[Cost])</f>
        <v>348</v>
      </c>
      <c r="I445">
        <v>3</v>
      </c>
      <c r="J445">
        <v>0</v>
      </c>
      <c r="K445">
        <f>Table1[[#This Row],[Quantity]]*Table1[[#This Row],[Unit_Price]]</f>
        <v>2088</v>
      </c>
      <c r="L445">
        <f>Table1[[#This Row],[Quantity]]*Table1[[#This Row],[Cost]]</f>
        <v>1044</v>
      </c>
      <c r="M445">
        <f>Table1[[#This Row],[Sales]]-Table1[[#This Row],[Total_Cost]]</f>
        <v>1044</v>
      </c>
      <c r="N445" s="1">
        <f>Table1[[#This Row],[Profit]]/Table1[[#This Row],[Sales]]</f>
        <v>0.5</v>
      </c>
      <c r="O445" t="str">
        <f>TEXT(Table1[[#This Row],[Order_Date]],"mmmm")</f>
        <v>November</v>
      </c>
      <c r="P445">
        <f>YEAR(Table1[[#This Row],[Order_Date]])</f>
        <v>2024</v>
      </c>
      <c r="Q445" t="str">
        <f>"Q"&amp;ROUNDUP(MONTH(Table1[[#This Row],[Order_Date]])/3,0)</f>
        <v>Q4</v>
      </c>
    </row>
    <row r="446" spans="1:17" x14ac:dyDescent="0.25">
      <c r="A446" t="s">
        <v>1231</v>
      </c>
      <c r="B446" t="s">
        <v>1232</v>
      </c>
      <c r="C446" t="s">
        <v>700</v>
      </c>
      <c r="D446" t="s">
        <v>206</v>
      </c>
      <c r="E446" t="str">
        <f>_xlfn.XLOOKUP(Table1[[#This Row],[Product_ID]],[1]!Table1[Product_ID],[1]!Table1[Product_Name])</f>
        <v>Electronics Product 30</v>
      </c>
      <c r="F446" t="str">
        <f>_xlfn.XLOOKUP(Table1[[#This Row],[Product_ID]],[1]!Table1[Product_ID],[1]!Table1[Category])</f>
        <v>Electronics</v>
      </c>
      <c r="G446">
        <f>_xlfn.XLOOKUP(Table1[[#This Row],[Product_ID]],[1]!Table1[Product_ID],[1]!Table1[Unit_Price])</f>
        <v>16441</v>
      </c>
      <c r="H446">
        <f>_xlfn.XLOOKUP(Table1[[#This Row],[Product_ID]],[1]!Table1[Product_ID],[1]!Table1[Cost])</f>
        <v>8220.5</v>
      </c>
      <c r="I446">
        <v>1</v>
      </c>
      <c r="J446">
        <v>5</v>
      </c>
      <c r="K446">
        <f>Table1[[#This Row],[Quantity]]*Table1[[#This Row],[Unit_Price]]</f>
        <v>16441</v>
      </c>
      <c r="L446">
        <f>Table1[[#This Row],[Quantity]]*Table1[[#This Row],[Cost]]</f>
        <v>8220.5</v>
      </c>
      <c r="M446">
        <f>Table1[[#This Row],[Sales]]-Table1[[#This Row],[Total_Cost]]</f>
        <v>8220.5</v>
      </c>
      <c r="N446" s="1">
        <f>Table1[[#This Row],[Profit]]/Table1[[#This Row],[Sales]]</f>
        <v>0.5</v>
      </c>
      <c r="O446" t="str">
        <f>TEXT(Table1[[#This Row],[Order_Date]],"mmmm")</f>
        <v>July</v>
      </c>
      <c r="P446">
        <f>YEAR(Table1[[#This Row],[Order_Date]])</f>
        <v>2024</v>
      </c>
      <c r="Q446" t="str">
        <f>"Q"&amp;ROUNDUP(MONTH(Table1[[#This Row],[Order_Date]])/3,0)</f>
        <v>Q3</v>
      </c>
    </row>
    <row r="447" spans="1:17" x14ac:dyDescent="0.25">
      <c r="A447" t="s">
        <v>1233</v>
      </c>
      <c r="B447" t="s">
        <v>1234</v>
      </c>
      <c r="C447" t="s">
        <v>1235</v>
      </c>
      <c r="D447" t="s">
        <v>542</v>
      </c>
      <c r="E447" t="str">
        <f>_xlfn.XLOOKUP(Table1[[#This Row],[Product_ID]],[1]!Table1[Product_ID],[1]!Table1[Product_Name])</f>
        <v>Home &amp; Kitchen Product 78</v>
      </c>
      <c r="F447" t="str">
        <f>_xlfn.XLOOKUP(Table1[[#This Row],[Product_ID]],[1]!Table1[Product_ID],[1]!Table1[Category])</f>
        <v>Home &amp; Kitchen</v>
      </c>
      <c r="G447">
        <f>_xlfn.XLOOKUP(Table1[[#This Row],[Product_ID]],[1]!Table1[Product_ID],[1]!Table1[Unit_Price])</f>
        <v>700</v>
      </c>
      <c r="H447">
        <f>_xlfn.XLOOKUP(Table1[[#This Row],[Product_ID]],[1]!Table1[Product_ID],[1]!Table1[Cost])</f>
        <v>420</v>
      </c>
      <c r="I447">
        <v>5</v>
      </c>
      <c r="J447">
        <v>15</v>
      </c>
      <c r="K447">
        <f>Table1[[#This Row],[Quantity]]*Table1[[#This Row],[Unit_Price]]</f>
        <v>3500</v>
      </c>
      <c r="L447">
        <f>Table1[[#This Row],[Quantity]]*Table1[[#This Row],[Cost]]</f>
        <v>2100</v>
      </c>
      <c r="M447">
        <f>Table1[[#This Row],[Sales]]-Table1[[#This Row],[Total_Cost]]</f>
        <v>1400</v>
      </c>
      <c r="N447" s="1">
        <f>Table1[[#This Row],[Profit]]/Table1[[#This Row],[Sales]]</f>
        <v>0.4</v>
      </c>
      <c r="O447" t="str">
        <f>TEXT(Table1[[#This Row],[Order_Date]],"mmmm")</f>
        <v>June</v>
      </c>
      <c r="P447">
        <f>YEAR(Table1[[#This Row],[Order_Date]])</f>
        <v>2024</v>
      </c>
      <c r="Q447" t="str">
        <f>"Q"&amp;ROUNDUP(MONTH(Table1[[#This Row],[Order_Date]])/3,0)</f>
        <v>Q2</v>
      </c>
    </row>
    <row r="448" spans="1:17" x14ac:dyDescent="0.25">
      <c r="A448" t="s">
        <v>1236</v>
      </c>
      <c r="B448" t="s">
        <v>235</v>
      </c>
      <c r="C448" t="s">
        <v>1237</v>
      </c>
      <c r="D448" t="s">
        <v>842</v>
      </c>
      <c r="E448" t="str">
        <f>_xlfn.XLOOKUP(Table1[[#This Row],[Product_ID]],[1]!Table1[Product_ID],[1]!Table1[Product_Name])</f>
        <v>Sports Product 35</v>
      </c>
      <c r="F448" t="str">
        <f>_xlfn.XLOOKUP(Table1[[#This Row],[Product_ID]],[1]!Table1[Product_ID],[1]!Table1[Category])</f>
        <v>Sports</v>
      </c>
      <c r="G448">
        <f>_xlfn.XLOOKUP(Table1[[#This Row],[Product_ID]],[1]!Table1[Product_ID],[1]!Table1[Unit_Price])</f>
        <v>3185</v>
      </c>
      <c r="H448">
        <f>_xlfn.XLOOKUP(Table1[[#This Row],[Product_ID]],[1]!Table1[Product_ID],[1]!Table1[Cost])</f>
        <v>1592.5</v>
      </c>
      <c r="I448">
        <v>4</v>
      </c>
      <c r="J448">
        <v>15</v>
      </c>
      <c r="K448">
        <f>Table1[[#This Row],[Quantity]]*Table1[[#This Row],[Unit_Price]]</f>
        <v>12740</v>
      </c>
      <c r="L448">
        <f>Table1[[#This Row],[Quantity]]*Table1[[#This Row],[Cost]]</f>
        <v>6370</v>
      </c>
      <c r="M448">
        <f>Table1[[#This Row],[Sales]]-Table1[[#This Row],[Total_Cost]]</f>
        <v>6370</v>
      </c>
      <c r="N448" s="1">
        <f>Table1[[#This Row],[Profit]]/Table1[[#This Row],[Sales]]</f>
        <v>0.5</v>
      </c>
      <c r="O448" t="str">
        <f>TEXT(Table1[[#This Row],[Order_Date]],"mmmm")</f>
        <v>December</v>
      </c>
      <c r="P448">
        <f>YEAR(Table1[[#This Row],[Order_Date]])</f>
        <v>2024</v>
      </c>
      <c r="Q448" t="str">
        <f>"Q"&amp;ROUNDUP(MONTH(Table1[[#This Row],[Order_Date]])/3,0)</f>
        <v>Q4</v>
      </c>
    </row>
    <row r="449" spans="1:17" x14ac:dyDescent="0.25">
      <c r="A449" t="s">
        <v>1238</v>
      </c>
      <c r="B449" t="s">
        <v>990</v>
      </c>
      <c r="C449" t="s">
        <v>1239</v>
      </c>
      <c r="D449" t="s">
        <v>37</v>
      </c>
      <c r="E449" t="str">
        <f>_xlfn.XLOOKUP(Table1[[#This Row],[Product_ID]],[1]!Table1[Product_ID],[1]!Table1[Product_Name])</f>
        <v>Home &amp; Kitchen Product 46</v>
      </c>
      <c r="F449" t="str">
        <f>_xlfn.XLOOKUP(Table1[[#This Row],[Product_ID]],[1]!Table1[Product_ID],[1]!Table1[Category])</f>
        <v>Home &amp; Kitchen</v>
      </c>
      <c r="G449">
        <f>_xlfn.XLOOKUP(Table1[[#This Row],[Product_ID]],[1]!Table1[Product_ID],[1]!Table1[Unit_Price])</f>
        <v>10604</v>
      </c>
      <c r="H449">
        <f>_xlfn.XLOOKUP(Table1[[#This Row],[Product_ID]],[1]!Table1[Product_ID],[1]!Table1[Cost])</f>
        <v>5302</v>
      </c>
      <c r="I449">
        <v>2</v>
      </c>
      <c r="J449">
        <v>10</v>
      </c>
      <c r="K449">
        <f>Table1[[#This Row],[Quantity]]*Table1[[#This Row],[Unit_Price]]</f>
        <v>21208</v>
      </c>
      <c r="L449">
        <f>Table1[[#This Row],[Quantity]]*Table1[[#This Row],[Cost]]</f>
        <v>10604</v>
      </c>
      <c r="M449">
        <f>Table1[[#This Row],[Sales]]-Table1[[#This Row],[Total_Cost]]</f>
        <v>10604</v>
      </c>
      <c r="N449" s="1">
        <f>Table1[[#This Row],[Profit]]/Table1[[#This Row],[Sales]]</f>
        <v>0.5</v>
      </c>
      <c r="O449" t="str">
        <f>TEXT(Table1[[#This Row],[Order_Date]],"mmmm")</f>
        <v>April</v>
      </c>
      <c r="P449">
        <f>YEAR(Table1[[#This Row],[Order_Date]])</f>
        <v>2024</v>
      </c>
      <c r="Q449" t="str">
        <f>"Q"&amp;ROUNDUP(MONTH(Table1[[#This Row],[Order_Date]])/3,0)</f>
        <v>Q2</v>
      </c>
    </row>
    <row r="450" spans="1:17" x14ac:dyDescent="0.25">
      <c r="A450" t="s">
        <v>1240</v>
      </c>
      <c r="B450" t="s">
        <v>1241</v>
      </c>
      <c r="C450" t="s">
        <v>736</v>
      </c>
      <c r="D450" t="s">
        <v>29</v>
      </c>
      <c r="E450" t="str">
        <f>_xlfn.XLOOKUP(Table1[[#This Row],[Product_ID]],[1]!Table1[Product_ID],[1]!Table1[Product_Name])</f>
        <v>Beauty Product 18</v>
      </c>
      <c r="F450" t="str">
        <f>_xlfn.XLOOKUP(Table1[[#This Row],[Product_ID]],[1]!Table1[Product_ID],[1]!Table1[Category])</f>
        <v>Beauty</v>
      </c>
      <c r="G450">
        <f>_xlfn.XLOOKUP(Table1[[#This Row],[Product_ID]],[1]!Table1[Product_ID],[1]!Table1[Unit_Price])</f>
        <v>3985</v>
      </c>
      <c r="H450">
        <f>_xlfn.XLOOKUP(Table1[[#This Row],[Product_ID]],[1]!Table1[Product_ID],[1]!Table1[Cost])</f>
        <v>2789.5</v>
      </c>
      <c r="I450">
        <v>5</v>
      </c>
      <c r="J450">
        <v>10</v>
      </c>
      <c r="K450">
        <f>Table1[[#This Row],[Quantity]]*Table1[[#This Row],[Unit_Price]]</f>
        <v>19925</v>
      </c>
      <c r="L450">
        <f>Table1[[#This Row],[Quantity]]*Table1[[#This Row],[Cost]]</f>
        <v>13947.5</v>
      </c>
      <c r="M450">
        <f>Table1[[#This Row],[Sales]]-Table1[[#This Row],[Total_Cost]]</f>
        <v>5977.5</v>
      </c>
      <c r="N450" s="1">
        <f>Table1[[#This Row],[Profit]]/Table1[[#This Row],[Sales]]</f>
        <v>0.3</v>
      </c>
      <c r="O450" t="str">
        <f>TEXT(Table1[[#This Row],[Order_Date]],"mmmm")</f>
        <v>September</v>
      </c>
      <c r="P450">
        <f>YEAR(Table1[[#This Row],[Order_Date]])</f>
        <v>2024</v>
      </c>
      <c r="Q450" t="str">
        <f>"Q"&amp;ROUNDUP(MONTH(Table1[[#This Row],[Order_Date]])/3,0)</f>
        <v>Q3</v>
      </c>
    </row>
    <row r="451" spans="1:17" x14ac:dyDescent="0.25">
      <c r="A451" t="s">
        <v>1242</v>
      </c>
      <c r="B451" t="s">
        <v>1243</v>
      </c>
      <c r="C451" t="s">
        <v>601</v>
      </c>
      <c r="D451" t="s">
        <v>189</v>
      </c>
      <c r="E451" t="str">
        <f>_xlfn.XLOOKUP(Table1[[#This Row],[Product_ID]],[1]!Table1[Product_ID],[1]!Table1[Product_Name])</f>
        <v>Home &amp; Kitchen Product 79</v>
      </c>
      <c r="F451" t="str">
        <f>_xlfn.XLOOKUP(Table1[[#This Row],[Product_ID]],[1]!Table1[Product_ID],[1]!Table1[Category])</f>
        <v>Home &amp; Kitchen</v>
      </c>
      <c r="G451">
        <f>_xlfn.XLOOKUP(Table1[[#This Row],[Product_ID]],[1]!Table1[Product_ID],[1]!Table1[Unit_Price])</f>
        <v>10900</v>
      </c>
      <c r="H451">
        <f>_xlfn.XLOOKUP(Table1[[#This Row],[Product_ID]],[1]!Table1[Product_ID],[1]!Table1[Cost])</f>
        <v>5450</v>
      </c>
      <c r="I451">
        <v>3</v>
      </c>
      <c r="J451">
        <v>10</v>
      </c>
      <c r="K451">
        <f>Table1[[#This Row],[Quantity]]*Table1[[#This Row],[Unit_Price]]</f>
        <v>32700</v>
      </c>
      <c r="L451">
        <f>Table1[[#This Row],[Quantity]]*Table1[[#This Row],[Cost]]</f>
        <v>16350</v>
      </c>
      <c r="M451">
        <f>Table1[[#This Row],[Sales]]-Table1[[#This Row],[Total_Cost]]</f>
        <v>16350</v>
      </c>
      <c r="N451" s="1">
        <f>Table1[[#This Row],[Profit]]/Table1[[#This Row],[Sales]]</f>
        <v>0.5</v>
      </c>
      <c r="O451" t="str">
        <f>TEXT(Table1[[#This Row],[Order_Date]],"mmmm")</f>
        <v>January</v>
      </c>
      <c r="P451">
        <f>YEAR(Table1[[#This Row],[Order_Date]])</f>
        <v>2024</v>
      </c>
      <c r="Q451" t="str">
        <f>"Q"&amp;ROUNDUP(MONTH(Table1[[#This Row],[Order_Date]])/3,0)</f>
        <v>Q1</v>
      </c>
    </row>
    <row r="452" spans="1:17" x14ac:dyDescent="0.25">
      <c r="A452" t="s">
        <v>1244</v>
      </c>
      <c r="B452" t="s">
        <v>432</v>
      </c>
      <c r="C452" t="s">
        <v>1245</v>
      </c>
      <c r="D452" t="s">
        <v>476</v>
      </c>
      <c r="E452" t="str">
        <f>_xlfn.XLOOKUP(Table1[[#This Row],[Product_ID]],[1]!Table1[Product_ID],[1]!Table1[Product_Name])</f>
        <v>Electronics Product 22</v>
      </c>
      <c r="F452" t="str">
        <f>_xlfn.XLOOKUP(Table1[[#This Row],[Product_ID]],[1]!Table1[Product_ID],[1]!Table1[Category])</f>
        <v>Electronics</v>
      </c>
      <c r="G452">
        <f>_xlfn.XLOOKUP(Table1[[#This Row],[Product_ID]],[1]!Table1[Product_ID],[1]!Table1[Unit_Price])</f>
        <v>48755</v>
      </c>
      <c r="H452">
        <f>_xlfn.XLOOKUP(Table1[[#This Row],[Product_ID]],[1]!Table1[Product_ID],[1]!Table1[Cost])</f>
        <v>29253</v>
      </c>
      <c r="I452">
        <v>4</v>
      </c>
      <c r="J452">
        <v>10</v>
      </c>
      <c r="K452">
        <f>Table1[[#This Row],[Quantity]]*Table1[[#This Row],[Unit_Price]]</f>
        <v>195020</v>
      </c>
      <c r="L452">
        <f>Table1[[#This Row],[Quantity]]*Table1[[#This Row],[Cost]]</f>
        <v>117012</v>
      </c>
      <c r="M452">
        <f>Table1[[#This Row],[Sales]]-Table1[[#This Row],[Total_Cost]]</f>
        <v>78008</v>
      </c>
      <c r="N452" s="1">
        <f>Table1[[#This Row],[Profit]]/Table1[[#This Row],[Sales]]</f>
        <v>0.4</v>
      </c>
      <c r="O452" t="str">
        <f>TEXT(Table1[[#This Row],[Order_Date]],"mmmm")</f>
        <v>August</v>
      </c>
      <c r="P452">
        <f>YEAR(Table1[[#This Row],[Order_Date]])</f>
        <v>2025</v>
      </c>
      <c r="Q452" t="str">
        <f>"Q"&amp;ROUNDUP(MONTH(Table1[[#This Row],[Order_Date]])/3,0)</f>
        <v>Q3</v>
      </c>
    </row>
    <row r="453" spans="1:17" x14ac:dyDescent="0.25">
      <c r="A453" t="s">
        <v>1246</v>
      </c>
      <c r="B453" t="s">
        <v>1247</v>
      </c>
      <c r="C453" t="s">
        <v>508</v>
      </c>
      <c r="D453" t="s">
        <v>320</v>
      </c>
      <c r="E453" t="str">
        <f>_xlfn.XLOOKUP(Table1[[#This Row],[Product_ID]],[1]!Table1[Product_ID],[1]!Table1[Product_Name])</f>
        <v>Clothing Product 15</v>
      </c>
      <c r="F453" t="str">
        <f>_xlfn.XLOOKUP(Table1[[#This Row],[Product_ID]],[1]!Table1[Product_ID],[1]!Table1[Category])</f>
        <v>Clothing</v>
      </c>
      <c r="G453">
        <f>_xlfn.XLOOKUP(Table1[[#This Row],[Product_ID]],[1]!Table1[Product_ID],[1]!Table1[Unit_Price])</f>
        <v>2943</v>
      </c>
      <c r="H453">
        <f>_xlfn.XLOOKUP(Table1[[#This Row],[Product_ID]],[1]!Table1[Product_ID],[1]!Table1[Cost])</f>
        <v>1471.5</v>
      </c>
      <c r="I453">
        <v>2</v>
      </c>
      <c r="J453">
        <v>20</v>
      </c>
      <c r="K453">
        <f>Table1[[#This Row],[Quantity]]*Table1[[#This Row],[Unit_Price]]</f>
        <v>5886</v>
      </c>
      <c r="L453">
        <f>Table1[[#This Row],[Quantity]]*Table1[[#This Row],[Cost]]</f>
        <v>2943</v>
      </c>
      <c r="M453">
        <f>Table1[[#This Row],[Sales]]-Table1[[#This Row],[Total_Cost]]</f>
        <v>2943</v>
      </c>
      <c r="N453" s="1">
        <f>Table1[[#This Row],[Profit]]/Table1[[#This Row],[Sales]]</f>
        <v>0.5</v>
      </c>
      <c r="O453" t="str">
        <f>TEXT(Table1[[#This Row],[Order_Date]],"mmmm")</f>
        <v>July</v>
      </c>
      <c r="P453">
        <f>YEAR(Table1[[#This Row],[Order_Date]])</f>
        <v>2024</v>
      </c>
      <c r="Q453" t="str">
        <f>"Q"&amp;ROUNDUP(MONTH(Table1[[#This Row],[Order_Date]])/3,0)</f>
        <v>Q3</v>
      </c>
    </row>
    <row r="454" spans="1:17" x14ac:dyDescent="0.25">
      <c r="A454" t="s">
        <v>1248</v>
      </c>
      <c r="B454" t="s">
        <v>360</v>
      </c>
      <c r="C454" t="s">
        <v>1249</v>
      </c>
      <c r="D454" t="s">
        <v>270</v>
      </c>
      <c r="E454" t="str">
        <f>_xlfn.XLOOKUP(Table1[[#This Row],[Product_ID]],[1]!Table1[Product_ID],[1]!Table1[Product_Name])</f>
        <v>Clothing Product 47</v>
      </c>
      <c r="F454" t="str">
        <f>_xlfn.XLOOKUP(Table1[[#This Row],[Product_ID]],[1]!Table1[Product_ID],[1]!Table1[Category])</f>
        <v>Clothing</v>
      </c>
      <c r="G454">
        <f>_xlfn.XLOOKUP(Table1[[#This Row],[Product_ID]],[1]!Table1[Product_ID],[1]!Table1[Unit_Price])</f>
        <v>3146</v>
      </c>
      <c r="H454">
        <f>_xlfn.XLOOKUP(Table1[[#This Row],[Product_ID]],[1]!Table1[Product_ID],[1]!Table1[Cost])</f>
        <v>1573</v>
      </c>
      <c r="I454">
        <v>5</v>
      </c>
      <c r="J454">
        <v>15</v>
      </c>
      <c r="K454">
        <f>Table1[[#This Row],[Quantity]]*Table1[[#This Row],[Unit_Price]]</f>
        <v>15730</v>
      </c>
      <c r="L454">
        <f>Table1[[#This Row],[Quantity]]*Table1[[#This Row],[Cost]]</f>
        <v>7865</v>
      </c>
      <c r="M454">
        <f>Table1[[#This Row],[Sales]]-Table1[[#This Row],[Total_Cost]]</f>
        <v>7865</v>
      </c>
      <c r="N454" s="1">
        <f>Table1[[#This Row],[Profit]]/Table1[[#This Row],[Sales]]</f>
        <v>0.5</v>
      </c>
      <c r="O454" t="str">
        <f>TEXT(Table1[[#This Row],[Order_Date]],"mmmm")</f>
        <v>May</v>
      </c>
      <c r="P454">
        <f>YEAR(Table1[[#This Row],[Order_Date]])</f>
        <v>2024</v>
      </c>
      <c r="Q454" t="str">
        <f>"Q"&amp;ROUNDUP(MONTH(Table1[[#This Row],[Order_Date]])/3,0)</f>
        <v>Q2</v>
      </c>
    </row>
    <row r="455" spans="1:17" x14ac:dyDescent="0.25">
      <c r="A455" t="s">
        <v>1250</v>
      </c>
      <c r="B455" t="s">
        <v>1135</v>
      </c>
      <c r="C455" t="s">
        <v>464</v>
      </c>
      <c r="D455" t="s">
        <v>638</v>
      </c>
      <c r="E455" t="str">
        <f>_xlfn.XLOOKUP(Table1[[#This Row],[Product_ID]],[1]!Table1[Product_ID],[1]!Table1[Product_Name])</f>
        <v>Sports Product 70</v>
      </c>
      <c r="F455" t="str">
        <f>_xlfn.XLOOKUP(Table1[[#This Row],[Product_ID]],[1]!Table1[Product_ID],[1]!Table1[Category])</f>
        <v>Sports</v>
      </c>
      <c r="G455">
        <f>_xlfn.XLOOKUP(Table1[[#This Row],[Product_ID]],[1]!Table1[Product_ID],[1]!Table1[Unit_Price])</f>
        <v>583</v>
      </c>
      <c r="H455">
        <f>_xlfn.XLOOKUP(Table1[[#This Row],[Product_ID]],[1]!Table1[Product_ID],[1]!Table1[Cost])</f>
        <v>349.8</v>
      </c>
      <c r="I455">
        <v>4</v>
      </c>
      <c r="J455">
        <v>15</v>
      </c>
      <c r="K455">
        <f>Table1[[#This Row],[Quantity]]*Table1[[#This Row],[Unit_Price]]</f>
        <v>2332</v>
      </c>
      <c r="L455">
        <f>Table1[[#This Row],[Quantity]]*Table1[[#This Row],[Cost]]</f>
        <v>1399.2</v>
      </c>
      <c r="M455">
        <f>Table1[[#This Row],[Sales]]-Table1[[#This Row],[Total_Cost]]</f>
        <v>932.8</v>
      </c>
      <c r="N455" s="1">
        <f>Table1[[#This Row],[Profit]]/Table1[[#This Row],[Sales]]</f>
        <v>0.39999999999999997</v>
      </c>
      <c r="O455" t="str">
        <f>TEXT(Table1[[#This Row],[Order_Date]],"mmmm")</f>
        <v>July</v>
      </c>
      <c r="P455">
        <f>YEAR(Table1[[#This Row],[Order_Date]])</f>
        <v>2025</v>
      </c>
      <c r="Q455" t="str">
        <f>"Q"&amp;ROUNDUP(MONTH(Table1[[#This Row],[Order_Date]])/3,0)</f>
        <v>Q3</v>
      </c>
    </row>
    <row r="456" spans="1:17" x14ac:dyDescent="0.25">
      <c r="A456" t="s">
        <v>1251</v>
      </c>
      <c r="B456" t="s">
        <v>1252</v>
      </c>
      <c r="C456" t="s">
        <v>1253</v>
      </c>
      <c r="D456" t="s">
        <v>628</v>
      </c>
      <c r="E456" t="str">
        <f>_xlfn.XLOOKUP(Table1[[#This Row],[Product_ID]],[1]!Table1[Product_ID],[1]!Table1[Product_Name])</f>
        <v>Sports Product 97</v>
      </c>
      <c r="F456" t="str">
        <f>_xlfn.XLOOKUP(Table1[[#This Row],[Product_ID]],[1]!Table1[Product_ID],[1]!Table1[Category])</f>
        <v>Sports</v>
      </c>
      <c r="G456">
        <f>_xlfn.XLOOKUP(Table1[[#This Row],[Product_ID]],[1]!Table1[Product_ID],[1]!Table1[Unit_Price])</f>
        <v>9084</v>
      </c>
      <c r="H456">
        <f>_xlfn.XLOOKUP(Table1[[#This Row],[Product_ID]],[1]!Table1[Product_ID],[1]!Table1[Cost])</f>
        <v>6358.8</v>
      </c>
      <c r="I456">
        <v>4</v>
      </c>
      <c r="J456">
        <v>5</v>
      </c>
      <c r="K456">
        <f>Table1[[#This Row],[Quantity]]*Table1[[#This Row],[Unit_Price]]</f>
        <v>36336</v>
      </c>
      <c r="L456">
        <f>Table1[[#This Row],[Quantity]]*Table1[[#This Row],[Cost]]</f>
        <v>25435.200000000001</v>
      </c>
      <c r="M456">
        <f>Table1[[#This Row],[Sales]]-Table1[[#This Row],[Total_Cost]]</f>
        <v>10900.8</v>
      </c>
      <c r="N456" s="1">
        <f>Table1[[#This Row],[Profit]]/Table1[[#This Row],[Sales]]</f>
        <v>0.3</v>
      </c>
      <c r="O456" t="str">
        <f>TEXT(Table1[[#This Row],[Order_Date]],"mmmm")</f>
        <v>December</v>
      </c>
      <c r="P456">
        <f>YEAR(Table1[[#This Row],[Order_Date]])</f>
        <v>2025</v>
      </c>
      <c r="Q456" t="str">
        <f>"Q"&amp;ROUNDUP(MONTH(Table1[[#This Row],[Order_Date]])/3,0)</f>
        <v>Q4</v>
      </c>
    </row>
    <row r="457" spans="1:17" x14ac:dyDescent="0.25">
      <c r="A457" t="s">
        <v>1254</v>
      </c>
      <c r="B457" t="s">
        <v>39</v>
      </c>
      <c r="C457" t="s">
        <v>1255</v>
      </c>
      <c r="D457" t="s">
        <v>67</v>
      </c>
      <c r="E457" t="str">
        <f>_xlfn.XLOOKUP(Table1[[#This Row],[Product_ID]],[1]!Table1[Product_ID],[1]!Table1[Product_Name])</f>
        <v>Home &amp; Kitchen Product 12</v>
      </c>
      <c r="F457" t="str">
        <f>_xlfn.XLOOKUP(Table1[[#This Row],[Product_ID]],[1]!Table1[Product_ID],[1]!Table1[Category])</f>
        <v>Home &amp; Kitchen</v>
      </c>
      <c r="G457">
        <f>_xlfn.XLOOKUP(Table1[[#This Row],[Product_ID]],[1]!Table1[Product_ID],[1]!Table1[Unit_Price])</f>
        <v>1513</v>
      </c>
      <c r="H457">
        <f>_xlfn.XLOOKUP(Table1[[#This Row],[Product_ID]],[1]!Table1[Product_ID],[1]!Table1[Cost])</f>
        <v>907.8</v>
      </c>
      <c r="I457">
        <v>1</v>
      </c>
      <c r="J457">
        <v>5</v>
      </c>
      <c r="K457">
        <f>Table1[[#This Row],[Quantity]]*Table1[[#This Row],[Unit_Price]]</f>
        <v>1513</v>
      </c>
      <c r="L457">
        <f>Table1[[#This Row],[Quantity]]*Table1[[#This Row],[Cost]]</f>
        <v>907.8</v>
      </c>
      <c r="M457">
        <f>Table1[[#This Row],[Sales]]-Table1[[#This Row],[Total_Cost]]</f>
        <v>605.20000000000005</v>
      </c>
      <c r="N457" s="1">
        <f>Table1[[#This Row],[Profit]]/Table1[[#This Row],[Sales]]</f>
        <v>0.4</v>
      </c>
      <c r="O457" t="str">
        <f>TEXT(Table1[[#This Row],[Order_Date]],"mmmm")</f>
        <v>November</v>
      </c>
      <c r="P457">
        <f>YEAR(Table1[[#This Row],[Order_Date]])</f>
        <v>2024</v>
      </c>
      <c r="Q457" t="str">
        <f>"Q"&amp;ROUNDUP(MONTH(Table1[[#This Row],[Order_Date]])/3,0)</f>
        <v>Q4</v>
      </c>
    </row>
    <row r="458" spans="1:17" x14ac:dyDescent="0.25">
      <c r="A458" t="s">
        <v>1256</v>
      </c>
      <c r="B458" t="s">
        <v>1257</v>
      </c>
      <c r="C458" t="s">
        <v>1258</v>
      </c>
      <c r="D458" t="s">
        <v>542</v>
      </c>
      <c r="E458" t="str">
        <f>_xlfn.XLOOKUP(Table1[[#This Row],[Product_ID]],[1]!Table1[Product_ID],[1]!Table1[Product_Name])</f>
        <v>Home &amp; Kitchen Product 78</v>
      </c>
      <c r="F458" t="str">
        <f>_xlfn.XLOOKUP(Table1[[#This Row],[Product_ID]],[1]!Table1[Product_ID],[1]!Table1[Category])</f>
        <v>Home &amp; Kitchen</v>
      </c>
      <c r="G458">
        <f>_xlfn.XLOOKUP(Table1[[#This Row],[Product_ID]],[1]!Table1[Product_ID],[1]!Table1[Unit_Price])</f>
        <v>700</v>
      </c>
      <c r="H458">
        <f>_xlfn.XLOOKUP(Table1[[#This Row],[Product_ID]],[1]!Table1[Product_ID],[1]!Table1[Cost])</f>
        <v>420</v>
      </c>
      <c r="I458">
        <v>1</v>
      </c>
      <c r="J458">
        <v>0</v>
      </c>
      <c r="K458">
        <f>Table1[[#This Row],[Quantity]]*Table1[[#This Row],[Unit_Price]]</f>
        <v>700</v>
      </c>
      <c r="L458">
        <f>Table1[[#This Row],[Quantity]]*Table1[[#This Row],[Cost]]</f>
        <v>420</v>
      </c>
      <c r="M458">
        <f>Table1[[#This Row],[Sales]]-Table1[[#This Row],[Total_Cost]]</f>
        <v>280</v>
      </c>
      <c r="N458" s="1">
        <f>Table1[[#This Row],[Profit]]/Table1[[#This Row],[Sales]]</f>
        <v>0.4</v>
      </c>
      <c r="O458" t="str">
        <f>TEXT(Table1[[#This Row],[Order_Date]],"mmmm")</f>
        <v>November</v>
      </c>
      <c r="P458">
        <f>YEAR(Table1[[#This Row],[Order_Date]])</f>
        <v>2025</v>
      </c>
      <c r="Q458" t="str">
        <f>"Q"&amp;ROUNDUP(MONTH(Table1[[#This Row],[Order_Date]])/3,0)</f>
        <v>Q4</v>
      </c>
    </row>
    <row r="459" spans="1:17" x14ac:dyDescent="0.25">
      <c r="A459" t="s">
        <v>1259</v>
      </c>
      <c r="B459" t="s">
        <v>596</v>
      </c>
      <c r="C459" t="s">
        <v>1260</v>
      </c>
      <c r="D459" t="s">
        <v>297</v>
      </c>
      <c r="E459" t="str">
        <f>_xlfn.XLOOKUP(Table1[[#This Row],[Product_ID]],[1]!Table1[Product_ID],[1]!Table1[Product_Name])</f>
        <v>Home &amp; Kitchen Product 64</v>
      </c>
      <c r="F459" t="str">
        <f>_xlfn.XLOOKUP(Table1[[#This Row],[Product_ID]],[1]!Table1[Product_ID],[1]!Table1[Category])</f>
        <v>Home &amp; Kitchen</v>
      </c>
      <c r="G459">
        <f>_xlfn.XLOOKUP(Table1[[#This Row],[Product_ID]],[1]!Table1[Product_ID],[1]!Table1[Unit_Price])</f>
        <v>8274</v>
      </c>
      <c r="H459">
        <f>_xlfn.XLOOKUP(Table1[[#This Row],[Product_ID]],[1]!Table1[Product_ID],[1]!Table1[Cost])</f>
        <v>5791.8</v>
      </c>
      <c r="I459">
        <v>3</v>
      </c>
      <c r="J459">
        <v>10</v>
      </c>
      <c r="K459">
        <f>Table1[[#This Row],[Quantity]]*Table1[[#This Row],[Unit_Price]]</f>
        <v>24822</v>
      </c>
      <c r="L459">
        <f>Table1[[#This Row],[Quantity]]*Table1[[#This Row],[Cost]]</f>
        <v>17375.400000000001</v>
      </c>
      <c r="M459">
        <f>Table1[[#This Row],[Sales]]-Table1[[#This Row],[Total_Cost]]</f>
        <v>7446.5999999999985</v>
      </c>
      <c r="N459" s="1">
        <f>Table1[[#This Row],[Profit]]/Table1[[#This Row],[Sales]]</f>
        <v>0.29999999999999993</v>
      </c>
      <c r="O459" t="str">
        <f>TEXT(Table1[[#This Row],[Order_Date]],"mmmm")</f>
        <v>July</v>
      </c>
      <c r="P459">
        <f>YEAR(Table1[[#This Row],[Order_Date]])</f>
        <v>2024</v>
      </c>
      <c r="Q459" t="str">
        <f>"Q"&amp;ROUNDUP(MONTH(Table1[[#This Row],[Order_Date]])/3,0)</f>
        <v>Q3</v>
      </c>
    </row>
    <row r="460" spans="1:17" x14ac:dyDescent="0.25">
      <c r="A460" t="s">
        <v>1261</v>
      </c>
      <c r="B460" t="s">
        <v>1135</v>
      </c>
      <c r="C460" t="s">
        <v>1262</v>
      </c>
      <c r="D460" t="s">
        <v>373</v>
      </c>
      <c r="E460" t="str">
        <f>_xlfn.XLOOKUP(Table1[[#This Row],[Product_ID]],[1]!Table1[Product_ID],[1]!Table1[Product_Name])</f>
        <v>Sports Product 26</v>
      </c>
      <c r="F460" t="str">
        <f>_xlfn.XLOOKUP(Table1[[#This Row],[Product_ID]],[1]!Table1[Product_ID],[1]!Table1[Category])</f>
        <v>Sports</v>
      </c>
      <c r="G460">
        <f>_xlfn.XLOOKUP(Table1[[#This Row],[Product_ID]],[1]!Table1[Product_ID],[1]!Table1[Unit_Price])</f>
        <v>4882</v>
      </c>
      <c r="H460">
        <f>_xlfn.XLOOKUP(Table1[[#This Row],[Product_ID]],[1]!Table1[Product_ID],[1]!Table1[Cost])</f>
        <v>2929.2</v>
      </c>
      <c r="I460">
        <v>5</v>
      </c>
      <c r="J460">
        <v>15</v>
      </c>
      <c r="K460">
        <f>Table1[[#This Row],[Quantity]]*Table1[[#This Row],[Unit_Price]]</f>
        <v>24410</v>
      </c>
      <c r="L460">
        <f>Table1[[#This Row],[Quantity]]*Table1[[#This Row],[Cost]]</f>
        <v>14646</v>
      </c>
      <c r="M460">
        <f>Table1[[#This Row],[Sales]]-Table1[[#This Row],[Total_Cost]]</f>
        <v>9764</v>
      </c>
      <c r="N460" s="1">
        <f>Table1[[#This Row],[Profit]]/Table1[[#This Row],[Sales]]</f>
        <v>0.4</v>
      </c>
      <c r="O460" t="str">
        <f>TEXT(Table1[[#This Row],[Order_Date]],"mmmm")</f>
        <v>July</v>
      </c>
      <c r="P460">
        <f>YEAR(Table1[[#This Row],[Order_Date]])</f>
        <v>2025</v>
      </c>
      <c r="Q460" t="str">
        <f>"Q"&amp;ROUNDUP(MONTH(Table1[[#This Row],[Order_Date]])/3,0)</f>
        <v>Q3</v>
      </c>
    </row>
    <row r="461" spans="1:17" x14ac:dyDescent="0.25">
      <c r="A461" t="s">
        <v>1263</v>
      </c>
      <c r="B461" t="s">
        <v>1264</v>
      </c>
      <c r="C461" t="s">
        <v>55</v>
      </c>
      <c r="D461" t="s">
        <v>17</v>
      </c>
      <c r="E461" t="str">
        <f>_xlfn.XLOOKUP(Table1[[#This Row],[Product_ID]],[1]!Table1[Product_ID],[1]!Table1[Product_Name])</f>
        <v>Clothing Product 38</v>
      </c>
      <c r="F461" t="str">
        <f>_xlfn.XLOOKUP(Table1[[#This Row],[Product_ID]],[1]!Table1[Product_ID],[1]!Table1[Category])</f>
        <v>Clothing</v>
      </c>
      <c r="G461">
        <f>_xlfn.XLOOKUP(Table1[[#This Row],[Product_ID]],[1]!Table1[Product_ID],[1]!Table1[Unit_Price])</f>
        <v>413</v>
      </c>
      <c r="H461">
        <f>_xlfn.XLOOKUP(Table1[[#This Row],[Product_ID]],[1]!Table1[Product_ID],[1]!Table1[Cost])</f>
        <v>247.8</v>
      </c>
      <c r="I461">
        <v>1</v>
      </c>
      <c r="J461">
        <v>0</v>
      </c>
      <c r="K461">
        <f>Table1[[#This Row],[Quantity]]*Table1[[#This Row],[Unit_Price]]</f>
        <v>413</v>
      </c>
      <c r="L461">
        <f>Table1[[#This Row],[Quantity]]*Table1[[#This Row],[Cost]]</f>
        <v>247.8</v>
      </c>
      <c r="M461">
        <f>Table1[[#This Row],[Sales]]-Table1[[#This Row],[Total_Cost]]</f>
        <v>165.2</v>
      </c>
      <c r="N461" s="1">
        <f>Table1[[#This Row],[Profit]]/Table1[[#This Row],[Sales]]</f>
        <v>0.39999999999999997</v>
      </c>
      <c r="O461" t="str">
        <f>TEXT(Table1[[#This Row],[Order_Date]],"mmmm")</f>
        <v>August</v>
      </c>
      <c r="P461">
        <f>YEAR(Table1[[#This Row],[Order_Date]])</f>
        <v>2024</v>
      </c>
      <c r="Q461" t="str">
        <f>"Q"&amp;ROUNDUP(MONTH(Table1[[#This Row],[Order_Date]])/3,0)</f>
        <v>Q3</v>
      </c>
    </row>
    <row r="462" spans="1:17" x14ac:dyDescent="0.25">
      <c r="A462" t="s">
        <v>1265</v>
      </c>
      <c r="B462" t="s">
        <v>1266</v>
      </c>
      <c r="C462" t="s">
        <v>1267</v>
      </c>
      <c r="D462" t="s">
        <v>502</v>
      </c>
      <c r="E462" t="str">
        <f>_xlfn.XLOOKUP(Table1[[#This Row],[Product_ID]],[1]!Table1[Product_ID],[1]!Table1[Product_Name])</f>
        <v>Beauty Product 42</v>
      </c>
      <c r="F462" t="str">
        <f>_xlfn.XLOOKUP(Table1[[#This Row],[Product_ID]],[1]!Table1[Product_ID],[1]!Table1[Category])</f>
        <v>Beauty</v>
      </c>
      <c r="G462">
        <f>_xlfn.XLOOKUP(Table1[[#This Row],[Product_ID]],[1]!Table1[Product_ID],[1]!Table1[Unit_Price])</f>
        <v>2758</v>
      </c>
      <c r="H462">
        <f>_xlfn.XLOOKUP(Table1[[#This Row],[Product_ID]],[1]!Table1[Product_ID],[1]!Table1[Cost])</f>
        <v>1379</v>
      </c>
      <c r="I462">
        <v>2</v>
      </c>
      <c r="J462">
        <v>20</v>
      </c>
      <c r="K462">
        <f>Table1[[#This Row],[Quantity]]*Table1[[#This Row],[Unit_Price]]</f>
        <v>5516</v>
      </c>
      <c r="L462">
        <f>Table1[[#This Row],[Quantity]]*Table1[[#This Row],[Cost]]</f>
        <v>2758</v>
      </c>
      <c r="M462">
        <f>Table1[[#This Row],[Sales]]-Table1[[#This Row],[Total_Cost]]</f>
        <v>2758</v>
      </c>
      <c r="N462" s="1">
        <f>Table1[[#This Row],[Profit]]/Table1[[#This Row],[Sales]]</f>
        <v>0.5</v>
      </c>
      <c r="O462" t="str">
        <f>TEXT(Table1[[#This Row],[Order_Date]],"mmmm")</f>
        <v>December</v>
      </c>
      <c r="P462">
        <f>YEAR(Table1[[#This Row],[Order_Date]])</f>
        <v>2025</v>
      </c>
      <c r="Q462" t="str">
        <f>"Q"&amp;ROUNDUP(MONTH(Table1[[#This Row],[Order_Date]])/3,0)</f>
        <v>Q4</v>
      </c>
    </row>
    <row r="463" spans="1:17" x14ac:dyDescent="0.25">
      <c r="A463" t="s">
        <v>1268</v>
      </c>
      <c r="B463" t="s">
        <v>255</v>
      </c>
      <c r="C463" t="s">
        <v>1269</v>
      </c>
      <c r="D463" t="s">
        <v>663</v>
      </c>
      <c r="E463" t="str">
        <f>_xlfn.XLOOKUP(Table1[[#This Row],[Product_ID]],[1]!Table1[Product_ID],[1]!Table1[Product_Name])</f>
        <v>Electronics Product 34</v>
      </c>
      <c r="F463" t="str">
        <f>_xlfn.XLOOKUP(Table1[[#This Row],[Product_ID]],[1]!Table1[Product_ID],[1]!Table1[Category])</f>
        <v>Electronics</v>
      </c>
      <c r="G463">
        <f>_xlfn.XLOOKUP(Table1[[#This Row],[Product_ID]],[1]!Table1[Product_ID],[1]!Table1[Unit_Price])</f>
        <v>4860</v>
      </c>
      <c r="H463">
        <f>_xlfn.XLOOKUP(Table1[[#This Row],[Product_ID]],[1]!Table1[Product_ID],[1]!Table1[Cost])</f>
        <v>2430</v>
      </c>
      <c r="I463">
        <v>4</v>
      </c>
      <c r="J463">
        <v>10</v>
      </c>
      <c r="K463">
        <f>Table1[[#This Row],[Quantity]]*Table1[[#This Row],[Unit_Price]]</f>
        <v>19440</v>
      </c>
      <c r="L463">
        <f>Table1[[#This Row],[Quantity]]*Table1[[#This Row],[Cost]]</f>
        <v>9720</v>
      </c>
      <c r="M463">
        <f>Table1[[#This Row],[Sales]]-Table1[[#This Row],[Total_Cost]]</f>
        <v>9720</v>
      </c>
      <c r="N463" s="1">
        <f>Table1[[#This Row],[Profit]]/Table1[[#This Row],[Sales]]</f>
        <v>0.5</v>
      </c>
      <c r="O463" t="str">
        <f>TEXT(Table1[[#This Row],[Order_Date]],"mmmm")</f>
        <v>December</v>
      </c>
      <c r="P463">
        <f>YEAR(Table1[[#This Row],[Order_Date]])</f>
        <v>2024</v>
      </c>
      <c r="Q463" t="str">
        <f>"Q"&amp;ROUNDUP(MONTH(Table1[[#This Row],[Order_Date]])/3,0)</f>
        <v>Q4</v>
      </c>
    </row>
    <row r="464" spans="1:17" x14ac:dyDescent="0.25">
      <c r="A464" t="s">
        <v>1270</v>
      </c>
      <c r="B464" t="s">
        <v>242</v>
      </c>
      <c r="C464" t="s">
        <v>959</v>
      </c>
      <c r="D464" t="s">
        <v>146</v>
      </c>
      <c r="E464" t="str">
        <f>_xlfn.XLOOKUP(Table1[[#This Row],[Product_ID]],[1]!Table1[Product_ID],[1]!Table1[Product_Name])</f>
        <v>Electronics Product 8</v>
      </c>
      <c r="F464" t="str">
        <f>_xlfn.XLOOKUP(Table1[[#This Row],[Product_ID]],[1]!Table1[Product_ID],[1]!Table1[Category])</f>
        <v>Electronics</v>
      </c>
      <c r="G464">
        <f>_xlfn.XLOOKUP(Table1[[#This Row],[Product_ID]],[1]!Table1[Product_ID],[1]!Table1[Unit_Price])</f>
        <v>41971</v>
      </c>
      <c r="H464">
        <f>_xlfn.XLOOKUP(Table1[[#This Row],[Product_ID]],[1]!Table1[Product_ID],[1]!Table1[Cost])</f>
        <v>29379.7</v>
      </c>
      <c r="I464">
        <v>4</v>
      </c>
      <c r="J464">
        <v>0</v>
      </c>
      <c r="K464">
        <f>Table1[[#This Row],[Quantity]]*Table1[[#This Row],[Unit_Price]]</f>
        <v>167884</v>
      </c>
      <c r="L464">
        <f>Table1[[#This Row],[Quantity]]*Table1[[#This Row],[Cost]]</f>
        <v>117518.8</v>
      </c>
      <c r="M464">
        <f>Table1[[#This Row],[Sales]]-Table1[[#This Row],[Total_Cost]]</f>
        <v>50365.2</v>
      </c>
      <c r="N464" s="1">
        <f>Table1[[#This Row],[Profit]]/Table1[[#This Row],[Sales]]</f>
        <v>0.3</v>
      </c>
      <c r="O464" t="str">
        <f>TEXT(Table1[[#This Row],[Order_Date]],"mmmm")</f>
        <v>July</v>
      </c>
      <c r="P464">
        <f>YEAR(Table1[[#This Row],[Order_Date]])</f>
        <v>2025</v>
      </c>
      <c r="Q464" t="str">
        <f>"Q"&amp;ROUNDUP(MONTH(Table1[[#This Row],[Order_Date]])/3,0)</f>
        <v>Q3</v>
      </c>
    </row>
    <row r="465" spans="1:17" x14ac:dyDescent="0.25">
      <c r="A465" t="s">
        <v>1271</v>
      </c>
      <c r="B465" t="s">
        <v>262</v>
      </c>
      <c r="C465" t="s">
        <v>1272</v>
      </c>
      <c r="D465" t="s">
        <v>199</v>
      </c>
      <c r="E465" t="str">
        <f>_xlfn.XLOOKUP(Table1[[#This Row],[Product_ID]],[1]!Table1[Product_ID],[1]!Table1[Product_Name])</f>
        <v>Sports Product 19</v>
      </c>
      <c r="F465" t="str">
        <f>_xlfn.XLOOKUP(Table1[[#This Row],[Product_ID]],[1]!Table1[Product_ID],[1]!Table1[Category])</f>
        <v>Sports</v>
      </c>
      <c r="G465">
        <f>_xlfn.XLOOKUP(Table1[[#This Row],[Product_ID]],[1]!Table1[Product_ID],[1]!Table1[Unit_Price])</f>
        <v>11395</v>
      </c>
      <c r="H465">
        <f>_xlfn.XLOOKUP(Table1[[#This Row],[Product_ID]],[1]!Table1[Product_ID],[1]!Table1[Cost])</f>
        <v>5697.5</v>
      </c>
      <c r="I465">
        <v>5</v>
      </c>
      <c r="J465">
        <v>20</v>
      </c>
      <c r="K465">
        <f>Table1[[#This Row],[Quantity]]*Table1[[#This Row],[Unit_Price]]</f>
        <v>56975</v>
      </c>
      <c r="L465">
        <f>Table1[[#This Row],[Quantity]]*Table1[[#This Row],[Cost]]</f>
        <v>28487.5</v>
      </c>
      <c r="M465">
        <f>Table1[[#This Row],[Sales]]-Table1[[#This Row],[Total_Cost]]</f>
        <v>28487.5</v>
      </c>
      <c r="N465" s="1">
        <f>Table1[[#This Row],[Profit]]/Table1[[#This Row],[Sales]]</f>
        <v>0.5</v>
      </c>
      <c r="O465" t="str">
        <f>TEXT(Table1[[#This Row],[Order_Date]],"mmmm")</f>
        <v>April</v>
      </c>
      <c r="P465">
        <f>YEAR(Table1[[#This Row],[Order_Date]])</f>
        <v>2025</v>
      </c>
      <c r="Q465" t="str">
        <f>"Q"&amp;ROUNDUP(MONTH(Table1[[#This Row],[Order_Date]])/3,0)</f>
        <v>Q2</v>
      </c>
    </row>
    <row r="466" spans="1:17" x14ac:dyDescent="0.25">
      <c r="A466" t="s">
        <v>1273</v>
      </c>
      <c r="B466" t="s">
        <v>159</v>
      </c>
      <c r="C466" t="s">
        <v>280</v>
      </c>
      <c r="D466" t="s">
        <v>381</v>
      </c>
      <c r="E466" t="str">
        <f>_xlfn.XLOOKUP(Table1[[#This Row],[Product_ID]],[1]!Table1[Product_ID],[1]!Table1[Product_Name])</f>
        <v>Electronics Product 59</v>
      </c>
      <c r="F466" t="str">
        <f>_xlfn.XLOOKUP(Table1[[#This Row],[Product_ID]],[1]!Table1[Product_ID],[1]!Table1[Category])</f>
        <v>Electronics</v>
      </c>
      <c r="G466">
        <f>_xlfn.XLOOKUP(Table1[[#This Row],[Product_ID]],[1]!Table1[Product_ID],[1]!Table1[Unit_Price])</f>
        <v>39929</v>
      </c>
      <c r="H466">
        <f>_xlfn.XLOOKUP(Table1[[#This Row],[Product_ID]],[1]!Table1[Product_ID],[1]!Table1[Cost])</f>
        <v>23957.4</v>
      </c>
      <c r="I466">
        <v>2</v>
      </c>
      <c r="J466">
        <v>10</v>
      </c>
      <c r="K466">
        <f>Table1[[#This Row],[Quantity]]*Table1[[#This Row],[Unit_Price]]</f>
        <v>79858</v>
      </c>
      <c r="L466">
        <f>Table1[[#This Row],[Quantity]]*Table1[[#This Row],[Cost]]</f>
        <v>47914.8</v>
      </c>
      <c r="M466">
        <f>Table1[[#This Row],[Sales]]-Table1[[#This Row],[Total_Cost]]</f>
        <v>31943.199999999997</v>
      </c>
      <c r="N466" s="1">
        <f>Table1[[#This Row],[Profit]]/Table1[[#This Row],[Sales]]</f>
        <v>0.39999999999999997</v>
      </c>
      <c r="O466" t="str">
        <f>TEXT(Table1[[#This Row],[Order_Date]],"mmmm")</f>
        <v>May</v>
      </c>
      <c r="P466">
        <f>YEAR(Table1[[#This Row],[Order_Date]])</f>
        <v>2024</v>
      </c>
      <c r="Q466" t="str">
        <f>"Q"&amp;ROUNDUP(MONTH(Table1[[#This Row],[Order_Date]])/3,0)</f>
        <v>Q2</v>
      </c>
    </row>
    <row r="467" spans="1:17" x14ac:dyDescent="0.25">
      <c r="A467" t="s">
        <v>1274</v>
      </c>
      <c r="B467" t="s">
        <v>402</v>
      </c>
      <c r="C467" t="s">
        <v>1275</v>
      </c>
      <c r="D467" t="s">
        <v>327</v>
      </c>
      <c r="E467" t="str">
        <f>_xlfn.XLOOKUP(Table1[[#This Row],[Product_ID]],[1]!Table1[Product_ID],[1]!Table1[Product_Name])</f>
        <v>Electronics Product 55</v>
      </c>
      <c r="F467" t="str">
        <f>_xlfn.XLOOKUP(Table1[[#This Row],[Product_ID]],[1]!Table1[Product_ID],[1]!Table1[Category])</f>
        <v>Electronics</v>
      </c>
      <c r="G467">
        <f>_xlfn.XLOOKUP(Table1[[#This Row],[Product_ID]],[1]!Table1[Product_ID],[1]!Table1[Unit_Price])</f>
        <v>6621</v>
      </c>
      <c r="H467">
        <f>_xlfn.XLOOKUP(Table1[[#This Row],[Product_ID]],[1]!Table1[Product_ID],[1]!Table1[Cost])</f>
        <v>3972.6</v>
      </c>
      <c r="I467">
        <v>5</v>
      </c>
      <c r="J467">
        <v>0</v>
      </c>
      <c r="K467">
        <f>Table1[[#This Row],[Quantity]]*Table1[[#This Row],[Unit_Price]]</f>
        <v>33105</v>
      </c>
      <c r="L467">
        <f>Table1[[#This Row],[Quantity]]*Table1[[#This Row],[Cost]]</f>
        <v>19863</v>
      </c>
      <c r="M467">
        <f>Table1[[#This Row],[Sales]]-Table1[[#This Row],[Total_Cost]]</f>
        <v>13242</v>
      </c>
      <c r="N467" s="1">
        <f>Table1[[#This Row],[Profit]]/Table1[[#This Row],[Sales]]</f>
        <v>0.4</v>
      </c>
      <c r="O467" t="str">
        <f>TEXT(Table1[[#This Row],[Order_Date]],"mmmm")</f>
        <v>May</v>
      </c>
      <c r="P467">
        <f>YEAR(Table1[[#This Row],[Order_Date]])</f>
        <v>2025</v>
      </c>
      <c r="Q467" t="str">
        <f>"Q"&amp;ROUNDUP(MONTH(Table1[[#This Row],[Order_Date]])/3,0)</f>
        <v>Q2</v>
      </c>
    </row>
    <row r="468" spans="1:17" x14ac:dyDescent="0.25">
      <c r="A468" t="s">
        <v>1276</v>
      </c>
      <c r="B468" t="s">
        <v>1277</v>
      </c>
      <c r="C468" t="s">
        <v>1278</v>
      </c>
      <c r="D468" t="s">
        <v>164</v>
      </c>
      <c r="E468" t="str">
        <f>_xlfn.XLOOKUP(Table1[[#This Row],[Product_ID]],[1]!Table1[Product_ID],[1]!Table1[Product_Name])</f>
        <v>Home &amp; Kitchen Product 11</v>
      </c>
      <c r="F468" t="str">
        <f>_xlfn.XLOOKUP(Table1[[#This Row],[Product_ID]],[1]!Table1[Product_ID],[1]!Table1[Category])</f>
        <v>Home &amp; Kitchen</v>
      </c>
      <c r="G468">
        <f>_xlfn.XLOOKUP(Table1[[#This Row],[Product_ID]],[1]!Table1[Product_ID],[1]!Table1[Unit_Price])</f>
        <v>4339</v>
      </c>
      <c r="H468">
        <f>_xlfn.XLOOKUP(Table1[[#This Row],[Product_ID]],[1]!Table1[Product_ID],[1]!Table1[Cost])</f>
        <v>2169.5</v>
      </c>
      <c r="I468">
        <v>1</v>
      </c>
      <c r="J468">
        <v>10</v>
      </c>
      <c r="K468">
        <f>Table1[[#This Row],[Quantity]]*Table1[[#This Row],[Unit_Price]]</f>
        <v>4339</v>
      </c>
      <c r="L468">
        <f>Table1[[#This Row],[Quantity]]*Table1[[#This Row],[Cost]]</f>
        <v>2169.5</v>
      </c>
      <c r="M468">
        <f>Table1[[#This Row],[Sales]]-Table1[[#This Row],[Total_Cost]]</f>
        <v>2169.5</v>
      </c>
      <c r="N468" s="1">
        <f>Table1[[#This Row],[Profit]]/Table1[[#This Row],[Sales]]</f>
        <v>0.5</v>
      </c>
      <c r="O468" t="str">
        <f>TEXT(Table1[[#This Row],[Order_Date]],"mmmm")</f>
        <v>November</v>
      </c>
      <c r="P468">
        <f>YEAR(Table1[[#This Row],[Order_Date]])</f>
        <v>2024</v>
      </c>
      <c r="Q468" t="str">
        <f>"Q"&amp;ROUNDUP(MONTH(Table1[[#This Row],[Order_Date]])/3,0)</f>
        <v>Q4</v>
      </c>
    </row>
    <row r="469" spans="1:17" x14ac:dyDescent="0.25">
      <c r="A469" t="s">
        <v>1279</v>
      </c>
      <c r="B469" t="s">
        <v>1280</v>
      </c>
      <c r="C469" t="s">
        <v>1281</v>
      </c>
      <c r="D469" t="s">
        <v>366</v>
      </c>
      <c r="E469" t="str">
        <f>_xlfn.XLOOKUP(Table1[[#This Row],[Product_ID]],[1]!Table1[Product_ID],[1]!Table1[Product_Name])</f>
        <v>Home &amp; Kitchen Product 93</v>
      </c>
      <c r="F469" t="str">
        <f>_xlfn.XLOOKUP(Table1[[#This Row],[Product_ID]],[1]!Table1[Product_ID],[1]!Table1[Category])</f>
        <v>Home &amp; Kitchen</v>
      </c>
      <c r="G469">
        <f>_xlfn.XLOOKUP(Table1[[#This Row],[Product_ID]],[1]!Table1[Product_ID],[1]!Table1[Unit_Price])</f>
        <v>10597</v>
      </c>
      <c r="H469">
        <f>_xlfn.XLOOKUP(Table1[[#This Row],[Product_ID]],[1]!Table1[Product_ID],[1]!Table1[Cost])</f>
        <v>5298.5</v>
      </c>
      <c r="I469">
        <v>2</v>
      </c>
      <c r="J469">
        <v>20</v>
      </c>
      <c r="K469">
        <f>Table1[[#This Row],[Quantity]]*Table1[[#This Row],[Unit_Price]]</f>
        <v>21194</v>
      </c>
      <c r="L469">
        <f>Table1[[#This Row],[Quantity]]*Table1[[#This Row],[Cost]]</f>
        <v>10597</v>
      </c>
      <c r="M469">
        <f>Table1[[#This Row],[Sales]]-Table1[[#This Row],[Total_Cost]]</f>
        <v>10597</v>
      </c>
      <c r="N469" s="1">
        <f>Table1[[#This Row],[Profit]]/Table1[[#This Row],[Sales]]</f>
        <v>0.5</v>
      </c>
      <c r="O469" t="str">
        <f>TEXT(Table1[[#This Row],[Order_Date]],"mmmm")</f>
        <v>May</v>
      </c>
      <c r="P469">
        <f>YEAR(Table1[[#This Row],[Order_Date]])</f>
        <v>2024</v>
      </c>
      <c r="Q469" t="str">
        <f>"Q"&amp;ROUNDUP(MONTH(Table1[[#This Row],[Order_Date]])/3,0)</f>
        <v>Q2</v>
      </c>
    </row>
    <row r="470" spans="1:17" x14ac:dyDescent="0.25">
      <c r="A470" t="s">
        <v>1282</v>
      </c>
      <c r="B470" t="s">
        <v>191</v>
      </c>
      <c r="C470" t="s">
        <v>1283</v>
      </c>
      <c r="D470" t="s">
        <v>381</v>
      </c>
      <c r="E470" t="str">
        <f>_xlfn.XLOOKUP(Table1[[#This Row],[Product_ID]],[1]!Table1[Product_ID],[1]!Table1[Product_Name])</f>
        <v>Electronics Product 59</v>
      </c>
      <c r="F470" t="str">
        <f>_xlfn.XLOOKUP(Table1[[#This Row],[Product_ID]],[1]!Table1[Product_ID],[1]!Table1[Category])</f>
        <v>Electronics</v>
      </c>
      <c r="G470">
        <f>_xlfn.XLOOKUP(Table1[[#This Row],[Product_ID]],[1]!Table1[Product_ID],[1]!Table1[Unit_Price])</f>
        <v>39929</v>
      </c>
      <c r="H470">
        <f>_xlfn.XLOOKUP(Table1[[#This Row],[Product_ID]],[1]!Table1[Product_ID],[1]!Table1[Cost])</f>
        <v>23957.4</v>
      </c>
      <c r="I470">
        <v>3</v>
      </c>
      <c r="J470">
        <v>5</v>
      </c>
      <c r="K470">
        <f>Table1[[#This Row],[Quantity]]*Table1[[#This Row],[Unit_Price]]</f>
        <v>119787</v>
      </c>
      <c r="L470">
        <f>Table1[[#This Row],[Quantity]]*Table1[[#This Row],[Cost]]</f>
        <v>71872.200000000012</v>
      </c>
      <c r="M470">
        <f>Table1[[#This Row],[Sales]]-Table1[[#This Row],[Total_Cost]]</f>
        <v>47914.799999999988</v>
      </c>
      <c r="N470" s="1">
        <f>Table1[[#This Row],[Profit]]/Table1[[#This Row],[Sales]]</f>
        <v>0.39999999999999991</v>
      </c>
      <c r="O470" t="str">
        <f>TEXT(Table1[[#This Row],[Order_Date]],"mmmm")</f>
        <v>October</v>
      </c>
      <c r="P470">
        <f>YEAR(Table1[[#This Row],[Order_Date]])</f>
        <v>2025</v>
      </c>
      <c r="Q470" t="str">
        <f>"Q"&amp;ROUNDUP(MONTH(Table1[[#This Row],[Order_Date]])/3,0)</f>
        <v>Q4</v>
      </c>
    </row>
    <row r="471" spans="1:17" x14ac:dyDescent="0.25">
      <c r="A471" t="s">
        <v>1284</v>
      </c>
      <c r="B471" t="s">
        <v>1285</v>
      </c>
      <c r="C471" t="s">
        <v>470</v>
      </c>
      <c r="D471" t="s">
        <v>288</v>
      </c>
      <c r="E471" t="str">
        <f>_xlfn.XLOOKUP(Table1[[#This Row],[Product_ID]],[1]!Table1[Product_ID],[1]!Table1[Product_Name])</f>
        <v>Clothing Product 81</v>
      </c>
      <c r="F471" t="str">
        <f>_xlfn.XLOOKUP(Table1[[#This Row],[Product_ID]],[1]!Table1[Product_ID],[1]!Table1[Category])</f>
        <v>Clothing</v>
      </c>
      <c r="G471">
        <f>_xlfn.XLOOKUP(Table1[[#This Row],[Product_ID]],[1]!Table1[Product_ID],[1]!Table1[Unit_Price])</f>
        <v>4046</v>
      </c>
      <c r="H471">
        <f>_xlfn.XLOOKUP(Table1[[#This Row],[Product_ID]],[1]!Table1[Product_ID],[1]!Table1[Cost])</f>
        <v>2427.6</v>
      </c>
      <c r="I471">
        <v>3</v>
      </c>
      <c r="J471">
        <v>5</v>
      </c>
      <c r="K471">
        <f>Table1[[#This Row],[Quantity]]*Table1[[#This Row],[Unit_Price]]</f>
        <v>12138</v>
      </c>
      <c r="L471">
        <f>Table1[[#This Row],[Quantity]]*Table1[[#This Row],[Cost]]</f>
        <v>7282.7999999999993</v>
      </c>
      <c r="M471">
        <f>Table1[[#This Row],[Sales]]-Table1[[#This Row],[Total_Cost]]</f>
        <v>4855.2000000000007</v>
      </c>
      <c r="N471" s="1">
        <f>Table1[[#This Row],[Profit]]/Table1[[#This Row],[Sales]]</f>
        <v>0.40000000000000008</v>
      </c>
      <c r="O471" t="str">
        <f>TEXT(Table1[[#This Row],[Order_Date]],"mmmm")</f>
        <v>August</v>
      </c>
      <c r="P471">
        <f>YEAR(Table1[[#This Row],[Order_Date]])</f>
        <v>2025</v>
      </c>
      <c r="Q471" t="str">
        <f>"Q"&amp;ROUNDUP(MONTH(Table1[[#This Row],[Order_Date]])/3,0)</f>
        <v>Q3</v>
      </c>
    </row>
    <row r="472" spans="1:17" x14ac:dyDescent="0.25">
      <c r="A472" t="s">
        <v>1286</v>
      </c>
      <c r="B472" t="s">
        <v>1287</v>
      </c>
      <c r="C472" t="s">
        <v>1102</v>
      </c>
      <c r="D472" t="s">
        <v>822</v>
      </c>
      <c r="E472" t="str">
        <f>_xlfn.XLOOKUP(Table1[[#This Row],[Product_ID]],[1]!Table1[Product_ID],[1]!Table1[Product_Name])</f>
        <v>Electronics Product 31</v>
      </c>
      <c r="F472" t="str">
        <f>_xlfn.XLOOKUP(Table1[[#This Row],[Product_ID]],[1]!Table1[Product_ID],[1]!Table1[Category])</f>
        <v>Electronics</v>
      </c>
      <c r="G472">
        <f>_xlfn.XLOOKUP(Table1[[#This Row],[Product_ID]],[1]!Table1[Product_ID],[1]!Table1[Unit_Price])</f>
        <v>34152</v>
      </c>
      <c r="H472">
        <f>_xlfn.XLOOKUP(Table1[[#This Row],[Product_ID]],[1]!Table1[Product_ID],[1]!Table1[Cost])</f>
        <v>23906.400000000001</v>
      </c>
      <c r="I472">
        <v>2</v>
      </c>
      <c r="J472">
        <v>10</v>
      </c>
      <c r="K472">
        <f>Table1[[#This Row],[Quantity]]*Table1[[#This Row],[Unit_Price]]</f>
        <v>68304</v>
      </c>
      <c r="L472">
        <f>Table1[[#This Row],[Quantity]]*Table1[[#This Row],[Cost]]</f>
        <v>47812.800000000003</v>
      </c>
      <c r="M472">
        <f>Table1[[#This Row],[Sales]]-Table1[[#This Row],[Total_Cost]]</f>
        <v>20491.199999999997</v>
      </c>
      <c r="N472" s="1">
        <f>Table1[[#This Row],[Profit]]/Table1[[#This Row],[Sales]]</f>
        <v>0.29999999999999993</v>
      </c>
      <c r="O472" t="str">
        <f>TEXT(Table1[[#This Row],[Order_Date]],"mmmm")</f>
        <v>August</v>
      </c>
      <c r="P472">
        <f>YEAR(Table1[[#This Row],[Order_Date]])</f>
        <v>2024</v>
      </c>
      <c r="Q472" t="str">
        <f>"Q"&amp;ROUNDUP(MONTH(Table1[[#This Row],[Order_Date]])/3,0)</f>
        <v>Q3</v>
      </c>
    </row>
    <row r="473" spans="1:17" x14ac:dyDescent="0.25">
      <c r="A473" t="s">
        <v>1288</v>
      </c>
      <c r="B473" t="s">
        <v>1289</v>
      </c>
      <c r="C473" t="s">
        <v>739</v>
      </c>
      <c r="D473" t="s">
        <v>59</v>
      </c>
      <c r="E473" t="str">
        <f>_xlfn.XLOOKUP(Table1[[#This Row],[Product_ID]],[1]!Table1[Product_ID],[1]!Table1[Product_Name])</f>
        <v>Sports Product 23</v>
      </c>
      <c r="F473" t="str">
        <f>_xlfn.XLOOKUP(Table1[[#This Row],[Product_ID]],[1]!Table1[Product_ID],[1]!Table1[Category])</f>
        <v>Sports</v>
      </c>
      <c r="G473">
        <f>_xlfn.XLOOKUP(Table1[[#This Row],[Product_ID]],[1]!Table1[Product_ID],[1]!Table1[Unit_Price])</f>
        <v>4437</v>
      </c>
      <c r="H473">
        <f>_xlfn.XLOOKUP(Table1[[#This Row],[Product_ID]],[1]!Table1[Product_ID],[1]!Table1[Cost])</f>
        <v>2662.2</v>
      </c>
      <c r="I473">
        <v>4</v>
      </c>
      <c r="J473">
        <v>5</v>
      </c>
      <c r="K473">
        <f>Table1[[#This Row],[Quantity]]*Table1[[#This Row],[Unit_Price]]</f>
        <v>17748</v>
      </c>
      <c r="L473">
        <f>Table1[[#This Row],[Quantity]]*Table1[[#This Row],[Cost]]</f>
        <v>10648.8</v>
      </c>
      <c r="M473">
        <f>Table1[[#This Row],[Sales]]-Table1[[#This Row],[Total_Cost]]</f>
        <v>7099.2000000000007</v>
      </c>
      <c r="N473" s="1">
        <f>Table1[[#This Row],[Profit]]/Table1[[#This Row],[Sales]]</f>
        <v>0.4</v>
      </c>
      <c r="O473" t="str">
        <f>TEXT(Table1[[#This Row],[Order_Date]],"mmmm")</f>
        <v>June</v>
      </c>
      <c r="P473">
        <f>YEAR(Table1[[#This Row],[Order_Date]])</f>
        <v>2025</v>
      </c>
      <c r="Q473" t="str">
        <f>"Q"&amp;ROUNDUP(MONTH(Table1[[#This Row],[Order_Date]])/3,0)</f>
        <v>Q2</v>
      </c>
    </row>
    <row r="474" spans="1:17" x14ac:dyDescent="0.25">
      <c r="A474" t="s">
        <v>1290</v>
      </c>
      <c r="B474" t="s">
        <v>665</v>
      </c>
      <c r="C474" t="s">
        <v>1069</v>
      </c>
      <c r="D474" t="s">
        <v>409</v>
      </c>
      <c r="E474" t="str">
        <f>_xlfn.XLOOKUP(Table1[[#This Row],[Product_ID]],[1]!Table1[Product_ID],[1]!Table1[Product_Name])</f>
        <v>Home &amp; Kitchen Product 68</v>
      </c>
      <c r="F474" t="str">
        <f>_xlfn.XLOOKUP(Table1[[#This Row],[Product_ID]],[1]!Table1[Product_ID],[1]!Table1[Category])</f>
        <v>Home &amp; Kitchen</v>
      </c>
      <c r="G474">
        <f>_xlfn.XLOOKUP(Table1[[#This Row],[Product_ID]],[1]!Table1[Product_ID],[1]!Table1[Unit_Price])</f>
        <v>7252</v>
      </c>
      <c r="H474">
        <f>_xlfn.XLOOKUP(Table1[[#This Row],[Product_ID]],[1]!Table1[Product_ID],[1]!Table1[Cost])</f>
        <v>3626</v>
      </c>
      <c r="I474">
        <v>1</v>
      </c>
      <c r="J474">
        <v>20</v>
      </c>
      <c r="K474">
        <f>Table1[[#This Row],[Quantity]]*Table1[[#This Row],[Unit_Price]]</f>
        <v>7252</v>
      </c>
      <c r="L474">
        <f>Table1[[#This Row],[Quantity]]*Table1[[#This Row],[Cost]]</f>
        <v>3626</v>
      </c>
      <c r="M474">
        <f>Table1[[#This Row],[Sales]]-Table1[[#This Row],[Total_Cost]]</f>
        <v>3626</v>
      </c>
      <c r="N474" s="1">
        <f>Table1[[#This Row],[Profit]]/Table1[[#This Row],[Sales]]</f>
        <v>0.5</v>
      </c>
      <c r="O474" t="str">
        <f>TEXT(Table1[[#This Row],[Order_Date]],"mmmm")</f>
        <v>March</v>
      </c>
      <c r="P474">
        <f>YEAR(Table1[[#This Row],[Order_Date]])</f>
        <v>2024</v>
      </c>
      <c r="Q474" t="str">
        <f>"Q"&amp;ROUNDUP(MONTH(Table1[[#This Row],[Order_Date]])/3,0)</f>
        <v>Q1</v>
      </c>
    </row>
    <row r="475" spans="1:17" x14ac:dyDescent="0.25">
      <c r="A475" t="s">
        <v>1291</v>
      </c>
      <c r="B475" t="s">
        <v>1292</v>
      </c>
      <c r="C475" t="s">
        <v>1293</v>
      </c>
      <c r="D475" t="s">
        <v>179</v>
      </c>
      <c r="E475" t="str">
        <f>_xlfn.XLOOKUP(Table1[[#This Row],[Product_ID]],[1]!Table1[Product_ID],[1]!Table1[Product_Name])</f>
        <v>Beauty Product 58</v>
      </c>
      <c r="F475" t="str">
        <f>_xlfn.XLOOKUP(Table1[[#This Row],[Product_ID]],[1]!Table1[Product_ID],[1]!Table1[Category])</f>
        <v>Beauty</v>
      </c>
      <c r="G475">
        <f>_xlfn.XLOOKUP(Table1[[#This Row],[Product_ID]],[1]!Table1[Product_ID],[1]!Table1[Unit_Price])</f>
        <v>3598</v>
      </c>
      <c r="H475">
        <f>_xlfn.XLOOKUP(Table1[[#This Row],[Product_ID]],[1]!Table1[Product_ID],[1]!Table1[Cost])</f>
        <v>2158.8000000000002</v>
      </c>
      <c r="I475">
        <v>3</v>
      </c>
      <c r="J475">
        <v>20</v>
      </c>
      <c r="K475">
        <f>Table1[[#This Row],[Quantity]]*Table1[[#This Row],[Unit_Price]]</f>
        <v>10794</v>
      </c>
      <c r="L475">
        <f>Table1[[#This Row],[Quantity]]*Table1[[#This Row],[Cost]]</f>
        <v>6476.4000000000005</v>
      </c>
      <c r="M475">
        <f>Table1[[#This Row],[Sales]]-Table1[[#This Row],[Total_Cost]]</f>
        <v>4317.5999999999995</v>
      </c>
      <c r="N475" s="1">
        <f>Table1[[#This Row],[Profit]]/Table1[[#This Row],[Sales]]</f>
        <v>0.39999999999999997</v>
      </c>
      <c r="O475" t="str">
        <f>TEXT(Table1[[#This Row],[Order_Date]],"mmmm")</f>
        <v>July</v>
      </c>
      <c r="P475">
        <f>YEAR(Table1[[#This Row],[Order_Date]])</f>
        <v>2024</v>
      </c>
      <c r="Q475" t="str">
        <f>"Q"&amp;ROUNDUP(MONTH(Table1[[#This Row],[Order_Date]])/3,0)</f>
        <v>Q3</v>
      </c>
    </row>
    <row r="476" spans="1:17" x14ac:dyDescent="0.25">
      <c r="A476" t="s">
        <v>1294</v>
      </c>
      <c r="B476" t="s">
        <v>1295</v>
      </c>
      <c r="C476" t="s">
        <v>310</v>
      </c>
      <c r="D476" t="s">
        <v>89</v>
      </c>
      <c r="E476" t="str">
        <f>_xlfn.XLOOKUP(Table1[[#This Row],[Product_ID]],[1]!Table1[Product_ID],[1]!Table1[Product_Name])</f>
        <v>Beauty Product 76</v>
      </c>
      <c r="F476" t="str">
        <f>_xlfn.XLOOKUP(Table1[[#This Row],[Product_ID]],[1]!Table1[Product_ID],[1]!Table1[Category])</f>
        <v>Beauty</v>
      </c>
      <c r="G476">
        <f>_xlfn.XLOOKUP(Table1[[#This Row],[Product_ID]],[1]!Table1[Product_ID],[1]!Table1[Unit_Price])</f>
        <v>3690</v>
      </c>
      <c r="H476">
        <f>_xlfn.XLOOKUP(Table1[[#This Row],[Product_ID]],[1]!Table1[Product_ID],[1]!Table1[Cost])</f>
        <v>2583</v>
      </c>
      <c r="I476">
        <v>3</v>
      </c>
      <c r="J476">
        <v>10</v>
      </c>
      <c r="K476">
        <f>Table1[[#This Row],[Quantity]]*Table1[[#This Row],[Unit_Price]]</f>
        <v>11070</v>
      </c>
      <c r="L476">
        <f>Table1[[#This Row],[Quantity]]*Table1[[#This Row],[Cost]]</f>
        <v>7749</v>
      </c>
      <c r="M476">
        <f>Table1[[#This Row],[Sales]]-Table1[[#This Row],[Total_Cost]]</f>
        <v>3321</v>
      </c>
      <c r="N476" s="1">
        <f>Table1[[#This Row],[Profit]]/Table1[[#This Row],[Sales]]</f>
        <v>0.3</v>
      </c>
      <c r="O476" t="str">
        <f>TEXT(Table1[[#This Row],[Order_Date]],"mmmm")</f>
        <v>August</v>
      </c>
      <c r="P476">
        <f>YEAR(Table1[[#This Row],[Order_Date]])</f>
        <v>2024</v>
      </c>
      <c r="Q476" t="str">
        <f>"Q"&amp;ROUNDUP(MONTH(Table1[[#This Row],[Order_Date]])/3,0)</f>
        <v>Q3</v>
      </c>
    </row>
    <row r="477" spans="1:17" x14ac:dyDescent="0.25">
      <c r="A477" t="s">
        <v>1296</v>
      </c>
      <c r="B477" t="s">
        <v>1297</v>
      </c>
      <c r="C477" t="s">
        <v>1298</v>
      </c>
      <c r="D477" t="s">
        <v>127</v>
      </c>
      <c r="E477" t="str">
        <f>_xlfn.XLOOKUP(Table1[[#This Row],[Product_ID]],[1]!Table1[Product_ID],[1]!Table1[Product_Name])</f>
        <v>Sports Product 75</v>
      </c>
      <c r="F477" t="str">
        <f>_xlfn.XLOOKUP(Table1[[#This Row],[Product_ID]],[1]!Table1[Product_ID],[1]!Table1[Category])</f>
        <v>Sports</v>
      </c>
      <c r="G477">
        <f>_xlfn.XLOOKUP(Table1[[#This Row],[Product_ID]],[1]!Table1[Product_ID],[1]!Table1[Unit_Price])</f>
        <v>5435</v>
      </c>
      <c r="H477">
        <f>_xlfn.XLOOKUP(Table1[[#This Row],[Product_ID]],[1]!Table1[Product_ID],[1]!Table1[Cost])</f>
        <v>3804.5</v>
      </c>
      <c r="I477">
        <v>4</v>
      </c>
      <c r="J477">
        <v>5</v>
      </c>
      <c r="K477">
        <f>Table1[[#This Row],[Quantity]]*Table1[[#This Row],[Unit_Price]]</f>
        <v>21740</v>
      </c>
      <c r="L477">
        <f>Table1[[#This Row],[Quantity]]*Table1[[#This Row],[Cost]]</f>
        <v>15218</v>
      </c>
      <c r="M477">
        <f>Table1[[#This Row],[Sales]]-Table1[[#This Row],[Total_Cost]]</f>
        <v>6522</v>
      </c>
      <c r="N477" s="1">
        <f>Table1[[#This Row],[Profit]]/Table1[[#This Row],[Sales]]</f>
        <v>0.3</v>
      </c>
      <c r="O477" t="str">
        <f>TEXT(Table1[[#This Row],[Order_Date]],"mmmm")</f>
        <v>April</v>
      </c>
      <c r="P477">
        <f>YEAR(Table1[[#This Row],[Order_Date]])</f>
        <v>2024</v>
      </c>
      <c r="Q477" t="str">
        <f>"Q"&amp;ROUNDUP(MONTH(Table1[[#This Row],[Order_Date]])/3,0)</f>
        <v>Q2</v>
      </c>
    </row>
    <row r="478" spans="1:17" x14ac:dyDescent="0.25">
      <c r="A478" t="s">
        <v>1299</v>
      </c>
      <c r="B478" t="s">
        <v>1080</v>
      </c>
      <c r="C478" t="s">
        <v>1300</v>
      </c>
      <c r="D478" t="s">
        <v>41</v>
      </c>
      <c r="E478" t="str">
        <f>_xlfn.XLOOKUP(Table1[[#This Row],[Product_ID]],[1]!Table1[Product_ID],[1]!Table1[Product_Name])</f>
        <v>Clothing Product 86</v>
      </c>
      <c r="F478" t="str">
        <f>_xlfn.XLOOKUP(Table1[[#This Row],[Product_ID]],[1]!Table1[Product_ID],[1]!Table1[Category])</f>
        <v>Clothing</v>
      </c>
      <c r="G478">
        <f>_xlfn.XLOOKUP(Table1[[#This Row],[Product_ID]],[1]!Table1[Product_ID],[1]!Table1[Unit_Price])</f>
        <v>3333</v>
      </c>
      <c r="H478">
        <f>_xlfn.XLOOKUP(Table1[[#This Row],[Product_ID]],[1]!Table1[Product_ID],[1]!Table1[Cost])</f>
        <v>2333.1</v>
      </c>
      <c r="I478">
        <v>5</v>
      </c>
      <c r="J478">
        <v>15</v>
      </c>
      <c r="K478">
        <f>Table1[[#This Row],[Quantity]]*Table1[[#This Row],[Unit_Price]]</f>
        <v>16665</v>
      </c>
      <c r="L478">
        <f>Table1[[#This Row],[Quantity]]*Table1[[#This Row],[Cost]]</f>
        <v>11665.5</v>
      </c>
      <c r="M478">
        <f>Table1[[#This Row],[Sales]]-Table1[[#This Row],[Total_Cost]]</f>
        <v>4999.5</v>
      </c>
      <c r="N478" s="1">
        <f>Table1[[#This Row],[Profit]]/Table1[[#This Row],[Sales]]</f>
        <v>0.3</v>
      </c>
      <c r="O478" t="str">
        <f>TEXT(Table1[[#This Row],[Order_Date]],"mmmm")</f>
        <v>June</v>
      </c>
      <c r="P478">
        <f>YEAR(Table1[[#This Row],[Order_Date]])</f>
        <v>2025</v>
      </c>
      <c r="Q478" t="str">
        <f>"Q"&amp;ROUNDUP(MONTH(Table1[[#This Row],[Order_Date]])/3,0)</f>
        <v>Q2</v>
      </c>
    </row>
    <row r="479" spans="1:17" x14ac:dyDescent="0.25">
      <c r="A479" t="s">
        <v>1301</v>
      </c>
      <c r="B479" t="s">
        <v>1302</v>
      </c>
      <c r="C479" t="s">
        <v>1303</v>
      </c>
      <c r="D479" t="s">
        <v>89</v>
      </c>
      <c r="E479" t="str">
        <f>_xlfn.XLOOKUP(Table1[[#This Row],[Product_ID]],[1]!Table1[Product_ID],[1]!Table1[Product_Name])</f>
        <v>Beauty Product 76</v>
      </c>
      <c r="F479" t="str">
        <f>_xlfn.XLOOKUP(Table1[[#This Row],[Product_ID]],[1]!Table1[Product_ID],[1]!Table1[Category])</f>
        <v>Beauty</v>
      </c>
      <c r="G479">
        <f>_xlfn.XLOOKUP(Table1[[#This Row],[Product_ID]],[1]!Table1[Product_ID],[1]!Table1[Unit_Price])</f>
        <v>3690</v>
      </c>
      <c r="H479">
        <f>_xlfn.XLOOKUP(Table1[[#This Row],[Product_ID]],[1]!Table1[Product_ID],[1]!Table1[Cost])</f>
        <v>2583</v>
      </c>
      <c r="I479">
        <v>1</v>
      </c>
      <c r="J479">
        <v>20</v>
      </c>
      <c r="K479">
        <f>Table1[[#This Row],[Quantity]]*Table1[[#This Row],[Unit_Price]]</f>
        <v>3690</v>
      </c>
      <c r="L479">
        <f>Table1[[#This Row],[Quantity]]*Table1[[#This Row],[Cost]]</f>
        <v>2583</v>
      </c>
      <c r="M479">
        <f>Table1[[#This Row],[Sales]]-Table1[[#This Row],[Total_Cost]]</f>
        <v>1107</v>
      </c>
      <c r="N479" s="1">
        <f>Table1[[#This Row],[Profit]]/Table1[[#This Row],[Sales]]</f>
        <v>0.3</v>
      </c>
      <c r="O479" t="str">
        <f>TEXT(Table1[[#This Row],[Order_Date]],"mmmm")</f>
        <v>August</v>
      </c>
      <c r="P479">
        <f>YEAR(Table1[[#This Row],[Order_Date]])</f>
        <v>2024</v>
      </c>
      <c r="Q479" t="str">
        <f>"Q"&amp;ROUNDUP(MONTH(Table1[[#This Row],[Order_Date]])/3,0)</f>
        <v>Q3</v>
      </c>
    </row>
    <row r="480" spans="1:17" x14ac:dyDescent="0.25">
      <c r="A480" t="s">
        <v>1304</v>
      </c>
      <c r="B480" t="s">
        <v>1305</v>
      </c>
      <c r="C480" t="s">
        <v>1306</v>
      </c>
      <c r="D480" t="s">
        <v>611</v>
      </c>
      <c r="E480" t="str">
        <f>_xlfn.XLOOKUP(Table1[[#This Row],[Product_ID]],[1]!Table1[Product_ID],[1]!Table1[Product_Name])</f>
        <v>Clothing Product 21</v>
      </c>
      <c r="F480" t="str">
        <f>_xlfn.XLOOKUP(Table1[[#This Row],[Product_ID]],[1]!Table1[Product_ID],[1]!Table1[Category])</f>
        <v>Clothing</v>
      </c>
      <c r="G480">
        <f>_xlfn.XLOOKUP(Table1[[#This Row],[Product_ID]],[1]!Table1[Product_ID],[1]!Table1[Unit_Price])</f>
        <v>1236</v>
      </c>
      <c r="H480">
        <f>_xlfn.XLOOKUP(Table1[[#This Row],[Product_ID]],[1]!Table1[Product_ID],[1]!Table1[Cost])</f>
        <v>865.2</v>
      </c>
      <c r="I480">
        <v>3</v>
      </c>
      <c r="J480">
        <v>0</v>
      </c>
      <c r="K480">
        <f>Table1[[#This Row],[Quantity]]*Table1[[#This Row],[Unit_Price]]</f>
        <v>3708</v>
      </c>
      <c r="L480">
        <f>Table1[[#This Row],[Quantity]]*Table1[[#This Row],[Cost]]</f>
        <v>2595.6000000000004</v>
      </c>
      <c r="M480">
        <f>Table1[[#This Row],[Sales]]-Table1[[#This Row],[Total_Cost]]</f>
        <v>1112.3999999999996</v>
      </c>
      <c r="N480" s="1">
        <f>Table1[[#This Row],[Profit]]/Table1[[#This Row],[Sales]]</f>
        <v>0.29999999999999988</v>
      </c>
      <c r="O480" t="str">
        <f>TEXT(Table1[[#This Row],[Order_Date]],"mmmm")</f>
        <v>August</v>
      </c>
      <c r="P480">
        <f>YEAR(Table1[[#This Row],[Order_Date]])</f>
        <v>2024</v>
      </c>
      <c r="Q480" t="str">
        <f>"Q"&amp;ROUNDUP(MONTH(Table1[[#This Row],[Order_Date]])/3,0)</f>
        <v>Q3</v>
      </c>
    </row>
    <row r="481" spans="1:17" x14ac:dyDescent="0.25">
      <c r="A481" t="s">
        <v>1307</v>
      </c>
      <c r="B481" t="s">
        <v>1308</v>
      </c>
      <c r="C481" t="s">
        <v>275</v>
      </c>
      <c r="D481" t="s">
        <v>96</v>
      </c>
      <c r="E481" t="str">
        <f>_xlfn.XLOOKUP(Table1[[#This Row],[Product_ID]],[1]!Table1[Product_ID],[1]!Table1[Product_Name])</f>
        <v>Electronics Product 91</v>
      </c>
      <c r="F481" t="str">
        <f>_xlfn.XLOOKUP(Table1[[#This Row],[Product_ID]],[1]!Table1[Product_ID],[1]!Table1[Category])</f>
        <v>Electronics</v>
      </c>
      <c r="G481">
        <f>_xlfn.XLOOKUP(Table1[[#This Row],[Product_ID]],[1]!Table1[Product_ID],[1]!Table1[Unit_Price])</f>
        <v>45348</v>
      </c>
      <c r="H481">
        <f>_xlfn.XLOOKUP(Table1[[#This Row],[Product_ID]],[1]!Table1[Product_ID],[1]!Table1[Cost])</f>
        <v>27208.799999999999</v>
      </c>
      <c r="I481">
        <v>4</v>
      </c>
      <c r="J481">
        <v>0</v>
      </c>
      <c r="K481">
        <f>Table1[[#This Row],[Quantity]]*Table1[[#This Row],[Unit_Price]]</f>
        <v>181392</v>
      </c>
      <c r="L481">
        <f>Table1[[#This Row],[Quantity]]*Table1[[#This Row],[Cost]]</f>
        <v>108835.2</v>
      </c>
      <c r="M481">
        <f>Table1[[#This Row],[Sales]]-Table1[[#This Row],[Total_Cost]]</f>
        <v>72556.800000000003</v>
      </c>
      <c r="N481" s="1">
        <f>Table1[[#This Row],[Profit]]/Table1[[#This Row],[Sales]]</f>
        <v>0.4</v>
      </c>
      <c r="O481" t="str">
        <f>TEXT(Table1[[#This Row],[Order_Date]],"mmmm")</f>
        <v>January</v>
      </c>
      <c r="P481">
        <f>YEAR(Table1[[#This Row],[Order_Date]])</f>
        <v>2024</v>
      </c>
      <c r="Q481" t="str">
        <f>"Q"&amp;ROUNDUP(MONTH(Table1[[#This Row],[Order_Date]])/3,0)</f>
        <v>Q1</v>
      </c>
    </row>
    <row r="482" spans="1:17" x14ac:dyDescent="0.25">
      <c r="A482" t="s">
        <v>1309</v>
      </c>
      <c r="B482" t="s">
        <v>1310</v>
      </c>
      <c r="C482" t="s">
        <v>1311</v>
      </c>
      <c r="D482" t="s">
        <v>465</v>
      </c>
      <c r="E482" t="str">
        <f>_xlfn.XLOOKUP(Table1[[#This Row],[Product_ID]],[1]!Table1[Product_ID],[1]!Table1[Product_Name])</f>
        <v>Beauty Product 71</v>
      </c>
      <c r="F482" t="str">
        <f>_xlfn.XLOOKUP(Table1[[#This Row],[Product_ID]],[1]!Table1[Product_ID],[1]!Table1[Category])</f>
        <v>Beauty</v>
      </c>
      <c r="G482">
        <f>_xlfn.XLOOKUP(Table1[[#This Row],[Product_ID]],[1]!Table1[Product_ID],[1]!Table1[Unit_Price])</f>
        <v>487</v>
      </c>
      <c r="H482">
        <f>_xlfn.XLOOKUP(Table1[[#This Row],[Product_ID]],[1]!Table1[Product_ID],[1]!Table1[Cost])</f>
        <v>243.5</v>
      </c>
      <c r="I482">
        <v>3</v>
      </c>
      <c r="J482">
        <v>15</v>
      </c>
      <c r="K482">
        <f>Table1[[#This Row],[Quantity]]*Table1[[#This Row],[Unit_Price]]</f>
        <v>1461</v>
      </c>
      <c r="L482">
        <f>Table1[[#This Row],[Quantity]]*Table1[[#This Row],[Cost]]</f>
        <v>730.5</v>
      </c>
      <c r="M482">
        <f>Table1[[#This Row],[Sales]]-Table1[[#This Row],[Total_Cost]]</f>
        <v>730.5</v>
      </c>
      <c r="N482" s="1">
        <f>Table1[[#This Row],[Profit]]/Table1[[#This Row],[Sales]]</f>
        <v>0.5</v>
      </c>
      <c r="O482" t="str">
        <f>TEXT(Table1[[#This Row],[Order_Date]],"mmmm")</f>
        <v>May</v>
      </c>
      <c r="P482">
        <f>YEAR(Table1[[#This Row],[Order_Date]])</f>
        <v>2025</v>
      </c>
      <c r="Q482" t="str">
        <f>"Q"&amp;ROUNDUP(MONTH(Table1[[#This Row],[Order_Date]])/3,0)</f>
        <v>Q2</v>
      </c>
    </row>
    <row r="483" spans="1:17" x14ac:dyDescent="0.25">
      <c r="A483" t="s">
        <v>1312</v>
      </c>
      <c r="B483" t="s">
        <v>1313</v>
      </c>
      <c r="C483" t="s">
        <v>58</v>
      </c>
      <c r="D483" t="s">
        <v>465</v>
      </c>
      <c r="E483" t="str">
        <f>_xlfn.XLOOKUP(Table1[[#This Row],[Product_ID]],[1]!Table1[Product_ID],[1]!Table1[Product_Name])</f>
        <v>Beauty Product 71</v>
      </c>
      <c r="F483" t="str">
        <f>_xlfn.XLOOKUP(Table1[[#This Row],[Product_ID]],[1]!Table1[Product_ID],[1]!Table1[Category])</f>
        <v>Beauty</v>
      </c>
      <c r="G483">
        <f>_xlfn.XLOOKUP(Table1[[#This Row],[Product_ID]],[1]!Table1[Product_ID],[1]!Table1[Unit_Price])</f>
        <v>487</v>
      </c>
      <c r="H483">
        <f>_xlfn.XLOOKUP(Table1[[#This Row],[Product_ID]],[1]!Table1[Product_ID],[1]!Table1[Cost])</f>
        <v>243.5</v>
      </c>
      <c r="I483">
        <v>5</v>
      </c>
      <c r="J483">
        <v>0</v>
      </c>
      <c r="K483">
        <f>Table1[[#This Row],[Quantity]]*Table1[[#This Row],[Unit_Price]]</f>
        <v>2435</v>
      </c>
      <c r="L483">
        <f>Table1[[#This Row],[Quantity]]*Table1[[#This Row],[Cost]]</f>
        <v>1217.5</v>
      </c>
      <c r="M483">
        <f>Table1[[#This Row],[Sales]]-Table1[[#This Row],[Total_Cost]]</f>
        <v>1217.5</v>
      </c>
      <c r="N483" s="1">
        <f>Table1[[#This Row],[Profit]]/Table1[[#This Row],[Sales]]</f>
        <v>0.5</v>
      </c>
      <c r="O483" t="str">
        <f>TEXT(Table1[[#This Row],[Order_Date]],"mmmm")</f>
        <v>July</v>
      </c>
      <c r="P483">
        <f>YEAR(Table1[[#This Row],[Order_Date]])</f>
        <v>2025</v>
      </c>
      <c r="Q483" t="str">
        <f>"Q"&amp;ROUNDUP(MONTH(Table1[[#This Row],[Order_Date]])/3,0)</f>
        <v>Q3</v>
      </c>
    </row>
    <row r="484" spans="1:17" x14ac:dyDescent="0.25">
      <c r="A484" t="s">
        <v>1314</v>
      </c>
      <c r="B484" t="s">
        <v>1315</v>
      </c>
      <c r="C484" t="s">
        <v>1316</v>
      </c>
      <c r="D484" t="s">
        <v>45</v>
      </c>
      <c r="E484" t="str">
        <f>_xlfn.XLOOKUP(Table1[[#This Row],[Product_ID]],[1]!Table1[Product_ID],[1]!Table1[Product_Name])</f>
        <v>Clothing Product 32</v>
      </c>
      <c r="F484" t="str">
        <f>_xlfn.XLOOKUP(Table1[[#This Row],[Product_ID]],[1]!Table1[Product_ID],[1]!Table1[Category])</f>
        <v>Clothing</v>
      </c>
      <c r="G484">
        <f>_xlfn.XLOOKUP(Table1[[#This Row],[Product_ID]],[1]!Table1[Product_ID],[1]!Table1[Unit_Price])</f>
        <v>3034</v>
      </c>
      <c r="H484">
        <f>_xlfn.XLOOKUP(Table1[[#This Row],[Product_ID]],[1]!Table1[Product_ID],[1]!Table1[Cost])</f>
        <v>1820.4</v>
      </c>
      <c r="I484">
        <v>4</v>
      </c>
      <c r="J484">
        <v>0</v>
      </c>
      <c r="K484">
        <f>Table1[[#This Row],[Quantity]]*Table1[[#This Row],[Unit_Price]]</f>
        <v>12136</v>
      </c>
      <c r="L484">
        <f>Table1[[#This Row],[Quantity]]*Table1[[#This Row],[Cost]]</f>
        <v>7281.6</v>
      </c>
      <c r="M484">
        <f>Table1[[#This Row],[Sales]]-Table1[[#This Row],[Total_Cost]]</f>
        <v>4854.3999999999996</v>
      </c>
      <c r="N484" s="1">
        <f>Table1[[#This Row],[Profit]]/Table1[[#This Row],[Sales]]</f>
        <v>0.39999999999999997</v>
      </c>
      <c r="O484" t="str">
        <f>TEXT(Table1[[#This Row],[Order_Date]],"mmmm")</f>
        <v>March</v>
      </c>
      <c r="P484">
        <f>YEAR(Table1[[#This Row],[Order_Date]])</f>
        <v>2025</v>
      </c>
      <c r="Q484" t="str">
        <f>"Q"&amp;ROUNDUP(MONTH(Table1[[#This Row],[Order_Date]])/3,0)</f>
        <v>Q1</v>
      </c>
    </row>
    <row r="485" spans="1:17" x14ac:dyDescent="0.25">
      <c r="A485" t="s">
        <v>1317</v>
      </c>
      <c r="B485" t="s">
        <v>340</v>
      </c>
      <c r="C485" t="s">
        <v>1318</v>
      </c>
      <c r="D485" t="s">
        <v>13</v>
      </c>
      <c r="E485" t="str">
        <f>_xlfn.XLOOKUP(Table1[[#This Row],[Product_ID]],[1]!Table1[Product_ID],[1]!Table1[Product_Name])</f>
        <v>Beauty Product 1</v>
      </c>
      <c r="F485" t="str">
        <f>_xlfn.XLOOKUP(Table1[[#This Row],[Product_ID]],[1]!Table1[Product_ID],[1]!Table1[Category])</f>
        <v>Beauty</v>
      </c>
      <c r="G485">
        <f>_xlfn.XLOOKUP(Table1[[#This Row],[Product_ID]],[1]!Table1[Product_ID],[1]!Table1[Unit_Price])</f>
        <v>1891</v>
      </c>
      <c r="H485">
        <f>_xlfn.XLOOKUP(Table1[[#This Row],[Product_ID]],[1]!Table1[Product_ID],[1]!Table1[Cost])</f>
        <v>945.5</v>
      </c>
      <c r="I485">
        <v>1</v>
      </c>
      <c r="J485">
        <v>5</v>
      </c>
      <c r="K485">
        <f>Table1[[#This Row],[Quantity]]*Table1[[#This Row],[Unit_Price]]</f>
        <v>1891</v>
      </c>
      <c r="L485">
        <f>Table1[[#This Row],[Quantity]]*Table1[[#This Row],[Cost]]</f>
        <v>945.5</v>
      </c>
      <c r="M485">
        <f>Table1[[#This Row],[Sales]]-Table1[[#This Row],[Total_Cost]]</f>
        <v>945.5</v>
      </c>
      <c r="N485" s="1">
        <f>Table1[[#This Row],[Profit]]/Table1[[#This Row],[Sales]]</f>
        <v>0.5</v>
      </c>
      <c r="O485" t="str">
        <f>TEXT(Table1[[#This Row],[Order_Date]],"mmmm")</f>
        <v>May</v>
      </c>
      <c r="P485">
        <f>YEAR(Table1[[#This Row],[Order_Date]])</f>
        <v>2025</v>
      </c>
      <c r="Q485" t="str">
        <f>"Q"&amp;ROUNDUP(MONTH(Table1[[#This Row],[Order_Date]])/3,0)</f>
        <v>Q2</v>
      </c>
    </row>
    <row r="486" spans="1:17" x14ac:dyDescent="0.25">
      <c r="A486" t="s">
        <v>1319</v>
      </c>
      <c r="B486" t="s">
        <v>1320</v>
      </c>
      <c r="C486" t="s">
        <v>871</v>
      </c>
      <c r="D486" t="s">
        <v>216</v>
      </c>
      <c r="E486" t="str">
        <f>_xlfn.XLOOKUP(Table1[[#This Row],[Product_ID]],[1]!Table1[Product_ID],[1]!Table1[Product_Name])</f>
        <v>Beauty Product 69</v>
      </c>
      <c r="F486" t="str">
        <f>_xlfn.XLOOKUP(Table1[[#This Row],[Product_ID]],[1]!Table1[Product_ID],[1]!Table1[Category])</f>
        <v>Beauty</v>
      </c>
      <c r="G486">
        <f>_xlfn.XLOOKUP(Table1[[#This Row],[Product_ID]],[1]!Table1[Product_ID],[1]!Table1[Unit_Price])</f>
        <v>384</v>
      </c>
      <c r="H486">
        <f>_xlfn.XLOOKUP(Table1[[#This Row],[Product_ID]],[1]!Table1[Product_ID],[1]!Table1[Cost])</f>
        <v>192</v>
      </c>
      <c r="I486">
        <v>3</v>
      </c>
      <c r="J486">
        <v>0</v>
      </c>
      <c r="K486">
        <f>Table1[[#This Row],[Quantity]]*Table1[[#This Row],[Unit_Price]]</f>
        <v>1152</v>
      </c>
      <c r="L486">
        <f>Table1[[#This Row],[Quantity]]*Table1[[#This Row],[Cost]]</f>
        <v>576</v>
      </c>
      <c r="M486">
        <f>Table1[[#This Row],[Sales]]-Table1[[#This Row],[Total_Cost]]</f>
        <v>576</v>
      </c>
      <c r="N486" s="1">
        <f>Table1[[#This Row],[Profit]]/Table1[[#This Row],[Sales]]</f>
        <v>0.5</v>
      </c>
      <c r="O486" t="str">
        <f>TEXT(Table1[[#This Row],[Order_Date]],"mmmm")</f>
        <v>October</v>
      </c>
      <c r="P486">
        <f>YEAR(Table1[[#This Row],[Order_Date]])</f>
        <v>2024</v>
      </c>
      <c r="Q486" t="str">
        <f>"Q"&amp;ROUNDUP(MONTH(Table1[[#This Row],[Order_Date]])/3,0)</f>
        <v>Q4</v>
      </c>
    </row>
    <row r="487" spans="1:17" x14ac:dyDescent="0.25">
      <c r="A487" t="s">
        <v>1321</v>
      </c>
      <c r="B487" t="s">
        <v>1322</v>
      </c>
      <c r="C487" t="s">
        <v>1323</v>
      </c>
      <c r="D487" t="s">
        <v>123</v>
      </c>
      <c r="E487" t="str">
        <f>_xlfn.XLOOKUP(Table1[[#This Row],[Product_ID]],[1]!Table1[Product_ID],[1]!Table1[Product_Name])</f>
        <v>Electronics Product 99</v>
      </c>
      <c r="F487" t="str">
        <f>_xlfn.XLOOKUP(Table1[[#This Row],[Product_ID]],[1]!Table1[Product_ID],[1]!Table1[Category])</f>
        <v>Electronics</v>
      </c>
      <c r="G487">
        <f>_xlfn.XLOOKUP(Table1[[#This Row],[Product_ID]],[1]!Table1[Product_ID],[1]!Table1[Unit_Price])</f>
        <v>48012</v>
      </c>
      <c r="H487">
        <f>_xlfn.XLOOKUP(Table1[[#This Row],[Product_ID]],[1]!Table1[Product_ID],[1]!Table1[Cost])</f>
        <v>24006</v>
      </c>
      <c r="I487">
        <v>1</v>
      </c>
      <c r="J487">
        <v>5</v>
      </c>
      <c r="K487">
        <f>Table1[[#This Row],[Quantity]]*Table1[[#This Row],[Unit_Price]]</f>
        <v>48012</v>
      </c>
      <c r="L487">
        <f>Table1[[#This Row],[Quantity]]*Table1[[#This Row],[Cost]]</f>
        <v>24006</v>
      </c>
      <c r="M487">
        <f>Table1[[#This Row],[Sales]]-Table1[[#This Row],[Total_Cost]]</f>
        <v>24006</v>
      </c>
      <c r="N487" s="1">
        <f>Table1[[#This Row],[Profit]]/Table1[[#This Row],[Sales]]</f>
        <v>0.5</v>
      </c>
      <c r="O487" t="str">
        <f>TEXT(Table1[[#This Row],[Order_Date]],"mmmm")</f>
        <v>July</v>
      </c>
      <c r="P487">
        <f>YEAR(Table1[[#This Row],[Order_Date]])</f>
        <v>2024</v>
      </c>
      <c r="Q487" t="str">
        <f>"Q"&amp;ROUNDUP(MONTH(Table1[[#This Row],[Order_Date]])/3,0)</f>
        <v>Q3</v>
      </c>
    </row>
    <row r="488" spans="1:17" x14ac:dyDescent="0.25">
      <c r="A488" t="s">
        <v>1324</v>
      </c>
      <c r="B488" t="s">
        <v>1107</v>
      </c>
      <c r="C488" t="s">
        <v>594</v>
      </c>
      <c r="D488" t="s">
        <v>313</v>
      </c>
      <c r="E488" t="str">
        <f>_xlfn.XLOOKUP(Table1[[#This Row],[Product_ID]],[1]!Table1[Product_ID],[1]!Table1[Product_Name])</f>
        <v>Sports Product 44</v>
      </c>
      <c r="F488" t="str">
        <f>_xlfn.XLOOKUP(Table1[[#This Row],[Product_ID]],[1]!Table1[Product_ID],[1]!Table1[Category])</f>
        <v>Sports</v>
      </c>
      <c r="G488">
        <f>_xlfn.XLOOKUP(Table1[[#This Row],[Product_ID]],[1]!Table1[Product_ID],[1]!Table1[Unit_Price])</f>
        <v>5008</v>
      </c>
      <c r="H488">
        <f>_xlfn.XLOOKUP(Table1[[#This Row],[Product_ID]],[1]!Table1[Product_ID],[1]!Table1[Cost])</f>
        <v>3505.6</v>
      </c>
      <c r="I488">
        <v>3</v>
      </c>
      <c r="J488">
        <v>15</v>
      </c>
      <c r="K488">
        <f>Table1[[#This Row],[Quantity]]*Table1[[#This Row],[Unit_Price]]</f>
        <v>15024</v>
      </c>
      <c r="L488">
        <f>Table1[[#This Row],[Quantity]]*Table1[[#This Row],[Cost]]</f>
        <v>10516.8</v>
      </c>
      <c r="M488">
        <f>Table1[[#This Row],[Sales]]-Table1[[#This Row],[Total_Cost]]</f>
        <v>4507.2000000000007</v>
      </c>
      <c r="N488" s="1">
        <f>Table1[[#This Row],[Profit]]/Table1[[#This Row],[Sales]]</f>
        <v>0.30000000000000004</v>
      </c>
      <c r="O488" t="str">
        <f>TEXT(Table1[[#This Row],[Order_Date]],"mmmm")</f>
        <v>December</v>
      </c>
      <c r="P488">
        <f>YEAR(Table1[[#This Row],[Order_Date]])</f>
        <v>2024</v>
      </c>
      <c r="Q488" t="str">
        <f>"Q"&amp;ROUNDUP(MONTH(Table1[[#This Row],[Order_Date]])/3,0)</f>
        <v>Q4</v>
      </c>
    </row>
    <row r="489" spans="1:17" x14ac:dyDescent="0.25">
      <c r="A489" t="s">
        <v>1325</v>
      </c>
      <c r="B489" t="s">
        <v>1326</v>
      </c>
      <c r="C489" t="s">
        <v>944</v>
      </c>
      <c r="D489" t="s">
        <v>366</v>
      </c>
      <c r="E489" t="str">
        <f>_xlfn.XLOOKUP(Table1[[#This Row],[Product_ID]],[1]!Table1[Product_ID],[1]!Table1[Product_Name])</f>
        <v>Home &amp; Kitchen Product 93</v>
      </c>
      <c r="F489" t="str">
        <f>_xlfn.XLOOKUP(Table1[[#This Row],[Product_ID]],[1]!Table1[Product_ID],[1]!Table1[Category])</f>
        <v>Home &amp; Kitchen</v>
      </c>
      <c r="G489">
        <f>_xlfn.XLOOKUP(Table1[[#This Row],[Product_ID]],[1]!Table1[Product_ID],[1]!Table1[Unit_Price])</f>
        <v>10597</v>
      </c>
      <c r="H489">
        <f>_xlfn.XLOOKUP(Table1[[#This Row],[Product_ID]],[1]!Table1[Product_ID],[1]!Table1[Cost])</f>
        <v>5298.5</v>
      </c>
      <c r="I489">
        <v>1</v>
      </c>
      <c r="J489">
        <v>5</v>
      </c>
      <c r="K489">
        <f>Table1[[#This Row],[Quantity]]*Table1[[#This Row],[Unit_Price]]</f>
        <v>10597</v>
      </c>
      <c r="L489">
        <f>Table1[[#This Row],[Quantity]]*Table1[[#This Row],[Cost]]</f>
        <v>5298.5</v>
      </c>
      <c r="M489">
        <f>Table1[[#This Row],[Sales]]-Table1[[#This Row],[Total_Cost]]</f>
        <v>5298.5</v>
      </c>
      <c r="N489" s="1">
        <f>Table1[[#This Row],[Profit]]/Table1[[#This Row],[Sales]]</f>
        <v>0.5</v>
      </c>
      <c r="O489" t="str">
        <f>TEXT(Table1[[#This Row],[Order_Date]],"mmmm")</f>
        <v>May</v>
      </c>
      <c r="P489">
        <f>YEAR(Table1[[#This Row],[Order_Date]])</f>
        <v>2024</v>
      </c>
      <c r="Q489" t="str">
        <f>"Q"&amp;ROUNDUP(MONTH(Table1[[#This Row],[Order_Date]])/3,0)</f>
        <v>Q2</v>
      </c>
    </row>
    <row r="490" spans="1:17" x14ac:dyDescent="0.25">
      <c r="A490" t="s">
        <v>1327</v>
      </c>
      <c r="B490" t="s">
        <v>177</v>
      </c>
      <c r="C490" t="s">
        <v>1328</v>
      </c>
      <c r="D490" t="s">
        <v>29</v>
      </c>
      <c r="E490" t="str">
        <f>_xlfn.XLOOKUP(Table1[[#This Row],[Product_ID]],[1]!Table1[Product_ID],[1]!Table1[Product_Name])</f>
        <v>Beauty Product 18</v>
      </c>
      <c r="F490" t="str">
        <f>_xlfn.XLOOKUP(Table1[[#This Row],[Product_ID]],[1]!Table1[Product_ID],[1]!Table1[Category])</f>
        <v>Beauty</v>
      </c>
      <c r="G490">
        <f>_xlfn.XLOOKUP(Table1[[#This Row],[Product_ID]],[1]!Table1[Product_ID],[1]!Table1[Unit_Price])</f>
        <v>3985</v>
      </c>
      <c r="H490">
        <f>_xlfn.XLOOKUP(Table1[[#This Row],[Product_ID]],[1]!Table1[Product_ID],[1]!Table1[Cost])</f>
        <v>2789.5</v>
      </c>
      <c r="I490">
        <v>2</v>
      </c>
      <c r="J490">
        <v>10</v>
      </c>
      <c r="K490">
        <f>Table1[[#This Row],[Quantity]]*Table1[[#This Row],[Unit_Price]]</f>
        <v>7970</v>
      </c>
      <c r="L490">
        <f>Table1[[#This Row],[Quantity]]*Table1[[#This Row],[Cost]]</f>
        <v>5579</v>
      </c>
      <c r="M490">
        <f>Table1[[#This Row],[Sales]]-Table1[[#This Row],[Total_Cost]]</f>
        <v>2391</v>
      </c>
      <c r="N490" s="1">
        <f>Table1[[#This Row],[Profit]]/Table1[[#This Row],[Sales]]</f>
        <v>0.3</v>
      </c>
      <c r="O490" t="str">
        <f>TEXT(Table1[[#This Row],[Order_Date]],"mmmm")</f>
        <v>August</v>
      </c>
      <c r="P490">
        <f>YEAR(Table1[[#This Row],[Order_Date]])</f>
        <v>2025</v>
      </c>
      <c r="Q490" t="str">
        <f>"Q"&amp;ROUNDUP(MONTH(Table1[[#This Row],[Order_Date]])/3,0)</f>
        <v>Q3</v>
      </c>
    </row>
    <row r="491" spans="1:17" x14ac:dyDescent="0.25">
      <c r="A491" t="s">
        <v>1329</v>
      </c>
      <c r="B491" t="s">
        <v>371</v>
      </c>
      <c r="C491" t="s">
        <v>163</v>
      </c>
      <c r="D491" t="s">
        <v>366</v>
      </c>
      <c r="E491" t="str">
        <f>_xlfn.XLOOKUP(Table1[[#This Row],[Product_ID]],[1]!Table1[Product_ID],[1]!Table1[Product_Name])</f>
        <v>Home &amp; Kitchen Product 93</v>
      </c>
      <c r="F491" t="str">
        <f>_xlfn.XLOOKUP(Table1[[#This Row],[Product_ID]],[1]!Table1[Product_ID],[1]!Table1[Category])</f>
        <v>Home &amp; Kitchen</v>
      </c>
      <c r="G491">
        <f>_xlfn.XLOOKUP(Table1[[#This Row],[Product_ID]],[1]!Table1[Product_ID],[1]!Table1[Unit_Price])</f>
        <v>10597</v>
      </c>
      <c r="H491">
        <f>_xlfn.XLOOKUP(Table1[[#This Row],[Product_ID]],[1]!Table1[Product_ID],[1]!Table1[Cost])</f>
        <v>5298.5</v>
      </c>
      <c r="I491">
        <v>5</v>
      </c>
      <c r="J491">
        <v>20</v>
      </c>
      <c r="K491">
        <f>Table1[[#This Row],[Quantity]]*Table1[[#This Row],[Unit_Price]]</f>
        <v>52985</v>
      </c>
      <c r="L491">
        <f>Table1[[#This Row],[Quantity]]*Table1[[#This Row],[Cost]]</f>
        <v>26492.5</v>
      </c>
      <c r="M491">
        <f>Table1[[#This Row],[Sales]]-Table1[[#This Row],[Total_Cost]]</f>
        <v>26492.5</v>
      </c>
      <c r="N491" s="1">
        <f>Table1[[#This Row],[Profit]]/Table1[[#This Row],[Sales]]</f>
        <v>0.5</v>
      </c>
      <c r="O491" t="str">
        <f>TEXT(Table1[[#This Row],[Order_Date]],"mmmm")</f>
        <v>October</v>
      </c>
      <c r="P491">
        <f>YEAR(Table1[[#This Row],[Order_Date]])</f>
        <v>2025</v>
      </c>
      <c r="Q491" t="str">
        <f>"Q"&amp;ROUNDUP(MONTH(Table1[[#This Row],[Order_Date]])/3,0)</f>
        <v>Q4</v>
      </c>
    </row>
    <row r="492" spans="1:17" x14ac:dyDescent="0.25">
      <c r="A492" t="s">
        <v>1330</v>
      </c>
      <c r="B492" t="s">
        <v>1331</v>
      </c>
      <c r="C492" t="s">
        <v>1332</v>
      </c>
      <c r="D492" t="s">
        <v>454</v>
      </c>
      <c r="E492" t="str">
        <f>_xlfn.XLOOKUP(Table1[[#This Row],[Product_ID]],[1]!Table1[Product_ID],[1]!Table1[Product_Name])</f>
        <v>Home &amp; Kitchen Product 94</v>
      </c>
      <c r="F492" t="str">
        <f>_xlfn.XLOOKUP(Table1[[#This Row],[Product_ID]],[1]!Table1[Product_ID],[1]!Table1[Category])</f>
        <v>Home &amp; Kitchen</v>
      </c>
      <c r="G492">
        <f>_xlfn.XLOOKUP(Table1[[#This Row],[Product_ID]],[1]!Table1[Product_ID],[1]!Table1[Unit_Price])</f>
        <v>13434</v>
      </c>
      <c r="H492">
        <f>_xlfn.XLOOKUP(Table1[[#This Row],[Product_ID]],[1]!Table1[Product_ID],[1]!Table1[Cost])</f>
        <v>9403.7999999999993</v>
      </c>
      <c r="I492">
        <v>3</v>
      </c>
      <c r="J492">
        <v>15</v>
      </c>
      <c r="K492">
        <f>Table1[[#This Row],[Quantity]]*Table1[[#This Row],[Unit_Price]]</f>
        <v>40302</v>
      </c>
      <c r="L492">
        <f>Table1[[#This Row],[Quantity]]*Table1[[#This Row],[Cost]]</f>
        <v>28211.399999999998</v>
      </c>
      <c r="M492">
        <f>Table1[[#This Row],[Sales]]-Table1[[#This Row],[Total_Cost]]</f>
        <v>12090.600000000002</v>
      </c>
      <c r="N492" s="1">
        <f>Table1[[#This Row],[Profit]]/Table1[[#This Row],[Sales]]</f>
        <v>0.30000000000000004</v>
      </c>
      <c r="O492" t="str">
        <f>TEXT(Table1[[#This Row],[Order_Date]],"mmmm")</f>
        <v>December</v>
      </c>
      <c r="P492">
        <f>YEAR(Table1[[#This Row],[Order_Date]])</f>
        <v>2025</v>
      </c>
      <c r="Q492" t="str">
        <f>"Q"&amp;ROUNDUP(MONTH(Table1[[#This Row],[Order_Date]])/3,0)</f>
        <v>Q4</v>
      </c>
    </row>
    <row r="493" spans="1:17" x14ac:dyDescent="0.25">
      <c r="A493" t="s">
        <v>1333</v>
      </c>
      <c r="B493" t="s">
        <v>1334</v>
      </c>
      <c r="C493" t="s">
        <v>1335</v>
      </c>
      <c r="D493" t="s">
        <v>63</v>
      </c>
      <c r="E493" t="str">
        <f>_xlfn.XLOOKUP(Table1[[#This Row],[Product_ID]],[1]!Table1[Product_ID],[1]!Table1[Product_Name])</f>
        <v>Clothing Product 17</v>
      </c>
      <c r="F493" t="str">
        <f>_xlfn.XLOOKUP(Table1[[#This Row],[Product_ID]],[1]!Table1[Product_ID],[1]!Table1[Category])</f>
        <v>Clothing</v>
      </c>
      <c r="G493">
        <f>_xlfn.XLOOKUP(Table1[[#This Row],[Product_ID]],[1]!Table1[Product_ID],[1]!Table1[Unit_Price])</f>
        <v>978</v>
      </c>
      <c r="H493">
        <f>_xlfn.XLOOKUP(Table1[[#This Row],[Product_ID]],[1]!Table1[Product_ID],[1]!Table1[Cost])</f>
        <v>684.6</v>
      </c>
      <c r="I493">
        <v>5</v>
      </c>
      <c r="J493">
        <v>15</v>
      </c>
      <c r="K493">
        <f>Table1[[#This Row],[Quantity]]*Table1[[#This Row],[Unit_Price]]</f>
        <v>4890</v>
      </c>
      <c r="L493">
        <f>Table1[[#This Row],[Quantity]]*Table1[[#This Row],[Cost]]</f>
        <v>3423</v>
      </c>
      <c r="M493">
        <f>Table1[[#This Row],[Sales]]-Table1[[#This Row],[Total_Cost]]</f>
        <v>1467</v>
      </c>
      <c r="N493" s="1">
        <f>Table1[[#This Row],[Profit]]/Table1[[#This Row],[Sales]]</f>
        <v>0.3</v>
      </c>
      <c r="O493" t="str">
        <f>TEXT(Table1[[#This Row],[Order_Date]],"mmmm")</f>
        <v>February</v>
      </c>
      <c r="P493">
        <f>YEAR(Table1[[#This Row],[Order_Date]])</f>
        <v>2024</v>
      </c>
      <c r="Q493" t="str">
        <f>"Q"&amp;ROUNDUP(MONTH(Table1[[#This Row],[Order_Date]])/3,0)</f>
        <v>Q1</v>
      </c>
    </row>
    <row r="494" spans="1:17" x14ac:dyDescent="0.25">
      <c r="A494" t="s">
        <v>1336</v>
      </c>
      <c r="B494" t="s">
        <v>211</v>
      </c>
      <c r="C494" t="s">
        <v>1337</v>
      </c>
      <c r="D494" t="s">
        <v>171</v>
      </c>
      <c r="E494" t="str">
        <f>_xlfn.XLOOKUP(Table1[[#This Row],[Product_ID]],[1]!Table1[Product_ID],[1]!Table1[Product_Name])</f>
        <v>Clothing Product 27</v>
      </c>
      <c r="F494" t="str">
        <f>_xlfn.XLOOKUP(Table1[[#This Row],[Product_ID]],[1]!Table1[Product_ID],[1]!Table1[Category])</f>
        <v>Clothing</v>
      </c>
      <c r="G494">
        <f>_xlfn.XLOOKUP(Table1[[#This Row],[Product_ID]],[1]!Table1[Product_ID],[1]!Table1[Unit_Price])</f>
        <v>4969</v>
      </c>
      <c r="H494">
        <f>_xlfn.XLOOKUP(Table1[[#This Row],[Product_ID]],[1]!Table1[Product_ID],[1]!Table1[Cost])</f>
        <v>2484.5</v>
      </c>
      <c r="I494">
        <v>4</v>
      </c>
      <c r="J494">
        <v>15</v>
      </c>
      <c r="K494">
        <f>Table1[[#This Row],[Quantity]]*Table1[[#This Row],[Unit_Price]]</f>
        <v>19876</v>
      </c>
      <c r="L494">
        <f>Table1[[#This Row],[Quantity]]*Table1[[#This Row],[Cost]]</f>
        <v>9938</v>
      </c>
      <c r="M494">
        <f>Table1[[#This Row],[Sales]]-Table1[[#This Row],[Total_Cost]]</f>
        <v>9938</v>
      </c>
      <c r="N494" s="1">
        <f>Table1[[#This Row],[Profit]]/Table1[[#This Row],[Sales]]</f>
        <v>0.5</v>
      </c>
      <c r="O494" t="str">
        <f>TEXT(Table1[[#This Row],[Order_Date]],"mmmm")</f>
        <v>January</v>
      </c>
      <c r="P494">
        <f>YEAR(Table1[[#This Row],[Order_Date]])</f>
        <v>2025</v>
      </c>
      <c r="Q494" t="str">
        <f>"Q"&amp;ROUNDUP(MONTH(Table1[[#This Row],[Order_Date]])/3,0)</f>
        <v>Q1</v>
      </c>
    </row>
    <row r="495" spans="1:17" x14ac:dyDescent="0.25">
      <c r="A495" t="s">
        <v>1338</v>
      </c>
      <c r="B495" t="s">
        <v>1339</v>
      </c>
      <c r="C495" t="s">
        <v>1340</v>
      </c>
      <c r="D495" t="s">
        <v>615</v>
      </c>
      <c r="E495" t="str">
        <f>_xlfn.XLOOKUP(Table1[[#This Row],[Product_ID]],[1]!Table1[Product_ID],[1]!Table1[Product_Name])</f>
        <v>Home &amp; Kitchen Product 92</v>
      </c>
      <c r="F495" t="str">
        <f>_xlfn.XLOOKUP(Table1[[#This Row],[Product_ID]],[1]!Table1[Product_ID],[1]!Table1[Category])</f>
        <v>Home &amp; Kitchen</v>
      </c>
      <c r="G495">
        <f>_xlfn.XLOOKUP(Table1[[#This Row],[Product_ID]],[1]!Table1[Product_ID],[1]!Table1[Unit_Price])</f>
        <v>7315</v>
      </c>
      <c r="H495">
        <f>_xlfn.XLOOKUP(Table1[[#This Row],[Product_ID]],[1]!Table1[Product_ID],[1]!Table1[Cost])</f>
        <v>4389</v>
      </c>
      <c r="I495">
        <v>2</v>
      </c>
      <c r="J495">
        <v>20</v>
      </c>
      <c r="K495">
        <f>Table1[[#This Row],[Quantity]]*Table1[[#This Row],[Unit_Price]]</f>
        <v>14630</v>
      </c>
      <c r="L495">
        <f>Table1[[#This Row],[Quantity]]*Table1[[#This Row],[Cost]]</f>
        <v>8778</v>
      </c>
      <c r="M495">
        <f>Table1[[#This Row],[Sales]]-Table1[[#This Row],[Total_Cost]]</f>
        <v>5852</v>
      </c>
      <c r="N495" s="1">
        <f>Table1[[#This Row],[Profit]]/Table1[[#This Row],[Sales]]</f>
        <v>0.4</v>
      </c>
      <c r="O495" t="str">
        <f>TEXT(Table1[[#This Row],[Order_Date]],"mmmm")</f>
        <v>November</v>
      </c>
      <c r="P495">
        <f>YEAR(Table1[[#This Row],[Order_Date]])</f>
        <v>2025</v>
      </c>
      <c r="Q495" t="str">
        <f>"Q"&amp;ROUNDUP(MONTH(Table1[[#This Row],[Order_Date]])/3,0)</f>
        <v>Q4</v>
      </c>
    </row>
    <row r="496" spans="1:17" x14ac:dyDescent="0.25">
      <c r="A496" t="s">
        <v>1341</v>
      </c>
      <c r="B496" t="s">
        <v>1342</v>
      </c>
      <c r="C496" t="s">
        <v>1343</v>
      </c>
      <c r="D496" t="s">
        <v>611</v>
      </c>
      <c r="E496" t="str">
        <f>_xlfn.XLOOKUP(Table1[[#This Row],[Product_ID]],[1]!Table1[Product_ID],[1]!Table1[Product_Name])</f>
        <v>Clothing Product 21</v>
      </c>
      <c r="F496" t="str">
        <f>_xlfn.XLOOKUP(Table1[[#This Row],[Product_ID]],[1]!Table1[Product_ID],[1]!Table1[Category])</f>
        <v>Clothing</v>
      </c>
      <c r="G496">
        <f>_xlfn.XLOOKUP(Table1[[#This Row],[Product_ID]],[1]!Table1[Product_ID],[1]!Table1[Unit_Price])</f>
        <v>1236</v>
      </c>
      <c r="H496">
        <f>_xlfn.XLOOKUP(Table1[[#This Row],[Product_ID]],[1]!Table1[Product_ID],[1]!Table1[Cost])</f>
        <v>865.2</v>
      </c>
      <c r="I496">
        <v>2</v>
      </c>
      <c r="J496">
        <v>15</v>
      </c>
      <c r="K496">
        <f>Table1[[#This Row],[Quantity]]*Table1[[#This Row],[Unit_Price]]</f>
        <v>2472</v>
      </c>
      <c r="L496">
        <f>Table1[[#This Row],[Quantity]]*Table1[[#This Row],[Cost]]</f>
        <v>1730.4</v>
      </c>
      <c r="M496">
        <f>Table1[[#This Row],[Sales]]-Table1[[#This Row],[Total_Cost]]</f>
        <v>741.59999999999991</v>
      </c>
      <c r="N496" s="1">
        <f>Table1[[#This Row],[Profit]]/Table1[[#This Row],[Sales]]</f>
        <v>0.3</v>
      </c>
      <c r="O496" t="str">
        <f>TEXT(Table1[[#This Row],[Order_Date]],"mmmm")</f>
        <v>November</v>
      </c>
      <c r="P496">
        <f>YEAR(Table1[[#This Row],[Order_Date]])</f>
        <v>2024</v>
      </c>
      <c r="Q496" t="str">
        <f>"Q"&amp;ROUNDUP(MONTH(Table1[[#This Row],[Order_Date]])/3,0)</f>
        <v>Q4</v>
      </c>
    </row>
    <row r="497" spans="1:17" x14ac:dyDescent="0.25">
      <c r="A497" t="s">
        <v>1344</v>
      </c>
      <c r="B497" t="s">
        <v>1345</v>
      </c>
      <c r="C497" t="s">
        <v>1346</v>
      </c>
      <c r="D497" t="s">
        <v>327</v>
      </c>
      <c r="E497" t="str">
        <f>_xlfn.XLOOKUP(Table1[[#This Row],[Product_ID]],[1]!Table1[Product_ID],[1]!Table1[Product_Name])</f>
        <v>Electronics Product 55</v>
      </c>
      <c r="F497" t="str">
        <f>_xlfn.XLOOKUP(Table1[[#This Row],[Product_ID]],[1]!Table1[Product_ID],[1]!Table1[Category])</f>
        <v>Electronics</v>
      </c>
      <c r="G497">
        <f>_xlfn.XLOOKUP(Table1[[#This Row],[Product_ID]],[1]!Table1[Product_ID],[1]!Table1[Unit_Price])</f>
        <v>6621</v>
      </c>
      <c r="H497">
        <f>_xlfn.XLOOKUP(Table1[[#This Row],[Product_ID]],[1]!Table1[Product_ID],[1]!Table1[Cost])</f>
        <v>3972.6</v>
      </c>
      <c r="I497">
        <v>2</v>
      </c>
      <c r="J497">
        <v>10</v>
      </c>
      <c r="K497">
        <f>Table1[[#This Row],[Quantity]]*Table1[[#This Row],[Unit_Price]]</f>
        <v>13242</v>
      </c>
      <c r="L497">
        <f>Table1[[#This Row],[Quantity]]*Table1[[#This Row],[Cost]]</f>
        <v>7945.2</v>
      </c>
      <c r="M497">
        <f>Table1[[#This Row],[Sales]]-Table1[[#This Row],[Total_Cost]]</f>
        <v>5296.8</v>
      </c>
      <c r="N497" s="1">
        <f>Table1[[#This Row],[Profit]]/Table1[[#This Row],[Sales]]</f>
        <v>0.4</v>
      </c>
      <c r="O497" t="str">
        <f>TEXT(Table1[[#This Row],[Order_Date]],"mmmm")</f>
        <v>October</v>
      </c>
      <c r="P497">
        <f>YEAR(Table1[[#This Row],[Order_Date]])</f>
        <v>2025</v>
      </c>
      <c r="Q497" t="str">
        <f>"Q"&amp;ROUNDUP(MONTH(Table1[[#This Row],[Order_Date]])/3,0)</f>
        <v>Q4</v>
      </c>
    </row>
    <row r="498" spans="1:17" x14ac:dyDescent="0.25">
      <c r="A498" t="s">
        <v>1347</v>
      </c>
      <c r="B498" t="s">
        <v>882</v>
      </c>
      <c r="C498" t="s">
        <v>1348</v>
      </c>
      <c r="D498" t="s">
        <v>898</v>
      </c>
      <c r="E498" t="str">
        <f>_xlfn.XLOOKUP(Table1[[#This Row],[Product_ID]],[1]!Table1[Product_ID],[1]!Table1[Product_Name])</f>
        <v>Sports Product 29</v>
      </c>
      <c r="F498" t="str">
        <f>_xlfn.XLOOKUP(Table1[[#This Row],[Product_ID]],[1]!Table1[Product_ID],[1]!Table1[Category])</f>
        <v>Sports</v>
      </c>
      <c r="G498">
        <f>_xlfn.XLOOKUP(Table1[[#This Row],[Product_ID]],[1]!Table1[Product_ID],[1]!Table1[Unit_Price])</f>
        <v>2105</v>
      </c>
      <c r="H498">
        <f>_xlfn.XLOOKUP(Table1[[#This Row],[Product_ID]],[1]!Table1[Product_ID],[1]!Table1[Cost])</f>
        <v>1263</v>
      </c>
      <c r="I498">
        <v>4</v>
      </c>
      <c r="J498">
        <v>10</v>
      </c>
      <c r="K498">
        <f>Table1[[#This Row],[Quantity]]*Table1[[#This Row],[Unit_Price]]</f>
        <v>8420</v>
      </c>
      <c r="L498">
        <f>Table1[[#This Row],[Quantity]]*Table1[[#This Row],[Cost]]</f>
        <v>5052</v>
      </c>
      <c r="M498">
        <f>Table1[[#This Row],[Sales]]-Table1[[#This Row],[Total_Cost]]</f>
        <v>3368</v>
      </c>
      <c r="N498" s="1">
        <f>Table1[[#This Row],[Profit]]/Table1[[#This Row],[Sales]]</f>
        <v>0.4</v>
      </c>
      <c r="O498" t="str">
        <f>TEXT(Table1[[#This Row],[Order_Date]],"mmmm")</f>
        <v>May</v>
      </c>
      <c r="P498">
        <f>YEAR(Table1[[#This Row],[Order_Date]])</f>
        <v>2024</v>
      </c>
      <c r="Q498" t="str">
        <f>"Q"&amp;ROUNDUP(MONTH(Table1[[#This Row],[Order_Date]])/3,0)</f>
        <v>Q2</v>
      </c>
    </row>
    <row r="499" spans="1:17" x14ac:dyDescent="0.25">
      <c r="A499" t="s">
        <v>1349</v>
      </c>
      <c r="B499" t="s">
        <v>1350</v>
      </c>
      <c r="C499" t="s">
        <v>1351</v>
      </c>
      <c r="D499" t="s">
        <v>104</v>
      </c>
      <c r="E499" t="str">
        <f>_xlfn.XLOOKUP(Table1[[#This Row],[Product_ID]],[1]!Table1[Product_ID],[1]!Table1[Product_Name])</f>
        <v>Electronics Product 72</v>
      </c>
      <c r="F499" t="str">
        <f>_xlfn.XLOOKUP(Table1[[#This Row],[Product_ID]],[1]!Table1[Product_ID],[1]!Table1[Category])</f>
        <v>Electronics</v>
      </c>
      <c r="G499">
        <f>_xlfn.XLOOKUP(Table1[[#This Row],[Product_ID]],[1]!Table1[Product_ID],[1]!Table1[Unit_Price])</f>
        <v>27555</v>
      </c>
      <c r="H499">
        <f>_xlfn.XLOOKUP(Table1[[#This Row],[Product_ID]],[1]!Table1[Product_ID],[1]!Table1[Cost])</f>
        <v>19288.5</v>
      </c>
      <c r="I499">
        <v>5</v>
      </c>
      <c r="J499">
        <v>15</v>
      </c>
      <c r="K499">
        <f>Table1[[#This Row],[Quantity]]*Table1[[#This Row],[Unit_Price]]</f>
        <v>137775</v>
      </c>
      <c r="L499">
        <f>Table1[[#This Row],[Quantity]]*Table1[[#This Row],[Cost]]</f>
        <v>96442.5</v>
      </c>
      <c r="M499">
        <f>Table1[[#This Row],[Sales]]-Table1[[#This Row],[Total_Cost]]</f>
        <v>41332.5</v>
      </c>
      <c r="N499" s="1">
        <f>Table1[[#This Row],[Profit]]/Table1[[#This Row],[Sales]]</f>
        <v>0.3</v>
      </c>
      <c r="O499" t="str">
        <f>TEXT(Table1[[#This Row],[Order_Date]],"mmmm")</f>
        <v>February</v>
      </c>
      <c r="P499">
        <f>YEAR(Table1[[#This Row],[Order_Date]])</f>
        <v>2025</v>
      </c>
      <c r="Q499" t="str">
        <f>"Q"&amp;ROUNDUP(MONTH(Table1[[#This Row],[Order_Date]])/3,0)</f>
        <v>Q1</v>
      </c>
    </row>
    <row r="500" spans="1:17" x14ac:dyDescent="0.25">
      <c r="A500" t="s">
        <v>1352</v>
      </c>
      <c r="B500" t="s">
        <v>87</v>
      </c>
      <c r="C500" t="s">
        <v>284</v>
      </c>
      <c r="D500" t="s">
        <v>476</v>
      </c>
      <c r="E500" t="str">
        <f>_xlfn.XLOOKUP(Table1[[#This Row],[Product_ID]],[1]!Table1[Product_ID],[1]!Table1[Product_Name])</f>
        <v>Electronics Product 22</v>
      </c>
      <c r="F500" t="str">
        <f>_xlfn.XLOOKUP(Table1[[#This Row],[Product_ID]],[1]!Table1[Product_ID],[1]!Table1[Category])</f>
        <v>Electronics</v>
      </c>
      <c r="G500">
        <f>_xlfn.XLOOKUP(Table1[[#This Row],[Product_ID]],[1]!Table1[Product_ID],[1]!Table1[Unit_Price])</f>
        <v>48755</v>
      </c>
      <c r="H500">
        <f>_xlfn.XLOOKUP(Table1[[#This Row],[Product_ID]],[1]!Table1[Product_ID],[1]!Table1[Cost])</f>
        <v>29253</v>
      </c>
      <c r="I500">
        <v>4</v>
      </c>
      <c r="J500">
        <v>15</v>
      </c>
      <c r="K500">
        <f>Table1[[#This Row],[Quantity]]*Table1[[#This Row],[Unit_Price]]</f>
        <v>195020</v>
      </c>
      <c r="L500">
        <f>Table1[[#This Row],[Quantity]]*Table1[[#This Row],[Cost]]</f>
        <v>117012</v>
      </c>
      <c r="M500">
        <f>Table1[[#This Row],[Sales]]-Table1[[#This Row],[Total_Cost]]</f>
        <v>78008</v>
      </c>
      <c r="N500" s="1">
        <f>Table1[[#This Row],[Profit]]/Table1[[#This Row],[Sales]]</f>
        <v>0.4</v>
      </c>
      <c r="O500" t="str">
        <f>TEXT(Table1[[#This Row],[Order_Date]],"mmmm")</f>
        <v>February</v>
      </c>
      <c r="P500">
        <f>YEAR(Table1[[#This Row],[Order_Date]])</f>
        <v>2025</v>
      </c>
      <c r="Q500" t="str">
        <f>"Q"&amp;ROUNDUP(MONTH(Table1[[#This Row],[Order_Date]])/3,0)</f>
        <v>Q1</v>
      </c>
    </row>
    <row r="501" spans="1:17" x14ac:dyDescent="0.25">
      <c r="A501" t="s">
        <v>1353</v>
      </c>
      <c r="B501" t="s">
        <v>1354</v>
      </c>
      <c r="C501" t="s">
        <v>296</v>
      </c>
      <c r="D501" t="s">
        <v>812</v>
      </c>
      <c r="E501" t="str">
        <f>_xlfn.XLOOKUP(Table1[[#This Row],[Product_ID]],[1]!Table1[Product_ID],[1]!Table1[Product_Name])</f>
        <v>Beauty Product 5</v>
      </c>
      <c r="F501" t="str">
        <f>_xlfn.XLOOKUP(Table1[[#This Row],[Product_ID]],[1]!Table1[Product_ID],[1]!Table1[Category])</f>
        <v>Beauty</v>
      </c>
      <c r="G501">
        <f>_xlfn.XLOOKUP(Table1[[#This Row],[Product_ID]],[1]!Table1[Product_ID],[1]!Table1[Unit_Price])</f>
        <v>3939</v>
      </c>
      <c r="H501">
        <f>_xlfn.XLOOKUP(Table1[[#This Row],[Product_ID]],[1]!Table1[Product_ID],[1]!Table1[Cost])</f>
        <v>2757.3</v>
      </c>
      <c r="I501">
        <v>2</v>
      </c>
      <c r="J501">
        <v>20</v>
      </c>
      <c r="K501">
        <f>Table1[[#This Row],[Quantity]]*Table1[[#This Row],[Unit_Price]]</f>
        <v>7878</v>
      </c>
      <c r="L501">
        <f>Table1[[#This Row],[Quantity]]*Table1[[#This Row],[Cost]]</f>
        <v>5514.6</v>
      </c>
      <c r="M501">
        <f>Table1[[#This Row],[Sales]]-Table1[[#This Row],[Total_Cost]]</f>
        <v>2363.3999999999996</v>
      </c>
      <c r="N501" s="1">
        <f>Table1[[#This Row],[Profit]]/Table1[[#This Row],[Sales]]</f>
        <v>0.29999999999999993</v>
      </c>
      <c r="O501" t="str">
        <f>TEXT(Table1[[#This Row],[Order_Date]],"mmmm")</f>
        <v>January</v>
      </c>
      <c r="P501">
        <f>YEAR(Table1[[#This Row],[Order_Date]])</f>
        <v>2024</v>
      </c>
      <c r="Q501" t="str">
        <f>"Q"&amp;ROUNDUP(MONTH(Table1[[#This Row],[Order_Date]])/3,0)</f>
        <v>Q1</v>
      </c>
    </row>
    <row r="502" spans="1:17" x14ac:dyDescent="0.25">
      <c r="A502" t="s">
        <v>1355</v>
      </c>
      <c r="B502" t="s">
        <v>1356</v>
      </c>
      <c r="C502" t="s">
        <v>1357</v>
      </c>
      <c r="D502" t="s">
        <v>385</v>
      </c>
      <c r="E502" t="str">
        <f>_xlfn.XLOOKUP(Table1[[#This Row],[Product_ID]],[1]!Table1[Product_ID],[1]!Table1[Product_Name])</f>
        <v>Sports Product 54</v>
      </c>
      <c r="F502" t="str">
        <f>_xlfn.XLOOKUP(Table1[[#This Row],[Product_ID]],[1]!Table1[Product_ID],[1]!Table1[Category])</f>
        <v>Sports</v>
      </c>
      <c r="G502">
        <f>_xlfn.XLOOKUP(Table1[[#This Row],[Product_ID]],[1]!Table1[Product_ID],[1]!Table1[Unit_Price])</f>
        <v>611</v>
      </c>
      <c r="H502">
        <f>_xlfn.XLOOKUP(Table1[[#This Row],[Product_ID]],[1]!Table1[Product_ID],[1]!Table1[Cost])</f>
        <v>427.7</v>
      </c>
      <c r="I502">
        <v>5</v>
      </c>
      <c r="J502">
        <v>5</v>
      </c>
      <c r="K502">
        <f>Table1[[#This Row],[Quantity]]*Table1[[#This Row],[Unit_Price]]</f>
        <v>3055</v>
      </c>
      <c r="L502">
        <f>Table1[[#This Row],[Quantity]]*Table1[[#This Row],[Cost]]</f>
        <v>2138.5</v>
      </c>
      <c r="M502">
        <f>Table1[[#This Row],[Sales]]-Table1[[#This Row],[Total_Cost]]</f>
        <v>916.5</v>
      </c>
      <c r="N502" s="1">
        <f>Table1[[#This Row],[Profit]]/Table1[[#This Row],[Sales]]</f>
        <v>0.3</v>
      </c>
      <c r="O502" t="str">
        <f>TEXT(Table1[[#This Row],[Order_Date]],"mmmm")</f>
        <v>August</v>
      </c>
      <c r="P502">
        <f>YEAR(Table1[[#This Row],[Order_Date]])</f>
        <v>2025</v>
      </c>
      <c r="Q502" t="str">
        <f>"Q"&amp;ROUNDUP(MONTH(Table1[[#This Row],[Order_Date]])/3,0)</f>
        <v>Q3</v>
      </c>
    </row>
    <row r="503" spans="1:17" x14ac:dyDescent="0.25">
      <c r="A503" t="s">
        <v>1358</v>
      </c>
      <c r="B503" t="s">
        <v>1359</v>
      </c>
      <c r="C503" t="s">
        <v>1042</v>
      </c>
      <c r="D503" t="s">
        <v>223</v>
      </c>
      <c r="E503" t="str">
        <f>_xlfn.XLOOKUP(Table1[[#This Row],[Product_ID]],[1]!Table1[Product_ID],[1]!Table1[Product_Name])</f>
        <v>Clothing Product 48</v>
      </c>
      <c r="F503" t="str">
        <f>_xlfn.XLOOKUP(Table1[[#This Row],[Product_ID]],[1]!Table1[Product_ID],[1]!Table1[Category])</f>
        <v>Clothing</v>
      </c>
      <c r="G503">
        <f>_xlfn.XLOOKUP(Table1[[#This Row],[Product_ID]],[1]!Table1[Product_ID],[1]!Table1[Unit_Price])</f>
        <v>2190</v>
      </c>
      <c r="H503">
        <f>_xlfn.XLOOKUP(Table1[[#This Row],[Product_ID]],[1]!Table1[Product_ID],[1]!Table1[Cost])</f>
        <v>1095</v>
      </c>
      <c r="I503">
        <v>1</v>
      </c>
      <c r="J503">
        <v>5</v>
      </c>
      <c r="K503">
        <f>Table1[[#This Row],[Quantity]]*Table1[[#This Row],[Unit_Price]]</f>
        <v>2190</v>
      </c>
      <c r="L503">
        <f>Table1[[#This Row],[Quantity]]*Table1[[#This Row],[Cost]]</f>
        <v>1095</v>
      </c>
      <c r="M503">
        <f>Table1[[#This Row],[Sales]]-Table1[[#This Row],[Total_Cost]]</f>
        <v>1095</v>
      </c>
      <c r="N503" s="1">
        <f>Table1[[#This Row],[Profit]]/Table1[[#This Row],[Sales]]</f>
        <v>0.5</v>
      </c>
      <c r="O503" t="str">
        <f>TEXT(Table1[[#This Row],[Order_Date]],"mmmm")</f>
        <v>February</v>
      </c>
      <c r="P503">
        <f>YEAR(Table1[[#This Row],[Order_Date]])</f>
        <v>2025</v>
      </c>
      <c r="Q503" t="str">
        <f>"Q"&amp;ROUNDUP(MONTH(Table1[[#This Row],[Order_Date]])/3,0)</f>
        <v>Q1</v>
      </c>
    </row>
    <row r="504" spans="1:17" x14ac:dyDescent="0.25">
      <c r="A504" t="s">
        <v>1360</v>
      </c>
      <c r="B504" t="s">
        <v>1361</v>
      </c>
      <c r="C504" t="s">
        <v>1362</v>
      </c>
      <c r="D504" t="s">
        <v>377</v>
      </c>
      <c r="E504" t="str">
        <f>_xlfn.XLOOKUP(Table1[[#This Row],[Product_ID]],[1]!Table1[Product_ID],[1]!Table1[Product_Name])</f>
        <v>Sports Product 2</v>
      </c>
      <c r="F504" t="str">
        <f>_xlfn.XLOOKUP(Table1[[#This Row],[Product_ID]],[1]!Table1[Product_ID],[1]!Table1[Category])</f>
        <v>Sports</v>
      </c>
      <c r="G504">
        <f>_xlfn.XLOOKUP(Table1[[#This Row],[Product_ID]],[1]!Table1[Product_ID],[1]!Table1[Unit_Price])</f>
        <v>4241</v>
      </c>
      <c r="H504">
        <f>_xlfn.XLOOKUP(Table1[[#This Row],[Product_ID]],[1]!Table1[Product_ID],[1]!Table1[Cost])</f>
        <v>2120.5</v>
      </c>
      <c r="I504">
        <v>2</v>
      </c>
      <c r="J504">
        <v>20</v>
      </c>
      <c r="K504">
        <f>Table1[[#This Row],[Quantity]]*Table1[[#This Row],[Unit_Price]]</f>
        <v>8482</v>
      </c>
      <c r="L504">
        <f>Table1[[#This Row],[Quantity]]*Table1[[#This Row],[Cost]]</f>
        <v>4241</v>
      </c>
      <c r="M504">
        <f>Table1[[#This Row],[Sales]]-Table1[[#This Row],[Total_Cost]]</f>
        <v>4241</v>
      </c>
      <c r="N504" s="1">
        <f>Table1[[#This Row],[Profit]]/Table1[[#This Row],[Sales]]</f>
        <v>0.5</v>
      </c>
      <c r="O504" t="str">
        <f>TEXT(Table1[[#This Row],[Order_Date]],"mmmm")</f>
        <v>November</v>
      </c>
      <c r="P504">
        <f>YEAR(Table1[[#This Row],[Order_Date]])</f>
        <v>2024</v>
      </c>
      <c r="Q504" t="str">
        <f>"Q"&amp;ROUNDUP(MONTH(Table1[[#This Row],[Order_Date]])/3,0)</f>
        <v>Q4</v>
      </c>
    </row>
    <row r="505" spans="1:17" x14ac:dyDescent="0.25">
      <c r="A505" t="s">
        <v>1363</v>
      </c>
      <c r="B505" t="s">
        <v>1364</v>
      </c>
      <c r="C505" t="s">
        <v>1365</v>
      </c>
      <c r="D505" t="s">
        <v>381</v>
      </c>
      <c r="E505" t="str">
        <f>_xlfn.XLOOKUP(Table1[[#This Row],[Product_ID]],[1]!Table1[Product_ID],[1]!Table1[Product_Name])</f>
        <v>Electronics Product 59</v>
      </c>
      <c r="F505" t="str">
        <f>_xlfn.XLOOKUP(Table1[[#This Row],[Product_ID]],[1]!Table1[Product_ID],[1]!Table1[Category])</f>
        <v>Electronics</v>
      </c>
      <c r="G505">
        <f>_xlfn.XLOOKUP(Table1[[#This Row],[Product_ID]],[1]!Table1[Product_ID],[1]!Table1[Unit_Price])</f>
        <v>39929</v>
      </c>
      <c r="H505">
        <f>_xlfn.XLOOKUP(Table1[[#This Row],[Product_ID]],[1]!Table1[Product_ID],[1]!Table1[Cost])</f>
        <v>23957.4</v>
      </c>
      <c r="I505">
        <v>5</v>
      </c>
      <c r="J505">
        <v>15</v>
      </c>
      <c r="K505">
        <f>Table1[[#This Row],[Quantity]]*Table1[[#This Row],[Unit_Price]]</f>
        <v>199645</v>
      </c>
      <c r="L505">
        <f>Table1[[#This Row],[Quantity]]*Table1[[#This Row],[Cost]]</f>
        <v>119787</v>
      </c>
      <c r="M505">
        <f>Table1[[#This Row],[Sales]]-Table1[[#This Row],[Total_Cost]]</f>
        <v>79858</v>
      </c>
      <c r="N505" s="1">
        <f>Table1[[#This Row],[Profit]]/Table1[[#This Row],[Sales]]</f>
        <v>0.4</v>
      </c>
      <c r="O505" t="str">
        <f>TEXT(Table1[[#This Row],[Order_Date]],"mmmm")</f>
        <v>September</v>
      </c>
      <c r="P505">
        <f>YEAR(Table1[[#This Row],[Order_Date]])</f>
        <v>2025</v>
      </c>
      <c r="Q505" t="str">
        <f>"Q"&amp;ROUNDUP(MONTH(Table1[[#This Row],[Order_Date]])/3,0)</f>
        <v>Q3</v>
      </c>
    </row>
    <row r="506" spans="1:17" x14ac:dyDescent="0.25">
      <c r="A506" t="s">
        <v>1366</v>
      </c>
      <c r="B506" t="s">
        <v>148</v>
      </c>
      <c r="C506" t="s">
        <v>1367</v>
      </c>
      <c r="D506" t="s">
        <v>223</v>
      </c>
      <c r="E506" t="str">
        <f>_xlfn.XLOOKUP(Table1[[#This Row],[Product_ID]],[1]!Table1[Product_ID],[1]!Table1[Product_Name])</f>
        <v>Clothing Product 48</v>
      </c>
      <c r="F506" t="str">
        <f>_xlfn.XLOOKUP(Table1[[#This Row],[Product_ID]],[1]!Table1[Product_ID],[1]!Table1[Category])</f>
        <v>Clothing</v>
      </c>
      <c r="G506">
        <f>_xlfn.XLOOKUP(Table1[[#This Row],[Product_ID]],[1]!Table1[Product_ID],[1]!Table1[Unit_Price])</f>
        <v>2190</v>
      </c>
      <c r="H506">
        <f>_xlfn.XLOOKUP(Table1[[#This Row],[Product_ID]],[1]!Table1[Product_ID],[1]!Table1[Cost])</f>
        <v>1095</v>
      </c>
      <c r="I506">
        <v>5</v>
      </c>
      <c r="J506">
        <v>5</v>
      </c>
      <c r="K506">
        <f>Table1[[#This Row],[Quantity]]*Table1[[#This Row],[Unit_Price]]</f>
        <v>10950</v>
      </c>
      <c r="L506">
        <f>Table1[[#This Row],[Quantity]]*Table1[[#This Row],[Cost]]</f>
        <v>5475</v>
      </c>
      <c r="M506">
        <f>Table1[[#This Row],[Sales]]-Table1[[#This Row],[Total_Cost]]</f>
        <v>5475</v>
      </c>
      <c r="N506" s="1">
        <f>Table1[[#This Row],[Profit]]/Table1[[#This Row],[Sales]]</f>
        <v>0.5</v>
      </c>
      <c r="O506" t="str">
        <f>TEXT(Table1[[#This Row],[Order_Date]],"mmmm")</f>
        <v>November</v>
      </c>
      <c r="P506">
        <f>YEAR(Table1[[#This Row],[Order_Date]])</f>
        <v>2024</v>
      </c>
      <c r="Q506" t="str">
        <f>"Q"&amp;ROUNDUP(MONTH(Table1[[#This Row],[Order_Date]])/3,0)</f>
        <v>Q4</v>
      </c>
    </row>
    <row r="507" spans="1:17" x14ac:dyDescent="0.25">
      <c r="A507" t="s">
        <v>1368</v>
      </c>
      <c r="B507" t="s">
        <v>27</v>
      </c>
      <c r="C507" t="s">
        <v>1369</v>
      </c>
      <c r="D507" t="s">
        <v>381</v>
      </c>
      <c r="E507" t="str">
        <f>_xlfn.XLOOKUP(Table1[[#This Row],[Product_ID]],[1]!Table1[Product_ID],[1]!Table1[Product_Name])</f>
        <v>Electronics Product 59</v>
      </c>
      <c r="F507" t="str">
        <f>_xlfn.XLOOKUP(Table1[[#This Row],[Product_ID]],[1]!Table1[Product_ID],[1]!Table1[Category])</f>
        <v>Electronics</v>
      </c>
      <c r="G507">
        <f>_xlfn.XLOOKUP(Table1[[#This Row],[Product_ID]],[1]!Table1[Product_ID],[1]!Table1[Unit_Price])</f>
        <v>39929</v>
      </c>
      <c r="H507">
        <f>_xlfn.XLOOKUP(Table1[[#This Row],[Product_ID]],[1]!Table1[Product_ID],[1]!Table1[Cost])</f>
        <v>23957.4</v>
      </c>
      <c r="I507">
        <v>5</v>
      </c>
      <c r="J507">
        <v>20</v>
      </c>
      <c r="K507">
        <f>Table1[[#This Row],[Quantity]]*Table1[[#This Row],[Unit_Price]]</f>
        <v>199645</v>
      </c>
      <c r="L507">
        <f>Table1[[#This Row],[Quantity]]*Table1[[#This Row],[Cost]]</f>
        <v>119787</v>
      </c>
      <c r="M507">
        <f>Table1[[#This Row],[Sales]]-Table1[[#This Row],[Total_Cost]]</f>
        <v>79858</v>
      </c>
      <c r="N507" s="1">
        <f>Table1[[#This Row],[Profit]]/Table1[[#This Row],[Sales]]</f>
        <v>0.4</v>
      </c>
      <c r="O507" t="str">
        <f>TEXT(Table1[[#This Row],[Order_Date]],"mmmm")</f>
        <v>July</v>
      </c>
      <c r="P507">
        <f>YEAR(Table1[[#This Row],[Order_Date]])</f>
        <v>2024</v>
      </c>
      <c r="Q507" t="str">
        <f>"Q"&amp;ROUNDUP(MONTH(Table1[[#This Row],[Order_Date]])/3,0)</f>
        <v>Q3</v>
      </c>
    </row>
    <row r="508" spans="1:17" x14ac:dyDescent="0.25">
      <c r="A508" t="s">
        <v>1370</v>
      </c>
      <c r="B508" t="s">
        <v>1371</v>
      </c>
      <c r="C508" t="s">
        <v>429</v>
      </c>
      <c r="D508" t="s">
        <v>394</v>
      </c>
      <c r="E508" t="str">
        <f>_xlfn.XLOOKUP(Table1[[#This Row],[Product_ID]],[1]!Table1[Product_ID],[1]!Table1[Product_Name])</f>
        <v>Electronics Product 45</v>
      </c>
      <c r="F508" t="str">
        <f>_xlfn.XLOOKUP(Table1[[#This Row],[Product_ID]],[1]!Table1[Product_ID],[1]!Table1[Category])</f>
        <v>Electronics</v>
      </c>
      <c r="G508">
        <f>_xlfn.XLOOKUP(Table1[[#This Row],[Product_ID]],[1]!Table1[Product_ID],[1]!Table1[Unit_Price])</f>
        <v>31300</v>
      </c>
      <c r="H508">
        <f>_xlfn.XLOOKUP(Table1[[#This Row],[Product_ID]],[1]!Table1[Product_ID],[1]!Table1[Cost])</f>
        <v>18780</v>
      </c>
      <c r="I508">
        <v>3</v>
      </c>
      <c r="J508">
        <v>0</v>
      </c>
      <c r="K508">
        <f>Table1[[#This Row],[Quantity]]*Table1[[#This Row],[Unit_Price]]</f>
        <v>93900</v>
      </c>
      <c r="L508">
        <f>Table1[[#This Row],[Quantity]]*Table1[[#This Row],[Cost]]</f>
        <v>56340</v>
      </c>
      <c r="M508">
        <f>Table1[[#This Row],[Sales]]-Table1[[#This Row],[Total_Cost]]</f>
        <v>37560</v>
      </c>
      <c r="N508" s="1">
        <f>Table1[[#This Row],[Profit]]/Table1[[#This Row],[Sales]]</f>
        <v>0.4</v>
      </c>
      <c r="O508" t="str">
        <f>TEXT(Table1[[#This Row],[Order_Date]],"mmmm")</f>
        <v>April</v>
      </c>
      <c r="P508">
        <f>YEAR(Table1[[#This Row],[Order_Date]])</f>
        <v>2025</v>
      </c>
      <c r="Q508" t="str">
        <f>"Q"&amp;ROUNDUP(MONTH(Table1[[#This Row],[Order_Date]])/3,0)</f>
        <v>Q2</v>
      </c>
    </row>
    <row r="509" spans="1:17" x14ac:dyDescent="0.25">
      <c r="A509" t="s">
        <v>1372</v>
      </c>
      <c r="B509" t="s">
        <v>148</v>
      </c>
      <c r="C509" t="s">
        <v>1373</v>
      </c>
      <c r="D509" t="s">
        <v>49</v>
      </c>
      <c r="E509" t="str">
        <f>_xlfn.XLOOKUP(Table1[[#This Row],[Product_ID]],[1]!Table1[Product_ID],[1]!Table1[Product_Name])</f>
        <v>Sports Product 65</v>
      </c>
      <c r="F509" t="str">
        <f>_xlfn.XLOOKUP(Table1[[#This Row],[Product_ID]],[1]!Table1[Product_ID],[1]!Table1[Category])</f>
        <v>Sports</v>
      </c>
      <c r="G509">
        <f>_xlfn.XLOOKUP(Table1[[#This Row],[Product_ID]],[1]!Table1[Product_ID],[1]!Table1[Unit_Price])</f>
        <v>4421</v>
      </c>
      <c r="H509">
        <f>_xlfn.XLOOKUP(Table1[[#This Row],[Product_ID]],[1]!Table1[Product_ID],[1]!Table1[Cost])</f>
        <v>3094.7</v>
      </c>
      <c r="I509">
        <v>1</v>
      </c>
      <c r="J509">
        <v>20</v>
      </c>
      <c r="K509">
        <f>Table1[[#This Row],[Quantity]]*Table1[[#This Row],[Unit_Price]]</f>
        <v>4421</v>
      </c>
      <c r="L509">
        <f>Table1[[#This Row],[Quantity]]*Table1[[#This Row],[Cost]]</f>
        <v>3094.7</v>
      </c>
      <c r="M509">
        <f>Table1[[#This Row],[Sales]]-Table1[[#This Row],[Total_Cost]]</f>
        <v>1326.3000000000002</v>
      </c>
      <c r="N509" s="1">
        <f>Table1[[#This Row],[Profit]]/Table1[[#This Row],[Sales]]</f>
        <v>0.30000000000000004</v>
      </c>
      <c r="O509" t="str">
        <f>TEXT(Table1[[#This Row],[Order_Date]],"mmmm")</f>
        <v>November</v>
      </c>
      <c r="P509">
        <f>YEAR(Table1[[#This Row],[Order_Date]])</f>
        <v>2024</v>
      </c>
      <c r="Q509" t="str">
        <f>"Q"&amp;ROUNDUP(MONTH(Table1[[#This Row],[Order_Date]])/3,0)</f>
        <v>Q4</v>
      </c>
    </row>
    <row r="510" spans="1:17" x14ac:dyDescent="0.25">
      <c r="A510" t="s">
        <v>1374</v>
      </c>
      <c r="B510" t="s">
        <v>242</v>
      </c>
      <c r="C510" t="s">
        <v>1375</v>
      </c>
      <c r="D510" t="s">
        <v>104</v>
      </c>
      <c r="E510" t="str">
        <f>_xlfn.XLOOKUP(Table1[[#This Row],[Product_ID]],[1]!Table1[Product_ID],[1]!Table1[Product_Name])</f>
        <v>Electronics Product 72</v>
      </c>
      <c r="F510" t="str">
        <f>_xlfn.XLOOKUP(Table1[[#This Row],[Product_ID]],[1]!Table1[Product_ID],[1]!Table1[Category])</f>
        <v>Electronics</v>
      </c>
      <c r="G510">
        <f>_xlfn.XLOOKUP(Table1[[#This Row],[Product_ID]],[1]!Table1[Product_ID],[1]!Table1[Unit_Price])</f>
        <v>27555</v>
      </c>
      <c r="H510">
        <f>_xlfn.XLOOKUP(Table1[[#This Row],[Product_ID]],[1]!Table1[Product_ID],[1]!Table1[Cost])</f>
        <v>19288.5</v>
      </c>
      <c r="I510">
        <v>4</v>
      </c>
      <c r="J510">
        <v>5</v>
      </c>
      <c r="K510">
        <f>Table1[[#This Row],[Quantity]]*Table1[[#This Row],[Unit_Price]]</f>
        <v>110220</v>
      </c>
      <c r="L510">
        <f>Table1[[#This Row],[Quantity]]*Table1[[#This Row],[Cost]]</f>
        <v>77154</v>
      </c>
      <c r="M510">
        <f>Table1[[#This Row],[Sales]]-Table1[[#This Row],[Total_Cost]]</f>
        <v>33066</v>
      </c>
      <c r="N510" s="1">
        <f>Table1[[#This Row],[Profit]]/Table1[[#This Row],[Sales]]</f>
        <v>0.3</v>
      </c>
      <c r="O510" t="str">
        <f>TEXT(Table1[[#This Row],[Order_Date]],"mmmm")</f>
        <v>July</v>
      </c>
      <c r="P510">
        <f>YEAR(Table1[[#This Row],[Order_Date]])</f>
        <v>2025</v>
      </c>
      <c r="Q510" t="str">
        <f>"Q"&amp;ROUNDUP(MONTH(Table1[[#This Row],[Order_Date]])/3,0)</f>
        <v>Q3</v>
      </c>
    </row>
    <row r="511" spans="1:17" x14ac:dyDescent="0.25">
      <c r="A511" t="s">
        <v>1376</v>
      </c>
      <c r="B511" t="s">
        <v>1377</v>
      </c>
      <c r="C511" t="s">
        <v>1170</v>
      </c>
      <c r="D511" t="s">
        <v>13</v>
      </c>
      <c r="E511" t="str">
        <f>_xlfn.XLOOKUP(Table1[[#This Row],[Product_ID]],[1]!Table1[Product_ID],[1]!Table1[Product_Name])</f>
        <v>Beauty Product 1</v>
      </c>
      <c r="F511" t="str">
        <f>_xlfn.XLOOKUP(Table1[[#This Row],[Product_ID]],[1]!Table1[Product_ID],[1]!Table1[Category])</f>
        <v>Beauty</v>
      </c>
      <c r="G511">
        <f>_xlfn.XLOOKUP(Table1[[#This Row],[Product_ID]],[1]!Table1[Product_ID],[1]!Table1[Unit_Price])</f>
        <v>1891</v>
      </c>
      <c r="H511">
        <f>_xlfn.XLOOKUP(Table1[[#This Row],[Product_ID]],[1]!Table1[Product_ID],[1]!Table1[Cost])</f>
        <v>945.5</v>
      </c>
      <c r="I511">
        <v>2</v>
      </c>
      <c r="J511">
        <v>20</v>
      </c>
      <c r="K511">
        <f>Table1[[#This Row],[Quantity]]*Table1[[#This Row],[Unit_Price]]</f>
        <v>3782</v>
      </c>
      <c r="L511">
        <f>Table1[[#This Row],[Quantity]]*Table1[[#This Row],[Cost]]</f>
        <v>1891</v>
      </c>
      <c r="M511">
        <f>Table1[[#This Row],[Sales]]-Table1[[#This Row],[Total_Cost]]</f>
        <v>1891</v>
      </c>
      <c r="N511" s="1">
        <f>Table1[[#This Row],[Profit]]/Table1[[#This Row],[Sales]]</f>
        <v>0.5</v>
      </c>
      <c r="O511" t="str">
        <f>TEXT(Table1[[#This Row],[Order_Date]],"mmmm")</f>
        <v>December</v>
      </c>
      <c r="P511">
        <f>YEAR(Table1[[#This Row],[Order_Date]])</f>
        <v>2024</v>
      </c>
      <c r="Q511" t="str">
        <f>"Q"&amp;ROUNDUP(MONTH(Table1[[#This Row],[Order_Date]])/3,0)</f>
        <v>Q4</v>
      </c>
    </row>
    <row r="512" spans="1:17" x14ac:dyDescent="0.25">
      <c r="A512" t="s">
        <v>1378</v>
      </c>
      <c r="B512" t="s">
        <v>235</v>
      </c>
      <c r="C512" t="s">
        <v>578</v>
      </c>
      <c r="D512" t="s">
        <v>502</v>
      </c>
      <c r="E512" t="str">
        <f>_xlfn.XLOOKUP(Table1[[#This Row],[Product_ID]],[1]!Table1[Product_ID],[1]!Table1[Product_Name])</f>
        <v>Beauty Product 42</v>
      </c>
      <c r="F512" t="str">
        <f>_xlfn.XLOOKUP(Table1[[#This Row],[Product_ID]],[1]!Table1[Product_ID],[1]!Table1[Category])</f>
        <v>Beauty</v>
      </c>
      <c r="G512">
        <f>_xlfn.XLOOKUP(Table1[[#This Row],[Product_ID]],[1]!Table1[Product_ID],[1]!Table1[Unit_Price])</f>
        <v>2758</v>
      </c>
      <c r="H512">
        <f>_xlfn.XLOOKUP(Table1[[#This Row],[Product_ID]],[1]!Table1[Product_ID],[1]!Table1[Cost])</f>
        <v>1379</v>
      </c>
      <c r="I512">
        <v>5</v>
      </c>
      <c r="J512">
        <v>5</v>
      </c>
      <c r="K512">
        <f>Table1[[#This Row],[Quantity]]*Table1[[#This Row],[Unit_Price]]</f>
        <v>13790</v>
      </c>
      <c r="L512">
        <f>Table1[[#This Row],[Quantity]]*Table1[[#This Row],[Cost]]</f>
        <v>6895</v>
      </c>
      <c r="M512">
        <f>Table1[[#This Row],[Sales]]-Table1[[#This Row],[Total_Cost]]</f>
        <v>6895</v>
      </c>
      <c r="N512" s="1">
        <f>Table1[[#This Row],[Profit]]/Table1[[#This Row],[Sales]]</f>
        <v>0.5</v>
      </c>
      <c r="O512" t="str">
        <f>TEXT(Table1[[#This Row],[Order_Date]],"mmmm")</f>
        <v>December</v>
      </c>
      <c r="P512">
        <f>YEAR(Table1[[#This Row],[Order_Date]])</f>
        <v>2024</v>
      </c>
      <c r="Q512" t="str">
        <f>"Q"&amp;ROUNDUP(MONTH(Table1[[#This Row],[Order_Date]])/3,0)</f>
        <v>Q4</v>
      </c>
    </row>
    <row r="513" spans="1:17" x14ac:dyDescent="0.25">
      <c r="A513" t="s">
        <v>1379</v>
      </c>
      <c r="B513" t="s">
        <v>1380</v>
      </c>
      <c r="C513" t="s">
        <v>651</v>
      </c>
      <c r="D513" t="s">
        <v>123</v>
      </c>
      <c r="E513" t="str">
        <f>_xlfn.XLOOKUP(Table1[[#This Row],[Product_ID]],[1]!Table1[Product_ID],[1]!Table1[Product_Name])</f>
        <v>Electronics Product 99</v>
      </c>
      <c r="F513" t="str">
        <f>_xlfn.XLOOKUP(Table1[[#This Row],[Product_ID]],[1]!Table1[Product_ID],[1]!Table1[Category])</f>
        <v>Electronics</v>
      </c>
      <c r="G513">
        <f>_xlfn.XLOOKUP(Table1[[#This Row],[Product_ID]],[1]!Table1[Product_ID],[1]!Table1[Unit_Price])</f>
        <v>48012</v>
      </c>
      <c r="H513">
        <f>_xlfn.XLOOKUP(Table1[[#This Row],[Product_ID]],[1]!Table1[Product_ID],[1]!Table1[Cost])</f>
        <v>24006</v>
      </c>
      <c r="I513">
        <v>1</v>
      </c>
      <c r="J513">
        <v>5</v>
      </c>
      <c r="K513">
        <f>Table1[[#This Row],[Quantity]]*Table1[[#This Row],[Unit_Price]]</f>
        <v>48012</v>
      </c>
      <c r="L513">
        <f>Table1[[#This Row],[Quantity]]*Table1[[#This Row],[Cost]]</f>
        <v>24006</v>
      </c>
      <c r="M513">
        <f>Table1[[#This Row],[Sales]]-Table1[[#This Row],[Total_Cost]]</f>
        <v>24006</v>
      </c>
      <c r="N513" s="1">
        <f>Table1[[#This Row],[Profit]]/Table1[[#This Row],[Sales]]</f>
        <v>0.5</v>
      </c>
      <c r="O513" t="str">
        <f>TEXT(Table1[[#This Row],[Order_Date]],"mmmm")</f>
        <v>January</v>
      </c>
      <c r="P513">
        <f>YEAR(Table1[[#This Row],[Order_Date]])</f>
        <v>2024</v>
      </c>
      <c r="Q513" t="str">
        <f>"Q"&amp;ROUNDUP(MONTH(Table1[[#This Row],[Order_Date]])/3,0)</f>
        <v>Q1</v>
      </c>
    </row>
    <row r="514" spans="1:17" x14ac:dyDescent="0.25">
      <c r="A514" t="s">
        <v>1381</v>
      </c>
      <c r="B514" t="s">
        <v>526</v>
      </c>
      <c r="C514" t="s">
        <v>1382</v>
      </c>
      <c r="D514" t="s">
        <v>450</v>
      </c>
      <c r="E514" t="str">
        <f>_xlfn.XLOOKUP(Table1[[#This Row],[Product_ID]],[1]!Table1[Product_ID],[1]!Table1[Product_Name])</f>
        <v>Electronics Product 82</v>
      </c>
      <c r="F514" t="str">
        <f>_xlfn.XLOOKUP(Table1[[#This Row],[Product_ID]],[1]!Table1[Product_ID],[1]!Table1[Category])</f>
        <v>Electronics</v>
      </c>
      <c r="G514">
        <f>_xlfn.XLOOKUP(Table1[[#This Row],[Product_ID]],[1]!Table1[Product_ID],[1]!Table1[Unit_Price])</f>
        <v>354</v>
      </c>
      <c r="H514">
        <f>_xlfn.XLOOKUP(Table1[[#This Row],[Product_ID]],[1]!Table1[Product_ID],[1]!Table1[Cost])</f>
        <v>247.8</v>
      </c>
      <c r="I514">
        <v>3</v>
      </c>
      <c r="J514">
        <v>20</v>
      </c>
      <c r="K514">
        <f>Table1[[#This Row],[Quantity]]*Table1[[#This Row],[Unit_Price]]</f>
        <v>1062</v>
      </c>
      <c r="L514">
        <f>Table1[[#This Row],[Quantity]]*Table1[[#This Row],[Cost]]</f>
        <v>743.40000000000009</v>
      </c>
      <c r="M514">
        <f>Table1[[#This Row],[Sales]]-Table1[[#This Row],[Total_Cost]]</f>
        <v>318.59999999999991</v>
      </c>
      <c r="N514" s="1">
        <f>Table1[[#This Row],[Profit]]/Table1[[#This Row],[Sales]]</f>
        <v>0.29999999999999993</v>
      </c>
      <c r="O514" t="str">
        <f>TEXT(Table1[[#This Row],[Order_Date]],"mmmm")</f>
        <v>January</v>
      </c>
      <c r="P514">
        <f>YEAR(Table1[[#This Row],[Order_Date]])</f>
        <v>2025</v>
      </c>
      <c r="Q514" t="str">
        <f>"Q"&amp;ROUNDUP(MONTH(Table1[[#This Row],[Order_Date]])/3,0)</f>
        <v>Q1</v>
      </c>
    </row>
    <row r="515" spans="1:17" x14ac:dyDescent="0.25">
      <c r="A515" t="s">
        <v>1383</v>
      </c>
      <c r="B515" t="s">
        <v>1384</v>
      </c>
      <c r="C515" t="s">
        <v>951</v>
      </c>
      <c r="D515" t="s">
        <v>317</v>
      </c>
      <c r="E515" t="str">
        <f>_xlfn.XLOOKUP(Table1[[#This Row],[Product_ID]],[1]!Table1[Product_ID],[1]!Table1[Product_Name])</f>
        <v>Beauty Product 90</v>
      </c>
      <c r="F515" t="str">
        <f>_xlfn.XLOOKUP(Table1[[#This Row],[Product_ID]],[1]!Table1[Product_ID],[1]!Table1[Category])</f>
        <v>Beauty</v>
      </c>
      <c r="G515">
        <f>_xlfn.XLOOKUP(Table1[[#This Row],[Product_ID]],[1]!Table1[Product_ID],[1]!Table1[Unit_Price])</f>
        <v>1510</v>
      </c>
      <c r="H515">
        <f>_xlfn.XLOOKUP(Table1[[#This Row],[Product_ID]],[1]!Table1[Product_ID],[1]!Table1[Cost])</f>
        <v>755</v>
      </c>
      <c r="I515">
        <v>5</v>
      </c>
      <c r="J515">
        <v>20</v>
      </c>
      <c r="K515">
        <f>Table1[[#This Row],[Quantity]]*Table1[[#This Row],[Unit_Price]]</f>
        <v>7550</v>
      </c>
      <c r="L515">
        <f>Table1[[#This Row],[Quantity]]*Table1[[#This Row],[Cost]]</f>
        <v>3775</v>
      </c>
      <c r="M515">
        <f>Table1[[#This Row],[Sales]]-Table1[[#This Row],[Total_Cost]]</f>
        <v>3775</v>
      </c>
      <c r="N515" s="1">
        <f>Table1[[#This Row],[Profit]]/Table1[[#This Row],[Sales]]</f>
        <v>0.5</v>
      </c>
      <c r="O515" t="str">
        <f>TEXT(Table1[[#This Row],[Order_Date]],"mmmm")</f>
        <v>October</v>
      </c>
      <c r="P515">
        <f>YEAR(Table1[[#This Row],[Order_Date]])</f>
        <v>2024</v>
      </c>
      <c r="Q515" t="str">
        <f>"Q"&amp;ROUNDUP(MONTH(Table1[[#This Row],[Order_Date]])/3,0)</f>
        <v>Q4</v>
      </c>
    </row>
    <row r="516" spans="1:17" x14ac:dyDescent="0.25">
      <c r="A516" t="s">
        <v>1385</v>
      </c>
      <c r="B516" t="s">
        <v>435</v>
      </c>
      <c r="C516" t="s">
        <v>1386</v>
      </c>
      <c r="D516" t="s">
        <v>100</v>
      </c>
      <c r="E516" t="str">
        <f>_xlfn.XLOOKUP(Table1[[#This Row],[Product_ID]],[1]!Table1[Product_ID],[1]!Table1[Product_Name])</f>
        <v>Electronics Product 74</v>
      </c>
      <c r="F516" t="str">
        <f>_xlfn.XLOOKUP(Table1[[#This Row],[Product_ID]],[1]!Table1[Product_ID],[1]!Table1[Category])</f>
        <v>Electronics</v>
      </c>
      <c r="G516">
        <f>_xlfn.XLOOKUP(Table1[[#This Row],[Product_ID]],[1]!Table1[Product_ID],[1]!Table1[Unit_Price])</f>
        <v>20835</v>
      </c>
      <c r="H516">
        <f>_xlfn.XLOOKUP(Table1[[#This Row],[Product_ID]],[1]!Table1[Product_ID],[1]!Table1[Cost])</f>
        <v>12501</v>
      </c>
      <c r="I516">
        <v>5</v>
      </c>
      <c r="J516">
        <v>0</v>
      </c>
      <c r="K516">
        <f>Table1[[#This Row],[Quantity]]*Table1[[#This Row],[Unit_Price]]</f>
        <v>104175</v>
      </c>
      <c r="L516">
        <f>Table1[[#This Row],[Quantity]]*Table1[[#This Row],[Cost]]</f>
        <v>62505</v>
      </c>
      <c r="M516">
        <f>Table1[[#This Row],[Sales]]-Table1[[#This Row],[Total_Cost]]</f>
        <v>41670</v>
      </c>
      <c r="N516" s="1">
        <f>Table1[[#This Row],[Profit]]/Table1[[#This Row],[Sales]]</f>
        <v>0.4</v>
      </c>
      <c r="O516" t="str">
        <f>TEXT(Table1[[#This Row],[Order_Date]],"mmmm")</f>
        <v>June</v>
      </c>
      <c r="P516">
        <f>YEAR(Table1[[#This Row],[Order_Date]])</f>
        <v>2025</v>
      </c>
      <c r="Q516" t="str">
        <f>"Q"&amp;ROUNDUP(MONTH(Table1[[#This Row],[Order_Date]])/3,0)</f>
        <v>Q2</v>
      </c>
    </row>
    <row r="517" spans="1:17" x14ac:dyDescent="0.25">
      <c r="A517" t="s">
        <v>1387</v>
      </c>
      <c r="B517" t="s">
        <v>1388</v>
      </c>
      <c r="C517" t="s">
        <v>1389</v>
      </c>
      <c r="D517" t="s">
        <v>164</v>
      </c>
      <c r="E517" t="str">
        <f>_xlfn.XLOOKUP(Table1[[#This Row],[Product_ID]],[1]!Table1[Product_ID],[1]!Table1[Product_Name])</f>
        <v>Home &amp; Kitchen Product 11</v>
      </c>
      <c r="F517" t="str">
        <f>_xlfn.XLOOKUP(Table1[[#This Row],[Product_ID]],[1]!Table1[Product_ID],[1]!Table1[Category])</f>
        <v>Home &amp; Kitchen</v>
      </c>
      <c r="G517">
        <f>_xlfn.XLOOKUP(Table1[[#This Row],[Product_ID]],[1]!Table1[Product_ID],[1]!Table1[Unit_Price])</f>
        <v>4339</v>
      </c>
      <c r="H517">
        <f>_xlfn.XLOOKUP(Table1[[#This Row],[Product_ID]],[1]!Table1[Product_ID],[1]!Table1[Cost])</f>
        <v>2169.5</v>
      </c>
      <c r="I517">
        <v>3</v>
      </c>
      <c r="J517">
        <v>15</v>
      </c>
      <c r="K517">
        <f>Table1[[#This Row],[Quantity]]*Table1[[#This Row],[Unit_Price]]</f>
        <v>13017</v>
      </c>
      <c r="L517">
        <f>Table1[[#This Row],[Quantity]]*Table1[[#This Row],[Cost]]</f>
        <v>6508.5</v>
      </c>
      <c r="M517">
        <f>Table1[[#This Row],[Sales]]-Table1[[#This Row],[Total_Cost]]</f>
        <v>6508.5</v>
      </c>
      <c r="N517" s="1">
        <f>Table1[[#This Row],[Profit]]/Table1[[#This Row],[Sales]]</f>
        <v>0.5</v>
      </c>
      <c r="O517" t="str">
        <f>TEXT(Table1[[#This Row],[Order_Date]],"mmmm")</f>
        <v>February</v>
      </c>
      <c r="P517">
        <f>YEAR(Table1[[#This Row],[Order_Date]])</f>
        <v>2025</v>
      </c>
      <c r="Q517" t="str">
        <f>"Q"&amp;ROUNDUP(MONTH(Table1[[#This Row],[Order_Date]])/3,0)</f>
        <v>Q1</v>
      </c>
    </row>
    <row r="518" spans="1:17" x14ac:dyDescent="0.25">
      <c r="A518" t="s">
        <v>1390</v>
      </c>
      <c r="B518" t="s">
        <v>691</v>
      </c>
      <c r="C518" t="s">
        <v>1391</v>
      </c>
      <c r="D518" t="s">
        <v>9</v>
      </c>
      <c r="E518" t="str">
        <f>_xlfn.XLOOKUP(Table1[[#This Row],[Product_ID]],[1]!Table1[Product_ID],[1]!Table1[Product_Name])</f>
        <v>Home &amp; Kitchen Product 10</v>
      </c>
      <c r="F518" t="str">
        <f>_xlfn.XLOOKUP(Table1[[#This Row],[Product_ID]],[1]!Table1[Product_ID],[1]!Table1[Category])</f>
        <v>Home &amp; Kitchen</v>
      </c>
      <c r="G518">
        <f>_xlfn.XLOOKUP(Table1[[#This Row],[Product_ID]],[1]!Table1[Product_ID],[1]!Table1[Unit_Price])</f>
        <v>10936</v>
      </c>
      <c r="H518">
        <f>_xlfn.XLOOKUP(Table1[[#This Row],[Product_ID]],[1]!Table1[Product_ID],[1]!Table1[Cost])</f>
        <v>6561.6</v>
      </c>
      <c r="I518">
        <v>1</v>
      </c>
      <c r="J518">
        <v>0</v>
      </c>
      <c r="K518">
        <f>Table1[[#This Row],[Quantity]]*Table1[[#This Row],[Unit_Price]]</f>
        <v>10936</v>
      </c>
      <c r="L518">
        <f>Table1[[#This Row],[Quantity]]*Table1[[#This Row],[Cost]]</f>
        <v>6561.6</v>
      </c>
      <c r="M518">
        <f>Table1[[#This Row],[Sales]]-Table1[[#This Row],[Total_Cost]]</f>
        <v>4374.3999999999996</v>
      </c>
      <c r="N518" s="1">
        <f>Table1[[#This Row],[Profit]]/Table1[[#This Row],[Sales]]</f>
        <v>0.39999999999999997</v>
      </c>
      <c r="O518" t="str">
        <f>TEXT(Table1[[#This Row],[Order_Date]],"mmmm")</f>
        <v>July</v>
      </c>
      <c r="P518">
        <f>YEAR(Table1[[#This Row],[Order_Date]])</f>
        <v>2024</v>
      </c>
      <c r="Q518" t="str">
        <f>"Q"&amp;ROUNDUP(MONTH(Table1[[#This Row],[Order_Date]])/3,0)</f>
        <v>Q3</v>
      </c>
    </row>
    <row r="519" spans="1:17" x14ac:dyDescent="0.25">
      <c r="A519" t="s">
        <v>1392</v>
      </c>
      <c r="B519" t="s">
        <v>1393</v>
      </c>
      <c r="C519" t="s">
        <v>1394</v>
      </c>
      <c r="D519" t="s">
        <v>604</v>
      </c>
      <c r="E519" t="str">
        <f>_xlfn.XLOOKUP(Table1[[#This Row],[Product_ID]],[1]!Table1[Product_ID],[1]!Table1[Product_Name])</f>
        <v>Home &amp; Kitchen Product 39</v>
      </c>
      <c r="F519" t="str">
        <f>_xlfn.XLOOKUP(Table1[[#This Row],[Product_ID]],[1]!Table1[Product_ID],[1]!Table1[Category])</f>
        <v>Home &amp; Kitchen</v>
      </c>
      <c r="G519">
        <f>_xlfn.XLOOKUP(Table1[[#This Row],[Product_ID]],[1]!Table1[Product_ID],[1]!Table1[Unit_Price])</f>
        <v>9543</v>
      </c>
      <c r="H519">
        <f>_xlfn.XLOOKUP(Table1[[#This Row],[Product_ID]],[1]!Table1[Product_ID],[1]!Table1[Cost])</f>
        <v>4771.5</v>
      </c>
      <c r="I519">
        <v>3</v>
      </c>
      <c r="J519">
        <v>10</v>
      </c>
      <c r="K519">
        <f>Table1[[#This Row],[Quantity]]*Table1[[#This Row],[Unit_Price]]</f>
        <v>28629</v>
      </c>
      <c r="L519">
        <f>Table1[[#This Row],[Quantity]]*Table1[[#This Row],[Cost]]</f>
        <v>14314.5</v>
      </c>
      <c r="M519">
        <f>Table1[[#This Row],[Sales]]-Table1[[#This Row],[Total_Cost]]</f>
        <v>14314.5</v>
      </c>
      <c r="N519" s="1">
        <f>Table1[[#This Row],[Profit]]/Table1[[#This Row],[Sales]]</f>
        <v>0.5</v>
      </c>
      <c r="O519" t="str">
        <f>TEXT(Table1[[#This Row],[Order_Date]],"mmmm")</f>
        <v>February</v>
      </c>
      <c r="P519">
        <f>YEAR(Table1[[#This Row],[Order_Date]])</f>
        <v>2025</v>
      </c>
      <c r="Q519" t="str">
        <f>"Q"&amp;ROUNDUP(MONTH(Table1[[#This Row],[Order_Date]])/3,0)</f>
        <v>Q1</v>
      </c>
    </row>
    <row r="520" spans="1:17" x14ac:dyDescent="0.25">
      <c r="A520" t="s">
        <v>1395</v>
      </c>
      <c r="B520" t="s">
        <v>1396</v>
      </c>
      <c r="C520" t="s">
        <v>1397</v>
      </c>
      <c r="D520" t="s">
        <v>77</v>
      </c>
      <c r="E520" t="str">
        <f>_xlfn.XLOOKUP(Table1[[#This Row],[Product_ID]],[1]!Table1[Product_ID],[1]!Table1[Product_Name])</f>
        <v>Sports Product 83</v>
      </c>
      <c r="F520" t="str">
        <f>_xlfn.XLOOKUP(Table1[[#This Row],[Product_ID]],[1]!Table1[Product_ID],[1]!Table1[Category])</f>
        <v>Sports</v>
      </c>
      <c r="G520">
        <f>_xlfn.XLOOKUP(Table1[[#This Row],[Product_ID]],[1]!Table1[Product_ID],[1]!Table1[Unit_Price])</f>
        <v>5842</v>
      </c>
      <c r="H520">
        <f>_xlfn.XLOOKUP(Table1[[#This Row],[Product_ID]],[1]!Table1[Product_ID],[1]!Table1[Cost])</f>
        <v>3505.2</v>
      </c>
      <c r="I520">
        <v>2</v>
      </c>
      <c r="J520">
        <v>5</v>
      </c>
      <c r="K520">
        <f>Table1[[#This Row],[Quantity]]*Table1[[#This Row],[Unit_Price]]</f>
        <v>11684</v>
      </c>
      <c r="L520">
        <f>Table1[[#This Row],[Quantity]]*Table1[[#This Row],[Cost]]</f>
        <v>7010.4</v>
      </c>
      <c r="M520">
        <f>Table1[[#This Row],[Sales]]-Table1[[#This Row],[Total_Cost]]</f>
        <v>4673.6000000000004</v>
      </c>
      <c r="N520" s="1">
        <f>Table1[[#This Row],[Profit]]/Table1[[#This Row],[Sales]]</f>
        <v>0.4</v>
      </c>
      <c r="O520" t="str">
        <f>TEXT(Table1[[#This Row],[Order_Date]],"mmmm")</f>
        <v>March</v>
      </c>
      <c r="P520">
        <f>YEAR(Table1[[#This Row],[Order_Date]])</f>
        <v>2025</v>
      </c>
      <c r="Q520" t="str">
        <f>"Q"&amp;ROUNDUP(MONTH(Table1[[#This Row],[Order_Date]])/3,0)</f>
        <v>Q1</v>
      </c>
    </row>
    <row r="521" spans="1:17" x14ac:dyDescent="0.25">
      <c r="A521" t="s">
        <v>1398</v>
      </c>
      <c r="B521" t="s">
        <v>201</v>
      </c>
      <c r="C521" t="s">
        <v>1399</v>
      </c>
      <c r="D521" t="s">
        <v>409</v>
      </c>
      <c r="E521" t="str">
        <f>_xlfn.XLOOKUP(Table1[[#This Row],[Product_ID]],[1]!Table1[Product_ID],[1]!Table1[Product_Name])</f>
        <v>Home &amp; Kitchen Product 68</v>
      </c>
      <c r="F521" t="str">
        <f>_xlfn.XLOOKUP(Table1[[#This Row],[Product_ID]],[1]!Table1[Product_ID],[1]!Table1[Category])</f>
        <v>Home &amp; Kitchen</v>
      </c>
      <c r="G521">
        <f>_xlfn.XLOOKUP(Table1[[#This Row],[Product_ID]],[1]!Table1[Product_ID],[1]!Table1[Unit_Price])</f>
        <v>7252</v>
      </c>
      <c r="H521">
        <f>_xlfn.XLOOKUP(Table1[[#This Row],[Product_ID]],[1]!Table1[Product_ID],[1]!Table1[Cost])</f>
        <v>3626</v>
      </c>
      <c r="I521">
        <v>1</v>
      </c>
      <c r="J521">
        <v>10</v>
      </c>
      <c r="K521">
        <f>Table1[[#This Row],[Quantity]]*Table1[[#This Row],[Unit_Price]]</f>
        <v>7252</v>
      </c>
      <c r="L521">
        <f>Table1[[#This Row],[Quantity]]*Table1[[#This Row],[Cost]]</f>
        <v>3626</v>
      </c>
      <c r="M521">
        <f>Table1[[#This Row],[Sales]]-Table1[[#This Row],[Total_Cost]]</f>
        <v>3626</v>
      </c>
      <c r="N521" s="1">
        <f>Table1[[#This Row],[Profit]]/Table1[[#This Row],[Sales]]</f>
        <v>0.5</v>
      </c>
      <c r="O521" t="str">
        <f>TEXT(Table1[[#This Row],[Order_Date]],"mmmm")</f>
        <v>April</v>
      </c>
      <c r="P521">
        <f>YEAR(Table1[[#This Row],[Order_Date]])</f>
        <v>2024</v>
      </c>
      <c r="Q521" t="str">
        <f>"Q"&amp;ROUNDUP(MONTH(Table1[[#This Row],[Order_Date]])/3,0)</f>
        <v>Q2</v>
      </c>
    </row>
    <row r="522" spans="1:17" x14ac:dyDescent="0.25">
      <c r="A522" t="s">
        <v>1400</v>
      </c>
      <c r="B522" t="s">
        <v>1401</v>
      </c>
      <c r="C522" t="s">
        <v>1402</v>
      </c>
      <c r="D522" t="s">
        <v>381</v>
      </c>
      <c r="E522" t="str">
        <f>_xlfn.XLOOKUP(Table1[[#This Row],[Product_ID]],[1]!Table1[Product_ID],[1]!Table1[Product_Name])</f>
        <v>Electronics Product 59</v>
      </c>
      <c r="F522" t="str">
        <f>_xlfn.XLOOKUP(Table1[[#This Row],[Product_ID]],[1]!Table1[Product_ID],[1]!Table1[Category])</f>
        <v>Electronics</v>
      </c>
      <c r="G522">
        <f>_xlfn.XLOOKUP(Table1[[#This Row],[Product_ID]],[1]!Table1[Product_ID],[1]!Table1[Unit_Price])</f>
        <v>39929</v>
      </c>
      <c r="H522">
        <f>_xlfn.XLOOKUP(Table1[[#This Row],[Product_ID]],[1]!Table1[Product_ID],[1]!Table1[Cost])</f>
        <v>23957.4</v>
      </c>
      <c r="I522">
        <v>2</v>
      </c>
      <c r="J522">
        <v>15</v>
      </c>
      <c r="K522">
        <f>Table1[[#This Row],[Quantity]]*Table1[[#This Row],[Unit_Price]]</f>
        <v>79858</v>
      </c>
      <c r="L522">
        <f>Table1[[#This Row],[Quantity]]*Table1[[#This Row],[Cost]]</f>
        <v>47914.8</v>
      </c>
      <c r="M522">
        <f>Table1[[#This Row],[Sales]]-Table1[[#This Row],[Total_Cost]]</f>
        <v>31943.199999999997</v>
      </c>
      <c r="N522" s="1">
        <f>Table1[[#This Row],[Profit]]/Table1[[#This Row],[Sales]]</f>
        <v>0.39999999999999997</v>
      </c>
      <c r="O522" t="str">
        <f>TEXT(Table1[[#This Row],[Order_Date]],"mmmm")</f>
        <v>December</v>
      </c>
      <c r="P522">
        <f>YEAR(Table1[[#This Row],[Order_Date]])</f>
        <v>2024</v>
      </c>
      <c r="Q522" t="str">
        <f>"Q"&amp;ROUNDUP(MONTH(Table1[[#This Row],[Order_Date]])/3,0)</f>
        <v>Q4</v>
      </c>
    </row>
    <row r="523" spans="1:17" x14ac:dyDescent="0.25">
      <c r="A523" t="s">
        <v>1403</v>
      </c>
      <c r="B523" t="s">
        <v>1404</v>
      </c>
      <c r="C523" t="s">
        <v>954</v>
      </c>
      <c r="D523" t="s">
        <v>426</v>
      </c>
      <c r="E523" t="str">
        <f>_xlfn.XLOOKUP(Table1[[#This Row],[Product_ID]],[1]!Table1[Product_ID],[1]!Table1[Product_Name])</f>
        <v>Clothing Product 95</v>
      </c>
      <c r="F523" t="str">
        <f>_xlfn.XLOOKUP(Table1[[#This Row],[Product_ID]],[1]!Table1[Product_ID],[1]!Table1[Category])</f>
        <v>Clothing</v>
      </c>
      <c r="G523">
        <f>_xlfn.XLOOKUP(Table1[[#This Row],[Product_ID]],[1]!Table1[Product_ID],[1]!Table1[Unit_Price])</f>
        <v>4520</v>
      </c>
      <c r="H523">
        <f>_xlfn.XLOOKUP(Table1[[#This Row],[Product_ID]],[1]!Table1[Product_ID],[1]!Table1[Cost])</f>
        <v>3164</v>
      </c>
      <c r="I523">
        <v>3</v>
      </c>
      <c r="J523">
        <v>0</v>
      </c>
      <c r="K523">
        <f>Table1[[#This Row],[Quantity]]*Table1[[#This Row],[Unit_Price]]</f>
        <v>13560</v>
      </c>
      <c r="L523">
        <f>Table1[[#This Row],[Quantity]]*Table1[[#This Row],[Cost]]</f>
        <v>9492</v>
      </c>
      <c r="M523">
        <f>Table1[[#This Row],[Sales]]-Table1[[#This Row],[Total_Cost]]</f>
        <v>4068</v>
      </c>
      <c r="N523" s="1">
        <f>Table1[[#This Row],[Profit]]/Table1[[#This Row],[Sales]]</f>
        <v>0.3</v>
      </c>
      <c r="O523" t="str">
        <f>TEXT(Table1[[#This Row],[Order_Date]],"mmmm")</f>
        <v>October</v>
      </c>
      <c r="P523">
        <f>YEAR(Table1[[#This Row],[Order_Date]])</f>
        <v>2024</v>
      </c>
      <c r="Q523" t="str">
        <f>"Q"&amp;ROUNDUP(MONTH(Table1[[#This Row],[Order_Date]])/3,0)</f>
        <v>Q4</v>
      </c>
    </row>
    <row r="524" spans="1:17" x14ac:dyDescent="0.25">
      <c r="A524" t="s">
        <v>1405</v>
      </c>
      <c r="B524" t="s">
        <v>155</v>
      </c>
      <c r="C524" t="s">
        <v>1406</v>
      </c>
      <c r="D524" t="s">
        <v>476</v>
      </c>
      <c r="E524" t="str">
        <f>_xlfn.XLOOKUP(Table1[[#This Row],[Product_ID]],[1]!Table1[Product_ID],[1]!Table1[Product_Name])</f>
        <v>Electronics Product 22</v>
      </c>
      <c r="F524" t="str">
        <f>_xlfn.XLOOKUP(Table1[[#This Row],[Product_ID]],[1]!Table1[Product_ID],[1]!Table1[Category])</f>
        <v>Electronics</v>
      </c>
      <c r="G524">
        <f>_xlfn.XLOOKUP(Table1[[#This Row],[Product_ID]],[1]!Table1[Product_ID],[1]!Table1[Unit_Price])</f>
        <v>48755</v>
      </c>
      <c r="H524">
        <f>_xlfn.XLOOKUP(Table1[[#This Row],[Product_ID]],[1]!Table1[Product_ID],[1]!Table1[Cost])</f>
        <v>29253</v>
      </c>
      <c r="I524">
        <v>5</v>
      </c>
      <c r="J524">
        <v>0</v>
      </c>
      <c r="K524">
        <f>Table1[[#This Row],[Quantity]]*Table1[[#This Row],[Unit_Price]]</f>
        <v>243775</v>
      </c>
      <c r="L524">
        <f>Table1[[#This Row],[Quantity]]*Table1[[#This Row],[Cost]]</f>
        <v>146265</v>
      </c>
      <c r="M524">
        <f>Table1[[#This Row],[Sales]]-Table1[[#This Row],[Total_Cost]]</f>
        <v>97510</v>
      </c>
      <c r="N524" s="1">
        <f>Table1[[#This Row],[Profit]]/Table1[[#This Row],[Sales]]</f>
        <v>0.4</v>
      </c>
      <c r="O524" t="str">
        <f>TEXT(Table1[[#This Row],[Order_Date]],"mmmm")</f>
        <v>October</v>
      </c>
      <c r="P524">
        <f>YEAR(Table1[[#This Row],[Order_Date]])</f>
        <v>2024</v>
      </c>
      <c r="Q524" t="str">
        <f>"Q"&amp;ROUNDUP(MONTH(Table1[[#This Row],[Order_Date]])/3,0)</f>
        <v>Q4</v>
      </c>
    </row>
    <row r="525" spans="1:17" x14ac:dyDescent="0.25">
      <c r="A525" t="s">
        <v>1407</v>
      </c>
      <c r="B525" t="s">
        <v>1408</v>
      </c>
      <c r="C525" t="s">
        <v>1409</v>
      </c>
      <c r="D525" t="s">
        <v>611</v>
      </c>
      <c r="E525" t="str">
        <f>_xlfn.XLOOKUP(Table1[[#This Row],[Product_ID]],[1]!Table1[Product_ID],[1]!Table1[Product_Name])</f>
        <v>Clothing Product 21</v>
      </c>
      <c r="F525" t="str">
        <f>_xlfn.XLOOKUP(Table1[[#This Row],[Product_ID]],[1]!Table1[Product_ID],[1]!Table1[Category])</f>
        <v>Clothing</v>
      </c>
      <c r="G525">
        <f>_xlfn.XLOOKUP(Table1[[#This Row],[Product_ID]],[1]!Table1[Product_ID],[1]!Table1[Unit_Price])</f>
        <v>1236</v>
      </c>
      <c r="H525">
        <f>_xlfn.XLOOKUP(Table1[[#This Row],[Product_ID]],[1]!Table1[Product_ID],[1]!Table1[Cost])</f>
        <v>865.2</v>
      </c>
      <c r="I525">
        <v>5</v>
      </c>
      <c r="J525">
        <v>15</v>
      </c>
      <c r="K525">
        <f>Table1[[#This Row],[Quantity]]*Table1[[#This Row],[Unit_Price]]</f>
        <v>6180</v>
      </c>
      <c r="L525">
        <f>Table1[[#This Row],[Quantity]]*Table1[[#This Row],[Cost]]</f>
        <v>4326</v>
      </c>
      <c r="M525">
        <f>Table1[[#This Row],[Sales]]-Table1[[#This Row],[Total_Cost]]</f>
        <v>1854</v>
      </c>
      <c r="N525" s="1">
        <f>Table1[[#This Row],[Profit]]/Table1[[#This Row],[Sales]]</f>
        <v>0.3</v>
      </c>
      <c r="O525" t="str">
        <f>TEXT(Table1[[#This Row],[Order_Date]],"mmmm")</f>
        <v>September</v>
      </c>
      <c r="P525">
        <f>YEAR(Table1[[#This Row],[Order_Date]])</f>
        <v>2025</v>
      </c>
      <c r="Q525" t="str">
        <f>"Q"&amp;ROUNDUP(MONTH(Table1[[#This Row],[Order_Date]])/3,0)</f>
        <v>Q3</v>
      </c>
    </row>
    <row r="526" spans="1:17" x14ac:dyDescent="0.25">
      <c r="A526" t="s">
        <v>1410</v>
      </c>
      <c r="B526" t="s">
        <v>162</v>
      </c>
      <c r="C526" t="s">
        <v>1411</v>
      </c>
      <c r="D526" t="s">
        <v>171</v>
      </c>
      <c r="E526" t="str">
        <f>_xlfn.XLOOKUP(Table1[[#This Row],[Product_ID]],[1]!Table1[Product_ID],[1]!Table1[Product_Name])</f>
        <v>Clothing Product 27</v>
      </c>
      <c r="F526" t="str">
        <f>_xlfn.XLOOKUP(Table1[[#This Row],[Product_ID]],[1]!Table1[Product_ID],[1]!Table1[Category])</f>
        <v>Clothing</v>
      </c>
      <c r="G526">
        <f>_xlfn.XLOOKUP(Table1[[#This Row],[Product_ID]],[1]!Table1[Product_ID],[1]!Table1[Unit_Price])</f>
        <v>4969</v>
      </c>
      <c r="H526">
        <f>_xlfn.XLOOKUP(Table1[[#This Row],[Product_ID]],[1]!Table1[Product_ID],[1]!Table1[Cost])</f>
        <v>2484.5</v>
      </c>
      <c r="I526">
        <v>5</v>
      </c>
      <c r="J526">
        <v>0</v>
      </c>
      <c r="K526">
        <f>Table1[[#This Row],[Quantity]]*Table1[[#This Row],[Unit_Price]]</f>
        <v>24845</v>
      </c>
      <c r="L526">
        <f>Table1[[#This Row],[Quantity]]*Table1[[#This Row],[Cost]]</f>
        <v>12422.5</v>
      </c>
      <c r="M526">
        <f>Table1[[#This Row],[Sales]]-Table1[[#This Row],[Total_Cost]]</f>
        <v>12422.5</v>
      </c>
      <c r="N526" s="1">
        <f>Table1[[#This Row],[Profit]]/Table1[[#This Row],[Sales]]</f>
        <v>0.5</v>
      </c>
      <c r="O526" t="str">
        <f>TEXT(Table1[[#This Row],[Order_Date]],"mmmm")</f>
        <v>April</v>
      </c>
      <c r="P526">
        <f>YEAR(Table1[[#This Row],[Order_Date]])</f>
        <v>2024</v>
      </c>
      <c r="Q526" t="str">
        <f>"Q"&amp;ROUNDUP(MONTH(Table1[[#This Row],[Order_Date]])/3,0)</f>
        <v>Q2</v>
      </c>
    </row>
    <row r="527" spans="1:17" x14ac:dyDescent="0.25">
      <c r="A527" t="s">
        <v>1412</v>
      </c>
      <c r="B527" t="s">
        <v>1413</v>
      </c>
      <c r="C527" t="s">
        <v>692</v>
      </c>
      <c r="D527" t="s">
        <v>77</v>
      </c>
      <c r="E527" t="str">
        <f>_xlfn.XLOOKUP(Table1[[#This Row],[Product_ID]],[1]!Table1[Product_ID],[1]!Table1[Product_Name])</f>
        <v>Sports Product 83</v>
      </c>
      <c r="F527" t="str">
        <f>_xlfn.XLOOKUP(Table1[[#This Row],[Product_ID]],[1]!Table1[Product_ID],[1]!Table1[Category])</f>
        <v>Sports</v>
      </c>
      <c r="G527">
        <f>_xlfn.XLOOKUP(Table1[[#This Row],[Product_ID]],[1]!Table1[Product_ID],[1]!Table1[Unit_Price])</f>
        <v>5842</v>
      </c>
      <c r="H527">
        <f>_xlfn.XLOOKUP(Table1[[#This Row],[Product_ID]],[1]!Table1[Product_ID],[1]!Table1[Cost])</f>
        <v>3505.2</v>
      </c>
      <c r="I527">
        <v>4</v>
      </c>
      <c r="J527">
        <v>5</v>
      </c>
      <c r="K527">
        <f>Table1[[#This Row],[Quantity]]*Table1[[#This Row],[Unit_Price]]</f>
        <v>23368</v>
      </c>
      <c r="L527">
        <f>Table1[[#This Row],[Quantity]]*Table1[[#This Row],[Cost]]</f>
        <v>14020.8</v>
      </c>
      <c r="M527">
        <f>Table1[[#This Row],[Sales]]-Table1[[#This Row],[Total_Cost]]</f>
        <v>9347.2000000000007</v>
      </c>
      <c r="N527" s="1">
        <f>Table1[[#This Row],[Profit]]/Table1[[#This Row],[Sales]]</f>
        <v>0.4</v>
      </c>
      <c r="O527" t="str">
        <f>TEXT(Table1[[#This Row],[Order_Date]],"mmmm")</f>
        <v>October</v>
      </c>
      <c r="P527">
        <f>YEAR(Table1[[#This Row],[Order_Date]])</f>
        <v>2025</v>
      </c>
      <c r="Q527" t="str">
        <f>"Q"&amp;ROUNDUP(MONTH(Table1[[#This Row],[Order_Date]])/3,0)</f>
        <v>Q4</v>
      </c>
    </row>
    <row r="528" spans="1:17" x14ac:dyDescent="0.25">
      <c r="A528" t="s">
        <v>1414</v>
      </c>
      <c r="B528" t="s">
        <v>1415</v>
      </c>
      <c r="C528" t="s">
        <v>1416</v>
      </c>
      <c r="D528" t="s">
        <v>563</v>
      </c>
      <c r="E528" t="str">
        <f>_xlfn.XLOOKUP(Table1[[#This Row],[Product_ID]],[1]!Table1[Product_ID],[1]!Table1[Product_Name])</f>
        <v>Beauty Product 60</v>
      </c>
      <c r="F528" t="str">
        <f>_xlfn.XLOOKUP(Table1[[#This Row],[Product_ID]],[1]!Table1[Product_ID],[1]!Table1[Category])</f>
        <v>Beauty</v>
      </c>
      <c r="G528">
        <f>_xlfn.XLOOKUP(Table1[[#This Row],[Product_ID]],[1]!Table1[Product_ID],[1]!Table1[Unit_Price])</f>
        <v>758</v>
      </c>
      <c r="H528">
        <f>_xlfn.XLOOKUP(Table1[[#This Row],[Product_ID]],[1]!Table1[Product_ID],[1]!Table1[Cost])</f>
        <v>530.6</v>
      </c>
      <c r="I528">
        <v>5</v>
      </c>
      <c r="J528">
        <v>15</v>
      </c>
      <c r="K528">
        <f>Table1[[#This Row],[Quantity]]*Table1[[#This Row],[Unit_Price]]</f>
        <v>3790</v>
      </c>
      <c r="L528">
        <f>Table1[[#This Row],[Quantity]]*Table1[[#This Row],[Cost]]</f>
        <v>2653</v>
      </c>
      <c r="M528">
        <f>Table1[[#This Row],[Sales]]-Table1[[#This Row],[Total_Cost]]</f>
        <v>1137</v>
      </c>
      <c r="N528" s="1">
        <f>Table1[[#This Row],[Profit]]/Table1[[#This Row],[Sales]]</f>
        <v>0.3</v>
      </c>
      <c r="O528" t="str">
        <f>TEXT(Table1[[#This Row],[Order_Date]],"mmmm")</f>
        <v>June</v>
      </c>
      <c r="P528">
        <f>YEAR(Table1[[#This Row],[Order_Date]])</f>
        <v>2025</v>
      </c>
      <c r="Q528" t="str">
        <f>"Q"&amp;ROUNDUP(MONTH(Table1[[#This Row],[Order_Date]])/3,0)</f>
        <v>Q2</v>
      </c>
    </row>
    <row r="529" spans="1:17" x14ac:dyDescent="0.25">
      <c r="A529" t="s">
        <v>1417</v>
      </c>
      <c r="B529" t="s">
        <v>1418</v>
      </c>
      <c r="C529" t="s">
        <v>1419</v>
      </c>
      <c r="D529" t="s">
        <v>157</v>
      </c>
      <c r="E529" t="str">
        <f>_xlfn.XLOOKUP(Table1[[#This Row],[Product_ID]],[1]!Table1[Product_ID],[1]!Table1[Product_Name])</f>
        <v>Sports Product 89</v>
      </c>
      <c r="F529" t="str">
        <f>_xlfn.XLOOKUP(Table1[[#This Row],[Product_ID]],[1]!Table1[Product_ID],[1]!Table1[Category])</f>
        <v>Sports</v>
      </c>
      <c r="G529">
        <f>_xlfn.XLOOKUP(Table1[[#This Row],[Product_ID]],[1]!Table1[Product_ID],[1]!Table1[Unit_Price])</f>
        <v>2956</v>
      </c>
      <c r="H529">
        <f>_xlfn.XLOOKUP(Table1[[#This Row],[Product_ID]],[1]!Table1[Product_ID],[1]!Table1[Cost])</f>
        <v>1478</v>
      </c>
      <c r="I529">
        <v>5</v>
      </c>
      <c r="J529">
        <v>10</v>
      </c>
      <c r="K529">
        <f>Table1[[#This Row],[Quantity]]*Table1[[#This Row],[Unit_Price]]</f>
        <v>14780</v>
      </c>
      <c r="L529">
        <f>Table1[[#This Row],[Quantity]]*Table1[[#This Row],[Cost]]</f>
        <v>7390</v>
      </c>
      <c r="M529">
        <f>Table1[[#This Row],[Sales]]-Table1[[#This Row],[Total_Cost]]</f>
        <v>7390</v>
      </c>
      <c r="N529" s="1">
        <f>Table1[[#This Row],[Profit]]/Table1[[#This Row],[Sales]]</f>
        <v>0.5</v>
      </c>
      <c r="O529" t="str">
        <f>TEXT(Table1[[#This Row],[Order_Date]],"mmmm")</f>
        <v>February</v>
      </c>
      <c r="P529">
        <f>YEAR(Table1[[#This Row],[Order_Date]])</f>
        <v>2024</v>
      </c>
      <c r="Q529" t="str">
        <f>"Q"&amp;ROUNDUP(MONTH(Table1[[#This Row],[Order_Date]])/3,0)</f>
        <v>Q1</v>
      </c>
    </row>
    <row r="530" spans="1:17" x14ac:dyDescent="0.25">
      <c r="A530" t="s">
        <v>1420</v>
      </c>
      <c r="B530" t="s">
        <v>345</v>
      </c>
      <c r="C530" t="s">
        <v>530</v>
      </c>
      <c r="D530" t="s">
        <v>373</v>
      </c>
      <c r="E530" t="str">
        <f>_xlfn.XLOOKUP(Table1[[#This Row],[Product_ID]],[1]!Table1[Product_ID],[1]!Table1[Product_Name])</f>
        <v>Sports Product 26</v>
      </c>
      <c r="F530" t="str">
        <f>_xlfn.XLOOKUP(Table1[[#This Row],[Product_ID]],[1]!Table1[Product_ID],[1]!Table1[Category])</f>
        <v>Sports</v>
      </c>
      <c r="G530">
        <f>_xlfn.XLOOKUP(Table1[[#This Row],[Product_ID]],[1]!Table1[Product_ID],[1]!Table1[Unit_Price])</f>
        <v>4882</v>
      </c>
      <c r="H530">
        <f>_xlfn.XLOOKUP(Table1[[#This Row],[Product_ID]],[1]!Table1[Product_ID],[1]!Table1[Cost])</f>
        <v>2929.2</v>
      </c>
      <c r="I530">
        <v>2</v>
      </c>
      <c r="J530">
        <v>10</v>
      </c>
      <c r="K530">
        <f>Table1[[#This Row],[Quantity]]*Table1[[#This Row],[Unit_Price]]</f>
        <v>9764</v>
      </c>
      <c r="L530">
        <f>Table1[[#This Row],[Quantity]]*Table1[[#This Row],[Cost]]</f>
        <v>5858.4</v>
      </c>
      <c r="M530">
        <f>Table1[[#This Row],[Sales]]-Table1[[#This Row],[Total_Cost]]</f>
        <v>3905.6000000000004</v>
      </c>
      <c r="N530" s="1">
        <f>Table1[[#This Row],[Profit]]/Table1[[#This Row],[Sales]]</f>
        <v>0.4</v>
      </c>
      <c r="O530" t="str">
        <f>TEXT(Table1[[#This Row],[Order_Date]],"mmmm")</f>
        <v>March</v>
      </c>
      <c r="P530">
        <f>YEAR(Table1[[#This Row],[Order_Date]])</f>
        <v>2025</v>
      </c>
      <c r="Q530" t="str">
        <f>"Q"&amp;ROUNDUP(MONTH(Table1[[#This Row],[Order_Date]])/3,0)</f>
        <v>Q1</v>
      </c>
    </row>
    <row r="531" spans="1:17" x14ac:dyDescent="0.25">
      <c r="A531" t="s">
        <v>1421</v>
      </c>
      <c r="B531" t="s">
        <v>1422</v>
      </c>
      <c r="C531" t="s">
        <v>1023</v>
      </c>
      <c r="D531" t="s">
        <v>270</v>
      </c>
      <c r="E531" t="str">
        <f>_xlfn.XLOOKUP(Table1[[#This Row],[Product_ID]],[1]!Table1[Product_ID],[1]!Table1[Product_Name])</f>
        <v>Clothing Product 47</v>
      </c>
      <c r="F531" t="str">
        <f>_xlfn.XLOOKUP(Table1[[#This Row],[Product_ID]],[1]!Table1[Product_ID],[1]!Table1[Category])</f>
        <v>Clothing</v>
      </c>
      <c r="G531">
        <f>_xlfn.XLOOKUP(Table1[[#This Row],[Product_ID]],[1]!Table1[Product_ID],[1]!Table1[Unit_Price])</f>
        <v>3146</v>
      </c>
      <c r="H531">
        <f>_xlfn.XLOOKUP(Table1[[#This Row],[Product_ID]],[1]!Table1[Product_ID],[1]!Table1[Cost])</f>
        <v>1573</v>
      </c>
      <c r="I531">
        <v>2</v>
      </c>
      <c r="J531">
        <v>15</v>
      </c>
      <c r="K531">
        <f>Table1[[#This Row],[Quantity]]*Table1[[#This Row],[Unit_Price]]</f>
        <v>6292</v>
      </c>
      <c r="L531">
        <f>Table1[[#This Row],[Quantity]]*Table1[[#This Row],[Cost]]</f>
        <v>3146</v>
      </c>
      <c r="M531">
        <f>Table1[[#This Row],[Sales]]-Table1[[#This Row],[Total_Cost]]</f>
        <v>3146</v>
      </c>
      <c r="N531" s="1">
        <f>Table1[[#This Row],[Profit]]/Table1[[#This Row],[Sales]]</f>
        <v>0.5</v>
      </c>
      <c r="O531" t="str">
        <f>TEXT(Table1[[#This Row],[Order_Date]],"mmmm")</f>
        <v>May</v>
      </c>
      <c r="P531">
        <f>YEAR(Table1[[#This Row],[Order_Date]])</f>
        <v>2025</v>
      </c>
      <c r="Q531" t="str">
        <f>"Q"&amp;ROUNDUP(MONTH(Table1[[#This Row],[Order_Date]])/3,0)</f>
        <v>Q2</v>
      </c>
    </row>
    <row r="532" spans="1:17" x14ac:dyDescent="0.25">
      <c r="A532" t="s">
        <v>1423</v>
      </c>
      <c r="B532" t="s">
        <v>713</v>
      </c>
      <c r="C532" t="s">
        <v>891</v>
      </c>
      <c r="D532" t="s">
        <v>192</v>
      </c>
      <c r="E532" t="str">
        <f>_xlfn.XLOOKUP(Table1[[#This Row],[Product_ID]],[1]!Table1[Product_ID],[1]!Table1[Product_Name])</f>
        <v>Electronics Product 37</v>
      </c>
      <c r="F532" t="str">
        <f>_xlfn.XLOOKUP(Table1[[#This Row],[Product_ID]],[1]!Table1[Product_ID],[1]!Table1[Category])</f>
        <v>Electronics</v>
      </c>
      <c r="G532">
        <f>_xlfn.XLOOKUP(Table1[[#This Row],[Product_ID]],[1]!Table1[Product_ID],[1]!Table1[Unit_Price])</f>
        <v>29046</v>
      </c>
      <c r="H532">
        <f>_xlfn.XLOOKUP(Table1[[#This Row],[Product_ID]],[1]!Table1[Product_ID],[1]!Table1[Cost])</f>
        <v>20332.2</v>
      </c>
      <c r="I532">
        <v>5</v>
      </c>
      <c r="J532">
        <v>20</v>
      </c>
      <c r="K532">
        <f>Table1[[#This Row],[Quantity]]*Table1[[#This Row],[Unit_Price]]</f>
        <v>145230</v>
      </c>
      <c r="L532">
        <f>Table1[[#This Row],[Quantity]]*Table1[[#This Row],[Cost]]</f>
        <v>101661</v>
      </c>
      <c r="M532">
        <f>Table1[[#This Row],[Sales]]-Table1[[#This Row],[Total_Cost]]</f>
        <v>43569</v>
      </c>
      <c r="N532" s="1">
        <f>Table1[[#This Row],[Profit]]/Table1[[#This Row],[Sales]]</f>
        <v>0.3</v>
      </c>
      <c r="O532" t="str">
        <f>TEXT(Table1[[#This Row],[Order_Date]],"mmmm")</f>
        <v>April</v>
      </c>
      <c r="P532">
        <f>YEAR(Table1[[#This Row],[Order_Date]])</f>
        <v>2025</v>
      </c>
      <c r="Q532" t="str">
        <f>"Q"&amp;ROUNDUP(MONTH(Table1[[#This Row],[Order_Date]])/3,0)</f>
        <v>Q2</v>
      </c>
    </row>
    <row r="533" spans="1:17" x14ac:dyDescent="0.25">
      <c r="A533" t="s">
        <v>1424</v>
      </c>
      <c r="B533" t="s">
        <v>1425</v>
      </c>
      <c r="C533" t="s">
        <v>591</v>
      </c>
      <c r="D533" t="s">
        <v>45</v>
      </c>
      <c r="E533" t="str">
        <f>_xlfn.XLOOKUP(Table1[[#This Row],[Product_ID]],[1]!Table1[Product_ID],[1]!Table1[Product_Name])</f>
        <v>Clothing Product 32</v>
      </c>
      <c r="F533" t="str">
        <f>_xlfn.XLOOKUP(Table1[[#This Row],[Product_ID]],[1]!Table1[Product_ID],[1]!Table1[Category])</f>
        <v>Clothing</v>
      </c>
      <c r="G533">
        <f>_xlfn.XLOOKUP(Table1[[#This Row],[Product_ID]],[1]!Table1[Product_ID],[1]!Table1[Unit_Price])</f>
        <v>3034</v>
      </c>
      <c r="H533">
        <f>_xlfn.XLOOKUP(Table1[[#This Row],[Product_ID]],[1]!Table1[Product_ID],[1]!Table1[Cost])</f>
        <v>1820.4</v>
      </c>
      <c r="I533">
        <v>3</v>
      </c>
      <c r="J533">
        <v>10</v>
      </c>
      <c r="K533">
        <f>Table1[[#This Row],[Quantity]]*Table1[[#This Row],[Unit_Price]]</f>
        <v>9102</v>
      </c>
      <c r="L533">
        <f>Table1[[#This Row],[Quantity]]*Table1[[#This Row],[Cost]]</f>
        <v>5461.2000000000007</v>
      </c>
      <c r="M533">
        <f>Table1[[#This Row],[Sales]]-Table1[[#This Row],[Total_Cost]]</f>
        <v>3640.7999999999993</v>
      </c>
      <c r="N533" s="1">
        <f>Table1[[#This Row],[Profit]]/Table1[[#This Row],[Sales]]</f>
        <v>0.39999999999999991</v>
      </c>
      <c r="O533" t="str">
        <f>TEXT(Table1[[#This Row],[Order_Date]],"mmmm")</f>
        <v>September</v>
      </c>
      <c r="P533">
        <f>YEAR(Table1[[#This Row],[Order_Date]])</f>
        <v>2024</v>
      </c>
      <c r="Q533" t="str">
        <f>"Q"&amp;ROUNDUP(MONTH(Table1[[#This Row],[Order_Date]])/3,0)</f>
        <v>Q3</v>
      </c>
    </row>
    <row r="534" spans="1:17" x14ac:dyDescent="0.25">
      <c r="A534" t="s">
        <v>1426</v>
      </c>
      <c r="B534" t="s">
        <v>1427</v>
      </c>
      <c r="C534" t="s">
        <v>1428</v>
      </c>
      <c r="D534" t="s">
        <v>450</v>
      </c>
      <c r="E534" t="str">
        <f>_xlfn.XLOOKUP(Table1[[#This Row],[Product_ID]],[1]!Table1[Product_ID],[1]!Table1[Product_Name])</f>
        <v>Electronics Product 82</v>
      </c>
      <c r="F534" t="str">
        <f>_xlfn.XLOOKUP(Table1[[#This Row],[Product_ID]],[1]!Table1[Product_ID],[1]!Table1[Category])</f>
        <v>Electronics</v>
      </c>
      <c r="G534">
        <f>_xlfn.XLOOKUP(Table1[[#This Row],[Product_ID]],[1]!Table1[Product_ID],[1]!Table1[Unit_Price])</f>
        <v>354</v>
      </c>
      <c r="H534">
        <f>_xlfn.XLOOKUP(Table1[[#This Row],[Product_ID]],[1]!Table1[Product_ID],[1]!Table1[Cost])</f>
        <v>247.8</v>
      </c>
      <c r="I534">
        <v>4</v>
      </c>
      <c r="J534">
        <v>15</v>
      </c>
      <c r="K534">
        <f>Table1[[#This Row],[Quantity]]*Table1[[#This Row],[Unit_Price]]</f>
        <v>1416</v>
      </c>
      <c r="L534">
        <f>Table1[[#This Row],[Quantity]]*Table1[[#This Row],[Cost]]</f>
        <v>991.2</v>
      </c>
      <c r="M534">
        <f>Table1[[#This Row],[Sales]]-Table1[[#This Row],[Total_Cost]]</f>
        <v>424.79999999999995</v>
      </c>
      <c r="N534" s="1">
        <f>Table1[[#This Row],[Profit]]/Table1[[#This Row],[Sales]]</f>
        <v>0.3</v>
      </c>
      <c r="O534" t="str">
        <f>TEXT(Table1[[#This Row],[Order_Date]],"mmmm")</f>
        <v>April</v>
      </c>
      <c r="P534">
        <f>YEAR(Table1[[#This Row],[Order_Date]])</f>
        <v>2025</v>
      </c>
      <c r="Q534" t="str">
        <f>"Q"&amp;ROUNDUP(MONTH(Table1[[#This Row],[Order_Date]])/3,0)</f>
        <v>Q2</v>
      </c>
    </row>
    <row r="535" spans="1:17" x14ac:dyDescent="0.25">
      <c r="A535" t="s">
        <v>1429</v>
      </c>
      <c r="B535" t="s">
        <v>1430</v>
      </c>
      <c r="C535" t="s">
        <v>554</v>
      </c>
      <c r="D535" t="s">
        <v>471</v>
      </c>
      <c r="E535" t="str">
        <f>_xlfn.XLOOKUP(Table1[[#This Row],[Product_ID]],[1]!Table1[Product_ID],[1]!Table1[Product_Name])</f>
        <v>Sports Product 66</v>
      </c>
      <c r="F535" t="str">
        <f>_xlfn.XLOOKUP(Table1[[#This Row],[Product_ID]],[1]!Table1[Product_ID],[1]!Table1[Category])</f>
        <v>Sports</v>
      </c>
      <c r="G535">
        <f>_xlfn.XLOOKUP(Table1[[#This Row],[Product_ID]],[1]!Table1[Product_ID],[1]!Table1[Unit_Price])</f>
        <v>4711</v>
      </c>
      <c r="H535">
        <f>_xlfn.XLOOKUP(Table1[[#This Row],[Product_ID]],[1]!Table1[Product_ID],[1]!Table1[Cost])</f>
        <v>2826.6</v>
      </c>
      <c r="I535">
        <v>1</v>
      </c>
      <c r="J535">
        <v>0</v>
      </c>
      <c r="K535">
        <f>Table1[[#This Row],[Quantity]]*Table1[[#This Row],[Unit_Price]]</f>
        <v>4711</v>
      </c>
      <c r="L535">
        <f>Table1[[#This Row],[Quantity]]*Table1[[#This Row],[Cost]]</f>
        <v>2826.6</v>
      </c>
      <c r="M535">
        <f>Table1[[#This Row],[Sales]]-Table1[[#This Row],[Total_Cost]]</f>
        <v>1884.4</v>
      </c>
      <c r="N535" s="1">
        <f>Table1[[#This Row],[Profit]]/Table1[[#This Row],[Sales]]</f>
        <v>0.4</v>
      </c>
      <c r="O535" t="str">
        <f>TEXT(Table1[[#This Row],[Order_Date]],"mmmm")</f>
        <v>December</v>
      </c>
      <c r="P535">
        <f>YEAR(Table1[[#This Row],[Order_Date]])</f>
        <v>2025</v>
      </c>
      <c r="Q535" t="str">
        <f>"Q"&amp;ROUNDUP(MONTH(Table1[[#This Row],[Order_Date]])/3,0)</f>
        <v>Q4</v>
      </c>
    </row>
    <row r="536" spans="1:17" x14ac:dyDescent="0.25">
      <c r="A536" t="s">
        <v>1431</v>
      </c>
      <c r="B536" t="s">
        <v>1008</v>
      </c>
      <c r="C536" t="s">
        <v>1432</v>
      </c>
      <c r="D536" t="s">
        <v>373</v>
      </c>
      <c r="E536" t="str">
        <f>_xlfn.XLOOKUP(Table1[[#This Row],[Product_ID]],[1]!Table1[Product_ID],[1]!Table1[Product_Name])</f>
        <v>Sports Product 26</v>
      </c>
      <c r="F536" t="str">
        <f>_xlfn.XLOOKUP(Table1[[#This Row],[Product_ID]],[1]!Table1[Product_ID],[1]!Table1[Category])</f>
        <v>Sports</v>
      </c>
      <c r="G536">
        <f>_xlfn.XLOOKUP(Table1[[#This Row],[Product_ID]],[1]!Table1[Product_ID],[1]!Table1[Unit_Price])</f>
        <v>4882</v>
      </c>
      <c r="H536">
        <f>_xlfn.XLOOKUP(Table1[[#This Row],[Product_ID]],[1]!Table1[Product_ID],[1]!Table1[Cost])</f>
        <v>2929.2</v>
      </c>
      <c r="I536">
        <v>2</v>
      </c>
      <c r="J536">
        <v>20</v>
      </c>
      <c r="K536">
        <f>Table1[[#This Row],[Quantity]]*Table1[[#This Row],[Unit_Price]]</f>
        <v>9764</v>
      </c>
      <c r="L536">
        <f>Table1[[#This Row],[Quantity]]*Table1[[#This Row],[Cost]]</f>
        <v>5858.4</v>
      </c>
      <c r="M536">
        <f>Table1[[#This Row],[Sales]]-Table1[[#This Row],[Total_Cost]]</f>
        <v>3905.6000000000004</v>
      </c>
      <c r="N536" s="1">
        <f>Table1[[#This Row],[Profit]]/Table1[[#This Row],[Sales]]</f>
        <v>0.4</v>
      </c>
      <c r="O536" t="str">
        <f>TEXT(Table1[[#This Row],[Order_Date]],"mmmm")</f>
        <v>May</v>
      </c>
      <c r="P536">
        <f>YEAR(Table1[[#This Row],[Order_Date]])</f>
        <v>2025</v>
      </c>
      <c r="Q536" t="str">
        <f>"Q"&amp;ROUNDUP(MONTH(Table1[[#This Row],[Order_Date]])/3,0)</f>
        <v>Q2</v>
      </c>
    </row>
    <row r="537" spans="1:17" x14ac:dyDescent="0.25">
      <c r="A537" t="s">
        <v>1433</v>
      </c>
      <c r="B537" t="s">
        <v>274</v>
      </c>
      <c r="C537" t="s">
        <v>1434</v>
      </c>
      <c r="D537" t="s">
        <v>317</v>
      </c>
      <c r="E537" t="str">
        <f>_xlfn.XLOOKUP(Table1[[#This Row],[Product_ID]],[1]!Table1[Product_ID],[1]!Table1[Product_Name])</f>
        <v>Beauty Product 90</v>
      </c>
      <c r="F537" t="str">
        <f>_xlfn.XLOOKUP(Table1[[#This Row],[Product_ID]],[1]!Table1[Product_ID],[1]!Table1[Category])</f>
        <v>Beauty</v>
      </c>
      <c r="G537">
        <f>_xlfn.XLOOKUP(Table1[[#This Row],[Product_ID]],[1]!Table1[Product_ID],[1]!Table1[Unit_Price])</f>
        <v>1510</v>
      </c>
      <c r="H537">
        <f>_xlfn.XLOOKUP(Table1[[#This Row],[Product_ID]],[1]!Table1[Product_ID],[1]!Table1[Cost])</f>
        <v>755</v>
      </c>
      <c r="I537">
        <v>2</v>
      </c>
      <c r="J537">
        <v>20</v>
      </c>
      <c r="K537">
        <f>Table1[[#This Row],[Quantity]]*Table1[[#This Row],[Unit_Price]]</f>
        <v>3020</v>
      </c>
      <c r="L537">
        <f>Table1[[#This Row],[Quantity]]*Table1[[#This Row],[Cost]]</f>
        <v>1510</v>
      </c>
      <c r="M537">
        <f>Table1[[#This Row],[Sales]]-Table1[[#This Row],[Total_Cost]]</f>
        <v>1510</v>
      </c>
      <c r="N537" s="1">
        <f>Table1[[#This Row],[Profit]]/Table1[[#This Row],[Sales]]</f>
        <v>0.5</v>
      </c>
      <c r="O537" t="str">
        <f>TEXT(Table1[[#This Row],[Order_Date]],"mmmm")</f>
        <v>May</v>
      </c>
      <c r="P537">
        <f>YEAR(Table1[[#This Row],[Order_Date]])</f>
        <v>2024</v>
      </c>
      <c r="Q537" t="str">
        <f>"Q"&amp;ROUNDUP(MONTH(Table1[[#This Row],[Order_Date]])/3,0)</f>
        <v>Q2</v>
      </c>
    </row>
    <row r="538" spans="1:17" x14ac:dyDescent="0.25">
      <c r="A538" t="s">
        <v>1435</v>
      </c>
      <c r="B538" t="s">
        <v>1436</v>
      </c>
      <c r="C538" t="s">
        <v>1437</v>
      </c>
      <c r="D538" t="s">
        <v>96</v>
      </c>
      <c r="E538" t="str">
        <f>_xlfn.XLOOKUP(Table1[[#This Row],[Product_ID]],[1]!Table1[Product_ID],[1]!Table1[Product_Name])</f>
        <v>Electronics Product 91</v>
      </c>
      <c r="F538" t="str">
        <f>_xlfn.XLOOKUP(Table1[[#This Row],[Product_ID]],[1]!Table1[Product_ID],[1]!Table1[Category])</f>
        <v>Electronics</v>
      </c>
      <c r="G538">
        <f>_xlfn.XLOOKUP(Table1[[#This Row],[Product_ID]],[1]!Table1[Product_ID],[1]!Table1[Unit_Price])</f>
        <v>45348</v>
      </c>
      <c r="H538">
        <f>_xlfn.XLOOKUP(Table1[[#This Row],[Product_ID]],[1]!Table1[Product_ID],[1]!Table1[Cost])</f>
        <v>27208.799999999999</v>
      </c>
      <c r="I538">
        <v>4</v>
      </c>
      <c r="J538">
        <v>5</v>
      </c>
      <c r="K538">
        <f>Table1[[#This Row],[Quantity]]*Table1[[#This Row],[Unit_Price]]</f>
        <v>181392</v>
      </c>
      <c r="L538">
        <f>Table1[[#This Row],[Quantity]]*Table1[[#This Row],[Cost]]</f>
        <v>108835.2</v>
      </c>
      <c r="M538">
        <f>Table1[[#This Row],[Sales]]-Table1[[#This Row],[Total_Cost]]</f>
        <v>72556.800000000003</v>
      </c>
      <c r="N538" s="1">
        <f>Table1[[#This Row],[Profit]]/Table1[[#This Row],[Sales]]</f>
        <v>0.4</v>
      </c>
      <c r="O538" t="str">
        <f>TEXT(Table1[[#This Row],[Order_Date]],"mmmm")</f>
        <v>July</v>
      </c>
      <c r="P538">
        <f>YEAR(Table1[[#This Row],[Order_Date]])</f>
        <v>2025</v>
      </c>
      <c r="Q538" t="str">
        <f>"Q"&amp;ROUNDUP(MONTH(Table1[[#This Row],[Order_Date]])/3,0)</f>
        <v>Q3</v>
      </c>
    </row>
    <row r="539" spans="1:17" x14ac:dyDescent="0.25">
      <c r="A539" t="s">
        <v>1438</v>
      </c>
      <c r="B539" t="s">
        <v>1439</v>
      </c>
      <c r="C539" t="s">
        <v>1440</v>
      </c>
      <c r="D539" t="s">
        <v>9</v>
      </c>
      <c r="E539" t="str">
        <f>_xlfn.XLOOKUP(Table1[[#This Row],[Product_ID]],[1]!Table1[Product_ID],[1]!Table1[Product_Name])</f>
        <v>Home &amp; Kitchen Product 10</v>
      </c>
      <c r="F539" t="str">
        <f>_xlfn.XLOOKUP(Table1[[#This Row],[Product_ID]],[1]!Table1[Product_ID],[1]!Table1[Category])</f>
        <v>Home &amp; Kitchen</v>
      </c>
      <c r="G539">
        <f>_xlfn.XLOOKUP(Table1[[#This Row],[Product_ID]],[1]!Table1[Product_ID],[1]!Table1[Unit_Price])</f>
        <v>10936</v>
      </c>
      <c r="H539">
        <f>_xlfn.XLOOKUP(Table1[[#This Row],[Product_ID]],[1]!Table1[Product_ID],[1]!Table1[Cost])</f>
        <v>6561.6</v>
      </c>
      <c r="I539">
        <v>4</v>
      </c>
      <c r="J539">
        <v>15</v>
      </c>
      <c r="K539">
        <f>Table1[[#This Row],[Quantity]]*Table1[[#This Row],[Unit_Price]]</f>
        <v>43744</v>
      </c>
      <c r="L539">
        <f>Table1[[#This Row],[Quantity]]*Table1[[#This Row],[Cost]]</f>
        <v>26246.400000000001</v>
      </c>
      <c r="M539">
        <f>Table1[[#This Row],[Sales]]-Table1[[#This Row],[Total_Cost]]</f>
        <v>17497.599999999999</v>
      </c>
      <c r="N539" s="1">
        <f>Table1[[#This Row],[Profit]]/Table1[[#This Row],[Sales]]</f>
        <v>0.39999999999999997</v>
      </c>
      <c r="O539" t="str">
        <f>TEXT(Table1[[#This Row],[Order_Date]],"mmmm")</f>
        <v>October</v>
      </c>
      <c r="P539">
        <f>YEAR(Table1[[#This Row],[Order_Date]])</f>
        <v>2025</v>
      </c>
      <c r="Q539" t="str">
        <f>"Q"&amp;ROUNDUP(MONTH(Table1[[#This Row],[Order_Date]])/3,0)</f>
        <v>Q4</v>
      </c>
    </row>
    <row r="540" spans="1:17" x14ac:dyDescent="0.25">
      <c r="A540" t="s">
        <v>1441</v>
      </c>
      <c r="B540" t="s">
        <v>1442</v>
      </c>
      <c r="C540" t="s">
        <v>1443</v>
      </c>
      <c r="D540" t="s">
        <v>21</v>
      </c>
      <c r="E540" t="str">
        <f>_xlfn.XLOOKUP(Table1[[#This Row],[Product_ID]],[1]!Table1[Product_ID],[1]!Table1[Product_Name])</f>
        <v>Electronics Product 77</v>
      </c>
      <c r="F540" t="str">
        <f>_xlfn.XLOOKUP(Table1[[#This Row],[Product_ID]],[1]!Table1[Product_ID],[1]!Table1[Category])</f>
        <v>Electronics</v>
      </c>
      <c r="G540">
        <f>_xlfn.XLOOKUP(Table1[[#This Row],[Product_ID]],[1]!Table1[Product_ID],[1]!Table1[Unit_Price])</f>
        <v>42787</v>
      </c>
      <c r="H540">
        <f>_xlfn.XLOOKUP(Table1[[#This Row],[Product_ID]],[1]!Table1[Product_ID],[1]!Table1[Cost])</f>
        <v>29950.9</v>
      </c>
      <c r="I540">
        <v>3</v>
      </c>
      <c r="J540">
        <v>15</v>
      </c>
      <c r="K540">
        <f>Table1[[#This Row],[Quantity]]*Table1[[#This Row],[Unit_Price]]</f>
        <v>128361</v>
      </c>
      <c r="L540">
        <f>Table1[[#This Row],[Quantity]]*Table1[[#This Row],[Cost]]</f>
        <v>89852.700000000012</v>
      </c>
      <c r="M540">
        <f>Table1[[#This Row],[Sales]]-Table1[[#This Row],[Total_Cost]]</f>
        <v>38508.299999999988</v>
      </c>
      <c r="N540" s="1">
        <f>Table1[[#This Row],[Profit]]/Table1[[#This Row],[Sales]]</f>
        <v>0.29999999999999993</v>
      </c>
      <c r="O540" t="str">
        <f>TEXT(Table1[[#This Row],[Order_Date]],"mmmm")</f>
        <v>February</v>
      </c>
      <c r="P540">
        <f>YEAR(Table1[[#This Row],[Order_Date]])</f>
        <v>2024</v>
      </c>
      <c r="Q540" t="str">
        <f>"Q"&amp;ROUNDUP(MONTH(Table1[[#This Row],[Order_Date]])/3,0)</f>
        <v>Q1</v>
      </c>
    </row>
    <row r="541" spans="1:17" x14ac:dyDescent="0.25">
      <c r="A541" t="s">
        <v>1444</v>
      </c>
      <c r="B541" t="s">
        <v>1445</v>
      </c>
      <c r="C541" t="s">
        <v>1446</v>
      </c>
      <c r="D541" t="s">
        <v>244</v>
      </c>
      <c r="E541" t="str">
        <f>_xlfn.XLOOKUP(Table1[[#This Row],[Product_ID]],[1]!Table1[Product_ID],[1]!Table1[Product_Name])</f>
        <v>Beauty Product 100</v>
      </c>
      <c r="F541" t="str">
        <f>_xlfn.XLOOKUP(Table1[[#This Row],[Product_ID]],[1]!Table1[Product_ID],[1]!Table1[Category])</f>
        <v>Beauty</v>
      </c>
      <c r="G541">
        <f>_xlfn.XLOOKUP(Table1[[#This Row],[Product_ID]],[1]!Table1[Product_ID],[1]!Table1[Unit_Price])</f>
        <v>2523</v>
      </c>
      <c r="H541">
        <f>_xlfn.XLOOKUP(Table1[[#This Row],[Product_ID]],[1]!Table1[Product_ID],[1]!Table1[Cost])</f>
        <v>1766.1</v>
      </c>
      <c r="I541">
        <v>1</v>
      </c>
      <c r="J541">
        <v>20</v>
      </c>
      <c r="K541">
        <f>Table1[[#This Row],[Quantity]]*Table1[[#This Row],[Unit_Price]]</f>
        <v>2523</v>
      </c>
      <c r="L541">
        <f>Table1[[#This Row],[Quantity]]*Table1[[#This Row],[Cost]]</f>
        <v>1766.1</v>
      </c>
      <c r="M541">
        <f>Table1[[#This Row],[Sales]]-Table1[[#This Row],[Total_Cost]]</f>
        <v>756.90000000000009</v>
      </c>
      <c r="N541" s="1">
        <f>Table1[[#This Row],[Profit]]/Table1[[#This Row],[Sales]]</f>
        <v>0.30000000000000004</v>
      </c>
      <c r="O541" t="str">
        <f>TEXT(Table1[[#This Row],[Order_Date]],"mmmm")</f>
        <v>February</v>
      </c>
      <c r="P541">
        <f>YEAR(Table1[[#This Row],[Order_Date]])</f>
        <v>2024</v>
      </c>
      <c r="Q541" t="str">
        <f>"Q"&amp;ROUNDUP(MONTH(Table1[[#This Row],[Order_Date]])/3,0)</f>
        <v>Q1</v>
      </c>
    </row>
    <row r="542" spans="1:17" x14ac:dyDescent="0.25">
      <c r="A542" t="s">
        <v>1447</v>
      </c>
      <c r="B542" t="s">
        <v>1175</v>
      </c>
      <c r="C542" t="s">
        <v>1448</v>
      </c>
      <c r="D542" t="s">
        <v>461</v>
      </c>
      <c r="E542" t="str">
        <f>_xlfn.XLOOKUP(Table1[[#This Row],[Product_ID]],[1]!Table1[Product_ID],[1]!Table1[Product_Name])</f>
        <v>Beauty Product 13</v>
      </c>
      <c r="F542" t="str">
        <f>_xlfn.XLOOKUP(Table1[[#This Row],[Product_ID]],[1]!Table1[Product_ID],[1]!Table1[Category])</f>
        <v>Beauty</v>
      </c>
      <c r="G542">
        <f>_xlfn.XLOOKUP(Table1[[#This Row],[Product_ID]],[1]!Table1[Product_ID],[1]!Table1[Unit_Price])</f>
        <v>639</v>
      </c>
      <c r="H542">
        <f>_xlfn.XLOOKUP(Table1[[#This Row],[Product_ID]],[1]!Table1[Product_ID],[1]!Table1[Cost])</f>
        <v>319.5</v>
      </c>
      <c r="I542">
        <v>3</v>
      </c>
      <c r="J542">
        <v>15</v>
      </c>
      <c r="K542">
        <f>Table1[[#This Row],[Quantity]]*Table1[[#This Row],[Unit_Price]]</f>
        <v>1917</v>
      </c>
      <c r="L542">
        <f>Table1[[#This Row],[Quantity]]*Table1[[#This Row],[Cost]]</f>
        <v>958.5</v>
      </c>
      <c r="M542">
        <f>Table1[[#This Row],[Sales]]-Table1[[#This Row],[Total_Cost]]</f>
        <v>958.5</v>
      </c>
      <c r="N542" s="1">
        <f>Table1[[#This Row],[Profit]]/Table1[[#This Row],[Sales]]</f>
        <v>0.5</v>
      </c>
      <c r="O542" t="str">
        <f>TEXT(Table1[[#This Row],[Order_Date]],"mmmm")</f>
        <v>July</v>
      </c>
      <c r="P542">
        <f>YEAR(Table1[[#This Row],[Order_Date]])</f>
        <v>2024</v>
      </c>
      <c r="Q542" t="str">
        <f>"Q"&amp;ROUNDUP(MONTH(Table1[[#This Row],[Order_Date]])/3,0)</f>
        <v>Q3</v>
      </c>
    </row>
    <row r="543" spans="1:17" x14ac:dyDescent="0.25">
      <c r="A543" t="s">
        <v>1449</v>
      </c>
      <c r="B543" t="s">
        <v>653</v>
      </c>
      <c r="C543" t="s">
        <v>1450</v>
      </c>
      <c r="D543" t="s">
        <v>157</v>
      </c>
      <c r="E543" t="str">
        <f>_xlfn.XLOOKUP(Table1[[#This Row],[Product_ID]],[1]!Table1[Product_ID],[1]!Table1[Product_Name])</f>
        <v>Sports Product 89</v>
      </c>
      <c r="F543" t="str">
        <f>_xlfn.XLOOKUP(Table1[[#This Row],[Product_ID]],[1]!Table1[Product_ID],[1]!Table1[Category])</f>
        <v>Sports</v>
      </c>
      <c r="G543">
        <f>_xlfn.XLOOKUP(Table1[[#This Row],[Product_ID]],[1]!Table1[Product_ID],[1]!Table1[Unit_Price])</f>
        <v>2956</v>
      </c>
      <c r="H543">
        <f>_xlfn.XLOOKUP(Table1[[#This Row],[Product_ID]],[1]!Table1[Product_ID],[1]!Table1[Cost])</f>
        <v>1478</v>
      </c>
      <c r="I543">
        <v>2</v>
      </c>
      <c r="J543">
        <v>15</v>
      </c>
      <c r="K543">
        <f>Table1[[#This Row],[Quantity]]*Table1[[#This Row],[Unit_Price]]</f>
        <v>5912</v>
      </c>
      <c r="L543">
        <f>Table1[[#This Row],[Quantity]]*Table1[[#This Row],[Cost]]</f>
        <v>2956</v>
      </c>
      <c r="M543">
        <f>Table1[[#This Row],[Sales]]-Table1[[#This Row],[Total_Cost]]</f>
        <v>2956</v>
      </c>
      <c r="N543" s="1">
        <f>Table1[[#This Row],[Profit]]/Table1[[#This Row],[Sales]]</f>
        <v>0.5</v>
      </c>
      <c r="O543" t="str">
        <f>TEXT(Table1[[#This Row],[Order_Date]],"mmmm")</f>
        <v>March</v>
      </c>
      <c r="P543">
        <f>YEAR(Table1[[#This Row],[Order_Date]])</f>
        <v>2025</v>
      </c>
      <c r="Q543" t="str">
        <f>"Q"&amp;ROUNDUP(MONTH(Table1[[#This Row],[Order_Date]])/3,0)</f>
        <v>Q1</v>
      </c>
    </row>
    <row r="544" spans="1:17" x14ac:dyDescent="0.25">
      <c r="A544" t="s">
        <v>1451</v>
      </c>
      <c r="B544" t="s">
        <v>915</v>
      </c>
      <c r="C544" t="s">
        <v>998</v>
      </c>
      <c r="D544" t="s">
        <v>59</v>
      </c>
      <c r="E544" t="str">
        <f>_xlfn.XLOOKUP(Table1[[#This Row],[Product_ID]],[1]!Table1[Product_ID],[1]!Table1[Product_Name])</f>
        <v>Sports Product 23</v>
      </c>
      <c r="F544" t="str">
        <f>_xlfn.XLOOKUP(Table1[[#This Row],[Product_ID]],[1]!Table1[Product_ID],[1]!Table1[Category])</f>
        <v>Sports</v>
      </c>
      <c r="G544">
        <f>_xlfn.XLOOKUP(Table1[[#This Row],[Product_ID]],[1]!Table1[Product_ID],[1]!Table1[Unit_Price])</f>
        <v>4437</v>
      </c>
      <c r="H544">
        <f>_xlfn.XLOOKUP(Table1[[#This Row],[Product_ID]],[1]!Table1[Product_ID],[1]!Table1[Cost])</f>
        <v>2662.2</v>
      </c>
      <c r="I544">
        <v>5</v>
      </c>
      <c r="J544">
        <v>20</v>
      </c>
      <c r="K544">
        <f>Table1[[#This Row],[Quantity]]*Table1[[#This Row],[Unit_Price]]</f>
        <v>22185</v>
      </c>
      <c r="L544">
        <f>Table1[[#This Row],[Quantity]]*Table1[[#This Row],[Cost]]</f>
        <v>13311</v>
      </c>
      <c r="M544">
        <f>Table1[[#This Row],[Sales]]-Table1[[#This Row],[Total_Cost]]</f>
        <v>8874</v>
      </c>
      <c r="N544" s="1">
        <f>Table1[[#This Row],[Profit]]/Table1[[#This Row],[Sales]]</f>
        <v>0.4</v>
      </c>
      <c r="O544" t="str">
        <f>TEXT(Table1[[#This Row],[Order_Date]],"mmmm")</f>
        <v>May</v>
      </c>
      <c r="P544">
        <f>YEAR(Table1[[#This Row],[Order_Date]])</f>
        <v>2024</v>
      </c>
      <c r="Q544" t="str">
        <f>"Q"&amp;ROUNDUP(MONTH(Table1[[#This Row],[Order_Date]])/3,0)</f>
        <v>Q2</v>
      </c>
    </row>
    <row r="545" spans="1:17" x14ac:dyDescent="0.25">
      <c r="A545" t="s">
        <v>1452</v>
      </c>
      <c r="B545" t="s">
        <v>1132</v>
      </c>
      <c r="C545" t="s">
        <v>1453</v>
      </c>
      <c r="D545" t="s">
        <v>153</v>
      </c>
      <c r="E545" t="str">
        <f>_xlfn.XLOOKUP(Table1[[#This Row],[Product_ID]],[1]!Table1[Product_ID],[1]!Table1[Product_Name])</f>
        <v>Beauty Product 98</v>
      </c>
      <c r="F545" t="str">
        <f>_xlfn.XLOOKUP(Table1[[#This Row],[Product_ID]],[1]!Table1[Product_ID],[1]!Table1[Category])</f>
        <v>Beauty</v>
      </c>
      <c r="G545">
        <f>_xlfn.XLOOKUP(Table1[[#This Row],[Product_ID]],[1]!Table1[Product_ID],[1]!Table1[Unit_Price])</f>
        <v>1661</v>
      </c>
      <c r="H545">
        <f>_xlfn.XLOOKUP(Table1[[#This Row],[Product_ID]],[1]!Table1[Product_ID],[1]!Table1[Cost])</f>
        <v>830.5</v>
      </c>
      <c r="I545">
        <v>1</v>
      </c>
      <c r="J545">
        <v>20</v>
      </c>
      <c r="K545">
        <f>Table1[[#This Row],[Quantity]]*Table1[[#This Row],[Unit_Price]]</f>
        <v>1661</v>
      </c>
      <c r="L545">
        <f>Table1[[#This Row],[Quantity]]*Table1[[#This Row],[Cost]]</f>
        <v>830.5</v>
      </c>
      <c r="M545">
        <f>Table1[[#This Row],[Sales]]-Table1[[#This Row],[Total_Cost]]</f>
        <v>830.5</v>
      </c>
      <c r="N545" s="1">
        <f>Table1[[#This Row],[Profit]]/Table1[[#This Row],[Sales]]</f>
        <v>0.5</v>
      </c>
      <c r="O545" t="str">
        <f>TEXT(Table1[[#This Row],[Order_Date]],"mmmm")</f>
        <v>May</v>
      </c>
      <c r="P545">
        <f>YEAR(Table1[[#This Row],[Order_Date]])</f>
        <v>2024</v>
      </c>
      <c r="Q545" t="str">
        <f>"Q"&amp;ROUNDUP(MONTH(Table1[[#This Row],[Order_Date]])/3,0)</f>
        <v>Q2</v>
      </c>
    </row>
    <row r="546" spans="1:17" x14ac:dyDescent="0.25">
      <c r="A546" t="s">
        <v>1454</v>
      </c>
      <c r="B546" t="s">
        <v>762</v>
      </c>
      <c r="C546" t="s">
        <v>380</v>
      </c>
      <c r="D546" t="s">
        <v>381</v>
      </c>
      <c r="E546" t="str">
        <f>_xlfn.XLOOKUP(Table1[[#This Row],[Product_ID]],[1]!Table1[Product_ID],[1]!Table1[Product_Name])</f>
        <v>Electronics Product 59</v>
      </c>
      <c r="F546" t="str">
        <f>_xlfn.XLOOKUP(Table1[[#This Row],[Product_ID]],[1]!Table1[Product_ID],[1]!Table1[Category])</f>
        <v>Electronics</v>
      </c>
      <c r="G546">
        <f>_xlfn.XLOOKUP(Table1[[#This Row],[Product_ID]],[1]!Table1[Product_ID],[1]!Table1[Unit_Price])</f>
        <v>39929</v>
      </c>
      <c r="H546">
        <f>_xlfn.XLOOKUP(Table1[[#This Row],[Product_ID]],[1]!Table1[Product_ID],[1]!Table1[Cost])</f>
        <v>23957.4</v>
      </c>
      <c r="I546">
        <v>5</v>
      </c>
      <c r="J546">
        <v>15</v>
      </c>
      <c r="K546">
        <f>Table1[[#This Row],[Quantity]]*Table1[[#This Row],[Unit_Price]]</f>
        <v>199645</v>
      </c>
      <c r="L546">
        <f>Table1[[#This Row],[Quantity]]*Table1[[#This Row],[Cost]]</f>
        <v>119787</v>
      </c>
      <c r="M546">
        <f>Table1[[#This Row],[Sales]]-Table1[[#This Row],[Total_Cost]]</f>
        <v>79858</v>
      </c>
      <c r="N546" s="1">
        <f>Table1[[#This Row],[Profit]]/Table1[[#This Row],[Sales]]</f>
        <v>0.4</v>
      </c>
      <c r="O546" t="str">
        <f>TEXT(Table1[[#This Row],[Order_Date]],"mmmm")</f>
        <v>November</v>
      </c>
      <c r="P546">
        <f>YEAR(Table1[[#This Row],[Order_Date]])</f>
        <v>2024</v>
      </c>
      <c r="Q546" t="str">
        <f>"Q"&amp;ROUNDUP(MONTH(Table1[[#This Row],[Order_Date]])/3,0)</f>
        <v>Q4</v>
      </c>
    </row>
    <row r="547" spans="1:17" x14ac:dyDescent="0.25">
      <c r="A547" t="s">
        <v>1455</v>
      </c>
      <c r="B547" t="s">
        <v>309</v>
      </c>
      <c r="C547" t="s">
        <v>594</v>
      </c>
      <c r="D547" t="s">
        <v>29</v>
      </c>
      <c r="E547" t="str">
        <f>_xlfn.XLOOKUP(Table1[[#This Row],[Product_ID]],[1]!Table1[Product_ID],[1]!Table1[Product_Name])</f>
        <v>Beauty Product 18</v>
      </c>
      <c r="F547" t="str">
        <f>_xlfn.XLOOKUP(Table1[[#This Row],[Product_ID]],[1]!Table1[Product_ID],[1]!Table1[Category])</f>
        <v>Beauty</v>
      </c>
      <c r="G547">
        <f>_xlfn.XLOOKUP(Table1[[#This Row],[Product_ID]],[1]!Table1[Product_ID],[1]!Table1[Unit_Price])</f>
        <v>3985</v>
      </c>
      <c r="H547">
        <f>_xlfn.XLOOKUP(Table1[[#This Row],[Product_ID]],[1]!Table1[Product_ID],[1]!Table1[Cost])</f>
        <v>2789.5</v>
      </c>
      <c r="I547">
        <v>1</v>
      </c>
      <c r="J547">
        <v>0</v>
      </c>
      <c r="K547">
        <f>Table1[[#This Row],[Quantity]]*Table1[[#This Row],[Unit_Price]]</f>
        <v>3985</v>
      </c>
      <c r="L547">
        <f>Table1[[#This Row],[Quantity]]*Table1[[#This Row],[Cost]]</f>
        <v>2789.5</v>
      </c>
      <c r="M547">
        <f>Table1[[#This Row],[Sales]]-Table1[[#This Row],[Total_Cost]]</f>
        <v>1195.5</v>
      </c>
      <c r="N547" s="1">
        <f>Table1[[#This Row],[Profit]]/Table1[[#This Row],[Sales]]</f>
        <v>0.3</v>
      </c>
      <c r="O547" t="str">
        <f>TEXT(Table1[[#This Row],[Order_Date]],"mmmm")</f>
        <v>August</v>
      </c>
      <c r="P547">
        <f>YEAR(Table1[[#This Row],[Order_Date]])</f>
        <v>2024</v>
      </c>
      <c r="Q547" t="str">
        <f>"Q"&amp;ROUNDUP(MONTH(Table1[[#This Row],[Order_Date]])/3,0)</f>
        <v>Q3</v>
      </c>
    </row>
    <row r="548" spans="1:17" x14ac:dyDescent="0.25">
      <c r="A548" t="s">
        <v>1456</v>
      </c>
      <c r="B548" t="s">
        <v>1457</v>
      </c>
      <c r="C548" t="s">
        <v>1458</v>
      </c>
      <c r="D548" t="s">
        <v>628</v>
      </c>
      <c r="E548" t="str">
        <f>_xlfn.XLOOKUP(Table1[[#This Row],[Product_ID]],[1]!Table1[Product_ID],[1]!Table1[Product_Name])</f>
        <v>Sports Product 97</v>
      </c>
      <c r="F548" t="str">
        <f>_xlfn.XLOOKUP(Table1[[#This Row],[Product_ID]],[1]!Table1[Product_ID],[1]!Table1[Category])</f>
        <v>Sports</v>
      </c>
      <c r="G548">
        <f>_xlfn.XLOOKUP(Table1[[#This Row],[Product_ID]],[1]!Table1[Product_ID],[1]!Table1[Unit_Price])</f>
        <v>9084</v>
      </c>
      <c r="H548">
        <f>_xlfn.XLOOKUP(Table1[[#This Row],[Product_ID]],[1]!Table1[Product_ID],[1]!Table1[Cost])</f>
        <v>6358.8</v>
      </c>
      <c r="I548">
        <v>4</v>
      </c>
      <c r="J548">
        <v>15</v>
      </c>
      <c r="K548">
        <f>Table1[[#This Row],[Quantity]]*Table1[[#This Row],[Unit_Price]]</f>
        <v>36336</v>
      </c>
      <c r="L548">
        <f>Table1[[#This Row],[Quantity]]*Table1[[#This Row],[Cost]]</f>
        <v>25435.200000000001</v>
      </c>
      <c r="M548">
        <f>Table1[[#This Row],[Sales]]-Table1[[#This Row],[Total_Cost]]</f>
        <v>10900.8</v>
      </c>
      <c r="N548" s="1">
        <f>Table1[[#This Row],[Profit]]/Table1[[#This Row],[Sales]]</f>
        <v>0.3</v>
      </c>
      <c r="O548" t="str">
        <f>TEXT(Table1[[#This Row],[Order_Date]],"mmmm")</f>
        <v>August</v>
      </c>
      <c r="P548">
        <f>YEAR(Table1[[#This Row],[Order_Date]])</f>
        <v>2025</v>
      </c>
      <c r="Q548" t="str">
        <f>"Q"&amp;ROUNDUP(MONTH(Table1[[#This Row],[Order_Date]])/3,0)</f>
        <v>Q3</v>
      </c>
    </row>
    <row r="549" spans="1:17" x14ac:dyDescent="0.25">
      <c r="A549" t="s">
        <v>1459</v>
      </c>
      <c r="B549" t="s">
        <v>1460</v>
      </c>
      <c r="C549" t="s">
        <v>1461</v>
      </c>
      <c r="D549" t="s">
        <v>237</v>
      </c>
      <c r="E549" t="str">
        <f>_xlfn.XLOOKUP(Table1[[#This Row],[Product_ID]],[1]!Table1[Product_ID],[1]!Table1[Product_Name])</f>
        <v>Sports Product 61</v>
      </c>
      <c r="F549" t="str">
        <f>_xlfn.XLOOKUP(Table1[[#This Row],[Product_ID]],[1]!Table1[Product_ID],[1]!Table1[Category])</f>
        <v>Sports</v>
      </c>
      <c r="G549">
        <f>_xlfn.XLOOKUP(Table1[[#This Row],[Product_ID]],[1]!Table1[Product_ID],[1]!Table1[Unit_Price])</f>
        <v>7170</v>
      </c>
      <c r="H549">
        <f>_xlfn.XLOOKUP(Table1[[#This Row],[Product_ID]],[1]!Table1[Product_ID],[1]!Table1[Cost])</f>
        <v>3585</v>
      </c>
      <c r="I549">
        <v>4</v>
      </c>
      <c r="J549">
        <v>0</v>
      </c>
      <c r="K549">
        <f>Table1[[#This Row],[Quantity]]*Table1[[#This Row],[Unit_Price]]</f>
        <v>28680</v>
      </c>
      <c r="L549">
        <f>Table1[[#This Row],[Quantity]]*Table1[[#This Row],[Cost]]</f>
        <v>14340</v>
      </c>
      <c r="M549">
        <f>Table1[[#This Row],[Sales]]-Table1[[#This Row],[Total_Cost]]</f>
        <v>14340</v>
      </c>
      <c r="N549" s="1">
        <f>Table1[[#This Row],[Profit]]/Table1[[#This Row],[Sales]]</f>
        <v>0.5</v>
      </c>
      <c r="O549" t="str">
        <f>TEXT(Table1[[#This Row],[Order_Date]],"mmmm")</f>
        <v>June</v>
      </c>
      <c r="P549">
        <f>YEAR(Table1[[#This Row],[Order_Date]])</f>
        <v>2024</v>
      </c>
      <c r="Q549" t="str">
        <f>"Q"&amp;ROUNDUP(MONTH(Table1[[#This Row],[Order_Date]])/3,0)</f>
        <v>Q2</v>
      </c>
    </row>
    <row r="550" spans="1:17" x14ac:dyDescent="0.25">
      <c r="A550" t="s">
        <v>1462</v>
      </c>
      <c r="B550" t="s">
        <v>1463</v>
      </c>
      <c r="C550" t="s">
        <v>1464</v>
      </c>
      <c r="D550" t="s">
        <v>812</v>
      </c>
      <c r="E550" t="str">
        <f>_xlfn.XLOOKUP(Table1[[#This Row],[Product_ID]],[1]!Table1[Product_ID],[1]!Table1[Product_Name])</f>
        <v>Beauty Product 5</v>
      </c>
      <c r="F550" t="str">
        <f>_xlfn.XLOOKUP(Table1[[#This Row],[Product_ID]],[1]!Table1[Product_ID],[1]!Table1[Category])</f>
        <v>Beauty</v>
      </c>
      <c r="G550">
        <f>_xlfn.XLOOKUP(Table1[[#This Row],[Product_ID]],[1]!Table1[Product_ID],[1]!Table1[Unit_Price])</f>
        <v>3939</v>
      </c>
      <c r="H550">
        <f>_xlfn.XLOOKUP(Table1[[#This Row],[Product_ID]],[1]!Table1[Product_ID],[1]!Table1[Cost])</f>
        <v>2757.3</v>
      </c>
      <c r="I550">
        <v>4</v>
      </c>
      <c r="J550">
        <v>10</v>
      </c>
      <c r="K550">
        <f>Table1[[#This Row],[Quantity]]*Table1[[#This Row],[Unit_Price]]</f>
        <v>15756</v>
      </c>
      <c r="L550">
        <f>Table1[[#This Row],[Quantity]]*Table1[[#This Row],[Cost]]</f>
        <v>11029.2</v>
      </c>
      <c r="M550">
        <f>Table1[[#This Row],[Sales]]-Table1[[#This Row],[Total_Cost]]</f>
        <v>4726.7999999999993</v>
      </c>
      <c r="N550" s="1">
        <f>Table1[[#This Row],[Profit]]/Table1[[#This Row],[Sales]]</f>
        <v>0.29999999999999993</v>
      </c>
      <c r="O550" t="str">
        <f>TEXT(Table1[[#This Row],[Order_Date]],"mmmm")</f>
        <v>August</v>
      </c>
      <c r="P550">
        <f>YEAR(Table1[[#This Row],[Order_Date]])</f>
        <v>2025</v>
      </c>
      <c r="Q550" t="str">
        <f>"Q"&amp;ROUNDUP(MONTH(Table1[[#This Row],[Order_Date]])/3,0)</f>
        <v>Q3</v>
      </c>
    </row>
    <row r="551" spans="1:17" x14ac:dyDescent="0.25">
      <c r="A551" t="s">
        <v>1465</v>
      </c>
      <c r="B551" t="s">
        <v>1466</v>
      </c>
      <c r="C551" t="s">
        <v>1467</v>
      </c>
      <c r="D551" t="s">
        <v>842</v>
      </c>
      <c r="E551" t="str">
        <f>_xlfn.XLOOKUP(Table1[[#This Row],[Product_ID]],[1]!Table1[Product_ID],[1]!Table1[Product_Name])</f>
        <v>Sports Product 35</v>
      </c>
      <c r="F551" t="str">
        <f>_xlfn.XLOOKUP(Table1[[#This Row],[Product_ID]],[1]!Table1[Product_ID],[1]!Table1[Category])</f>
        <v>Sports</v>
      </c>
      <c r="G551">
        <f>_xlfn.XLOOKUP(Table1[[#This Row],[Product_ID]],[1]!Table1[Product_ID],[1]!Table1[Unit_Price])</f>
        <v>3185</v>
      </c>
      <c r="H551">
        <f>_xlfn.XLOOKUP(Table1[[#This Row],[Product_ID]],[1]!Table1[Product_ID],[1]!Table1[Cost])</f>
        <v>1592.5</v>
      </c>
      <c r="I551">
        <v>1</v>
      </c>
      <c r="J551">
        <v>10</v>
      </c>
      <c r="K551">
        <f>Table1[[#This Row],[Quantity]]*Table1[[#This Row],[Unit_Price]]</f>
        <v>3185</v>
      </c>
      <c r="L551">
        <f>Table1[[#This Row],[Quantity]]*Table1[[#This Row],[Cost]]</f>
        <v>1592.5</v>
      </c>
      <c r="M551">
        <f>Table1[[#This Row],[Sales]]-Table1[[#This Row],[Total_Cost]]</f>
        <v>1592.5</v>
      </c>
      <c r="N551" s="1">
        <f>Table1[[#This Row],[Profit]]/Table1[[#This Row],[Sales]]</f>
        <v>0.5</v>
      </c>
      <c r="O551" t="str">
        <f>TEXT(Table1[[#This Row],[Order_Date]],"mmmm")</f>
        <v>September</v>
      </c>
      <c r="P551">
        <f>YEAR(Table1[[#This Row],[Order_Date]])</f>
        <v>2025</v>
      </c>
      <c r="Q551" t="str">
        <f>"Q"&amp;ROUNDUP(MONTH(Table1[[#This Row],[Order_Date]])/3,0)</f>
        <v>Q3</v>
      </c>
    </row>
    <row r="552" spans="1:17" x14ac:dyDescent="0.25">
      <c r="A552" t="s">
        <v>1468</v>
      </c>
      <c r="B552" t="s">
        <v>1469</v>
      </c>
      <c r="C552" t="s">
        <v>1470</v>
      </c>
      <c r="D552" t="s">
        <v>45</v>
      </c>
      <c r="E552" t="str">
        <f>_xlfn.XLOOKUP(Table1[[#This Row],[Product_ID]],[1]!Table1[Product_ID],[1]!Table1[Product_Name])</f>
        <v>Clothing Product 32</v>
      </c>
      <c r="F552" t="str">
        <f>_xlfn.XLOOKUP(Table1[[#This Row],[Product_ID]],[1]!Table1[Product_ID],[1]!Table1[Category])</f>
        <v>Clothing</v>
      </c>
      <c r="G552">
        <f>_xlfn.XLOOKUP(Table1[[#This Row],[Product_ID]],[1]!Table1[Product_ID],[1]!Table1[Unit_Price])</f>
        <v>3034</v>
      </c>
      <c r="H552">
        <f>_xlfn.XLOOKUP(Table1[[#This Row],[Product_ID]],[1]!Table1[Product_ID],[1]!Table1[Cost])</f>
        <v>1820.4</v>
      </c>
      <c r="I552">
        <v>4</v>
      </c>
      <c r="J552">
        <v>10</v>
      </c>
      <c r="K552">
        <f>Table1[[#This Row],[Quantity]]*Table1[[#This Row],[Unit_Price]]</f>
        <v>12136</v>
      </c>
      <c r="L552">
        <f>Table1[[#This Row],[Quantity]]*Table1[[#This Row],[Cost]]</f>
        <v>7281.6</v>
      </c>
      <c r="M552">
        <f>Table1[[#This Row],[Sales]]-Table1[[#This Row],[Total_Cost]]</f>
        <v>4854.3999999999996</v>
      </c>
      <c r="N552" s="1">
        <f>Table1[[#This Row],[Profit]]/Table1[[#This Row],[Sales]]</f>
        <v>0.39999999999999997</v>
      </c>
      <c r="O552" t="str">
        <f>TEXT(Table1[[#This Row],[Order_Date]],"mmmm")</f>
        <v>December</v>
      </c>
      <c r="P552">
        <f>YEAR(Table1[[#This Row],[Order_Date]])</f>
        <v>2025</v>
      </c>
      <c r="Q552" t="str">
        <f>"Q"&amp;ROUNDUP(MONTH(Table1[[#This Row],[Order_Date]])/3,0)</f>
        <v>Q4</v>
      </c>
    </row>
    <row r="553" spans="1:17" x14ac:dyDescent="0.25">
      <c r="A553" t="s">
        <v>1471</v>
      </c>
      <c r="B553" t="s">
        <v>159</v>
      </c>
      <c r="C553" t="s">
        <v>1472</v>
      </c>
      <c r="D553" t="s">
        <v>179</v>
      </c>
      <c r="E553" t="str">
        <f>_xlfn.XLOOKUP(Table1[[#This Row],[Product_ID]],[1]!Table1[Product_ID],[1]!Table1[Product_Name])</f>
        <v>Beauty Product 58</v>
      </c>
      <c r="F553" t="str">
        <f>_xlfn.XLOOKUP(Table1[[#This Row],[Product_ID]],[1]!Table1[Product_ID],[1]!Table1[Category])</f>
        <v>Beauty</v>
      </c>
      <c r="G553">
        <f>_xlfn.XLOOKUP(Table1[[#This Row],[Product_ID]],[1]!Table1[Product_ID],[1]!Table1[Unit_Price])</f>
        <v>3598</v>
      </c>
      <c r="H553">
        <f>_xlfn.XLOOKUP(Table1[[#This Row],[Product_ID]],[1]!Table1[Product_ID],[1]!Table1[Cost])</f>
        <v>2158.8000000000002</v>
      </c>
      <c r="I553">
        <v>5</v>
      </c>
      <c r="J553">
        <v>10</v>
      </c>
      <c r="K553">
        <f>Table1[[#This Row],[Quantity]]*Table1[[#This Row],[Unit_Price]]</f>
        <v>17990</v>
      </c>
      <c r="L553">
        <f>Table1[[#This Row],[Quantity]]*Table1[[#This Row],[Cost]]</f>
        <v>10794</v>
      </c>
      <c r="M553">
        <f>Table1[[#This Row],[Sales]]-Table1[[#This Row],[Total_Cost]]</f>
        <v>7196</v>
      </c>
      <c r="N553" s="1">
        <f>Table1[[#This Row],[Profit]]/Table1[[#This Row],[Sales]]</f>
        <v>0.4</v>
      </c>
      <c r="O553" t="str">
        <f>TEXT(Table1[[#This Row],[Order_Date]],"mmmm")</f>
        <v>May</v>
      </c>
      <c r="P553">
        <f>YEAR(Table1[[#This Row],[Order_Date]])</f>
        <v>2024</v>
      </c>
      <c r="Q553" t="str">
        <f>"Q"&amp;ROUNDUP(MONTH(Table1[[#This Row],[Order_Date]])/3,0)</f>
        <v>Q2</v>
      </c>
    </row>
    <row r="554" spans="1:17" x14ac:dyDescent="0.25">
      <c r="A554" t="s">
        <v>1473</v>
      </c>
      <c r="B554" t="s">
        <v>1028</v>
      </c>
      <c r="C554" t="s">
        <v>1249</v>
      </c>
      <c r="D554" t="s">
        <v>812</v>
      </c>
      <c r="E554" t="str">
        <f>_xlfn.XLOOKUP(Table1[[#This Row],[Product_ID]],[1]!Table1[Product_ID],[1]!Table1[Product_Name])</f>
        <v>Beauty Product 5</v>
      </c>
      <c r="F554" t="str">
        <f>_xlfn.XLOOKUP(Table1[[#This Row],[Product_ID]],[1]!Table1[Product_ID],[1]!Table1[Category])</f>
        <v>Beauty</v>
      </c>
      <c r="G554">
        <f>_xlfn.XLOOKUP(Table1[[#This Row],[Product_ID]],[1]!Table1[Product_ID],[1]!Table1[Unit_Price])</f>
        <v>3939</v>
      </c>
      <c r="H554">
        <f>_xlfn.XLOOKUP(Table1[[#This Row],[Product_ID]],[1]!Table1[Product_ID],[1]!Table1[Cost])</f>
        <v>2757.3</v>
      </c>
      <c r="I554">
        <v>1</v>
      </c>
      <c r="J554">
        <v>20</v>
      </c>
      <c r="K554">
        <f>Table1[[#This Row],[Quantity]]*Table1[[#This Row],[Unit_Price]]</f>
        <v>3939</v>
      </c>
      <c r="L554">
        <f>Table1[[#This Row],[Quantity]]*Table1[[#This Row],[Cost]]</f>
        <v>2757.3</v>
      </c>
      <c r="M554">
        <f>Table1[[#This Row],[Sales]]-Table1[[#This Row],[Total_Cost]]</f>
        <v>1181.6999999999998</v>
      </c>
      <c r="N554" s="1">
        <f>Table1[[#This Row],[Profit]]/Table1[[#This Row],[Sales]]</f>
        <v>0.29999999999999993</v>
      </c>
      <c r="O554" t="str">
        <f>TEXT(Table1[[#This Row],[Order_Date]],"mmmm")</f>
        <v>December</v>
      </c>
      <c r="P554">
        <f>YEAR(Table1[[#This Row],[Order_Date]])</f>
        <v>2024</v>
      </c>
      <c r="Q554" t="str">
        <f>"Q"&amp;ROUNDUP(MONTH(Table1[[#This Row],[Order_Date]])/3,0)</f>
        <v>Q4</v>
      </c>
    </row>
    <row r="555" spans="1:17" x14ac:dyDescent="0.25">
      <c r="A555" t="s">
        <v>1474</v>
      </c>
      <c r="B555" t="s">
        <v>1020</v>
      </c>
      <c r="C555" t="s">
        <v>627</v>
      </c>
      <c r="D555" t="s">
        <v>189</v>
      </c>
      <c r="E555" t="str">
        <f>_xlfn.XLOOKUP(Table1[[#This Row],[Product_ID]],[1]!Table1[Product_ID],[1]!Table1[Product_Name])</f>
        <v>Home &amp; Kitchen Product 79</v>
      </c>
      <c r="F555" t="str">
        <f>_xlfn.XLOOKUP(Table1[[#This Row],[Product_ID]],[1]!Table1[Product_ID],[1]!Table1[Category])</f>
        <v>Home &amp; Kitchen</v>
      </c>
      <c r="G555">
        <f>_xlfn.XLOOKUP(Table1[[#This Row],[Product_ID]],[1]!Table1[Product_ID],[1]!Table1[Unit_Price])</f>
        <v>10900</v>
      </c>
      <c r="H555">
        <f>_xlfn.XLOOKUP(Table1[[#This Row],[Product_ID]],[1]!Table1[Product_ID],[1]!Table1[Cost])</f>
        <v>5450</v>
      </c>
      <c r="I555">
        <v>4</v>
      </c>
      <c r="J555">
        <v>20</v>
      </c>
      <c r="K555">
        <f>Table1[[#This Row],[Quantity]]*Table1[[#This Row],[Unit_Price]]</f>
        <v>43600</v>
      </c>
      <c r="L555">
        <f>Table1[[#This Row],[Quantity]]*Table1[[#This Row],[Cost]]</f>
        <v>21800</v>
      </c>
      <c r="M555">
        <f>Table1[[#This Row],[Sales]]-Table1[[#This Row],[Total_Cost]]</f>
        <v>21800</v>
      </c>
      <c r="N555" s="1">
        <f>Table1[[#This Row],[Profit]]/Table1[[#This Row],[Sales]]</f>
        <v>0.5</v>
      </c>
      <c r="O555" t="str">
        <f>TEXT(Table1[[#This Row],[Order_Date]],"mmmm")</f>
        <v>November</v>
      </c>
      <c r="P555">
        <f>YEAR(Table1[[#This Row],[Order_Date]])</f>
        <v>2025</v>
      </c>
      <c r="Q555" t="str">
        <f>"Q"&amp;ROUNDUP(MONTH(Table1[[#This Row],[Order_Date]])/3,0)</f>
        <v>Q4</v>
      </c>
    </row>
    <row r="556" spans="1:17" x14ac:dyDescent="0.25">
      <c r="A556" t="s">
        <v>1475</v>
      </c>
      <c r="B556" t="s">
        <v>1476</v>
      </c>
      <c r="C556" t="s">
        <v>1477</v>
      </c>
      <c r="D556" t="s">
        <v>195</v>
      </c>
      <c r="E556" t="str">
        <f>_xlfn.XLOOKUP(Table1[[#This Row],[Product_ID]],[1]!Table1[Product_ID],[1]!Table1[Product_Name])</f>
        <v>Electronics Product 57</v>
      </c>
      <c r="F556" t="str">
        <f>_xlfn.XLOOKUP(Table1[[#This Row],[Product_ID]],[1]!Table1[Product_ID],[1]!Table1[Category])</f>
        <v>Electronics</v>
      </c>
      <c r="G556">
        <f>_xlfn.XLOOKUP(Table1[[#This Row],[Product_ID]],[1]!Table1[Product_ID],[1]!Table1[Unit_Price])</f>
        <v>26846</v>
      </c>
      <c r="H556">
        <f>_xlfn.XLOOKUP(Table1[[#This Row],[Product_ID]],[1]!Table1[Product_ID],[1]!Table1[Cost])</f>
        <v>16107.6</v>
      </c>
      <c r="I556">
        <v>1</v>
      </c>
      <c r="J556">
        <v>5</v>
      </c>
      <c r="K556">
        <f>Table1[[#This Row],[Quantity]]*Table1[[#This Row],[Unit_Price]]</f>
        <v>26846</v>
      </c>
      <c r="L556">
        <f>Table1[[#This Row],[Quantity]]*Table1[[#This Row],[Cost]]</f>
        <v>16107.6</v>
      </c>
      <c r="M556">
        <f>Table1[[#This Row],[Sales]]-Table1[[#This Row],[Total_Cost]]</f>
        <v>10738.4</v>
      </c>
      <c r="N556" s="1">
        <f>Table1[[#This Row],[Profit]]/Table1[[#This Row],[Sales]]</f>
        <v>0.39999999999999997</v>
      </c>
      <c r="O556" t="str">
        <f>TEXT(Table1[[#This Row],[Order_Date]],"mmmm")</f>
        <v>January</v>
      </c>
      <c r="P556">
        <f>YEAR(Table1[[#This Row],[Order_Date]])</f>
        <v>2024</v>
      </c>
      <c r="Q556" t="str">
        <f>"Q"&amp;ROUNDUP(MONTH(Table1[[#This Row],[Order_Date]])/3,0)</f>
        <v>Q1</v>
      </c>
    </row>
    <row r="557" spans="1:17" x14ac:dyDescent="0.25">
      <c r="A557" t="s">
        <v>1478</v>
      </c>
      <c r="B557" t="s">
        <v>1320</v>
      </c>
      <c r="C557" t="s">
        <v>1479</v>
      </c>
      <c r="D557" t="s">
        <v>115</v>
      </c>
      <c r="E557" t="str">
        <f>_xlfn.XLOOKUP(Table1[[#This Row],[Product_ID]],[1]!Table1[Product_ID],[1]!Table1[Product_Name])</f>
        <v>Beauty Product 85</v>
      </c>
      <c r="F557" t="str">
        <f>_xlfn.XLOOKUP(Table1[[#This Row],[Product_ID]],[1]!Table1[Product_ID],[1]!Table1[Category])</f>
        <v>Beauty</v>
      </c>
      <c r="G557">
        <f>_xlfn.XLOOKUP(Table1[[#This Row],[Product_ID]],[1]!Table1[Product_ID],[1]!Table1[Unit_Price])</f>
        <v>1436</v>
      </c>
      <c r="H557">
        <f>_xlfn.XLOOKUP(Table1[[#This Row],[Product_ID]],[1]!Table1[Product_ID],[1]!Table1[Cost])</f>
        <v>1005.2</v>
      </c>
      <c r="I557">
        <v>4</v>
      </c>
      <c r="J557">
        <v>10</v>
      </c>
      <c r="K557">
        <f>Table1[[#This Row],[Quantity]]*Table1[[#This Row],[Unit_Price]]</f>
        <v>5744</v>
      </c>
      <c r="L557">
        <f>Table1[[#This Row],[Quantity]]*Table1[[#This Row],[Cost]]</f>
        <v>4020.8</v>
      </c>
      <c r="M557">
        <f>Table1[[#This Row],[Sales]]-Table1[[#This Row],[Total_Cost]]</f>
        <v>1723.1999999999998</v>
      </c>
      <c r="N557" s="1">
        <f>Table1[[#This Row],[Profit]]/Table1[[#This Row],[Sales]]</f>
        <v>0.3</v>
      </c>
      <c r="O557" t="str">
        <f>TEXT(Table1[[#This Row],[Order_Date]],"mmmm")</f>
        <v>October</v>
      </c>
      <c r="P557">
        <f>YEAR(Table1[[#This Row],[Order_Date]])</f>
        <v>2024</v>
      </c>
      <c r="Q557" t="str">
        <f>"Q"&amp;ROUNDUP(MONTH(Table1[[#This Row],[Order_Date]])/3,0)</f>
        <v>Q4</v>
      </c>
    </row>
    <row r="558" spans="1:17" x14ac:dyDescent="0.25">
      <c r="A558" t="s">
        <v>1480</v>
      </c>
      <c r="B558" t="s">
        <v>1481</v>
      </c>
      <c r="C558" t="s">
        <v>1362</v>
      </c>
      <c r="D558" t="s">
        <v>812</v>
      </c>
      <c r="E558" t="str">
        <f>_xlfn.XLOOKUP(Table1[[#This Row],[Product_ID]],[1]!Table1[Product_ID],[1]!Table1[Product_Name])</f>
        <v>Beauty Product 5</v>
      </c>
      <c r="F558" t="str">
        <f>_xlfn.XLOOKUP(Table1[[#This Row],[Product_ID]],[1]!Table1[Product_ID],[1]!Table1[Category])</f>
        <v>Beauty</v>
      </c>
      <c r="G558">
        <f>_xlfn.XLOOKUP(Table1[[#This Row],[Product_ID]],[1]!Table1[Product_ID],[1]!Table1[Unit_Price])</f>
        <v>3939</v>
      </c>
      <c r="H558">
        <f>_xlfn.XLOOKUP(Table1[[#This Row],[Product_ID]],[1]!Table1[Product_ID],[1]!Table1[Cost])</f>
        <v>2757.3</v>
      </c>
      <c r="I558">
        <v>4</v>
      </c>
      <c r="J558">
        <v>10</v>
      </c>
      <c r="K558">
        <f>Table1[[#This Row],[Quantity]]*Table1[[#This Row],[Unit_Price]]</f>
        <v>15756</v>
      </c>
      <c r="L558">
        <f>Table1[[#This Row],[Quantity]]*Table1[[#This Row],[Cost]]</f>
        <v>11029.2</v>
      </c>
      <c r="M558">
        <f>Table1[[#This Row],[Sales]]-Table1[[#This Row],[Total_Cost]]</f>
        <v>4726.7999999999993</v>
      </c>
      <c r="N558" s="1">
        <f>Table1[[#This Row],[Profit]]/Table1[[#This Row],[Sales]]</f>
        <v>0.29999999999999993</v>
      </c>
      <c r="O558" t="str">
        <f>TEXT(Table1[[#This Row],[Order_Date]],"mmmm")</f>
        <v>December</v>
      </c>
      <c r="P558">
        <f>YEAR(Table1[[#This Row],[Order_Date]])</f>
        <v>2025</v>
      </c>
      <c r="Q558" t="str">
        <f>"Q"&amp;ROUNDUP(MONTH(Table1[[#This Row],[Order_Date]])/3,0)</f>
        <v>Q4</v>
      </c>
    </row>
    <row r="559" spans="1:17" x14ac:dyDescent="0.25">
      <c r="A559" t="s">
        <v>1482</v>
      </c>
      <c r="B559" t="s">
        <v>1483</v>
      </c>
      <c r="C559" t="s">
        <v>1484</v>
      </c>
      <c r="D559" t="s">
        <v>264</v>
      </c>
      <c r="E559" t="str">
        <f>_xlfn.XLOOKUP(Table1[[#This Row],[Product_ID]],[1]!Table1[Product_ID],[1]!Table1[Product_Name])</f>
        <v>Clothing Product 96</v>
      </c>
      <c r="F559" t="str">
        <f>_xlfn.XLOOKUP(Table1[[#This Row],[Product_ID]],[1]!Table1[Product_ID],[1]!Table1[Category])</f>
        <v>Clothing</v>
      </c>
      <c r="G559">
        <f>_xlfn.XLOOKUP(Table1[[#This Row],[Product_ID]],[1]!Table1[Product_ID],[1]!Table1[Unit_Price])</f>
        <v>483</v>
      </c>
      <c r="H559">
        <f>_xlfn.XLOOKUP(Table1[[#This Row],[Product_ID]],[1]!Table1[Product_ID],[1]!Table1[Cost])</f>
        <v>289.8</v>
      </c>
      <c r="I559">
        <v>4</v>
      </c>
      <c r="J559">
        <v>15</v>
      </c>
      <c r="K559">
        <f>Table1[[#This Row],[Quantity]]*Table1[[#This Row],[Unit_Price]]</f>
        <v>1932</v>
      </c>
      <c r="L559">
        <f>Table1[[#This Row],[Quantity]]*Table1[[#This Row],[Cost]]</f>
        <v>1159.2</v>
      </c>
      <c r="M559">
        <f>Table1[[#This Row],[Sales]]-Table1[[#This Row],[Total_Cost]]</f>
        <v>772.8</v>
      </c>
      <c r="N559" s="1">
        <f>Table1[[#This Row],[Profit]]/Table1[[#This Row],[Sales]]</f>
        <v>0.39999999999999997</v>
      </c>
      <c r="O559" t="str">
        <f>TEXT(Table1[[#This Row],[Order_Date]],"mmmm")</f>
        <v>December</v>
      </c>
      <c r="P559">
        <f>YEAR(Table1[[#This Row],[Order_Date]])</f>
        <v>2024</v>
      </c>
      <c r="Q559" t="str">
        <f>"Q"&amp;ROUNDUP(MONTH(Table1[[#This Row],[Order_Date]])/3,0)</f>
        <v>Q4</v>
      </c>
    </row>
    <row r="560" spans="1:17" x14ac:dyDescent="0.25">
      <c r="A560" t="s">
        <v>1485</v>
      </c>
      <c r="B560" t="s">
        <v>710</v>
      </c>
      <c r="C560" t="s">
        <v>1486</v>
      </c>
      <c r="D560" t="s">
        <v>264</v>
      </c>
      <c r="E560" t="str">
        <f>_xlfn.XLOOKUP(Table1[[#This Row],[Product_ID]],[1]!Table1[Product_ID],[1]!Table1[Product_Name])</f>
        <v>Clothing Product 96</v>
      </c>
      <c r="F560" t="str">
        <f>_xlfn.XLOOKUP(Table1[[#This Row],[Product_ID]],[1]!Table1[Product_ID],[1]!Table1[Category])</f>
        <v>Clothing</v>
      </c>
      <c r="G560">
        <f>_xlfn.XLOOKUP(Table1[[#This Row],[Product_ID]],[1]!Table1[Product_ID],[1]!Table1[Unit_Price])</f>
        <v>483</v>
      </c>
      <c r="H560">
        <f>_xlfn.XLOOKUP(Table1[[#This Row],[Product_ID]],[1]!Table1[Product_ID],[1]!Table1[Cost])</f>
        <v>289.8</v>
      </c>
      <c r="I560">
        <v>2</v>
      </c>
      <c r="J560">
        <v>15</v>
      </c>
      <c r="K560">
        <f>Table1[[#This Row],[Quantity]]*Table1[[#This Row],[Unit_Price]]</f>
        <v>966</v>
      </c>
      <c r="L560">
        <f>Table1[[#This Row],[Quantity]]*Table1[[#This Row],[Cost]]</f>
        <v>579.6</v>
      </c>
      <c r="M560">
        <f>Table1[[#This Row],[Sales]]-Table1[[#This Row],[Total_Cost]]</f>
        <v>386.4</v>
      </c>
      <c r="N560" s="1">
        <f>Table1[[#This Row],[Profit]]/Table1[[#This Row],[Sales]]</f>
        <v>0.39999999999999997</v>
      </c>
      <c r="O560" t="str">
        <f>TEXT(Table1[[#This Row],[Order_Date]],"mmmm")</f>
        <v>March</v>
      </c>
      <c r="P560">
        <f>YEAR(Table1[[#This Row],[Order_Date]])</f>
        <v>2024</v>
      </c>
      <c r="Q560" t="str">
        <f>"Q"&amp;ROUNDUP(MONTH(Table1[[#This Row],[Order_Date]])/3,0)</f>
        <v>Q1</v>
      </c>
    </row>
    <row r="561" spans="1:17" x14ac:dyDescent="0.25">
      <c r="A561" t="s">
        <v>1487</v>
      </c>
      <c r="B561" t="s">
        <v>1207</v>
      </c>
      <c r="C561" t="s">
        <v>118</v>
      </c>
      <c r="D561" t="s">
        <v>21</v>
      </c>
      <c r="E561" t="str">
        <f>_xlfn.XLOOKUP(Table1[[#This Row],[Product_ID]],[1]!Table1[Product_ID],[1]!Table1[Product_Name])</f>
        <v>Electronics Product 77</v>
      </c>
      <c r="F561" t="str">
        <f>_xlfn.XLOOKUP(Table1[[#This Row],[Product_ID]],[1]!Table1[Product_ID],[1]!Table1[Category])</f>
        <v>Electronics</v>
      </c>
      <c r="G561">
        <f>_xlfn.XLOOKUP(Table1[[#This Row],[Product_ID]],[1]!Table1[Product_ID],[1]!Table1[Unit_Price])</f>
        <v>42787</v>
      </c>
      <c r="H561">
        <f>_xlfn.XLOOKUP(Table1[[#This Row],[Product_ID]],[1]!Table1[Product_ID],[1]!Table1[Cost])</f>
        <v>29950.9</v>
      </c>
      <c r="I561">
        <v>1</v>
      </c>
      <c r="J561">
        <v>20</v>
      </c>
      <c r="K561">
        <f>Table1[[#This Row],[Quantity]]*Table1[[#This Row],[Unit_Price]]</f>
        <v>42787</v>
      </c>
      <c r="L561">
        <f>Table1[[#This Row],[Quantity]]*Table1[[#This Row],[Cost]]</f>
        <v>29950.9</v>
      </c>
      <c r="M561">
        <f>Table1[[#This Row],[Sales]]-Table1[[#This Row],[Total_Cost]]</f>
        <v>12836.099999999999</v>
      </c>
      <c r="N561" s="1">
        <f>Table1[[#This Row],[Profit]]/Table1[[#This Row],[Sales]]</f>
        <v>0.3</v>
      </c>
      <c r="O561" t="str">
        <f>TEXT(Table1[[#This Row],[Order_Date]],"mmmm")</f>
        <v>August</v>
      </c>
      <c r="P561">
        <f>YEAR(Table1[[#This Row],[Order_Date]])</f>
        <v>2025</v>
      </c>
      <c r="Q561" t="str">
        <f>"Q"&amp;ROUNDUP(MONTH(Table1[[#This Row],[Order_Date]])/3,0)</f>
        <v>Q3</v>
      </c>
    </row>
    <row r="562" spans="1:17" x14ac:dyDescent="0.25">
      <c r="A562" t="s">
        <v>1488</v>
      </c>
      <c r="B562" t="s">
        <v>1489</v>
      </c>
      <c r="C562" t="s">
        <v>1490</v>
      </c>
      <c r="D562" t="s">
        <v>465</v>
      </c>
      <c r="E562" t="str">
        <f>_xlfn.XLOOKUP(Table1[[#This Row],[Product_ID]],[1]!Table1[Product_ID],[1]!Table1[Product_Name])</f>
        <v>Beauty Product 71</v>
      </c>
      <c r="F562" t="str">
        <f>_xlfn.XLOOKUP(Table1[[#This Row],[Product_ID]],[1]!Table1[Product_ID],[1]!Table1[Category])</f>
        <v>Beauty</v>
      </c>
      <c r="G562">
        <f>_xlfn.XLOOKUP(Table1[[#This Row],[Product_ID]],[1]!Table1[Product_ID],[1]!Table1[Unit_Price])</f>
        <v>487</v>
      </c>
      <c r="H562">
        <f>_xlfn.XLOOKUP(Table1[[#This Row],[Product_ID]],[1]!Table1[Product_ID],[1]!Table1[Cost])</f>
        <v>243.5</v>
      </c>
      <c r="I562">
        <v>4</v>
      </c>
      <c r="J562">
        <v>0</v>
      </c>
      <c r="K562">
        <f>Table1[[#This Row],[Quantity]]*Table1[[#This Row],[Unit_Price]]</f>
        <v>1948</v>
      </c>
      <c r="L562">
        <f>Table1[[#This Row],[Quantity]]*Table1[[#This Row],[Cost]]</f>
        <v>974</v>
      </c>
      <c r="M562">
        <f>Table1[[#This Row],[Sales]]-Table1[[#This Row],[Total_Cost]]</f>
        <v>974</v>
      </c>
      <c r="N562" s="1">
        <f>Table1[[#This Row],[Profit]]/Table1[[#This Row],[Sales]]</f>
        <v>0.5</v>
      </c>
      <c r="O562" t="str">
        <f>TEXT(Table1[[#This Row],[Order_Date]],"mmmm")</f>
        <v>November</v>
      </c>
      <c r="P562">
        <f>YEAR(Table1[[#This Row],[Order_Date]])</f>
        <v>2024</v>
      </c>
      <c r="Q562" t="str">
        <f>"Q"&amp;ROUNDUP(MONTH(Table1[[#This Row],[Order_Date]])/3,0)</f>
        <v>Q4</v>
      </c>
    </row>
    <row r="563" spans="1:17" x14ac:dyDescent="0.25">
      <c r="A563" t="s">
        <v>1491</v>
      </c>
      <c r="B563" t="s">
        <v>1492</v>
      </c>
      <c r="C563" t="s">
        <v>1067</v>
      </c>
      <c r="D563" t="s">
        <v>615</v>
      </c>
      <c r="E563" t="str">
        <f>_xlfn.XLOOKUP(Table1[[#This Row],[Product_ID]],[1]!Table1[Product_ID],[1]!Table1[Product_Name])</f>
        <v>Home &amp; Kitchen Product 92</v>
      </c>
      <c r="F563" t="str">
        <f>_xlfn.XLOOKUP(Table1[[#This Row],[Product_ID]],[1]!Table1[Product_ID],[1]!Table1[Category])</f>
        <v>Home &amp; Kitchen</v>
      </c>
      <c r="G563">
        <f>_xlfn.XLOOKUP(Table1[[#This Row],[Product_ID]],[1]!Table1[Product_ID],[1]!Table1[Unit_Price])</f>
        <v>7315</v>
      </c>
      <c r="H563">
        <f>_xlfn.XLOOKUP(Table1[[#This Row],[Product_ID]],[1]!Table1[Product_ID],[1]!Table1[Cost])</f>
        <v>4389</v>
      </c>
      <c r="I563">
        <v>3</v>
      </c>
      <c r="J563">
        <v>10</v>
      </c>
      <c r="K563">
        <f>Table1[[#This Row],[Quantity]]*Table1[[#This Row],[Unit_Price]]</f>
        <v>21945</v>
      </c>
      <c r="L563">
        <f>Table1[[#This Row],[Quantity]]*Table1[[#This Row],[Cost]]</f>
        <v>13167</v>
      </c>
      <c r="M563">
        <f>Table1[[#This Row],[Sales]]-Table1[[#This Row],[Total_Cost]]</f>
        <v>8778</v>
      </c>
      <c r="N563" s="1">
        <f>Table1[[#This Row],[Profit]]/Table1[[#This Row],[Sales]]</f>
        <v>0.4</v>
      </c>
      <c r="O563" t="str">
        <f>TEXT(Table1[[#This Row],[Order_Date]],"mmmm")</f>
        <v>July</v>
      </c>
      <c r="P563">
        <f>YEAR(Table1[[#This Row],[Order_Date]])</f>
        <v>2024</v>
      </c>
      <c r="Q563" t="str">
        <f>"Q"&amp;ROUNDUP(MONTH(Table1[[#This Row],[Order_Date]])/3,0)</f>
        <v>Q3</v>
      </c>
    </row>
    <row r="564" spans="1:17" x14ac:dyDescent="0.25">
      <c r="A564" t="s">
        <v>1493</v>
      </c>
      <c r="B564" t="s">
        <v>1315</v>
      </c>
      <c r="C564" t="s">
        <v>695</v>
      </c>
      <c r="D564" t="s">
        <v>604</v>
      </c>
      <c r="E564" t="str">
        <f>_xlfn.XLOOKUP(Table1[[#This Row],[Product_ID]],[1]!Table1[Product_ID],[1]!Table1[Product_Name])</f>
        <v>Home &amp; Kitchen Product 39</v>
      </c>
      <c r="F564" t="str">
        <f>_xlfn.XLOOKUP(Table1[[#This Row],[Product_ID]],[1]!Table1[Product_ID],[1]!Table1[Category])</f>
        <v>Home &amp; Kitchen</v>
      </c>
      <c r="G564">
        <f>_xlfn.XLOOKUP(Table1[[#This Row],[Product_ID]],[1]!Table1[Product_ID],[1]!Table1[Unit_Price])</f>
        <v>9543</v>
      </c>
      <c r="H564">
        <f>_xlfn.XLOOKUP(Table1[[#This Row],[Product_ID]],[1]!Table1[Product_ID],[1]!Table1[Cost])</f>
        <v>4771.5</v>
      </c>
      <c r="I564">
        <v>2</v>
      </c>
      <c r="J564">
        <v>10</v>
      </c>
      <c r="K564">
        <f>Table1[[#This Row],[Quantity]]*Table1[[#This Row],[Unit_Price]]</f>
        <v>19086</v>
      </c>
      <c r="L564">
        <f>Table1[[#This Row],[Quantity]]*Table1[[#This Row],[Cost]]</f>
        <v>9543</v>
      </c>
      <c r="M564">
        <f>Table1[[#This Row],[Sales]]-Table1[[#This Row],[Total_Cost]]</f>
        <v>9543</v>
      </c>
      <c r="N564" s="1">
        <f>Table1[[#This Row],[Profit]]/Table1[[#This Row],[Sales]]</f>
        <v>0.5</v>
      </c>
      <c r="O564" t="str">
        <f>TEXT(Table1[[#This Row],[Order_Date]],"mmmm")</f>
        <v>March</v>
      </c>
      <c r="P564">
        <f>YEAR(Table1[[#This Row],[Order_Date]])</f>
        <v>2025</v>
      </c>
      <c r="Q564" t="str">
        <f>"Q"&amp;ROUNDUP(MONTH(Table1[[#This Row],[Order_Date]])/3,0)</f>
        <v>Q1</v>
      </c>
    </row>
    <row r="565" spans="1:17" x14ac:dyDescent="0.25">
      <c r="A565" t="s">
        <v>1494</v>
      </c>
      <c r="B565" t="s">
        <v>1495</v>
      </c>
      <c r="C565" t="s">
        <v>1496</v>
      </c>
      <c r="D565" t="s">
        <v>628</v>
      </c>
      <c r="E565" t="str">
        <f>_xlfn.XLOOKUP(Table1[[#This Row],[Product_ID]],[1]!Table1[Product_ID],[1]!Table1[Product_Name])</f>
        <v>Sports Product 97</v>
      </c>
      <c r="F565" t="str">
        <f>_xlfn.XLOOKUP(Table1[[#This Row],[Product_ID]],[1]!Table1[Product_ID],[1]!Table1[Category])</f>
        <v>Sports</v>
      </c>
      <c r="G565">
        <f>_xlfn.XLOOKUP(Table1[[#This Row],[Product_ID]],[1]!Table1[Product_ID],[1]!Table1[Unit_Price])</f>
        <v>9084</v>
      </c>
      <c r="H565">
        <f>_xlfn.XLOOKUP(Table1[[#This Row],[Product_ID]],[1]!Table1[Product_ID],[1]!Table1[Cost])</f>
        <v>6358.8</v>
      </c>
      <c r="I565">
        <v>2</v>
      </c>
      <c r="J565">
        <v>20</v>
      </c>
      <c r="K565">
        <f>Table1[[#This Row],[Quantity]]*Table1[[#This Row],[Unit_Price]]</f>
        <v>18168</v>
      </c>
      <c r="L565">
        <f>Table1[[#This Row],[Quantity]]*Table1[[#This Row],[Cost]]</f>
        <v>12717.6</v>
      </c>
      <c r="M565">
        <f>Table1[[#This Row],[Sales]]-Table1[[#This Row],[Total_Cost]]</f>
        <v>5450.4</v>
      </c>
      <c r="N565" s="1">
        <f>Table1[[#This Row],[Profit]]/Table1[[#This Row],[Sales]]</f>
        <v>0.3</v>
      </c>
      <c r="O565" t="str">
        <f>TEXT(Table1[[#This Row],[Order_Date]],"mmmm")</f>
        <v>May</v>
      </c>
      <c r="P565">
        <f>YEAR(Table1[[#This Row],[Order_Date]])</f>
        <v>2025</v>
      </c>
      <c r="Q565" t="str">
        <f>"Q"&amp;ROUNDUP(MONTH(Table1[[#This Row],[Order_Date]])/3,0)</f>
        <v>Q2</v>
      </c>
    </row>
    <row r="566" spans="1:17" x14ac:dyDescent="0.25">
      <c r="A566" t="s">
        <v>1497</v>
      </c>
      <c r="B566" t="s">
        <v>7</v>
      </c>
      <c r="C566" t="s">
        <v>1498</v>
      </c>
      <c r="D566" t="s">
        <v>320</v>
      </c>
      <c r="E566" t="str">
        <f>_xlfn.XLOOKUP(Table1[[#This Row],[Product_ID]],[1]!Table1[Product_ID],[1]!Table1[Product_Name])</f>
        <v>Clothing Product 15</v>
      </c>
      <c r="F566" t="str">
        <f>_xlfn.XLOOKUP(Table1[[#This Row],[Product_ID]],[1]!Table1[Product_ID],[1]!Table1[Category])</f>
        <v>Clothing</v>
      </c>
      <c r="G566">
        <f>_xlfn.XLOOKUP(Table1[[#This Row],[Product_ID]],[1]!Table1[Product_ID],[1]!Table1[Unit_Price])</f>
        <v>2943</v>
      </c>
      <c r="H566">
        <f>_xlfn.XLOOKUP(Table1[[#This Row],[Product_ID]],[1]!Table1[Product_ID],[1]!Table1[Cost])</f>
        <v>1471.5</v>
      </c>
      <c r="I566">
        <v>3</v>
      </c>
      <c r="J566">
        <v>10</v>
      </c>
      <c r="K566">
        <f>Table1[[#This Row],[Quantity]]*Table1[[#This Row],[Unit_Price]]</f>
        <v>8829</v>
      </c>
      <c r="L566">
        <f>Table1[[#This Row],[Quantity]]*Table1[[#This Row],[Cost]]</f>
        <v>4414.5</v>
      </c>
      <c r="M566">
        <f>Table1[[#This Row],[Sales]]-Table1[[#This Row],[Total_Cost]]</f>
        <v>4414.5</v>
      </c>
      <c r="N566" s="1">
        <f>Table1[[#This Row],[Profit]]/Table1[[#This Row],[Sales]]</f>
        <v>0.5</v>
      </c>
      <c r="O566" t="str">
        <f>TEXT(Table1[[#This Row],[Order_Date]],"mmmm")</f>
        <v>May</v>
      </c>
      <c r="P566">
        <f>YEAR(Table1[[#This Row],[Order_Date]])</f>
        <v>2024</v>
      </c>
      <c r="Q566" t="str">
        <f>"Q"&amp;ROUNDUP(MONTH(Table1[[#This Row],[Order_Date]])/3,0)</f>
        <v>Q2</v>
      </c>
    </row>
    <row r="567" spans="1:17" x14ac:dyDescent="0.25">
      <c r="A567" t="s">
        <v>1499</v>
      </c>
      <c r="B567" t="s">
        <v>1500</v>
      </c>
      <c r="C567" t="s">
        <v>1151</v>
      </c>
      <c r="D567" t="s">
        <v>195</v>
      </c>
      <c r="E567" t="str">
        <f>_xlfn.XLOOKUP(Table1[[#This Row],[Product_ID]],[1]!Table1[Product_ID],[1]!Table1[Product_Name])</f>
        <v>Electronics Product 57</v>
      </c>
      <c r="F567" t="str">
        <f>_xlfn.XLOOKUP(Table1[[#This Row],[Product_ID]],[1]!Table1[Product_ID],[1]!Table1[Category])</f>
        <v>Electronics</v>
      </c>
      <c r="G567">
        <f>_xlfn.XLOOKUP(Table1[[#This Row],[Product_ID]],[1]!Table1[Product_ID],[1]!Table1[Unit_Price])</f>
        <v>26846</v>
      </c>
      <c r="H567">
        <f>_xlfn.XLOOKUP(Table1[[#This Row],[Product_ID]],[1]!Table1[Product_ID],[1]!Table1[Cost])</f>
        <v>16107.6</v>
      </c>
      <c r="I567">
        <v>4</v>
      </c>
      <c r="J567">
        <v>15</v>
      </c>
      <c r="K567">
        <f>Table1[[#This Row],[Quantity]]*Table1[[#This Row],[Unit_Price]]</f>
        <v>107384</v>
      </c>
      <c r="L567">
        <f>Table1[[#This Row],[Quantity]]*Table1[[#This Row],[Cost]]</f>
        <v>64430.400000000001</v>
      </c>
      <c r="M567">
        <f>Table1[[#This Row],[Sales]]-Table1[[#This Row],[Total_Cost]]</f>
        <v>42953.599999999999</v>
      </c>
      <c r="N567" s="1">
        <f>Table1[[#This Row],[Profit]]/Table1[[#This Row],[Sales]]</f>
        <v>0.39999999999999997</v>
      </c>
      <c r="O567" t="str">
        <f>TEXT(Table1[[#This Row],[Order_Date]],"mmmm")</f>
        <v>June</v>
      </c>
      <c r="P567">
        <f>YEAR(Table1[[#This Row],[Order_Date]])</f>
        <v>2024</v>
      </c>
      <c r="Q567" t="str">
        <f>"Q"&amp;ROUNDUP(MONTH(Table1[[#This Row],[Order_Date]])/3,0)</f>
        <v>Q2</v>
      </c>
    </row>
    <row r="568" spans="1:17" x14ac:dyDescent="0.25">
      <c r="A568" t="s">
        <v>1501</v>
      </c>
      <c r="B568" t="s">
        <v>1502</v>
      </c>
      <c r="C568" t="s">
        <v>118</v>
      </c>
      <c r="D568" t="s">
        <v>115</v>
      </c>
      <c r="E568" t="str">
        <f>_xlfn.XLOOKUP(Table1[[#This Row],[Product_ID]],[1]!Table1[Product_ID],[1]!Table1[Product_Name])</f>
        <v>Beauty Product 85</v>
      </c>
      <c r="F568" t="str">
        <f>_xlfn.XLOOKUP(Table1[[#This Row],[Product_ID]],[1]!Table1[Product_ID],[1]!Table1[Category])</f>
        <v>Beauty</v>
      </c>
      <c r="G568">
        <f>_xlfn.XLOOKUP(Table1[[#This Row],[Product_ID]],[1]!Table1[Product_ID],[1]!Table1[Unit_Price])</f>
        <v>1436</v>
      </c>
      <c r="H568">
        <f>_xlfn.XLOOKUP(Table1[[#This Row],[Product_ID]],[1]!Table1[Product_ID],[1]!Table1[Cost])</f>
        <v>1005.2</v>
      </c>
      <c r="I568">
        <v>4</v>
      </c>
      <c r="J568">
        <v>5</v>
      </c>
      <c r="K568">
        <f>Table1[[#This Row],[Quantity]]*Table1[[#This Row],[Unit_Price]]</f>
        <v>5744</v>
      </c>
      <c r="L568">
        <f>Table1[[#This Row],[Quantity]]*Table1[[#This Row],[Cost]]</f>
        <v>4020.8</v>
      </c>
      <c r="M568">
        <f>Table1[[#This Row],[Sales]]-Table1[[#This Row],[Total_Cost]]</f>
        <v>1723.1999999999998</v>
      </c>
      <c r="N568" s="1">
        <f>Table1[[#This Row],[Profit]]/Table1[[#This Row],[Sales]]</f>
        <v>0.3</v>
      </c>
      <c r="O568" t="str">
        <f>TEXT(Table1[[#This Row],[Order_Date]],"mmmm")</f>
        <v>February</v>
      </c>
      <c r="P568">
        <f>YEAR(Table1[[#This Row],[Order_Date]])</f>
        <v>2025</v>
      </c>
      <c r="Q568" t="str">
        <f>"Q"&amp;ROUNDUP(MONTH(Table1[[#This Row],[Order_Date]])/3,0)</f>
        <v>Q1</v>
      </c>
    </row>
    <row r="569" spans="1:17" x14ac:dyDescent="0.25">
      <c r="A569" t="s">
        <v>1503</v>
      </c>
      <c r="B569" t="s">
        <v>1504</v>
      </c>
      <c r="C569" t="s">
        <v>1505</v>
      </c>
      <c r="D569" t="s">
        <v>104</v>
      </c>
      <c r="E569" t="str">
        <f>_xlfn.XLOOKUP(Table1[[#This Row],[Product_ID]],[1]!Table1[Product_ID],[1]!Table1[Product_Name])</f>
        <v>Electronics Product 72</v>
      </c>
      <c r="F569" t="str">
        <f>_xlfn.XLOOKUP(Table1[[#This Row],[Product_ID]],[1]!Table1[Product_ID],[1]!Table1[Category])</f>
        <v>Electronics</v>
      </c>
      <c r="G569">
        <f>_xlfn.XLOOKUP(Table1[[#This Row],[Product_ID]],[1]!Table1[Product_ID],[1]!Table1[Unit_Price])</f>
        <v>27555</v>
      </c>
      <c r="H569">
        <f>_xlfn.XLOOKUP(Table1[[#This Row],[Product_ID]],[1]!Table1[Product_ID],[1]!Table1[Cost])</f>
        <v>19288.5</v>
      </c>
      <c r="I569">
        <v>4</v>
      </c>
      <c r="J569">
        <v>0</v>
      </c>
      <c r="K569">
        <f>Table1[[#This Row],[Quantity]]*Table1[[#This Row],[Unit_Price]]</f>
        <v>110220</v>
      </c>
      <c r="L569">
        <f>Table1[[#This Row],[Quantity]]*Table1[[#This Row],[Cost]]</f>
        <v>77154</v>
      </c>
      <c r="M569">
        <f>Table1[[#This Row],[Sales]]-Table1[[#This Row],[Total_Cost]]</f>
        <v>33066</v>
      </c>
      <c r="N569" s="1">
        <f>Table1[[#This Row],[Profit]]/Table1[[#This Row],[Sales]]</f>
        <v>0.3</v>
      </c>
      <c r="O569" t="str">
        <f>TEXT(Table1[[#This Row],[Order_Date]],"mmmm")</f>
        <v>March</v>
      </c>
      <c r="P569">
        <f>YEAR(Table1[[#This Row],[Order_Date]])</f>
        <v>2024</v>
      </c>
      <c r="Q569" t="str">
        <f>"Q"&amp;ROUNDUP(MONTH(Table1[[#This Row],[Order_Date]])/3,0)</f>
        <v>Q1</v>
      </c>
    </row>
    <row r="570" spans="1:17" x14ac:dyDescent="0.25">
      <c r="A570" t="s">
        <v>1506</v>
      </c>
      <c r="B570" t="s">
        <v>1507</v>
      </c>
      <c r="C570" t="s">
        <v>895</v>
      </c>
      <c r="D570" t="s">
        <v>570</v>
      </c>
      <c r="E570" t="str">
        <f>_xlfn.XLOOKUP(Table1[[#This Row],[Product_ID]],[1]!Table1[Product_ID],[1]!Table1[Product_Name])</f>
        <v>Electronics Product 87</v>
      </c>
      <c r="F570" t="str">
        <f>_xlfn.XLOOKUP(Table1[[#This Row],[Product_ID]],[1]!Table1[Product_ID],[1]!Table1[Category])</f>
        <v>Electronics</v>
      </c>
      <c r="G570">
        <f>_xlfn.XLOOKUP(Table1[[#This Row],[Product_ID]],[1]!Table1[Product_ID],[1]!Table1[Unit_Price])</f>
        <v>25216</v>
      </c>
      <c r="H570">
        <f>_xlfn.XLOOKUP(Table1[[#This Row],[Product_ID]],[1]!Table1[Product_ID],[1]!Table1[Cost])</f>
        <v>17651.2</v>
      </c>
      <c r="I570">
        <v>1</v>
      </c>
      <c r="J570">
        <v>20</v>
      </c>
      <c r="K570">
        <f>Table1[[#This Row],[Quantity]]*Table1[[#This Row],[Unit_Price]]</f>
        <v>25216</v>
      </c>
      <c r="L570">
        <f>Table1[[#This Row],[Quantity]]*Table1[[#This Row],[Cost]]</f>
        <v>17651.2</v>
      </c>
      <c r="M570">
        <f>Table1[[#This Row],[Sales]]-Table1[[#This Row],[Total_Cost]]</f>
        <v>7564.7999999999993</v>
      </c>
      <c r="N570" s="1">
        <f>Table1[[#This Row],[Profit]]/Table1[[#This Row],[Sales]]</f>
        <v>0.3</v>
      </c>
      <c r="O570" t="str">
        <f>TEXT(Table1[[#This Row],[Order_Date]],"mmmm")</f>
        <v>April</v>
      </c>
      <c r="P570">
        <f>YEAR(Table1[[#This Row],[Order_Date]])</f>
        <v>2025</v>
      </c>
      <c r="Q570" t="str">
        <f>"Q"&amp;ROUNDUP(MONTH(Table1[[#This Row],[Order_Date]])/3,0)</f>
        <v>Q2</v>
      </c>
    </row>
    <row r="571" spans="1:17" x14ac:dyDescent="0.25">
      <c r="A571" t="s">
        <v>1508</v>
      </c>
      <c r="B571" t="s">
        <v>94</v>
      </c>
      <c r="C571" t="s">
        <v>939</v>
      </c>
      <c r="D571" t="s">
        <v>37</v>
      </c>
      <c r="E571" t="str">
        <f>_xlfn.XLOOKUP(Table1[[#This Row],[Product_ID]],[1]!Table1[Product_ID],[1]!Table1[Product_Name])</f>
        <v>Home &amp; Kitchen Product 46</v>
      </c>
      <c r="F571" t="str">
        <f>_xlfn.XLOOKUP(Table1[[#This Row],[Product_ID]],[1]!Table1[Product_ID],[1]!Table1[Category])</f>
        <v>Home &amp; Kitchen</v>
      </c>
      <c r="G571">
        <f>_xlfn.XLOOKUP(Table1[[#This Row],[Product_ID]],[1]!Table1[Product_ID],[1]!Table1[Unit_Price])</f>
        <v>10604</v>
      </c>
      <c r="H571">
        <f>_xlfn.XLOOKUP(Table1[[#This Row],[Product_ID]],[1]!Table1[Product_ID],[1]!Table1[Cost])</f>
        <v>5302</v>
      </c>
      <c r="I571">
        <v>1</v>
      </c>
      <c r="J571">
        <v>20</v>
      </c>
      <c r="K571">
        <f>Table1[[#This Row],[Quantity]]*Table1[[#This Row],[Unit_Price]]</f>
        <v>10604</v>
      </c>
      <c r="L571">
        <f>Table1[[#This Row],[Quantity]]*Table1[[#This Row],[Cost]]</f>
        <v>5302</v>
      </c>
      <c r="M571">
        <f>Table1[[#This Row],[Sales]]-Table1[[#This Row],[Total_Cost]]</f>
        <v>5302</v>
      </c>
      <c r="N571" s="1">
        <f>Table1[[#This Row],[Profit]]/Table1[[#This Row],[Sales]]</f>
        <v>0.5</v>
      </c>
      <c r="O571" t="str">
        <f>TEXT(Table1[[#This Row],[Order_Date]],"mmmm")</f>
        <v>September</v>
      </c>
      <c r="P571">
        <f>YEAR(Table1[[#This Row],[Order_Date]])</f>
        <v>2024</v>
      </c>
      <c r="Q571" t="str">
        <f>"Q"&amp;ROUNDUP(MONTH(Table1[[#This Row],[Order_Date]])/3,0)</f>
        <v>Q3</v>
      </c>
    </row>
    <row r="572" spans="1:17" x14ac:dyDescent="0.25">
      <c r="A572" t="s">
        <v>1509</v>
      </c>
      <c r="B572" t="s">
        <v>675</v>
      </c>
      <c r="C572" t="s">
        <v>1293</v>
      </c>
      <c r="D572" t="s">
        <v>753</v>
      </c>
      <c r="E572" t="str">
        <f>_xlfn.XLOOKUP(Table1[[#This Row],[Product_ID]],[1]!Table1[Product_ID],[1]!Table1[Product_Name])</f>
        <v>Beauty Product 73</v>
      </c>
      <c r="F572" t="str">
        <f>_xlfn.XLOOKUP(Table1[[#This Row],[Product_ID]],[1]!Table1[Product_ID],[1]!Table1[Category])</f>
        <v>Beauty</v>
      </c>
      <c r="G572">
        <f>_xlfn.XLOOKUP(Table1[[#This Row],[Product_ID]],[1]!Table1[Product_ID],[1]!Table1[Unit_Price])</f>
        <v>626</v>
      </c>
      <c r="H572">
        <f>_xlfn.XLOOKUP(Table1[[#This Row],[Product_ID]],[1]!Table1[Product_ID],[1]!Table1[Cost])</f>
        <v>438.2</v>
      </c>
      <c r="I572">
        <v>3</v>
      </c>
      <c r="J572">
        <v>15</v>
      </c>
      <c r="K572">
        <f>Table1[[#This Row],[Quantity]]*Table1[[#This Row],[Unit_Price]]</f>
        <v>1878</v>
      </c>
      <c r="L572">
        <f>Table1[[#This Row],[Quantity]]*Table1[[#This Row],[Cost]]</f>
        <v>1314.6</v>
      </c>
      <c r="M572">
        <f>Table1[[#This Row],[Sales]]-Table1[[#This Row],[Total_Cost]]</f>
        <v>563.40000000000009</v>
      </c>
      <c r="N572" s="1">
        <f>Table1[[#This Row],[Profit]]/Table1[[#This Row],[Sales]]</f>
        <v>0.30000000000000004</v>
      </c>
      <c r="O572" t="str">
        <f>TEXT(Table1[[#This Row],[Order_Date]],"mmmm")</f>
        <v>September</v>
      </c>
      <c r="P572">
        <f>YEAR(Table1[[#This Row],[Order_Date]])</f>
        <v>2024</v>
      </c>
      <c r="Q572" t="str">
        <f>"Q"&amp;ROUNDUP(MONTH(Table1[[#This Row],[Order_Date]])/3,0)</f>
        <v>Q3</v>
      </c>
    </row>
    <row r="573" spans="1:17" x14ac:dyDescent="0.25">
      <c r="A573" t="s">
        <v>1510</v>
      </c>
      <c r="B573" t="s">
        <v>1511</v>
      </c>
      <c r="C573" t="s">
        <v>1512</v>
      </c>
      <c r="D573" t="s">
        <v>331</v>
      </c>
      <c r="E573" t="str">
        <f>_xlfn.XLOOKUP(Table1[[#This Row],[Product_ID]],[1]!Table1[Product_ID],[1]!Table1[Product_Name])</f>
        <v>Electronics Product 24</v>
      </c>
      <c r="F573" t="str">
        <f>_xlfn.XLOOKUP(Table1[[#This Row],[Product_ID]],[1]!Table1[Product_ID],[1]!Table1[Category])</f>
        <v>Electronics</v>
      </c>
      <c r="G573">
        <f>_xlfn.XLOOKUP(Table1[[#This Row],[Product_ID]],[1]!Table1[Product_ID],[1]!Table1[Unit_Price])</f>
        <v>9702</v>
      </c>
      <c r="H573">
        <f>_xlfn.XLOOKUP(Table1[[#This Row],[Product_ID]],[1]!Table1[Product_ID],[1]!Table1[Cost])</f>
        <v>4851</v>
      </c>
      <c r="I573">
        <v>5</v>
      </c>
      <c r="J573">
        <v>20</v>
      </c>
      <c r="K573">
        <f>Table1[[#This Row],[Quantity]]*Table1[[#This Row],[Unit_Price]]</f>
        <v>48510</v>
      </c>
      <c r="L573">
        <f>Table1[[#This Row],[Quantity]]*Table1[[#This Row],[Cost]]</f>
        <v>24255</v>
      </c>
      <c r="M573">
        <f>Table1[[#This Row],[Sales]]-Table1[[#This Row],[Total_Cost]]</f>
        <v>24255</v>
      </c>
      <c r="N573" s="1">
        <f>Table1[[#This Row],[Profit]]/Table1[[#This Row],[Sales]]</f>
        <v>0.5</v>
      </c>
      <c r="O573" t="str">
        <f>TEXT(Table1[[#This Row],[Order_Date]],"mmmm")</f>
        <v>July</v>
      </c>
      <c r="P573">
        <f>YEAR(Table1[[#This Row],[Order_Date]])</f>
        <v>2024</v>
      </c>
      <c r="Q573" t="str">
        <f>"Q"&amp;ROUNDUP(MONTH(Table1[[#This Row],[Order_Date]])/3,0)</f>
        <v>Q3</v>
      </c>
    </row>
    <row r="574" spans="1:17" x14ac:dyDescent="0.25">
      <c r="A574" t="s">
        <v>1513</v>
      </c>
      <c r="B574" t="s">
        <v>1135</v>
      </c>
      <c r="C574" t="s">
        <v>1514</v>
      </c>
      <c r="D574" t="s">
        <v>465</v>
      </c>
      <c r="E574" t="str">
        <f>_xlfn.XLOOKUP(Table1[[#This Row],[Product_ID]],[1]!Table1[Product_ID],[1]!Table1[Product_Name])</f>
        <v>Beauty Product 71</v>
      </c>
      <c r="F574" t="str">
        <f>_xlfn.XLOOKUP(Table1[[#This Row],[Product_ID]],[1]!Table1[Product_ID],[1]!Table1[Category])</f>
        <v>Beauty</v>
      </c>
      <c r="G574">
        <f>_xlfn.XLOOKUP(Table1[[#This Row],[Product_ID]],[1]!Table1[Product_ID],[1]!Table1[Unit_Price])</f>
        <v>487</v>
      </c>
      <c r="H574">
        <f>_xlfn.XLOOKUP(Table1[[#This Row],[Product_ID]],[1]!Table1[Product_ID],[1]!Table1[Cost])</f>
        <v>243.5</v>
      </c>
      <c r="I574">
        <v>3</v>
      </c>
      <c r="J574">
        <v>0</v>
      </c>
      <c r="K574">
        <f>Table1[[#This Row],[Quantity]]*Table1[[#This Row],[Unit_Price]]</f>
        <v>1461</v>
      </c>
      <c r="L574">
        <f>Table1[[#This Row],[Quantity]]*Table1[[#This Row],[Cost]]</f>
        <v>730.5</v>
      </c>
      <c r="M574">
        <f>Table1[[#This Row],[Sales]]-Table1[[#This Row],[Total_Cost]]</f>
        <v>730.5</v>
      </c>
      <c r="N574" s="1">
        <f>Table1[[#This Row],[Profit]]/Table1[[#This Row],[Sales]]</f>
        <v>0.5</v>
      </c>
      <c r="O574" t="str">
        <f>TEXT(Table1[[#This Row],[Order_Date]],"mmmm")</f>
        <v>July</v>
      </c>
      <c r="P574">
        <f>YEAR(Table1[[#This Row],[Order_Date]])</f>
        <v>2025</v>
      </c>
      <c r="Q574" t="str">
        <f>"Q"&amp;ROUNDUP(MONTH(Table1[[#This Row],[Order_Date]])/3,0)</f>
        <v>Q3</v>
      </c>
    </row>
    <row r="575" spans="1:17" x14ac:dyDescent="0.25">
      <c r="A575" t="s">
        <v>1515</v>
      </c>
      <c r="B575" t="s">
        <v>1516</v>
      </c>
      <c r="C575" t="s">
        <v>403</v>
      </c>
      <c r="D575" t="s">
        <v>373</v>
      </c>
      <c r="E575" t="str">
        <f>_xlfn.XLOOKUP(Table1[[#This Row],[Product_ID]],[1]!Table1[Product_ID],[1]!Table1[Product_Name])</f>
        <v>Sports Product 26</v>
      </c>
      <c r="F575" t="str">
        <f>_xlfn.XLOOKUP(Table1[[#This Row],[Product_ID]],[1]!Table1[Product_ID],[1]!Table1[Category])</f>
        <v>Sports</v>
      </c>
      <c r="G575">
        <f>_xlfn.XLOOKUP(Table1[[#This Row],[Product_ID]],[1]!Table1[Product_ID],[1]!Table1[Unit_Price])</f>
        <v>4882</v>
      </c>
      <c r="H575">
        <f>_xlfn.XLOOKUP(Table1[[#This Row],[Product_ID]],[1]!Table1[Product_ID],[1]!Table1[Cost])</f>
        <v>2929.2</v>
      </c>
      <c r="I575">
        <v>4</v>
      </c>
      <c r="J575">
        <v>0</v>
      </c>
      <c r="K575">
        <f>Table1[[#This Row],[Quantity]]*Table1[[#This Row],[Unit_Price]]</f>
        <v>19528</v>
      </c>
      <c r="L575">
        <f>Table1[[#This Row],[Quantity]]*Table1[[#This Row],[Cost]]</f>
        <v>11716.8</v>
      </c>
      <c r="M575">
        <f>Table1[[#This Row],[Sales]]-Table1[[#This Row],[Total_Cost]]</f>
        <v>7811.2000000000007</v>
      </c>
      <c r="N575" s="1">
        <f>Table1[[#This Row],[Profit]]/Table1[[#This Row],[Sales]]</f>
        <v>0.4</v>
      </c>
      <c r="O575" t="str">
        <f>TEXT(Table1[[#This Row],[Order_Date]],"mmmm")</f>
        <v>November</v>
      </c>
      <c r="P575">
        <f>YEAR(Table1[[#This Row],[Order_Date]])</f>
        <v>2024</v>
      </c>
      <c r="Q575" t="str">
        <f>"Q"&amp;ROUNDUP(MONTH(Table1[[#This Row],[Order_Date]])/3,0)</f>
        <v>Q4</v>
      </c>
    </row>
    <row r="576" spans="1:17" x14ac:dyDescent="0.25">
      <c r="A576" t="s">
        <v>1517</v>
      </c>
      <c r="B576" t="s">
        <v>1518</v>
      </c>
      <c r="C576" t="s">
        <v>387</v>
      </c>
      <c r="D576" t="s">
        <v>33</v>
      </c>
      <c r="E576" t="str">
        <f>_xlfn.XLOOKUP(Table1[[#This Row],[Product_ID]],[1]!Table1[Product_ID],[1]!Table1[Product_Name])</f>
        <v>Sports Product 88</v>
      </c>
      <c r="F576" t="str">
        <f>_xlfn.XLOOKUP(Table1[[#This Row],[Product_ID]],[1]!Table1[Product_ID],[1]!Table1[Category])</f>
        <v>Sports</v>
      </c>
      <c r="G576">
        <f>_xlfn.XLOOKUP(Table1[[#This Row],[Product_ID]],[1]!Table1[Product_ID],[1]!Table1[Unit_Price])</f>
        <v>11542</v>
      </c>
      <c r="H576">
        <f>_xlfn.XLOOKUP(Table1[[#This Row],[Product_ID]],[1]!Table1[Product_ID],[1]!Table1[Cost])</f>
        <v>6925.2</v>
      </c>
      <c r="I576">
        <v>4</v>
      </c>
      <c r="J576">
        <v>20</v>
      </c>
      <c r="K576">
        <f>Table1[[#This Row],[Quantity]]*Table1[[#This Row],[Unit_Price]]</f>
        <v>46168</v>
      </c>
      <c r="L576">
        <f>Table1[[#This Row],[Quantity]]*Table1[[#This Row],[Cost]]</f>
        <v>27700.799999999999</v>
      </c>
      <c r="M576">
        <f>Table1[[#This Row],[Sales]]-Table1[[#This Row],[Total_Cost]]</f>
        <v>18467.2</v>
      </c>
      <c r="N576" s="1">
        <f>Table1[[#This Row],[Profit]]/Table1[[#This Row],[Sales]]</f>
        <v>0.4</v>
      </c>
      <c r="O576" t="str">
        <f>TEXT(Table1[[#This Row],[Order_Date]],"mmmm")</f>
        <v>April</v>
      </c>
      <c r="P576">
        <f>YEAR(Table1[[#This Row],[Order_Date]])</f>
        <v>2025</v>
      </c>
      <c r="Q576" t="str">
        <f>"Q"&amp;ROUNDUP(MONTH(Table1[[#This Row],[Order_Date]])/3,0)</f>
        <v>Q2</v>
      </c>
    </row>
    <row r="577" spans="1:17" x14ac:dyDescent="0.25">
      <c r="A577" t="s">
        <v>1519</v>
      </c>
      <c r="B577" t="s">
        <v>246</v>
      </c>
      <c r="C577" t="s">
        <v>1520</v>
      </c>
      <c r="D577" t="s">
        <v>628</v>
      </c>
      <c r="E577" t="str">
        <f>_xlfn.XLOOKUP(Table1[[#This Row],[Product_ID]],[1]!Table1[Product_ID],[1]!Table1[Product_Name])</f>
        <v>Sports Product 97</v>
      </c>
      <c r="F577" t="str">
        <f>_xlfn.XLOOKUP(Table1[[#This Row],[Product_ID]],[1]!Table1[Product_ID],[1]!Table1[Category])</f>
        <v>Sports</v>
      </c>
      <c r="G577">
        <f>_xlfn.XLOOKUP(Table1[[#This Row],[Product_ID]],[1]!Table1[Product_ID],[1]!Table1[Unit_Price])</f>
        <v>9084</v>
      </c>
      <c r="H577">
        <f>_xlfn.XLOOKUP(Table1[[#This Row],[Product_ID]],[1]!Table1[Product_ID],[1]!Table1[Cost])</f>
        <v>6358.8</v>
      </c>
      <c r="I577">
        <v>2</v>
      </c>
      <c r="J577">
        <v>15</v>
      </c>
      <c r="K577">
        <f>Table1[[#This Row],[Quantity]]*Table1[[#This Row],[Unit_Price]]</f>
        <v>18168</v>
      </c>
      <c r="L577">
        <f>Table1[[#This Row],[Quantity]]*Table1[[#This Row],[Cost]]</f>
        <v>12717.6</v>
      </c>
      <c r="M577">
        <f>Table1[[#This Row],[Sales]]-Table1[[#This Row],[Total_Cost]]</f>
        <v>5450.4</v>
      </c>
      <c r="N577" s="1">
        <f>Table1[[#This Row],[Profit]]/Table1[[#This Row],[Sales]]</f>
        <v>0.3</v>
      </c>
      <c r="O577" t="str">
        <f>TEXT(Table1[[#This Row],[Order_Date]],"mmmm")</f>
        <v>January</v>
      </c>
      <c r="P577">
        <f>YEAR(Table1[[#This Row],[Order_Date]])</f>
        <v>2025</v>
      </c>
      <c r="Q577" t="str">
        <f>"Q"&amp;ROUNDUP(MONTH(Table1[[#This Row],[Order_Date]])/3,0)</f>
        <v>Q1</v>
      </c>
    </row>
    <row r="578" spans="1:17" x14ac:dyDescent="0.25">
      <c r="A578" t="s">
        <v>1521</v>
      </c>
      <c r="B578" t="s">
        <v>1153</v>
      </c>
      <c r="C578" t="s">
        <v>588</v>
      </c>
      <c r="D578" t="s">
        <v>409</v>
      </c>
      <c r="E578" t="str">
        <f>_xlfn.XLOOKUP(Table1[[#This Row],[Product_ID]],[1]!Table1[Product_ID],[1]!Table1[Product_Name])</f>
        <v>Home &amp; Kitchen Product 68</v>
      </c>
      <c r="F578" t="str">
        <f>_xlfn.XLOOKUP(Table1[[#This Row],[Product_ID]],[1]!Table1[Product_ID],[1]!Table1[Category])</f>
        <v>Home &amp; Kitchen</v>
      </c>
      <c r="G578">
        <f>_xlfn.XLOOKUP(Table1[[#This Row],[Product_ID]],[1]!Table1[Product_ID],[1]!Table1[Unit_Price])</f>
        <v>7252</v>
      </c>
      <c r="H578">
        <f>_xlfn.XLOOKUP(Table1[[#This Row],[Product_ID]],[1]!Table1[Product_ID],[1]!Table1[Cost])</f>
        <v>3626</v>
      </c>
      <c r="I578">
        <v>4</v>
      </c>
      <c r="J578">
        <v>5</v>
      </c>
      <c r="K578">
        <f>Table1[[#This Row],[Quantity]]*Table1[[#This Row],[Unit_Price]]</f>
        <v>29008</v>
      </c>
      <c r="L578">
        <f>Table1[[#This Row],[Quantity]]*Table1[[#This Row],[Cost]]</f>
        <v>14504</v>
      </c>
      <c r="M578">
        <f>Table1[[#This Row],[Sales]]-Table1[[#This Row],[Total_Cost]]</f>
        <v>14504</v>
      </c>
      <c r="N578" s="1">
        <f>Table1[[#This Row],[Profit]]/Table1[[#This Row],[Sales]]</f>
        <v>0.5</v>
      </c>
      <c r="O578" t="str">
        <f>TEXT(Table1[[#This Row],[Order_Date]],"mmmm")</f>
        <v>October</v>
      </c>
      <c r="P578">
        <f>YEAR(Table1[[#This Row],[Order_Date]])</f>
        <v>2025</v>
      </c>
      <c r="Q578" t="str">
        <f>"Q"&amp;ROUNDUP(MONTH(Table1[[#This Row],[Order_Date]])/3,0)</f>
        <v>Q4</v>
      </c>
    </row>
    <row r="579" spans="1:17" x14ac:dyDescent="0.25">
      <c r="A579" t="s">
        <v>1522</v>
      </c>
      <c r="B579" t="s">
        <v>993</v>
      </c>
      <c r="C579" t="s">
        <v>1523</v>
      </c>
      <c r="D579" t="s">
        <v>366</v>
      </c>
      <c r="E579" t="str">
        <f>_xlfn.XLOOKUP(Table1[[#This Row],[Product_ID]],[1]!Table1[Product_ID],[1]!Table1[Product_Name])</f>
        <v>Home &amp; Kitchen Product 93</v>
      </c>
      <c r="F579" t="str">
        <f>_xlfn.XLOOKUP(Table1[[#This Row],[Product_ID]],[1]!Table1[Product_ID],[1]!Table1[Category])</f>
        <v>Home &amp; Kitchen</v>
      </c>
      <c r="G579">
        <f>_xlfn.XLOOKUP(Table1[[#This Row],[Product_ID]],[1]!Table1[Product_ID],[1]!Table1[Unit_Price])</f>
        <v>10597</v>
      </c>
      <c r="H579">
        <f>_xlfn.XLOOKUP(Table1[[#This Row],[Product_ID]],[1]!Table1[Product_ID],[1]!Table1[Cost])</f>
        <v>5298.5</v>
      </c>
      <c r="I579">
        <v>3</v>
      </c>
      <c r="J579">
        <v>0</v>
      </c>
      <c r="K579">
        <f>Table1[[#This Row],[Quantity]]*Table1[[#This Row],[Unit_Price]]</f>
        <v>31791</v>
      </c>
      <c r="L579">
        <f>Table1[[#This Row],[Quantity]]*Table1[[#This Row],[Cost]]</f>
        <v>15895.5</v>
      </c>
      <c r="M579">
        <f>Table1[[#This Row],[Sales]]-Table1[[#This Row],[Total_Cost]]</f>
        <v>15895.5</v>
      </c>
      <c r="N579" s="1">
        <f>Table1[[#This Row],[Profit]]/Table1[[#This Row],[Sales]]</f>
        <v>0.5</v>
      </c>
      <c r="O579" t="str">
        <f>TEXT(Table1[[#This Row],[Order_Date]],"mmmm")</f>
        <v>May</v>
      </c>
      <c r="P579">
        <f>YEAR(Table1[[#This Row],[Order_Date]])</f>
        <v>2024</v>
      </c>
      <c r="Q579" t="str">
        <f>"Q"&amp;ROUNDUP(MONTH(Table1[[#This Row],[Order_Date]])/3,0)</f>
        <v>Q2</v>
      </c>
    </row>
    <row r="580" spans="1:17" x14ac:dyDescent="0.25">
      <c r="A580" t="s">
        <v>1524</v>
      </c>
      <c r="B580" t="s">
        <v>1232</v>
      </c>
      <c r="C580" t="s">
        <v>1525</v>
      </c>
      <c r="D580" t="s">
        <v>1526</v>
      </c>
      <c r="E580" t="str">
        <f>_xlfn.XLOOKUP(Table1[[#This Row],[Product_ID]],[1]!Table1[Product_ID],[1]!Table1[Product_Name])</f>
        <v>Electronics Product 6</v>
      </c>
      <c r="F580" t="str">
        <f>_xlfn.XLOOKUP(Table1[[#This Row],[Product_ID]],[1]!Table1[Product_ID],[1]!Table1[Category])</f>
        <v>Electronics</v>
      </c>
      <c r="G580">
        <f>_xlfn.XLOOKUP(Table1[[#This Row],[Product_ID]],[1]!Table1[Product_ID],[1]!Table1[Unit_Price])</f>
        <v>18855</v>
      </c>
      <c r="H580">
        <f>_xlfn.XLOOKUP(Table1[[#This Row],[Product_ID]],[1]!Table1[Product_ID],[1]!Table1[Cost])</f>
        <v>9427.5</v>
      </c>
      <c r="I580">
        <v>2</v>
      </c>
      <c r="J580">
        <v>5</v>
      </c>
      <c r="K580">
        <f>Table1[[#This Row],[Quantity]]*Table1[[#This Row],[Unit_Price]]</f>
        <v>37710</v>
      </c>
      <c r="L580">
        <f>Table1[[#This Row],[Quantity]]*Table1[[#This Row],[Cost]]</f>
        <v>18855</v>
      </c>
      <c r="M580">
        <f>Table1[[#This Row],[Sales]]-Table1[[#This Row],[Total_Cost]]</f>
        <v>18855</v>
      </c>
      <c r="N580" s="1">
        <f>Table1[[#This Row],[Profit]]/Table1[[#This Row],[Sales]]</f>
        <v>0.5</v>
      </c>
      <c r="O580" t="str">
        <f>TEXT(Table1[[#This Row],[Order_Date]],"mmmm")</f>
        <v>July</v>
      </c>
      <c r="P580">
        <f>YEAR(Table1[[#This Row],[Order_Date]])</f>
        <v>2024</v>
      </c>
      <c r="Q580" t="str">
        <f>"Q"&amp;ROUNDUP(MONTH(Table1[[#This Row],[Order_Date]])/3,0)</f>
        <v>Q3</v>
      </c>
    </row>
    <row r="581" spans="1:17" x14ac:dyDescent="0.25">
      <c r="A581" t="s">
        <v>1527</v>
      </c>
      <c r="B581" t="s">
        <v>432</v>
      </c>
      <c r="C581" t="s">
        <v>226</v>
      </c>
      <c r="D581" t="s">
        <v>21</v>
      </c>
      <c r="E581" t="str">
        <f>_xlfn.XLOOKUP(Table1[[#This Row],[Product_ID]],[1]!Table1[Product_ID],[1]!Table1[Product_Name])</f>
        <v>Electronics Product 77</v>
      </c>
      <c r="F581" t="str">
        <f>_xlfn.XLOOKUP(Table1[[#This Row],[Product_ID]],[1]!Table1[Product_ID],[1]!Table1[Category])</f>
        <v>Electronics</v>
      </c>
      <c r="G581">
        <f>_xlfn.XLOOKUP(Table1[[#This Row],[Product_ID]],[1]!Table1[Product_ID],[1]!Table1[Unit_Price])</f>
        <v>42787</v>
      </c>
      <c r="H581">
        <f>_xlfn.XLOOKUP(Table1[[#This Row],[Product_ID]],[1]!Table1[Product_ID],[1]!Table1[Cost])</f>
        <v>29950.9</v>
      </c>
      <c r="I581">
        <v>1</v>
      </c>
      <c r="J581">
        <v>5</v>
      </c>
      <c r="K581">
        <f>Table1[[#This Row],[Quantity]]*Table1[[#This Row],[Unit_Price]]</f>
        <v>42787</v>
      </c>
      <c r="L581">
        <f>Table1[[#This Row],[Quantity]]*Table1[[#This Row],[Cost]]</f>
        <v>29950.9</v>
      </c>
      <c r="M581">
        <f>Table1[[#This Row],[Sales]]-Table1[[#This Row],[Total_Cost]]</f>
        <v>12836.099999999999</v>
      </c>
      <c r="N581" s="1">
        <f>Table1[[#This Row],[Profit]]/Table1[[#This Row],[Sales]]</f>
        <v>0.3</v>
      </c>
      <c r="O581" t="str">
        <f>TEXT(Table1[[#This Row],[Order_Date]],"mmmm")</f>
        <v>August</v>
      </c>
      <c r="P581">
        <f>YEAR(Table1[[#This Row],[Order_Date]])</f>
        <v>2025</v>
      </c>
      <c r="Q581" t="str">
        <f>"Q"&amp;ROUNDUP(MONTH(Table1[[#This Row],[Order_Date]])/3,0)</f>
        <v>Q3</v>
      </c>
    </row>
    <row r="582" spans="1:17" x14ac:dyDescent="0.25">
      <c r="A582" t="s">
        <v>1528</v>
      </c>
      <c r="B582" t="s">
        <v>882</v>
      </c>
      <c r="C582" t="s">
        <v>1450</v>
      </c>
      <c r="D582" t="s">
        <v>461</v>
      </c>
      <c r="E582" t="str">
        <f>_xlfn.XLOOKUP(Table1[[#This Row],[Product_ID]],[1]!Table1[Product_ID],[1]!Table1[Product_Name])</f>
        <v>Beauty Product 13</v>
      </c>
      <c r="F582" t="str">
        <f>_xlfn.XLOOKUP(Table1[[#This Row],[Product_ID]],[1]!Table1[Product_ID],[1]!Table1[Category])</f>
        <v>Beauty</v>
      </c>
      <c r="G582">
        <f>_xlfn.XLOOKUP(Table1[[#This Row],[Product_ID]],[1]!Table1[Product_ID],[1]!Table1[Unit_Price])</f>
        <v>639</v>
      </c>
      <c r="H582">
        <f>_xlfn.XLOOKUP(Table1[[#This Row],[Product_ID]],[1]!Table1[Product_ID],[1]!Table1[Cost])</f>
        <v>319.5</v>
      </c>
      <c r="I582">
        <v>5</v>
      </c>
      <c r="J582">
        <v>15</v>
      </c>
      <c r="K582">
        <f>Table1[[#This Row],[Quantity]]*Table1[[#This Row],[Unit_Price]]</f>
        <v>3195</v>
      </c>
      <c r="L582">
        <f>Table1[[#This Row],[Quantity]]*Table1[[#This Row],[Cost]]</f>
        <v>1597.5</v>
      </c>
      <c r="M582">
        <f>Table1[[#This Row],[Sales]]-Table1[[#This Row],[Total_Cost]]</f>
        <v>1597.5</v>
      </c>
      <c r="N582" s="1">
        <f>Table1[[#This Row],[Profit]]/Table1[[#This Row],[Sales]]</f>
        <v>0.5</v>
      </c>
      <c r="O582" t="str">
        <f>TEXT(Table1[[#This Row],[Order_Date]],"mmmm")</f>
        <v>May</v>
      </c>
      <c r="P582">
        <f>YEAR(Table1[[#This Row],[Order_Date]])</f>
        <v>2024</v>
      </c>
      <c r="Q582" t="str">
        <f>"Q"&amp;ROUNDUP(MONTH(Table1[[#This Row],[Order_Date]])/3,0)</f>
        <v>Q2</v>
      </c>
    </row>
    <row r="583" spans="1:17" x14ac:dyDescent="0.25">
      <c r="A583" t="s">
        <v>1529</v>
      </c>
      <c r="B583" t="s">
        <v>1530</v>
      </c>
      <c r="C583" t="s">
        <v>1531</v>
      </c>
      <c r="D583" t="s">
        <v>855</v>
      </c>
      <c r="E583" t="str">
        <f>_xlfn.XLOOKUP(Table1[[#This Row],[Product_ID]],[1]!Table1[Product_ID],[1]!Table1[Product_Name])</f>
        <v>Sports Product 62</v>
      </c>
      <c r="F583" t="str">
        <f>_xlfn.XLOOKUP(Table1[[#This Row],[Product_ID]],[1]!Table1[Product_ID],[1]!Table1[Category])</f>
        <v>Sports</v>
      </c>
      <c r="G583">
        <f>_xlfn.XLOOKUP(Table1[[#This Row],[Product_ID]],[1]!Table1[Product_ID],[1]!Table1[Unit_Price])</f>
        <v>2777</v>
      </c>
      <c r="H583">
        <f>_xlfn.XLOOKUP(Table1[[#This Row],[Product_ID]],[1]!Table1[Product_ID],[1]!Table1[Cost])</f>
        <v>1943.9</v>
      </c>
      <c r="I583">
        <v>2</v>
      </c>
      <c r="J583">
        <v>0</v>
      </c>
      <c r="K583">
        <f>Table1[[#This Row],[Quantity]]*Table1[[#This Row],[Unit_Price]]</f>
        <v>5554</v>
      </c>
      <c r="L583">
        <f>Table1[[#This Row],[Quantity]]*Table1[[#This Row],[Cost]]</f>
        <v>3887.8</v>
      </c>
      <c r="M583">
        <f>Table1[[#This Row],[Sales]]-Table1[[#This Row],[Total_Cost]]</f>
        <v>1666.1999999999998</v>
      </c>
      <c r="N583" s="1">
        <f>Table1[[#This Row],[Profit]]/Table1[[#This Row],[Sales]]</f>
        <v>0.3</v>
      </c>
      <c r="O583" t="str">
        <f>TEXT(Table1[[#This Row],[Order_Date]],"mmmm")</f>
        <v>October</v>
      </c>
      <c r="P583">
        <f>YEAR(Table1[[#This Row],[Order_Date]])</f>
        <v>2025</v>
      </c>
      <c r="Q583" t="str">
        <f>"Q"&amp;ROUNDUP(MONTH(Table1[[#This Row],[Order_Date]])/3,0)</f>
        <v>Q4</v>
      </c>
    </row>
    <row r="584" spans="1:17" x14ac:dyDescent="0.25">
      <c r="A584" t="s">
        <v>1532</v>
      </c>
      <c r="B584" t="s">
        <v>504</v>
      </c>
      <c r="C584" t="s">
        <v>1037</v>
      </c>
      <c r="D584" t="s">
        <v>327</v>
      </c>
      <c r="E584" t="str">
        <f>_xlfn.XLOOKUP(Table1[[#This Row],[Product_ID]],[1]!Table1[Product_ID],[1]!Table1[Product_Name])</f>
        <v>Electronics Product 55</v>
      </c>
      <c r="F584" t="str">
        <f>_xlfn.XLOOKUP(Table1[[#This Row],[Product_ID]],[1]!Table1[Product_ID],[1]!Table1[Category])</f>
        <v>Electronics</v>
      </c>
      <c r="G584">
        <f>_xlfn.XLOOKUP(Table1[[#This Row],[Product_ID]],[1]!Table1[Product_ID],[1]!Table1[Unit_Price])</f>
        <v>6621</v>
      </c>
      <c r="H584">
        <f>_xlfn.XLOOKUP(Table1[[#This Row],[Product_ID]],[1]!Table1[Product_ID],[1]!Table1[Cost])</f>
        <v>3972.6</v>
      </c>
      <c r="I584">
        <v>5</v>
      </c>
      <c r="J584">
        <v>20</v>
      </c>
      <c r="K584">
        <f>Table1[[#This Row],[Quantity]]*Table1[[#This Row],[Unit_Price]]</f>
        <v>33105</v>
      </c>
      <c r="L584">
        <f>Table1[[#This Row],[Quantity]]*Table1[[#This Row],[Cost]]</f>
        <v>19863</v>
      </c>
      <c r="M584">
        <f>Table1[[#This Row],[Sales]]-Table1[[#This Row],[Total_Cost]]</f>
        <v>13242</v>
      </c>
      <c r="N584" s="1">
        <f>Table1[[#This Row],[Profit]]/Table1[[#This Row],[Sales]]</f>
        <v>0.4</v>
      </c>
      <c r="O584" t="str">
        <f>TEXT(Table1[[#This Row],[Order_Date]],"mmmm")</f>
        <v>July</v>
      </c>
      <c r="P584">
        <f>YEAR(Table1[[#This Row],[Order_Date]])</f>
        <v>2024</v>
      </c>
      <c r="Q584" t="str">
        <f>"Q"&amp;ROUNDUP(MONTH(Table1[[#This Row],[Order_Date]])/3,0)</f>
        <v>Q3</v>
      </c>
    </row>
    <row r="585" spans="1:17" x14ac:dyDescent="0.25">
      <c r="A585" t="s">
        <v>1533</v>
      </c>
      <c r="B585" t="s">
        <v>941</v>
      </c>
      <c r="C585" t="s">
        <v>323</v>
      </c>
      <c r="D585" t="s">
        <v>33</v>
      </c>
      <c r="E585" t="str">
        <f>_xlfn.XLOOKUP(Table1[[#This Row],[Product_ID]],[1]!Table1[Product_ID],[1]!Table1[Product_Name])</f>
        <v>Sports Product 88</v>
      </c>
      <c r="F585" t="str">
        <f>_xlfn.XLOOKUP(Table1[[#This Row],[Product_ID]],[1]!Table1[Product_ID],[1]!Table1[Category])</f>
        <v>Sports</v>
      </c>
      <c r="G585">
        <f>_xlfn.XLOOKUP(Table1[[#This Row],[Product_ID]],[1]!Table1[Product_ID],[1]!Table1[Unit_Price])</f>
        <v>11542</v>
      </c>
      <c r="H585">
        <f>_xlfn.XLOOKUP(Table1[[#This Row],[Product_ID]],[1]!Table1[Product_ID],[1]!Table1[Cost])</f>
        <v>6925.2</v>
      </c>
      <c r="I585">
        <v>3</v>
      </c>
      <c r="J585">
        <v>15</v>
      </c>
      <c r="K585">
        <f>Table1[[#This Row],[Quantity]]*Table1[[#This Row],[Unit_Price]]</f>
        <v>34626</v>
      </c>
      <c r="L585">
        <f>Table1[[#This Row],[Quantity]]*Table1[[#This Row],[Cost]]</f>
        <v>20775.599999999999</v>
      </c>
      <c r="M585">
        <f>Table1[[#This Row],[Sales]]-Table1[[#This Row],[Total_Cost]]</f>
        <v>13850.400000000001</v>
      </c>
      <c r="N585" s="1">
        <f>Table1[[#This Row],[Profit]]/Table1[[#This Row],[Sales]]</f>
        <v>0.4</v>
      </c>
      <c r="O585" t="str">
        <f>TEXT(Table1[[#This Row],[Order_Date]],"mmmm")</f>
        <v>July</v>
      </c>
      <c r="P585">
        <f>YEAR(Table1[[#This Row],[Order_Date]])</f>
        <v>2024</v>
      </c>
      <c r="Q585" t="str">
        <f>"Q"&amp;ROUNDUP(MONTH(Table1[[#This Row],[Order_Date]])/3,0)</f>
        <v>Q3</v>
      </c>
    </row>
    <row r="586" spans="1:17" x14ac:dyDescent="0.25">
      <c r="A586" t="s">
        <v>1534</v>
      </c>
      <c r="B586" t="s">
        <v>808</v>
      </c>
      <c r="C586" t="s">
        <v>1343</v>
      </c>
      <c r="D586" t="s">
        <v>157</v>
      </c>
      <c r="E586" t="str">
        <f>_xlfn.XLOOKUP(Table1[[#This Row],[Product_ID]],[1]!Table1[Product_ID],[1]!Table1[Product_Name])</f>
        <v>Sports Product 89</v>
      </c>
      <c r="F586" t="str">
        <f>_xlfn.XLOOKUP(Table1[[#This Row],[Product_ID]],[1]!Table1[Product_ID],[1]!Table1[Category])</f>
        <v>Sports</v>
      </c>
      <c r="G586">
        <f>_xlfn.XLOOKUP(Table1[[#This Row],[Product_ID]],[1]!Table1[Product_ID],[1]!Table1[Unit_Price])</f>
        <v>2956</v>
      </c>
      <c r="H586">
        <f>_xlfn.XLOOKUP(Table1[[#This Row],[Product_ID]],[1]!Table1[Product_ID],[1]!Table1[Cost])</f>
        <v>1478</v>
      </c>
      <c r="I586">
        <v>5</v>
      </c>
      <c r="J586">
        <v>10</v>
      </c>
      <c r="K586">
        <f>Table1[[#This Row],[Quantity]]*Table1[[#This Row],[Unit_Price]]</f>
        <v>14780</v>
      </c>
      <c r="L586">
        <f>Table1[[#This Row],[Quantity]]*Table1[[#This Row],[Cost]]</f>
        <v>7390</v>
      </c>
      <c r="M586">
        <f>Table1[[#This Row],[Sales]]-Table1[[#This Row],[Total_Cost]]</f>
        <v>7390</v>
      </c>
      <c r="N586" s="1">
        <f>Table1[[#This Row],[Profit]]/Table1[[#This Row],[Sales]]</f>
        <v>0.5</v>
      </c>
      <c r="O586" t="str">
        <f>TEXT(Table1[[#This Row],[Order_Date]],"mmmm")</f>
        <v>August</v>
      </c>
      <c r="P586">
        <f>YEAR(Table1[[#This Row],[Order_Date]])</f>
        <v>2024</v>
      </c>
      <c r="Q586" t="str">
        <f>"Q"&amp;ROUNDUP(MONTH(Table1[[#This Row],[Order_Date]])/3,0)</f>
        <v>Q3</v>
      </c>
    </row>
    <row r="587" spans="1:17" x14ac:dyDescent="0.25">
      <c r="A587" t="s">
        <v>1535</v>
      </c>
      <c r="B587" t="s">
        <v>1287</v>
      </c>
      <c r="C587" t="s">
        <v>1536</v>
      </c>
      <c r="D587" t="s">
        <v>67</v>
      </c>
      <c r="E587" t="str">
        <f>_xlfn.XLOOKUP(Table1[[#This Row],[Product_ID]],[1]!Table1[Product_ID],[1]!Table1[Product_Name])</f>
        <v>Home &amp; Kitchen Product 12</v>
      </c>
      <c r="F587" t="str">
        <f>_xlfn.XLOOKUP(Table1[[#This Row],[Product_ID]],[1]!Table1[Product_ID],[1]!Table1[Category])</f>
        <v>Home &amp; Kitchen</v>
      </c>
      <c r="G587">
        <f>_xlfn.XLOOKUP(Table1[[#This Row],[Product_ID]],[1]!Table1[Product_ID],[1]!Table1[Unit_Price])</f>
        <v>1513</v>
      </c>
      <c r="H587">
        <f>_xlfn.XLOOKUP(Table1[[#This Row],[Product_ID]],[1]!Table1[Product_ID],[1]!Table1[Cost])</f>
        <v>907.8</v>
      </c>
      <c r="I587">
        <v>2</v>
      </c>
      <c r="J587">
        <v>15</v>
      </c>
      <c r="K587">
        <f>Table1[[#This Row],[Quantity]]*Table1[[#This Row],[Unit_Price]]</f>
        <v>3026</v>
      </c>
      <c r="L587">
        <f>Table1[[#This Row],[Quantity]]*Table1[[#This Row],[Cost]]</f>
        <v>1815.6</v>
      </c>
      <c r="M587">
        <f>Table1[[#This Row],[Sales]]-Table1[[#This Row],[Total_Cost]]</f>
        <v>1210.4000000000001</v>
      </c>
      <c r="N587" s="1">
        <f>Table1[[#This Row],[Profit]]/Table1[[#This Row],[Sales]]</f>
        <v>0.4</v>
      </c>
      <c r="O587" t="str">
        <f>TEXT(Table1[[#This Row],[Order_Date]],"mmmm")</f>
        <v>August</v>
      </c>
      <c r="P587">
        <f>YEAR(Table1[[#This Row],[Order_Date]])</f>
        <v>2024</v>
      </c>
      <c r="Q587" t="str">
        <f>"Q"&amp;ROUNDUP(MONTH(Table1[[#This Row],[Order_Date]])/3,0)</f>
        <v>Q3</v>
      </c>
    </row>
    <row r="588" spans="1:17" x14ac:dyDescent="0.25">
      <c r="A588" t="s">
        <v>1537</v>
      </c>
      <c r="B588" t="s">
        <v>1234</v>
      </c>
      <c r="C588" t="s">
        <v>291</v>
      </c>
      <c r="D588" t="s">
        <v>908</v>
      </c>
      <c r="E588" t="str">
        <f>_xlfn.XLOOKUP(Table1[[#This Row],[Product_ID]],[1]!Table1[Product_ID],[1]!Table1[Product_Name])</f>
        <v>Beauty Product 41</v>
      </c>
      <c r="F588" t="str">
        <f>_xlfn.XLOOKUP(Table1[[#This Row],[Product_ID]],[1]!Table1[Product_ID],[1]!Table1[Category])</f>
        <v>Beauty</v>
      </c>
      <c r="G588">
        <f>_xlfn.XLOOKUP(Table1[[#This Row],[Product_ID]],[1]!Table1[Product_ID],[1]!Table1[Unit_Price])</f>
        <v>2433</v>
      </c>
      <c r="H588">
        <f>_xlfn.XLOOKUP(Table1[[#This Row],[Product_ID]],[1]!Table1[Product_ID],[1]!Table1[Cost])</f>
        <v>1216.5</v>
      </c>
      <c r="I588">
        <v>2</v>
      </c>
      <c r="J588">
        <v>20</v>
      </c>
      <c r="K588">
        <f>Table1[[#This Row],[Quantity]]*Table1[[#This Row],[Unit_Price]]</f>
        <v>4866</v>
      </c>
      <c r="L588">
        <f>Table1[[#This Row],[Quantity]]*Table1[[#This Row],[Cost]]</f>
        <v>2433</v>
      </c>
      <c r="M588">
        <f>Table1[[#This Row],[Sales]]-Table1[[#This Row],[Total_Cost]]</f>
        <v>2433</v>
      </c>
      <c r="N588" s="1">
        <f>Table1[[#This Row],[Profit]]/Table1[[#This Row],[Sales]]</f>
        <v>0.5</v>
      </c>
      <c r="O588" t="str">
        <f>TEXT(Table1[[#This Row],[Order_Date]],"mmmm")</f>
        <v>June</v>
      </c>
      <c r="P588">
        <f>YEAR(Table1[[#This Row],[Order_Date]])</f>
        <v>2024</v>
      </c>
      <c r="Q588" t="str">
        <f>"Q"&amp;ROUNDUP(MONTH(Table1[[#This Row],[Order_Date]])/3,0)</f>
        <v>Q2</v>
      </c>
    </row>
    <row r="589" spans="1:17" x14ac:dyDescent="0.25">
      <c r="A589" t="s">
        <v>1538</v>
      </c>
      <c r="B589" t="s">
        <v>1539</v>
      </c>
      <c r="C589" t="s">
        <v>1540</v>
      </c>
      <c r="D589" t="s">
        <v>59</v>
      </c>
      <c r="E589" t="str">
        <f>_xlfn.XLOOKUP(Table1[[#This Row],[Product_ID]],[1]!Table1[Product_ID],[1]!Table1[Product_Name])</f>
        <v>Sports Product 23</v>
      </c>
      <c r="F589" t="str">
        <f>_xlfn.XLOOKUP(Table1[[#This Row],[Product_ID]],[1]!Table1[Product_ID],[1]!Table1[Category])</f>
        <v>Sports</v>
      </c>
      <c r="G589">
        <f>_xlfn.XLOOKUP(Table1[[#This Row],[Product_ID]],[1]!Table1[Product_ID],[1]!Table1[Unit_Price])</f>
        <v>4437</v>
      </c>
      <c r="H589">
        <f>_xlfn.XLOOKUP(Table1[[#This Row],[Product_ID]],[1]!Table1[Product_ID],[1]!Table1[Cost])</f>
        <v>2662.2</v>
      </c>
      <c r="I589">
        <v>3</v>
      </c>
      <c r="J589">
        <v>15</v>
      </c>
      <c r="K589">
        <f>Table1[[#This Row],[Quantity]]*Table1[[#This Row],[Unit_Price]]</f>
        <v>13311</v>
      </c>
      <c r="L589">
        <f>Table1[[#This Row],[Quantity]]*Table1[[#This Row],[Cost]]</f>
        <v>7986.5999999999995</v>
      </c>
      <c r="M589">
        <f>Table1[[#This Row],[Sales]]-Table1[[#This Row],[Total_Cost]]</f>
        <v>5324.4000000000005</v>
      </c>
      <c r="N589" s="1">
        <f>Table1[[#This Row],[Profit]]/Table1[[#This Row],[Sales]]</f>
        <v>0.4</v>
      </c>
      <c r="O589" t="str">
        <f>TEXT(Table1[[#This Row],[Order_Date]],"mmmm")</f>
        <v>November</v>
      </c>
      <c r="P589">
        <f>YEAR(Table1[[#This Row],[Order_Date]])</f>
        <v>2025</v>
      </c>
      <c r="Q589" t="str">
        <f>"Q"&amp;ROUNDUP(MONTH(Table1[[#This Row],[Order_Date]])/3,0)</f>
        <v>Q4</v>
      </c>
    </row>
    <row r="590" spans="1:17" x14ac:dyDescent="0.25">
      <c r="A590" t="s">
        <v>1541</v>
      </c>
      <c r="B590" t="s">
        <v>1469</v>
      </c>
      <c r="C590" t="s">
        <v>804</v>
      </c>
      <c r="D590" t="s">
        <v>216</v>
      </c>
      <c r="E590" t="str">
        <f>_xlfn.XLOOKUP(Table1[[#This Row],[Product_ID]],[1]!Table1[Product_ID],[1]!Table1[Product_Name])</f>
        <v>Beauty Product 69</v>
      </c>
      <c r="F590" t="str">
        <f>_xlfn.XLOOKUP(Table1[[#This Row],[Product_ID]],[1]!Table1[Product_ID],[1]!Table1[Category])</f>
        <v>Beauty</v>
      </c>
      <c r="G590">
        <f>_xlfn.XLOOKUP(Table1[[#This Row],[Product_ID]],[1]!Table1[Product_ID],[1]!Table1[Unit_Price])</f>
        <v>384</v>
      </c>
      <c r="H590">
        <f>_xlfn.XLOOKUP(Table1[[#This Row],[Product_ID]],[1]!Table1[Product_ID],[1]!Table1[Cost])</f>
        <v>192</v>
      </c>
      <c r="I590">
        <v>4</v>
      </c>
      <c r="J590">
        <v>5</v>
      </c>
      <c r="K590">
        <f>Table1[[#This Row],[Quantity]]*Table1[[#This Row],[Unit_Price]]</f>
        <v>1536</v>
      </c>
      <c r="L590">
        <f>Table1[[#This Row],[Quantity]]*Table1[[#This Row],[Cost]]</f>
        <v>768</v>
      </c>
      <c r="M590">
        <f>Table1[[#This Row],[Sales]]-Table1[[#This Row],[Total_Cost]]</f>
        <v>768</v>
      </c>
      <c r="N590" s="1">
        <f>Table1[[#This Row],[Profit]]/Table1[[#This Row],[Sales]]</f>
        <v>0.5</v>
      </c>
      <c r="O590" t="str">
        <f>TEXT(Table1[[#This Row],[Order_Date]],"mmmm")</f>
        <v>December</v>
      </c>
      <c r="P590">
        <f>YEAR(Table1[[#This Row],[Order_Date]])</f>
        <v>2025</v>
      </c>
      <c r="Q590" t="str">
        <f>"Q"&amp;ROUNDUP(MONTH(Table1[[#This Row],[Order_Date]])/3,0)</f>
        <v>Q4</v>
      </c>
    </row>
    <row r="591" spans="1:17" x14ac:dyDescent="0.25">
      <c r="A591" t="s">
        <v>1542</v>
      </c>
      <c r="B591" t="s">
        <v>1543</v>
      </c>
      <c r="C591" t="s">
        <v>1072</v>
      </c>
      <c r="D591" t="s">
        <v>908</v>
      </c>
      <c r="E591" t="str">
        <f>_xlfn.XLOOKUP(Table1[[#This Row],[Product_ID]],[1]!Table1[Product_ID],[1]!Table1[Product_Name])</f>
        <v>Beauty Product 41</v>
      </c>
      <c r="F591" t="str">
        <f>_xlfn.XLOOKUP(Table1[[#This Row],[Product_ID]],[1]!Table1[Product_ID],[1]!Table1[Category])</f>
        <v>Beauty</v>
      </c>
      <c r="G591">
        <f>_xlfn.XLOOKUP(Table1[[#This Row],[Product_ID]],[1]!Table1[Product_ID],[1]!Table1[Unit_Price])</f>
        <v>2433</v>
      </c>
      <c r="H591">
        <f>_xlfn.XLOOKUP(Table1[[#This Row],[Product_ID]],[1]!Table1[Product_ID],[1]!Table1[Cost])</f>
        <v>1216.5</v>
      </c>
      <c r="I591">
        <v>3</v>
      </c>
      <c r="J591">
        <v>20</v>
      </c>
      <c r="K591">
        <f>Table1[[#This Row],[Quantity]]*Table1[[#This Row],[Unit_Price]]</f>
        <v>7299</v>
      </c>
      <c r="L591">
        <f>Table1[[#This Row],[Quantity]]*Table1[[#This Row],[Cost]]</f>
        <v>3649.5</v>
      </c>
      <c r="M591">
        <f>Table1[[#This Row],[Sales]]-Table1[[#This Row],[Total_Cost]]</f>
        <v>3649.5</v>
      </c>
      <c r="N591" s="1">
        <f>Table1[[#This Row],[Profit]]/Table1[[#This Row],[Sales]]</f>
        <v>0.5</v>
      </c>
      <c r="O591" t="str">
        <f>TEXT(Table1[[#This Row],[Order_Date]],"mmmm")</f>
        <v>June</v>
      </c>
      <c r="P591">
        <f>YEAR(Table1[[#This Row],[Order_Date]])</f>
        <v>2024</v>
      </c>
      <c r="Q591" t="str">
        <f>"Q"&amp;ROUNDUP(MONTH(Table1[[#This Row],[Order_Date]])/3,0)</f>
        <v>Q2</v>
      </c>
    </row>
    <row r="592" spans="1:17" x14ac:dyDescent="0.25">
      <c r="A592" t="s">
        <v>1544</v>
      </c>
      <c r="B592" t="s">
        <v>463</v>
      </c>
      <c r="C592" t="s">
        <v>535</v>
      </c>
      <c r="D592" t="s">
        <v>313</v>
      </c>
      <c r="E592" t="str">
        <f>_xlfn.XLOOKUP(Table1[[#This Row],[Product_ID]],[1]!Table1[Product_ID],[1]!Table1[Product_Name])</f>
        <v>Sports Product 44</v>
      </c>
      <c r="F592" t="str">
        <f>_xlfn.XLOOKUP(Table1[[#This Row],[Product_ID]],[1]!Table1[Product_ID],[1]!Table1[Category])</f>
        <v>Sports</v>
      </c>
      <c r="G592">
        <f>_xlfn.XLOOKUP(Table1[[#This Row],[Product_ID]],[1]!Table1[Product_ID],[1]!Table1[Unit_Price])</f>
        <v>5008</v>
      </c>
      <c r="H592">
        <f>_xlfn.XLOOKUP(Table1[[#This Row],[Product_ID]],[1]!Table1[Product_ID],[1]!Table1[Cost])</f>
        <v>3505.6</v>
      </c>
      <c r="I592">
        <v>4</v>
      </c>
      <c r="J592">
        <v>10</v>
      </c>
      <c r="K592">
        <f>Table1[[#This Row],[Quantity]]*Table1[[#This Row],[Unit_Price]]</f>
        <v>20032</v>
      </c>
      <c r="L592">
        <f>Table1[[#This Row],[Quantity]]*Table1[[#This Row],[Cost]]</f>
        <v>14022.4</v>
      </c>
      <c r="M592">
        <f>Table1[[#This Row],[Sales]]-Table1[[#This Row],[Total_Cost]]</f>
        <v>6009.6</v>
      </c>
      <c r="N592" s="1">
        <f>Table1[[#This Row],[Profit]]/Table1[[#This Row],[Sales]]</f>
        <v>0.30000000000000004</v>
      </c>
      <c r="O592" t="str">
        <f>TEXT(Table1[[#This Row],[Order_Date]],"mmmm")</f>
        <v>November</v>
      </c>
      <c r="P592">
        <f>YEAR(Table1[[#This Row],[Order_Date]])</f>
        <v>2025</v>
      </c>
      <c r="Q592" t="str">
        <f>"Q"&amp;ROUNDUP(MONTH(Table1[[#This Row],[Order_Date]])/3,0)</f>
        <v>Q4</v>
      </c>
    </row>
    <row r="593" spans="1:17" x14ac:dyDescent="0.25">
      <c r="A593" t="s">
        <v>1545</v>
      </c>
      <c r="B593" t="s">
        <v>345</v>
      </c>
      <c r="C593" t="s">
        <v>1546</v>
      </c>
      <c r="D593" t="s">
        <v>9</v>
      </c>
      <c r="E593" t="str">
        <f>_xlfn.XLOOKUP(Table1[[#This Row],[Product_ID]],[1]!Table1[Product_ID],[1]!Table1[Product_Name])</f>
        <v>Home &amp; Kitchen Product 10</v>
      </c>
      <c r="F593" t="str">
        <f>_xlfn.XLOOKUP(Table1[[#This Row],[Product_ID]],[1]!Table1[Product_ID],[1]!Table1[Category])</f>
        <v>Home &amp; Kitchen</v>
      </c>
      <c r="G593">
        <f>_xlfn.XLOOKUP(Table1[[#This Row],[Product_ID]],[1]!Table1[Product_ID],[1]!Table1[Unit_Price])</f>
        <v>10936</v>
      </c>
      <c r="H593">
        <f>_xlfn.XLOOKUP(Table1[[#This Row],[Product_ID]],[1]!Table1[Product_ID],[1]!Table1[Cost])</f>
        <v>6561.6</v>
      </c>
      <c r="I593">
        <v>3</v>
      </c>
      <c r="J593">
        <v>5</v>
      </c>
      <c r="K593">
        <f>Table1[[#This Row],[Quantity]]*Table1[[#This Row],[Unit_Price]]</f>
        <v>32808</v>
      </c>
      <c r="L593">
        <f>Table1[[#This Row],[Quantity]]*Table1[[#This Row],[Cost]]</f>
        <v>19684.800000000003</v>
      </c>
      <c r="M593">
        <f>Table1[[#This Row],[Sales]]-Table1[[#This Row],[Total_Cost]]</f>
        <v>13123.199999999997</v>
      </c>
      <c r="N593" s="1">
        <f>Table1[[#This Row],[Profit]]/Table1[[#This Row],[Sales]]</f>
        <v>0.39999999999999991</v>
      </c>
      <c r="O593" t="str">
        <f>TEXT(Table1[[#This Row],[Order_Date]],"mmmm")</f>
        <v>March</v>
      </c>
      <c r="P593">
        <f>YEAR(Table1[[#This Row],[Order_Date]])</f>
        <v>2025</v>
      </c>
      <c r="Q593" t="str">
        <f>"Q"&amp;ROUNDUP(MONTH(Table1[[#This Row],[Order_Date]])/3,0)</f>
        <v>Q1</v>
      </c>
    </row>
    <row r="594" spans="1:17" x14ac:dyDescent="0.25">
      <c r="A594" t="s">
        <v>1547</v>
      </c>
      <c r="B594" t="s">
        <v>353</v>
      </c>
      <c r="C594" t="s">
        <v>1440</v>
      </c>
      <c r="D594" t="s">
        <v>104</v>
      </c>
      <c r="E594" t="str">
        <f>_xlfn.XLOOKUP(Table1[[#This Row],[Product_ID]],[1]!Table1[Product_ID],[1]!Table1[Product_Name])</f>
        <v>Electronics Product 72</v>
      </c>
      <c r="F594" t="str">
        <f>_xlfn.XLOOKUP(Table1[[#This Row],[Product_ID]],[1]!Table1[Product_ID],[1]!Table1[Category])</f>
        <v>Electronics</v>
      </c>
      <c r="G594">
        <f>_xlfn.XLOOKUP(Table1[[#This Row],[Product_ID]],[1]!Table1[Product_ID],[1]!Table1[Unit_Price])</f>
        <v>27555</v>
      </c>
      <c r="H594">
        <f>_xlfn.XLOOKUP(Table1[[#This Row],[Product_ID]],[1]!Table1[Product_ID],[1]!Table1[Cost])</f>
        <v>19288.5</v>
      </c>
      <c r="I594">
        <v>2</v>
      </c>
      <c r="J594">
        <v>20</v>
      </c>
      <c r="K594">
        <f>Table1[[#This Row],[Quantity]]*Table1[[#This Row],[Unit_Price]]</f>
        <v>55110</v>
      </c>
      <c r="L594">
        <f>Table1[[#This Row],[Quantity]]*Table1[[#This Row],[Cost]]</f>
        <v>38577</v>
      </c>
      <c r="M594">
        <f>Table1[[#This Row],[Sales]]-Table1[[#This Row],[Total_Cost]]</f>
        <v>16533</v>
      </c>
      <c r="N594" s="1">
        <f>Table1[[#This Row],[Profit]]/Table1[[#This Row],[Sales]]</f>
        <v>0.3</v>
      </c>
      <c r="O594" t="str">
        <f>TEXT(Table1[[#This Row],[Order_Date]],"mmmm")</f>
        <v>June</v>
      </c>
      <c r="P594">
        <f>YEAR(Table1[[#This Row],[Order_Date]])</f>
        <v>2025</v>
      </c>
      <c r="Q594" t="str">
        <f>"Q"&amp;ROUNDUP(MONTH(Table1[[#This Row],[Order_Date]])/3,0)</f>
        <v>Q2</v>
      </c>
    </row>
    <row r="595" spans="1:17" x14ac:dyDescent="0.25">
      <c r="A595" t="s">
        <v>1548</v>
      </c>
      <c r="B595" t="s">
        <v>494</v>
      </c>
      <c r="C595" t="s">
        <v>1549</v>
      </c>
      <c r="D595" t="s">
        <v>281</v>
      </c>
      <c r="E595" t="str">
        <f>_xlfn.XLOOKUP(Table1[[#This Row],[Product_ID]],[1]!Table1[Product_ID],[1]!Table1[Product_Name])</f>
        <v>Sports Product 9</v>
      </c>
      <c r="F595" t="str">
        <f>_xlfn.XLOOKUP(Table1[[#This Row],[Product_ID]],[1]!Table1[Product_ID],[1]!Table1[Category])</f>
        <v>Sports</v>
      </c>
      <c r="G595">
        <f>_xlfn.XLOOKUP(Table1[[#This Row],[Product_ID]],[1]!Table1[Product_ID],[1]!Table1[Unit_Price])</f>
        <v>10891</v>
      </c>
      <c r="H595">
        <f>_xlfn.XLOOKUP(Table1[[#This Row],[Product_ID]],[1]!Table1[Product_ID],[1]!Table1[Cost])</f>
        <v>5445.5</v>
      </c>
      <c r="I595">
        <v>4</v>
      </c>
      <c r="J595">
        <v>10</v>
      </c>
      <c r="K595">
        <f>Table1[[#This Row],[Quantity]]*Table1[[#This Row],[Unit_Price]]</f>
        <v>43564</v>
      </c>
      <c r="L595">
        <f>Table1[[#This Row],[Quantity]]*Table1[[#This Row],[Cost]]</f>
        <v>21782</v>
      </c>
      <c r="M595">
        <f>Table1[[#This Row],[Sales]]-Table1[[#This Row],[Total_Cost]]</f>
        <v>21782</v>
      </c>
      <c r="N595" s="1">
        <f>Table1[[#This Row],[Profit]]/Table1[[#This Row],[Sales]]</f>
        <v>0.5</v>
      </c>
      <c r="O595" t="str">
        <f>TEXT(Table1[[#This Row],[Order_Date]],"mmmm")</f>
        <v>June</v>
      </c>
      <c r="P595">
        <f>YEAR(Table1[[#This Row],[Order_Date]])</f>
        <v>2025</v>
      </c>
      <c r="Q595" t="str">
        <f>"Q"&amp;ROUNDUP(MONTH(Table1[[#This Row],[Order_Date]])/3,0)</f>
        <v>Q2</v>
      </c>
    </row>
    <row r="596" spans="1:17" x14ac:dyDescent="0.25">
      <c r="A596" t="s">
        <v>1550</v>
      </c>
      <c r="B596" t="s">
        <v>228</v>
      </c>
      <c r="C596" t="s">
        <v>877</v>
      </c>
      <c r="D596" t="s">
        <v>465</v>
      </c>
      <c r="E596" t="str">
        <f>_xlfn.XLOOKUP(Table1[[#This Row],[Product_ID]],[1]!Table1[Product_ID],[1]!Table1[Product_Name])</f>
        <v>Beauty Product 71</v>
      </c>
      <c r="F596" t="str">
        <f>_xlfn.XLOOKUP(Table1[[#This Row],[Product_ID]],[1]!Table1[Product_ID],[1]!Table1[Category])</f>
        <v>Beauty</v>
      </c>
      <c r="G596">
        <f>_xlfn.XLOOKUP(Table1[[#This Row],[Product_ID]],[1]!Table1[Product_ID],[1]!Table1[Unit_Price])</f>
        <v>487</v>
      </c>
      <c r="H596">
        <f>_xlfn.XLOOKUP(Table1[[#This Row],[Product_ID]],[1]!Table1[Product_ID],[1]!Table1[Cost])</f>
        <v>243.5</v>
      </c>
      <c r="I596">
        <v>2</v>
      </c>
      <c r="J596">
        <v>15</v>
      </c>
      <c r="K596">
        <f>Table1[[#This Row],[Quantity]]*Table1[[#This Row],[Unit_Price]]</f>
        <v>974</v>
      </c>
      <c r="L596">
        <f>Table1[[#This Row],[Quantity]]*Table1[[#This Row],[Cost]]</f>
        <v>487</v>
      </c>
      <c r="M596">
        <f>Table1[[#This Row],[Sales]]-Table1[[#This Row],[Total_Cost]]</f>
        <v>487</v>
      </c>
      <c r="N596" s="1">
        <f>Table1[[#This Row],[Profit]]/Table1[[#This Row],[Sales]]</f>
        <v>0.5</v>
      </c>
      <c r="O596" t="str">
        <f>TEXT(Table1[[#This Row],[Order_Date]],"mmmm")</f>
        <v>August</v>
      </c>
      <c r="P596">
        <f>YEAR(Table1[[#This Row],[Order_Date]])</f>
        <v>2024</v>
      </c>
      <c r="Q596" t="str">
        <f>"Q"&amp;ROUNDUP(MONTH(Table1[[#This Row],[Order_Date]])/3,0)</f>
        <v>Q3</v>
      </c>
    </row>
    <row r="597" spans="1:17" x14ac:dyDescent="0.25">
      <c r="A597" t="s">
        <v>1551</v>
      </c>
      <c r="B597" t="s">
        <v>1552</v>
      </c>
      <c r="C597" t="s">
        <v>962</v>
      </c>
      <c r="D597" t="s">
        <v>146</v>
      </c>
      <c r="E597" t="str">
        <f>_xlfn.XLOOKUP(Table1[[#This Row],[Product_ID]],[1]!Table1[Product_ID],[1]!Table1[Product_Name])</f>
        <v>Electronics Product 8</v>
      </c>
      <c r="F597" t="str">
        <f>_xlfn.XLOOKUP(Table1[[#This Row],[Product_ID]],[1]!Table1[Product_ID],[1]!Table1[Category])</f>
        <v>Electronics</v>
      </c>
      <c r="G597">
        <f>_xlfn.XLOOKUP(Table1[[#This Row],[Product_ID]],[1]!Table1[Product_ID],[1]!Table1[Unit_Price])</f>
        <v>41971</v>
      </c>
      <c r="H597">
        <f>_xlfn.XLOOKUP(Table1[[#This Row],[Product_ID]],[1]!Table1[Product_ID],[1]!Table1[Cost])</f>
        <v>29379.7</v>
      </c>
      <c r="I597">
        <v>3</v>
      </c>
      <c r="J597">
        <v>10</v>
      </c>
      <c r="K597">
        <f>Table1[[#This Row],[Quantity]]*Table1[[#This Row],[Unit_Price]]</f>
        <v>125913</v>
      </c>
      <c r="L597">
        <f>Table1[[#This Row],[Quantity]]*Table1[[#This Row],[Cost]]</f>
        <v>88139.1</v>
      </c>
      <c r="M597">
        <f>Table1[[#This Row],[Sales]]-Table1[[#This Row],[Total_Cost]]</f>
        <v>37773.899999999994</v>
      </c>
      <c r="N597" s="1">
        <f>Table1[[#This Row],[Profit]]/Table1[[#This Row],[Sales]]</f>
        <v>0.29999999999999993</v>
      </c>
      <c r="O597" t="str">
        <f>TEXT(Table1[[#This Row],[Order_Date]],"mmmm")</f>
        <v>November</v>
      </c>
      <c r="P597">
        <f>YEAR(Table1[[#This Row],[Order_Date]])</f>
        <v>2024</v>
      </c>
      <c r="Q597" t="str">
        <f>"Q"&amp;ROUNDUP(MONTH(Table1[[#This Row],[Order_Date]])/3,0)</f>
        <v>Q4</v>
      </c>
    </row>
    <row r="598" spans="1:17" x14ac:dyDescent="0.25">
      <c r="A598" t="s">
        <v>1553</v>
      </c>
      <c r="B598" t="s">
        <v>1226</v>
      </c>
      <c r="C598" t="s">
        <v>1394</v>
      </c>
      <c r="D598" t="s">
        <v>59</v>
      </c>
      <c r="E598" t="str">
        <f>_xlfn.XLOOKUP(Table1[[#This Row],[Product_ID]],[1]!Table1[Product_ID],[1]!Table1[Product_Name])</f>
        <v>Sports Product 23</v>
      </c>
      <c r="F598" t="str">
        <f>_xlfn.XLOOKUP(Table1[[#This Row],[Product_ID]],[1]!Table1[Product_ID],[1]!Table1[Category])</f>
        <v>Sports</v>
      </c>
      <c r="G598">
        <f>_xlfn.XLOOKUP(Table1[[#This Row],[Product_ID]],[1]!Table1[Product_ID],[1]!Table1[Unit_Price])</f>
        <v>4437</v>
      </c>
      <c r="H598">
        <f>_xlfn.XLOOKUP(Table1[[#This Row],[Product_ID]],[1]!Table1[Product_ID],[1]!Table1[Cost])</f>
        <v>2662.2</v>
      </c>
      <c r="I598">
        <v>1</v>
      </c>
      <c r="J598">
        <v>0</v>
      </c>
      <c r="K598">
        <f>Table1[[#This Row],[Quantity]]*Table1[[#This Row],[Unit_Price]]</f>
        <v>4437</v>
      </c>
      <c r="L598">
        <f>Table1[[#This Row],[Quantity]]*Table1[[#This Row],[Cost]]</f>
        <v>2662.2</v>
      </c>
      <c r="M598">
        <f>Table1[[#This Row],[Sales]]-Table1[[#This Row],[Total_Cost]]</f>
        <v>1774.8000000000002</v>
      </c>
      <c r="N598" s="1">
        <f>Table1[[#This Row],[Profit]]/Table1[[#This Row],[Sales]]</f>
        <v>0.4</v>
      </c>
      <c r="O598" t="str">
        <f>TEXT(Table1[[#This Row],[Order_Date]],"mmmm")</f>
        <v>January</v>
      </c>
      <c r="P598">
        <f>YEAR(Table1[[#This Row],[Order_Date]])</f>
        <v>2024</v>
      </c>
      <c r="Q598" t="str">
        <f>"Q"&amp;ROUNDUP(MONTH(Table1[[#This Row],[Order_Date]])/3,0)</f>
        <v>Q1</v>
      </c>
    </row>
    <row r="599" spans="1:17" x14ac:dyDescent="0.25">
      <c r="A599" t="s">
        <v>1554</v>
      </c>
      <c r="B599" t="s">
        <v>204</v>
      </c>
      <c r="C599" t="s">
        <v>1555</v>
      </c>
      <c r="D599" t="s">
        <v>13</v>
      </c>
      <c r="E599" t="str">
        <f>_xlfn.XLOOKUP(Table1[[#This Row],[Product_ID]],[1]!Table1[Product_ID],[1]!Table1[Product_Name])</f>
        <v>Beauty Product 1</v>
      </c>
      <c r="F599" t="str">
        <f>_xlfn.XLOOKUP(Table1[[#This Row],[Product_ID]],[1]!Table1[Product_ID],[1]!Table1[Category])</f>
        <v>Beauty</v>
      </c>
      <c r="G599">
        <f>_xlfn.XLOOKUP(Table1[[#This Row],[Product_ID]],[1]!Table1[Product_ID],[1]!Table1[Unit_Price])</f>
        <v>1891</v>
      </c>
      <c r="H599">
        <f>_xlfn.XLOOKUP(Table1[[#This Row],[Product_ID]],[1]!Table1[Product_ID],[1]!Table1[Cost])</f>
        <v>945.5</v>
      </c>
      <c r="I599">
        <v>2</v>
      </c>
      <c r="J599">
        <v>20</v>
      </c>
      <c r="K599">
        <f>Table1[[#This Row],[Quantity]]*Table1[[#This Row],[Unit_Price]]</f>
        <v>3782</v>
      </c>
      <c r="L599">
        <f>Table1[[#This Row],[Quantity]]*Table1[[#This Row],[Cost]]</f>
        <v>1891</v>
      </c>
      <c r="M599">
        <f>Table1[[#This Row],[Sales]]-Table1[[#This Row],[Total_Cost]]</f>
        <v>1891</v>
      </c>
      <c r="N599" s="1">
        <f>Table1[[#This Row],[Profit]]/Table1[[#This Row],[Sales]]</f>
        <v>0.5</v>
      </c>
      <c r="O599" t="str">
        <f>TEXT(Table1[[#This Row],[Order_Date]],"mmmm")</f>
        <v>March</v>
      </c>
      <c r="P599">
        <f>YEAR(Table1[[#This Row],[Order_Date]])</f>
        <v>2024</v>
      </c>
      <c r="Q599" t="str">
        <f>"Q"&amp;ROUNDUP(MONTH(Table1[[#This Row],[Order_Date]])/3,0)</f>
        <v>Q1</v>
      </c>
    </row>
    <row r="600" spans="1:17" x14ac:dyDescent="0.25">
      <c r="A600" t="s">
        <v>1556</v>
      </c>
      <c r="B600" t="s">
        <v>1033</v>
      </c>
      <c r="C600" t="s">
        <v>1557</v>
      </c>
      <c r="D600" t="s">
        <v>563</v>
      </c>
      <c r="E600" t="str">
        <f>_xlfn.XLOOKUP(Table1[[#This Row],[Product_ID]],[1]!Table1[Product_ID],[1]!Table1[Product_Name])</f>
        <v>Beauty Product 60</v>
      </c>
      <c r="F600" t="str">
        <f>_xlfn.XLOOKUP(Table1[[#This Row],[Product_ID]],[1]!Table1[Product_ID],[1]!Table1[Category])</f>
        <v>Beauty</v>
      </c>
      <c r="G600">
        <f>_xlfn.XLOOKUP(Table1[[#This Row],[Product_ID]],[1]!Table1[Product_ID],[1]!Table1[Unit_Price])</f>
        <v>758</v>
      </c>
      <c r="H600">
        <f>_xlfn.XLOOKUP(Table1[[#This Row],[Product_ID]],[1]!Table1[Product_ID],[1]!Table1[Cost])</f>
        <v>530.6</v>
      </c>
      <c r="I600">
        <v>2</v>
      </c>
      <c r="J600">
        <v>10</v>
      </c>
      <c r="K600">
        <f>Table1[[#This Row],[Quantity]]*Table1[[#This Row],[Unit_Price]]</f>
        <v>1516</v>
      </c>
      <c r="L600">
        <f>Table1[[#This Row],[Quantity]]*Table1[[#This Row],[Cost]]</f>
        <v>1061.2</v>
      </c>
      <c r="M600">
        <f>Table1[[#This Row],[Sales]]-Table1[[#This Row],[Total_Cost]]</f>
        <v>454.79999999999995</v>
      </c>
      <c r="N600" s="1">
        <f>Table1[[#This Row],[Profit]]/Table1[[#This Row],[Sales]]</f>
        <v>0.3</v>
      </c>
      <c r="O600" t="str">
        <f>TEXT(Table1[[#This Row],[Order_Date]],"mmmm")</f>
        <v>June</v>
      </c>
      <c r="P600">
        <f>YEAR(Table1[[#This Row],[Order_Date]])</f>
        <v>2024</v>
      </c>
      <c r="Q600" t="str">
        <f>"Q"&amp;ROUNDUP(MONTH(Table1[[#This Row],[Order_Date]])/3,0)</f>
        <v>Q2</v>
      </c>
    </row>
    <row r="601" spans="1:17" x14ac:dyDescent="0.25">
      <c r="A601" t="s">
        <v>1558</v>
      </c>
      <c r="B601" t="s">
        <v>249</v>
      </c>
      <c r="C601" t="s">
        <v>1559</v>
      </c>
      <c r="D601" t="s">
        <v>29</v>
      </c>
      <c r="E601" t="str">
        <f>_xlfn.XLOOKUP(Table1[[#This Row],[Product_ID]],[1]!Table1[Product_ID],[1]!Table1[Product_Name])</f>
        <v>Beauty Product 18</v>
      </c>
      <c r="F601" t="str">
        <f>_xlfn.XLOOKUP(Table1[[#This Row],[Product_ID]],[1]!Table1[Product_ID],[1]!Table1[Category])</f>
        <v>Beauty</v>
      </c>
      <c r="G601">
        <f>_xlfn.XLOOKUP(Table1[[#This Row],[Product_ID]],[1]!Table1[Product_ID],[1]!Table1[Unit_Price])</f>
        <v>3985</v>
      </c>
      <c r="H601">
        <f>_xlfn.XLOOKUP(Table1[[#This Row],[Product_ID]],[1]!Table1[Product_ID],[1]!Table1[Cost])</f>
        <v>2789.5</v>
      </c>
      <c r="I601">
        <v>3</v>
      </c>
      <c r="J601">
        <v>0</v>
      </c>
      <c r="K601">
        <f>Table1[[#This Row],[Quantity]]*Table1[[#This Row],[Unit_Price]]</f>
        <v>11955</v>
      </c>
      <c r="L601">
        <f>Table1[[#This Row],[Quantity]]*Table1[[#This Row],[Cost]]</f>
        <v>8368.5</v>
      </c>
      <c r="M601">
        <f>Table1[[#This Row],[Sales]]-Table1[[#This Row],[Total_Cost]]</f>
        <v>3586.5</v>
      </c>
      <c r="N601" s="1">
        <f>Table1[[#This Row],[Profit]]/Table1[[#This Row],[Sales]]</f>
        <v>0.3</v>
      </c>
      <c r="O601" t="str">
        <f>TEXT(Table1[[#This Row],[Order_Date]],"mmmm")</f>
        <v>February</v>
      </c>
      <c r="P601">
        <f>YEAR(Table1[[#This Row],[Order_Date]])</f>
        <v>2024</v>
      </c>
      <c r="Q601" t="str">
        <f>"Q"&amp;ROUNDUP(MONTH(Table1[[#This Row],[Order_Date]])/3,0)</f>
        <v>Q1</v>
      </c>
    </row>
    <row r="602" spans="1:17" x14ac:dyDescent="0.25">
      <c r="A602" t="s">
        <v>1560</v>
      </c>
      <c r="B602" t="s">
        <v>866</v>
      </c>
      <c r="C602" t="s">
        <v>1561</v>
      </c>
      <c r="D602" t="s">
        <v>638</v>
      </c>
      <c r="E602" t="str">
        <f>_xlfn.XLOOKUP(Table1[[#This Row],[Product_ID]],[1]!Table1[Product_ID],[1]!Table1[Product_Name])</f>
        <v>Sports Product 70</v>
      </c>
      <c r="F602" t="str">
        <f>_xlfn.XLOOKUP(Table1[[#This Row],[Product_ID]],[1]!Table1[Product_ID],[1]!Table1[Category])</f>
        <v>Sports</v>
      </c>
      <c r="G602">
        <f>_xlfn.XLOOKUP(Table1[[#This Row],[Product_ID]],[1]!Table1[Product_ID],[1]!Table1[Unit_Price])</f>
        <v>583</v>
      </c>
      <c r="H602">
        <f>_xlfn.XLOOKUP(Table1[[#This Row],[Product_ID]],[1]!Table1[Product_ID],[1]!Table1[Cost])</f>
        <v>349.8</v>
      </c>
      <c r="I602">
        <v>5</v>
      </c>
      <c r="J602">
        <v>10</v>
      </c>
      <c r="K602">
        <f>Table1[[#This Row],[Quantity]]*Table1[[#This Row],[Unit_Price]]</f>
        <v>2915</v>
      </c>
      <c r="L602">
        <f>Table1[[#This Row],[Quantity]]*Table1[[#This Row],[Cost]]</f>
        <v>1749</v>
      </c>
      <c r="M602">
        <f>Table1[[#This Row],[Sales]]-Table1[[#This Row],[Total_Cost]]</f>
        <v>1166</v>
      </c>
      <c r="N602" s="1">
        <f>Table1[[#This Row],[Profit]]/Table1[[#This Row],[Sales]]</f>
        <v>0.4</v>
      </c>
      <c r="O602" t="str">
        <f>TEXT(Table1[[#This Row],[Order_Date]],"mmmm")</f>
        <v>June</v>
      </c>
      <c r="P602">
        <f>YEAR(Table1[[#This Row],[Order_Date]])</f>
        <v>2024</v>
      </c>
      <c r="Q602" t="str">
        <f>"Q"&amp;ROUNDUP(MONTH(Table1[[#This Row],[Order_Date]])/3,0)</f>
        <v>Q2</v>
      </c>
    </row>
    <row r="603" spans="1:17" x14ac:dyDescent="0.25">
      <c r="A603" t="s">
        <v>1562</v>
      </c>
      <c r="B603" t="s">
        <v>1563</v>
      </c>
      <c r="C603" t="s">
        <v>1564</v>
      </c>
      <c r="D603" t="s">
        <v>111</v>
      </c>
      <c r="E603" t="str">
        <f>_xlfn.XLOOKUP(Table1[[#This Row],[Product_ID]],[1]!Table1[Product_ID],[1]!Table1[Product_Name])</f>
        <v>Sports Product 20</v>
      </c>
      <c r="F603" t="str">
        <f>_xlfn.XLOOKUP(Table1[[#This Row],[Product_ID]],[1]!Table1[Product_ID],[1]!Table1[Category])</f>
        <v>Sports</v>
      </c>
      <c r="G603">
        <f>_xlfn.XLOOKUP(Table1[[#This Row],[Product_ID]],[1]!Table1[Product_ID],[1]!Table1[Unit_Price])</f>
        <v>11647</v>
      </c>
      <c r="H603">
        <f>_xlfn.XLOOKUP(Table1[[#This Row],[Product_ID]],[1]!Table1[Product_ID],[1]!Table1[Cost])</f>
        <v>8152.9</v>
      </c>
      <c r="I603">
        <v>4</v>
      </c>
      <c r="J603">
        <v>0</v>
      </c>
      <c r="K603">
        <f>Table1[[#This Row],[Quantity]]*Table1[[#This Row],[Unit_Price]]</f>
        <v>46588</v>
      </c>
      <c r="L603">
        <f>Table1[[#This Row],[Quantity]]*Table1[[#This Row],[Cost]]</f>
        <v>32611.599999999999</v>
      </c>
      <c r="M603">
        <f>Table1[[#This Row],[Sales]]-Table1[[#This Row],[Total_Cost]]</f>
        <v>13976.400000000001</v>
      </c>
      <c r="N603" s="1">
        <f>Table1[[#This Row],[Profit]]/Table1[[#This Row],[Sales]]</f>
        <v>0.30000000000000004</v>
      </c>
      <c r="O603" t="str">
        <f>TEXT(Table1[[#This Row],[Order_Date]],"mmmm")</f>
        <v>September</v>
      </c>
      <c r="P603">
        <f>YEAR(Table1[[#This Row],[Order_Date]])</f>
        <v>2024</v>
      </c>
      <c r="Q603" t="str">
        <f>"Q"&amp;ROUNDUP(MONTH(Table1[[#This Row],[Order_Date]])/3,0)</f>
        <v>Q3</v>
      </c>
    </row>
    <row r="604" spans="1:17" x14ac:dyDescent="0.25">
      <c r="A604" t="s">
        <v>1565</v>
      </c>
      <c r="B604" t="s">
        <v>1566</v>
      </c>
      <c r="C604" t="s">
        <v>931</v>
      </c>
      <c r="D604" t="s">
        <v>29</v>
      </c>
      <c r="E604" t="str">
        <f>_xlfn.XLOOKUP(Table1[[#This Row],[Product_ID]],[1]!Table1[Product_ID],[1]!Table1[Product_Name])</f>
        <v>Beauty Product 18</v>
      </c>
      <c r="F604" t="str">
        <f>_xlfn.XLOOKUP(Table1[[#This Row],[Product_ID]],[1]!Table1[Product_ID],[1]!Table1[Category])</f>
        <v>Beauty</v>
      </c>
      <c r="G604">
        <f>_xlfn.XLOOKUP(Table1[[#This Row],[Product_ID]],[1]!Table1[Product_ID],[1]!Table1[Unit_Price])</f>
        <v>3985</v>
      </c>
      <c r="H604">
        <f>_xlfn.XLOOKUP(Table1[[#This Row],[Product_ID]],[1]!Table1[Product_ID],[1]!Table1[Cost])</f>
        <v>2789.5</v>
      </c>
      <c r="I604">
        <v>5</v>
      </c>
      <c r="J604">
        <v>0</v>
      </c>
      <c r="K604">
        <f>Table1[[#This Row],[Quantity]]*Table1[[#This Row],[Unit_Price]]</f>
        <v>19925</v>
      </c>
      <c r="L604">
        <f>Table1[[#This Row],[Quantity]]*Table1[[#This Row],[Cost]]</f>
        <v>13947.5</v>
      </c>
      <c r="M604">
        <f>Table1[[#This Row],[Sales]]-Table1[[#This Row],[Total_Cost]]</f>
        <v>5977.5</v>
      </c>
      <c r="N604" s="1">
        <f>Table1[[#This Row],[Profit]]/Table1[[#This Row],[Sales]]</f>
        <v>0.3</v>
      </c>
      <c r="O604" t="str">
        <f>TEXT(Table1[[#This Row],[Order_Date]],"mmmm")</f>
        <v>August</v>
      </c>
      <c r="P604">
        <f>YEAR(Table1[[#This Row],[Order_Date]])</f>
        <v>2025</v>
      </c>
      <c r="Q604" t="str">
        <f>"Q"&amp;ROUNDUP(MONTH(Table1[[#This Row],[Order_Date]])/3,0)</f>
        <v>Q3</v>
      </c>
    </row>
    <row r="605" spans="1:17" x14ac:dyDescent="0.25">
      <c r="A605" t="s">
        <v>1567</v>
      </c>
      <c r="B605" t="s">
        <v>1408</v>
      </c>
      <c r="C605" t="s">
        <v>1568</v>
      </c>
      <c r="D605" t="s">
        <v>21</v>
      </c>
      <c r="E605" t="str">
        <f>_xlfn.XLOOKUP(Table1[[#This Row],[Product_ID]],[1]!Table1[Product_ID],[1]!Table1[Product_Name])</f>
        <v>Electronics Product 77</v>
      </c>
      <c r="F605" t="str">
        <f>_xlfn.XLOOKUP(Table1[[#This Row],[Product_ID]],[1]!Table1[Product_ID],[1]!Table1[Category])</f>
        <v>Electronics</v>
      </c>
      <c r="G605">
        <f>_xlfn.XLOOKUP(Table1[[#This Row],[Product_ID]],[1]!Table1[Product_ID],[1]!Table1[Unit_Price])</f>
        <v>42787</v>
      </c>
      <c r="H605">
        <f>_xlfn.XLOOKUP(Table1[[#This Row],[Product_ID]],[1]!Table1[Product_ID],[1]!Table1[Cost])</f>
        <v>29950.9</v>
      </c>
      <c r="I605">
        <v>1</v>
      </c>
      <c r="J605">
        <v>5</v>
      </c>
      <c r="K605">
        <f>Table1[[#This Row],[Quantity]]*Table1[[#This Row],[Unit_Price]]</f>
        <v>42787</v>
      </c>
      <c r="L605">
        <f>Table1[[#This Row],[Quantity]]*Table1[[#This Row],[Cost]]</f>
        <v>29950.9</v>
      </c>
      <c r="M605">
        <f>Table1[[#This Row],[Sales]]-Table1[[#This Row],[Total_Cost]]</f>
        <v>12836.099999999999</v>
      </c>
      <c r="N605" s="1">
        <f>Table1[[#This Row],[Profit]]/Table1[[#This Row],[Sales]]</f>
        <v>0.3</v>
      </c>
      <c r="O605" t="str">
        <f>TEXT(Table1[[#This Row],[Order_Date]],"mmmm")</f>
        <v>September</v>
      </c>
      <c r="P605">
        <f>YEAR(Table1[[#This Row],[Order_Date]])</f>
        <v>2025</v>
      </c>
      <c r="Q605" t="str">
        <f>"Q"&amp;ROUNDUP(MONTH(Table1[[#This Row],[Order_Date]])/3,0)</f>
        <v>Q3</v>
      </c>
    </row>
    <row r="606" spans="1:17" x14ac:dyDescent="0.25">
      <c r="A606" t="s">
        <v>1569</v>
      </c>
      <c r="B606" t="s">
        <v>246</v>
      </c>
      <c r="C606" t="s">
        <v>680</v>
      </c>
      <c r="D606" t="s">
        <v>615</v>
      </c>
      <c r="E606" t="str">
        <f>_xlfn.XLOOKUP(Table1[[#This Row],[Product_ID]],[1]!Table1[Product_ID],[1]!Table1[Product_Name])</f>
        <v>Home &amp; Kitchen Product 92</v>
      </c>
      <c r="F606" t="str">
        <f>_xlfn.XLOOKUP(Table1[[#This Row],[Product_ID]],[1]!Table1[Product_ID],[1]!Table1[Category])</f>
        <v>Home &amp; Kitchen</v>
      </c>
      <c r="G606">
        <f>_xlfn.XLOOKUP(Table1[[#This Row],[Product_ID]],[1]!Table1[Product_ID],[1]!Table1[Unit_Price])</f>
        <v>7315</v>
      </c>
      <c r="H606">
        <f>_xlfn.XLOOKUP(Table1[[#This Row],[Product_ID]],[1]!Table1[Product_ID],[1]!Table1[Cost])</f>
        <v>4389</v>
      </c>
      <c r="I606">
        <v>1</v>
      </c>
      <c r="J606">
        <v>10</v>
      </c>
      <c r="K606">
        <f>Table1[[#This Row],[Quantity]]*Table1[[#This Row],[Unit_Price]]</f>
        <v>7315</v>
      </c>
      <c r="L606">
        <f>Table1[[#This Row],[Quantity]]*Table1[[#This Row],[Cost]]</f>
        <v>4389</v>
      </c>
      <c r="M606">
        <f>Table1[[#This Row],[Sales]]-Table1[[#This Row],[Total_Cost]]</f>
        <v>2926</v>
      </c>
      <c r="N606" s="1">
        <f>Table1[[#This Row],[Profit]]/Table1[[#This Row],[Sales]]</f>
        <v>0.4</v>
      </c>
      <c r="O606" t="str">
        <f>TEXT(Table1[[#This Row],[Order_Date]],"mmmm")</f>
        <v>January</v>
      </c>
      <c r="P606">
        <f>YEAR(Table1[[#This Row],[Order_Date]])</f>
        <v>2025</v>
      </c>
      <c r="Q606" t="str">
        <f>"Q"&amp;ROUNDUP(MONTH(Table1[[#This Row],[Order_Date]])/3,0)</f>
        <v>Q1</v>
      </c>
    </row>
    <row r="607" spans="1:17" x14ac:dyDescent="0.25">
      <c r="A607" t="s">
        <v>1570</v>
      </c>
      <c r="B607" t="s">
        <v>1571</v>
      </c>
      <c r="C607" t="s">
        <v>1536</v>
      </c>
      <c r="D607" t="s">
        <v>320</v>
      </c>
      <c r="E607" t="str">
        <f>_xlfn.XLOOKUP(Table1[[#This Row],[Product_ID]],[1]!Table1[Product_ID],[1]!Table1[Product_Name])</f>
        <v>Clothing Product 15</v>
      </c>
      <c r="F607" t="str">
        <f>_xlfn.XLOOKUP(Table1[[#This Row],[Product_ID]],[1]!Table1[Product_ID],[1]!Table1[Category])</f>
        <v>Clothing</v>
      </c>
      <c r="G607">
        <f>_xlfn.XLOOKUP(Table1[[#This Row],[Product_ID]],[1]!Table1[Product_ID],[1]!Table1[Unit_Price])</f>
        <v>2943</v>
      </c>
      <c r="H607">
        <f>_xlfn.XLOOKUP(Table1[[#This Row],[Product_ID]],[1]!Table1[Product_ID],[1]!Table1[Cost])</f>
        <v>1471.5</v>
      </c>
      <c r="I607">
        <v>3</v>
      </c>
      <c r="J607">
        <v>15</v>
      </c>
      <c r="K607">
        <f>Table1[[#This Row],[Quantity]]*Table1[[#This Row],[Unit_Price]]</f>
        <v>8829</v>
      </c>
      <c r="L607">
        <f>Table1[[#This Row],[Quantity]]*Table1[[#This Row],[Cost]]</f>
        <v>4414.5</v>
      </c>
      <c r="M607">
        <f>Table1[[#This Row],[Sales]]-Table1[[#This Row],[Total_Cost]]</f>
        <v>4414.5</v>
      </c>
      <c r="N607" s="1">
        <f>Table1[[#This Row],[Profit]]/Table1[[#This Row],[Sales]]</f>
        <v>0.5</v>
      </c>
      <c r="O607" t="str">
        <f>TEXT(Table1[[#This Row],[Order_Date]],"mmmm")</f>
        <v>March</v>
      </c>
      <c r="P607">
        <f>YEAR(Table1[[#This Row],[Order_Date]])</f>
        <v>2024</v>
      </c>
      <c r="Q607" t="str">
        <f>"Q"&amp;ROUNDUP(MONTH(Table1[[#This Row],[Order_Date]])/3,0)</f>
        <v>Q1</v>
      </c>
    </row>
    <row r="608" spans="1:17" x14ac:dyDescent="0.25">
      <c r="A608" t="s">
        <v>1572</v>
      </c>
      <c r="B608" t="s">
        <v>572</v>
      </c>
      <c r="C608" t="s">
        <v>897</v>
      </c>
      <c r="D608" t="s">
        <v>450</v>
      </c>
      <c r="E608" t="str">
        <f>_xlfn.XLOOKUP(Table1[[#This Row],[Product_ID]],[1]!Table1[Product_ID],[1]!Table1[Product_Name])</f>
        <v>Electronics Product 82</v>
      </c>
      <c r="F608" t="str">
        <f>_xlfn.XLOOKUP(Table1[[#This Row],[Product_ID]],[1]!Table1[Product_ID],[1]!Table1[Category])</f>
        <v>Electronics</v>
      </c>
      <c r="G608">
        <f>_xlfn.XLOOKUP(Table1[[#This Row],[Product_ID]],[1]!Table1[Product_ID],[1]!Table1[Unit_Price])</f>
        <v>354</v>
      </c>
      <c r="H608">
        <f>_xlfn.XLOOKUP(Table1[[#This Row],[Product_ID]],[1]!Table1[Product_ID],[1]!Table1[Cost])</f>
        <v>247.8</v>
      </c>
      <c r="I608">
        <v>5</v>
      </c>
      <c r="J608">
        <v>0</v>
      </c>
      <c r="K608">
        <f>Table1[[#This Row],[Quantity]]*Table1[[#This Row],[Unit_Price]]</f>
        <v>1770</v>
      </c>
      <c r="L608">
        <f>Table1[[#This Row],[Quantity]]*Table1[[#This Row],[Cost]]</f>
        <v>1239</v>
      </c>
      <c r="M608">
        <f>Table1[[#This Row],[Sales]]-Table1[[#This Row],[Total_Cost]]</f>
        <v>531</v>
      </c>
      <c r="N608" s="1">
        <f>Table1[[#This Row],[Profit]]/Table1[[#This Row],[Sales]]</f>
        <v>0.3</v>
      </c>
      <c r="O608" t="str">
        <f>TEXT(Table1[[#This Row],[Order_Date]],"mmmm")</f>
        <v>June</v>
      </c>
      <c r="P608">
        <f>YEAR(Table1[[#This Row],[Order_Date]])</f>
        <v>2025</v>
      </c>
      <c r="Q608" t="str">
        <f>"Q"&amp;ROUNDUP(MONTH(Table1[[#This Row],[Order_Date]])/3,0)</f>
        <v>Q2</v>
      </c>
    </row>
    <row r="609" spans="1:17" x14ac:dyDescent="0.25">
      <c r="A609" t="s">
        <v>1573</v>
      </c>
      <c r="B609" t="s">
        <v>235</v>
      </c>
      <c r="C609" t="s">
        <v>651</v>
      </c>
      <c r="D609" t="s">
        <v>822</v>
      </c>
      <c r="E609" t="str">
        <f>_xlfn.XLOOKUP(Table1[[#This Row],[Product_ID]],[1]!Table1[Product_ID],[1]!Table1[Product_Name])</f>
        <v>Electronics Product 31</v>
      </c>
      <c r="F609" t="str">
        <f>_xlfn.XLOOKUP(Table1[[#This Row],[Product_ID]],[1]!Table1[Product_ID],[1]!Table1[Category])</f>
        <v>Electronics</v>
      </c>
      <c r="G609">
        <f>_xlfn.XLOOKUP(Table1[[#This Row],[Product_ID]],[1]!Table1[Product_ID],[1]!Table1[Unit_Price])</f>
        <v>34152</v>
      </c>
      <c r="H609">
        <f>_xlfn.XLOOKUP(Table1[[#This Row],[Product_ID]],[1]!Table1[Product_ID],[1]!Table1[Cost])</f>
        <v>23906.400000000001</v>
      </c>
      <c r="I609">
        <v>5</v>
      </c>
      <c r="J609">
        <v>0</v>
      </c>
      <c r="K609">
        <f>Table1[[#This Row],[Quantity]]*Table1[[#This Row],[Unit_Price]]</f>
        <v>170760</v>
      </c>
      <c r="L609">
        <f>Table1[[#This Row],[Quantity]]*Table1[[#This Row],[Cost]]</f>
        <v>119532</v>
      </c>
      <c r="M609">
        <f>Table1[[#This Row],[Sales]]-Table1[[#This Row],[Total_Cost]]</f>
        <v>51228</v>
      </c>
      <c r="N609" s="1">
        <f>Table1[[#This Row],[Profit]]/Table1[[#This Row],[Sales]]</f>
        <v>0.3</v>
      </c>
      <c r="O609" t="str">
        <f>TEXT(Table1[[#This Row],[Order_Date]],"mmmm")</f>
        <v>December</v>
      </c>
      <c r="P609">
        <f>YEAR(Table1[[#This Row],[Order_Date]])</f>
        <v>2024</v>
      </c>
      <c r="Q609" t="str">
        <f>"Q"&amp;ROUNDUP(MONTH(Table1[[#This Row],[Order_Date]])/3,0)</f>
        <v>Q4</v>
      </c>
    </row>
    <row r="610" spans="1:17" x14ac:dyDescent="0.25">
      <c r="A610" t="s">
        <v>1574</v>
      </c>
      <c r="B610" t="s">
        <v>1308</v>
      </c>
      <c r="C610" t="s">
        <v>739</v>
      </c>
      <c r="D610" t="s">
        <v>563</v>
      </c>
      <c r="E610" t="str">
        <f>_xlfn.XLOOKUP(Table1[[#This Row],[Product_ID]],[1]!Table1[Product_ID],[1]!Table1[Product_Name])</f>
        <v>Beauty Product 60</v>
      </c>
      <c r="F610" t="str">
        <f>_xlfn.XLOOKUP(Table1[[#This Row],[Product_ID]],[1]!Table1[Product_ID],[1]!Table1[Category])</f>
        <v>Beauty</v>
      </c>
      <c r="G610">
        <f>_xlfn.XLOOKUP(Table1[[#This Row],[Product_ID]],[1]!Table1[Product_ID],[1]!Table1[Unit_Price])</f>
        <v>758</v>
      </c>
      <c r="H610">
        <f>_xlfn.XLOOKUP(Table1[[#This Row],[Product_ID]],[1]!Table1[Product_ID],[1]!Table1[Cost])</f>
        <v>530.6</v>
      </c>
      <c r="I610">
        <v>1</v>
      </c>
      <c r="J610">
        <v>0</v>
      </c>
      <c r="K610">
        <f>Table1[[#This Row],[Quantity]]*Table1[[#This Row],[Unit_Price]]</f>
        <v>758</v>
      </c>
      <c r="L610">
        <f>Table1[[#This Row],[Quantity]]*Table1[[#This Row],[Cost]]</f>
        <v>530.6</v>
      </c>
      <c r="M610">
        <f>Table1[[#This Row],[Sales]]-Table1[[#This Row],[Total_Cost]]</f>
        <v>227.39999999999998</v>
      </c>
      <c r="N610" s="1">
        <f>Table1[[#This Row],[Profit]]/Table1[[#This Row],[Sales]]</f>
        <v>0.3</v>
      </c>
      <c r="O610" t="str">
        <f>TEXT(Table1[[#This Row],[Order_Date]],"mmmm")</f>
        <v>January</v>
      </c>
      <c r="P610">
        <f>YEAR(Table1[[#This Row],[Order_Date]])</f>
        <v>2024</v>
      </c>
      <c r="Q610" t="str">
        <f>"Q"&amp;ROUNDUP(MONTH(Table1[[#This Row],[Order_Date]])/3,0)</f>
        <v>Q1</v>
      </c>
    </row>
    <row r="611" spans="1:17" x14ac:dyDescent="0.25">
      <c r="A611" t="s">
        <v>1575</v>
      </c>
      <c r="B611" t="s">
        <v>1576</v>
      </c>
      <c r="C611" t="s">
        <v>1577</v>
      </c>
      <c r="D611" t="s">
        <v>297</v>
      </c>
      <c r="E611" t="str">
        <f>_xlfn.XLOOKUP(Table1[[#This Row],[Product_ID]],[1]!Table1[Product_ID],[1]!Table1[Product_Name])</f>
        <v>Home &amp; Kitchen Product 64</v>
      </c>
      <c r="F611" t="str">
        <f>_xlfn.XLOOKUP(Table1[[#This Row],[Product_ID]],[1]!Table1[Product_ID],[1]!Table1[Category])</f>
        <v>Home &amp; Kitchen</v>
      </c>
      <c r="G611">
        <f>_xlfn.XLOOKUP(Table1[[#This Row],[Product_ID]],[1]!Table1[Product_ID],[1]!Table1[Unit_Price])</f>
        <v>8274</v>
      </c>
      <c r="H611">
        <f>_xlfn.XLOOKUP(Table1[[#This Row],[Product_ID]],[1]!Table1[Product_ID],[1]!Table1[Cost])</f>
        <v>5791.8</v>
      </c>
      <c r="I611">
        <v>5</v>
      </c>
      <c r="J611">
        <v>0</v>
      </c>
      <c r="K611">
        <f>Table1[[#This Row],[Quantity]]*Table1[[#This Row],[Unit_Price]]</f>
        <v>41370</v>
      </c>
      <c r="L611">
        <f>Table1[[#This Row],[Quantity]]*Table1[[#This Row],[Cost]]</f>
        <v>28959</v>
      </c>
      <c r="M611">
        <f>Table1[[#This Row],[Sales]]-Table1[[#This Row],[Total_Cost]]</f>
        <v>12411</v>
      </c>
      <c r="N611" s="1">
        <f>Table1[[#This Row],[Profit]]/Table1[[#This Row],[Sales]]</f>
        <v>0.3</v>
      </c>
      <c r="O611" t="str">
        <f>TEXT(Table1[[#This Row],[Order_Date]],"mmmm")</f>
        <v>March</v>
      </c>
      <c r="P611">
        <f>YEAR(Table1[[#This Row],[Order_Date]])</f>
        <v>2025</v>
      </c>
      <c r="Q611" t="str">
        <f>"Q"&amp;ROUNDUP(MONTH(Table1[[#This Row],[Order_Date]])/3,0)</f>
        <v>Q1</v>
      </c>
    </row>
    <row r="612" spans="1:17" x14ac:dyDescent="0.25">
      <c r="A612" t="s">
        <v>1578</v>
      </c>
      <c r="B612" t="s">
        <v>23</v>
      </c>
      <c r="C612" t="s">
        <v>167</v>
      </c>
      <c r="D612" t="s">
        <v>288</v>
      </c>
      <c r="E612" t="str">
        <f>_xlfn.XLOOKUP(Table1[[#This Row],[Product_ID]],[1]!Table1[Product_ID],[1]!Table1[Product_Name])</f>
        <v>Clothing Product 81</v>
      </c>
      <c r="F612" t="str">
        <f>_xlfn.XLOOKUP(Table1[[#This Row],[Product_ID]],[1]!Table1[Product_ID],[1]!Table1[Category])</f>
        <v>Clothing</v>
      </c>
      <c r="G612">
        <f>_xlfn.XLOOKUP(Table1[[#This Row],[Product_ID]],[1]!Table1[Product_ID],[1]!Table1[Unit_Price])</f>
        <v>4046</v>
      </c>
      <c r="H612">
        <f>_xlfn.XLOOKUP(Table1[[#This Row],[Product_ID]],[1]!Table1[Product_ID],[1]!Table1[Cost])</f>
        <v>2427.6</v>
      </c>
      <c r="I612">
        <v>5</v>
      </c>
      <c r="J612">
        <v>20</v>
      </c>
      <c r="K612">
        <f>Table1[[#This Row],[Quantity]]*Table1[[#This Row],[Unit_Price]]</f>
        <v>20230</v>
      </c>
      <c r="L612">
        <f>Table1[[#This Row],[Quantity]]*Table1[[#This Row],[Cost]]</f>
        <v>12138</v>
      </c>
      <c r="M612">
        <f>Table1[[#This Row],[Sales]]-Table1[[#This Row],[Total_Cost]]</f>
        <v>8092</v>
      </c>
      <c r="N612" s="1">
        <f>Table1[[#This Row],[Profit]]/Table1[[#This Row],[Sales]]</f>
        <v>0.4</v>
      </c>
      <c r="O612" t="str">
        <f>TEXT(Table1[[#This Row],[Order_Date]],"mmmm")</f>
        <v>January</v>
      </c>
      <c r="P612">
        <f>YEAR(Table1[[#This Row],[Order_Date]])</f>
        <v>2024</v>
      </c>
      <c r="Q612" t="str">
        <f>"Q"&amp;ROUNDUP(MONTH(Table1[[#This Row],[Order_Date]])/3,0)</f>
        <v>Q1</v>
      </c>
    </row>
    <row r="613" spans="1:17" x14ac:dyDescent="0.25">
      <c r="A613" t="s">
        <v>1579</v>
      </c>
      <c r="B613" t="s">
        <v>1580</v>
      </c>
      <c r="C613" t="s">
        <v>1581</v>
      </c>
      <c r="D613" t="s">
        <v>567</v>
      </c>
      <c r="E613" t="str">
        <f>_xlfn.XLOOKUP(Table1[[#This Row],[Product_ID]],[1]!Table1[Product_ID],[1]!Table1[Product_Name])</f>
        <v>Beauty Product 52</v>
      </c>
      <c r="F613" t="str">
        <f>_xlfn.XLOOKUP(Table1[[#This Row],[Product_ID]],[1]!Table1[Product_ID],[1]!Table1[Category])</f>
        <v>Beauty</v>
      </c>
      <c r="G613">
        <f>_xlfn.XLOOKUP(Table1[[#This Row],[Product_ID]],[1]!Table1[Product_ID],[1]!Table1[Unit_Price])</f>
        <v>192</v>
      </c>
      <c r="H613">
        <f>_xlfn.XLOOKUP(Table1[[#This Row],[Product_ID]],[1]!Table1[Product_ID],[1]!Table1[Cost])</f>
        <v>96</v>
      </c>
      <c r="I613">
        <v>2</v>
      </c>
      <c r="J613">
        <v>10</v>
      </c>
      <c r="K613">
        <f>Table1[[#This Row],[Quantity]]*Table1[[#This Row],[Unit_Price]]</f>
        <v>384</v>
      </c>
      <c r="L613">
        <f>Table1[[#This Row],[Quantity]]*Table1[[#This Row],[Cost]]</f>
        <v>192</v>
      </c>
      <c r="M613">
        <f>Table1[[#This Row],[Sales]]-Table1[[#This Row],[Total_Cost]]</f>
        <v>192</v>
      </c>
      <c r="N613" s="1">
        <f>Table1[[#This Row],[Profit]]/Table1[[#This Row],[Sales]]</f>
        <v>0.5</v>
      </c>
      <c r="O613" t="str">
        <f>TEXT(Table1[[#This Row],[Order_Date]],"mmmm")</f>
        <v>November</v>
      </c>
      <c r="P613">
        <f>YEAR(Table1[[#This Row],[Order_Date]])</f>
        <v>2025</v>
      </c>
      <c r="Q613" t="str">
        <f>"Q"&amp;ROUNDUP(MONTH(Table1[[#This Row],[Order_Date]])/3,0)</f>
        <v>Q4</v>
      </c>
    </row>
    <row r="614" spans="1:17" x14ac:dyDescent="0.25">
      <c r="A614" t="s">
        <v>1582</v>
      </c>
      <c r="B614" t="s">
        <v>965</v>
      </c>
      <c r="C614" t="s">
        <v>1583</v>
      </c>
      <c r="D614" t="s">
        <v>1158</v>
      </c>
      <c r="E614" t="str">
        <f>_xlfn.XLOOKUP(Table1[[#This Row],[Product_ID]],[1]!Table1[Product_ID],[1]!Table1[Product_Name])</f>
        <v>Electronics Product 33</v>
      </c>
      <c r="F614" t="str">
        <f>_xlfn.XLOOKUP(Table1[[#This Row],[Product_ID]],[1]!Table1[Product_ID],[1]!Table1[Category])</f>
        <v>Electronics</v>
      </c>
      <c r="G614">
        <f>_xlfn.XLOOKUP(Table1[[#This Row],[Product_ID]],[1]!Table1[Product_ID],[1]!Table1[Unit_Price])</f>
        <v>11428</v>
      </c>
      <c r="H614">
        <f>_xlfn.XLOOKUP(Table1[[#This Row],[Product_ID]],[1]!Table1[Product_ID],[1]!Table1[Cost])</f>
        <v>6856.8</v>
      </c>
      <c r="I614">
        <v>3</v>
      </c>
      <c r="J614">
        <v>15</v>
      </c>
      <c r="K614">
        <f>Table1[[#This Row],[Quantity]]*Table1[[#This Row],[Unit_Price]]</f>
        <v>34284</v>
      </c>
      <c r="L614">
        <f>Table1[[#This Row],[Quantity]]*Table1[[#This Row],[Cost]]</f>
        <v>20570.400000000001</v>
      </c>
      <c r="M614">
        <f>Table1[[#This Row],[Sales]]-Table1[[#This Row],[Total_Cost]]</f>
        <v>13713.599999999999</v>
      </c>
      <c r="N614" s="1">
        <f>Table1[[#This Row],[Profit]]/Table1[[#This Row],[Sales]]</f>
        <v>0.39999999999999997</v>
      </c>
      <c r="O614" t="str">
        <f>TEXT(Table1[[#This Row],[Order_Date]],"mmmm")</f>
        <v>May</v>
      </c>
      <c r="P614">
        <f>YEAR(Table1[[#This Row],[Order_Date]])</f>
        <v>2025</v>
      </c>
      <c r="Q614" t="str">
        <f>"Q"&amp;ROUNDUP(MONTH(Table1[[#This Row],[Order_Date]])/3,0)</f>
        <v>Q2</v>
      </c>
    </row>
    <row r="615" spans="1:17" x14ac:dyDescent="0.25">
      <c r="A615" t="s">
        <v>1584</v>
      </c>
      <c r="B615" t="s">
        <v>1036</v>
      </c>
      <c r="C615" t="s">
        <v>1585</v>
      </c>
      <c r="D615" t="s">
        <v>444</v>
      </c>
      <c r="E615" t="str">
        <f>_xlfn.XLOOKUP(Table1[[#This Row],[Product_ID]],[1]!Table1[Product_ID],[1]!Table1[Product_Name])</f>
        <v>Sports Product 14</v>
      </c>
      <c r="F615" t="str">
        <f>_xlfn.XLOOKUP(Table1[[#This Row],[Product_ID]],[1]!Table1[Product_ID],[1]!Table1[Category])</f>
        <v>Sports</v>
      </c>
      <c r="G615">
        <f>_xlfn.XLOOKUP(Table1[[#This Row],[Product_ID]],[1]!Table1[Product_ID],[1]!Table1[Unit_Price])</f>
        <v>9565</v>
      </c>
      <c r="H615">
        <f>_xlfn.XLOOKUP(Table1[[#This Row],[Product_ID]],[1]!Table1[Product_ID],[1]!Table1[Cost])</f>
        <v>6695.5</v>
      </c>
      <c r="I615">
        <v>4</v>
      </c>
      <c r="J615">
        <v>10</v>
      </c>
      <c r="K615">
        <f>Table1[[#This Row],[Quantity]]*Table1[[#This Row],[Unit_Price]]</f>
        <v>38260</v>
      </c>
      <c r="L615">
        <f>Table1[[#This Row],[Quantity]]*Table1[[#This Row],[Cost]]</f>
        <v>26782</v>
      </c>
      <c r="M615">
        <f>Table1[[#This Row],[Sales]]-Table1[[#This Row],[Total_Cost]]</f>
        <v>11478</v>
      </c>
      <c r="N615" s="1">
        <f>Table1[[#This Row],[Profit]]/Table1[[#This Row],[Sales]]</f>
        <v>0.3</v>
      </c>
      <c r="O615" t="str">
        <f>TEXT(Table1[[#This Row],[Order_Date]],"mmmm")</f>
        <v>February</v>
      </c>
      <c r="P615">
        <f>YEAR(Table1[[#This Row],[Order_Date]])</f>
        <v>2025</v>
      </c>
      <c r="Q615" t="str">
        <f>"Q"&amp;ROUNDUP(MONTH(Table1[[#This Row],[Order_Date]])/3,0)</f>
        <v>Q1</v>
      </c>
    </row>
    <row r="616" spans="1:17" x14ac:dyDescent="0.25">
      <c r="A616" t="s">
        <v>1586</v>
      </c>
      <c r="B616" t="s">
        <v>1587</v>
      </c>
      <c r="C616" t="s">
        <v>1588</v>
      </c>
      <c r="D616" t="s">
        <v>146</v>
      </c>
      <c r="E616" t="str">
        <f>_xlfn.XLOOKUP(Table1[[#This Row],[Product_ID]],[1]!Table1[Product_ID],[1]!Table1[Product_Name])</f>
        <v>Electronics Product 8</v>
      </c>
      <c r="F616" t="str">
        <f>_xlfn.XLOOKUP(Table1[[#This Row],[Product_ID]],[1]!Table1[Product_ID],[1]!Table1[Category])</f>
        <v>Electronics</v>
      </c>
      <c r="G616">
        <f>_xlfn.XLOOKUP(Table1[[#This Row],[Product_ID]],[1]!Table1[Product_ID],[1]!Table1[Unit_Price])</f>
        <v>41971</v>
      </c>
      <c r="H616">
        <f>_xlfn.XLOOKUP(Table1[[#This Row],[Product_ID]],[1]!Table1[Product_ID],[1]!Table1[Cost])</f>
        <v>29379.7</v>
      </c>
      <c r="I616">
        <v>3</v>
      </c>
      <c r="J616">
        <v>10</v>
      </c>
      <c r="K616">
        <f>Table1[[#This Row],[Quantity]]*Table1[[#This Row],[Unit_Price]]</f>
        <v>125913</v>
      </c>
      <c r="L616">
        <f>Table1[[#This Row],[Quantity]]*Table1[[#This Row],[Cost]]</f>
        <v>88139.1</v>
      </c>
      <c r="M616">
        <f>Table1[[#This Row],[Sales]]-Table1[[#This Row],[Total_Cost]]</f>
        <v>37773.899999999994</v>
      </c>
      <c r="N616" s="1">
        <f>Table1[[#This Row],[Profit]]/Table1[[#This Row],[Sales]]</f>
        <v>0.29999999999999993</v>
      </c>
      <c r="O616" t="str">
        <f>TEXT(Table1[[#This Row],[Order_Date]],"mmmm")</f>
        <v>July</v>
      </c>
      <c r="P616">
        <f>YEAR(Table1[[#This Row],[Order_Date]])</f>
        <v>2025</v>
      </c>
      <c r="Q616" t="str">
        <f>"Q"&amp;ROUNDUP(MONTH(Table1[[#This Row],[Order_Date]])/3,0)</f>
        <v>Q3</v>
      </c>
    </row>
    <row r="617" spans="1:17" x14ac:dyDescent="0.25">
      <c r="A617" t="s">
        <v>1589</v>
      </c>
      <c r="B617" t="s">
        <v>407</v>
      </c>
      <c r="C617" t="s">
        <v>425</v>
      </c>
      <c r="D617" t="s">
        <v>206</v>
      </c>
      <c r="E617" t="str">
        <f>_xlfn.XLOOKUP(Table1[[#This Row],[Product_ID]],[1]!Table1[Product_ID],[1]!Table1[Product_Name])</f>
        <v>Electronics Product 30</v>
      </c>
      <c r="F617" t="str">
        <f>_xlfn.XLOOKUP(Table1[[#This Row],[Product_ID]],[1]!Table1[Product_ID],[1]!Table1[Category])</f>
        <v>Electronics</v>
      </c>
      <c r="G617">
        <f>_xlfn.XLOOKUP(Table1[[#This Row],[Product_ID]],[1]!Table1[Product_ID],[1]!Table1[Unit_Price])</f>
        <v>16441</v>
      </c>
      <c r="H617">
        <f>_xlfn.XLOOKUP(Table1[[#This Row],[Product_ID]],[1]!Table1[Product_ID],[1]!Table1[Cost])</f>
        <v>8220.5</v>
      </c>
      <c r="I617">
        <v>1</v>
      </c>
      <c r="J617">
        <v>10</v>
      </c>
      <c r="K617">
        <f>Table1[[#This Row],[Quantity]]*Table1[[#This Row],[Unit_Price]]</f>
        <v>16441</v>
      </c>
      <c r="L617">
        <f>Table1[[#This Row],[Quantity]]*Table1[[#This Row],[Cost]]</f>
        <v>8220.5</v>
      </c>
      <c r="M617">
        <f>Table1[[#This Row],[Sales]]-Table1[[#This Row],[Total_Cost]]</f>
        <v>8220.5</v>
      </c>
      <c r="N617" s="1">
        <f>Table1[[#This Row],[Profit]]/Table1[[#This Row],[Sales]]</f>
        <v>0.5</v>
      </c>
      <c r="O617" t="str">
        <f>TEXT(Table1[[#This Row],[Order_Date]],"mmmm")</f>
        <v>August</v>
      </c>
      <c r="P617">
        <f>YEAR(Table1[[#This Row],[Order_Date]])</f>
        <v>2025</v>
      </c>
      <c r="Q617" t="str">
        <f>"Q"&amp;ROUNDUP(MONTH(Table1[[#This Row],[Order_Date]])/3,0)</f>
        <v>Q3</v>
      </c>
    </row>
    <row r="618" spans="1:17" x14ac:dyDescent="0.25">
      <c r="A618" t="s">
        <v>1590</v>
      </c>
      <c r="B618" t="s">
        <v>1427</v>
      </c>
      <c r="C618" t="s">
        <v>1591</v>
      </c>
      <c r="D618" t="s">
        <v>157</v>
      </c>
      <c r="E618" t="str">
        <f>_xlfn.XLOOKUP(Table1[[#This Row],[Product_ID]],[1]!Table1[Product_ID],[1]!Table1[Product_Name])</f>
        <v>Sports Product 89</v>
      </c>
      <c r="F618" t="str">
        <f>_xlfn.XLOOKUP(Table1[[#This Row],[Product_ID]],[1]!Table1[Product_ID],[1]!Table1[Category])</f>
        <v>Sports</v>
      </c>
      <c r="G618">
        <f>_xlfn.XLOOKUP(Table1[[#This Row],[Product_ID]],[1]!Table1[Product_ID],[1]!Table1[Unit_Price])</f>
        <v>2956</v>
      </c>
      <c r="H618">
        <f>_xlfn.XLOOKUP(Table1[[#This Row],[Product_ID]],[1]!Table1[Product_ID],[1]!Table1[Cost])</f>
        <v>1478</v>
      </c>
      <c r="I618">
        <v>5</v>
      </c>
      <c r="J618">
        <v>0</v>
      </c>
      <c r="K618">
        <f>Table1[[#This Row],[Quantity]]*Table1[[#This Row],[Unit_Price]]</f>
        <v>14780</v>
      </c>
      <c r="L618">
        <f>Table1[[#This Row],[Quantity]]*Table1[[#This Row],[Cost]]</f>
        <v>7390</v>
      </c>
      <c r="M618">
        <f>Table1[[#This Row],[Sales]]-Table1[[#This Row],[Total_Cost]]</f>
        <v>7390</v>
      </c>
      <c r="N618" s="1">
        <f>Table1[[#This Row],[Profit]]/Table1[[#This Row],[Sales]]</f>
        <v>0.5</v>
      </c>
      <c r="O618" t="str">
        <f>TEXT(Table1[[#This Row],[Order_Date]],"mmmm")</f>
        <v>April</v>
      </c>
      <c r="P618">
        <f>YEAR(Table1[[#This Row],[Order_Date]])</f>
        <v>2025</v>
      </c>
      <c r="Q618" t="str">
        <f>"Q"&amp;ROUNDUP(MONTH(Table1[[#This Row],[Order_Date]])/3,0)</f>
        <v>Q2</v>
      </c>
    </row>
    <row r="619" spans="1:17" x14ac:dyDescent="0.25">
      <c r="A619" t="s">
        <v>1592</v>
      </c>
      <c r="B619" t="s">
        <v>1481</v>
      </c>
      <c r="C619" t="s">
        <v>1593</v>
      </c>
      <c r="D619" t="s">
        <v>41</v>
      </c>
      <c r="E619" t="str">
        <f>_xlfn.XLOOKUP(Table1[[#This Row],[Product_ID]],[1]!Table1[Product_ID],[1]!Table1[Product_Name])</f>
        <v>Clothing Product 86</v>
      </c>
      <c r="F619" t="str">
        <f>_xlfn.XLOOKUP(Table1[[#This Row],[Product_ID]],[1]!Table1[Product_ID],[1]!Table1[Category])</f>
        <v>Clothing</v>
      </c>
      <c r="G619">
        <f>_xlfn.XLOOKUP(Table1[[#This Row],[Product_ID]],[1]!Table1[Product_ID],[1]!Table1[Unit_Price])</f>
        <v>3333</v>
      </c>
      <c r="H619">
        <f>_xlfn.XLOOKUP(Table1[[#This Row],[Product_ID]],[1]!Table1[Product_ID],[1]!Table1[Cost])</f>
        <v>2333.1</v>
      </c>
      <c r="I619">
        <v>1</v>
      </c>
      <c r="J619">
        <v>10</v>
      </c>
      <c r="K619">
        <f>Table1[[#This Row],[Quantity]]*Table1[[#This Row],[Unit_Price]]</f>
        <v>3333</v>
      </c>
      <c r="L619">
        <f>Table1[[#This Row],[Quantity]]*Table1[[#This Row],[Cost]]</f>
        <v>2333.1</v>
      </c>
      <c r="M619">
        <f>Table1[[#This Row],[Sales]]-Table1[[#This Row],[Total_Cost]]</f>
        <v>999.90000000000009</v>
      </c>
      <c r="N619" s="1">
        <f>Table1[[#This Row],[Profit]]/Table1[[#This Row],[Sales]]</f>
        <v>0.30000000000000004</v>
      </c>
      <c r="O619" t="str">
        <f>TEXT(Table1[[#This Row],[Order_Date]],"mmmm")</f>
        <v>December</v>
      </c>
      <c r="P619">
        <f>YEAR(Table1[[#This Row],[Order_Date]])</f>
        <v>2025</v>
      </c>
      <c r="Q619" t="str">
        <f>"Q"&amp;ROUNDUP(MONTH(Table1[[#This Row],[Order_Date]])/3,0)</f>
        <v>Q4</v>
      </c>
    </row>
    <row r="620" spans="1:17" x14ac:dyDescent="0.25">
      <c r="A620" t="s">
        <v>1594</v>
      </c>
      <c r="B620" t="s">
        <v>921</v>
      </c>
      <c r="C620" t="s">
        <v>1595</v>
      </c>
      <c r="D620" t="s">
        <v>37</v>
      </c>
      <c r="E620" t="str">
        <f>_xlfn.XLOOKUP(Table1[[#This Row],[Product_ID]],[1]!Table1[Product_ID],[1]!Table1[Product_Name])</f>
        <v>Home &amp; Kitchen Product 46</v>
      </c>
      <c r="F620" t="str">
        <f>_xlfn.XLOOKUP(Table1[[#This Row],[Product_ID]],[1]!Table1[Product_ID],[1]!Table1[Category])</f>
        <v>Home &amp; Kitchen</v>
      </c>
      <c r="G620">
        <f>_xlfn.XLOOKUP(Table1[[#This Row],[Product_ID]],[1]!Table1[Product_ID],[1]!Table1[Unit_Price])</f>
        <v>10604</v>
      </c>
      <c r="H620">
        <f>_xlfn.XLOOKUP(Table1[[#This Row],[Product_ID]],[1]!Table1[Product_ID],[1]!Table1[Cost])</f>
        <v>5302</v>
      </c>
      <c r="I620">
        <v>2</v>
      </c>
      <c r="J620">
        <v>10</v>
      </c>
      <c r="K620">
        <f>Table1[[#This Row],[Quantity]]*Table1[[#This Row],[Unit_Price]]</f>
        <v>21208</v>
      </c>
      <c r="L620">
        <f>Table1[[#This Row],[Quantity]]*Table1[[#This Row],[Cost]]</f>
        <v>10604</v>
      </c>
      <c r="M620">
        <f>Table1[[#This Row],[Sales]]-Table1[[#This Row],[Total_Cost]]</f>
        <v>10604</v>
      </c>
      <c r="N620" s="1">
        <f>Table1[[#This Row],[Profit]]/Table1[[#This Row],[Sales]]</f>
        <v>0.5</v>
      </c>
      <c r="O620" t="str">
        <f>TEXT(Table1[[#This Row],[Order_Date]],"mmmm")</f>
        <v>February</v>
      </c>
      <c r="P620">
        <f>YEAR(Table1[[#This Row],[Order_Date]])</f>
        <v>2024</v>
      </c>
      <c r="Q620" t="str">
        <f>"Q"&amp;ROUNDUP(MONTH(Table1[[#This Row],[Order_Date]])/3,0)</f>
        <v>Q1</v>
      </c>
    </row>
    <row r="621" spans="1:17" x14ac:dyDescent="0.25">
      <c r="A621" t="s">
        <v>1596</v>
      </c>
      <c r="B621" t="s">
        <v>1597</v>
      </c>
      <c r="C621" t="s">
        <v>1125</v>
      </c>
      <c r="D621" t="s">
        <v>41</v>
      </c>
      <c r="E621" t="str">
        <f>_xlfn.XLOOKUP(Table1[[#This Row],[Product_ID]],[1]!Table1[Product_ID],[1]!Table1[Product_Name])</f>
        <v>Clothing Product 86</v>
      </c>
      <c r="F621" t="str">
        <f>_xlfn.XLOOKUP(Table1[[#This Row],[Product_ID]],[1]!Table1[Product_ID],[1]!Table1[Category])</f>
        <v>Clothing</v>
      </c>
      <c r="G621">
        <f>_xlfn.XLOOKUP(Table1[[#This Row],[Product_ID]],[1]!Table1[Product_ID],[1]!Table1[Unit_Price])</f>
        <v>3333</v>
      </c>
      <c r="H621">
        <f>_xlfn.XLOOKUP(Table1[[#This Row],[Product_ID]],[1]!Table1[Product_ID],[1]!Table1[Cost])</f>
        <v>2333.1</v>
      </c>
      <c r="I621">
        <v>5</v>
      </c>
      <c r="J621">
        <v>5</v>
      </c>
      <c r="K621">
        <f>Table1[[#This Row],[Quantity]]*Table1[[#This Row],[Unit_Price]]</f>
        <v>16665</v>
      </c>
      <c r="L621">
        <f>Table1[[#This Row],[Quantity]]*Table1[[#This Row],[Cost]]</f>
        <v>11665.5</v>
      </c>
      <c r="M621">
        <f>Table1[[#This Row],[Sales]]-Table1[[#This Row],[Total_Cost]]</f>
        <v>4999.5</v>
      </c>
      <c r="N621" s="1">
        <f>Table1[[#This Row],[Profit]]/Table1[[#This Row],[Sales]]</f>
        <v>0.3</v>
      </c>
      <c r="O621" t="str">
        <f>TEXT(Table1[[#This Row],[Order_Date]],"mmmm")</f>
        <v>January</v>
      </c>
      <c r="P621">
        <f>YEAR(Table1[[#This Row],[Order_Date]])</f>
        <v>2025</v>
      </c>
      <c r="Q621" t="str">
        <f>"Q"&amp;ROUNDUP(MONTH(Table1[[#This Row],[Order_Date]])/3,0)</f>
        <v>Q1</v>
      </c>
    </row>
    <row r="622" spans="1:17" x14ac:dyDescent="0.25">
      <c r="A622" t="s">
        <v>1598</v>
      </c>
      <c r="B622" t="s">
        <v>1305</v>
      </c>
      <c r="C622" t="s">
        <v>1599</v>
      </c>
      <c r="D622" t="s">
        <v>171</v>
      </c>
      <c r="E622" t="str">
        <f>_xlfn.XLOOKUP(Table1[[#This Row],[Product_ID]],[1]!Table1[Product_ID],[1]!Table1[Product_Name])</f>
        <v>Clothing Product 27</v>
      </c>
      <c r="F622" t="str">
        <f>_xlfn.XLOOKUP(Table1[[#This Row],[Product_ID]],[1]!Table1[Product_ID],[1]!Table1[Category])</f>
        <v>Clothing</v>
      </c>
      <c r="G622">
        <f>_xlfn.XLOOKUP(Table1[[#This Row],[Product_ID]],[1]!Table1[Product_ID],[1]!Table1[Unit_Price])</f>
        <v>4969</v>
      </c>
      <c r="H622">
        <f>_xlfn.XLOOKUP(Table1[[#This Row],[Product_ID]],[1]!Table1[Product_ID],[1]!Table1[Cost])</f>
        <v>2484.5</v>
      </c>
      <c r="I622">
        <v>2</v>
      </c>
      <c r="J622">
        <v>0</v>
      </c>
      <c r="K622">
        <f>Table1[[#This Row],[Quantity]]*Table1[[#This Row],[Unit_Price]]</f>
        <v>9938</v>
      </c>
      <c r="L622">
        <f>Table1[[#This Row],[Quantity]]*Table1[[#This Row],[Cost]]</f>
        <v>4969</v>
      </c>
      <c r="M622">
        <f>Table1[[#This Row],[Sales]]-Table1[[#This Row],[Total_Cost]]</f>
        <v>4969</v>
      </c>
      <c r="N622" s="1">
        <f>Table1[[#This Row],[Profit]]/Table1[[#This Row],[Sales]]</f>
        <v>0.5</v>
      </c>
      <c r="O622" t="str">
        <f>TEXT(Table1[[#This Row],[Order_Date]],"mmmm")</f>
        <v>August</v>
      </c>
      <c r="P622">
        <f>YEAR(Table1[[#This Row],[Order_Date]])</f>
        <v>2024</v>
      </c>
      <c r="Q622" t="str">
        <f>"Q"&amp;ROUNDUP(MONTH(Table1[[#This Row],[Order_Date]])/3,0)</f>
        <v>Q3</v>
      </c>
    </row>
    <row r="623" spans="1:17" x14ac:dyDescent="0.25">
      <c r="A623" t="s">
        <v>1600</v>
      </c>
      <c r="B623" t="s">
        <v>1466</v>
      </c>
      <c r="C623" t="s">
        <v>1601</v>
      </c>
      <c r="D623" t="s">
        <v>842</v>
      </c>
      <c r="E623" t="str">
        <f>_xlfn.XLOOKUP(Table1[[#This Row],[Product_ID]],[1]!Table1[Product_ID],[1]!Table1[Product_Name])</f>
        <v>Sports Product 35</v>
      </c>
      <c r="F623" t="str">
        <f>_xlfn.XLOOKUP(Table1[[#This Row],[Product_ID]],[1]!Table1[Product_ID],[1]!Table1[Category])</f>
        <v>Sports</v>
      </c>
      <c r="G623">
        <f>_xlfn.XLOOKUP(Table1[[#This Row],[Product_ID]],[1]!Table1[Product_ID],[1]!Table1[Unit_Price])</f>
        <v>3185</v>
      </c>
      <c r="H623">
        <f>_xlfn.XLOOKUP(Table1[[#This Row],[Product_ID]],[1]!Table1[Product_ID],[1]!Table1[Cost])</f>
        <v>1592.5</v>
      </c>
      <c r="I623">
        <v>4</v>
      </c>
      <c r="J623">
        <v>15</v>
      </c>
      <c r="K623">
        <f>Table1[[#This Row],[Quantity]]*Table1[[#This Row],[Unit_Price]]</f>
        <v>12740</v>
      </c>
      <c r="L623">
        <f>Table1[[#This Row],[Quantity]]*Table1[[#This Row],[Cost]]</f>
        <v>6370</v>
      </c>
      <c r="M623">
        <f>Table1[[#This Row],[Sales]]-Table1[[#This Row],[Total_Cost]]</f>
        <v>6370</v>
      </c>
      <c r="N623" s="1">
        <f>Table1[[#This Row],[Profit]]/Table1[[#This Row],[Sales]]</f>
        <v>0.5</v>
      </c>
      <c r="O623" t="str">
        <f>TEXT(Table1[[#This Row],[Order_Date]],"mmmm")</f>
        <v>September</v>
      </c>
      <c r="P623">
        <f>YEAR(Table1[[#This Row],[Order_Date]])</f>
        <v>2025</v>
      </c>
      <c r="Q623" t="str">
        <f>"Q"&amp;ROUNDUP(MONTH(Table1[[#This Row],[Order_Date]])/3,0)</f>
        <v>Q3</v>
      </c>
    </row>
    <row r="624" spans="1:17" x14ac:dyDescent="0.25">
      <c r="A624" t="s">
        <v>1602</v>
      </c>
      <c r="B624" t="s">
        <v>1287</v>
      </c>
      <c r="C624" t="s">
        <v>1067</v>
      </c>
      <c r="D624" t="s">
        <v>175</v>
      </c>
      <c r="E624" t="str">
        <f>_xlfn.XLOOKUP(Table1[[#This Row],[Product_ID]],[1]!Table1[Product_ID],[1]!Table1[Product_Name])</f>
        <v>Clothing Product 49</v>
      </c>
      <c r="F624" t="str">
        <f>_xlfn.XLOOKUP(Table1[[#This Row],[Product_ID]],[1]!Table1[Product_ID],[1]!Table1[Category])</f>
        <v>Clothing</v>
      </c>
      <c r="G624">
        <f>_xlfn.XLOOKUP(Table1[[#This Row],[Product_ID]],[1]!Table1[Product_ID],[1]!Table1[Unit_Price])</f>
        <v>4071</v>
      </c>
      <c r="H624">
        <f>_xlfn.XLOOKUP(Table1[[#This Row],[Product_ID]],[1]!Table1[Product_ID],[1]!Table1[Cost])</f>
        <v>2442.6</v>
      </c>
      <c r="I624">
        <v>1</v>
      </c>
      <c r="J624">
        <v>15</v>
      </c>
      <c r="K624">
        <f>Table1[[#This Row],[Quantity]]*Table1[[#This Row],[Unit_Price]]</f>
        <v>4071</v>
      </c>
      <c r="L624">
        <f>Table1[[#This Row],[Quantity]]*Table1[[#This Row],[Cost]]</f>
        <v>2442.6</v>
      </c>
      <c r="M624">
        <f>Table1[[#This Row],[Sales]]-Table1[[#This Row],[Total_Cost]]</f>
        <v>1628.4</v>
      </c>
      <c r="N624" s="1">
        <f>Table1[[#This Row],[Profit]]/Table1[[#This Row],[Sales]]</f>
        <v>0.4</v>
      </c>
      <c r="O624" t="str">
        <f>TEXT(Table1[[#This Row],[Order_Date]],"mmmm")</f>
        <v>August</v>
      </c>
      <c r="P624">
        <f>YEAR(Table1[[#This Row],[Order_Date]])</f>
        <v>2024</v>
      </c>
      <c r="Q624" t="str">
        <f>"Q"&amp;ROUNDUP(MONTH(Table1[[#This Row],[Order_Date]])/3,0)</f>
        <v>Q3</v>
      </c>
    </row>
    <row r="625" spans="1:17" x14ac:dyDescent="0.25">
      <c r="A625" t="s">
        <v>1603</v>
      </c>
      <c r="B625" t="s">
        <v>803</v>
      </c>
      <c r="C625" t="s">
        <v>1604</v>
      </c>
      <c r="D625" t="s">
        <v>461</v>
      </c>
      <c r="E625" t="str">
        <f>_xlfn.XLOOKUP(Table1[[#This Row],[Product_ID]],[1]!Table1[Product_ID],[1]!Table1[Product_Name])</f>
        <v>Beauty Product 13</v>
      </c>
      <c r="F625" t="str">
        <f>_xlfn.XLOOKUP(Table1[[#This Row],[Product_ID]],[1]!Table1[Product_ID],[1]!Table1[Category])</f>
        <v>Beauty</v>
      </c>
      <c r="G625">
        <f>_xlfn.XLOOKUP(Table1[[#This Row],[Product_ID]],[1]!Table1[Product_ID],[1]!Table1[Unit_Price])</f>
        <v>639</v>
      </c>
      <c r="H625">
        <f>_xlfn.XLOOKUP(Table1[[#This Row],[Product_ID]],[1]!Table1[Product_ID],[1]!Table1[Cost])</f>
        <v>319.5</v>
      </c>
      <c r="I625">
        <v>3</v>
      </c>
      <c r="J625">
        <v>10</v>
      </c>
      <c r="K625">
        <f>Table1[[#This Row],[Quantity]]*Table1[[#This Row],[Unit_Price]]</f>
        <v>1917</v>
      </c>
      <c r="L625">
        <f>Table1[[#This Row],[Quantity]]*Table1[[#This Row],[Cost]]</f>
        <v>958.5</v>
      </c>
      <c r="M625">
        <f>Table1[[#This Row],[Sales]]-Table1[[#This Row],[Total_Cost]]</f>
        <v>958.5</v>
      </c>
      <c r="N625" s="1">
        <f>Table1[[#This Row],[Profit]]/Table1[[#This Row],[Sales]]</f>
        <v>0.5</v>
      </c>
      <c r="O625" t="str">
        <f>TEXT(Table1[[#This Row],[Order_Date]],"mmmm")</f>
        <v>June</v>
      </c>
      <c r="P625">
        <f>YEAR(Table1[[#This Row],[Order_Date]])</f>
        <v>2024</v>
      </c>
      <c r="Q625" t="str">
        <f>"Q"&amp;ROUNDUP(MONTH(Table1[[#This Row],[Order_Date]])/3,0)</f>
        <v>Q2</v>
      </c>
    </row>
    <row r="626" spans="1:17" x14ac:dyDescent="0.25">
      <c r="A626" t="s">
        <v>1605</v>
      </c>
      <c r="B626" t="s">
        <v>325</v>
      </c>
      <c r="C626" t="s">
        <v>1606</v>
      </c>
      <c r="D626" t="s">
        <v>426</v>
      </c>
      <c r="E626" t="str">
        <f>_xlfn.XLOOKUP(Table1[[#This Row],[Product_ID]],[1]!Table1[Product_ID],[1]!Table1[Product_Name])</f>
        <v>Clothing Product 95</v>
      </c>
      <c r="F626" t="str">
        <f>_xlfn.XLOOKUP(Table1[[#This Row],[Product_ID]],[1]!Table1[Product_ID],[1]!Table1[Category])</f>
        <v>Clothing</v>
      </c>
      <c r="G626">
        <f>_xlfn.XLOOKUP(Table1[[#This Row],[Product_ID]],[1]!Table1[Product_ID],[1]!Table1[Unit_Price])</f>
        <v>4520</v>
      </c>
      <c r="H626">
        <f>_xlfn.XLOOKUP(Table1[[#This Row],[Product_ID]],[1]!Table1[Product_ID],[1]!Table1[Cost])</f>
        <v>3164</v>
      </c>
      <c r="I626">
        <v>4</v>
      </c>
      <c r="J626">
        <v>10</v>
      </c>
      <c r="K626">
        <f>Table1[[#This Row],[Quantity]]*Table1[[#This Row],[Unit_Price]]</f>
        <v>18080</v>
      </c>
      <c r="L626">
        <f>Table1[[#This Row],[Quantity]]*Table1[[#This Row],[Cost]]</f>
        <v>12656</v>
      </c>
      <c r="M626">
        <f>Table1[[#This Row],[Sales]]-Table1[[#This Row],[Total_Cost]]</f>
        <v>5424</v>
      </c>
      <c r="N626" s="1">
        <f>Table1[[#This Row],[Profit]]/Table1[[#This Row],[Sales]]</f>
        <v>0.3</v>
      </c>
      <c r="O626" t="str">
        <f>TEXT(Table1[[#This Row],[Order_Date]],"mmmm")</f>
        <v>May</v>
      </c>
      <c r="P626">
        <f>YEAR(Table1[[#This Row],[Order_Date]])</f>
        <v>2024</v>
      </c>
      <c r="Q626" t="str">
        <f>"Q"&amp;ROUNDUP(MONTH(Table1[[#This Row],[Order_Date]])/3,0)</f>
        <v>Q2</v>
      </c>
    </row>
    <row r="627" spans="1:17" x14ac:dyDescent="0.25">
      <c r="A627" t="s">
        <v>1607</v>
      </c>
      <c r="B627" t="s">
        <v>1608</v>
      </c>
      <c r="C627" t="s">
        <v>1609</v>
      </c>
      <c r="D627" t="s">
        <v>127</v>
      </c>
      <c r="E627" t="str">
        <f>_xlfn.XLOOKUP(Table1[[#This Row],[Product_ID]],[1]!Table1[Product_ID],[1]!Table1[Product_Name])</f>
        <v>Sports Product 75</v>
      </c>
      <c r="F627" t="str">
        <f>_xlfn.XLOOKUP(Table1[[#This Row],[Product_ID]],[1]!Table1[Product_ID],[1]!Table1[Category])</f>
        <v>Sports</v>
      </c>
      <c r="G627">
        <f>_xlfn.XLOOKUP(Table1[[#This Row],[Product_ID]],[1]!Table1[Product_ID],[1]!Table1[Unit_Price])</f>
        <v>5435</v>
      </c>
      <c r="H627">
        <f>_xlfn.XLOOKUP(Table1[[#This Row],[Product_ID]],[1]!Table1[Product_ID],[1]!Table1[Cost])</f>
        <v>3804.5</v>
      </c>
      <c r="I627">
        <v>3</v>
      </c>
      <c r="J627">
        <v>20</v>
      </c>
      <c r="K627">
        <f>Table1[[#This Row],[Quantity]]*Table1[[#This Row],[Unit_Price]]</f>
        <v>16305</v>
      </c>
      <c r="L627">
        <f>Table1[[#This Row],[Quantity]]*Table1[[#This Row],[Cost]]</f>
        <v>11413.5</v>
      </c>
      <c r="M627">
        <f>Table1[[#This Row],[Sales]]-Table1[[#This Row],[Total_Cost]]</f>
        <v>4891.5</v>
      </c>
      <c r="N627" s="1">
        <f>Table1[[#This Row],[Profit]]/Table1[[#This Row],[Sales]]</f>
        <v>0.3</v>
      </c>
      <c r="O627" t="str">
        <f>TEXT(Table1[[#This Row],[Order_Date]],"mmmm")</f>
        <v>March</v>
      </c>
      <c r="P627">
        <f>YEAR(Table1[[#This Row],[Order_Date]])</f>
        <v>2024</v>
      </c>
      <c r="Q627" t="str">
        <f>"Q"&amp;ROUNDUP(MONTH(Table1[[#This Row],[Order_Date]])/3,0)</f>
        <v>Q1</v>
      </c>
    </row>
    <row r="628" spans="1:17" x14ac:dyDescent="0.25">
      <c r="A628" t="s">
        <v>1610</v>
      </c>
      <c r="B628" t="s">
        <v>808</v>
      </c>
      <c r="C628" t="s">
        <v>1406</v>
      </c>
      <c r="D628" t="s">
        <v>123</v>
      </c>
      <c r="E628" t="str">
        <f>_xlfn.XLOOKUP(Table1[[#This Row],[Product_ID]],[1]!Table1[Product_ID],[1]!Table1[Product_Name])</f>
        <v>Electronics Product 99</v>
      </c>
      <c r="F628" t="str">
        <f>_xlfn.XLOOKUP(Table1[[#This Row],[Product_ID]],[1]!Table1[Product_ID],[1]!Table1[Category])</f>
        <v>Electronics</v>
      </c>
      <c r="G628">
        <f>_xlfn.XLOOKUP(Table1[[#This Row],[Product_ID]],[1]!Table1[Product_ID],[1]!Table1[Unit_Price])</f>
        <v>48012</v>
      </c>
      <c r="H628">
        <f>_xlfn.XLOOKUP(Table1[[#This Row],[Product_ID]],[1]!Table1[Product_ID],[1]!Table1[Cost])</f>
        <v>24006</v>
      </c>
      <c r="I628">
        <v>3</v>
      </c>
      <c r="J628">
        <v>20</v>
      </c>
      <c r="K628">
        <f>Table1[[#This Row],[Quantity]]*Table1[[#This Row],[Unit_Price]]</f>
        <v>144036</v>
      </c>
      <c r="L628">
        <f>Table1[[#This Row],[Quantity]]*Table1[[#This Row],[Cost]]</f>
        <v>72018</v>
      </c>
      <c r="M628">
        <f>Table1[[#This Row],[Sales]]-Table1[[#This Row],[Total_Cost]]</f>
        <v>72018</v>
      </c>
      <c r="N628" s="1">
        <f>Table1[[#This Row],[Profit]]/Table1[[#This Row],[Sales]]</f>
        <v>0.5</v>
      </c>
      <c r="O628" t="str">
        <f>TEXT(Table1[[#This Row],[Order_Date]],"mmmm")</f>
        <v>August</v>
      </c>
      <c r="P628">
        <f>YEAR(Table1[[#This Row],[Order_Date]])</f>
        <v>2024</v>
      </c>
      <c r="Q628" t="str">
        <f>"Q"&amp;ROUNDUP(MONTH(Table1[[#This Row],[Order_Date]])/3,0)</f>
        <v>Q3</v>
      </c>
    </row>
    <row r="629" spans="1:17" x14ac:dyDescent="0.25">
      <c r="A629" t="s">
        <v>1611</v>
      </c>
      <c r="B629" t="s">
        <v>782</v>
      </c>
      <c r="C629" t="s">
        <v>1612</v>
      </c>
      <c r="D629" t="s">
        <v>171</v>
      </c>
      <c r="E629" t="str">
        <f>_xlfn.XLOOKUP(Table1[[#This Row],[Product_ID]],[1]!Table1[Product_ID],[1]!Table1[Product_Name])</f>
        <v>Clothing Product 27</v>
      </c>
      <c r="F629" t="str">
        <f>_xlfn.XLOOKUP(Table1[[#This Row],[Product_ID]],[1]!Table1[Product_ID],[1]!Table1[Category])</f>
        <v>Clothing</v>
      </c>
      <c r="G629">
        <f>_xlfn.XLOOKUP(Table1[[#This Row],[Product_ID]],[1]!Table1[Product_ID],[1]!Table1[Unit_Price])</f>
        <v>4969</v>
      </c>
      <c r="H629">
        <f>_xlfn.XLOOKUP(Table1[[#This Row],[Product_ID]],[1]!Table1[Product_ID],[1]!Table1[Cost])</f>
        <v>2484.5</v>
      </c>
      <c r="I629">
        <v>2</v>
      </c>
      <c r="J629">
        <v>0</v>
      </c>
      <c r="K629">
        <f>Table1[[#This Row],[Quantity]]*Table1[[#This Row],[Unit_Price]]</f>
        <v>9938</v>
      </c>
      <c r="L629">
        <f>Table1[[#This Row],[Quantity]]*Table1[[#This Row],[Cost]]</f>
        <v>4969</v>
      </c>
      <c r="M629">
        <f>Table1[[#This Row],[Sales]]-Table1[[#This Row],[Total_Cost]]</f>
        <v>4969</v>
      </c>
      <c r="N629" s="1">
        <f>Table1[[#This Row],[Profit]]/Table1[[#This Row],[Sales]]</f>
        <v>0.5</v>
      </c>
      <c r="O629" t="str">
        <f>TEXT(Table1[[#This Row],[Order_Date]],"mmmm")</f>
        <v>February</v>
      </c>
      <c r="P629">
        <f>YEAR(Table1[[#This Row],[Order_Date]])</f>
        <v>2025</v>
      </c>
      <c r="Q629" t="str">
        <f>"Q"&amp;ROUNDUP(MONTH(Table1[[#This Row],[Order_Date]])/3,0)</f>
        <v>Q1</v>
      </c>
    </row>
    <row r="630" spans="1:17" x14ac:dyDescent="0.25">
      <c r="A630" t="s">
        <v>1613</v>
      </c>
      <c r="B630" t="s">
        <v>1025</v>
      </c>
      <c r="C630" t="s">
        <v>1143</v>
      </c>
      <c r="D630" t="s">
        <v>111</v>
      </c>
      <c r="E630" t="str">
        <f>_xlfn.XLOOKUP(Table1[[#This Row],[Product_ID]],[1]!Table1[Product_ID],[1]!Table1[Product_Name])</f>
        <v>Sports Product 20</v>
      </c>
      <c r="F630" t="str">
        <f>_xlfn.XLOOKUP(Table1[[#This Row],[Product_ID]],[1]!Table1[Product_ID],[1]!Table1[Category])</f>
        <v>Sports</v>
      </c>
      <c r="G630">
        <f>_xlfn.XLOOKUP(Table1[[#This Row],[Product_ID]],[1]!Table1[Product_ID],[1]!Table1[Unit_Price])</f>
        <v>11647</v>
      </c>
      <c r="H630">
        <f>_xlfn.XLOOKUP(Table1[[#This Row],[Product_ID]],[1]!Table1[Product_ID],[1]!Table1[Cost])</f>
        <v>8152.9</v>
      </c>
      <c r="I630">
        <v>4</v>
      </c>
      <c r="J630">
        <v>5</v>
      </c>
      <c r="K630">
        <f>Table1[[#This Row],[Quantity]]*Table1[[#This Row],[Unit_Price]]</f>
        <v>46588</v>
      </c>
      <c r="L630">
        <f>Table1[[#This Row],[Quantity]]*Table1[[#This Row],[Cost]]</f>
        <v>32611.599999999999</v>
      </c>
      <c r="M630">
        <f>Table1[[#This Row],[Sales]]-Table1[[#This Row],[Total_Cost]]</f>
        <v>13976.400000000001</v>
      </c>
      <c r="N630" s="1">
        <f>Table1[[#This Row],[Profit]]/Table1[[#This Row],[Sales]]</f>
        <v>0.30000000000000004</v>
      </c>
      <c r="O630" t="str">
        <f>TEXT(Table1[[#This Row],[Order_Date]],"mmmm")</f>
        <v>July</v>
      </c>
      <c r="P630">
        <f>YEAR(Table1[[#This Row],[Order_Date]])</f>
        <v>2025</v>
      </c>
      <c r="Q630" t="str">
        <f>"Q"&amp;ROUNDUP(MONTH(Table1[[#This Row],[Order_Date]])/3,0)</f>
        <v>Q3</v>
      </c>
    </row>
    <row r="631" spans="1:17" x14ac:dyDescent="0.25">
      <c r="A631" t="s">
        <v>1614</v>
      </c>
      <c r="B631" t="s">
        <v>1615</v>
      </c>
      <c r="C631" t="s">
        <v>1559</v>
      </c>
      <c r="D631" t="s">
        <v>1526</v>
      </c>
      <c r="E631" t="str">
        <f>_xlfn.XLOOKUP(Table1[[#This Row],[Product_ID]],[1]!Table1[Product_ID],[1]!Table1[Product_Name])</f>
        <v>Electronics Product 6</v>
      </c>
      <c r="F631" t="str">
        <f>_xlfn.XLOOKUP(Table1[[#This Row],[Product_ID]],[1]!Table1[Product_ID],[1]!Table1[Category])</f>
        <v>Electronics</v>
      </c>
      <c r="G631">
        <f>_xlfn.XLOOKUP(Table1[[#This Row],[Product_ID]],[1]!Table1[Product_ID],[1]!Table1[Unit_Price])</f>
        <v>18855</v>
      </c>
      <c r="H631">
        <f>_xlfn.XLOOKUP(Table1[[#This Row],[Product_ID]],[1]!Table1[Product_ID],[1]!Table1[Cost])</f>
        <v>9427.5</v>
      </c>
      <c r="I631">
        <v>1</v>
      </c>
      <c r="J631">
        <v>10</v>
      </c>
      <c r="K631">
        <f>Table1[[#This Row],[Quantity]]*Table1[[#This Row],[Unit_Price]]</f>
        <v>18855</v>
      </c>
      <c r="L631">
        <f>Table1[[#This Row],[Quantity]]*Table1[[#This Row],[Cost]]</f>
        <v>9427.5</v>
      </c>
      <c r="M631">
        <f>Table1[[#This Row],[Sales]]-Table1[[#This Row],[Total_Cost]]</f>
        <v>9427.5</v>
      </c>
      <c r="N631" s="1">
        <f>Table1[[#This Row],[Profit]]/Table1[[#This Row],[Sales]]</f>
        <v>0.5</v>
      </c>
      <c r="O631" t="str">
        <f>TEXT(Table1[[#This Row],[Order_Date]],"mmmm")</f>
        <v>October</v>
      </c>
      <c r="P631">
        <f>YEAR(Table1[[#This Row],[Order_Date]])</f>
        <v>2025</v>
      </c>
      <c r="Q631" t="str">
        <f>"Q"&amp;ROUNDUP(MONTH(Table1[[#This Row],[Order_Date]])/3,0)</f>
        <v>Q4</v>
      </c>
    </row>
    <row r="632" spans="1:17" x14ac:dyDescent="0.25">
      <c r="A632" t="s">
        <v>1616</v>
      </c>
      <c r="B632" t="s">
        <v>1617</v>
      </c>
      <c r="C632" t="s">
        <v>99</v>
      </c>
      <c r="D632" t="s">
        <v>465</v>
      </c>
      <c r="E632" t="str">
        <f>_xlfn.XLOOKUP(Table1[[#This Row],[Product_ID]],[1]!Table1[Product_ID],[1]!Table1[Product_Name])</f>
        <v>Beauty Product 71</v>
      </c>
      <c r="F632" t="str">
        <f>_xlfn.XLOOKUP(Table1[[#This Row],[Product_ID]],[1]!Table1[Product_ID],[1]!Table1[Category])</f>
        <v>Beauty</v>
      </c>
      <c r="G632">
        <f>_xlfn.XLOOKUP(Table1[[#This Row],[Product_ID]],[1]!Table1[Product_ID],[1]!Table1[Unit_Price])</f>
        <v>487</v>
      </c>
      <c r="H632">
        <f>_xlfn.XLOOKUP(Table1[[#This Row],[Product_ID]],[1]!Table1[Product_ID],[1]!Table1[Cost])</f>
        <v>243.5</v>
      </c>
      <c r="I632">
        <v>1</v>
      </c>
      <c r="J632">
        <v>15</v>
      </c>
      <c r="K632">
        <f>Table1[[#This Row],[Quantity]]*Table1[[#This Row],[Unit_Price]]</f>
        <v>487</v>
      </c>
      <c r="L632">
        <f>Table1[[#This Row],[Quantity]]*Table1[[#This Row],[Cost]]</f>
        <v>243.5</v>
      </c>
      <c r="M632">
        <f>Table1[[#This Row],[Sales]]-Table1[[#This Row],[Total_Cost]]</f>
        <v>243.5</v>
      </c>
      <c r="N632" s="1">
        <f>Table1[[#This Row],[Profit]]/Table1[[#This Row],[Sales]]</f>
        <v>0.5</v>
      </c>
      <c r="O632" t="str">
        <f>TEXT(Table1[[#This Row],[Order_Date]],"mmmm")</f>
        <v>September</v>
      </c>
      <c r="P632">
        <f>YEAR(Table1[[#This Row],[Order_Date]])</f>
        <v>2025</v>
      </c>
      <c r="Q632" t="str">
        <f>"Q"&amp;ROUNDUP(MONTH(Table1[[#This Row],[Order_Date]])/3,0)</f>
        <v>Q3</v>
      </c>
    </row>
    <row r="633" spans="1:17" x14ac:dyDescent="0.25">
      <c r="A633" t="s">
        <v>1618</v>
      </c>
      <c r="B633" t="s">
        <v>630</v>
      </c>
      <c r="C633" t="s">
        <v>1399</v>
      </c>
      <c r="D633" t="s">
        <v>822</v>
      </c>
      <c r="E633" t="str">
        <f>_xlfn.XLOOKUP(Table1[[#This Row],[Product_ID]],[1]!Table1[Product_ID],[1]!Table1[Product_Name])</f>
        <v>Electronics Product 31</v>
      </c>
      <c r="F633" t="str">
        <f>_xlfn.XLOOKUP(Table1[[#This Row],[Product_ID]],[1]!Table1[Product_ID],[1]!Table1[Category])</f>
        <v>Electronics</v>
      </c>
      <c r="G633">
        <f>_xlfn.XLOOKUP(Table1[[#This Row],[Product_ID]],[1]!Table1[Product_ID],[1]!Table1[Unit_Price])</f>
        <v>34152</v>
      </c>
      <c r="H633">
        <f>_xlfn.XLOOKUP(Table1[[#This Row],[Product_ID]],[1]!Table1[Product_ID],[1]!Table1[Cost])</f>
        <v>23906.400000000001</v>
      </c>
      <c r="I633">
        <v>5</v>
      </c>
      <c r="J633">
        <v>15</v>
      </c>
      <c r="K633">
        <f>Table1[[#This Row],[Quantity]]*Table1[[#This Row],[Unit_Price]]</f>
        <v>170760</v>
      </c>
      <c r="L633">
        <f>Table1[[#This Row],[Quantity]]*Table1[[#This Row],[Cost]]</f>
        <v>119532</v>
      </c>
      <c r="M633">
        <f>Table1[[#This Row],[Sales]]-Table1[[#This Row],[Total_Cost]]</f>
        <v>51228</v>
      </c>
      <c r="N633" s="1">
        <f>Table1[[#This Row],[Profit]]/Table1[[#This Row],[Sales]]</f>
        <v>0.3</v>
      </c>
      <c r="O633" t="str">
        <f>TEXT(Table1[[#This Row],[Order_Date]],"mmmm")</f>
        <v>April</v>
      </c>
      <c r="P633">
        <f>YEAR(Table1[[#This Row],[Order_Date]])</f>
        <v>2025</v>
      </c>
      <c r="Q633" t="str">
        <f>"Q"&amp;ROUNDUP(MONTH(Table1[[#This Row],[Order_Date]])/3,0)</f>
        <v>Q2</v>
      </c>
    </row>
    <row r="634" spans="1:17" x14ac:dyDescent="0.25">
      <c r="A634" t="s">
        <v>1619</v>
      </c>
      <c r="B634" t="s">
        <v>1620</v>
      </c>
      <c r="C634" t="s">
        <v>1621</v>
      </c>
      <c r="D634" t="s">
        <v>123</v>
      </c>
      <c r="E634" t="str">
        <f>_xlfn.XLOOKUP(Table1[[#This Row],[Product_ID]],[1]!Table1[Product_ID],[1]!Table1[Product_Name])</f>
        <v>Electronics Product 99</v>
      </c>
      <c r="F634" t="str">
        <f>_xlfn.XLOOKUP(Table1[[#This Row],[Product_ID]],[1]!Table1[Product_ID],[1]!Table1[Category])</f>
        <v>Electronics</v>
      </c>
      <c r="G634">
        <f>_xlfn.XLOOKUP(Table1[[#This Row],[Product_ID]],[1]!Table1[Product_ID],[1]!Table1[Unit_Price])</f>
        <v>48012</v>
      </c>
      <c r="H634">
        <f>_xlfn.XLOOKUP(Table1[[#This Row],[Product_ID]],[1]!Table1[Product_ID],[1]!Table1[Cost])</f>
        <v>24006</v>
      </c>
      <c r="I634">
        <v>4</v>
      </c>
      <c r="J634">
        <v>15</v>
      </c>
      <c r="K634">
        <f>Table1[[#This Row],[Quantity]]*Table1[[#This Row],[Unit_Price]]</f>
        <v>192048</v>
      </c>
      <c r="L634">
        <f>Table1[[#This Row],[Quantity]]*Table1[[#This Row],[Cost]]</f>
        <v>96024</v>
      </c>
      <c r="M634">
        <f>Table1[[#This Row],[Sales]]-Table1[[#This Row],[Total_Cost]]</f>
        <v>96024</v>
      </c>
      <c r="N634" s="1">
        <f>Table1[[#This Row],[Profit]]/Table1[[#This Row],[Sales]]</f>
        <v>0.5</v>
      </c>
      <c r="O634" t="str">
        <f>TEXT(Table1[[#This Row],[Order_Date]],"mmmm")</f>
        <v>June</v>
      </c>
      <c r="P634">
        <f>YEAR(Table1[[#This Row],[Order_Date]])</f>
        <v>2024</v>
      </c>
      <c r="Q634" t="str">
        <f>"Q"&amp;ROUNDUP(MONTH(Table1[[#This Row],[Order_Date]])/3,0)</f>
        <v>Q2</v>
      </c>
    </row>
    <row r="635" spans="1:17" x14ac:dyDescent="0.25">
      <c r="A635" t="s">
        <v>1622</v>
      </c>
      <c r="B635" t="s">
        <v>23</v>
      </c>
      <c r="C635" t="s">
        <v>1623</v>
      </c>
      <c r="D635" t="s">
        <v>563</v>
      </c>
      <c r="E635" t="str">
        <f>_xlfn.XLOOKUP(Table1[[#This Row],[Product_ID]],[1]!Table1[Product_ID],[1]!Table1[Product_Name])</f>
        <v>Beauty Product 60</v>
      </c>
      <c r="F635" t="str">
        <f>_xlfn.XLOOKUP(Table1[[#This Row],[Product_ID]],[1]!Table1[Product_ID],[1]!Table1[Category])</f>
        <v>Beauty</v>
      </c>
      <c r="G635">
        <f>_xlfn.XLOOKUP(Table1[[#This Row],[Product_ID]],[1]!Table1[Product_ID],[1]!Table1[Unit_Price])</f>
        <v>758</v>
      </c>
      <c r="H635">
        <f>_xlfn.XLOOKUP(Table1[[#This Row],[Product_ID]],[1]!Table1[Product_ID],[1]!Table1[Cost])</f>
        <v>530.6</v>
      </c>
      <c r="I635">
        <v>1</v>
      </c>
      <c r="J635">
        <v>0</v>
      </c>
      <c r="K635">
        <f>Table1[[#This Row],[Quantity]]*Table1[[#This Row],[Unit_Price]]</f>
        <v>758</v>
      </c>
      <c r="L635">
        <f>Table1[[#This Row],[Quantity]]*Table1[[#This Row],[Cost]]</f>
        <v>530.6</v>
      </c>
      <c r="M635">
        <f>Table1[[#This Row],[Sales]]-Table1[[#This Row],[Total_Cost]]</f>
        <v>227.39999999999998</v>
      </c>
      <c r="N635" s="1">
        <f>Table1[[#This Row],[Profit]]/Table1[[#This Row],[Sales]]</f>
        <v>0.3</v>
      </c>
      <c r="O635" t="str">
        <f>TEXT(Table1[[#This Row],[Order_Date]],"mmmm")</f>
        <v>January</v>
      </c>
      <c r="P635">
        <f>YEAR(Table1[[#This Row],[Order_Date]])</f>
        <v>2024</v>
      </c>
      <c r="Q635" t="str">
        <f>"Q"&amp;ROUNDUP(MONTH(Table1[[#This Row],[Order_Date]])/3,0)</f>
        <v>Q1</v>
      </c>
    </row>
    <row r="636" spans="1:17" x14ac:dyDescent="0.25">
      <c r="A636" t="s">
        <v>1624</v>
      </c>
      <c r="B636" t="s">
        <v>762</v>
      </c>
      <c r="C636" t="s">
        <v>1443</v>
      </c>
      <c r="D636" t="s">
        <v>409</v>
      </c>
      <c r="E636" t="str">
        <f>_xlfn.XLOOKUP(Table1[[#This Row],[Product_ID]],[1]!Table1[Product_ID],[1]!Table1[Product_Name])</f>
        <v>Home &amp; Kitchen Product 68</v>
      </c>
      <c r="F636" t="str">
        <f>_xlfn.XLOOKUP(Table1[[#This Row],[Product_ID]],[1]!Table1[Product_ID],[1]!Table1[Category])</f>
        <v>Home &amp; Kitchen</v>
      </c>
      <c r="G636">
        <f>_xlfn.XLOOKUP(Table1[[#This Row],[Product_ID]],[1]!Table1[Product_ID],[1]!Table1[Unit_Price])</f>
        <v>7252</v>
      </c>
      <c r="H636">
        <f>_xlfn.XLOOKUP(Table1[[#This Row],[Product_ID]],[1]!Table1[Product_ID],[1]!Table1[Cost])</f>
        <v>3626</v>
      </c>
      <c r="I636">
        <v>1</v>
      </c>
      <c r="J636">
        <v>5</v>
      </c>
      <c r="K636">
        <f>Table1[[#This Row],[Quantity]]*Table1[[#This Row],[Unit_Price]]</f>
        <v>7252</v>
      </c>
      <c r="L636">
        <f>Table1[[#This Row],[Quantity]]*Table1[[#This Row],[Cost]]</f>
        <v>3626</v>
      </c>
      <c r="M636">
        <f>Table1[[#This Row],[Sales]]-Table1[[#This Row],[Total_Cost]]</f>
        <v>3626</v>
      </c>
      <c r="N636" s="1">
        <f>Table1[[#This Row],[Profit]]/Table1[[#This Row],[Sales]]</f>
        <v>0.5</v>
      </c>
      <c r="O636" t="str">
        <f>TEXT(Table1[[#This Row],[Order_Date]],"mmmm")</f>
        <v>November</v>
      </c>
      <c r="P636">
        <f>YEAR(Table1[[#This Row],[Order_Date]])</f>
        <v>2024</v>
      </c>
      <c r="Q636" t="str">
        <f>"Q"&amp;ROUNDUP(MONTH(Table1[[#This Row],[Order_Date]])/3,0)</f>
        <v>Q4</v>
      </c>
    </row>
    <row r="637" spans="1:17" x14ac:dyDescent="0.25">
      <c r="A637" t="s">
        <v>1625</v>
      </c>
      <c r="B637" t="s">
        <v>1626</v>
      </c>
      <c r="C637" t="s">
        <v>1627</v>
      </c>
      <c r="D637" t="s">
        <v>157</v>
      </c>
      <c r="E637" t="str">
        <f>_xlfn.XLOOKUP(Table1[[#This Row],[Product_ID]],[1]!Table1[Product_ID],[1]!Table1[Product_Name])</f>
        <v>Sports Product 89</v>
      </c>
      <c r="F637" t="str">
        <f>_xlfn.XLOOKUP(Table1[[#This Row],[Product_ID]],[1]!Table1[Product_ID],[1]!Table1[Category])</f>
        <v>Sports</v>
      </c>
      <c r="G637">
        <f>_xlfn.XLOOKUP(Table1[[#This Row],[Product_ID]],[1]!Table1[Product_ID],[1]!Table1[Unit_Price])</f>
        <v>2956</v>
      </c>
      <c r="H637">
        <f>_xlfn.XLOOKUP(Table1[[#This Row],[Product_ID]],[1]!Table1[Product_ID],[1]!Table1[Cost])</f>
        <v>1478</v>
      </c>
      <c r="I637">
        <v>4</v>
      </c>
      <c r="J637">
        <v>15</v>
      </c>
      <c r="K637">
        <f>Table1[[#This Row],[Quantity]]*Table1[[#This Row],[Unit_Price]]</f>
        <v>11824</v>
      </c>
      <c r="L637">
        <f>Table1[[#This Row],[Quantity]]*Table1[[#This Row],[Cost]]</f>
        <v>5912</v>
      </c>
      <c r="M637">
        <f>Table1[[#This Row],[Sales]]-Table1[[#This Row],[Total_Cost]]</f>
        <v>5912</v>
      </c>
      <c r="N637" s="1">
        <f>Table1[[#This Row],[Profit]]/Table1[[#This Row],[Sales]]</f>
        <v>0.5</v>
      </c>
      <c r="O637" t="str">
        <f>TEXT(Table1[[#This Row],[Order_Date]],"mmmm")</f>
        <v>March</v>
      </c>
      <c r="P637">
        <f>YEAR(Table1[[#This Row],[Order_Date]])</f>
        <v>2025</v>
      </c>
      <c r="Q637" t="str">
        <f>"Q"&amp;ROUNDUP(MONTH(Table1[[#This Row],[Order_Date]])/3,0)</f>
        <v>Q1</v>
      </c>
    </row>
    <row r="638" spans="1:17" x14ac:dyDescent="0.25">
      <c r="A638" t="s">
        <v>1628</v>
      </c>
      <c r="B638" t="s">
        <v>1629</v>
      </c>
      <c r="C638" t="s">
        <v>1630</v>
      </c>
      <c r="D638" t="s">
        <v>461</v>
      </c>
      <c r="E638" t="str">
        <f>_xlfn.XLOOKUP(Table1[[#This Row],[Product_ID]],[1]!Table1[Product_ID],[1]!Table1[Product_Name])</f>
        <v>Beauty Product 13</v>
      </c>
      <c r="F638" t="str">
        <f>_xlfn.XLOOKUP(Table1[[#This Row],[Product_ID]],[1]!Table1[Product_ID],[1]!Table1[Category])</f>
        <v>Beauty</v>
      </c>
      <c r="G638">
        <f>_xlfn.XLOOKUP(Table1[[#This Row],[Product_ID]],[1]!Table1[Product_ID],[1]!Table1[Unit_Price])</f>
        <v>639</v>
      </c>
      <c r="H638">
        <f>_xlfn.XLOOKUP(Table1[[#This Row],[Product_ID]],[1]!Table1[Product_ID],[1]!Table1[Cost])</f>
        <v>319.5</v>
      </c>
      <c r="I638">
        <v>1</v>
      </c>
      <c r="J638">
        <v>10</v>
      </c>
      <c r="K638">
        <f>Table1[[#This Row],[Quantity]]*Table1[[#This Row],[Unit_Price]]</f>
        <v>639</v>
      </c>
      <c r="L638">
        <f>Table1[[#This Row],[Quantity]]*Table1[[#This Row],[Cost]]</f>
        <v>319.5</v>
      </c>
      <c r="M638">
        <f>Table1[[#This Row],[Sales]]-Table1[[#This Row],[Total_Cost]]</f>
        <v>319.5</v>
      </c>
      <c r="N638" s="1">
        <f>Table1[[#This Row],[Profit]]/Table1[[#This Row],[Sales]]</f>
        <v>0.5</v>
      </c>
      <c r="O638" t="str">
        <f>TEXT(Table1[[#This Row],[Order_Date]],"mmmm")</f>
        <v>December</v>
      </c>
      <c r="P638">
        <f>YEAR(Table1[[#This Row],[Order_Date]])</f>
        <v>2025</v>
      </c>
      <c r="Q638" t="str">
        <f>"Q"&amp;ROUNDUP(MONTH(Table1[[#This Row],[Order_Date]])/3,0)</f>
        <v>Q4</v>
      </c>
    </row>
    <row r="639" spans="1:17" x14ac:dyDescent="0.25">
      <c r="A639" t="s">
        <v>1631</v>
      </c>
      <c r="B639" t="s">
        <v>1632</v>
      </c>
      <c r="C639" t="s">
        <v>1633</v>
      </c>
      <c r="D639" t="s">
        <v>753</v>
      </c>
      <c r="E639" t="str">
        <f>_xlfn.XLOOKUP(Table1[[#This Row],[Product_ID]],[1]!Table1[Product_ID],[1]!Table1[Product_Name])</f>
        <v>Beauty Product 73</v>
      </c>
      <c r="F639" t="str">
        <f>_xlfn.XLOOKUP(Table1[[#This Row],[Product_ID]],[1]!Table1[Product_ID],[1]!Table1[Category])</f>
        <v>Beauty</v>
      </c>
      <c r="G639">
        <f>_xlfn.XLOOKUP(Table1[[#This Row],[Product_ID]],[1]!Table1[Product_ID],[1]!Table1[Unit_Price])</f>
        <v>626</v>
      </c>
      <c r="H639">
        <f>_xlfn.XLOOKUP(Table1[[#This Row],[Product_ID]],[1]!Table1[Product_ID],[1]!Table1[Cost])</f>
        <v>438.2</v>
      </c>
      <c r="I639">
        <v>4</v>
      </c>
      <c r="J639">
        <v>10</v>
      </c>
      <c r="K639">
        <f>Table1[[#This Row],[Quantity]]*Table1[[#This Row],[Unit_Price]]</f>
        <v>2504</v>
      </c>
      <c r="L639">
        <f>Table1[[#This Row],[Quantity]]*Table1[[#This Row],[Cost]]</f>
        <v>1752.8</v>
      </c>
      <c r="M639">
        <f>Table1[[#This Row],[Sales]]-Table1[[#This Row],[Total_Cost]]</f>
        <v>751.2</v>
      </c>
      <c r="N639" s="1">
        <f>Table1[[#This Row],[Profit]]/Table1[[#This Row],[Sales]]</f>
        <v>0.30000000000000004</v>
      </c>
      <c r="O639" t="str">
        <f>TEXT(Table1[[#This Row],[Order_Date]],"mmmm")</f>
        <v>January</v>
      </c>
      <c r="P639">
        <f>YEAR(Table1[[#This Row],[Order_Date]])</f>
        <v>2025</v>
      </c>
      <c r="Q639" t="str">
        <f>"Q"&amp;ROUNDUP(MONTH(Table1[[#This Row],[Order_Date]])/3,0)</f>
        <v>Q1</v>
      </c>
    </row>
    <row r="640" spans="1:17" x14ac:dyDescent="0.25">
      <c r="A640" t="s">
        <v>1634</v>
      </c>
      <c r="B640" t="s">
        <v>1635</v>
      </c>
      <c r="C640" t="s">
        <v>358</v>
      </c>
      <c r="D640" t="s">
        <v>444</v>
      </c>
      <c r="E640" t="str">
        <f>_xlfn.XLOOKUP(Table1[[#This Row],[Product_ID]],[1]!Table1[Product_ID],[1]!Table1[Product_Name])</f>
        <v>Sports Product 14</v>
      </c>
      <c r="F640" t="str">
        <f>_xlfn.XLOOKUP(Table1[[#This Row],[Product_ID]],[1]!Table1[Product_ID],[1]!Table1[Category])</f>
        <v>Sports</v>
      </c>
      <c r="G640">
        <f>_xlfn.XLOOKUP(Table1[[#This Row],[Product_ID]],[1]!Table1[Product_ID],[1]!Table1[Unit_Price])</f>
        <v>9565</v>
      </c>
      <c r="H640">
        <f>_xlfn.XLOOKUP(Table1[[#This Row],[Product_ID]],[1]!Table1[Product_ID],[1]!Table1[Cost])</f>
        <v>6695.5</v>
      </c>
      <c r="I640">
        <v>1</v>
      </c>
      <c r="J640">
        <v>0</v>
      </c>
      <c r="K640">
        <f>Table1[[#This Row],[Quantity]]*Table1[[#This Row],[Unit_Price]]</f>
        <v>9565</v>
      </c>
      <c r="L640">
        <f>Table1[[#This Row],[Quantity]]*Table1[[#This Row],[Cost]]</f>
        <v>6695.5</v>
      </c>
      <c r="M640">
        <f>Table1[[#This Row],[Sales]]-Table1[[#This Row],[Total_Cost]]</f>
        <v>2869.5</v>
      </c>
      <c r="N640" s="1">
        <f>Table1[[#This Row],[Profit]]/Table1[[#This Row],[Sales]]</f>
        <v>0.3</v>
      </c>
      <c r="O640" t="str">
        <f>TEXT(Table1[[#This Row],[Order_Date]],"mmmm")</f>
        <v>May</v>
      </c>
      <c r="P640">
        <f>YEAR(Table1[[#This Row],[Order_Date]])</f>
        <v>2024</v>
      </c>
      <c r="Q640" t="str">
        <f>"Q"&amp;ROUNDUP(MONTH(Table1[[#This Row],[Order_Date]])/3,0)</f>
        <v>Q2</v>
      </c>
    </row>
    <row r="641" spans="1:17" x14ac:dyDescent="0.25">
      <c r="A641" t="s">
        <v>1636</v>
      </c>
      <c r="B641" t="s">
        <v>452</v>
      </c>
      <c r="C641" t="s">
        <v>1637</v>
      </c>
      <c r="D641" t="s">
        <v>206</v>
      </c>
      <c r="E641" t="str">
        <f>_xlfn.XLOOKUP(Table1[[#This Row],[Product_ID]],[1]!Table1[Product_ID],[1]!Table1[Product_Name])</f>
        <v>Electronics Product 30</v>
      </c>
      <c r="F641" t="str">
        <f>_xlfn.XLOOKUP(Table1[[#This Row],[Product_ID]],[1]!Table1[Product_ID],[1]!Table1[Category])</f>
        <v>Electronics</v>
      </c>
      <c r="G641">
        <f>_xlfn.XLOOKUP(Table1[[#This Row],[Product_ID]],[1]!Table1[Product_ID],[1]!Table1[Unit_Price])</f>
        <v>16441</v>
      </c>
      <c r="H641">
        <f>_xlfn.XLOOKUP(Table1[[#This Row],[Product_ID]],[1]!Table1[Product_ID],[1]!Table1[Cost])</f>
        <v>8220.5</v>
      </c>
      <c r="I641">
        <v>3</v>
      </c>
      <c r="J641">
        <v>10</v>
      </c>
      <c r="K641">
        <f>Table1[[#This Row],[Quantity]]*Table1[[#This Row],[Unit_Price]]</f>
        <v>49323</v>
      </c>
      <c r="L641">
        <f>Table1[[#This Row],[Quantity]]*Table1[[#This Row],[Cost]]</f>
        <v>24661.5</v>
      </c>
      <c r="M641">
        <f>Table1[[#This Row],[Sales]]-Table1[[#This Row],[Total_Cost]]</f>
        <v>24661.5</v>
      </c>
      <c r="N641" s="1">
        <f>Table1[[#This Row],[Profit]]/Table1[[#This Row],[Sales]]</f>
        <v>0.5</v>
      </c>
      <c r="O641" t="str">
        <f>TEXT(Table1[[#This Row],[Order_Date]],"mmmm")</f>
        <v>July</v>
      </c>
      <c r="P641">
        <f>YEAR(Table1[[#This Row],[Order_Date]])</f>
        <v>2024</v>
      </c>
      <c r="Q641" t="str">
        <f>"Q"&amp;ROUNDUP(MONTH(Table1[[#This Row],[Order_Date]])/3,0)</f>
        <v>Q3</v>
      </c>
    </row>
    <row r="642" spans="1:17" x14ac:dyDescent="0.25">
      <c r="A642" t="s">
        <v>1638</v>
      </c>
      <c r="B642" t="s">
        <v>1466</v>
      </c>
      <c r="C642" t="s">
        <v>76</v>
      </c>
      <c r="D642" t="s">
        <v>598</v>
      </c>
      <c r="E642" t="str">
        <f>_xlfn.XLOOKUP(Table1[[#This Row],[Product_ID]],[1]!Table1[Product_ID],[1]!Table1[Product_Name])</f>
        <v>Clothing Product 84</v>
      </c>
      <c r="F642" t="str">
        <f>_xlfn.XLOOKUP(Table1[[#This Row],[Product_ID]],[1]!Table1[Product_ID],[1]!Table1[Category])</f>
        <v>Clothing</v>
      </c>
      <c r="G642">
        <f>_xlfn.XLOOKUP(Table1[[#This Row],[Product_ID]],[1]!Table1[Product_ID],[1]!Table1[Unit_Price])</f>
        <v>3921</v>
      </c>
      <c r="H642">
        <f>_xlfn.XLOOKUP(Table1[[#This Row],[Product_ID]],[1]!Table1[Product_ID],[1]!Table1[Cost])</f>
        <v>2352.6</v>
      </c>
      <c r="I642">
        <v>3</v>
      </c>
      <c r="J642">
        <v>5</v>
      </c>
      <c r="K642">
        <f>Table1[[#This Row],[Quantity]]*Table1[[#This Row],[Unit_Price]]</f>
        <v>11763</v>
      </c>
      <c r="L642">
        <f>Table1[[#This Row],[Quantity]]*Table1[[#This Row],[Cost]]</f>
        <v>7057.7999999999993</v>
      </c>
      <c r="M642">
        <f>Table1[[#This Row],[Sales]]-Table1[[#This Row],[Total_Cost]]</f>
        <v>4705.2000000000007</v>
      </c>
      <c r="N642" s="1">
        <f>Table1[[#This Row],[Profit]]/Table1[[#This Row],[Sales]]</f>
        <v>0.40000000000000008</v>
      </c>
      <c r="O642" t="str">
        <f>TEXT(Table1[[#This Row],[Order_Date]],"mmmm")</f>
        <v>September</v>
      </c>
      <c r="P642">
        <f>YEAR(Table1[[#This Row],[Order_Date]])</f>
        <v>2025</v>
      </c>
      <c r="Q642" t="str">
        <f>"Q"&amp;ROUNDUP(MONTH(Table1[[#This Row],[Order_Date]])/3,0)</f>
        <v>Q3</v>
      </c>
    </row>
    <row r="643" spans="1:17" x14ac:dyDescent="0.25">
      <c r="A643" t="s">
        <v>1639</v>
      </c>
      <c r="B643" t="s">
        <v>1640</v>
      </c>
      <c r="C643" t="s">
        <v>1641</v>
      </c>
      <c r="D643" t="s">
        <v>465</v>
      </c>
      <c r="E643" t="str">
        <f>_xlfn.XLOOKUP(Table1[[#This Row],[Product_ID]],[1]!Table1[Product_ID],[1]!Table1[Product_Name])</f>
        <v>Beauty Product 71</v>
      </c>
      <c r="F643" t="str">
        <f>_xlfn.XLOOKUP(Table1[[#This Row],[Product_ID]],[1]!Table1[Product_ID],[1]!Table1[Category])</f>
        <v>Beauty</v>
      </c>
      <c r="G643">
        <f>_xlfn.XLOOKUP(Table1[[#This Row],[Product_ID]],[1]!Table1[Product_ID],[1]!Table1[Unit_Price])</f>
        <v>487</v>
      </c>
      <c r="H643">
        <f>_xlfn.XLOOKUP(Table1[[#This Row],[Product_ID]],[1]!Table1[Product_ID],[1]!Table1[Cost])</f>
        <v>243.5</v>
      </c>
      <c r="I643">
        <v>2</v>
      </c>
      <c r="J643">
        <v>15</v>
      </c>
      <c r="K643">
        <f>Table1[[#This Row],[Quantity]]*Table1[[#This Row],[Unit_Price]]</f>
        <v>974</v>
      </c>
      <c r="L643">
        <f>Table1[[#This Row],[Quantity]]*Table1[[#This Row],[Cost]]</f>
        <v>487</v>
      </c>
      <c r="M643">
        <f>Table1[[#This Row],[Sales]]-Table1[[#This Row],[Total_Cost]]</f>
        <v>487</v>
      </c>
      <c r="N643" s="1">
        <f>Table1[[#This Row],[Profit]]/Table1[[#This Row],[Sales]]</f>
        <v>0.5</v>
      </c>
      <c r="O643" t="str">
        <f>TEXT(Table1[[#This Row],[Order_Date]],"mmmm")</f>
        <v>February</v>
      </c>
      <c r="P643">
        <f>YEAR(Table1[[#This Row],[Order_Date]])</f>
        <v>2024</v>
      </c>
      <c r="Q643" t="str">
        <f>"Q"&amp;ROUNDUP(MONTH(Table1[[#This Row],[Order_Date]])/3,0)</f>
        <v>Q1</v>
      </c>
    </row>
    <row r="644" spans="1:17" x14ac:dyDescent="0.25">
      <c r="A644" t="s">
        <v>1642</v>
      </c>
      <c r="B644" t="s">
        <v>1643</v>
      </c>
      <c r="C644" t="s">
        <v>1644</v>
      </c>
      <c r="D644" t="s">
        <v>611</v>
      </c>
      <c r="E644" t="str">
        <f>_xlfn.XLOOKUP(Table1[[#This Row],[Product_ID]],[1]!Table1[Product_ID],[1]!Table1[Product_Name])</f>
        <v>Clothing Product 21</v>
      </c>
      <c r="F644" t="str">
        <f>_xlfn.XLOOKUP(Table1[[#This Row],[Product_ID]],[1]!Table1[Product_ID],[1]!Table1[Category])</f>
        <v>Clothing</v>
      </c>
      <c r="G644">
        <f>_xlfn.XLOOKUP(Table1[[#This Row],[Product_ID]],[1]!Table1[Product_ID],[1]!Table1[Unit_Price])</f>
        <v>1236</v>
      </c>
      <c r="H644">
        <f>_xlfn.XLOOKUP(Table1[[#This Row],[Product_ID]],[1]!Table1[Product_ID],[1]!Table1[Cost])</f>
        <v>865.2</v>
      </c>
      <c r="I644">
        <v>5</v>
      </c>
      <c r="J644">
        <v>15</v>
      </c>
      <c r="K644">
        <f>Table1[[#This Row],[Quantity]]*Table1[[#This Row],[Unit_Price]]</f>
        <v>6180</v>
      </c>
      <c r="L644">
        <f>Table1[[#This Row],[Quantity]]*Table1[[#This Row],[Cost]]</f>
        <v>4326</v>
      </c>
      <c r="M644">
        <f>Table1[[#This Row],[Sales]]-Table1[[#This Row],[Total_Cost]]</f>
        <v>1854</v>
      </c>
      <c r="N644" s="1">
        <f>Table1[[#This Row],[Profit]]/Table1[[#This Row],[Sales]]</f>
        <v>0.3</v>
      </c>
      <c r="O644" t="str">
        <f>TEXT(Table1[[#This Row],[Order_Date]],"mmmm")</f>
        <v>May</v>
      </c>
      <c r="P644">
        <f>YEAR(Table1[[#This Row],[Order_Date]])</f>
        <v>2025</v>
      </c>
      <c r="Q644" t="str">
        <f>"Q"&amp;ROUNDUP(MONTH(Table1[[#This Row],[Order_Date]])/3,0)</f>
        <v>Q2</v>
      </c>
    </row>
    <row r="645" spans="1:17" x14ac:dyDescent="0.25">
      <c r="A645" t="s">
        <v>1645</v>
      </c>
      <c r="B645" t="s">
        <v>1646</v>
      </c>
      <c r="C645" t="s">
        <v>1075</v>
      </c>
      <c r="D645" t="s">
        <v>570</v>
      </c>
      <c r="E645" t="str">
        <f>_xlfn.XLOOKUP(Table1[[#This Row],[Product_ID]],[1]!Table1[Product_ID],[1]!Table1[Product_Name])</f>
        <v>Electronics Product 87</v>
      </c>
      <c r="F645" t="str">
        <f>_xlfn.XLOOKUP(Table1[[#This Row],[Product_ID]],[1]!Table1[Product_ID],[1]!Table1[Category])</f>
        <v>Electronics</v>
      </c>
      <c r="G645">
        <f>_xlfn.XLOOKUP(Table1[[#This Row],[Product_ID]],[1]!Table1[Product_ID],[1]!Table1[Unit_Price])</f>
        <v>25216</v>
      </c>
      <c r="H645">
        <f>_xlfn.XLOOKUP(Table1[[#This Row],[Product_ID]],[1]!Table1[Product_ID],[1]!Table1[Cost])</f>
        <v>17651.2</v>
      </c>
      <c r="I645">
        <v>1</v>
      </c>
      <c r="J645">
        <v>5</v>
      </c>
      <c r="K645">
        <f>Table1[[#This Row],[Quantity]]*Table1[[#This Row],[Unit_Price]]</f>
        <v>25216</v>
      </c>
      <c r="L645">
        <f>Table1[[#This Row],[Quantity]]*Table1[[#This Row],[Cost]]</f>
        <v>17651.2</v>
      </c>
      <c r="M645">
        <f>Table1[[#This Row],[Sales]]-Table1[[#This Row],[Total_Cost]]</f>
        <v>7564.7999999999993</v>
      </c>
      <c r="N645" s="1">
        <f>Table1[[#This Row],[Profit]]/Table1[[#This Row],[Sales]]</f>
        <v>0.3</v>
      </c>
      <c r="O645" t="str">
        <f>TEXT(Table1[[#This Row],[Order_Date]],"mmmm")</f>
        <v>May</v>
      </c>
      <c r="P645">
        <f>YEAR(Table1[[#This Row],[Order_Date]])</f>
        <v>2025</v>
      </c>
      <c r="Q645" t="str">
        <f>"Q"&amp;ROUNDUP(MONTH(Table1[[#This Row],[Order_Date]])/3,0)</f>
        <v>Q2</v>
      </c>
    </row>
    <row r="646" spans="1:17" x14ac:dyDescent="0.25">
      <c r="A646" t="s">
        <v>1647</v>
      </c>
      <c r="B646" t="s">
        <v>918</v>
      </c>
      <c r="C646" t="s">
        <v>1648</v>
      </c>
      <c r="D646" t="s">
        <v>237</v>
      </c>
      <c r="E646" t="str">
        <f>_xlfn.XLOOKUP(Table1[[#This Row],[Product_ID]],[1]!Table1[Product_ID],[1]!Table1[Product_Name])</f>
        <v>Sports Product 61</v>
      </c>
      <c r="F646" t="str">
        <f>_xlfn.XLOOKUP(Table1[[#This Row],[Product_ID]],[1]!Table1[Product_ID],[1]!Table1[Category])</f>
        <v>Sports</v>
      </c>
      <c r="G646">
        <f>_xlfn.XLOOKUP(Table1[[#This Row],[Product_ID]],[1]!Table1[Product_ID],[1]!Table1[Unit_Price])</f>
        <v>7170</v>
      </c>
      <c r="H646">
        <f>_xlfn.XLOOKUP(Table1[[#This Row],[Product_ID]],[1]!Table1[Product_ID],[1]!Table1[Cost])</f>
        <v>3585</v>
      </c>
      <c r="I646">
        <v>2</v>
      </c>
      <c r="J646">
        <v>20</v>
      </c>
      <c r="K646">
        <f>Table1[[#This Row],[Quantity]]*Table1[[#This Row],[Unit_Price]]</f>
        <v>14340</v>
      </c>
      <c r="L646">
        <f>Table1[[#This Row],[Quantity]]*Table1[[#This Row],[Cost]]</f>
        <v>7170</v>
      </c>
      <c r="M646">
        <f>Table1[[#This Row],[Sales]]-Table1[[#This Row],[Total_Cost]]</f>
        <v>7170</v>
      </c>
      <c r="N646" s="1">
        <f>Table1[[#This Row],[Profit]]/Table1[[#This Row],[Sales]]</f>
        <v>0.5</v>
      </c>
      <c r="O646" t="str">
        <f>TEXT(Table1[[#This Row],[Order_Date]],"mmmm")</f>
        <v>February</v>
      </c>
      <c r="P646">
        <f>YEAR(Table1[[#This Row],[Order_Date]])</f>
        <v>2024</v>
      </c>
      <c r="Q646" t="str">
        <f>"Q"&amp;ROUNDUP(MONTH(Table1[[#This Row],[Order_Date]])/3,0)</f>
        <v>Q1</v>
      </c>
    </row>
    <row r="647" spans="1:17" x14ac:dyDescent="0.25">
      <c r="A647" t="s">
        <v>1649</v>
      </c>
      <c r="B647" t="s">
        <v>125</v>
      </c>
      <c r="C647" t="s">
        <v>1650</v>
      </c>
      <c r="D647" t="s">
        <v>628</v>
      </c>
      <c r="E647" t="str">
        <f>_xlfn.XLOOKUP(Table1[[#This Row],[Product_ID]],[1]!Table1[Product_ID],[1]!Table1[Product_Name])</f>
        <v>Sports Product 97</v>
      </c>
      <c r="F647" t="str">
        <f>_xlfn.XLOOKUP(Table1[[#This Row],[Product_ID]],[1]!Table1[Product_ID],[1]!Table1[Category])</f>
        <v>Sports</v>
      </c>
      <c r="G647">
        <f>_xlfn.XLOOKUP(Table1[[#This Row],[Product_ID]],[1]!Table1[Product_ID],[1]!Table1[Unit_Price])</f>
        <v>9084</v>
      </c>
      <c r="H647">
        <f>_xlfn.XLOOKUP(Table1[[#This Row],[Product_ID]],[1]!Table1[Product_ID],[1]!Table1[Cost])</f>
        <v>6358.8</v>
      </c>
      <c r="I647">
        <v>2</v>
      </c>
      <c r="J647">
        <v>15</v>
      </c>
      <c r="K647">
        <f>Table1[[#This Row],[Quantity]]*Table1[[#This Row],[Unit_Price]]</f>
        <v>18168</v>
      </c>
      <c r="L647">
        <f>Table1[[#This Row],[Quantity]]*Table1[[#This Row],[Cost]]</f>
        <v>12717.6</v>
      </c>
      <c r="M647">
        <f>Table1[[#This Row],[Sales]]-Table1[[#This Row],[Total_Cost]]</f>
        <v>5450.4</v>
      </c>
      <c r="N647" s="1">
        <f>Table1[[#This Row],[Profit]]/Table1[[#This Row],[Sales]]</f>
        <v>0.3</v>
      </c>
      <c r="O647" t="str">
        <f>TEXT(Table1[[#This Row],[Order_Date]],"mmmm")</f>
        <v>February</v>
      </c>
      <c r="P647">
        <f>YEAR(Table1[[#This Row],[Order_Date]])</f>
        <v>2024</v>
      </c>
      <c r="Q647" t="str">
        <f>"Q"&amp;ROUNDUP(MONTH(Table1[[#This Row],[Order_Date]])/3,0)</f>
        <v>Q1</v>
      </c>
    </row>
    <row r="648" spans="1:17" x14ac:dyDescent="0.25">
      <c r="A648" t="s">
        <v>1651</v>
      </c>
      <c r="B648" t="s">
        <v>435</v>
      </c>
      <c r="C648" t="s">
        <v>736</v>
      </c>
      <c r="D648" t="s">
        <v>244</v>
      </c>
      <c r="E648" t="str">
        <f>_xlfn.XLOOKUP(Table1[[#This Row],[Product_ID]],[1]!Table1[Product_ID],[1]!Table1[Product_Name])</f>
        <v>Beauty Product 100</v>
      </c>
      <c r="F648" t="str">
        <f>_xlfn.XLOOKUP(Table1[[#This Row],[Product_ID]],[1]!Table1[Product_ID],[1]!Table1[Category])</f>
        <v>Beauty</v>
      </c>
      <c r="G648">
        <f>_xlfn.XLOOKUP(Table1[[#This Row],[Product_ID]],[1]!Table1[Product_ID],[1]!Table1[Unit_Price])</f>
        <v>2523</v>
      </c>
      <c r="H648">
        <f>_xlfn.XLOOKUP(Table1[[#This Row],[Product_ID]],[1]!Table1[Product_ID],[1]!Table1[Cost])</f>
        <v>1766.1</v>
      </c>
      <c r="I648">
        <v>1</v>
      </c>
      <c r="J648">
        <v>0</v>
      </c>
      <c r="K648">
        <f>Table1[[#This Row],[Quantity]]*Table1[[#This Row],[Unit_Price]]</f>
        <v>2523</v>
      </c>
      <c r="L648">
        <f>Table1[[#This Row],[Quantity]]*Table1[[#This Row],[Cost]]</f>
        <v>1766.1</v>
      </c>
      <c r="M648">
        <f>Table1[[#This Row],[Sales]]-Table1[[#This Row],[Total_Cost]]</f>
        <v>756.90000000000009</v>
      </c>
      <c r="N648" s="1">
        <f>Table1[[#This Row],[Profit]]/Table1[[#This Row],[Sales]]</f>
        <v>0.30000000000000004</v>
      </c>
      <c r="O648" t="str">
        <f>TEXT(Table1[[#This Row],[Order_Date]],"mmmm")</f>
        <v>June</v>
      </c>
      <c r="P648">
        <f>YEAR(Table1[[#This Row],[Order_Date]])</f>
        <v>2025</v>
      </c>
      <c r="Q648" t="str">
        <f>"Q"&amp;ROUNDUP(MONTH(Table1[[#This Row],[Order_Date]])/3,0)</f>
        <v>Q2</v>
      </c>
    </row>
    <row r="649" spans="1:17" x14ac:dyDescent="0.25">
      <c r="A649" t="s">
        <v>1652</v>
      </c>
      <c r="B649" t="s">
        <v>1111</v>
      </c>
      <c r="C649" t="s">
        <v>1653</v>
      </c>
      <c r="D649" t="s">
        <v>237</v>
      </c>
      <c r="E649" t="str">
        <f>_xlfn.XLOOKUP(Table1[[#This Row],[Product_ID]],[1]!Table1[Product_ID],[1]!Table1[Product_Name])</f>
        <v>Sports Product 61</v>
      </c>
      <c r="F649" t="str">
        <f>_xlfn.XLOOKUP(Table1[[#This Row],[Product_ID]],[1]!Table1[Product_ID],[1]!Table1[Category])</f>
        <v>Sports</v>
      </c>
      <c r="G649">
        <f>_xlfn.XLOOKUP(Table1[[#This Row],[Product_ID]],[1]!Table1[Product_ID],[1]!Table1[Unit_Price])</f>
        <v>7170</v>
      </c>
      <c r="H649">
        <f>_xlfn.XLOOKUP(Table1[[#This Row],[Product_ID]],[1]!Table1[Product_ID],[1]!Table1[Cost])</f>
        <v>3585</v>
      </c>
      <c r="I649">
        <v>3</v>
      </c>
      <c r="J649">
        <v>0</v>
      </c>
      <c r="K649">
        <f>Table1[[#This Row],[Quantity]]*Table1[[#This Row],[Unit_Price]]</f>
        <v>21510</v>
      </c>
      <c r="L649">
        <f>Table1[[#This Row],[Quantity]]*Table1[[#This Row],[Cost]]</f>
        <v>10755</v>
      </c>
      <c r="M649">
        <f>Table1[[#This Row],[Sales]]-Table1[[#This Row],[Total_Cost]]</f>
        <v>10755</v>
      </c>
      <c r="N649" s="1">
        <f>Table1[[#This Row],[Profit]]/Table1[[#This Row],[Sales]]</f>
        <v>0.5</v>
      </c>
      <c r="O649" t="str">
        <f>TEXT(Table1[[#This Row],[Order_Date]],"mmmm")</f>
        <v>July</v>
      </c>
      <c r="P649">
        <f>YEAR(Table1[[#This Row],[Order_Date]])</f>
        <v>2025</v>
      </c>
      <c r="Q649" t="str">
        <f>"Q"&amp;ROUNDUP(MONTH(Table1[[#This Row],[Order_Date]])/3,0)</f>
        <v>Q3</v>
      </c>
    </row>
    <row r="650" spans="1:17" x14ac:dyDescent="0.25">
      <c r="A650" t="s">
        <v>1654</v>
      </c>
      <c r="B650" t="s">
        <v>432</v>
      </c>
      <c r="C650" t="s">
        <v>1293</v>
      </c>
      <c r="D650" t="s">
        <v>127</v>
      </c>
      <c r="E650" t="str">
        <f>_xlfn.XLOOKUP(Table1[[#This Row],[Product_ID]],[1]!Table1[Product_ID],[1]!Table1[Product_Name])</f>
        <v>Sports Product 75</v>
      </c>
      <c r="F650" t="str">
        <f>_xlfn.XLOOKUP(Table1[[#This Row],[Product_ID]],[1]!Table1[Product_ID],[1]!Table1[Category])</f>
        <v>Sports</v>
      </c>
      <c r="G650">
        <f>_xlfn.XLOOKUP(Table1[[#This Row],[Product_ID]],[1]!Table1[Product_ID],[1]!Table1[Unit_Price])</f>
        <v>5435</v>
      </c>
      <c r="H650">
        <f>_xlfn.XLOOKUP(Table1[[#This Row],[Product_ID]],[1]!Table1[Product_ID],[1]!Table1[Cost])</f>
        <v>3804.5</v>
      </c>
      <c r="I650">
        <v>3</v>
      </c>
      <c r="J650">
        <v>20</v>
      </c>
      <c r="K650">
        <f>Table1[[#This Row],[Quantity]]*Table1[[#This Row],[Unit_Price]]</f>
        <v>16305</v>
      </c>
      <c r="L650">
        <f>Table1[[#This Row],[Quantity]]*Table1[[#This Row],[Cost]]</f>
        <v>11413.5</v>
      </c>
      <c r="M650">
        <f>Table1[[#This Row],[Sales]]-Table1[[#This Row],[Total_Cost]]</f>
        <v>4891.5</v>
      </c>
      <c r="N650" s="1">
        <f>Table1[[#This Row],[Profit]]/Table1[[#This Row],[Sales]]</f>
        <v>0.3</v>
      </c>
      <c r="O650" t="str">
        <f>TEXT(Table1[[#This Row],[Order_Date]],"mmmm")</f>
        <v>August</v>
      </c>
      <c r="P650">
        <f>YEAR(Table1[[#This Row],[Order_Date]])</f>
        <v>2025</v>
      </c>
      <c r="Q650" t="str">
        <f>"Q"&amp;ROUNDUP(MONTH(Table1[[#This Row],[Order_Date]])/3,0)</f>
        <v>Q3</v>
      </c>
    </row>
    <row r="651" spans="1:17" x14ac:dyDescent="0.25">
      <c r="A651" t="s">
        <v>1655</v>
      </c>
      <c r="B651" t="s">
        <v>360</v>
      </c>
      <c r="C651" t="s">
        <v>70</v>
      </c>
      <c r="D651" t="s">
        <v>264</v>
      </c>
      <c r="E651" t="str">
        <f>_xlfn.XLOOKUP(Table1[[#This Row],[Product_ID]],[1]!Table1[Product_ID],[1]!Table1[Product_Name])</f>
        <v>Clothing Product 96</v>
      </c>
      <c r="F651" t="str">
        <f>_xlfn.XLOOKUP(Table1[[#This Row],[Product_ID]],[1]!Table1[Product_ID],[1]!Table1[Category])</f>
        <v>Clothing</v>
      </c>
      <c r="G651">
        <f>_xlfn.XLOOKUP(Table1[[#This Row],[Product_ID]],[1]!Table1[Product_ID],[1]!Table1[Unit_Price])</f>
        <v>483</v>
      </c>
      <c r="H651">
        <f>_xlfn.XLOOKUP(Table1[[#This Row],[Product_ID]],[1]!Table1[Product_ID],[1]!Table1[Cost])</f>
        <v>289.8</v>
      </c>
      <c r="I651">
        <v>3</v>
      </c>
      <c r="J651">
        <v>10</v>
      </c>
      <c r="K651">
        <f>Table1[[#This Row],[Quantity]]*Table1[[#This Row],[Unit_Price]]</f>
        <v>1449</v>
      </c>
      <c r="L651">
        <f>Table1[[#This Row],[Quantity]]*Table1[[#This Row],[Cost]]</f>
        <v>869.40000000000009</v>
      </c>
      <c r="M651">
        <f>Table1[[#This Row],[Sales]]-Table1[[#This Row],[Total_Cost]]</f>
        <v>579.59999999999991</v>
      </c>
      <c r="N651" s="1">
        <f>Table1[[#This Row],[Profit]]/Table1[[#This Row],[Sales]]</f>
        <v>0.39999999999999991</v>
      </c>
      <c r="O651" t="str">
        <f>TEXT(Table1[[#This Row],[Order_Date]],"mmmm")</f>
        <v>May</v>
      </c>
      <c r="P651">
        <f>YEAR(Table1[[#This Row],[Order_Date]])</f>
        <v>2024</v>
      </c>
      <c r="Q651" t="str">
        <f>"Q"&amp;ROUNDUP(MONTH(Table1[[#This Row],[Order_Date]])/3,0)</f>
        <v>Q2</v>
      </c>
    </row>
    <row r="652" spans="1:17" x14ac:dyDescent="0.25">
      <c r="A652" t="s">
        <v>1656</v>
      </c>
      <c r="B652" t="s">
        <v>1098</v>
      </c>
      <c r="C652" t="s">
        <v>1657</v>
      </c>
      <c r="D652" t="s">
        <v>454</v>
      </c>
      <c r="E652" t="str">
        <f>_xlfn.XLOOKUP(Table1[[#This Row],[Product_ID]],[1]!Table1[Product_ID],[1]!Table1[Product_Name])</f>
        <v>Home &amp; Kitchen Product 94</v>
      </c>
      <c r="F652" t="str">
        <f>_xlfn.XLOOKUP(Table1[[#This Row],[Product_ID]],[1]!Table1[Product_ID],[1]!Table1[Category])</f>
        <v>Home &amp; Kitchen</v>
      </c>
      <c r="G652">
        <f>_xlfn.XLOOKUP(Table1[[#This Row],[Product_ID]],[1]!Table1[Product_ID],[1]!Table1[Unit_Price])</f>
        <v>13434</v>
      </c>
      <c r="H652">
        <f>_xlfn.XLOOKUP(Table1[[#This Row],[Product_ID]],[1]!Table1[Product_ID],[1]!Table1[Cost])</f>
        <v>9403.7999999999993</v>
      </c>
      <c r="I652">
        <v>5</v>
      </c>
      <c r="J652">
        <v>20</v>
      </c>
      <c r="K652">
        <f>Table1[[#This Row],[Quantity]]*Table1[[#This Row],[Unit_Price]]</f>
        <v>67170</v>
      </c>
      <c r="L652">
        <f>Table1[[#This Row],[Quantity]]*Table1[[#This Row],[Cost]]</f>
        <v>47019</v>
      </c>
      <c r="M652">
        <f>Table1[[#This Row],[Sales]]-Table1[[#This Row],[Total_Cost]]</f>
        <v>20151</v>
      </c>
      <c r="N652" s="1">
        <f>Table1[[#This Row],[Profit]]/Table1[[#This Row],[Sales]]</f>
        <v>0.3</v>
      </c>
      <c r="O652" t="str">
        <f>TEXT(Table1[[#This Row],[Order_Date]],"mmmm")</f>
        <v>December</v>
      </c>
      <c r="P652">
        <f>YEAR(Table1[[#This Row],[Order_Date]])</f>
        <v>2025</v>
      </c>
      <c r="Q652" t="str">
        <f>"Q"&amp;ROUNDUP(MONTH(Table1[[#This Row],[Order_Date]])/3,0)</f>
        <v>Q4</v>
      </c>
    </row>
    <row r="653" spans="1:17" x14ac:dyDescent="0.25">
      <c r="A653" t="s">
        <v>1658</v>
      </c>
      <c r="B653" t="s">
        <v>1266</v>
      </c>
      <c r="C653" t="s">
        <v>680</v>
      </c>
      <c r="D653" t="s">
        <v>822</v>
      </c>
      <c r="E653" t="str">
        <f>_xlfn.XLOOKUP(Table1[[#This Row],[Product_ID]],[1]!Table1[Product_ID],[1]!Table1[Product_Name])</f>
        <v>Electronics Product 31</v>
      </c>
      <c r="F653" t="str">
        <f>_xlfn.XLOOKUP(Table1[[#This Row],[Product_ID]],[1]!Table1[Product_ID],[1]!Table1[Category])</f>
        <v>Electronics</v>
      </c>
      <c r="G653">
        <f>_xlfn.XLOOKUP(Table1[[#This Row],[Product_ID]],[1]!Table1[Product_ID],[1]!Table1[Unit_Price])</f>
        <v>34152</v>
      </c>
      <c r="H653">
        <f>_xlfn.XLOOKUP(Table1[[#This Row],[Product_ID]],[1]!Table1[Product_ID],[1]!Table1[Cost])</f>
        <v>23906.400000000001</v>
      </c>
      <c r="I653">
        <v>2</v>
      </c>
      <c r="J653">
        <v>5</v>
      </c>
      <c r="K653">
        <f>Table1[[#This Row],[Quantity]]*Table1[[#This Row],[Unit_Price]]</f>
        <v>68304</v>
      </c>
      <c r="L653">
        <f>Table1[[#This Row],[Quantity]]*Table1[[#This Row],[Cost]]</f>
        <v>47812.800000000003</v>
      </c>
      <c r="M653">
        <f>Table1[[#This Row],[Sales]]-Table1[[#This Row],[Total_Cost]]</f>
        <v>20491.199999999997</v>
      </c>
      <c r="N653" s="1">
        <f>Table1[[#This Row],[Profit]]/Table1[[#This Row],[Sales]]</f>
        <v>0.29999999999999993</v>
      </c>
      <c r="O653" t="str">
        <f>TEXT(Table1[[#This Row],[Order_Date]],"mmmm")</f>
        <v>December</v>
      </c>
      <c r="P653">
        <f>YEAR(Table1[[#This Row],[Order_Date]])</f>
        <v>2025</v>
      </c>
      <c r="Q653" t="str">
        <f>"Q"&amp;ROUNDUP(MONTH(Table1[[#This Row],[Order_Date]])/3,0)</f>
        <v>Q4</v>
      </c>
    </row>
    <row r="654" spans="1:17" x14ac:dyDescent="0.25">
      <c r="A654" t="s">
        <v>1659</v>
      </c>
      <c r="B654" t="s">
        <v>1660</v>
      </c>
      <c r="C654" t="s">
        <v>32</v>
      </c>
      <c r="D654" t="s">
        <v>67</v>
      </c>
      <c r="E654" t="str">
        <f>_xlfn.XLOOKUP(Table1[[#This Row],[Product_ID]],[1]!Table1[Product_ID],[1]!Table1[Product_Name])</f>
        <v>Home &amp; Kitchen Product 12</v>
      </c>
      <c r="F654" t="str">
        <f>_xlfn.XLOOKUP(Table1[[#This Row],[Product_ID]],[1]!Table1[Product_ID],[1]!Table1[Category])</f>
        <v>Home &amp; Kitchen</v>
      </c>
      <c r="G654">
        <f>_xlfn.XLOOKUP(Table1[[#This Row],[Product_ID]],[1]!Table1[Product_ID],[1]!Table1[Unit_Price])</f>
        <v>1513</v>
      </c>
      <c r="H654">
        <f>_xlfn.XLOOKUP(Table1[[#This Row],[Product_ID]],[1]!Table1[Product_ID],[1]!Table1[Cost])</f>
        <v>907.8</v>
      </c>
      <c r="I654">
        <v>3</v>
      </c>
      <c r="J654">
        <v>15</v>
      </c>
      <c r="K654">
        <f>Table1[[#This Row],[Quantity]]*Table1[[#This Row],[Unit_Price]]</f>
        <v>4539</v>
      </c>
      <c r="L654">
        <f>Table1[[#This Row],[Quantity]]*Table1[[#This Row],[Cost]]</f>
        <v>2723.3999999999996</v>
      </c>
      <c r="M654">
        <f>Table1[[#This Row],[Sales]]-Table1[[#This Row],[Total_Cost]]</f>
        <v>1815.6000000000004</v>
      </c>
      <c r="N654" s="1">
        <f>Table1[[#This Row],[Profit]]/Table1[[#This Row],[Sales]]</f>
        <v>0.40000000000000008</v>
      </c>
      <c r="O654" t="str">
        <f>TEXT(Table1[[#This Row],[Order_Date]],"mmmm")</f>
        <v>February</v>
      </c>
      <c r="P654">
        <f>YEAR(Table1[[#This Row],[Order_Date]])</f>
        <v>2024</v>
      </c>
      <c r="Q654" t="str">
        <f>"Q"&amp;ROUNDUP(MONTH(Table1[[#This Row],[Order_Date]])/3,0)</f>
        <v>Q1</v>
      </c>
    </row>
    <row r="655" spans="1:17" x14ac:dyDescent="0.25">
      <c r="A655" t="s">
        <v>1661</v>
      </c>
      <c r="B655" t="s">
        <v>758</v>
      </c>
      <c r="C655" t="s">
        <v>1662</v>
      </c>
      <c r="D655" t="s">
        <v>1526</v>
      </c>
      <c r="E655" t="str">
        <f>_xlfn.XLOOKUP(Table1[[#This Row],[Product_ID]],[1]!Table1[Product_ID],[1]!Table1[Product_Name])</f>
        <v>Electronics Product 6</v>
      </c>
      <c r="F655" t="str">
        <f>_xlfn.XLOOKUP(Table1[[#This Row],[Product_ID]],[1]!Table1[Product_ID],[1]!Table1[Category])</f>
        <v>Electronics</v>
      </c>
      <c r="G655">
        <f>_xlfn.XLOOKUP(Table1[[#This Row],[Product_ID]],[1]!Table1[Product_ID],[1]!Table1[Unit_Price])</f>
        <v>18855</v>
      </c>
      <c r="H655">
        <f>_xlfn.XLOOKUP(Table1[[#This Row],[Product_ID]],[1]!Table1[Product_ID],[1]!Table1[Cost])</f>
        <v>9427.5</v>
      </c>
      <c r="I655">
        <v>2</v>
      </c>
      <c r="J655">
        <v>10</v>
      </c>
      <c r="K655">
        <f>Table1[[#This Row],[Quantity]]*Table1[[#This Row],[Unit_Price]]</f>
        <v>37710</v>
      </c>
      <c r="L655">
        <f>Table1[[#This Row],[Quantity]]*Table1[[#This Row],[Cost]]</f>
        <v>18855</v>
      </c>
      <c r="M655">
        <f>Table1[[#This Row],[Sales]]-Table1[[#This Row],[Total_Cost]]</f>
        <v>18855</v>
      </c>
      <c r="N655" s="1">
        <f>Table1[[#This Row],[Profit]]/Table1[[#This Row],[Sales]]</f>
        <v>0.5</v>
      </c>
      <c r="O655" t="str">
        <f>TEXT(Table1[[#This Row],[Order_Date]],"mmmm")</f>
        <v>January</v>
      </c>
      <c r="P655">
        <f>YEAR(Table1[[#This Row],[Order_Date]])</f>
        <v>2025</v>
      </c>
      <c r="Q655" t="str">
        <f>"Q"&amp;ROUNDUP(MONTH(Table1[[#This Row],[Order_Date]])/3,0)</f>
        <v>Q1</v>
      </c>
    </row>
    <row r="656" spans="1:17" x14ac:dyDescent="0.25">
      <c r="A656" t="s">
        <v>1663</v>
      </c>
      <c r="B656" t="s">
        <v>1664</v>
      </c>
      <c r="C656" t="s">
        <v>1323</v>
      </c>
      <c r="D656" t="s">
        <v>1526</v>
      </c>
      <c r="E656" t="str">
        <f>_xlfn.XLOOKUP(Table1[[#This Row],[Product_ID]],[1]!Table1[Product_ID],[1]!Table1[Product_Name])</f>
        <v>Electronics Product 6</v>
      </c>
      <c r="F656" t="str">
        <f>_xlfn.XLOOKUP(Table1[[#This Row],[Product_ID]],[1]!Table1[Product_ID],[1]!Table1[Category])</f>
        <v>Electronics</v>
      </c>
      <c r="G656">
        <f>_xlfn.XLOOKUP(Table1[[#This Row],[Product_ID]],[1]!Table1[Product_ID],[1]!Table1[Unit_Price])</f>
        <v>18855</v>
      </c>
      <c r="H656">
        <f>_xlfn.XLOOKUP(Table1[[#This Row],[Product_ID]],[1]!Table1[Product_ID],[1]!Table1[Cost])</f>
        <v>9427.5</v>
      </c>
      <c r="I656">
        <v>5</v>
      </c>
      <c r="J656">
        <v>5</v>
      </c>
      <c r="K656">
        <f>Table1[[#This Row],[Quantity]]*Table1[[#This Row],[Unit_Price]]</f>
        <v>94275</v>
      </c>
      <c r="L656">
        <f>Table1[[#This Row],[Quantity]]*Table1[[#This Row],[Cost]]</f>
        <v>47137.5</v>
      </c>
      <c r="M656">
        <f>Table1[[#This Row],[Sales]]-Table1[[#This Row],[Total_Cost]]</f>
        <v>47137.5</v>
      </c>
      <c r="N656" s="1">
        <f>Table1[[#This Row],[Profit]]/Table1[[#This Row],[Sales]]</f>
        <v>0.5</v>
      </c>
      <c r="O656" t="str">
        <f>TEXT(Table1[[#This Row],[Order_Date]],"mmmm")</f>
        <v>April</v>
      </c>
      <c r="P656">
        <f>YEAR(Table1[[#This Row],[Order_Date]])</f>
        <v>2024</v>
      </c>
      <c r="Q656" t="str">
        <f>"Q"&amp;ROUNDUP(MONTH(Table1[[#This Row],[Order_Date]])/3,0)</f>
        <v>Q2</v>
      </c>
    </row>
    <row r="657" spans="1:17" x14ac:dyDescent="0.25">
      <c r="A657" t="s">
        <v>1665</v>
      </c>
      <c r="B657" t="s">
        <v>268</v>
      </c>
      <c r="C657" t="s">
        <v>1666</v>
      </c>
      <c r="D657" t="s">
        <v>179</v>
      </c>
      <c r="E657" t="str">
        <f>_xlfn.XLOOKUP(Table1[[#This Row],[Product_ID]],[1]!Table1[Product_ID],[1]!Table1[Product_Name])</f>
        <v>Beauty Product 58</v>
      </c>
      <c r="F657" t="str">
        <f>_xlfn.XLOOKUP(Table1[[#This Row],[Product_ID]],[1]!Table1[Product_ID],[1]!Table1[Category])</f>
        <v>Beauty</v>
      </c>
      <c r="G657">
        <f>_xlfn.XLOOKUP(Table1[[#This Row],[Product_ID]],[1]!Table1[Product_ID],[1]!Table1[Unit_Price])</f>
        <v>3598</v>
      </c>
      <c r="H657">
        <f>_xlfn.XLOOKUP(Table1[[#This Row],[Product_ID]],[1]!Table1[Product_ID],[1]!Table1[Cost])</f>
        <v>2158.8000000000002</v>
      </c>
      <c r="I657">
        <v>3</v>
      </c>
      <c r="J657">
        <v>0</v>
      </c>
      <c r="K657">
        <f>Table1[[#This Row],[Quantity]]*Table1[[#This Row],[Unit_Price]]</f>
        <v>10794</v>
      </c>
      <c r="L657">
        <f>Table1[[#This Row],[Quantity]]*Table1[[#This Row],[Cost]]</f>
        <v>6476.4000000000005</v>
      </c>
      <c r="M657">
        <f>Table1[[#This Row],[Sales]]-Table1[[#This Row],[Total_Cost]]</f>
        <v>4317.5999999999995</v>
      </c>
      <c r="N657" s="1">
        <f>Table1[[#This Row],[Profit]]/Table1[[#This Row],[Sales]]</f>
        <v>0.39999999999999997</v>
      </c>
      <c r="O657" t="str">
        <f>TEXT(Table1[[#This Row],[Order_Date]],"mmmm")</f>
        <v>April</v>
      </c>
      <c r="P657">
        <f>YEAR(Table1[[#This Row],[Order_Date]])</f>
        <v>2024</v>
      </c>
      <c r="Q657" t="str">
        <f>"Q"&amp;ROUNDUP(MONTH(Table1[[#This Row],[Order_Date]])/3,0)</f>
        <v>Q2</v>
      </c>
    </row>
    <row r="658" spans="1:17" x14ac:dyDescent="0.25">
      <c r="A658" t="s">
        <v>1667</v>
      </c>
      <c r="B658" t="s">
        <v>1164</v>
      </c>
      <c r="C658" t="s">
        <v>1668</v>
      </c>
      <c r="D658" t="s">
        <v>216</v>
      </c>
      <c r="E658" t="str">
        <f>_xlfn.XLOOKUP(Table1[[#This Row],[Product_ID]],[1]!Table1[Product_ID],[1]!Table1[Product_Name])</f>
        <v>Beauty Product 69</v>
      </c>
      <c r="F658" t="str">
        <f>_xlfn.XLOOKUP(Table1[[#This Row],[Product_ID]],[1]!Table1[Product_ID],[1]!Table1[Category])</f>
        <v>Beauty</v>
      </c>
      <c r="G658">
        <f>_xlfn.XLOOKUP(Table1[[#This Row],[Product_ID]],[1]!Table1[Product_ID],[1]!Table1[Unit_Price])</f>
        <v>384</v>
      </c>
      <c r="H658">
        <f>_xlfn.XLOOKUP(Table1[[#This Row],[Product_ID]],[1]!Table1[Product_ID],[1]!Table1[Cost])</f>
        <v>192</v>
      </c>
      <c r="I658">
        <v>1</v>
      </c>
      <c r="J658">
        <v>0</v>
      </c>
      <c r="K658">
        <f>Table1[[#This Row],[Quantity]]*Table1[[#This Row],[Unit_Price]]</f>
        <v>384</v>
      </c>
      <c r="L658">
        <f>Table1[[#This Row],[Quantity]]*Table1[[#This Row],[Cost]]</f>
        <v>192</v>
      </c>
      <c r="M658">
        <f>Table1[[#This Row],[Sales]]-Table1[[#This Row],[Total_Cost]]</f>
        <v>192</v>
      </c>
      <c r="N658" s="1">
        <f>Table1[[#This Row],[Profit]]/Table1[[#This Row],[Sales]]</f>
        <v>0.5</v>
      </c>
      <c r="O658" t="str">
        <f>TEXT(Table1[[#This Row],[Order_Date]],"mmmm")</f>
        <v>September</v>
      </c>
      <c r="P658">
        <f>YEAR(Table1[[#This Row],[Order_Date]])</f>
        <v>2025</v>
      </c>
      <c r="Q658" t="str">
        <f>"Q"&amp;ROUNDUP(MONTH(Table1[[#This Row],[Order_Date]])/3,0)</f>
        <v>Q3</v>
      </c>
    </row>
    <row r="659" spans="1:17" x14ac:dyDescent="0.25">
      <c r="A659" t="s">
        <v>1669</v>
      </c>
      <c r="B659" t="s">
        <v>1670</v>
      </c>
      <c r="C659" t="s">
        <v>1009</v>
      </c>
      <c r="D659" t="s">
        <v>281</v>
      </c>
      <c r="E659" t="str">
        <f>_xlfn.XLOOKUP(Table1[[#This Row],[Product_ID]],[1]!Table1[Product_ID],[1]!Table1[Product_Name])</f>
        <v>Sports Product 9</v>
      </c>
      <c r="F659" t="str">
        <f>_xlfn.XLOOKUP(Table1[[#This Row],[Product_ID]],[1]!Table1[Product_ID],[1]!Table1[Category])</f>
        <v>Sports</v>
      </c>
      <c r="G659">
        <f>_xlfn.XLOOKUP(Table1[[#This Row],[Product_ID]],[1]!Table1[Product_ID],[1]!Table1[Unit_Price])</f>
        <v>10891</v>
      </c>
      <c r="H659">
        <f>_xlfn.XLOOKUP(Table1[[#This Row],[Product_ID]],[1]!Table1[Product_ID],[1]!Table1[Cost])</f>
        <v>5445.5</v>
      </c>
      <c r="I659">
        <v>3</v>
      </c>
      <c r="J659">
        <v>20</v>
      </c>
      <c r="K659">
        <f>Table1[[#This Row],[Quantity]]*Table1[[#This Row],[Unit_Price]]</f>
        <v>32673</v>
      </c>
      <c r="L659">
        <f>Table1[[#This Row],[Quantity]]*Table1[[#This Row],[Cost]]</f>
        <v>16336.5</v>
      </c>
      <c r="M659">
        <f>Table1[[#This Row],[Sales]]-Table1[[#This Row],[Total_Cost]]</f>
        <v>16336.5</v>
      </c>
      <c r="N659" s="1">
        <f>Table1[[#This Row],[Profit]]/Table1[[#This Row],[Sales]]</f>
        <v>0.5</v>
      </c>
      <c r="O659" t="str">
        <f>TEXT(Table1[[#This Row],[Order_Date]],"mmmm")</f>
        <v>January</v>
      </c>
      <c r="P659">
        <f>YEAR(Table1[[#This Row],[Order_Date]])</f>
        <v>2025</v>
      </c>
      <c r="Q659" t="str">
        <f>"Q"&amp;ROUNDUP(MONTH(Table1[[#This Row],[Order_Date]])/3,0)</f>
        <v>Q1</v>
      </c>
    </row>
    <row r="660" spans="1:17" x14ac:dyDescent="0.25">
      <c r="A660" t="s">
        <v>1671</v>
      </c>
      <c r="B660" t="s">
        <v>747</v>
      </c>
      <c r="C660" t="s">
        <v>142</v>
      </c>
      <c r="D660" t="s">
        <v>628</v>
      </c>
      <c r="E660" t="str">
        <f>_xlfn.XLOOKUP(Table1[[#This Row],[Product_ID]],[1]!Table1[Product_ID],[1]!Table1[Product_Name])</f>
        <v>Sports Product 97</v>
      </c>
      <c r="F660" t="str">
        <f>_xlfn.XLOOKUP(Table1[[#This Row],[Product_ID]],[1]!Table1[Product_ID],[1]!Table1[Category])</f>
        <v>Sports</v>
      </c>
      <c r="G660">
        <f>_xlfn.XLOOKUP(Table1[[#This Row],[Product_ID]],[1]!Table1[Product_ID],[1]!Table1[Unit_Price])</f>
        <v>9084</v>
      </c>
      <c r="H660">
        <f>_xlfn.XLOOKUP(Table1[[#This Row],[Product_ID]],[1]!Table1[Product_ID],[1]!Table1[Cost])</f>
        <v>6358.8</v>
      </c>
      <c r="I660">
        <v>3</v>
      </c>
      <c r="J660">
        <v>15</v>
      </c>
      <c r="K660">
        <f>Table1[[#This Row],[Quantity]]*Table1[[#This Row],[Unit_Price]]</f>
        <v>27252</v>
      </c>
      <c r="L660">
        <f>Table1[[#This Row],[Quantity]]*Table1[[#This Row],[Cost]]</f>
        <v>19076.400000000001</v>
      </c>
      <c r="M660">
        <f>Table1[[#This Row],[Sales]]-Table1[[#This Row],[Total_Cost]]</f>
        <v>8175.5999999999985</v>
      </c>
      <c r="N660" s="1">
        <f>Table1[[#This Row],[Profit]]/Table1[[#This Row],[Sales]]</f>
        <v>0.29999999999999993</v>
      </c>
      <c r="O660" t="str">
        <f>TEXT(Table1[[#This Row],[Order_Date]],"mmmm")</f>
        <v>July</v>
      </c>
      <c r="P660">
        <f>YEAR(Table1[[#This Row],[Order_Date]])</f>
        <v>2025</v>
      </c>
      <c r="Q660" t="str">
        <f>"Q"&amp;ROUNDUP(MONTH(Table1[[#This Row],[Order_Date]])/3,0)</f>
        <v>Q3</v>
      </c>
    </row>
    <row r="661" spans="1:17" x14ac:dyDescent="0.25">
      <c r="A661" t="s">
        <v>1672</v>
      </c>
      <c r="B661" t="s">
        <v>69</v>
      </c>
      <c r="C661" t="s">
        <v>1641</v>
      </c>
      <c r="D661" t="s">
        <v>659</v>
      </c>
      <c r="E661" t="str">
        <f>_xlfn.XLOOKUP(Table1[[#This Row],[Product_ID]],[1]!Table1[Product_ID],[1]!Table1[Product_Name])</f>
        <v>Beauty Product 43</v>
      </c>
      <c r="F661" t="str">
        <f>_xlfn.XLOOKUP(Table1[[#This Row],[Product_ID]],[1]!Table1[Product_ID],[1]!Table1[Category])</f>
        <v>Beauty</v>
      </c>
      <c r="G661">
        <f>_xlfn.XLOOKUP(Table1[[#This Row],[Product_ID]],[1]!Table1[Product_ID],[1]!Table1[Unit_Price])</f>
        <v>1637</v>
      </c>
      <c r="H661">
        <f>_xlfn.XLOOKUP(Table1[[#This Row],[Product_ID]],[1]!Table1[Product_ID],[1]!Table1[Cost])</f>
        <v>818.5</v>
      </c>
      <c r="I661">
        <v>3</v>
      </c>
      <c r="J661">
        <v>10</v>
      </c>
      <c r="K661">
        <f>Table1[[#This Row],[Quantity]]*Table1[[#This Row],[Unit_Price]]</f>
        <v>4911</v>
      </c>
      <c r="L661">
        <f>Table1[[#This Row],[Quantity]]*Table1[[#This Row],[Cost]]</f>
        <v>2455.5</v>
      </c>
      <c r="M661">
        <f>Table1[[#This Row],[Sales]]-Table1[[#This Row],[Total_Cost]]</f>
        <v>2455.5</v>
      </c>
      <c r="N661" s="1">
        <f>Table1[[#This Row],[Profit]]/Table1[[#This Row],[Sales]]</f>
        <v>0.5</v>
      </c>
      <c r="O661" t="str">
        <f>TEXT(Table1[[#This Row],[Order_Date]],"mmmm")</f>
        <v>December</v>
      </c>
      <c r="P661">
        <f>YEAR(Table1[[#This Row],[Order_Date]])</f>
        <v>2024</v>
      </c>
      <c r="Q661" t="str">
        <f>"Q"&amp;ROUNDUP(MONTH(Table1[[#This Row],[Order_Date]])/3,0)</f>
        <v>Q4</v>
      </c>
    </row>
    <row r="662" spans="1:17" x14ac:dyDescent="0.25">
      <c r="A662" t="s">
        <v>1673</v>
      </c>
      <c r="B662" t="s">
        <v>1169</v>
      </c>
      <c r="C662" t="s">
        <v>1674</v>
      </c>
      <c r="D662" t="s">
        <v>25</v>
      </c>
      <c r="E662" t="str">
        <f>_xlfn.XLOOKUP(Table1[[#This Row],[Product_ID]],[1]!Table1[Product_ID],[1]!Table1[Product_Name])</f>
        <v>Sports Product 7</v>
      </c>
      <c r="F662" t="str">
        <f>_xlfn.XLOOKUP(Table1[[#This Row],[Product_ID]],[1]!Table1[Product_ID],[1]!Table1[Category])</f>
        <v>Sports</v>
      </c>
      <c r="G662">
        <f>_xlfn.XLOOKUP(Table1[[#This Row],[Product_ID]],[1]!Table1[Product_ID],[1]!Table1[Unit_Price])</f>
        <v>5469</v>
      </c>
      <c r="H662">
        <f>_xlfn.XLOOKUP(Table1[[#This Row],[Product_ID]],[1]!Table1[Product_ID],[1]!Table1[Cost])</f>
        <v>3281.4</v>
      </c>
      <c r="I662">
        <v>5</v>
      </c>
      <c r="J662">
        <v>10</v>
      </c>
      <c r="K662">
        <f>Table1[[#This Row],[Quantity]]*Table1[[#This Row],[Unit_Price]]</f>
        <v>27345</v>
      </c>
      <c r="L662">
        <f>Table1[[#This Row],[Quantity]]*Table1[[#This Row],[Cost]]</f>
        <v>16407</v>
      </c>
      <c r="M662">
        <f>Table1[[#This Row],[Sales]]-Table1[[#This Row],[Total_Cost]]</f>
        <v>10938</v>
      </c>
      <c r="N662" s="1">
        <f>Table1[[#This Row],[Profit]]/Table1[[#This Row],[Sales]]</f>
        <v>0.4</v>
      </c>
      <c r="O662" t="str">
        <f>TEXT(Table1[[#This Row],[Order_Date]],"mmmm")</f>
        <v>January</v>
      </c>
      <c r="P662">
        <f>YEAR(Table1[[#This Row],[Order_Date]])</f>
        <v>2024</v>
      </c>
      <c r="Q662" t="str">
        <f>"Q"&amp;ROUNDUP(MONTH(Table1[[#This Row],[Order_Date]])/3,0)</f>
        <v>Q1</v>
      </c>
    </row>
    <row r="663" spans="1:17" x14ac:dyDescent="0.25">
      <c r="A663" t="s">
        <v>1675</v>
      </c>
      <c r="B663" t="s">
        <v>845</v>
      </c>
      <c r="C663" t="s">
        <v>1676</v>
      </c>
      <c r="D663" t="s">
        <v>394</v>
      </c>
      <c r="E663" t="str">
        <f>_xlfn.XLOOKUP(Table1[[#This Row],[Product_ID]],[1]!Table1[Product_ID],[1]!Table1[Product_Name])</f>
        <v>Electronics Product 45</v>
      </c>
      <c r="F663" t="str">
        <f>_xlfn.XLOOKUP(Table1[[#This Row],[Product_ID]],[1]!Table1[Product_ID],[1]!Table1[Category])</f>
        <v>Electronics</v>
      </c>
      <c r="G663">
        <f>_xlfn.XLOOKUP(Table1[[#This Row],[Product_ID]],[1]!Table1[Product_ID],[1]!Table1[Unit_Price])</f>
        <v>31300</v>
      </c>
      <c r="H663">
        <f>_xlfn.XLOOKUP(Table1[[#This Row],[Product_ID]],[1]!Table1[Product_ID],[1]!Table1[Cost])</f>
        <v>18780</v>
      </c>
      <c r="I663">
        <v>1</v>
      </c>
      <c r="J663">
        <v>5</v>
      </c>
      <c r="K663">
        <f>Table1[[#This Row],[Quantity]]*Table1[[#This Row],[Unit_Price]]</f>
        <v>31300</v>
      </c>
      <c r="L663">
        <f>Table1[[#This Row],[Quantity]]*Table1[[#This Row],[Cost]]</f>
        <v>18780</v>
      </c>
      <c r="M663">
        <f>Table1[[#This Row],[Sales]]-Table1[[#This Row],[Total_Cost]]</f>
        <v>12520</v>
      </c>
      <c r="N663" s="1">
        <f>Table1[[#This Row],[Profit]]/Table1[[#This Row],[Sales]]</f>
        <v>0.4</v>
      </c>
      <c r="O663" t="str">
        <f>TEXT(Table1[[#This Row],[Order_Date]],"mmmm")</f>
        <v>September</v>
      </c>
      <c r="P663">
        <f>YEAR(Table1[[#This Row],[Order_Date]])</f>
        <v>2024</v>
      </c>
      <c r="Q663" t="str">
        <f>"Q"&amp;ROUNDUP(MONTH(Table1[[#This Row],[Order_Date]])/3,0)</f>
        <v>Q3</v>
      </c>
    </row>
    <row r="664" spans="1:17" x14ac:dyDescent="0.25">
      <c r="A664" t="s">
        <v>1677</v>
      </c>
      <c r="B664" t="s">
        <v>1214</v>
      </c>
      <c r="C664" t="s">
        <v>1678</v>
      </c>
      <c r="D664" t="s">
        <v>753</v>
      </c>
      <c r="E664" t="str">
        <f>_xlfn.XLOOKUP(Table1[[#This Row],[Product_ID]],[1]!Table1[Product_ID],[1]!Table1[Product_Name])</f>
        <v>Beauty Product 73</v>
      </c>
      <c r="F664" t="str">
        <f>_xlfn.XLOOKUP(Table1[[#This Row],[Product_ID]],[1]!Table1[Product_ID],[1]!Table1[Category])</f>
        <v>Beauty</v>
      </c>
      <c r="G664">
        <f>_xlfn.XLOOKUP(Table1[[#This Row],[Product_ID]],[1]!Table1[Product_ID],[1]!Table1[Unit_Price])</f>
        <v>626</v>
      </c>
      <c r="H664">
        <f>_xlfn.XLOOKUP(Table1[[#This Row],[Product_ID]],[1]!Table1[Product_ID],[1]!Table1[Cost])</f>
        <v>438.2</v>
      </c>
      <c r="I664">
        <v>3</v>
      </c>
      <c r="J664">
        <v>0</v>
      </c>
      <c r="K664">
        <f>Table1[[#This Row],[Quantity]]*Table1[[#This Row],[Unit_Price]]</f>
        <v>1878</v>
      </c>
      <c r="L664">
        <f>Table1[[#This Row],[Quantity]]*Table1[[#This Row],[Cost]]</f>
        <v>1314.6</v>
      </c>
      <c r="M664">
        <f>Table1[[#This Row],[Sales]]-Table1[[#This Row],[Total_Cost]]</f>
        <v>563.40000000000009</v>
      </c>
      <c r="N664" s="1">
        <f>Table1[[#This Row],[Profit]]/Table1[[#This Row],[Sales]]</f>
        <v>0.30000000000000004</v>
      </c>
      <c r="O664" t="str">
        <f>TEXT(Table1[[#This Row],[Order_Date]],"mmmm")</f>
        <v>August</v>
      </c>
      <c r="P664">
        <f>YEAR(Table1[[#This Row],[Order_Date]])</f>
        <v>2024</v>
      </c>
      <c r="Q664" t="str">
        <f>"Q"&amp;ROUNDUP(MONTH(Table1[[#This Row],[Order_Date]])/3,0)</f>
        <v>Q3</v>
      </c>
    </row>
    <row r="665" spans="1:17" x14ac:dyDescent="0.25">
      <c r="A665" t="s">
        <v>1679</v>
      </c>
      <c r="B665" t="s">
        <v>1680</v>
      </c>
      <c r="C665" t="s">
        <v>417</v>
      </c>
      <c r="D665" t="s">
        <v>598</v>
      </c>
      <c r="E665" t="str">
        <f>_xlfn.XLOOKUP(Table1[[#This Row],[Product_ID]],[1]!Table1[Product_ID],[1]!Table1[Product_Name])</f>
        <v>Clothing Product 84</v>
      </c>
      <c r="F665" t="str">
        <f>_xlfn.XLOOKUP(Table1[[#This Row],[Product_ID]],[1]!Table1[Product_ID],[1]!Table1[Category])</f>
        <v>Clothing</v>
      </c>
      <c r="G665">
        <f>_xlfn.XLOOKUP(Table1[[#This Row],[Product_ID]],[1]!Table1[Product_ID],[1]!Table1[Unit_Price])</f>
        <v>3921</v>
      </c>
      <c r="H665">
        <f>_xlfn.XLOOKUP(Table1[[#This Row],[Product_ID]],[1]!Table1[Product_ID],[1]!Table1[Cost])</f>
        <v>2352.6</v>
      </c>
      <c r="I665">
        <v>3</v>
      </c>
      <c r="J665">
        <v>15</v>
      </c>
      <c r="K665">
        <f>Table1[[#This Row],[Quantity]]*Table1[[#This Row],[Unit_Price]]</f>
        <v>11763</v>
      </c>
      <c r="L665">
        <f>Table1[[#This Row],[Quantity]]*Table1[[#This Row],[Cost]]</f>
        <v>7057.7999999999993</v>
      </c>
      <c r="M665">
        <f>Table1[[#This Row],[Sales]]-Table1[[#This Row],[Total_Cost]]</f>
        <v>4705.2000000000007</v>
      </c>
      <c r="N665" s="1">
        <f>Table1[[#This Row],[Profit]]/Table1[[#This Row],[Sales]]</f>
        <v>0.40000000000000008</v>
      </c>
      <c r="O665" t="str">
        <f>TEXT(Table1[[#This Row],[Order_Date]],"mmmm")</f>
        <v>December</v>
      </c>
      <c r="P665">
        <f>YEAR(Table1[[#This Row],[Order_Date]])</f>
        <v>2024</v>
      </c>
      <c r="Q665" t="str">
        <f>"Q"&amp;ROUNDUP(MONTH(Table1[[#This Row],[Order_Date]])/3,0)</f>
        <v>Q4</v>
      </c>
    </row>
    <row r="666" spans="1:17" x14ac:dyDescent="0.25">
      <c r="A666" t="s">
        <v>1681</v>
      </c>
      <c r="B666" t="s">
        <v>1682</v>
      </c>
      <c r="C666" t="s">
        <v>1178</v>
      </c>
      <c r="D666" t="s">
        <v>454</v>
      </c>
      <c r="E666" t="str">
        <f>_xlfn.XLOOKUP(Table1[[#This Row],[Product_ID]],[1]!Table1[Product_ID],[1]!Table1[Product_Name])</f>
        <v>Home &amp; Kitchen Product 94</v>
      </c>
      <c r="F666" t="str">
        <f>_xlfn.XLOOKUP(Table1[[#This Row],[Product_ID]],[1]!Table1[Product_ID],[1]!Table1[Category])</f>
        <v>Home &amp; Kitchen</v>
      </c>
      <c r="G666">
        <f>_xlfn.XLOOKUP(Table1[[#This Row],[Product_ID]],[1]!Table1[Product_ID],[1]!Table1[Unit_Price])</f>
        <v>13434</v>
      </c>
      <c r="H666">
        <f>_xlfn.XLOOKUP(Table1[[#This Row],[Product_ID]],[1]!Table1[Product_ID],[1]!Table1[Cost])</f>
        <v>9403.7999999999993</v>
      </c>
      <c r="I666">
        <v>5</v>
      </c>
      <c r="J666">
        <v>10</v>
      </c>
      <c r="K666">
        <f>Table1[[#This Row],[Quantity]]*Table1[[#This Row],[Unit_Price]]</f>
        <v>67170</v>
      </c>
      <c r="L666">
        <f>Table1[[#This Row],[Quantity]]*Table1[[#This Row],[Cost]]</f>
        <v>47019</v>
      </c>
      <c r="M666">
        <f>Table1[[#This Row],[Sales]]-Table1[[#This Row],[Total_Cost]]</f>
        <v>20151</v>
      </c>
      <c r="N666" s="1">
        <f>Table1[[#This Row],[Profit]]/Table1[[#This Row],[Sales]]</f>
        <v>0.3</v>
      </c>
      <c r="O666" t="str">
        <f>TEXT(Table1[[#This Row],[Order_Date]],"mmmm")</f>
        <v>May</v>
      </c>
      <c r="P666">
        <f>YEAR(Table1[[#This Row],[Order_Date]])</f>
        <v>2025</v>
      </c>
      <c r="Q666" t="str">
        <f>"Q"&amp;ROUNDUP(MONTH(Table1[[#This Row],[Order_Date]])/3,0)</f>
        <v>Q2</v>
      </c>
    </row>
    <row r="667" spans="1:17" x14ac:dyDescent="0.25">
      <c r="A667" t="s">
        <v>1683</v>
      </c>
      <c r="B667" t="s">
        <v>1252</v>
      </c>
      <c r="C667" t="s">
        <v>1523</v>
      </c>
      <c r="D667" t="s">
        <v>304</v>
      </c>
      <c r="E667" t="str">
        <f>_xlfn.XLOOKUP(Table1[[#This Row],[Product_ID]],[1]!Table1[Product_ID],[1]!Table1[Product_Name])</f>
        <v>Sports Product 67</v>
      </c>
      <c r="F667" t="str">
        <f>_xlfn.XLOOKUP(Table1[[#This Row],[Product_ID]],[1]!Table1[Product_ID],[1]!Table1[Category])</f>
        <v>Sports</v>
      </c>
      <c r="G667">
        <f>_xlfn.XLOOKUP(Table1[[#This Row],[Product_ID]],[1]!Table1[Product_ID],[1]!Table1[Unit_Price])</f>
        <v>1463</v>
      </c>
      <c r="H667">
        <f>_xlfn.XLOOKUP(Table1[[#This Row],[Product_ID]],[1]!Table1[Product_ID],[1]!Table1[Cost])</f>
        <v>731.5</v>
      </c>
      <c r="I667">
        <v>4</v>
      </c>
      <c r="J667">
        <v>10</v>
      </c>
      <c r="K667">
        <f>Table1[[#This Row],[Quantity]]*Table1[[#This Row],[Unit_Price]]</f>
        <v>5852</v>
      </c>
      <c r="L667">
        <f>Table1[[#This Row],[Quantity]]*Table1[[#This Row],[Cost]]</f>
        <v>2926</v>
      </c>
      <c r="M667">
        <f>Table1[[#This Row],[Sales]]-Table1[[#This Row],[Total_Cost]]</f>
        <v>2926</v>
      </c>
      <c r="N667" s="1">
        <f>Table1[[#This Row],[Profit]]/Table1[[#This Row],[Sales]]</f>
        <v>0.5</v>
      </c>
      <c r="O667" t="str">
        <f>TEXT(Table1[[#This Row],[Order_Date]],"mmmm")</f>
        <v>December</v>
      </c>
      <c r="P667">
        <f>YEAR(Table1[[#This Row],[Order_Date]])</f>
        <v>2025</v>
      </c>
      <c r="Q667" t="str">
        <f>"Q"&amp;ROUNDUP(MONTH(Table1[[#This Row],[Order_Date]])/3,0)</f>
        <v>Q4</v>
      </c>
    </row>
    <row r="668" spans="1:17" x14ac:dyDescent="0.25">
      <c r="A668" t="s">
        <v>1684</v>
      </c>
      <c r="B668" t="s">
        <v>383</v>
      </c>
      <c r="C668" t="s">
        <v>1685</v>
      </c>
      <c r="D668" t="s">
        <v>104</v>
      </c>
      <c r="E668" t="str">
        <f>_xlfn.XLOOKUP(Table1[[#This Row],[Product_ID]],[1]!Table1[Product_ID],[1]!Table1[Product_Name])</f>
        <v>Electronics Product 72</v>
      </c>
      <c r="F668" t="str">
        <f>_xlfn.XLOOKUP(Table1[[#This Row],[Product_ID]],[1]!Table1[Product_ID],[1]!Table1[Category])</f>
        <v>Electronics</v>
      </c>
      <c r="G668">
        <f>_xlfn.XLOOKUP(Table1[[#This Row],[Product_ID]],[1]!Table1[Product_ID],[1]!Table1[Unit_Price])</f>
        <v>27555</v>
      </c>
      <c r="H668">
        <f>_xlfn.XLOOKUP(Table1[[#This Row],[Product_ID]],[1]!Table1[Product_ID],[1]!Table1[Cost])</f>
        <v>19288.5</v>
      </c>
      <c r="I668">
        <v>3</v>
      </c>
      <c r="J668">
        <v>5</v>
      </c>
      <c r="K668">
        <f>Table1[[#This Row],[Quantity]]*Table1[[#This Row],[Unit_Price]]</f>
        <v>82665</v>
      </c>
      <c r="L668">
        <f>Table1[[#This Row],[Quantity]]*Table1[[#This Row],[Cost]]</f>
        <v>57865.5</v>
      </c>
      <c r="M668">
        <f>Table1[[#This Row],[Sales]]-Table1[[#This Row],[Total_Cost]]</f>
        <v>24799.5</v>
      </c>
      <c r="N668" s="1">
        <f>Table1[[#This Row],[Profit]]/Table1[[#This Row],[Sales]]</f>
        <v>0.3</v>
      </c>
      <c r="O668" t="str">
        <f>TEXT(Table1[[#This Row],[Order_Date]],"mmmm")</f>
        <v>August</v>
      </c>
      <c r="P668">
        <f>YEAR(Table1[[#This Row],[Order_Date]])</f>
        <v>2025</v>
      </c>
      <c r="Q668" t="str">
        <f>"Q"&amp;ROUNDUP(MONTH(Table1[[#This Row],[Order_Date]])/3,0)</f>
        <v>Q3</v>
      </c>
    </row>
    <row r="669" spans="1:17" x14ac:dyDescent="0.25">
      <c r="A669" t="s">
        <v>1686</v>
      </c>
      <c r="B669" t="s">
        <v>1687</v>
      </c>
      <c r="C669" t="s">
        <v>174</v>
      </c>
      <c r="D669" t="s">
        <v>373</v>
      </c>
      <c r="E669" t="str">
        <f>_xlfn.XLOOKUP(Table1[[#This Row],[Product_ID]],[1]!Table1[Product_ID],[1]!Table1[Product_Name])</f>
        <v>Sports Product 26</v>
      </c>
      <c r="F669" t="str">
        <f>_xlfn.XLOOKUP(Table1[[#This Row],[Product_ID]],[1]!Table1[Product_ID],[1]!Table1[Category])</f>
        <v>Sports</v>
      </c>
      <c r="G669">
        <f>_xlfn.XLOOKUP(Table1[[#This Row],[Product_ID]],[1]!Table1[Product_ID],[1]!Table1[Unit_Price])</f>
        <v>4882</v>
      </c>
      <c r="H669">
        <f>_xlfn.XLOOKUP(Table1[[#This Row],[Product_ID]],[1]!Table1[Product_ID],[1]!Table1[Cost])</f>
        <v>2929.2</v>
      </c>
      <c r="I669">
        <v>1</v>
      </c>
      <c r="J669">
        <v>20</v>
      </c>
      <c r="K669">
        <f>Table1[[#This Row],[Quantity]]*Table1[[#This Row],[Unit_Price]]</f>
        <v>4882</v>
      </c>
      <c r="L669">
        <f>Table1[[#This Row],[Quantity]]*Table1[[#This Row],[Cost]]</f>
        <v>2929.2</v>
      </c>
      <c r="M669">
        <f>Table1[[#This Row],[Sales]]-Table1[[#This Row],[Total_Cost]]</f>
        <v>1952.8000000000002</v>
      </c>
      <c r="N669" s="1">
        <f>Table1[[#This Row],[Profit]]/Table1[[#This Row],[Sales]]</f>
        <v>0.4</v>
      </c>
      <c r="O669" t="str">
        <f>TEXT(Table1[[#This Row],[Order_Date]],"mmmm")</f>
        <v>February</v>
      </c>
      <c r="P669">
        <f>YEAR(Table1[[#This Row],[Order_Date]])</f>
        <v>2024</v>
      </c>
      <c r="Q669" t="str">
        <f>"Q"&amp;ROUNDUP(MONTH(Table1[[#This Row],[Order_Date]])/3,0)</f>
        <v>Q1</v>
      </c>
    </row>
    <row r="670" spans="1:17" x14ac:dyDescent="0.25">
      <c r="A670" t="s">
        <v>1688</v>
      </c>
      <c r="B670" t="s">
        <v>1689</v>
      </c>
      <c r="C670" t="s">
        <v>1690</v>
      </c>
      <c r="D670" t="s">
        <v>570</v>
      </c>
      <c r="E670" t="str">
        <f>_xlfn.XLOOKUP(Table1[[#This Row],[Product_ID]],[1]!Table1[Product_ID],[1]!Table1[Product_Name])</f>
        <v>Electronics Product 87</v>
      </c>
      <c r="F670" t="str">
        <f>_xlfn.XLOOKUP(Table1[[#This Row],[Product_ID]],[1]!Table1[Product_ID],[1]!Table1[Category])</f>
        <v>Electronics</v>
      </c>
      <c r="G670">
        <f>_xlfn.XLOOKUP(Table1[[#This Row],[Product_ID]],[1]!Table1[Product_ID],[1]!Table1[Unit_Price])</f>
        <v>25216</v>
      </c>
      <c r="H670">
        <f>_xlfn.XLOOKUP(Table1[[#This Row],[Product_ID]],[1]!Table1[Product_ID],[1]!Table1[Cost])</f>
        <v>17651.2</v>
      </c>
      <c r="I670">
        <v>2</v>
      </c>
      <c r="J670">
        <v>5</v>
      </c>
      <c r="K670">
        <f>Table1[[#This Row],[Quantity]]*Table1[[#This Row],[Unit_Price]]</f>
        <v>50432</v>
      </c>
      <c r="L670">
        <f>Table1[[#This Row],[Quantity]]*Table1[[#This Row],[Cost]]</f>
        <v>35302.400000000001</v>
      </c>
      <c r="M670">
        <f>Table1[[#This Row],[Sales]]-Table1[[#This Row],[Total_Cost]]</f>
        <v>15129.599999999999</v>
      </c>
      <c r="N670" s="1">
        <f>Table1[[#This Row],[Profit]]/Table1[[#This Row],[Sales]]</f>
        <v>0.3</v>
      </c>
      <c r="O670" t="str">
        <f>TEXT(Table1[[#This Row],[Order_Date]],"mmmm")</f>
        <v>December</v>
      </c>
      <c r="P670">
        <f>YEAR(Table1[[#This Row],[Order_Date]])</f>
        <v>2024</v>
      </c>
      <c r="Q670" t="str">
        <f>"Q"&amp;ROUNDUP(MONTH(Table1[[#This Row],[Order_Date]])/3,0)</f>
        <v>Q4</v>
      </c>
    </row>
    <row r="671" spans="1:17" x14ac:dyDescent="0.25">
      <c r="A671" t="s">
        <v>1691</v>
      </c>
      <c r="B671" t="s">
        <v>1692</v>
      </c>
      <c r="C671" t="s">
        <v>1693</v>
      </c>
      <c r="D671" t="s">
        <v>206</v>
      </c>
      <c r="E671" t="str">
        <f>_xlfn.XLOOKUP(Table1[[#This Row],[Product_ID]],[1]!Table1[Product_ID],[1]!Table1[Product_Name])</f>
        <v>Electronics Product 30</v>
      </c>
      <c r="F671" t="str">
        <f>_xlfn.XLOOKUP(Table1[[#This Row],[Product_ID]],[1]!Table1[Product_ID],[1]!Table1[Category])</f>
        <v>Electronics</v>
      </c>
      <c r="G671">
        <f>_xlfn.XLOOKUP(Table1[[#This Row],[Product_ID]],[1]!Table1[Product_ID],[1]!Table1[Unit_Price])</f>
        <v>16441</v>
      </c>
      <c r="H671">
        <f>_xlfn.XLOOKUP(Table1[[#This Row],[Product_ID]],[1]!Table1[Product_ID],[1]!Table1[Cost])</f>
        <v>8220.5</v>
      </c>
      <c r="I671">
        <v>1</v>
      </c>
      <c r="J671">
        <v>0</v>
      </c>
      <c r="K671">
        <f>Table1[[#This Row],[Quantity]]*Table1[[#This Row],[Unit_Price]]</f>
        <v>16441</v>
      </c>
      <c r="L671">
        <f>Table1[[#This Row],[Quantity]]*Table1[[#This Row],[Cost]]</f>
        <v>8220.5</v>
      </c>
      <c r="M671">
        <f>Table1[[#This Row],[Sales]]-Table1[[#This Row],[Total_Cost]]</f>
        <v>8220.5</v>
      </c>
      <c r="N671" s="1">
        <f>Table1[[#This Row],[Profit]]/Table1[[#This Row],[Sales]]</f>
        <v>0.5</v>
      </c>
      <c r="O671" t="str">
        <f>TEXT(Table1[[#This Row],[Order_Date]],"mmmm")</f>
        <v>December</v>
      </c>
      <c r="P671">
        <f>YEAR(Table1[[#This Row],[Order_Date]])</f>
        <v>2024</v>
      </c>
      <c r="Q671" t="str">
        <f>"Q"&amp;ROUNDUP(MONTH(Table1[[#This Row],[Order_Date]])/3,0)</f>
        <v>Q4</v>
      </c>
    </row>
    <row r="672" spans="1:17" x14ac:dyDescent="0.25">
      <c r="A672" t="s">
        <v>1694</v>
      </c>
      <c r="B672" t="s">
        <v>1695</v>
      </c>
      <c r="C672" t="s">
        <v>1216</v>
      </c>
      <c r="D672" t="s">
        <v>85</v>
      </c>
      <c r="E672" t="str">
        <f>_xlfn.XLOOKUP(Table1[[#This Row],[Product_ID]],[1]!Table1[Product_ID],[1]!Table1[Product_Name])</f>
        <v>Clothing Product 63</v>
      </c>
      <c r="F672" t="str">
        <f>_xlfn.XLOOKUP(Table1[[#This Row],[Product_ID]],[1]!Table1[Product_ID],[1]!Table1[Category])</f>
        <v>Clothing</v>
      </c>
      <c r="G672">
        <f>_xlfn.XLOOKUP(Table1[[#This Row],[Product_ID]],[1]!Table1[Product_ID],[1]!Table1[Unit_Price])</f>
        <v>3643</v>
      </c>
      <c r="H672">
        <f>_xlfn.XLOOKUP(Table1[[#This Row],[Product_ID]],[1]!Table1[Product_ID],[1]!Table1[Cost])</f>
        <v>2185.8000000000002</v>
      </c>
      <c r="I672">
        <v>2</v>
      </c>
      <c r="J672">
        <v>10</v>
      </c>
      <c r="K672">
        <f>Table1[[#This Row],[Quantity]]*Table1[[#This Row],[Unit_Price]]</f>
        <v>7286</v>
      </c>
      <c r="L672">
        <f>Table1[[#This Row],[Quantity]]*Table1[[#This Row],[Cost]]</f>
        <v>4371.6000000000004</v>
      </c>
      <c r="M672">
        <f>Table1[[#This Row],[Sales]]-Table1[[#This Row],[Total_Cost]]</f>
        <v>2914.3999999999996</v>
      </c>
      <c r="N672" s="1">
        <f>Table1[[#This Row],[Profit]]/Table1[[#This Row],[Sales]]</f>
        <v>0.39999999999999997</v>
      </c>
      <c r="O672" t="str">
        <f>TEXT(Table1[[#This Row],[Order_Date]],"mmmm")</f>
        <v>April</v>
      </c>
      <c r="P672">
        <f>YEAR(Table1[[#This Row],[Order_Date]])</f>
        <v>2024</v>
      </c>
      <c r="Q672" t="str">
        <f>"Q"&amp;ROUNDUP(MONTH(Table1[[#This Row],[Order_Date]])/3,0)</f>
        <v>Q2</v>
      </c>
    </row>
    <row r="673" spans="1:17" x14ac:dyDescent="0.25">
      <c r="A673" t="s">
        <v>1696</v>
      </c>
      <c r="B673" t="s">
        <v>762</v>
      </c>
      <c r="C673" t="s">
        <v>719</v>
      </c>
      <c r="D673" t="s">
        <v>542</v>
      </c>
      <c r="E673" t="str">
        <f>_xlfn.XLOOKUP(Table1[[#This Row],[Product_ID]],[1]!Table1[Product_ID],[1]!Table1[Product_Name])</f>
        <v>Home &amp; Kitchen Product 78</v>
      </c>
      <c r="F673" t="str">
        <f>_xlfn.XLOOKUP(Table1[[#This Row],[Product_ID]],[1]!Table1[Product_ID],[1]!Table1[Category])</f>
        <v>Home &amp; Kitchen</v>
      </c>
      <c r="G673">
        <f>_xlfn.XLOOKUP(Table1[[#This Row],[Product_ID]],[1]!Table1[Product_ID],[1]!Table1[Unit_Price])</f>
        <v>700</v>
      </c>
      <c r="H673">
        <f>_xlfn.XLOOKUP(Table1[[#This Row],[Product_ID]],[1]!Table1[Product_ID],[1]!Table1[Cost])</f>
        <v>420</v>
      </c>
      <c r="I673">
        <v>1</v>
      </c>
      <c r="J673">
        <v>15</v>
      </c>
      <c r="K673">
        <f>Table1[[#This Row],[Quantity]]*Table1[[#This Row],[Unit_Price]]</f>
        <v>700</v>
      </c>
      <c r="L673">
        <f>Table1[[#This Row],[Quantity]]*Table1[[#This Row],[Cost]]</f>
        <v>420</v>
      </c>
      <c r="M673">
        <f>Table1[[#This Row],[Sales]]-Table1[[#This Row],[Total_Cost]]</f>
        <v>280</v>
      </c>
      <c r="N673" s="1">
        <f>Table1[[#This Row],[Profit]]/Table1[[#This Row],[Sales]]</f>
        <v>0.4</v>
      </c>
      <c r="O673" t="str">
        <f>TEXT(Table1[[#This Row],[Order_Date]],"mmmm")</f>
        <v>November</v>
      </c>
      <c r="P673">
        <f>YEAR(Table1[[#This Row],[Order_Date]])</f>
        <v>2024</v>
      </c>
      <c r="Q673" t="str">
        <f>"Q"&amp;ROUNDUP(MONTH(Table1[[#This Row],[Order_Date]])/3,0)</f>
        <v>Q4</v>
      </c>
    </row>
    <row r="674" spans="1:17" x14ac:dyDescent="0.25">
      <c r="A674" t="s">
        <v>1697</v>
      </c>
      <c r="B674" t="s">
        <v>1580</v>
      </c>
      <c r="C674" t="s">
        <v>1328</v>
      </c>
      <c r="D674" t="s">
        <v>281</v>
      </c>
      <c r="E674" t="str">
        <f>_xlfn.XLOOKUP(Table1[[#This Row],[Product_ID]],[1]!Table1[Product_ID],[1]!Table1[Product_Name])</f>
        <v>Sports Product 9</v>
      </c>
      <c r="F674" t="str">
        <f>_xlfn.XLOOKUP(Table1[[#This Row],[Product_ID]],[1]!Table1[Product_ID],[1]!Table1[Category])</f>
        <v>Sports</v>
      </c>
      <c r="G674">
        <f>_xlfn.XLOOKUP(Table1[[#This Row],[Product_ID]],[1]!Table1[Product_ID],[1]!Table1[Unit_Price])</f>
        <v>10891</v>
      </c>
      <c r="H674">
        <f>_xlfn.XLOOKUP(Table1[[#This Row],[Product_ID]],[1]!Table1[Product_ID],[1]!Table1[Cost])</f>
        <v>5445.5</v>
      </c>
      <c r="I674">
        <v>1</v>
      </c>
      <c r="J674">
        <v>0</v>
      </c>
      <c r="K674">
        <f>Table1[[#This Row],[Quantity]]*Table1[[#This Row],[Unit_Price]]</f>
        <v>10891</v>
      </c>
      <c r="L674">
        <f>Table1[[#This Row],[Quantity]]*Table1[[#This Row],[Cost]]</f>
        <v>5445.5</v>
      </c>
      <c r="M674">
        <f>Table1[[#This Row],[Sales]]-Table1[[#This Row],[Total_Cost]]</f>
        <v>5445.5</v>
      </c>
      <c r="N674" s="1">
        <f>Table1[[#This Row],[Profit]]/Table1[[#This Row],[Sales]]</f>
        <v>0.5</v>
      </c>
      <c r="O674" t="str">
        <f>TEXT(Table1[[#This Row],[Order_Date]],"mmmm")</f>
        <v>November</v>
      </c>
      <c r="P674">
        <f>YEAR(Table1[[#This Row],[Order_Date]])</f>
        <v>2025</v>
      </c>
      <c r="Q674" t="str">
        <f>"Q"&amp;ROUNDUP(MONTH(Table1[[#This Row],[Order_Date]])/3,0)</f>
        <v>Q4</v>
      </c>
    </row>
    <row r="675" spans="1:17" x14ac:dyDescent="0.25">
      <c r="A675" t="s">
        <v>1698</v>
      </c>
      <c r="B675" t="s">
        <v>727</v>
      </c>
      <c r="C675" t="s">
        <v>1699</v>
      </c>
      <c r="D675" t="s">
        <v>127</v>
      </c>
      <c r="E675" t="str">
        <f>_xlfn.XLOOKUP(Table1[[#This Row],[Product_ID]],[1]!Table1[Product_ID],[1]!Table1[Product_Name])</f>
        <v>Sports Product 75</v>
      </c>
      <c r="F675" t="str">
        <f>_xlfn.XLOOKUP(Table1[[#This Row],[Product_ID]],[1]!Table1[Product_ID],[1]!Table1[Category])</f>
        <v>Sports</v>
      </c>
      <c r="G675">
        <f>_xlfn.XLOOKUP(Table1[[#This Row],[Product_ID]],[1]!Table1[Product_ID],[1]!Table1[Unit_Price])</f>
        <v>5435</v>
      </c>
      <c r="H675">
        <f>_xlfn.XLOOKUP(Table1[[#This Row],[Product_ID]],[1]!Table1[Product_ID],[1]!Table1[Cost])</f>
        <v>3804.5</v>
      </c>
      <c r="I675">
        <v>3</v>
      </c>
      <c r="J675">
        <v>5</v>
      </c>
      <c r="K675">
        <f>Table1[[#This Row],[Quantity]]*Table1[[#This Row],[Unit_Price]]</f>
        <v>16305</v>
      </c>
      <c r="L675">
        <f>Table1[[#This Row],[Quantity]]*Table1[[#This Row],[Cost]]</f>
        <v>11413.5</v>
      </c>
      <c r="M675">
        <f>Table1[[#This Row],[Sales]]-Table1[[#This Row],[Total_Cost]]</f>
        <v>4891.5</v>
      </c>
      <c r="N675" s="1">
        <f>Table1[[#This Row],[Profit]]/Table1[[#This Row],[Sales]]</f>
        <v>0.3</v>
      </c>
      <c r="O675" t="str">
        <f>TEXT(Table1[[#This Row],[Order_Date]],"mmmm")</f>
        <v>April</v>
      </c>
      <c r="P675">
        <f>YEAR(Table1[[#This Row],[Order_Date]])</f>
        <v>2024</v>
      </c>
      <c r="Q675" t="str">
        <f>"Q"&amp;ROUNDUP(MONTH(Table1[[#This Row],[Order_Date]])/3,0)</f>
        <v>Q2</v>
      </c>
    </row>
    <row r="676" spans="1:17" x14ac:dyDescent="0.25">
      <c r="A676" t="s">
        <v>1700</v>
      </c>
      <c r="B676" t="s">
        <v>1701</v>
      </c>
      <c r="C676" t="s">
        <v>1702</v>
      </c>
      <c r="D676" t="s">
        <v>822</v>
      </c>
      <c r="E676" t="str">
        <f>_xlfn.XLOOKUP(Table1[[#This Row],[Product_ID]],[1]!Table1[Product_ID],[1]!Table1[Product_Name])</f>
        <v>Electronics Product 31</v>
      </c>
      <c r="F676" t="str">
        <f>_xlfn.XLOOKUP(Table1[[#This Row],[Product_ID]],[1]!Table1[Product_ID],[1]!Table1[Category])</f>
        <v>Electronics</v>
      </c>
      <c r="G676">
        <f>_xlfn.XLOOKUP(Table1[[#This Row],[Product_ID]],[1]!Table1[Product_ID],[1]!Table1[Unit_Price])</f>
        <v>34152</v>
      </c>
      <c r="H676">
        <f>_xlfn.XLOOKUP(Table1[[#This Row],[Product_ID]],[1]!Table1[Product_ID],[1]!Table1[Cost])</f>
        <v>23906.400000000001</v>
      </c>
      <c r="I676">
        <v>2</v>
      </c>
      <c r="J676">
        <v>20</v>
      </c>
      <c r="K676">
        <f>Table1[[#This Row],[Quantity]]*Table1[[#This Row],[Unit_Price]]</f>
        <v>68304</v>
      </c>
      <c r="L676">
        <f>Table1[[#This Row],[Quantity]]*Table1[[#This Row],[Cost]]</f>
        <v>47812.800000000003</v>
      </c>
      <c r="M676">
        <f>Table1[[#This Row],[Sales]]-Table1[[#This Row],[Total_Cost]]</f>
        <v>20491.199999999997</v>
      </c>
      <c r="N676" s="1">
        <f>Table1[[#This Row],[Profit]]/Table1[[#This Row],[Sales]]</f>
        <v>0.29999999999999993</v>
      </c>
      <c r="O676" t="str">
        <f>TEXT(Table1[[#This Row],[Order_Date]],"mmmm")</f>
        <v>September</v>
      </c>
      <c r="P676">
        <f>YEAR(Table1[[#This Row],[Order_Date]])</f>
        <v>2025</v>
      </c>
      <c r="Q676" t="str">
        <f>"Q"&amp;ROUNDUP(MONTH(Table1[[#This Row],[Order_Date]])/3,0)</f>
        <v>Q3</v>
      </c>
    </row>
    <row r="677" spans="1:17" x14ac:dyDescent="0.25">
      <c r="A677" t="s">
        <v>1703</v>
      </c>
      <c r="B677" t="s">
        <v>1704</v>
      </c>
      <c r="C677" t="s">
        <v>1205</v>
      </c>
      <c r="D677" t="s">
        <v>563</v>
      </c>
      <c r="E677" t="str">
        <f>_xlfn.XLOOKUP(Table1[[#This Row],[Product_ID]],[1]!Table1[Product_ID],[1]!Table1[Product_Name])</f>
        <v>Beauty Product 60</v>
      </c>
      <c r="F677" t="str">
        <f>_xlfn.XLOOKUP(Table1[[#This Row],[Product_ID]],[1]!Table1[Product_ID],[1]!Table1[Category])</f>
        <v>Beauty</v>
      </c>
      <c r="G677">
        <f>_xlfn.XLOOKUP(Table1[[#This Row],[Product_ID]],[1]!Table1[Product_ID],[1]!Table1[Unit_Price])</f>
        <v>758</v>
      </c>
      <c r="H677">
        <f>_xlfn.XLOOKUP(Table1[[#This Row],[Product_ID]],[1]!Table1[Product_ID],[1]!Table1[Cost])</f>
        <v>530.6</v>
      </c>
      <c r="I677">
        <v>3</v>
      </c>
      <c r="J677">
        <v>20</v>
      </c>
      <c r="K677">
        <f>Table1[[#This Row],[Quantity]]*Table1[[#This Row],[Unit_Price]]</f>
        <v>2274</v>
      </c>
      <c r="L677">
        <f>Table1[[#This Row],[Quantity]]*Table1[[#This Row],[Cost]]</f>
        <v>1591.8000000000002</v>
      </c>
      <c r="M677">
        <f>Table1[[#This Row],[Sales]]-Table1[[#This Row],[Total_Cost]]</f>
        <v>682.19999999999982</v>
      </c>
      <c r="N677" s="1">
        <f>Table1[[#This Row],[Profit]]/Table1[[#This Row],[Sales]]</f>
        <v>0.29999999999999993</v>
      </c>
      <c r="O677" t="str">
        <f>TEXT(Table1[[#This Row],[Order_Date]],"mmmm")</f>
        <v>July</v>
      </c>
      <c r="P677">
        <f>YEAR(Table1[[#This Row],[Order_Date]])</f>
        <v>2024</v>
      </c>
      <c r="Q677" t="str">
        <f>"Q"&amp;ROUNDUP(MONTH(Table1[[#This Row],[Order_Date]])/3,0)</f>
        <v>Q3</v>
      </c>
    </row>
    <row r="678" spans="1:17" x14ac:dyDescent="0.25">
      <c r="A678" t="s">
        <v>1705</v>
      </c>
      <c r="B678" t="s">
        <v>184</v>
      </c>
      <c r="C678" t="s">
        <v>1706</v>
      </c>
      <c r="D678" t="s">
        <v>297</v>
      </c>
      <c r="E678" t="str">
        <f>_xlfn.XLOOKUP(Table1[[#This Row],[Product_ID]],[1]!Table1[Product_ID],[1]!Table1[Product_Name])</f>
        <v>Home &amp; Kitchen Product 64</v>
      </c>
      <c r="F678" t="str">
        <f>_xlfn.XLOOKUP(Table1[[#This Row],[Product_ID]],[1]!Table1[Product_ID],[1]!Table1[Category])</f>
        <v>Home &amp; Kitchen</v>
      </c>
      <c r="G678">
        <f>_xlfn.XLOOKUP(Table1[[#This Row],[Product_ID]],[1]!Table1[Product_ID],[1]!Table1[Unit_Price])</f>
        <v>8274</v>
      </c>
      <c r="H678">
        <f>_xlfn.XLOOKUP(Table1[[#This Row],[Product_ID]],[1]!Table1[Product_ID],[1]!Table1[Cost])</f>
        <v>5791.8</v>
      </c>
      <c r="I678">
        <v>2</v>
      </c>
      <c r="J678">
        <v>10</v>
      </c>
      <c r="K678">
        <f>Table1[[#This Row],[Quantity]]*Table1[[#This Row],[Unit_Price]]</f>
        <v>16548</v>
      </c>
      <c r="L678">
        <f>Table1[[#This Row],[Quantity]]*Table1[[#This Row],[Cost]]</f>
        <v>11583.6</v>
      </c>
      <c r="M678">
        <f>Table1[[#This Row],[Sales]]-Table1[[#This Row],[Total_Cost]]</f>
        <v>4964.3999999999996</v>
      </c>
      <c r="N678" s="1">
        <f>Table1[[#This Row],[Profit]]/Table1[[#This Row],[Sales]]</f>
        <v>0.3</v>
      </c>
      <c r="O678" t="str">
        <f>TEXT(Table1[[#This Row],[Order_Date]],"mmmm")</f>
        <v>November</v>
      </c>
      <c r="P678">
        <f>YEAR(Table1[[#This Row],[Order_Date]])</f>
        <v>2024</v>
      </c>
      <c r="Q678" t="str">
        <f>"Q"&amp;ROUNDUP(MONTH(Table1[[#This Row],[Order_Date]])/3,0)</f>
        <v>Q4</v>
      </c>
    </row>
    <row r="679" spans="1:17" x14ac:dyDescent="0.25">
      <c r="A679" t="s">
        <v>1707</v>
      </c>
      <c r="B679" t="s">
        <v>1708</v>
      </c>
      <c r="C679" t="s">
        <v>662</v>
      </c>
      <c r="D679" t="s">
        <v>237</v>
      </c>
      <c r="E679" t="str">
        <f>_xlfn.XLOOKUP(Table1[[#This Row],[Product_ID]],[1]!Table1[Product_ID],[1]!Table1[Product_Name])</f>
        <v>Sports Product 61</v>
      </c>
      <c r="F679" t="str">
        <f>_xlfn.XLOOKUP(Table1[[#This Row],[Product_ID]],[1]!Table1[Product_ID],[1]!Table1[Category])</f>
        <v>Sports</v>
      </c>
      <c r="G679">
        <f>_xlfn.XLOOKUP(Table1[[#This Row],[Product_ID]],[1]!Table1[Product_ID],[1]!Table1[Unit_Price])</f>
        <v>7170</v>
      </c>
      <c r="H679">
        <f>_xlfn.XLOOKUP(Table1[[#This Row],[Product_ID]],[1]!Table1[Product_ID],[1]!Table1[Cost])</f>
        <v>3585</v>
      </c>
      <c r="I679">
        <v>5</v>
      </c>
      <c r="J679">
        <v>20</v>
      </c>
      <c r="K679">
        <f>Table1[[#This Row],[Quantity]]*Table1[[#This Row],[Unit_Price]]</f>
        <v>35850</v>
      </c>
      <c r="L679">
        <f>Table1[[#This Row],[Quantity]]*Table1[[#This Row],[Cost]]</f>
        <v>17925</v>
      </c>
      <c r="M679">
        <f>Table1[[#This Row],[Sales]]-Table1[[#This Row],[Total_Cost]]</f>
        <v>17925</v>
      </c>
      <c r="N679" s="1">
        <f>Table1[[#This Row],[Profit]]/Table1[[#This Row],[Sales]]</f>
        <v>0.5</v>
      </c>
      <c r="O679" t="str">
        <f>TEXT(Table1[[#This Row],[Order_Date]],"mmmm")</f>
        <v>March</v>
      </c>
      <c r="P679">
        <f>YEAR(Table1[[#This Row],[Order_Date]])</f>
        <v>2025</v>
      </c>
      <c r="Q679" t="str">
        <f>"Q"&amp;ROUNDUP(MONTH(Table1[[#This Row],[Order_Date]])/3,0)</f>
        <v>Q1</v>
      </c>
    </row>
    <row r="680" spans="1:17" x14ac:dyDescent="0.25">
      <c r="A680" t="s">
        <v>1709</v>
      </c>
      <c r="B680" t="s">
        <v>1093</v>
      </c>
      <c r="C680" t="s">
        <v>1648</v>
      </c>
      <c r="D680" t="s">
        <v>465</v>
      </c>
      <c r="E680" t="str">
        <f>_xlfn.XLOOKUP(Table1[[#This Row],[Product_ID]],[1]!Table1[Product_ID],[1]!Table1[Product_Name])</f>
        <v>Beauty Product 71</v>
      </c>
      <c r="F680" t="str">
        <f>_xlfn.XLOOKUP(Table1[[#This Row],[Product_ID]],[1]!Table1[Product_ID],[1]!Table1[Category])</f>
        <v>Beauty</v>
      </c>
      <c r="G680">
        <f>_xlfn.XLOOKUP(Table1[[#This Row],[Product_ID]],[1]!Table1[Product_ID],[1]!Table1[Unit_Price])</f>
        <v>487</v>
      </c>
      <c r="H680">
        <f>_xlfn.XLOOKUP(Table1[[#This Row],[Product_ID]],[1]!Table1[Product_ID],[1]!Table1[Cost])</f>
        <v>243.5</v>
      </c>
      <c r="I680">
        <v>4</v>
      </c>
      <c r="J680">
        <v>10</v>
      </c>
      <c r="K680">
        <f>Table1[[#This Row],[Quantity]]*Table1[[#This Row],[Unit_Price]]</f>
        <v>1948</v>
      </c>
      <c r="L680">
        <f>Table1[[#This Row],[Quantity]]*Table1[[#This Row],[Cost]]</f>
        <v>974</v>
      </c>
      <c r="M680">
        <f>Table1[[#This Row],[Sales]]-Table1[[#This Row],[Total_Cost]]</f>
        <v>974</v>
      </c>
      <c r="N680" s="1">
        <f>Table1[[#This Row],[Profit]]/Table1[[#This Row],[Sales]]</f>
        <v>0.5</v>
      </c>
      <c r="O680" t="str">
        <f>TEXT(Table1[[#This Row],[Order_Date]],"mmmm")</f>
        <v>September</v>
      </c>
      <c r="P680">
        <f>YEAR(Table1[[#This Row],[Order_Date]])</f>
        <v>2024</v>
      </c>
      <c r="Q680" t="str">
        <f>"Q"&amp;ROUNDUP(MONTH(Table1[[#This Row],[Order_Date]])/3,0)</f>
        <v>Q3</v>
      </c>
    </row>
    <row r="681" spans="1:17" x14ac:dyDescent="0.25">
      <c r="A681" t="s">
        <v>1710</v>
      </c>
      <c r="B681" t="s">
        <v>647</v>
      </c>
      <c r="C681" t="s">
        <v>1711</v>
      </c>
      <c r="D681" t="s">
        <v>96</v>
      </c>
      <c r="E681" t="str">
        <f>_xlfn.XLOOKUP(Table1[[#This Row],[Product_ID]],[1]!Table1[Product_ID],[1]!Table1[Product_Name])</f>
        <v>Electronics Product 91</v>
      </c>
      <c r="F681" t="str">
        <f>_xlfn.XLOOKUP(Table1[[#This Row],[Product_ID]],[1]!Table1[Product_ID],[1]!Table1[Category])</f>
        <v>Electronics</v>
      </c>
      <c r="G681">
        <f>_xlfn.XLOOKUP(Table1[[#This Row],[Product_ID]],[1]!Table1[Product_ID],[1]!Table1[Unit_Price])</f>
        <v>45348</v>
      </c>
      <c r="H681">
        <f>_xlfn.XLOOKUP(Table1[[#This Row],[Product_ID]],[1]!Table1[Product_ID],[1]!Table1[Cost])</f>
        <v>27208.799999999999</v>
      </c>
      <c r="I681">
        <v>3</v>
      </c>
      <c r="J681">
        <v>20</v>
      </c>
      <c r="K681">
        <f>Table1[[#This Row],[Quantity]]*Table1[[#This Row],[Unit_Price]]</f>
        <v>136044</v>
      </c>
      <c r="L681">
        <f>Table1[[#This Row],[Quantity]]*Table1[[#This Row],[Cost]]</f>
        <v>81626.399999999994</v>
      </c>
      <c r="M681">
        <f>Table1[[#This Row],[Sales]]-Table1[[#This Row],[Total_Cost]]</f>
        <v>54417.600000000006</v>
      </c>
      <c r="N681" s="1">
        <f>Table1[[#This Row],[Profit]]/Table1[[#This Row],[Sales]]</f>
        <v>0.4</v>
      </c>
      <c r="O681" t="str">
        <f>TEXT(Table1[[#This Row],[Order_Date]],"mmmm")</f>
        <v>May</v>
      </c>
      <c r="P681">
        <f>YEAR(Table1[[#This Row],[Order_Date]])</f>
        <v>2024</v>
      </c>
      <c r="Q681" t="str">
        <f>"Q"&amp;ROUNDUP(MONTH(Table1[[#This Row],[Order_Date]])/3,0)</f>
        <v>Q2</v>
      </c>
    </row>
    <row r="682" spans="1:17" x14ac:dyDescent="0.25">
      <c r="A682" t="s">
        <v>1712</v>
      </c>
      <c r="B682" t="s">
        <v>617</v>
      </c>
      <c r="C682" t="s">
        <v>1260</v>
      </c>
      <c r="D682" t="s">
        <v>21</v>
      </c>
      <c r="E682" t="str">
        <f>_xlfn.XLOOKUP(Table1[[#This Row],[Product_ID]],[1]!Table1[Product_ID],[1]!Table1[Product_Name])</f>
        <v>Electronics Product 77</v>
      </c>
      <c r="F682" t="str">
        <f>_xlfn.XLOOKUP(Table1[[#This Row],[Product_ID]],[1]!Table1[Product_ID],[1]!Table1[Category])</f>
        <v>Electronics</v>
      </c>
      <c r="G682">
        <f>_xlfn.XLOOKUP(Table1[[#This Row],[Product_ID]],[1]!Table1[Product_ID],[1]!Table1[Unit_Price])</f>
        <v>42787</v>
      </c>
      <c r="H682">
        <f>_xlfn.XLOOKUP(Table1[[#This Row],[Product_ID]],[1]!Table1[Product_ID],[1]!Table1[Cost])</f>
        <v>29950.9</v>
      </c>
      <c r="I682">
        <v>4</v>
      </c>
      <c r="J682">
        <v>20</v>
      </c>
      <c r="K682">
        <f>Table1[[#This Row],[Quantity]]*Table1[[#This Row],[Unit_Price]]</f>
        <v>171148</v>
      </c>
      <c r="L682">
        <f>Table1[[#This Row],[Quantity]]*Table1[[#This Row],[Cost]]</f>
        <v>119803.6</v>
      </c>
      <c r="M682">
        <f>Table1[[#This Row],[Sales]]-Table1[[#This Row],[Total_Cost]]</f>
        <v>51344.399999999994</v>
      </c>
      <c r="N682" s="1">
        <f>Table1[[#This Row],[Profit]]/Table1[[#This Row],[Sales]]</f>
        <v>0.3</v>
      </c>
      <c r="O682" t="str">
        <f>TEXT(Table1[[#This Row],[Order_Date]],"mmmm")</f>
        <v>October</v>
      </c>
      <c r="P682">
        <f>YEAR(Table1[[#This Row],[Order_Date]])</f>
        <v>2025</v>
      </c>
      <c r="Q682" t="str">
        <f>"Q"&amp;ROUNDUP(MONTH(Table1[[#This Row],[Order_Date]])/3,0)</f>
        <v>Q4</v>
      </c>
    </row>
    <row r="683" spans="1:17" x14ac:dyDescent="0.25">
      <c r="A683" t="s">
        <v>1713</v>
      </c>
      <c r="B683" t="s">
        <v>340</v>
      </c>
      <c r="C683" t="s">
        <v>145</v>
      </c>
      <c r="D683" t="s">
        <v>13</v>
      </c>
      <c r="E683" t="str">
        <f>_xlfn.XLOOKUP(Table1[[#This Row],[Product_ID]],[1]!Table1[Product_ID],[1]!Table1[Product_Name])</f>
        <v>Beauty Product 1</v>
      </c>
      <c r="F683" t="str">
        <f>_xlfn.XLOOKUP(Table1[[#This Row],[Product_ID]],[1]!Table1[Product_ID],[1]!Table1[Category])</f>
        <v>Beauty</v>
      </c>
      <c r="G683">
        <f>_xlfn.XLOOKUP(Table1[[#This Row],[Product_ID]],[1]!Table1[Product_ID],[1]!Table1[Unit_Price])</f>
        <v>1891</v>
      </c>
      <c r="H683">
        <f>_xlfn.XLOOKUP(Table1[[#This Row],[Product_ID]],[1]!Table1[Product_ID],[1]!Table1[Cost])</f>
        <v>945.5</v>
      </c>
      <c r="I683">
        <v>5</v>
      </c>
      <c r="J683">
        <v>20</v>
      </c>
      <c r="K683">
        <f>Table1[[#This Row],[Quantity]]*Table1[[#This Row],[Unit_Price]]</f>
        <v>9455</v>
      </c>
      <c r="L683">
        <f>Table1[[#This Row],[Quantity]]*Table1[[#This Row],[Cost]]</f>
        <v>4727.5</v>
      </c>
      <c r="M683">
        <f>Table1[[#This Row],[Sales]]-Table1[[#This Row],[Total_Cost]]</f>
        <v>4727.5</v>
      </c>
      <c r="N683" s="1">
        <f>Table1[[#This Row],[Profit]]/Table1[[#This Row],[Sales]]</f>
        <v>0.5</v>
      </c>
      <c r="O683" t="str">
        <f>TEXT(Table1[[#This Row],[Order_Date]],"mmmm")</f>
        <v>May</v>
      </c>
      <c r="P683">
        <f>YEAR(Table1[[#This Row],[Order_Date]])</f>
        <v>2025</v>
      </c>
      <c r="Q683" t="str">
        <f>"Q"&amp;ROUNDUP(MONTH(Table1[[#This Row],[Order_Date]])/3,0)</f>
        <v>Q2</v>
      </c>
    </row>
    <row r="684" spans="1:17" x14ac:dyDescent="0.25">
      <c r="A684" t="s">
        <v>1714</v>
      </c>
      <c r="B684" t="s">
        <v>1715</v>
      </c>
      <c r="C684" t="s">
        <v>1716</v>
      </c>
      <c r="D684" t="s">
        <v>476</v>
      </c>
      <c r="E684" t="str">
        <f>_xlfn.XLOOKUP(Table1[[#This Row],[Product_ID]],[1]!Table1[Product_ID],[1]!Table1[Product_Name])</f>
        <v>Electronics Product 22</v>
      </c>
      <c r="F684" t="str">
        <f>_xlfn.XLOOKUP(Table1[[#This Row],[Product_ID]],[1]!Table1[Product_ID],[1]!Table1[Category])</f>
        <v>Electronics</v>
      </c>
      <c r="G684">
        <f>_xlfn.XLOOKUP(Table1[[#This Row],[Product_ID]],[1]!Table1[Product_ID],[1]!Table1[Unit_Price])</f>
        <v>48755</v>
      </c>
      <c r="H684">
        <f>_xlfn.XLOOKUP(Table1[[#This Row],[Product_ID]],[1]!Table1[Product_ID],[1]!Table1[Cost])</f>
        <v>29253</v>
      </c>
      <c r="I684">
        <v>3</v>
      </c>
      <c r="J684">
        <v>5</v>
      </c>
      <c r="K684">
        <f>Table1[[#This Row],[Quantity]]*Table1[[#This Row],[Unit_Price]]</f>
        <v>146265</v>
      </c>
      <c r="L684">
        <f>Table1[[#This Row],[Quantity]]*Table1[[#This Row],[Cost]]</f>
        <v>87759</v>
      </c>
      <c r="M684">
        <f>Table1[[#This Row],[Sales]]-Table1[[#This Row],[Total_Cost]]</f>
        <v>58506</v>
      </c>
      <c r="N684" s="1">
        <f>Table1[[#This Row],[Profit]]/Table1[[#This Row],[Sales]]</f>
        <v>0.4</v>
      </c>
      <c r="O684" t="str">
        <f>TEXT(Table1[[#This Row],[Order_Date]],"mmmm")</f>
        <v>July</v>
      </c>
      <c r="P684">
        <f>YEAR(Table1[[#This Row],[Order_Date]])</f>
        <v>2025</v>
      </c>
      <c r="Q684" t="str">
        <f>"Q"&amp;ROUNDUP(MONTH(Table1[[#This Row],[Order_Date]])/3,0)</f>
        <v>Q3</v>
      </c>
    </row>
    <row r="685" spans="1:17" x14ac:dyDescent="0.25">
      <c r="A685" t="s">
        <v>1717</v>
      </c>
      <c r="B685" t="s">
        <v>1280</v>
      </c>
      <c r="C685" t="s">
        <v>1718</v>
      </c>
      <c r="D685" t="s">
        <v>195</v>
      </c>
      <c r="E685" t="str">
        <f>_xlfn.XLOOKUP(Table1[[#This Row],[Product_ID]],[1]!Table1[Product_ID],[1]!Table1[Product_Name])</f>
        <v>Electronics Product 57</v>
      </c>
      <c r="F685" t="str">
        <f>_xlfn.XLOOKUP(Table1[[#This Row],[Product_ID]],[1]!Table1[Product_ID],[1]!Table1[Category])</f>
        <v>Electronics</v>
      </c>
      <c r="G685">
        <f>_xlfn.XLOOKUP(Table1[[#This Row],[Product_ID]],[1]!Table1[Product_ID],[1]!Table1[Unit_Price])</f>
        <v>26846</v>
      </c>
      <c r="H685">
        <f>_xlfn.XLOOKUP(Table1[[#This Row],[Product_ID]],[1]!Table1[Product_ID],[1]!Table1[Cost])</f>
        <v>16107.6</v>
      </c>
      <c r="I685">
        <v>5</v>
      </c>
      <c r="J685">
        <v>5</v>
      </c>
      <c r="K685">
        <f>Table1[[#This Row],[Quantity]]*Table1[[#This Row],[Unit_Price]]</f>
        <v>134230</v>
      </c>
      <c r="L685">
        <f>Table1[[#This Row],[Quantity]]*Table1[[#This Row],[Cost]]</f>
        <v>80538</v>
      </c>
      <c r="M685">
        <f>Table1[[#This Row],[Sales]]-Table1[[#This Row],[Total_Cost]]</f>
        <v>53692</v>
      </c>
      <c r="N685" s="1">
        <f>Table1[[#This Row],[Profit]]/Table1[[#This Row],[Sales]]</f>
        <v>0.4</v>
      </c>
      <c r="O685" t="str">
        <f>TEXT(Table1[[#This Row],[Order_Date]],"mmmm")</f>
        <v>May</v>
      </c>
      <c r="P685">
        <f>YEAR(Table1[[#This Row],[Order_Date]])</f>
        <v>2024</v>
      </c>
      <c r="Q685" t="str">
        <f>"Q"&amp;ROUNDUP(MONTH(Table1[[#This Row],[Order_Date]])/3,0)</f>
        <v>Q2</v>
      </c>
    </row>
    <row r="686" spans="1:17" x14ac:dyDescent="0.25">
      <c r="A686" t="s">
        <v>1719</v>
      </c>
      <c r="B686" t="s">
        <v>1720</v>
      </c>
      <c r="C686" t="s">
        <v>1721</v>
      </c>
      <c r="D686" t="s">
        <v>476</v>
      </c>
      <c r="E686" t="str">
        <f>_xlfn.XLOOKUP(Table1[[#This Row],[Product_ID]],[1]!Table1[Product_ID],[1]!Table1[Product_Name])</f>
        <v>Electronics Product 22</v>
      </c>
      <c r="F686" t="str">
        <f>_xlfn.XLOOKUP(Table1[[#This Row],[Product_ID]],[1]!Table1[Product_ID],[1]!Table1[Category])</f>
        <v>Electronics</v>
      </c>
      <c r="G686">
        <f>_xlfn.XLOOKUP(Table1[[#This Row],[Product_ID]],[1]!Table1[Product_ID],[1]!Table1[Unit_Price])</f>
        <v>48755</v>
      </c>
      <c r="H686">
        <f>_xlfn.XLOOKUP(Table1[[#This Row],[Product_ID]],[1]!Table1[Product_ID],[1]!Table1[Cost])</f>
        <v>29253</v>
      </c>
      <c r="I686">
        <v>1</v>
      </c>
      <c r="J686">
        <v>15</v>
      </c>
      <c r="K686">
        <f>Table1[[#This Row],[Quantity]]*Table1[[#This Row],[Unit_Price]]</f>
        <v>48755</v>
      </c>
      <c r="L686">
        <f>Table1[[#This Row],[Quantity]]*Table1[[#This Row],[Cost]]</f>
        <v>29253</v>
      </c>
      <c r="M686">
        <f>Table1[[#This Row],[Sales]]-Table1[[#This Row],[Total_Cost]]</f>
        <v>19502</v>
      </c>
      <c r="N686" s="1">
        <f>Table1[[#This Row],[Profit]]/Table1[[#This Row],[Sales]]</f>
        <v>0.4</v>
      </c>
      <c r="O686" t="str">
        <f>TEXT(Table1[[#This Row],[Order_Date]],"mmmm")</f>
        <v>November</v>
      </c>
      <c r="P686">
        <f>YEAR(Table1[[#This Row],[Order_Date]])</f>
        <v>2024</v>
      </c>
      <c r="Q686" t="str">
        <f>"Q"&amp;ROUNDUP(MONTH(Table1[[#This Row],[Order_Date]])/3,0)</f>
        <v>Q4</v>
      </c>
    </row>
    <row r="687" spans="1:17" x14ac:dyDescent="0.25">
      <c r="A687" t="s">
        <v>1722</v>
      </c>
      <c r="B687" t="s">
        <v>718</v>
      </c>
      <c r="C687" t="s">
        <v>1498</v>
      </c>
      <c r="D687" t="s">
        <v>1526</v>
      </c>
      <c r="E687" t="str">
        <f>_xlfn.XLOOKUP(Table1[[#This Row],[Product_ID]],[1]!Table1[Product_ID],[1]!Table1[Product_Name])</f>
        <v>Electronics Product 6</v>
      </c>
      <c r="F687" t="str">
        <f>_xlfn.XLOOKUP(Table1[[#This Row],[Product_ID]],[1]!Table1[Product_ID],[1]!Table1[Category])</f>
        <v>Electronics</v>
      </c>
      <c r="G687">
        <f>_xlfn.XLOOKUP(Table1[[#This Row],[Product_ID]],[1]!Table1[Product_ID],[1]!Table1[Unit_Price])</f>
        <v>18855</v>
      </c>
      <c r="H687">
        <f>_xlfn.XLOOKUP(Table1[[#This Row],[Product_ID]],[1]!Table1[Product_ID],[1]!Table1[Cost])</f>
        <v>9427.5</v>
      </c>
      <c r="I687">
        <v>3</v>
      </c>
      <c r="J687">
        <v>20</v>
      </c>
      <c r="K687">
        <f>Table1[[#This Row],[Quantity]]*Table1[[#This Row],[Unit_Price]]</f>
        <v>56565</v>
      </c>
      <c r="L687">
        <f>Table1[[#This Row],[Quantity]]*Table1[[#This Row],[Cost]]</f>
        <v>28282.5</v>
      </c>
      <c r="M687">
        <f>Table1[[#This Row],[Sales]]-Table1[[#This Row],[Total_Cost]]</f>
        <v>28282.5</v>
      </c>
      <c r="N687" s="1">
        <f>Table1[[#This Row],[Profit]]/Table1[[#This Row],[Sales]]</f>
        <v>0.5</v>
      </c>
      <c r="O687" t="str">
        <f>TEXT(Table1[[#This Row],[Order_Date]],"mmmm")</f>
        <v>August</v>
      </c>
      <c r="P687">
        <f>YEAR(Table1[[#This Row],[Order_Date]])</f>
        <v>2025</v>
      </c>
      <c r="Q687" t="str">
        <f>"Q"&amp;ROUNDUP(MONTH(Table1[[#This Row],[Order_Date]])/3,0)</f>
        <v>Q3</v>
      </c>
    </row>
    <row r="688" spans="1:17" x14ac:dyDescent="0.25">
      <c r="A688" t="s">
        <v>1723</v>
      </c>
      <c r="B688" t="s">
        <v>57</v>
      </c>
      <c r="C688" t="s">
        <v>1724</v>
      </c>
      <c r="D688" t="s">
        <v>585</v>
      </c>
      <c r="E688" t="str">
        <f>_xlfn.XLOOKUP(Table1[[#This Row],[Product_ID]],[1]!Table1[Product_ID],[1]!Table1[Product_Name])</f>
        <v>Sports Product 80</v>
      </c>
      <c r="F688" t="str">
        <f>_xlfn.XLOOKUP(Table1[[#This Row],[Product_ID]],[1]!Table1[Product_ID],[1]!Table1[Category])</f>
        <v>Sports</v>
      </c>
      <c r="G688">
        <f>_xlfn.XLOOKUP(Table1[[#This Row],[Product_ID]],[1]!Table1[Product_ID],[1]!Table1[Unit_Price])</f>
        <v>4816</v>
      </c>
      <c r="H688">
        <f>_xlfn.XLOOKUP(Table1[[#This Row],[Product_ID]],[1]!Table1[Product_ID],[1]!Table1[Cost])</f>
        <v>3371.2</v>
      </c>
      <c r="I688">
        <v>5</v>
      </c>
      <c r="J688">
        <v>5</v>
      </c>
      <c r="K688">
        <f>Table1[[#This Row],[Quantity]]*Table1[[#This Row],[Unit_Price]]</f>
        <v>24080</v>
      </c>
      <c r="L688">
        <f>Table1[[#This Row],[Quantity]]*Table1[[#This Row],[Cost]]</f>
        <v>16856</v>
      </c>
      <c r="M688">
        <f>Table1[[#This Row],[Sales]]-Table1[[#This Row],[Total_Cost]]</f>
        <v>7224</v>
      </c>
      <c r="N688" s="1">
        <f>Table1[[#This Row],[Profit]]/Table1[[#This Row],[Sales]]</f>
        <v>0.3</v>
      </c>
      <c r="O688" t="str">
        <f>TEXT(Table1[[#This Row],[Order_Date]],"mmmm")</f>
        <v>December</v>
      </c>
      <c r="P688">
        <f>YEAR(Table1[[#This Row],[Order_Date]])</f>
        <v>2024</v>
      </c>
      <c r="Q688" t="str">
        <f>"Q"&amp;ROUNDUP(MONTH(Table1[[#This Row],[Order_Date]])/3,0)</f>
        <v>Q4</v>
      </c>
    </row>
    <row r="689" spans="1:17" x14ac:dyDescent="0.25">
      <c r="A689" t="s">
        <v>1725</v>
      </c>
      <c r="B689" t="s">
        <v>1020</v>
      </c>
      <c r="C689" t="s">
        <v>1461</v>
      </c>
      <c r="D689" t="s">
        <v>753</v>
      </c>
      <c r="E689" t="str">
        <f>_xlfn.XLOOKUP(Table1[[#This Row],[Product_ID]],[1]!Table1[Product_ID],[1]!Table1[Product_Name])</f>
        <v>Beauty Product 73</v>
      </c>
      <c r="F689" t="str">
        <f>_xlfn.XLOOKUP(Table1[[#This Row],[Product_ID]],[1]!Table1[Product_ID],[1]!Table1[Category])</f>
        <v>Beauty</v>
      </c>
      <c r="G689">
        <f>_xlfn.XLOOKUP(Table1[[#This Row],[Product_ID]],[1]!Table1[Product_ID],[1]!Table1[Unit_Price])</f>
        <v>626</v>
      </c>
      <c r="H689">
        <f>_xlfn.XLOOKUP(Table1[[#This Row],[Product_ID]],[1]!Table1[Product_ID],[1]!Table1[Cost])</f>
        <v>438.2</v>
      </c>
      <c r="I689">
        <v>5</v>
      </c>
      <c r="J689">
        <v>15</v>
      </c>
      <c r="K689">
        <f>Table1[[#This Row],[Quantity]]*Table1[[#This Row],[Unit_Price]]</f>
        <v>3130</v>
      </c>
      <c r="L689">
        <f>Table1[[#This Row],[Quantity]]*Table1[[#This Row],[Cost]]</f>
        <v>2191</v>
      </c>
      <c r="M689">
        <f>Table1[[#This Row],[Sales]]-Table1[[#This Row],[Total_Cost]]</f>
        <v>939</v>
      </c>
      <c r="N689" s="1">
        <f>Table1[[#This Row],[Profit]]/Table1[[#This Row],[Sales]]</f>
        <v>0.3</v>
      </c>
      <c r="O689" t="str">
        <f>TEXT(Table1[[#This Row],[Order_Date]],"mmmm")</f>
        <v>November</v>
      </c>
      <c r="P689">
        <f>YEAR(Table1[[#This Row],[Order_Date]])</f>
        <v>2025</v>
      </c>
      <c r="Q689" t="str">
        <f>"Q"&amp;ROUNDUP(MONTH(Table1[[#This Row],[Order_Date]])/3,0)</f>
        <v>Q4</v>
      </c>
    </row>
    <row r="690" spans="1:17" x14ac:dyDescent="0.25">
      <c r="A690" t="s">
        <v>1726</v>
      </c>
      <c r="B690" t="s">
        <v>1727</v>
      </c>
      <c r="C690" t="s">
        <v>1728</v>
      </c>
      <c r="D690" t="s">
        <v>96</v>
      </c>
      <c r="E690" t="str">
        <f>_xlfn.XLOOKUP(Table1[[#This Row],[Product_ID]],[1]!Table1[Product_ID],[1]!Table1[Product_Name])</f>
        <v>Electronics Product 91</v>
      </c>
      <c r="F690" t="str">
        <f>_xlfn.XLOOKUP(Table1[[#This Row],[Product_ID]],[1]!Table1[Product_ID],[1]!Table1[Category])</f>
        <v>Electronics</v>
      </c>
      <c r="G690">
        <f>_xlfn.XLOOKUP(Table1[[#This Row],[Product_ID]],[1]!Table1[Product_ID],[1]!Table1[Unit_Price])</f>
        <v>45348</v>
      </c>
      <c r="H690">
        <f>_xlfn.XLOOKUP(Table1[[#This Row],[Product_ID]],[1]!Table1[Product_ID],[1]!Table1[Cost])</f>
        <v>27208.799999999999</v>
      </c>
      <c r="I690">
        <v>1</v>
      </c>
      <c r="J690">
        <v>0</v>
      </c>
      <c r="K690">
        <f>Table1[[#This Row],[Quantity]]*Table1[[#This Row],[Unit_Price]]</f>
        <v>45348</v>
      </c>
      <c r="L690">
        <f>Table1[[#This Row],[Quantity]]*Table1[[#This Row],[Cost]]</f>
        <v>27208.799999999999</v>
      </c>
      <c r="M690">
        <f>Table1[[#This Row],[Sales]]-Table1[[#This Row],[Total_Cost]]</f>
        <v>18139.2</v>
      </c>
      <c r="N690" s="1">
        <f>Table1[[#This Row],[Profit]]/Table1[[#This Row],[Sales]]</f>
        <v>0.4</v>
      </c>
      <c r="O690" t="str">
        <f>TEXT(Table1[[#This Row],[Order_Date]],"mmmm")</f>
        <v>March</v>
      </c>
      <c r="P690">
        <f>YEAR(Table1[[#This Row],[Order_Date]])</f>
        <v>2025</v>
      </c>
      <c r="Q690" t="str">
        <f>"Q"&amp;ROUNDUP(MONTH(Table1[[#This Row],[Order_Date]])/3,0)</f>
        <v>Q1</v>
      </c>
    </row>
    <row r="691" spans="1:17" x14ac:dyDescent="0.25">
      <c r="A691" t="s">
        <v>1729</v>
      </c>
      <c r="B691" t="s">
        <v>1730</v>
      </c>
      <c r="C691" t="s">
        <v>1731</v>
      </c>
      <c r="D691" t="s">
        <v>313</v>
      </c>
      <c r="E691" t="str">
        <f>_xlfn.XLOOKUP(Table1[[#This Row],[Product_ID]],[1]!Table1[Product_ID],[1]!Table1[Product_Name])</f>
        <v>Sports Product 44</v>
      </c>
      <c r="F691" t="str">
        <f>_xlfn.XLOOKUP(Table1[[#This Row],[Product_ID]],[1]!Table1[Product_ID],[1]!Table1[Category])</f>
        <v>Sports</v>
      </c>
      <c r="G691">
        <f>_xlfn.XLOOKUP(Table1[[#This Row],[Product_ID]],[1]!Table1[Product_ID],[1]!Table1[Unit_Price])</f>
        <v>5008</v>
      </c>
      <c r="H691">
        <f>_xlfn.XLOOKUP(Table1[[#This Row],[Product_ID]],[1]!Table1[Product_ID],[1]!Table1[Cost])</f>
        <v>3505.6</v>
      </c>
      <c r="I691">
        <v>3</v>
      </c>
      <c r="J691">
        <v>0</v>
      </c>
      <c r="K691">
        <f>Table1[[#This Row],[Quantity]]*Table1[[#This Row],[Unit_Price]]</f>
        <v>15024</v>
      </c>
      <c r="L691">
        <f>Table1[[#This Row],[Quantity]]*Table1[[#This Row],[Cost]]</f>
        <v>10516.8</v>
      </c>
      <c r="M691">
        <f>Table1[[#This Row],[Sales]]-Table1[[#This Row],[Total_Cost]]</f>
        <v>4507.2000000000007</v>
      </c>
      <c r="N691" s="1">
        <f>Table1[[#This Row],[Profit]]/Table1[[#This Row],[Sales]]</f>
        <v>0.30000000000000004</v>
      </c>
      <c r="O691" t="str">
        <f>TEXT(Table1[[#This Row],[Order_Date]],"mmmm")</f>
        <v>April</v>
      </c>
      <c r="P691">
        <f>YEAR(Table1[[#This Row],[Order_Date]])</f>
        <v>2025</v>
      </c>
      <c r="Q691" t="str">
        <f>"Q"&amp;ROUNDUP(MONTH(Table1[[#This Row],[Order_Date]])/3,0)</f>
        <v>Q2</v>
      </c>
    </row>
    <row r="692" spans="1:17" x14ac:dyDescent="0.25">
      <c r="A692" t="s">
        <v>1732</v>
      </c>
      <c r="B692" t="s">
        <v>1098</v>
      </c>
      <c r="C692" t="s">
        <v>1428</v>
      </c>
      <c r="D692" t="s">
        <v>96</v>
      </c>
      <c r="E692" t="str">
        <f>_xlfn.XLOOKUP(Table1[[#This Row],[Product_ID]],[1]!Table1[Product_ID],[1]!Table1[Product_Name])</f>
        <v>Electronics Product 91</v>
      </c>
      <c r="F692" t="str">
        <f>_xlfn.XLOOKUP(Table1[[#This Row],[Product_ID]],[1]!Table1[Product_ID],[1]!Table1[Category])</f>
        <v>Electronics</v>
      </c>
      <c r="G692">
        <f>_xlfn.XLOOKUP(Table1[[#This Row],[Product_ID]],[1]!Table1[Product_ID],[1]!Table1[Unit_Price])</f>
        <v>45348</v>
      </c>
      <c r="H692">
        <f>_xlfn.XLOOKUP(Table1[[#This Row],[Product_ID]],[1]!Table1[Product_ID],[1]!Table1[Cost])</f>
        <v>27208.799999999999</v>
      </c>
      <c r="I692">
        <v>2</v>
      </c>
      <c r="J692">
        <v>20</v>
      </c>
      <c r="K692">
        <f>Table1[[#This Row],[Quantity]]*Table1[[#This Row],[Unit_Price]]</f>
        <v>90696</v>
      </c>
      <c r="L692">
        <f>Table1[[#This Row],[Quantity]]*Table1[[#This Row],[Cost]]</f>
        <v>54417.599999999999</v>
      </c>
      <c r="M692">
        <f>Table1[[#This Row],[Sales]]-Table1[[#This Row],[Total_Cost]]</f>
        <v>36278.400000000001</v>
      </c>
      <c r="N692" s="1">
        <f>Table1[[#This Row],[Profit]]/Table1[[#This Row],[Sales]]</f>
        <v>0.4</v>
      </c>
      <c r="O692" t="str">
        <f>TEXT(Table1[[#This Row],[Order_Date]],"mmmm")</f>
        <v>December</v>
      </c>
      <c r="P692">
        <f>YEAR(Table1[[#This Row],[Order_Date]])</f>
        <v>2025</v>
      </c>
      <c r="Q692" t="str">
        <f>"Q"&amp;ROUNDUP(MONTH(Table1[[#This Row],[Order_Date]])/3,0)</f>
        <v>Q4</v>
      </c>
    </row>
    <row r="693" spans="1:17" x14ac:dyDescent="0.25">
      <c r="A693" t="s">
        <v>1733</v>
      </c>
      <c r="B693" t="s">
        <v>456</v>
      </c>
      <c r="C693" t="s">
        <v>1734</v>
      </c>
      <c r="D693" t="s">
        <v>119</v>
      </c>
      <c r="E693" t="str">
        <f>_xlfn.XLOOKUP(Table1[[#This Row],[Product_ID]],[1]!Table1[Product_ID],[1]!Table1[Product_Name])</f>
        <v>Electronics Product 56</v>
      </c>
      <c r="F693" t="str">
        <f>_xlfn.XLOOKUP(Table1[[#This Row],[Product_ID]],[1]!Table1[Product_ID],[1]!Table1[Category])</f>
        <v>Electronics</v>
      </c>
      <c r="G693">
        <f>_xlfn.XLOOKUP(Table1[[#This Row],[Product_ID]],[1]!Table1[Product_ID],[1]!Table1[Unit_Price])</f>
        <v>18900</v>
      </c>
      <c r="H693">
        <f>_xlfn.XLOOKUP(Table1[[#This Row],[Product_ID]],[1]!Table1[Product_ID],[1]!Table1[Cost])</f>
        <v>9450</v>
      </c>
      <c r="I693">
        <v>2</v>
      </c>
      <c r="J693">
        <v>20</v>
      </c>
      <c r="K693">
        <f>Table1[[#This Row],[Quantity]]*Table1[[#This Row],[Unit_Price]]</f>
        <v>37800</v>
      </c>
      <c r="L693">
        <f>Table1[[#This Row],[Quantity]]*Table1[[#This Row],[Cost]]</f>
        <v>18900</v>
      </c>
      <c r="M693">
        <f>Table1[[#This Row],[Sales]]-Table1[[#This Row],[Total_Cost]]</f>
        <v>18900</v>
      </c>
      <c r="N693" s="1">
        <f>Table1[[#This Row],[Profit]]/Table1[[#This Row],[Sales]]</f>
        <v>0.5</v>
      </c>
      <c r="O693" t="str">
        <f>TEXT(Table1[[#This Row],[Order_Date]],"mmmm")</f>
        <v>July</v>
      </c>
      <c r="P693">
        <f>YEAR(Table1[[#This Row],[Order_Date]])</f>
        <v>2025</v>
      </c>
      <c r="Q693" t="str">
        <f>"Q"&amp;ROUNDUP(MONTH(Table1[[#This Row],[Order_Date]])/3,0)</f>
        <v>Q3</v>
      </c>
    </row>
    <row r="694" spans="1:17" x14ac:dyDescent="0.25">
      <c r="A694" t="s">
        <v>1735</v>
      </c>
      <c r="B694" t="s">
        <v>534</v>
      </c>
      <c r="C694" t="s">
        <v>1736</v>
      </c>
      <c r="D694" t="s">
        <v>409</v>
      </c>
      <c r="E694" t="str">
        <f>_xlfn.XLOOKUP(Table1[[#This Row],[Product_ID]],[1]!Table1[Product_ID],[1]!Table1[Product_Name])</f>
        <v>Home &amp; Kitchen Product 68</v>
      </c>
      <c r="F694" t="str">
        <f>_xlfn.XLOOKUP(Table1[[#This Row],[Product_ID]],[1]!Table1[Product_ID],[1]!Table1[Category])</f>
        <v>Home &amp; Kitchen</v>
      </c>
      <c r="G694">
        <f>_xlfn.XLOOKUP(Table1[[#This Row],[Product_ID]],[1]!Table1[Product_ID],[1]!Table1[Unit_Price])</f>
        <v>7252</v>
      </c>
      <c r="H694">
        <f>_xlfn.XLOOKUP(Table1[[#This Row],[Product_ID]],[1]!Table1[Product_ID],[1]!Table1[Cost])</f>
        <v>3626</v>
      </c>
      <c r="I694">
        <v>3</v>
      </c>
      <c r="J694">
        <v>10</v>
      </c>
      <c r="K694">
        <f>Table1[[#This Row],[Quantity]]*Table1[[#This Row],[Unit_Price]]</f>
        <v>21756</v>
      </c>
      <c r="L694">
        <f>Table1[[#This Row],[Quantity]]*Table1[[#This Row],[Cost]]</f>
        <v>10878</v>
      </c>
      <c r="M694">
        <f>Table1[[#This Row],[Sales]]-Table1[[#This Row],[Total_Cost]]</f>
        <v>10878</v>
      </c>
      <c r="N694" s="1">
        <f>Table1[[#This Row],[Profit]]/Table1[[#This Row],[Sales]]</f>
        <v>0.5</v>
      </c>
      <c r="O694" t="str">
        <f>TEXT(Table1[[#This Row],[Order_Date]],"mmmm")</f>
        <v>September</v>
      </c>
      <c r="P694">
        <f>YEAR(Table1[[#This Row],[Order_Date]])</f>
        <v>2025</v>
      </c>
      <c r="Q694" t="str">
        <f>"Q"&amp;ROUNDUP(MONTH(Table1[[#This Row],[Order_Date]])/3,0)</f>
        <v>Q3</v>
      </c>
    </row>
    <row r="695" spans="1:17" x14ac:dyDescent="0.25">
      <c r="A695" t="s">
        <v>1737</v>
      </c>
      <c r="B695" t="s">
        <v>1738</v>
      </c>
      <c r="C695" t="s">
        <v>581</v>
      </c>
      <c r="D695" t="s">
        <v>192</v>
      </c>
      <c r="E695" t="str">
        <f>_xlfn.XLOOKUP(Table1[[#This Row],[Product_ID]],[1]!Table1[Product_ID],[1]!Table1[Product_Name])</f>
        <v>Electronics Product 37</v>
      </c>
      <c r="F695" t="str">
        <f>_xlfn.XLOOKUP(Table1[[#This Row],[Product_ID]],[1]!Table1[Product_ID],[1]!Table1[Category])</f>
        <v>Electronics</v>
      </c>
      <c r="G695">
        <f>_xlfn.XLOOKUP(Table1[[#This Row],[Product_ID]],[1]!Table1[Product_ID],[1]!Table1[Unit_Price])</f>
        <v>29046</v>
      </c>
      <c r="H695">
        <f>_xlfn.XLOOKUP(Table1[[#This Row],[Product_ID]],[1]!Table1[Product_ID],[1]!Table1[Cost])</f>
        <v>20332.2</v>
      </c>
      <c r="I695">
        <v>3</v>
      </c>
      <c r="J695">
        <v>20</v>
      </c>
      <c r="K695">
        <f>Table1[[#This Row],[Quantity]]*Table1[[#This Row],[Unit_Price]]</f>
        <v>87138</v>
      </c>
      <c r="L695">
        <f>Table1[[#This Row],[Quantity]]*Table1[[#This Row],[Cost]]</f>
        <v>60996.600000000006</v>
      </c>
      <c r="M695">
        <f>Table1[[#This Row],[Sales]]-Table1[[#This Row],[Total_Cost]]</f>
        <v>26141.399999999994</v>
      </c>
      <c r="N695" s="1">
        <f>Table1[[#This Row],[Profit]]/Table1[[#This Row],[Sales]]</f>
        <v>0.29999999999999993</v>
      </c>
      <c r="O695" t="str">
        <f>TEXT(Table1[[#This Row],[Order_Date]],"mmmm")</f>
        <v>January</v>
      </c>
      <c r="P695">
        <f>YEAR(Table1[[#This Row],[Order_Date]])</f>
        <v>2025</v>
      </c>
      <c r="Q695" t="str">
        <f>"Q"&amp;ROUNDUP(MONTH(Table1[[#This Row],[Order_Date]])/3,0)</f>
        <v>Q1</v>
      </c>
    </row>
    <row r="696" spans="1:17" x14ac:dyDescent="0.25">
      <c r="A696" t="s">
        <v>1739</v>
      </c>
      <c r="B696" t="s">
        <v>1740</v>
      </c>
      <c r="C696" t="s">
        <v>1741</v>
      </c>
      <c r="D696" t="s">
        <v>199</v>
      </c>
      <c r="E696" t="str">
        <f>_xlfn.XLOOKUP(Table1[[#This Row],[Product_ID]],[1]!Table1[Product_ID],[1]!Table1[Product_Name])</f>
        <v>Sports Product 19</v>
      </c>
      <c r="F696" t="str">
        <f>_xlfn.XLOOKUP(Table1[[#This Row],[Product_ID]],[1]!Table1[Product_ID],[1]!Table1[Category])</f>
        <v>Sports</v>
      </c>
      <c r="G696">
        <f>_xlfn.XLOOKUP(Table1[[#This Row],[Product_ID]],[1]!Table1[Product_ID],[1]!Table1[Unit_Price])</f>
        <v>11395</v>
      </c>
      <c r="H696">
        <f>_xlfn.XLOOKUP(Table1[[#This Row],[Product_ID]],[1]!Table1[Product_ID],[1]!Table1[Cost])</f>
        <v>5697.5</v>
      </c>
      <c r="I696">
        <v>1</v>
      </c>
      <c r="J696">
        <v>10</v>
      </c>
      <c r="K696">
        <f>Table1[[#This Row],[Quantity]]*Table1[[#This Row],[Unit_Price]]</f>
        <v>11395</v>
      </c>
      <c r="L696">
        <f>Table1[[#This Row],[Quantity]]*Table1[[#This Row],[Cost]]</f>
        <v>5697.5</v>
      </c>
      <c r="M696">
        <f>Table1[[#This Row],[Sales]]-Table1[[#This Row],[Total_Cost]]</f>
        <v>5697.5</v>
      </c>
      <c r="N696" s="1">
        <f>Table1[[#This Row],[Profit]]/Table1[[#This Row],[Sales]]</f>
        <v>0.5</v>
      </c>
      <c r="O696" t="str">
        <f>TEXT(Table1[[#This Row],[Order_Date]],"mmmm")</f>
        <v>May</v>
      </c>
      <c r="P696">
        <f>YEAR(Table1[[#This Row],[Order_Date]])</f>
        <v>2024</v>
      </c>
      <c r="Q696" t="str">
        <f>"Q"&amp;ROUNDUP(MONTH(Table1[[#This Row],[Order_Date]])/3,0)</f>
        <v>Q2</v>
      </c>
    </row>
    <row r="697" spans="1:17" x14ac:dyDescent="0.25">
      <c r="A697" t="s">
        <v>1742</v>
      </c>
      <c r="B697" t="s">
        <v>537</v>
      </c>
      <c r="C697" t="s">
        <v>1743</v>
      </c>
      <c r="D697" t="s">
        <v>115</v>
      </c>
      <c r="E697" t="str">
        <f>_xlfn.XLOOKUP(Table1[[#This Row],[Product_ID]],[1]!Table1[Product_ID],[1]!Table1[Product_Name])</f>
        <v>Beauty Product 85</v>
      </c>
      <c r="F697" t="str">
        <f>_xlfn.XLOOKUP(Table1[[#This Row],[Product_ID]],[1]!Table1[Product_ID],[1]!Table1[Category])</f>
        <v>Beauty</v>
      </c>
      <c r="G697">
        <f>_xlfn.XLOOKUP(Table1[[#This Row],[Product_ID]],[1]!Table1[Product_ID],[1]!Table1[Unit_Price])</f>
        <v>1436</v>
      </c>
      <c r="H697">
        <f>_xlfn.XLOOKUP(Table1[[#This Row],[Product_ID]],[1]!Table1[Product_ID],[1]!Table1[Cost])</f>
        <v>1005.2</v>
      </c>
      <c r="I697">
        <v>5</v>
      </c>
      <c r="J697">
        <v>15</v>
      </c>
      <c r="K697">
        <f>Table1[[#This Row],[Quantity]]*Table1[[#This Row],[Unit_Price]]</f>
        <v>7180</v>
      </c>
      <c r="L697">
        <f>Table1[[#This Row],[Quantity]]*Table1[[#This Row],[Cost]]</f>
        <v>5026</v>
      </c>
      <c r="M697">
        <f>Table1[[#This Row],[Sales]]-Table1[[#This Row],[Total_Cost]]</f>
        <v>2154</v>
      </c>
      <c r="N697" s="1">
        <f>Table1[[#This Row],[Profit]]/Table1[[#This Row],[Sales]]</f>
        <v>0.3</v>
      </c>
      <c r="O697" t="str">
        <f>TEXT(Table1[[#This Row],[Order_Date]],"mmmm")</f>
        <v>March</v>
      </c>
      <c r="P697">
        <f>YEAR(Table1[[#This Row],[Order_Date]])</f>
        <v>2024</v>
      </c>
      <c r="Q697" t="str">
        <f>"Q"&amp;ROUNDUP(MONTH(Table1[[#This Row],[Order_Date]])/3,0)</f>
        <v>Q1</v>
      </c>
    </row>
    <row r="698" spans="1:17" x14ac:dyDescent="0.25">
      <c r="A698" t="s">
        <v>1744</v>
      </c>
      <c r="B698" t="s">
        <v>1044</v>
      </c>
      <c r="C698" t="s">
        <v>1745</v>
      </c>
      <c r="D698" t="s">
        <v>297</v>
      </c>
      <c r="E698" t="str">
        <f>_xlfn.XLOOKUP(Table1[[#This Row],[Product_ID]],[1]!Table1[Product_ID],[1]!Table1[Product_Name])</f>
        <v>Home &amp; Kitchen Product 64</v>
      </c>
      <c r="F698" t="str">
        <f>_xlfn.XLOOKUP(Table1[[#This Row],[Product_ID]],[1]!Table1[Product_ID],[1]!Table1[Category])</f>
        <v>Home &amp; Kitchen</v>
      </c>
      <c r="G698">
        <f>_xlfn.XLOOKUP(Table1[[#This Row],[Product_ID]],[1]!Table1[Product_ID],[1]!Table1[Unit_Price])</f>
        <v>8274</v>
      </c>
      <c r="H698">
        <f>_xlfn.XLOOKUP(Table1[[#This Row],[Product_ID]],[1]!Table1[Product_ID],[1]!Table1[Cost])</f>
        <v>5791.8</v>
      </c>
      <c r="I698">
        <v>1</v>
      </c>
      <c r="J698">
        <v>5</v>
      </c>
      <c r="K698">
        <f>Table1[[#This Row],[Quantity]]*Table1[[#This Row],[Unit_Price]]</f>
        <v>8274</v>
      </c>
      <c r="L698">
        <f>Table1[[#This Row],[Quantity]]*Table1[[#This Row],[Cost]]</f>
        <v>5791.8</v>
      </c>
      <c r="M698">
        <f>Table1[[#This Row],[Sales]]-Table1[[#This Row],[Total_Cost]]</f>
        <v>2482.1999999999998</v>
      </c>
      <c r="N698" s="1">
        <f>Table1[[#This Row],[Profit]]/Table1[[#This Row],[Sales]]</f>
        <v>0.3</v>
      </c>
      <c r="O698" t="str">
        <f>TEXT(Table1[[#This Row],[Order_Date]],"mmmm")</f>
        <v>September</v>
      </c>
      <c r="P698">
        <f>YEAR(Table1[[#This Row],[Order_Date]])</f>
        <v>2025</v>
      </c>
      <c r="Q698" t="str">
        <f>"Q"&amp;ROUNDUP(MONTH(Table1[[#This Row],[Order_Date]])/3,0)</f>
        <v>Q3</v>
      </c>
    </row>
    <row r="699" spans="1:17" x14ac:dyDescent="0.25">
      <c r="A699" t="s">
        <v>1746</v>
      </c>
      <c r="B699" t="s">
        <v>1747</v>
      </c>
      <c r="C699" t="s">
        <v>1055</v>
      </c>
      <c r="D699" t="s">
        <v>115</v>
      </c>
      <c r="E699" t="str">
        <f>_xlfn.XLOOKUP(Table1[[#This Row],[Product_ID]],[1]!Table1[Product_ID],[1]!Table1[Product_Name])</f>
        <v>Beauty Product 85</v>
      </c>
      <c r="F699" t="str">
        <f>_xlfn.XLOOKUP(Table1[[#This Row],[Product_ID]],[1]!Table1[Product_ID],[1]!Table1[Category])</f>
        <v>Beauty</v>
      </c>
      <c r="G699">
        <f>_xlfn.XLOOKUP(Table1[[#This Row],[Product_ID]],[1]!Table1[Product_ID],[1]!Table1[Unit_Price])</f>
        <v>1436</v>
      </c>
      <c r="H699">
        <f>_xlfn.XLOOKUP(Table1[[#This Row],[Product_ID]],[1]!Table1[Product_ID],[1]!Table1[Cost])</f>
        <v>1005.2</v>
      </c>
      <c r="I699">
        <v>2</v>
      </c>
      <c r="J699">
        <v>15</v>
      </c>
      <c r="K699">
        <f>Table1[[#This Row],[Quantity]]*Table1[[#This Row],[Unit_Price]]</f>
        <v>2872</v>
      </c>
      <c r="L699">
        <f>Table1[[#This Row],[Quantity]]*Table1[[#This Row],[Cost]]</f>
        <v>2010.4</v>
      </c>
      <c r="M699">
        <f>Table1[[#This Row],[Sales]]-Table1[[#This Row],[Total_Cost]]</f>
        <v>861.59999999999991</v>
      </c>
      <c r="N699" s="1">
        <f>Table1[[#This Row],[Profit]]/Table1[[#This Row],[Sales]]</f>
        <v>0.3</v>
      </c>
      <c r="O699" t="str">
        <f>TEXT(Table1[[#This Row],[Order_Date]],"mmmm")</f>
        <v>November</v>
      </c>
      <c r="P699">
        <f>YEAR(Table1[[#This Row],[Order_Date]])</f>
        <v>2025</v>
      </c>
      <c r="Q699" t="str">
        <f>"Q"&amp;ROUNDUP(MONTH(Table1[[#This Row],[Order_Date]])/3,0)</f>
        <v>Q4</v>
      </c>
    </row>
    <row r="700" spans="1:17" x14ac:dyDescent="0.25">
      <c r="A700" t="s">
        <v>1748</v>
      </c>
      <c r="B700" t="s">
        <v>1660</v>
      </c>
      <c r="C700" t="s">
        <v>1749</v>
      </c>
      <c r="D700" t="s">
        <v>37</v>
      </c>
      <c r="E700" t="str">
        <f>_xlfn.XLOOKUP(Table1[[#This Row],[Product_ID]],[1]!Table1[Product_ID],[1]!Table1[Product_Name])</f>
        <v>Home &amp; Kitchen Product 46</v>
      </c>
      <c r="F700" t="str">
        <f>_xlfn.XLOOKUP(Table1[[#This Row],[Product_ID]],[1]!Table1[Product_ID],[1]!Table1[Category])</f>
        <v>Home &amp; Kitchen</v>
      </c>
      <c r="G700">
        <f>_xlfn.XLOOKUP(Table1[[#This Row],[Product_ID]],[1]!Table1[Product_ID],[1]!Table1[Unit_Price])</f>
        <v>10604</v>
      </c>
      <c r="H700">
        <f>_xlfn.XLOOKUP(Table1[[#This Row],[Product_ID]],[1]!Table1[Product_ID],[1]!Table1[Cost])</f>
        <v>5302</v>
      </c>
      <c r="I700">
        <v>1</v>
      </c>
      <c r="J700">
        <v>5</v>
      </c>
      <c r="K700">
        <f>Table1[[#This Row],[Quantity]]*Table1[[#This Row],[Unit_Price]]</f>
        <v>10604</v>
      </c>
      <c r="L700">
        <f>Table1[[#This Row],[Quantity]]*Table1[[#This Row],[Cost]]</f>
        <v>5302</v>
      </c>
      <c r="M700">
        <f>Table1[[#This Row],[Sales]]-Table1[[#This Row],[Total_Cost]]</f>
        <v>5302</v>
      </c>
      <c r="N700" s="1">
        <f>Table1[[#This Row],[Profit]]/Table1[[#This Row],[Sales]]</f>
        <v>0.5</v>
      </c>
      <c r="O700" t="str">
        <f>TEXT(Table1[[#This Row],[Order_Date]],"mmmm")</f>
        <v>February</v>
      </c>
      <c r="P700">
        <f>YEAR(Table1[[#This Row],[Order_Date]])</f>
        <v>2024</v>
      </c>
      <c r="Q700" t="str">
        <f>"Q"&amp;ROUNDUP(MONTH(Table1[[#This Row],[Order_Date]])/3,0)</f>
        <v>Q1</v>
      </c>
    </row>
    <row r="701" spans="1:17" x14ac:dyDescent="0.25">
      <c r="A701" t="s">
        <v>1750</v>
      </c>
      <c r="B701" t="s">
        <v>1751</v>
      </c>
      <c r="C701" t="s">
        <v>736</v>
      </c>
      <c r="D701" t="s">
        <v>206</v>
      </c>
      <c r="E701" t="str">
        <f>_xlfn.XLOOKUP(Table1[[#This Row],[Product_ID]],[1]!Table1[Product_ID],[1]!Table1[Product_Name])</f>
        <v>Electronics Product 30</v>
      </c>
      <c r="F701" t="str">
        <f>_xlfn.XLOOKUP(Table1[[#This Row],[Product_ID]],[1]!Table1[Product_ID],[1]!Table1[Category])</f>
        <v>Electronics</v>
      </c>
      <c r="G701">
        <f>_xlfn.XLOOKUP(Table1[[#This Row],[Product_ID]],[1]!Table1[Product_ID],[1]!Table1[Unit_Price])</f>
        <v>16441</v>
      </c>
      <c r="H701">
        <f>_xlfn.XLOOKUP(Table1[[#This Row],[Product_ID]],[1]!Table1[Product_ID],[1]!Table1[Cost])</f>
        <v>8220.5</v>
      </c>
      <c r="I701">
        <v>3</v>
      </c>
      <c r="J701">
        <v>5</v>
      </c>
      <c r="K701">
        <f>Table1[[#This Row],[Quantity]]*Table1[[#This Row],[Unit_Price]]</f>
        <v>49323</v>
      </c>
      <c r="L701">
        <f>Table1[[#This Row],[Quantity]]*Table1[[#This Row],[Cost]]</f>
        <v>24661.5</v>
      </c>
      <c r="M701">
        <f>Table1[[#This Row],[Sales]]-Table1[[#This Row],[Total_Cost]]</f>
        <v>24661.5</v>
      </c>
      <c r="N701" s="1">
        <f>Table1[[#This Row],[Profit]]/Table1[[#This Row],[Sales]]</f>
        <v>0.5</v>
      </c>
      <c r="O701" t="str">
        <f>TEXT(Table1[[#This Row],[Order_Date]],"mmmm")</f>
        <v>July</v>
      </c>
      <c r="P701">
        <f>YEAR(Table1[[#This Row],[Order_Date]])</f>
        <v>2025</v>
      </c>
      <c r="Q701" t="str">
        <f>"Q"&amp;ROUNDUP(MONTH(Table1[[#This Row],[Order_Date]])/3,0)</f>
        <v>Q3</v>
      </c>
    </row>
    <row r="702" spans="1:17" x14ac:dyDescent="0.25">
      <c r="A702" t="s">
        <v>1752</v>
      </c>
      <c r="B702" t="s">
        <v>1502</v>
      </c>
      <c r="C702" t="s">
        <v>1167</v>
      </c>
      <c r="D702" t="s">
        <v>362</v>
      </c>
      <c r="E702" t="str">
        <f>_xlfn.XLOOKUP(Table1[[#This Row],[Product_ID]],[1]!Table1[Product_ID],[1]!Table1[Product_Name])</f>
        <v>Clothing Product 25</v>
      </c>
      <c r="F702" t="str">
        <f>_xlfn.XLOOKUP(Table1[[#This Row],[Product_ID]],[1]!Table1[Product_ID],[1]!Table1[Category])</f>
        <v>Clothing</v>
      </c>
      <c r="G702">
        <f>_xlfn.XLOOKUP(Table1[[#This Row],[Product_ID]],[1]!Table1[Product_ID],[1]!Table1[Unit_Price])</f>
        <v>696</v>
      </c>
      <c r="H702">
        <f>_xlfn.XLOOKUP(Table1[[#This Row],[Product_ID]],[1]!Table1[Product_ID],[1]!Table1[Cost])</f>
        <v>348</v>
      </c>
      <c r="I702">
        <v>1</v>
      </c>
      <c r="J702">
        <v>10</v>
      </c>
      <c r="K702">
        <f>Table1[[#This Row],[Quantity]]*Table1[[#This Row],[Unit_Price]]</f>
        <v>696</v>
      </c>
      <c r="L702">
        <f>Table1[[#This Row],[Quantity]]*Table1[[#This Row],[Cost]]</f>
        <v>348</v>
      </c>
      <c r="M702">
        <f>Table1[[#This Row],[Sales]]-Table1[[#This Row],[Total_Cost]]</f>
        <v>348</v>
      </c>
      <c r="N702" s="1">
        <f>Table1[[#This Row],[Profit]]/Table1[[#This Row],[Sales]]</f>
        <v>0.5</v>
      </c>
      <c r="O702" t="str">
        <f>TEXT(Table1[[#This Row],[Order_Date]],"mmmm")</f>
        <v>February</v>
      </c>
      <c r="P702">
        <f>YEAR(Table1[[#This Row],[Order_Date]])</f>
        <v>2025</v>
      </c>
      <c r="Q702" t="str">
        <f>"Q"&amp;ROUNDUP(MONTH(Table1[[#This Row],[Order_Date]])/3,0)</f>
        <v>Q1</v>
      </c>
    </row>
    <row r="703" spans="1:17" x14ac:dyDescent="0.25">
      <c r="A703" t="s">
        <v>1753</v>
      </c>
      <c r="B703" t="s">
        <v>1754</v>
      </c>
      <c r="C703" t="s">
        <v>470</v>
      </c>
      <c r="D703" t="s">
        <v>41</v>
      </c>
      <c r="E703" t="str">
        <f>_xlfn.XLOOKUP(Table1[[#This Row],[Product_ID]],[1]!Table1[Product_ID],[1]!Table1[Product_Name])</f>
        <v>Clothing Product 86</v>
      </c>
      <c r="F703" t="str">
        <f>_xlfn.XLOOKUP(Table1[[#This Row],[Product_ID]],[1]!Table1[Product_ID],[1]!Table1[Category])</f>
        <v>Clothing</v>
      </c>
      <c r="G703">
        <f>_xlfn.XLOOKUP(Table1[[#This Row],[Product_ID]],[1]!Table1[Product_ID],[1]!Table1[Unit_Price])</f>
        <v>3333</v>
      </c>
      <c r="H703">
        <f>_xlfn.XLOOKUP(Table1[[#This Row],[Product_ID]],[1]!Table1[Product_ID],[1]!Table1[Cost])</f>
        <v>2333.1</v>
      </c>
      <c r="I703">
        <v>4</v>
      </c>
      <c r="J703">
        <v>0</v>
      </c>
      <c r="K703">
        <f>Table1[[#This Row],[Quantity]]*Table1[[#This Row],[Unit_Price]]</f>
        <v>13332</v>
      </c>
      <c r="L703">
        <f>Table1[[#This Row],[Quantity]]*Table1[[#This Row],[Cost]]</f>
        <v>9332.4</v>
      </c>
      <c r="M703">
        <f>Table1[[#This Row],[Sales]]-Table1[[#This Row],[Total_Cost]]</f>
        <v>3999.6000000000004</v>
      </c>
      <c r="N703" s="1">
        <f>Table1[[#This Row],[Profit]]/Table1[[#This Row],[Sales]]</f>
        <v>0.30000000000000004</v>
      </c>
      <c r="O703" t="str">
        <f>TEXT(Table1[[#This Row],[Order_Date]],"mmmm")</f>
        <v>May</v>
      </c>
      <c r="P703">
        <f>YEAR(Table1[[#This Row],[Order_Date]])</f>
        <v>2024</v>
      </c>
      <c r="Q703" t="str">
        <f>"Q"&amp;ROUNDUP(MONTH(Table1[[#This Row],[Order_Date]])/3,0)</f>
        <v>Q2</v>
      </c>
    </row>
    <row r="704" spans="1:17" x14ac:dyDescent="0.25">
      <c r="A704" t="s">
        <v>1755</v>
      </c>
      <c r="B704" t="s">
        <v>452</v>
      </c>
      <c r="C704" t="s">
        <v>1540</v>
      </c>
      <c r="D704" t="s">
        <v>257</v>
      </c>
      <c r="E704" t="str">
        <f>_xlfn.XLOOKUP(Table1[[#This Row],[Product_ID]],[1]!Table1[Product_ID],[1]!Table1[Product_Name])</f>
        <v>Beauty Product 3</v>
      </c>
      <c r="F704" t="str">
        <f>_xlfn.XLOOKUP(Table1[[#This Row],[Product_ID]],[1]!Table1[Product_ID],[1]!Table1[Category])</f>
        <v>Beauty</v>
      </c>
      <c r="G704">
        <f>_xlfn.XLOOKUP(Table1[[#This Row],[Product_ID]],[1]!Table1[Product_ID],[1]!Table1[Unit_Price])</f>
        <v>569</v>
      </c>
      <c r="H704">
        <f>_xlfn.XLOOKUP(Table1[[#This Row],[Product_ID]],[1]!Table1[Product_ID],[1]!Table1[Cost])</f>
        <v>341.4</v>
      </c>
      <c r="I704">
        <v>2</v>
      </c>
      <c r="J704">
        <v>5</v>
      </c>
      <c r="K704">
        <f>Table1[[#This Row],[Quantity]]*Table1[[#This Row],[Unit_Price]]</f>
        <v>1138</v>
      </c>
      <c r="L704">
        <f>Table1[[#This Row],[Quantity]]*Table1[[#This Row],[Cost]]</f>
        <v>682.8</v>
      </c>
      <c r="M704">
        <f>Table1[[#This Row],[Sales]]-Table1[[#This Row],[Total_Cost]]</f>
        <v>455.20000000000005</v>
      </c>
      <c r="N704" s="1">
        <f>Table1[[#This Row],[Profit]]/Table1[[#This Row],[Sales]]</f>
        <v>0.4</v>
      </c>
      <c r="O704" t="str">
        <f>TEXT(Table1[[#This Row],[Order_Date]],"mmmm")</f>
        <v>July</v>
      </c>
      <c r="P704">
        <f>YEAR(Table1[[#This Row],[Order_Date]])</f>
        <v>2024</v>
      </c>
      <c r="Q704" t="str">
        <f>"Q"&amp;ROUNDUP(MONTH(Table1[[#This Row],[Order_Date]])/3,0)</f>
        <v>Q3</v>
      </c>
    </row>
    <row r="705" spans="1:17" x14ac:dyDescent="0.25">
      <c r="A705" t="s">
        <v>1756</v>
      </c>
      <c r="B705" t="s">
        <v>688</v>
      </c>
      <c r="C705" t="s">
        <v>1757</v>
      </c>
      <c r="D705" t="s">
        <v>444</v>
      </c>
      <c r="E705" t="str">
        <f>_xlfn.XLOOKUP(Table1[[#This Row],[Product_ID]],[1]!Table1[Product_ID],[1]!Table1[Product_Name])</f>
        <v>Sports Product 14</v>
      </c>
      <c r="F705" t="str">
        <f>_xlfn.XLOOKUP(Table1[[#This Row],[Product_ID]],[1]!Table1[Product_ID],[1]!Table1[Category])</f>
        <v>Sports</v>
      </c>
      <c r="G705">
        <f>_xlfn.XLOOKUP(Table1[[#This Row],[Product_ID]],[1]!Table1[Product_ID],[1]!Table1[Unit_Price])</f>
        <v>9565</v>
      </c>
      <c r="H705">
        <f>_xlfn.XLOOKUP(Table1[[#This Row],[Product_ID]],[1]!Table1[Product_ID],[1]!Table1[Cost])</f>
        <v>6695.5</v>
      </c>
      <c r="I705">
        <v>2</v>
      </c>
      <c r="J705">
        <v>10</v>
      </c>
      <c r="K705">
        <f>Table1[[#This Row],[Quantity]]*Table1[[#This Row],[Unit_Price]]</f>
        <v>19130</v>
      </c>
      <c r="L705">
        <f>Table1[[#This Row],[Quantity]]*Table1[[#This Row],[Cost]]</f>
        <v>13391</v>
      </c>
      <c r="M705">
        <f>Table1[[#This Row],[Sales]]-Table1[[#This Row],[Total_Cost]]</f>
        <v>5739</v>
      </c>
      <c r="N705" s="1">
        <f>Table1[[#This Row],[Profit]]/Table1[[#This Row],[Sales]]</f>
        <v>0.3</v>
      </c>
      <c r="O705" t="str">
        <f>TEXT(Table1[[#This Row],[Order_Date]],"mmmm")</f>
        <v>October</v>
      </c>
      <c r="P705">
        <f>YEAR(Table1[[#This Row],[Order_Date]])</f>
        <v>2024</v>
      </c>
      <c r="Q705" t="str">
        <f>"Q"&amp;ROUNDUP(MONTH(Table1[[#This Row],[Order_Date]])/3,0)</f>
        <v>Q4</v>
      </c>
    </row>
    <row r="706" spans="1:17" x14ac:dyDescent="0.25">
      <c r="A706" t="s">
        <v>1758</v>
      </c>
      <c r="B706" t="s">
        <v>1759</v>
      </c>
      <c r="C706" t="s">
        <v>1760</v>
      </c>
      <c r="D706" t="s">
        <v>898</v>
      </c>
      <c r="E706" t="str">
        <f>_xlfn.XLOOKUP(Table1[[#This Row],[Product_ID]],[1]!Table1[Product_ID],[1]!Table1[Product_Name])</f>
        <v>Sports Product 29</v>
      </c>
      <c r="F706" t="str">
        <f>_xlfn.XLOOKUP(Table1[[#This Row],[Product_ID]],[1]!Table1[Product_ID],[1]!Table1[Category])</f>
        <v>Sports</v>
      </c>
      <c r="G706">
        <f>_xlfn.XLOOKUP(Table1[[#This Row],[Product_ID]],[1]!Table1[Product_ID],[1]!Table1[Unit_Price])</f>
        <v>2105</v>
      </c>
      <c r="H706">
        <f>_xlfn.XLOOKUP(Table1[[#This Row],[Product_ID]],[1]!Table1[Product_ID],[1]!Table1[Cost])</f>
        <v>1263</v>
      </c>
      <c r="I706">
        <v>1</v>
      </c>
      <c r="J706">
        <v>0</v>
      </c>
      <c r="K706">
        <f>Table1[[#This Row],[Quantity]]*Table1[[#This Row],[Unit_Price]]</f>
        <v>2105</v>
      </c>
      <c r="L706">
        <f>Table1[[#This Row],[Quantity]]*Table1[[#This Row],[Cost]]</f>
        <v>1263</v>
      </c>
      <c r="M706">
        <f>Table1[[#This Row],[Sales]]-Table1[[#This Row],[Total_Cost]]</f>
        <v>842</v>
      </c>
      <c r="N706" s="1">
        <f>Table1[[#This Row],[Profit]]/Table1[[#This Row],[Sales]]</f>
        <v>0.4</v>
      </c>
      <c r="O706" t="str">
        <f>TEXT(Table1[[#This Row],[Order_Date]],"mmmm")</f>
        <v>June</v>
      </c>
      <c r="P706">
        <f>YEAR(Table1[[#This Row],[Order_Date]])</f>
        <v>2025</v>
      </c>
      <c r="Q706" t="str">
        <f>"Q"&amp;ROUNDUP(MONTH(Table1[[#This Row],[Order_Date]])/3,0)</f>
        <v>Q2</v>
      </c>
    </row>
    <row r="707" spans="1:17" x14ac:dyDescent="0.25">
      <c r="A707" t="s">
        <v>1761</v>
      </c>
      <c r="B707" t="s">
        <v>556</v>
      </c>
      <c r="C707" t="s">
        <v>256</v>
      </c>
      <c r="D707" t="s">
        <v>288</v>
      </c>
      <c r="E707" t="str">
        <f>_xlfn.XLOOKUP(Table1[[#This Row],[Product_ID]],[1]!Table1[Product_ID],[1]!Table1[Product_Name])</f>
        <v>Clothing Product 81</v>
      </c>
      <c r="F707" t="str">
        <f>_xlfn.XLOOKUP(Table1[[#This Row],[Product_ID]],[1]!Table1[Product_ID],[1]!Table1[Category])</f>
        <v>Clothing</v>
      </c>
      <c r="G707">
        <f>_xlfn.XLOOKUP(Table1[[#This Row],[Product_ID]],[1]!Table1[Product_ID],[1]!Table1[Unit_Price])</f>
        <v>4046</v>
      </c>
      <c r="H707">
        <f>_xlfn.XLOOKUP(Table1[[#This Row],[Product_ID]],[1]!Table1[Product_ID],[1]!Table1[Cost])</f>
        <v>2427.6</v>
      </c>
      <c r="I707">
        <v>2</v>
      </c>
      <c r="J707">
        <v>0</v>
      </c>
      <c r="K707">
        <f>Table1[[#This Row],[Quantity]]*Table1[[#This Row],[Unit_Price]]</f>
        <v>8092</v>
      </c>
      <c r="L707">
        <f>Table1[[#This Row],[Quantity]]*Table1[[#This Row],[Cost]]</f>
        <v>4855.2</v>
      </c>
      <c r="M707">
        <f>Table1[[#This Row],[Sales]]-Table1[[#This Row],[Total_Cost]]</f>
        <v>3236.8</v>
      </c>
      <c r="N707" s="1">
        <f>Table1[[#This Row],[Profit]]/Table1[[#This Row],[Sales]]</f>
        <v>0.4</v>
      </c>
      <c r="O707" t="str">
        <f>TEXT(Table1[[#This Row],[Order_Date]],"mmmm")</f>
        <v>January</v>
      </c>
      <c r="P707">
        <f>YEAR(Table1[[#This Row],[Order_Date]])</f>
        <v>2024</v>
      </c>
      <c r="Q707" t="str">
        <f>"Q"&amp;ROUNDUP(MONTH(Table1[[#This Row],[Order_Date]])/3,0)</f>
        <v>Q1</v>
      </c>
    </row>
    <row r="708" spans="1:17" x14ac:dyDescent="0.25">
      <c r="A708" t="s">
        <v>1762</v>
      </c>
      <c r="B708" t="s">
        <v>1763</v>
      </c>
      <c r="C708" t="s">
        <v>1606</v>
      </c>
      <c r="D708" t="s">
        <v>320</v>
      </c>
      <c r="E708" t="str">
        <f>_xlfn.XLOOKUP(Table1[[#This Row],[Product_ID]],[1]!Table1[Product_ID],[1]!Table1[Product_Name])</f>
        <v>Clothing Product 15</v>
      </c>
      <c r="F708" t="str">
        <f>_xlfn.XLOOKUP(Table1[[#This Row],[Product_ID]],[1]!Table1[Product_ID],[1]!Table1[Category])</f>
        <v>Clothing</v>
      </c>
      <c r="G708">
        <f>_xlfn.XLOOKUP(Table1[[#This Row],[Product_ID]],[1]!Table1[Product_ID],[1]!Table1[Unit_Price])</f>
        <v>2943</v>
      </c>
      <c r="H708">
        <f>_xlfn.XLOOKUP(Table1[[#This Row],[Product_ID]],[1]!Table1[Product_ID],[1]!Table1[Cost])</f>
        <v>1471.5</v>
      </c>
      <c r="I708">
        <v>1</v>
      </c>
      <c r="J708">
        <v>0</v>
      </c>
      <c r="K708">
        <f>Table1[[#This Row],[Quantity]]*Table1[[#This Row],[Unit_Price]]</f>
        <v>2943</v>
      </c>
      <c r="L708">
        <f>Table1[[#This Row],[Quantity]]*Table1[[#This Row],[Cost]]</f>
        <v>1471.5</v>
      </c>
      <c r="M708">
        <f>Table1[[#This Row],[Sales]]-Table1[[#This Row],[Total_Cost]]</f>
        <v>1471.5</v>
      </c>
      <c r="N708" s="1">
        <f>Table1[[#This Row],[Profit]]/Table1[[#This Row],[Sales]]</f>
        <v>0.5</v>
      </c>
      <c r="O708" t="str">
        <f>TEXT(Table1[[#This Row],[Order_Date]],"mmmm")</f>
        <v>October</v>
      </c>
      <c r="P708">
        <f>YEAR(Table1[[#This Row],[Order_Date]])</f>
        <v>2025</v>
      </c>
      <c r="Q708" t="str">
        <f>"Q"&amp;ROUNDUP(MONTH(Table1[[#This Row],[Order_Date]])/3,0)</f>
        <v>Q4</v>
      </c>
    </row>
    <row r="709" spans="1:17" x14ac:dyDescent="0.25">
      <c r="A709" t="s">
        <v>1764</v>
      </c>
      <c r="B709" t="s">
        <v>1765</v>
      </c>
      <c r="C709" t="s">
        <v>36</v>
      </c>
      <c r="D709" t="s">
        <v>381</v>
      </c>
      <c r="E709" t="str">
        <f>_xlfn.XLOOKUP(Table1[[#This Row],[Product_ID]],[1]!Table1[Product_ID],[1]!Table1[Product_Name])</f>
        <v>Electronics Product 59</v>
      </c>
      <c r="F709" t="str">
        <f>_xlfn.XLOOKUP(Table1[[#This Row],[Product_ID]],[1]!Table1[Product_ID],[1]!Table1[Category])</f>
        <v>Electronics</v>
      </c>
      <c r="G709">
        <f>_xlfn.XLOOKUP(Table1[[#This Row],[Product_ID]],[1]!Table1[Product_ID],[1]!Table1[Unit_Price])</f>
        <v>39929</v>
      </c>
      <c r="H709">
        <f>_xlfn.XLOOKUP(Table1[[#This Row],[Product_ID]],[1]!Table1[Product_ID],[1]!Table1[Cost])</f>
        <v>23957.4</v>
      </c>
      <c r="I709">
        <v>2</v>
      </c>
      <c r="J709">
        <v>15</v>
      </c>
      <c r="K709">
        <f>Table1[[#This Row],[Quantity]]*Table1[[#This Row],[Unit_Price]]</f>
        <v>79858</v>
      </c>
      <c r="L709">
        <f>Table1[[#This Row],[Quantity]]*Table1[[#This Row],[Cost]]</f>
        <v>47914.8</v>
      </c>
      <c r="M709">
        <f>Table1[[#This Row],[Sales]]-Table1[[#This Row],[Total_Cost]]</f>
        <v>31943.199999999997</v>
      </c>
      <c r="N709" s="1">
        <f>Table1[[#This Row],[Profit]]/Table1[[#This Row],[Sales]]</f>
        <v>0.39999999999999997</v>
      </c>
      <c r="O709" t="str">
        <f>TEXT(Table1[[#This Row],[Order_Date]],"mmmm")</f>
        <v>March</v>
      </c>
      <c r="P709">
        <f>YEAR(Table1[[#This Row],[Order_Date]])</f>
        <v>2024</v>
      </c>
      <c r="Q709" t="str">
        <f>"Q"&amp;ROUNDUP(MONTH(Table1[[#This Row],[Order_Date]])/3,0)</f>
        <v>Q1</v>
      </c>
    </row>
    <row r="710" spans="1:17" x14ac:dyDescent="0.25">
      <c r="A710" t="s">
        <v>1766</v>
      </c>
      <c r="B710" t="s">
        <v>39</v>
      </c>
      <c r="C710" t="s">
        <v>1767</v>
      </c>
      <c r="D710" t="s">
        <v>270</v>
      </c>
      <c r="E710" t="str">
        <f>_xlfn.XLOOKUP(Table1[[#This Row],[Product_ID]],[1]!Table1[Product_ID],[1]!Table1[Product_Name])</f>
        <v>Clothing Product 47</v>
      </c>
      <c r="F710" t="str">
        <f>_xlfn.XLOOKUP(Table1[[#This Row],[Product_ID]],[1]!Table1[Product_ID],[1]!Table1[Category])</f>
        <v>Clothing</v>
      </c>
      <c r="G710">
        <f>_xlfn.XLOOKUP(Table1[[#This Row],[Product_ID]],[1]!Table1[Product_ID],[1]!Table1[Unit_Price])</f>
        <v>3146</v>
      </c>
      <c r="H710">
        <f>_xlfn.XLOOKUP(Table1[[#This Row],[Product_ID]],[1]!Table1[Product_ID],[1]!Table1[Cost])</f>
        <v>1573</v>
      </c>
      <c r="I710">
        <v>1</v>
      </c>
      <c r="J710">
        <v>10</v>
      </c>
      <c r="K710">
        <f>Table1[[#This Row],[Quantity]]*Table1[[#This Row],[Unit_Price]]</f>
        <v>3146</v>
      </c>
      <c r="L710">
        <f>Table1[[#This Row],[Quantity]]*Table1[[#This Row],[Cost]]</f>
        <v>1573</v>
      </c>
      <c r="M710">
        <f>Table1[[#This Row],[Sales]]-Table1[[#This Row],[Total_Cost]]</f>
        <v>1573</v>
      </c>
      <c r="N710" s="1">
        <f>Table1[[#This Row],[Profit]]/Table1[[#This Row],[Sales]]</f>
        <v>0.5</v>
      </c>
      <c r="O710" t="str">
        <f>TEXT(Table1[[#This Row],[Order_Date]],"mmmm")</f>
        <v>November</v>
      </c>
      <c r="P710">
        <f>YEAR(Table1[[#This Row],[Order_Date]])</f>
        <v>2024</v>
      </c>
      <c r="Q710" t="str">
        <f>"Q"&amp;ROUNDUP(MONTH(Table1[[#This Row],[Order_Date]])/3,0)</f>
        <v>Q4</v>
      </c>
    </row>
    <row r="711" spans="1:17" x14ac:dyDescent="0.25">
      <c r="A711" t="s">
        <v>1768</v>
      </c>
      <c r="B711" t="s">
        <v>1769</v>
      </c>
      <c r="C711" t="s">
        <v>554</v>
      </c>
      <c r="D711" t="s">
        <v>81</v>
      </c>
      <c r="E711" t="str">
        <f>_xlfn.XLOOKUP(Table1[[#This Row],[Product_ID]],[1]!Table1[Product_ID],[1]!Table1[Product_Name])</f>
        <v>Beauty Product 4</v>
      </c>
      <c r="F711" t="str">
        <f>_xlfn.XLOOKUP(Table1[[#This Row],[Product_ID]],[1]!Table1[Product_ID],[1]!Table1[Category])</f>
        <v>Beauty</v>
      </c>
      <c r="G711">
        <f>_xlfn.XLOOKUP(Table1[[#This Row],[Product_ID]],[1]!Table1[Product_ID],[1]!Table1[Unit_Price])</f>
        <v>591</v>
      </c>
      <c r="H711">
        <f>_xlfn.XLOOKUP(Table1[[#This Row],[Product_ID]],[1]!Table1[Product_ID],[1]!Table1[Cost])</f>
        <v>354.6</v>
      </c>
      <c r="I711">
        <v>4</v>
      </c>
      <c r="J711">
        <v>0</v>
      </c>
      <c r="K711">
        <f>Table1[[#This Row],[Quantity]]*Table1[[#This Row],[Unit_Price]]</f>
        <v>2364</v>
      </c>
      <c r="L711">
        <f>Table1[[#This Row],[Quantity]]*Table1[[#This Row],[Cost]]</f>
        <v>1418.4</v>
      </c>
      <c r="M711">
        <f>Table1[[#This Row],[Sales]]-Table1[[#This Row],[Total_Cost]]</f>
        <v>945.59999999999991</v>
      </c>
      <c r="N711" s="1">
        <f>Table1[[#This Row],[Profit]]/Table1[[#This Row],[Sales]]</f>
        <v>0.39999999999999997</v>
      </c>
      <c r="O711" t="str">
        <f>TEXT(Table1[[#This Row],[Order_Date]],"mmmm")</f>
        <v>March</v>
      </c>
      <c r="P711">
        <f>YEAR(Table1[[#This Row],[Order_Date]])</f>
        <v>2024</v>
      </c>
      <c r="Q711" t="str">
        <f>"Q"&amp;ROUNDUP(MONTH(Table1[[#This Row],[Order_Date]])/3,0)</f>
        <v>Q1</v>
      </c>
    </row>
    <row r="712" spans="1:17" x14ac:dyDescent="0.25">
      <c r="A712" t="s">
        <v>1770</v>
      </c>
      <c r="B712" t="s">
        <v>1380</v>
      </c>
      <c r="C712" t="s">
        <v>971</v>
      </c>
      <c r="D712" t="s">
        <v>288</v>
      </c>
      <c r="E712" t="str">
        <f>_xlfn.XLOOKUP(Table1[[#This Row],[Product_ID]],[1]!Table1[Product_ID],[1]!Table1[Product_Name])</f>
        <v>Clothing Product 81</v>
      </c>
      <c r="F712" t="str">
        <f>_xlfn.XLOOKUP(Table1[[#This Row],[Product_ID]],[1]!Table1[Product_ID],[1]!Table1[Category])</f>
        <v>Clothing</v>
      </c>
      <c r="G712">
        <f>_xlfn.XLOOKUP(Table1[[#This Row],[Product_ID]],[1]!Table1[Product_ID],[1]!Table1[Unit_Price])</f>
        <v>4046</v>
      </c>
      <c r="H712">
        <f>_xlfn.XLOOKUP(Table1[[#This Row],[Product_ID]],[1]!Table1[Product_ID],[1]!Table1[Cost])</f>
        <v>2427.6</v>
      </c>
      <c r="I712">
        <v>4</v>
      </c>
      <c r="J712">
        <v>10</v>
      </c>
      <c r="K712">
        <f>Table1[[#This Row],[Quantity]]*Table1[[#This Row],[Unit_Price]]</f>
        <v>16184</v>
      </c>
      <c r="L712">
        <f>Table1[[#This Row],[Quantity]]*Table1[[#This Row],[Cost]]</f>
        <v>9710.4</v>
      </c>
      <c r="M712">
        <f>Table1[[#This Row],[Sales]]-Table1[[#This Row],[Total_Cost]]</f>
        <v>6473.6</v>
      </c>
      <c r="N712" s="1">
        <f>Table1[[#This Row],[Profit]]/Table1[[#This Row],[Sales]]</f>
        <v>0.4</v>
      </c>
      <c r="O712" t="str">
        <f>TEXT(Table1[[#This Row],[Order_Date]],"mmmm")</f>
        <v>January</v>
      </c>
      <c r="P712">
        <f>YEAR(Table1[[#This Row],[Order_Date]])</f>
        <v>2024</v>
      </c>
      <c r="Q712" t="str">
        <f>"Q"&amp;ROUNDUP(MONTH(Table1[[#This Row],[Order_Date]])/3,0)</f>
        <v>Q1</v>
      </c>
    </row>
    <row r="713" spans="1:17" x14ac:dyDescent="0.25">
      <c r="A713" t="s">
        <v>1771</v>
      </c>
      <c r="B713" t="s">
        <v>1772</v>
      </c>
      <c r="C713" t="s">
        <v>1773</v>
      </c>
      <c r="D713" t="s">
        <v>89</v>
      </c>
      <c r="E713" t="str">
        <f>_xlfn.XLOOKUP(Table1[[#This Row],[Product_ID]],[1]!Table1[Product_ID],[1]!Table1[Product_Name])</f>
        <v>Beauty Product 76</v>
      </c>
      <c r="F713" t="str">
        <f>_xlfn.XLOOKUP(Table1[[#This Row],[Product_ID]],[1]!Table1[Product_ID],[1]!Table1[Category])</f>
        <v>Beauty</v>
      </c>
      <c r="G713">
        <f>_xlfn.XLOOKUP(Table1[[#This Row],[Product_ID]],[1]!Table1[Product_ID],[1]!Table1[Unit_Price])</f>
        <v>3690</v>
      </c>
      <c r="H713">
        <f>_xlfn.XLOOKUP(Table1[[#This Row],[Product_ID]],[1]!Table1[Product_ID],[1]!Table1[Cost])</f>
        <v>2583</v>
      </c>
      <c r="I713">
        <v>2</v>
      </c>
      <c r="J713">
        <v>10</v>
      </c>
      <c r="K713">
        <f>Table1[[#This Row],[Quantity]]*Table1[[#This Row],[Unit_Price]]</f>
        <v>7380</v>
      </c>
      <c r="L713">
        <f>Table1[[#This Row],[Quantity]]*Table1[[#This Row],[Cost]]</f>
        <v>5166</v>
      </c>
      <c r="M713">
        <f>Table1[[#This Row],[Sales]]-Table1[[#This Row],[Total_Cost]]</f>
        <v>2214</v>
      </c>
      <c r="N713" s="1">
        <f>Table1[[#This Row],[Profit]]/Table1[[#This Row],[Sales]]</f>
        <v>0.3</v>
      </c>
      <c r="O713" t="str">
        <f>TEXT(Table1[[#This Row],[Order_Date]],"mmmm")</f>
        <v>September</v>
      </c>
      <c r="P713">
        <f>YEAR(Table1[[#This Row],[Order_Date]])</f>
        <v>2024</v>
      </c>
      <c r="Q713" t="str">
        <f>"Q"&amp;ROUNDUP(MONTH(Table1[[#This Row],[Order_Date]])/3,0)</f>
        <v>Q3</v>
      </c>
    </row>
    <row r="714" spans="1:17" x14ac:dyDescent="0.25">
      <c r="A714" t="s">
        <v>1774</v>
      </c>
      <c r="B714" t="s">
        <v>1775</v>
      </c>
      <c r="C714" t="s">
        <v>1644</v>
      </c>
      <c r="D714" t="s">
        <v>450</v>
      </c>
      <c r="E714" t="str">
        <f>_xlfn.XLOOKUP(Table1[[#This Row],[Product_ID]],[1]!Table1[Product_ID],[1]!Table1[Product_Name])</f>
        <v>Electronics Product 82</v>
      </c>
      <c r="F714" t="str">
        <f>_xlfn.XLOOKUP(Table1[[#This Row],[Product_ID]],[1]!Table1[Product_ID],[1]!Table1[Category])</f>
        <v>Electronics</v>
      </c>
      <c r="G714">
        <f>_xlfn.XLOOKUP(Table1[[#This Row],[Product_ID]],[1]!Table1[Product_ID],[1]!Table1[Unit_Price])</f>
        <v>354</v>
      </c>
      <c r="H714">
        <f>_xlfn.XLOOKUP(Table1[[#This Row],[Product_ID]],[1]!Table1[Product_ID],[1]!Table1[Cost])</f>
        <v>247.8</v>
      </c>
      <c r="I714">
        <v>2</v>
      </c>
      <c r="J714">
        <v>20</v>
      </c>
      <c r="K714">
        <f>Table1[[#This Row],[Quantity]]*Table1[[#This Row],[Unit_Price]]</f>
        <v>708</v>
      </c>
      <c r="L714">
        <f>Table1[[#This Row],[Quantity]]*Table1[[#This Row],[Cost]]</f>
        <v>495.6</v>
      </c>
      <c r="M714">
        <f>Table1[[#This Row],[Sales]]-Table1[[#This Row],[Total_Cost]]</f>
        <v>212.39999999999998</v>
      </c>
      <c r="N714" s="1">
        <f>Table1[[#This Row],[Profit]]/Table1[[#This Row],[Sales]]</f>
        <v>0.3</v>
      </c>
      <c r="O714" t="str">
        <f>TEXT(Table1[[#This Row],[Order_Date]],"mmmm")</f>
        <v>October</v>
      </c>
      <c r="P714">
        <f>YEAR(Table1[[#This Row],[Order_Date]])</f>
        <v>2024</v>
      </c>
      <c r="Q714" t="str">
        <f>"Q"&amp;ROUNDUP(MONTH(Table1[[#This Row],[Order_Date]])/3,0)</f>
        <v>Q4</v>
      </c>
    </row>
    <row r="715" spans="1:17" x14ac:dyDescent="0.25">
      <c r="A715" t="s">
        <v>1776</v>
      </c>
      <c r="B715" t="s">
        <v>481</v>
      </c>
      <c r="C715" t="s">
        <v>1777</v>
      </c>
      <c r="D715" t="s">
        <v>385</v>
      </c>
      <c r="E715" t="str">
        <f>_xlfn.XLOOKUP(Table1[[#This Row],[Product_ID]],[1]!Table1[Product_ID],[1]!Table1[Product_Name])</f>
        <v>Sports Product 54</v>
      </c>
      <c r="F715" t="str">
        <f>_xlfn.XLOOKUP(Table1[[#This Row],[Product_ID]],[1]!Table1[Product_ID],[1]!Table1[Category])</f>
        <v>Sports</v>
      </c>
      <c r="G715">
        <f>_xlfn.XLOOKUP(Table1[[#This Row],[Product_ID]],[1]!Table1[Product_ID],[1]!Table1[Unit_Price])</f>
        <v>611</v>
      </c>
      <c r="H715">
        <f>_xlfn.XLOOKUP(Table1[[#This Row],[Product_ID]],[1]!Table1[Product_ID],[1]!Table1[Cost])</f>
        <v>427.7</v>
      </c>
      <c r="I715">
        <v>3</v>
      </c>
      <c r="J715">
        <v>10</v>
      </c>
      <c r="K715">
        <f>Table1[[#This Row],[Quantity]]*Table1[[#This Row],[Unit_Price]]</f>
        <v>1833</v>
      </c>
      <c r="L715">
        <f>Table1[[#This Row],[Quantity]]*Table1[[#This Row],[Cost]]</f>
        <v>1283.0999999999999</v>
      </c>
      <c r="M715">
        <f>Table1[[#This Row],[Sales]]-Table1[[#This Row],[Total_Cost]]</f>
        <v>549.90000000000009</v>
      </c>
      <c r="N715" s="1">
        <f>Table1[[#This Row],[Profit]]/Table1[[#This Row],[Sales]]</f>
        <v>0.30000000000000004</v>
      </c>
      <c r="O715" t="str">
        <f>TEXT(Table1[[#This Row],[Order_Date]],"mmmm")</f>
        <v>July</v>
      </c>
      <c r="P715">
        <f>YEAR(Table1[[#This Row],[Order_Date]])</f>
        <v>2024</v>
      </c>
      <c r="Q715" t="str">
        <f>"Q"&amp;ROUNDUP(MONTH(Table1[[#This Row],[Order_Date]])/3,0)</f>
        <v>Q3</v>
      </c>
    </row>
    <row r="716" spans="1:17" x14ac:dyDescent="0.25">
      <c r="A716" t="s">
        <v>1778</v>
      </c>
      <c r="B716" t="s">
        <v>1597</v>
      </c>
      <c r="C716" t="s">
        <v>1779</v>
      </c>
      <c r="D716" t="s">
        <v>753</v>
      </c>
      <c r="E716" t="str">
        <f>_xlfn.XLOOKUP(Table1[[#This Row],[Product_ID]],[1]!Table1[Product_ID],[1]!Table1[Product_Name])</f>
        <v>Beauty Product 73</v>
      </c>
      <c r="F716" t="str">
        <f>_xlfn.XLOOKUP(Table1[[#This Row],[Product_ID]],[1]!Table1[Product_ID],[1]!Table1[Category])</f>
        <v>Beauty</v>
      </c>
      <c r="G716">
        <f>_xlfn.XLOOKUP(Table1[[#This Row],[Product_ID]],[1]!Table1[Product_ID],[1]!Table1[Unit_Price])</f>
        <v>626</v>
      </c>
      <c r="H716">
        <f>_xlfn.XLOOKUP(Table1[[#This Row],[Product_ID]],[1]!Table1[Product_ID],[1]!Table1[Cost])</f>
        <v>438.2</v>
      </c>
      <c r="I716">
        <v>4</v>
      </c>
      <c r="J716">
        <v>5</v>
      </c>
      <c r="K716">
        <f>Table1[[#This Row],[Quantity]]*Table1[[#This Row],[Unit_Price]]</f>
        <v>2504</v>
      </c>
      <c r="L716">
        <f>Table1[[#This Row],[Quantity]]*Table1[[#This Row],[Cost]]</f>
        <v>1752.8</v>
      </c>
      <c r="M716">
        <f>Table1[[#This Row],[Sales]]-Table1[[#This Row],[Total_Cost]]</f>
        <v>751.2</v>
      </c>
      <c r="N716" s="1">
        <f>Table1[[#This Row],[Profit]]/Table1[[#This Row],[Sales]]</f>
        <v>0.30000000000000004</v>
      </c>
      <c r="O716" t="str">
        <f>TEXT(Table1[[#This Row],[Order_Date]],"mmmm")</f>
        <v>January</v>
      </c>
      <c r="P716">
        <f>YEAR(Table1[[#This Row],[Order_Date]])</f>
        <v>2025</v>
      </c>
      <c r="Q716" t="str">
        <f>"Q"&amp;ROUNDUP(MONTH(Table1[[#This Row],[Order_Date]])/3,0)</f>
        <v>Q1</v>
      </c>
    </row>
    <row r="717" spans="1:17" x14ac:dyDescent="0.25">
      <c r="A717" t="s">
        <v>1780</v>
      </c>
      <c r="B717" t="s">
        <v>1014</v>
      </c>
      <c r="C717" t="s">
        <v>1781</v>
      </c>
      <c r="D717" t="s">
        <v>362</v>
      </c>
      <c r="E717" t="str">
        <f>_xlfn.XLOOKUP(Table1[[#This Row],[Product_ID]],[1]!Table1[Product_ID],[1]!Table1[Product_Name])</f>
        <v>Clothing Product 25</v>
      </c>
      <c r="F717" t="str">
        <f>_xlfn.XLOOKUP(Table1[[#This Row],[Product_ID]],[1]!Table1[Product_ID],[1]!Table1[Category])</f>
        <v>Clothing</v>
      </c>
      <c r="G717">
        <f>_xlfn.XLOOKUP(Table1[[#This Row],[Product_ID]],[1]!Table1[Product_ID],[1]!Table1[Unit_Price])</f>
        <v>696</v>
      </c>
      <c r="H717">
        <f>_xlfn.XLOOKUP(Table1[[#This Row],[Product_ID]],[1]!Table1[Product_ID],[1]!Table1[Cost])</f>
        <v>348</v>
      </c>
      <c r="I717">
        <v>2</v>
      </c>
      <c r="J717">
        <v>5</v>
      </c>
      <c r="K717">
        <f>Table1[[#This Row],[Quantity]]*Table1[[#This Row],[Unit_Price]]</f>
        <v>1392</v>
      </c>
      <c r="L717">
        <f>Table1[[#This Row],[Quantity]]*Table1[[#This Row],[Cost]]</f>
        <v>696</v>
      </c>
      <c r="M717">
        <f>Table1[[#This Row],[Sales]]-Table1[[#This Row],[Total_Cost]]</f>
        <v>696</v>
      </c>
      <c r="N717" s="1">
        <f>Table1[[#This Row],[Profit]]/Table1[[#This Row],[Sales]]</f>
        <v>0.5</v>
      </c>
      <c r="O717" t="str">
        <f>TEXT(Table1[[#This Row],[Order_Date]],"mmmm")</f>
        <v>March</v>
      </c>
      <c r="P717">
        <f>YEAR(Table1[[#This Row],[Order_Date]])</f>
        <v>2025</v>
      </c>
      <c r="Q717" t="str">
        <f>"Q"&amp;ROUNDUP(MONTH(Table1[[#This Row],[Order_Date]])/3,0)</f>
        <v>Q1</v>
      </c>
    </row>
    <row r="718" spans="1:17" x14ac:dyDescent="0.25">
      <c r="A718" t="s">
        <v>1782</v>
      </c>
      <c r="B718" t="s">
        <v>1504</v>
      </c>
      <c r="C718" t="s">
        <v>358</v>
      </c>
      <c r="D718" t="s">
        <v>179</v>
      </c>
      <c r="E718" t="str">
        <f>_xlfn.XLOOKUP(Table1[[#This Row],[Product_ID]],[1]!Table1[Product_ID],[1]!Table1[Product_Name])</f>
        <v>Beauty Product 58</v>
      </c>
      <c r="F718" t="str">
        <f>_xlfn.XLOOKUP(Table1[[#This Row],[Product_ID]],[1]!Table1[Product_ID],[1]!Table1[Category])</f>
        <v>Beauty</v>
      </c>
      <c r="G718">
        <f>_xlfn.XLOOKUP(Table1[[#This Row],[Product_ID]],[1]!Table1[Product_ID],[1]!Table1[Unit_Price])</f>
        <v>3598</v>
      </c>
      <c r="H718">
        <f>_xlfn.XLOOKUP(Table1[[#This Row],[Product_ID]],[1]!Table1[Product_ID],[1]!Table1[Cost])</f>
        <v>2158.8000000000002</v>
      </c>
      <c r="I718">
        <v>5</v>
      </c>
      <c r="J718">
        <v>15</v>
      </c>
      <c r="K718">
        <f>Table1[[#This Row],[Quantity]]*Table1[[#This Row],[Unit_Price]]</f>
        <v>17990</v>
      </c>
      <c r="L718">
        <f>Table1[[#This Row],[Quantity]]*Table1[[#This Row],[Cost]]</f>
        <v>10794</v>
      </c>
      <c r="M718">
        <f>Table1[[#This Row],[Sales]]-Table1[[#This Row],[Total_Cost]]</f>
        <v>7196</v>
      </c>
      <c r="N718" s="1">
        <f>Table1[[#This Row],[Profit]]/Table1[[#This Row],[Sales]]</f>
        <v>0.4</v>
      </c>
      <c r="O718" t="str">
        <f>TEXT(Table1[[#This Row],[Order_Date]],"mmmm")</f>
        <v>March</v>
      </c>
      <c r="P718">
        <f>YEAR(Table1[[#This Row],[Order_Date]])</f>
        <v>2024</v>
      </c>
      <c r="Q718" t="str">
        <f>"Q"&amp;ROUNDUP(MONTH(Table1[[#This Row],[Order_Date]])/3,0)</f>
        <v>Q1</v>
      </c>
    </row>
    <row r="719" spans="1:17" x14ac:dyDescent="0.25">
      <c r="A719" t="s">
        <v>1783</v>
      </c>
      <c r="B719" t="s">
        <v>1784</v>
      </c>
      <c r="C719" t="s">
        <v>215</v>
      </c>
      <c r="D719" t="s">
        <v>426</v>
      </c>
      <c r="E719" t="str">
        <f>_xlfn.XLOOKUP(Table1[[#This Row],[Product_ID]],[1]!Table1[Product_ID],[1]!Table1[Product_Name])</f>
        <v>Clothing Product 95</v>
      </c>
      <c r="F719" t="str">
        <f>_xlfn.XLOOKUP(Table1[[#This Row],[Product_ID]],[1]!Table1[Product_ID],[1]!Table1[Category])</f>
        <v>Clothing</v>
      </c>
      <c r="G719">
        <f>_xlfn.XLOOKUP(Table1[[#This Row],[Product_ID]],[1]!Table1[Product_ID],[1]!Table1[Unit_Price])</f>
        <v>4520</v>
      </c>
      <c r="H719">
        <f>_xlfn.XLOOKUP(Table1[[#This Row],[Product_ID]],[1]!Table1[Product_ID],[1]!Table1[Cost])</f>
        <v>3164</v>
      </c>
      <c r="I719">
        <v>1</v>
      </c>
      <c r="J719">
        <v>0</v>
      </c>
      <c r="K719">
        <f>Table1[[#This Row],[Quantity]]*Table1[[#This Row],[Unit_Price]]</f>
        <v>4520</v>
      </c>
      <c r="L719">
        <f>Table1[[#This Row],[Quantity]]*Table1[[#This Row],[Cost]]</f>
        <v>3164</v>
      </c>
      <c r="M719">
        <f>Table1[[#This Row],[Sales]]-Table1[[#This Row],[Total_Cost]]</f>
        <v>1356</v>
      </c>
      <c r="N719" s="1">
        <f>Table1[[#This Row],[Profit]]/Table1[[#This Row],[Sales]]</f>
        <v>0.3</v>
      </c>
      <c r="O719" t="str">
        <f>TEXT(Table1[[#This Row],[Order_Date]],"mmmm")</f>
        <v>January</v>
      </c>
      <c r="P719">
        <f>YEAR(Table1[[#This Row],[Order_Date]])</f>
        <v>2024</v>
      </c>
      <c r="Q719" t="str">
        <f>"Q"&amp;ROUNDUP(MONTH(Table1[[#This Row],[Order_Date]])/3,0)</f>
        <v>Q1</v>
      </c>
    </row>
    <row r="720" spans="1:17" x14ac:dyDescent="0.25">
      <c r="A720" t="s">
        <v>1785</v>
      </c>
      <c r="B720" t="s">
        <v>1295</v>
      </c>
      <c r="C720" t="s">
        <v>1121</v>
      </c>
      <c r="D720" t="s">
        <v>377</v>
      </c>
      <c r="E720" t="str">
        <f>_xlfn.XLOOKUP(Table1[[#This Row],[Product_ID]],[1]!Table1[Product_ID],[1]!Table1[Product_Name])</f>
        <v>Sports Product 2</v>
      </c>
      <c r="F720" t="str">
        <f>_xlfn.XLOOKUP(Table1[[#This Row],[Product_ID]],[1]!Table1[Product_ID],[1]!Table1[Category])</f>
        <v>Sports</v>
      </c>
      <c r="G720">
        <f>_xlfn.XLOOKUP(Table1[[#This Row],[Product_ID]],[1]!Table1[Product_ID],[1]!Table1[Unit_Price])</f>
        <v>4241</v>
      </c>
      <c r="H720">
        <f>_xlfn.XLOOKUP(Table1[[#This Row],[Product_ID]],[1]!Table1[Product_ID],[1]!Table1[Cost])</f>
        <v>2120.5</v>
      </c>
      <c r="I720">
        <v>4</v>
      </c>
      <c r="J720">
        <v>15</v>
      </c>
      <c r="K720">
        <f>Table1[[#This Row],[Quantity]]*Table1[[#This Row],[Unit_Price]]</f>
        <v>16964</v>
      </c>
      <c r="L720">
        <f>Table1[[#This Row],[Quantity]]*Table1[[#This Row],[Cost]]</f>
        <v>8482</v>
      </c>
      <c r="M720">
        <f>Table1[[#This Row],[Sales]]-Table1[[#This Row],[Total_Cost]]</f>
        <v>8482</v>
      </c>
      <c r="N720" s="1">
        <f>Table1[[#This Row],[Profit]]/Table1[[#This Row],[Sales]]</f>
        <v>0.5</v>
      </c>
      <c r="O720" t="str">
        <f>TEXT(Table1[[#This Row],[Order_Date]],"mmmm")</f>
        <v>August</v>
      </c>
      <c r="P720">
        <f>YEAR(Table1[[#This Row],[Order_Date]])</f>
        <v>2024</v>
      </c>
      <c r="Q720" t="str">
        <f>"Q"&amp;ROUNDUP(MONTH(Table1[[#This Row],[Order_Date]])/3,0)</f>
        <v>Q3</v>
      </c>
    </row>
    <row r="721" spans="1:17" x14ac:dyDescent="0.25">
      <c r="A721" t="s">
        <v>1786</v>
      </c>
      <c r="B721" t="s">
        <v>61</v>
      </c>
      <c r="C721" t="s">
        <v>1540</v>
      </c>
      <c r="D721" t="s">
        <v>753</v>
      </c>
      <c r="E721" t="str">
        <f>_xlfn.XLOOKUP(Table1[[#This Row],[Product_ID]],[1]!Table1[Product_ID],[1]!Table1[Product_Name])</f>
        <v>Beauty Product 73</v>
      </c>
      <c r="F721" t="str">
        <f>_xlfn.XLOOKUP(Table1[[#This Row],[Product_ID]],[1]!Table1[Product_ID],[1]!Table1[Category])</f>
        <v>Beauty</v>
      </c>
      <c r="G721">
        <f>_xlfn.XLOOKUP(Table1[[#This Row],[Product_ID]],[1]!Table1[Product_ID],[1]!Table1[Unit_Price])</f>
        <v>626</v>
      </c>
      <c r="H721">
        <f>_xlfn.XLOOKUP(Table1[[#This Row],[Product_ID]],[1]!Table1[Product_ID],[1]!Table1[Cost])</f>
        <v>438.2</v>
      </c>
      <c r="I721">
        <v>2</v>
      </c>
      <c r="J721">
        <v>10</v>
      </c>
      <c r="K721">
        <f>Table1[[#This Row],[Quantity]]*Table1[[#This Row],[Unit_Price]]</f>
        <v>1252</v>
      </c>
      <c r="L721">
        <f>Table1[[#This Row],[Quantity]]*Table1[[#This Row],[Cost]]</f>
        <v>876.4</v>
      </c>
      <c r="M721">
        <f>Table1[[#This Row],[Sales]]-Table1[[#This Row],[Total_Cost]]</f>
        <v>375.6</v>
      </c>
      <c r="N721" s="1">
        <f>Table1[[#This Row],[Profit]]/Table1[[#This Row],[Sales]]</f>
        <v>0.30000000000000004</v>
      </c>
      <c r="O721" t="str">
        <f>TEXT(Table1[[#This Row],[Order_Date]],"mmmm")</f>
        <v>October</v>
      </c>
      <c r="P721">
        <f>YEAR(Table1[[#This Row],[Order_Date]])</f>
        <v>2024</v>
      </c>
      <c r="Q721" t="str">
        <f>"Q"&amp;ROUNDUP(MONTH(Table1[[#This Row],[Order_Date]])/3,0)</f>
        <v>Q4</v>
      </c>
    </row>
    <row r="722" spans="1:17" x14ac:dyDescent="0.25">
      <c r="A722" t="s">
        <v>1787</v>
      </c>
      <c r="B722" t="s">
        <v>626</v>
      </c>
      <c r="C722" t="s">
        <v>783</v>
      </c>
      <c r="D722" t="s">
        <v>366</v>
      </c>
      <c r="E722" t="str">
        <f>_xlfn.XLOOKUP(Table1[[#This Row],[Product_ID]],[1]!Table1[Product_ID],[1]!Table1[Product_Name])</f>
        <v>Home &amp; Kitchen Product 93</v>
      </c>
      <c r="F722" t="str">
        <f>_xlfn.XLOOKUP(Table1[[#This Row],[Product_ID]],[1]!Table1[Product_ID],[1]!Table1[Category])</f>
        <v>Home &amp; Kitchen</v>
      </c>
      <c r="G722">
        <f>_xlfn.XLOOKUP(Table1[[#This Row],[Product_ID]],[1]!Table1[Product_ID],[1]!Table1[Unit_Price])</f>
        <v>10597</v>
      </c>
      <c r="H722">
        <f>_xlfn.XLOOKUP(Table1[[#This Row],[Product_ID]],[1]!Table1[Product_ID],[1]!Table1[Cost])</f>
        <v>5298.5</v>
      </c>
      <c r="I722">
        <v>5</v>
      </c>
      <c r="J722">
        <v>15</v>
      </c>
      <c r="K722">
        <f>Table1[[#This Row],[Quantity]]*Table1[[#This Row],[Unit_Price]]</f>
        <v>52985</v>
      </c>
      <c r="L722">
        <f>Table1[[#This Row],[Quantity]]*Table1[[#This Row],[Cost]]</f>
        <v>26492.5</v>
      </c>
      <c r="M722">
        <f>Table1[[#This Row],[Sales]]-Table1[[#This Row],[Total_Cost]]</f>
        <v>26492.5</v>
      </c>
      <c r="N722" s="1">
        <f>Table1[[#This Row],[Profit]]/Table1[[#This Row],[Sales]]</f>
        <v>0.5</v>
      </c>
      <c r="O722" t="str">
        <f>TEXT(Table1[[#This Row],[Order_Date]],"mmmm")</f>
        <v>March</v>
      </c>
      <c r="P722">
        <f>YEAR(Table1[[#This Row],[Order_Date]])</f>
        <v>2025</v>
      </c>
      <c r="Q722" t="str">
        <f>"Q"&amp;ROUNDUP(MONTH(Table1[[#This Row],[Order_Date]])/3,0)</f>
        <v>Q1</v>
      </c>
    </row>
    <row r="723" spans="1:17" x14ac:dyDescent="0.25">
      <c r="A723" t="s">
        <v>1788</v>
      </c>
      <c r="B723" t="s">
        <v>791</v>
      </c>
      <c r="C723" t="s">
        <v>597</v>
      </c>
      <c r="D723" t="s">
        <v>171</v>
      </c>
      <c r="E723" t="str">
        <f>_xlfn.XLOOKUP(Table1[[#This Row],[Product_ID]],[1]!Table1[Product_ID],[1]!Table1[Product_Name])</f>
        <v>Clothing Product 27</v>
      </c>
      <c r="F723" t="str">
        <f>_xlfn.XLOOKUP(Table1[[#This Row],[Product_ID]],[1]!Table1[Product_ID],[1]!Table1[Category])</f>
        <v>Clothing</v>
      </c>
      <c r="G723">
        <f>_xlfn.XLOOKUP(Table1[[#This Row],[Product_ID]],[1]!Table1[Product_ID],[1]!Table1[Unit_Price])</f>
        <v>4969</v>
      </c>
      <c r="H723">
        <f>_xlfn.XLOOKUP(Table1[[#This Row],[Product_ID]],[1]!Table1[Product_ID],[1]!Table1[Cost])</f>
        <v>2484.5</v>
      </c>
      <c r="I723">
        <v>2</v>
      </c>
      <c r="J723">
        <v>20</v>
      </c>
      <c r="K723">
        <f>Table1[[#This Row],[Quantity]]*Table1[[#This Row],[Unit_Price]]</f>
        <v>9938</v>
      </c>
      <c r="L723">
        <f>Table1[[#This Row],[Quantity]]*Table1[[#This Row],[Cost]]</f>
        <v>4969</v>
      </c>
      <c r="M723">
        <f>Table1[[#This Row],[Sales]]-Table1[[#This Row],[Total_Cost]]</f>
        <v>4969</v>
      </c>
      <c r="N723" s="1">
        <f>Table1[[#This Row],[Profit]]/Table1[[#This Row],[Sales]]</f>
        <v>0.5</v>
      </c>
      <c r="O723" t="str">
        <f>TEXT(Table1[[#This Row],[Order_Date]],"mmmm")</f>
        <v>February</v>
      </c>
      <c r="P723">
        <f>YEAR(Table1[[#This Row],[Order_Date]])</f>
        <v>2025</v>
      </c>
      <c r="Q723" t="str">
        <f>"Q"&amp;ROUNDUP(MONTH(Table1[[#This Row],[Order_Date]])/3,0)</f>
        <v>Q1</v>
      </c>
    </row>
    <row r="724" spans="1:17" x14ac:dyDescent="0.25">
      <c r="A724" t="s">
        <v>1789</v>
      </c>
      <c r="B724" t="s">
        <v>1466</v>
      </c>
      <c r="C724" t="s">
        <v>1446</v>
      </c>
      <c r="D724" t="s">
        <v>100</v>
      </c>
      <c r="E724" t="str">
        <f>_xlfn.XLOOKUP(Table1[[#This Row],[Product_ID]],[1]!Table1[Product_ID],[1]!Table1[Product_Name])</f>
        <v>Electronics Product 74</v>
      </c>
      <c r="F724" t="str">
        <f>_xlfn.XLOOKUP(Table1[[#This Row],[Product_ID]],[1]!Table1[Product_ID],[1]!Table1[Category])</f>
        <v>Electronics</v>
      </c>
      <c r="G724">
        <f>_xlfn.XLOOKUP(Table1[[#This Row],[Product_ID]],[1]!Table1[Product_ID],[1]!Table1[Unit_Price])</f>
        <v>20835</v>
      </c>
      <c r="H724">
        <f>_xlfn.XLOOKUP(Table1[[#This Row],[Product_ID]],[1]!Table1[Product_ID],[1]!Table1[Cost])</f>
        <v>12501</v>
      </c>
      <c r="I724">
        <v>3</v>
      </c>
      <c r="J724">
        <v>15</v>
      </c>
      <c r="K724">
        <f>Table1[[#This Row],[Quantity]]*Table1[[#This Row],[Unit_Price]]</f>
        <v>62505</v>
      </c>
      <c r="L724">
        <f>Table1[[#This Row],[Quantity]]*Table1[[#This Row],[Cost]]</f>
        <v>37503</v>
      </c>
      <c r="M724">
        <f>Table1[[#This Row],[Sales]]-Table1[[#This Row],[Total_Cost]]</f>
        <v>25002</v>
      </c>
      <c r="N724" s="1">
        <f>Table1[[#This Row],[Profit]]/Table1[[#This Row],[Sales]]</f>
        <v>0.4</v>
      </c>
      <c r="O724" t="str">
        <f>TEXT(Table1[[#This Row],[Order_Date]],"mmmm")</f>
        <v>September</v>
      </c>
      <c r="P724">
        <f>YEAR(Table1[[#This Row],[Order_Date]])</f>
        <v>2025</v>
      </c>
      <c r="Q724" t="str">
        <f>"Q"&amp;ROUNDUP(MONTH(Table1[[#This Row],[Order_Date]])/3,0)</f>
        <v>Q3</v>
      </c>
    </row>
    <row r="725" spans="1:17" x14ac:dyDescent="0.25">
      <c r="A725" t="s">
        <v>1790</v>
      </c>
      <c r="B725" t="s">
        <v>1500</v>
      </c>
      <c r="C725" t="s">
        <v>1419</v>
      </c>
      <c r="D725" t="s">
        <v>373</v>
      </c>
      <c r="E725" t="str">
        <f>_xlfn.XLOOKUP(Table1[[#This Row],[Product_ID]],[1]!Table1[Product_ID],[1]!Table1[Product_Name])</f>
        <v>Sports Product 26</v>
      </c>
      <c r="F725" t="str">
        <f>_xlfn.XLOOKUP(Table1[[#This Row],[Product_ID]],[1]!Table1[Product_ID],[1]!Table1[Category])</f>
        <v>Sports</v>
      </c>
      <c r="G725">
        <f>_xlfn.XLOOKUP(Table1[[#This Row],[Product_ID]],[1]!Table1[Product_ID],[1]!Table1[Unit_Price])</f>
        <v>4882</v>
      </c>
      <c r="H725">
        <f>_xlfn.XLOOKUP(Table1[[#This Row],[Product_ID]],[1]!Table1[Product_ID],[1]!Table1[Cost])</f>
        <v>2929.2</v>
      </c>
      <c r="I725">
        <v>3</v>
      </c>
      <c r="J725">
        <v>15</v>
      </c>
      <c r="K725">
        <f>Table1[[#This Row],[Quantity]]*Table1[[#This Row],[Unit_Price]]</f>
        <v>14646</v>
      </c>
      <c r="L725">
        <f>Table1[[#This Row],[Quantity]]*Table1[[#This Row],[Cost]]</f>
        <v>8787.5999999999985</v>
      </c>
      <c r="M725">
        <f>Table1[[#This Row],[Sales]]-Table1[[#This Row],[Total_Cost]]</f>
        <v>5858.4000000000015</v>
      </c>
      <c r="N725" s="1">
        <f>Table1[[#This Row],[Profit]]/Table1[[#This Row],[Sales]]</f>
        <v>0.40000000000000008</v>
      </c>
      <c r="O725" t="str">
        <f>TEXT(Table1[[#This Row],[Order_Date]],"mmmm")</f>
        <v>June</v>
      </c>
      <c r="P725">
        <f>YEAR(Table1[[#This Row],[Order_Date]])</f>
        <v>2024</v>
      </c>
      <c r="Q725" t="str">
        <f>"Q"&amp;ROUNDUP(MONTH(Table1[[#This Row],[Order_Date]])/3,0)</f>
        <v>Q2</v>
      </c>
    </row>
    <row r="726" spans="1:17" x14ac:dyDescent="0.25">
      <c r="A726" t="s">
        <v>1791</v>
      </c>
      <c r="B726" t="s">
        <v>69</v>
      </c>
      <c r="C726" t="s">
        <v>1200</v>
      </c>
      <c r="D726" t="s">
        <v>476</v>
      </c>
      <c r="E726" t="str">
        <f>_xlfn.XLOOKUP(Table1[[#This Row],[Product_ID]],[1]!Table1[Product_ID],[1]!Table1[Product_Name])</f>
        <v>Electronics Product 22</v>
      </c>
      <c r="F726" t="str">
        <f>_xlfn.XLOOKUP(Table1[[#This Row],[Product_ID]],[1]!Table1[Product_ID],[1]!Table1[Category])</f>
        <v>Electronics</v>
      </c>
      <c r="G726">
        <f>_xlfn.XLOOKUP(Table1[[#This Row],[Product_ID]],[1]!Table1[Product_ID],[1]!Table1[Unit_Price])</f>
        <v>48755</v>
      </c>
      <c r="H726">
        <f>_xlfn.XLOOKUP(Table1[[#This Row],[Product_ID]],[1]!Table1[Product_ID],[1]!Table1[Cost])</f>
        <v>29253</v>
      </c>
      <c r="I726">
        <v>5</v>
      </c>
      <c r="J726">
        <v>5</v>
      </c>
      <c r="K726">
        <f>Table1[[#This Row],[Quantity]]*Table1[[#This Row],[Unit_Price]]</f>
        <v>243775</v>
      </c>
      <c r="L726">
        <f>Table1[[#This Row],[Quantity]]*Table1[[#This Row],[Cost]]</f>
        <v>146265</v>
      </c>
      <c r="M726">
        <f>Table1[[#This Row],[Sales]]-Table1[[#This Row],[Total_Cost]]</f>
        <v>97510</v>
      </c>
      <c r="N726" s="1">
        <f>Table1[[#This Row],[Profit]]/Table1[[#This Row],[Sales]]</f>
        <v>0.4</v>
      </c>
      <c r="O726" t="str">
        <f>TEXT(Table1[[#This Row],[Order_Date]],"mmmm")</f>
        <v>December</v>
      </c>
      <c r="P726">
        <f>YEAR(Table1[[#This Row],[Order_Date]])</f>
        <v>2024</v>
      </c>
      <c r="Q726" t="str">
        <f>"Q"&amp;ROUNDUP(MONTH(Table1[[#This Row],[Order_Date]])/3,0)</f>
        <v>Q4</v>
      </c>
    </row>
    <row r="727" spans="1:17" x14ac:dyDescent="0.25">
      <c r="A727" t="s">
        <v>1792</v>
      </c>
      <c r="B727" t="s">
        <v>169</v>
      </c>
      <c r="C727" t="s">
        <v>1793</v>
      </c>
      <c r="D727" t="s">
        <v>320</v>
      </c>
      <c r="E727" t="str">
        <f>_xlfn.XLOOKUP(Table1[[#This Row],[Product_ID]],[1]!Table1[Product_ID],[1]!Table1[Product_Name])</f>
        <v>Clothing Product 15</v>
      </c>
      <c r="F727" t="str">
        <f>_xlfn.XLOOKUP(Table1[[#This Row],[Product_ID]],[1]!Table1[Product_ID],[1]!Table1[Category])</f>
        <v>Clothing</v>
      </c>
      <c r="G727">
        <f>_xlfn.XLOOKUP(Table1[[#This Row],[Product_ID]],[1]!Table1[Product_ID],[1]!Table1[Unit_Price])</f>
        <v>2943</v>
      </c>
      <c r="H727">
        <f>_xlfn.XLOOKUP(Table1[[#This Row],[Product_ID]],[1]!Table1[Product_ID],[1]!Table1[Cost])</f>
        <v>1471.5</v>
      </c>
      <c r="I727">
        <v>4</v>
      </c>
      <c r="J727">
        <v>0</v>
      </c>
      <c r="K727">
        <f>Table1[[#This Row],[Quantity]]*Table1[[#This Row],[Unit_Price]]</f>
        <v>11772</v>
      </c>
      <c r="L727">
        <f>Table1[[#This Row],[Quantity]]*Table1[[#This Row],[Cost]]</f>
        <v>5886</v>
      </c>
      <c r="M727">
        <f>Table1[[#This Row],[Sales]]-Table1[[#This Row],[Total_Cost]]</f>
        <v>5886</v>
      </c>
      <c r="N727" s="1">
        <f>Table1[[#This Row],[Profit]]/Table1[[#This Row],[Sales]]</f>
        <v>0.5</v>
      </c>
      <c r="O727" t="str">
        <f>TEXT(Table1[[#This Row],[Order_Date]],"mmmm")</f>
        <v>February</v>
      </c>
      <c r="P727">
        <f>YEAR(Table1[[#This Row],[Order_Date]])</f>
        <v>2024</v>
      </c>
      <c r="Q727" t="str">
        <f>"Q"&amp;ROUNDUP(MONTH(Table1[[#This Row],[Order_Date]])/3,0)</f>
        <v>Q1</v>
      </c>
    </row>
    <row r="728" spans="1:17" x14ac:dyDescent="0.25">
      <c r="A728" t="s">
        <v>1794</v>
      </c>
      <c r="B728" t="s">
        <v>1795</v>
      </c>
      <c r="C728" t="s">
        <v>1796</v>
      </c>
      <c r="D728" t="s">
        <v>223</v>
      </c>
      <c r="E728" t="str">
        <f>_xlfn.XLOOKUP(Table1[[#This Row],[Product_ID]],[1]!Table1[Product_ID],[1]!Table1[Product_Name])</f>
        <v>Clothing Product 48</v>
      </c>
      <c r="F728" t="str">
        <f>_xlfn.XLOOKUP(Table1[[#This Row],[Product_ID]],[1]!Table1[Product_ID],[1]!Table1[Category])</f>
        <v>Clothing</v>
      </c>
      <c r="G728">
        <f>_xlfn.XLOOKUP(Table1[[#This Row],[Product_ID]],[1]!Table1[Product_ID],[1]!Table1[Unit_Price])</f>
        <v>2190</v>
      </c>
      <c r="H728">
        <f>_xlfn.XLOOKUP(Table1[[#This Row],[Product_ID]],[1]!Table1[Product_ID],[1]!Table1[Cost])</f>
        <v>1095</v>
      </c>
      <c r="I728">
        <v>5</v>
      </c>
      <c r="J728">
        <v>15</v>
      </c>
      <c r="K728">
        <f>Table1[[#This Row],[Quantity]]*Table1[[#This Row],[Unit_Price]]</f>
        <v>10950</v>
      </c>
      <c r="L728">
        <f>Table1[[#This Row],[Quantity]]*Table1[[#This Row],[Cost]]</f>
        <v>5475</v>
      </c>
      <c r="M728">
        <f>Table1[[#This Row],[Sales]]-Table1[[#This Row],[Total_Cost]]</f>
        <v>5475</v>
      </c>
      <c r="N728" s="1">
        <f>Table1[[#This Row],[Profit]]/Table1[[#This Row],[Sales]]</f>
        <v>0.5</v>
      </c>
      <c r="O728" t="str">
        <f>TEXT(Table1[[#This Row],[Order_Date]],"mmmm")</f>
        <v>April</v>
      </c>
      <c r="P728">
        <f>YEAR(Table1[[#This Row],[Order_Date]])</f>
        <v>2025</v>
      </c>
      <c r="Q728" t="str">
        <f>"Q"&amp;ROUNDUP(MONTH(Table1[[#This Row],[Order_Date]])/3,0)</f>
        <v>Q2</v>
      </c>
    </row>
    <row r="729" spans="1:17" x14ac:dyDescent="0.25">
      <c r="A729" t="s">
        <v>1797</v>
      </c>
      <c r="B729" t="s">
        <v>967</v>
      </c>
      <c r="C729" t="s">
        <v>1591</v>
      </c>
      <c r="D729" t="s">
        <v>377</v>
      </c>
      <c r="E729" t="str">
        <f>_xlfn.XLOOKUP(Table1[[#This Row],[Product_ID]],[1]!Table1[Product_ID],[1]!Table1[Product_Name])</f>
        <v>Sports Product 2</v>
      </c>
      <c r="F729" t="str">
        <f>_xlfn.XLOOKUP(Table1[[#This Row],[Product_ID]],[1]!Table1[Product_ID],[1]!Table1[Category])</f>
        <v>Sports</v>
      </c>
      <c r="G729">
        <f>_xlfn.XLOOKUP(Table1[[#This Row],[Product_ID]],[1]!Table1[Product_ID],[1]!Table1[Unit_Price])</f>
        <v>4241</v>
      </c>
      <c r="H729">
        <f>_xlfn.XLOOKUP(Table1[[#This Row],[Product_ID]],[1]!Table1[Product_ID],[1]!Table1[Cost])</f>
        <v>2120.5</v>
      </c>
      <c r="I729">
        <v>3</v>
      </c>
      <c r="J729">
        <v>10</v>
      </c>
      <c r="K729">
        <f>Table1[[#This Row],[Quantity]]*Table1[[#This Row],[Unit_Price]]</f>
        <v>12723</v>
      </c>
      <c r="L729">
        <f>Table1[[#This Row],[Quantity]]*Table1[[#This Row],[Cost]]</f>
        <v>6361.5</v>
      </c>
      <c r="M729">
        <f>Table1[[#This Row],[Sales]]-Table1[[#This Row],[Total_Cost]]</f>
        <v>6361.5</v>
      </c>
      <c r="N729" s="1">
        <f>Table1[[#This Row],[Profit]]/Table1[[#This Row],[Sales]]</f>
        <v>0.5</v>
      </c>
      <c r="O729" t="str">
        <f>TEXT(Table1[[#This Row],[Order_Date]],"mmmm")</f>
        <v>September</v>
      </c>
      <c r="P729">
        <f>YEAR(Table1[[#This Row],[Order_Date]])</f>
        <v>2024</v>
      </c>
      <c r="Q729" t="str">
        <f>"Q"&amp;ROUNDUP(MONTH(Table1[[#This Row],[Order_Date]])/3,0)</f>
        <v>Q3</v>
      </c>
    </row>
    <row r="730" spans="1:17" x14ac:dyDescent="0.25">
      <c r="A730" t="s">
        <v>1798</v>
      </c>
      <c r="B730" t="s">
        <v>1799</v>
      </c>
      <c r="C730" t="s">
        <v>1800</v>
      </c>
      <c r="D730" t="s">
        <v>131</v>
      </c>
      <c r="E730" t="str">
        <f>_xlfn.XLOOKUP(Table1[[#This Row],[Product_ID]],[1]!Table1[Product_ID],[1]!Table1[Product_Name])</f>
        <v>Sports Product 50</v>
      </c>
      <c r="F730" t="str">
        <f>_xlfn.XLOOKUP(Table1[[#This Row],[Product_ID]],[1]!Table1[Product_ID],[1]!Table1[Category])</f>
        <v>Sports</v>
      </c>
      <c r="G730">
        <f>_xlfn.XLOOKUP(Table1[[#This Row],[Product_ID]],[1]!Table1[Product_ID],[1]!Table1[Unit_Price])</f>
        <v>10475</v>
      </c>
      <c r="H730">
        <f>_xlfn.XLOOKUP(Table1[[#This Row],[Product_ID]],[1]!Table1[Product_ID],[1]!Table1[Cost])</f>
        <v>7332.5</v>
      </c>
      <c r="I730">
        <v>2</v>
      </c>
      <c r="J730">
        <v>10</v>
      </c>
      <c r="K730">
        <f>Table1[[#This Row],[Quantity]]*Table1[[#This Row],[Unit_Price]]</f>
        <v>20950</v>
      </c>
      <c r="L730">
        <f>Table1[[#This Row],[Quantity]]*Table1[[#This Row],[Cost]]</f>
        <v>14665</v>
      </c>
      <c r="M730">
        <f>Table1[[#This Row],[Sales]]-Table1[[#This Row],[Total_Cost]]</f>
        <v>6285</v>
      </c>
      <c r="N730" s="1">
        <f>Table1[[#This Row],[Profit]]/Table1[[#This Row],[Sales]]</f>
        <v>0.3</v>
      </c>
      <c r="O730" t="str">
        <f>TEXT(Table1[[#This Row],[Order_Date]],"mmmm")</f>
        <v>April</v>
      </c>
      <c r="P730">
        <f>YEAR(Table1[[#This Row],[Order_Date]])</f>
        <v>2024</v>
      </c>
      <c r="Q730" t="str">
        <f>"Q"&amp;ROUNDUP(MONTH(Table1[[#This Row],[Order_Date]])/3,0)</f>
        <v>Q2</v>
      </c>
    </row>
    <row r="731" spans="1:17" x14ac:dyDescent="0.25">
      <c r="A731" t="s">
        <v>1801</v>
      </c>
      <c r="B731" t="s">
        <v>1802</v>
      </c>
      <c r="C731" t="s">
        <v>1803</v>
      </c>
      <c r="D731" t="s">
        <v>89</v>
      </c>
      <c r="E731" t="str">
        <f>_xlfn.XLOOKUP(Table1[[#This Row],[Product_ID]],[1]!Table1[Product_ID],[1]!Table1[Product_Name])</f>
        <v>Beauty Product 76</v>
      </c>
      <c r="F731" t="str">
        <f>_xlfn.XLOOKUP(Table1[[#This Row],[Product_ID]],[1]!Table1[Product_ID],[1]!Table1[Category])</f>
        <v>Beauty</v>
      </c>
      <c r="G731">
        <f>_xlfn.XLOOKUP(Table1[[#This Row],[Product_ID]],[1]!Table1[Product_ID],[1]!Table1[Unit_Price])</f>
        <v>3690</v>
      </c>
      <c r="H731">
        <f>_xlfn.XLOOKUP(Table1[[#This Row],[Product_ID]],[1]!Table1[Product_ID],[1]!Table1[Cost])</f>
        <v>2583</v>
      </c>
      <c r="I731">
        <v>3</v>
      </c>
      <c r="J731">
        <v>5</v>
      </c>
      <c r="K731">
        <f>Table1[[#This Row],[Quantity]]*Table1[[#This Row],[Unit_Price]]</f>
        <v>11070</v>
      </c>
      <c r="L731">
        <f>Table1[[#This Row],[Quantity]]*Table1[[#This Row],[Cost]]</f>
        <v>7749</v>
      </c>
      <c r="M731">
        <f>Table1[[#This Row],[Sales]]-Table1[[#This Row],[Total_Cost]]</f>
        <v>3321</v>
      </c>
      <c r="N731" s="1">
        <f>Table1[[#This Row],[Profit]]/Table1[[#This Row],[Sales]]</f>
        <v>0.3</v>
      </c>
      <c r="O731" t="str">
        <f>TEXT(Table1[[#This Row],[Order_Date]],"mmmm")</f>
        <v>February</v>
      </c>
      <c r="P731">
        <f>YEAR(Table1[[#This Row],[Order_Date]])</f>
        <v>2025</v>
      </c>
      <c r="Q731" t="str">
        <f>"Q"&amp;ROUNDUP(MONTH(Table1[[#This Row],[Order_Date]])/3,0)</f>
        <v>Q1</v>
      </c>
    </row>
    <row r="732" spans="1:17" x14ac:dyDescent="0.25">
      <c r="A732" t="s">
        <v>1804</v>
      </c>
      <c r="B732" t="s">
        <v>87</v>
      </c>
      <c r="C732" t="s">
        <v>1063</v>
      </c>
      <c r="D732" t="s">
        <v>502</v>
      </c>
      <c r="E732" t="str">
        <f>_xlfn.XLOOKUP(Table1[[#This Row],[Product_ID]],[1]!Table1[Product_ID],[1]!Table1[Product_Name])</f>
        <v>Beauty Product 42</v>
      </c>
      <c r="F732" t="str">
        <f>_xlfn.XLOOKUP(Table1[[#This Row],[Product_ID]],[1]!Table1[Product_ID],[1]!Table1[Category])</f>
        <v>Beauty</v>
      </c>
      <c r="G732">
        <f>_xlfn.XLOOKUP(Table1[[#This Row],[Product_ID]],[1]!Table1[Product_ID],[1]!Table1[Unit_Price])</f>
        <v>2758</v>
      </c>
      <c r="H732">
        <f>_xlfn.XLOOKUP(Table1[[#This Row],[Product_ID]],[1]!Table1[Product_ID],[1]!Table1[Cost])</f>
        <v>1379</v>
      </c>
      <c r="I732">
        <v>5</v>
      </c>
      <c r="J732">
        <v>15</v>
      </c>
      <c r="K732">
        <f>Table1[[#This Row],[Quantity]]*Table1[[#This Row],[Unit_Price]]</f>
        <v>13790</v>
      </c>
      <c r="L732">
        <f>Table1[[#This Row],[Quantity]]*Table1[[#This Row],[Cost]]</f>
        <v>6895</v>
      </c>
      <c r="M732">
        <f>Table1[[#This Row],[Sales]]-Table1[[#This Row],[Total_Cost]]</f>
        <v>6895</v>
      </c>
      <c r="N732" s="1">
        <f>Table1[[#This Row],[Profit]]/Table1[[#This Row],[Sales]]</f>
        <v>0.5</v>
      </c>
      <c r="O732" t="str">
        <f>TEXT(Table1[[#This Row],[Order_Date]],"mmmm")</f>
        <v>February</v>
      </c>
      <c r="P732">
        <f>YEAR(Table1[[#This Row],[Order_Date]])</f>
        <v>2025</v>
      </c>
      <c r="Q732" t="str">
        <f>"Q"&amp;ROUNDUP(MONTH(Table1[[#This Row],[Order_Date]])/3,0)</f>
        <v>Q1</v>
      </c>
    </row>
    <row r="733" spans="1:17" x14ac:dyDescent="0.25">
      <c r="A733" t="s">
        <v>1805</v>
      </c>
      <c r="B733" t="s">
        <v>1495</v>
      </c>
      <c r="C733" t="s">
        <v>1806</v>
      </c>
      <c r="D733" t="s">
        <v>753</v>
      </c>
      <c r="E733" t="str">
        <f>_xlfn.XLOOKUP(Table1[[#This Row],[Product_ID]],[1]!Table1[Product_ID],[1]!Table1[Product_Name])</f>
        <v>Beauty Product 73</v>
      </c>
      <c r="F733" t="str">
        <f>_xlfn.XLOOKUP(Table1[[#This Row],[Product_ID]],[1]!Table1[Product_ID],[1]!Table1[Category])</f>
        <v>Beauty</v>
      </c>
      <c r="G733">
        <f>_xlfn.XLOOKUP(Table1[[#This Row],[Product_ID]],[1]!Table1[Product_ID],[1]!Table1[Unit_Price])</f>
        <v>626</v>
      </c>
      <c r="H733">
        <f>_xlfn.XLOOKUP(Table1[[#This Row],[Product_ID]],[1]!Table1[Product_ID],[1]!Table1[Cost])</f>
        <v>438.2</v>
      </c>
      <c r="I733">
        <v>4</v>
      </c>
      <c r="J733">
        <v>20</v>
      </c>
      <c r="K733">
        <f>Table1[[#This Row],[Quantity]]*Table1[[#This Row],[Unit_Price]]</f>
        <v>2504</v>
      </c>
      <c r="L733">
        <f>Table1[[#This Row],[Quantity]]*Table1[[#This Row],[Cost]]</f>
        <v>1752.8</v>
      </c>
      <c r="M733">
        <f>Table1[[#This Row],[Sales]]-Table1[[#This Row],[Total_Cost]]</f>
        <v>751.2</v>
      </c>
      <c r="N733" s="1">
        <f>Table1[[#This Row],[Profit]]/Table1[[#This Row],[Sales]]</f>
        <v>0.30000000000000004</v>
      </c>
      <c r="O733" t="str">
        <f>TEXT(Table1[[#This Row],[Order_Date]],"mmmm")</f>
        <v>May</v>
      </c>
      <c r="P733">
        <f>YEAR(Table1[[#This Row],[Order_Date]])</f>
        <v>2025</v>
      </c>
      <c r="Q733" t="str">
        <f>"Q"&amp;ROUNDUP(MONTH(Table1[[#This Row],[Order_Date]])/3,0)</f>
        <v>Q2</v>
      </c>
    </row>
    <row r="734" spans="1:17" x14ac:dyDescent="0.25">
      <c r="A734" t="s">
        <v>1807</v>
      </c>
      <c r="B734" t="s">
        <v>141</v>
      </c>
      <c r="C734" t="s">
        <v>1808</v>
      </c>
      <c r="D734" t="s">
        <v>377</v>
      </c>
      <c r="E734" t="str">
        <f>_xlfn.XLOOKUP(Table1[[#This Row],[Product_ID]],[1]!Table1[Product_ID],[1]!Table1[Product_Name])</f>
        <v>Sports Product 2</v>
      </c>
      <c r="F734" t="str">
        <f>_xlfn.XLOOKUP(Table1[[#This Row],[Product_ID]],[1]!Table1[Product_ID],[1]!Table1[Category])</f>
        <v>Sports</v>
      </c>
      <c r="G734">
        <f>_xlfn.XLOOKUP(Table1[[#This Row],[Product_ID]],[1]!Table1[Product_ID],[1]!Table1[Unit_Price])</f>
        <v>4241</v>
      </c>
      <c r="H734">
        <f>_xlfn.XLOOKUP(Table1[[#This Row],[Product_ID]],[1]!Table1[Product_ID],[1]!Table1[Cost])</f>
        <v>2120.5</v>
      </c>
      <c r="I734">
        <v>4</v>
      </c>
      <c r="J734">
        <v>5</v>
      </c>
      <c r="K734">
        <f>Table1[[#This Row],[Quantity]]*Table1[[#This Row],[Unit_Price]]</f>
        <v>16964</v>
      </c>
      <c r="L734">
        <f>Table1[[#This Row],[Quantity]]*Table1[[#This Row],[Cost]]</f>
        <v>8482</v>
      </c>
      <c r="M734">
        <f>Table1[[#This Row],[Sales]]-Table1[[#This Row],[Total_Cost]]</f>
        <v>8482</v>
      </c>
      <c r="N734" s="1">
        <f>Table1[[#This Row],[Profit]]/Table1[[#This Row],[Sales]]</f>
        <v>0.5</v>
      </c>
      <c r="O734" t="str">
        <f>TEXT(Table1[[#This Row],[Order_Date]],"mmmm")</f>
        <v>June</v>
      </c>
      <c r="P734">
        <f>YEAR(Table1[[#This Row],[Order_Date]])</f>
        <v>2025</v>
      </c>
      <c r="Q734" t="str">
        <f>"Q"&amp;ROUNDUP(MONTH(Table1[[#This Row],[Order_Date]])/3,0)</f>
        <v>Q2</v>
      </c>
    </row>
    <row r="735" spans="1:17" x14ac:dyDescent="0.25">
      <c r="A735" t="s">
        <v>1809</v>
      </c>
      <c r="B735" t="s">
        <v>1810</v>
      </c>
      <c r="C735" t="s">
        <v>1811</v>
      </c>
      <c r="D735" t="s">
        <v>471</v>
      </c>
      <c r="E735" t="str">
        <f>_xlfn.XLOOKUP(Table1[[#This Row],[Product_ID]],[1]!Table1[Product_ID],[1]!Table1[Product_Name])</f>
        <v>Sports Product 66</v>
      </c>
      <c r="F735" t="str">
        <f>_xlfn.XLOOKUP(Table1[[#This Row],[Product_ID]],[1]!Table1[Product_ID],[1]!Table1[Category])</f>
        <v>Sports</v>
      </c>
      <c r="G735">
        <f>_xlfn.XLOOKUP(Table1[[#This Row],[Product_ID]],[1]!Table1[Product_ID],[1]!Table1[Unit_Price])</f>
        <v>4711</v>
      </c>
      <c r="H735">
        <f>_xlfn.XLOOKUP(Table1[[#This Row],[Product_ID]],[1]!Table1[Product_ID],[1]!Table1[Cost])</f>
        <v>2826.6</v>
      </c>
      <c r="I735">
        <v>3</v>
      </c>
      <c r="J735">
        <v>20</v>
      </c>
      <c r="K735">
        <f>Table1[[#This Row],[Quantity]]*Table1[[#This Row],[Unit_Price]]</f>
        <v>14133</v>
      </c>
      <c r="L735">
        <f>Table1[[#This Row],[Quantity]]*Table1[[#This Row],[Cost]]</f>
        <v>8479.7999999999993</v>
      </c>
      <c r="M735">
        <f>Table1[[#This Row],[Sales]]-Table1[[#This Row],[Total_Cost]]</f>
        <v>5653.2000000000007</v>
      </c>
      <c r="N735" s="1">
        <f>Table1[[#This Row],[Profit]]/Table1[[#This Row],[Sales]]</f>
        <v>0.40000000000000008</v>
      </c>
      <c r="O735" t="str">
        <f>TEXT(Table1[[#This Row],[Order_Date]],"mmmm")</f>
        <v>August</v>
      </c>
      <c r="P735">
        <f>YEAR(Table1[[#This Row],[Order_Date]])</f>
        <v>2025</v>
      </c>
      <c r="Q735" t="str">
        <f>"Q"&amp;ROUNDUP(MONTH(Table1[[#This Row],[Order_Date]])/3,0)</f>
        <v>Q3</v>
      </c>
    </row>
    <row r="736" spans="1:17" x14ac:dyDescent="0.25">
      <c r="A736" t="s">
        <v>1812</v>
      </c>
      <c r="B736" t="s">
        <v>312</v>
      </c>
      <c r="C736" t="s">
        <v>731</v>
      </c>
      <c r="D736" t="s">
        <v>21</v>
      </c>
      <c r="E736" t="str">
        <f>_xlfn.XLOOKUP(Table1[[#This Row],[Product_ID]],[1]!Table1[Product_ID],[1]!Table1[Product_Name])</f>
        <v>Electronics Product 77</v>
      </c>
      <c r="F736" t="str">
        <f>_xlfn.XLOOKUP(Table1[[#This Row],[Product_ID]],[1]!Table1[Product_ID],[1]!Table1[Category])</f>
        <v>Electronics</v>
      </c>
      <c r="G736">
        <f>_xlfn.XLOOKUP(Table1[[#This Row],[Product_ID]],[1]!Table1[Product_ID],[1]!Table1[Unit_Price])</f>
        <v>42787</v>
      </c>
      <c r="H736">
        <f>_xlfn.XLOOKUP(Table1[[#This Row],[Product_ID]],[1]!Table1[Product_ID],[1]!Table1[Cost])</f>
        <v>29950.9</v>
      </c>
      <c r="I736">
        <v>1</v>
      </c>
      <c r="J736">
        <v>0</v>
      </c>
      <c r="K736">
        <f>Table1[[#This Row],[Quantity]]*Table1[[#This Row],[Unit_Price]]</f>
        <v>42787</v>
      </c>
      <c r="L736">
        <f>Table1[[#This Row],[Quantity]]*Table1[[#This Row],[Cost]]</f>
        <v>29950.9</v>
      </c>
      <c r="M736">
        <f>Table1[[#This Row],[Sales]]-Table1[[#This Row],[Total_Cost]]</f>
        <v>12836.099999999999</v>
      </c>
      <c r="N736" s="1">
        <f>Table1[[#This Row],[Profit]]/Table1[[#This Row],[Sales]]</f>
        <v>0.3</v>
      </c>
      <c r="O736" t="str">
        <f>TEXT(Table1[[#This Row],[Order_Date]],"mmmm")</f>
        <v>May</v>
      </c>
      <c r="P736">
        <f>YEAR(Table1[[#This Row],[Order_Date]])</f>
        <v>2024</v>
      </c>
      <c r="Q736" t="str">
        <f>"Q"&amp;ROUNDUP(MONTH(Table1[[#This Row],[Order_Date]])/3,0)</f>
        <v>Q2</v>
      </c>
    </row>
    <row r="737" spans="1:17" x14ac:dyDescent="0.25">
      <c r="A737" t="s">
        <v>1813</v>
      </c>
      <c r="B737" t="s">
        <v>197</v>
      </c>
      <c r="C737" t="s">
        <v>1814</v>
      </c>
      <c r="D737" t="s">
        <v>270</v>
      </c>
      <c r="E737" t="str">
        <f>_xlfn.XLOOKUP(Table1[[#This Row],[Product_ID]],[1]!Table1[Product_ID],[1]!Table1[Product_Name])</f>
        <v>Clothing Product 47</v>
      </c>
      <c r="F737" t="str">
        <f>_xlfn.XLOOKUP(Table1[[#This Row],[Product_ID]],[1]!Table1[Product_ID],[1]!Table1[Category])</f>
        <v>Clothing</v>
      </c>
      <c r="G737">
        <f>_xlfn.XLOOKUP(Table1[[#This Row],[Product_ID]],[1]!Table1[Product_ID],[1]!Table1[Unit_Price])</f>
        <v>3146</v>
      </c>
      <c r="H737">
        <f>_xlfn.XLOOKUP(Table1[[#This Row],[Product_ID]],[1]!Table1[Product_ID],[1]!Table1[Cost])</f>
        <v>1573</v>
      </c>
      <c r="I737">
        <v>1</v>
      </c>
      <c r="J737">
        <v>0</v>
      </c>
      <c r="K737">
        <f>Table1[[#This Row],[Quantity]]*Table1[[#This Row],[Unit_Price]]</f>
        <v>3146</v>
      </c>
      <c r="L737">
        <f>Table1[[#This Row],[Quantity]]*Table1[[#This Row],[Cost]]</f>
        <v>1573</v>
      </c>
      <c r="M737">
        <f>Table1[[#This Row],[Sales]]-Table1[[#This Row],[Total_Cost]]</f>
        <v>1573</v>
      </c>
      <c r="N737" s="1">
        <f>Table1[[#This Row],[Profit]]/Table1[[#This Row],[Sales]]</f>
        <v>0.5</v>
      </c>
      <c r="O737" t="str">
        <f>TEXT(Table1[[#This Row],[Order_Date]],"mmmm")</f>
        <v>March</v>
      </c>
      <c r="P737">
        <f>YEAR(Table1[[#This Row],[Order_Date]])</f>
        <v>2025</v>
      </c>
      <c r="Q737" t="str">
        <f>"Q"&amp;ROUNDUP(MONTH(Table1[[#This Row],[Order_Date]])/3,0)</f>
        <v>Q1</v>
      </c>
    </row>
    <row r="738" spans="1:17" x14ac:dyDescent="0.25">
      <c r="A738" t="s">
        <v>1815</v>
      </c>
      <c r="B738" t="s">
        <v>1816</v>
      </c>
      <c r="C738" t="s">
        <v>561</v>
      </c>
      <c r="D738" t="s">
        <v>450</v>
      </c>
      <c r="E738" t="str">
        <f>_xlfn.XLOOKUP(Table1[[#This Row],[Product_ID]],[1]!Table1[Product_ID],[1]!Table1[Product_Name])</f>
        <v>Electronics Product 82</v>
      </c>
      <c r="F738" t="str">
        <f>_xlfn.XLOOKUP(Table1[[#This Row],[Product_ID]],[1]!Table1[Product_ID],[1]!Table1[Category])</f>
        <v>Electronics</v>
      </c>
      <c r="G738">
        <f>_xlfn.XLOOKUP(Table1[[#This Row],[Product_ID]],[1]!Table1[Product_ID],[1]!Table1[Unit_Price])</f>
        <v>354</v>
      </c>
      <c r="H738">
        <f>_xlfn.XLOOKUP(Table1[[#This Row],[Product_ID]],[1]!Table1[Product_ID],[1]!Table1[Cost])</f>
        <v>247.8</v>
      </c>
      <c r="I738">
        <v>5</v>
      </c>
      <c r="J738">
        <v>5</v>
      </c>
      <c r="K738">
        <f>Table1[[#This Row],[Quantity]]*Table1[[#This Row],[Unit_Price]]</f>
        <v>1770</v>
      </c>
      <c r="L738">
        <f>Table1[[#This Row],[Quantity]]*Table1[[#This Row],[Cost]]</f>
        <v>1239</v>
      </c>
      <c r="M738">
        <f>Table1[[#This Row],[Sales]]-Table1[[#This Row],[Total_Cost]]</f>
        <v>531</v>
      </c>
      <c r="N738" s="1">
        <f>Table1[[#This Row],[Profit]]/Table1[[#This Row],[Sales]]</f>
        <v>0.3</v>
      </c>
      <c r="O738" t="str">
        <f>TEXT(Table1[[#This Row],[Order_Date]],"mmmm")</f>
        <v>April</v>
      </c>
      <c r="P738">
        <f>YEAR(Table1[[#This Row],[Order_Date]])</f>
        <v>2025</v>
      </c>
      <c r="Q738" t="str">
        <f>"Q"&amp;ROUNDUP(MONTH(Table1[[#This Row],[Order_Date]])/3,0)</f>
        <v>Q2</v>
      </c>
    </row>
    <row r="739" spans="1:17" x14ac:dyDescent="0.25">
      <c r="A739" t="s">
        <v>1817</v>
      </c>
      <c r="B739" t="s">
        <v>1818</v>
      </c>
      <c r="C739" t="s">
        <v>1040</v>
      </c>
      <c r="D739" t="s">
        <v>898</v>
      </c>
      <c r="E739" t="str">
        <f>_xlfn.XLOOKUP(Table1[[#This Row],[Product_ID]],[1]!Table1[Product_ID],[1]!Table1[Product_Name])</f>
        <v>Sports Product 29</v>
      </c>
      <c r="F739" t="str">
        <f>_xlfn.XLOOKUP(Table1[[#This Row],[Product_ID]],[1]!Table1[Product_ID],[1]!Table1[Category])</f>
        <v>Sports</v>
      </c>
      <c r="G739">
        <f>_xlfn.XLOOKUP(Table1[[#This Row],[Product_ID]],[1]!Table1[Product_ID],[1]!Table1[Unit_Price])</f>
        <v>2105</v>
      </c>
      <c r="H739">
        <f>_xlfn.XLOOKUP(Table1[[#This Row],[Product_ID]],[1]!Table1[Product_ID],[1]!Table1[Cost])</f>
        <v>1263</v>
      </c>
      <c r="I739">
        <v>4</v>
      </c>
      <c r="J739">
        <v>20</v>
      </c>
      <c r="K739">
        <f>Table1[[#This Row],[Quantity]]*Table1[[#This Row],[Unit_Price]]</f>
        <v>8420</v>
      </c>
      <c r="L739">
        <f>Table1[[#This Row],[Quantity]]*Table1[[#This Row],[Cost]]</f>
        <v>5052</v>
      </c>
      <c r="M739">
        <f>Table1[[#This Row],[Sales]]-Table1[[#This Row],[Total_Cost]]</f>
        <v>3368</v>
      </c>
      <c r="N739" s="1">
        <f>Table1[[#This Row],[Profit]]/Table1[[#This Row],[Sales]]</f>
        <v>0.4</v>
      </c>
      <c r="O739" t="str">
        <f>TEXT(Table1[[#This Row],[Order_Date]],"mmmm")</f>
        <v>October</v>
      </c>
      <c r="P739">
        <f>YEAR(Table1[[#This Row],[Order_Date]])</f>
        <v>2025</v>
      </c>
      <c r="Q739" t="str">
        <f>"Q"&amp;ROUNDUP(MONTH(Table1[[#This Row],[Order_Date]])/3,0)</f>
        <v>Q4</v>
      </c>
    </row>
    <row r="740" spans="1:17" x14ac:dyDescent="0.25">
      <c r="A740" t="s">
        <v>1819</v>
      </c>
      <c r="B740" t="s">
        <v>547</v>
      </c>
      <c r="C740" t="s">
        <v>1702</v>
      </c>
      <c r="D740" t="s">
        <v>171</v>
      </c>
      <c r="E740" t="str">
        <f>_xlfn.XLOOKUP(Table1[[#This Row],[Product_ID]],[1]!Table1[Product_ID],[1]!Table1[Product_Name])</f>
        <v>Clothing Product 27</v>
      </c>
      <c r="F740" t="str">
        <f>_xlfn.XLOOKUP(Table1[[#This Row],[Product_ID]],[1]!Table1[Product_ID],[1]!Table1[Category])</f>
        <v>Clothing</v>
      </c>
      <c r="G740">
        <f>_xlfn.XLOOKUP(Table1[[#This Row],[Product_ID]],[1]!Table1[Product_ID],[1]!Table1[Unit_Price])</f>
        <v>4969</v>
      </c>
      <c r="H740">
        <f>_xlfn.XLOOKUP(Table1[[#This Row],[Product_ID]],[1]!Table1[Product_ID],[1]!Table1[Cost])</f>
        <v>2484.5</v>
      </c>
      <c r="I740">
        <v>2</v>
      </c>
      <c r="J740">
        <v>20</v>
      </c>
      <c r="K740">
        <f>Table1[[#This Row],[Quantity]]*Table1[[#This Row],[Unit_Price]]</f>
        <v>9938</v>
      </c>
      <c r="L740">
        <f>Table1[[#This Row],[Quantity]]*Table1[[#This Row],[Cost]]</f>
        <v>4969</v>
      </c>
      <c r="M740">
        <f>Table1[[#This Row],[Sales]]-Table1[[#This Row],[Total_Cost]]</f>
        <v>4969</v>
      </c>
      <c r="N740" s="1">
        <f>Table1[[#This Row],[Profit]]/Table1[[#This Row],[Sales]]</f>
        <v>0.5</v>
      </c>
      <c r="O740" t="str">
        <f>TEXT(Table1[[#This Row],[Order_Date]],"mmmm")</f>
        <v>February</v>
      </c>
      <c r="P740">
        <f>YEAR(Table1[[#This Row],[Order_Date]])</f>
        <v>2025</v>
      </c>
      <c r="Q740" t="str">
        <f>"Q"&amp;ROUNDUP(MONTH(Table1[[#This Row],[Order_Date]])/3,0)</f>
        <v>Q1</v>
      </c>
    </row>
    <row r="741" spans="1:17" x14ac:dyDescent="0.25">
      <c r="A741" t="s">
        <v>1820</v>
      </c>
      <c r="B741" t="s">
        <v>1821</v>
      </c>
      <c r="C741" t="s">
        <v>178</v>
      </c>
      <c r="D741" t="s">
        <v>100</v>
      </c>
      <c r="E741" t="str">
        <f>_xlfn.XLOOKUP(Table1[[#This Row],[Product_ID]],[1]!Table1[Product_ID],[1]!Table1[Product_Name])</f>
        <v>Electronics Product 74</v>
      </c>
      <c r="F741" t="str">
        <f>_xlfn.XLOOKUP(Table1[[#This Row],[Product_ID]],[1]!Table1[Product_ID],[1]!Table1[Category])</f>
        <v>Electronics</v>
      </c>
      <c r="G741">
        <f>_xlfn.XLOOKUP(Table1[[#This Row],[Product_ID]],[1]!Table1[Product_ID],[1]!Table1[Unit_Price])</f>
        <v>20835</v>
      </c>
      <c r="H741">
        <f>_xlfn.XLOOKUP(Table1[[#This Row],[Product_ID]],[1]!Table1[Product_ID],[1]!Table1[Cost])</f>
        <v>12501</v>
      </c>
      <c r="I741">
        <v>2</v>
      </c>
      <c r="J741">
        <v>10</v>
      </c>
      <c r="K741">
        <f>Table1[[#This Row],[Quantity]]*Table1[[#This Row],[Unit_Price]]</f>
        <v>41670</v>
      </c>
      <c r="L741">
        <f>Table1[[#This Row],[Quantity]]*Table1[[#This Row],[Cost]]</f>
        <v>25002</v>
      </c>
      <c r="M741">
        <f>Table1[[#This Row],[Sales]]-Table1[[#This Row],[Total_Cost]]</f>
        <v>16668</v>
      </c>
      <c r="N741" s="1">
        <f>Table1[[#This Row],[Profit]]/Table1[[#This Row],[Sales]]</f>
        <v>0.4</v>
      </c>
      <c r="O741" t="str">
        <f>TEXT(Table1[[#This Row],[Order_Date]],"mmmm")</f>
        <v>September</v>
      </c>
      <c r="P741">
        <f>YEAR(Table1[[#This Row],[Order_Date]])</f>
        <v>2024</v>
      </c>
      <c r="Q741" t="str">
        <f>"Q"&amp;ROUNDUP(MONTH(Table1[[#This Row],[Order_Date]])/3,0)</f>
        <v>Q3</v>
      </c>
    </row>
    <row r="742" spans="1:17" x14ac:dyDescent="0.25">
      <c r="A742" t="s">
        <v>1822</v>
      </c>
      <c r="B742" t="s">
        <v>1823</v>
      </c>
      <c r="C742" t="s">
        <v>1221</v>
      </c>
      <c r="D742" t="s">
        <v>502</v>
      </c>
      <c r="E742" t="str">
        <f>_xlfn.XLOOKUP(Table1[[#This Row],[Product_ID]],[1]!Table1[Product_ID],[1]!Table1[Product_Name])</f>
        <v>Beauty Product 42</v>
      </c>
      <c r="F742" t="str">
        <f>_xlfn.XLOOKUP(Table1[[#This Row],[Product_ID]],[1]!Table1[Product_ID],[1]!Table1[Category])</f>
        <v>Beauty</v>
      </c>
      <c r="G742">
        <f>_xlfn.XLOOKUP(Table1[[#This Row],[Product_ID]],[1]!Table1[Product_ID],[1]!Table1[Unit_Price])</f>
        <v>2758</v>
      </c>
      <c r="H742">
        <f>_xlfn.XLOOKUP(Table1[[#This Row],[Product_ID]],[1]!Table1[Product_ID],[1]!Table1[Cost])</f>
        <v>1379</v>
      </c>
      <c r="I742">
        <v>4</v>
      </c>
      <c r="J742">
        <v>0</v>
      </c>
      <c r="K742">
        <f>Table1[[#This Row],[Quantity]]*Table1[[#This Row],[Unit_Price]]</f>
        <v>11032</v>
      </c>
      <c r="L742">
        <f>Table1[[#This Row],[Quantity]]*Table1[[#This Row],[Cost]]</f>
        <v>5516</v>
      </c>
      <c r="M742">
        <f>Table1[[#This Row],[Sales]]-Table1[[#This Row],[Total_Cost]]</f>
        <v>5516</v>
      </c>
      <c r="N742" s="1">
        <f>Table1[[#This Row],[Profit]]/Table1[[#This Row],[Sales]]</f>
        <v>0.5</v>
      </c>
      <c r="O742" t="str">
        <f>TEXT(Table1[[#This Row],[Order_Date]],"mmmm")</f>
        <v>May</v>
      </c>
      <c r="P742">
        <f>YEAR(Table1[[#This Row],[Order_Date]])</f>
        <v>2024</v>
      </c>
      <c r="Q742" t="str">
        <f>"Q"&amp;ROUNDUP(MONTH(Table1[[#This Row],[Order_Date]])/3,0)</f>
        <v>Q2</v>
      </c>
    </row>
    <row r="743" spans="1:17" x14ac:dyDescent="0.25">
      <c r="A743" t="s">
        <v>1824</v>
      </c>
      <c r="B743" t="s">
        <v>1825</v>
      </c>
      <c r="C743" t="s">
        <v>1826</v>
      </c>
      <c r="D743" t="s">
        <v>542</v>
      </c>
      <c r="E743" t="str">
        <f>_xlfn.XLOOKUP(Table1[[#This Row],[Product_ID]],[1]!Table1[Product_ID],[1]!Table1[Product_Name])</f>
        <v>Home &amp; Kitchen Product 78</v>
      </c>
      <c r="F743" t="str">
        <f>_xlfn.XLOOKUP(Table1[[#This Row],[Product_ID]],[1]!Table1[Product_ID],[1]!Table1[Category])</f>
        <v>Home &amp; Kitchen</v>
      </c>
      <c r="G743">
        <f>_xlfn.XLOOKUP(Table1[[#This Row],[Product_ID]],[1]!Table1[Product_ID],[1]!Table1[Unit_Price])</f>
        <v>700</v>
      </c>
      <c r="H743">
        <f>_xlfn.XLOOKUP(Table1[[#This Row],[Product_ID]],[1]!Table1[Product_ID],[1]!Table1[Cost])</f>
        <v>420</v>
      </c>
      <c r="I743">
        <v>4</v>
      </c>
      <c r="J743">
        <v>15</v>
      </c>
      <c r="K743">
        <f>Table1[[#This Row],[Quantity]]*Table1[[#This Row],[Unit_Price]]</f>
        <v>2800</v>
      </c>
      <c r="L743">
        <f>Table1[[#This Row],[Quantity]]*Table1[[#This Row],[Cost]]</f>
        <v>1680</v>
      </c>
      <c r="M743">
        <f>Table1[[#This Row],[Sales]]-Table1[[#This Row],[Total_Cost]]</f>
        <v>1120</v>
      </c>
      <c r="N743" s="1">
        <f>Table1[[#This Row],[Profit]]/Table1[[#This Row],[Sales]]</f>
        <v>0.4</v>
      </c>
      <c r="O743" t="str">
        <f>TEXT(Table1[[#This Row],[Order_Date]],"mmmm")</f>
        <v>November</v>
      </c>
      <c r="P743">
        <f>YEAR(Table1[[#This Row],[Order_Date]])</f>
        <v>2024</v>
      </c>
      <c r="Q743" t="str">
        <f>"Q"&amp;ROUNDUP(MONTH(Table1[[#This Row],[Order_Date]])/3,0)</f>
        <v>Q4</v>
      </c>
    </row>
    <row r="744" spans="1:17" x14ac:dyDescent="0.25">
      <c r="A744" t="s">
        <v>1827</v>
      </c>
      <c r="B744" t="s">
        <v>191</v>
      </c>
      <c r="C744" t="s">
        <v>1828</v>
      </c>
      <c r="D744" t="s">
        <v>663</v>
      </c>
      <c r="E744" t="str">
        <f>_xlfn.XLOOKUP(Table1[[#This Row],[Product_ID]],[1]!Table1[Product_ID],[1]!Table1[Product_Name])</f>
        <v>Electronics Product 34</v>
      </c>
      <c r="F744" t="str">
        <f>_xlfn.XLOOKUP(Table1[[#This Row],[Product_ID]],[1]!Table1[Product_ID],[1]!Table1[Category])</f>
        <v>Electronics</v>
      </c>
      <c r="G744">
        <f>_xlfn.XLOOKUP(Table1[[#This Row],[Product_ID]],[1]!Table1[Product_ID],[1]!Table1[Unit_Price])</f>
        <v>4860</v>
      </c>
      <c r="H744">
        <f>_xlfn.XLOOKUP(Table1[[#This Row],[Product_ID]],[1]!Table1[Product_ID],[1]!Table1[Cost])</f>
        <v>2430</v>
      </c>
      <c r="I744">
        <v>1</v>
      </c>
      <c r="J744">
        <v>10</v>
      </c>
      <c r="K744">
        <f>Table1[[#This Row],[Quantity]]*Table1[[#This Row],[Unit_Price]]</f>
        <v>4860</v>
      </c>
      <c r="L744">
        <f>Table1[[#This Row],[Quantity]]*Table1[[#This Row],[Cost]]</f>
        <v>2430</v>
      </c>
      <c r="M744">
        <f>Table1[[#This Row],[Sales]]-Table1[[#This Row],[Total_Cost]]</f>
        <v>2430</v>
      </c>
      <c r="N744" s="1">
        <f>Table1[[#This Row],[Profit]]/Table1[[#This Row],[Sales]]</f>
        <v>0.5</v>
      </c>
      <c r="O744" t="str">
        <f>TEXT(Table1[[#This Row],[Order_Date]],"mmmm")</f>
        <v>October</v>
      </c>
      <c r="P744">
        <f>YEAR(Table1[[#This Row],[Order_Date]])</f>
        <v>2025</v>
      </c>
      <c r="Q744" t="str">
        <f>"Q"&amp;ROUNDUP(MONTH(Table1[[#This Row],[Order_Date]])/3,0)</f>
        <v>Q4</v>
      </c>
    </row>
    <row r="745" spans="1:17" x14ac:dyDescent="0.25">
      <c r="A745" t="s">
        <v>1829</v>
      </c>
      <c r="B745" t="s">
        <v>277</v>
      </c>
      <c r="C745" t="s">
        <v>1728</v>
      </c>
      <c r="D745" t="s">
        <v>96</v>
      </c>
      <c r="E745" t="str">
        <f>_xlfn.XLOOKUP(Table1[[#This Row],[Product_ID]],[1]!Table1[Product_ID],[1]!Table1[Product_Name])</f>
        <v>Electronics Product 91</v>
      </c>
      <c r="F745" t="str">
        <f>_xlfn.XLOOKUP(Table1[[#This Row],[Product_ID]],[1]!Table1[Product_ID],[1]!Table1[Category])</f>
        <v>Electronics</v>
      </c>
      <c r="G745">
        <f>_xlfn.XLOOKUP(Table1[[#This Row],[Product_ID]],[1]!Table1[Product_ID],[1]!Table1[Unit_Price])</f>
        <v>45348</v>
      </c>
      <c r="H745">
        <f>_xlfn.XLOOKUP(Table1[[#This Row],[Product_ID]],[1]!Table1[Product_ID],[1]!Table1[Cost])</f>
        <v>27208.799999999999</v>
      </c>
      <c r="I745">
        <v>2</v>
      </c>
      <c r="J745">
        <v>0</v>
      </c>
      <c r="K745">
        <f>Table1[[#This Row],[Quantity]]*Table1[[#This Row],[Unit_Price]]</f>
        <v>90696</v>
      </c>
      <c r="L745">
        <f>Table1[[#This Row],[Quantity]]*Table1[[#This Row],[Cost]]</f>
        <v>54417.599999999999</v>
      </c>
      <c r="M745">
        <f>Table1[[#This Row],[Sales]]-Table1[[#This Row],[Total_Cost]]</f>
        <v>36278.400000000001</v>
      </c>
      <c r="N745" s="1">
        <f>Table1[[#This Row],[Profit]]/Table1[[#This Row],[Sales]]</f>
        <v>0.4</v>
      </c>
      <c r="O745" t="str">
        <f>TEXT(Table1[[#This Row],[Order_Date]],"mmmm")</f>
        <v>March</v>
      </c>
      <c r="P745">
        <f>YEAR(Table1[[#This Row],[Order_Date]])</f>
        <v>2024</v>
      </c>
      <c r="Q745" t="str">
        <f>"Q"&amp;ROUNDUP(MONTH(Table1[[#This Row],[Order_Date]])/3,0)</f>
        <v>Q1</v>
      </c>
    </row>
    <row r="746" spans="1:17" x14ac:dyDescent="0.25">
      <c r="A746" t="s">
        <v>1830</v>
      </c>
      <c r="B746" t="s">
        <v>1759</v>
      </c>
      <c r="C746" t="s">
        <v>937</v>
      </c>
      <c r="D746" t="s">
        <v>288</v>
      </c>
      <c r="E746" t="str">
        <f>_xlfn.XLOOKUP(Table1[[#This Row],[Product_ID]],[1]!Table1[Product_ID],[1]!Table1[Product_Name])</f>
        <v>Clothing Product 81</v>
      </c>
      <c r="F746" t="str">
        <f>_xlfn.XLOOKUP(Table1[[#This Row],[Product_ID]],[1]!Table1[Product_ID],[1]!Table1[Category])</f>
        <v>Clothing</v>
      </c>
      <c r="G746">
        <f>_xlfn.XLOOKUP(Table1[[#This Row],[Product_ID]],[1]!Table1[Product_ID],[1]!Table1[Unit_Price])</f>
        <v>4046</v>
      </c>
      <c r="H746">
        <f>_xlfn.XLOOKUP(Table1[[#This Row],[Product_ID]],[1]!Table1[Product_ID],[1]!Table1[Cost])</f>
        <v>2427.6</v>
      </c>
      <c r="I746">
        <v>2</v>
      </c>
      <c r="J746">
        <v>0</v>
      </c>
      <c r="K746">
        <f>Table1[[#This Row],[Quantity]]*Table1[[#This Row],[Unit_Price]]</f>
        <v>8092</v>
      </c>
      <c r="L746">
        <f>Table1[[#This Row],[Quantity]]*Table1[[#This Row],[Cost]]</f>
        <v>4855.2</v>
      </c>
      <c r="M746">
        <f>Table1[[#This Row],[Sales]]-Table1[[#This Row],[Total_Cost]]</f>
        <v>3236.8</v>
      </c>
      <c r="N746" s="1">
        <f>Table1[[#This Row],[Profit]]/Table1[[#This Row],[Sales]]</f>
        <v>0.4</v>
      </c>
      <c r="O746" t="str">
        <f>TEXT(Table1[[#This Row],[Order_Date]],"mmmm")</f>
        <v>June</v>
      </c>
      <c r="P746">
        <f>YEAR(Table1[[#This Row],[Order_Date]])</f>
        <v>2025</v>
      </c>
      <c r="Q746" t="str">
        <f>"Q"&amp;ROUNDUP(MONTH(Table1[[#This Row],[Order_Date]])/3,0)</f>
        <v>Q2</v>
      </c>
    </row>
    <row r="747" spans="1:17" x14ac:dyDescent="0.25">
      <c r="A747" t="s">
        <v>1831</v>
      </c>
      <c r="B747" t="s">
        <v>675</v>
      </c>
      <c r="C747" t="s">
        <v>1832</v>
      </c>
      <c r="D747" t="s">
        <v>131</v>
      </c>
      <c r="E747" t="str">
        <f>_xlfn.XLOOKUP(Table1[[#This Row],[Product_ID]],[1]!Table1[Product_ID],[1]!Table1[Product_Name])</f>
        <v>Sports Product 50</v>
      </c>
      <c r="F747" t="str">
        <f>_xlfn.XLOOKUP(Table1[[#This Row],[Product_ID]],[1]!Table1[Product_ID],[1]!Table1[Category])</f>
        <v>Sports</v>
      </c>
      <c r="G747">
        <f>_xlfn.XLOOKUP(Table1[[#This Row],[Product_ID]],[1]!Table1[Product_ID],[1]!Table1[Unit_Price])</f>
        <v>10475</v>
      </c>
      <c r="H747">
        <f>_xlfn.XLOOKUP(Table1[[#This Row],[Product_ID]],[1]!Table1[Product_ID],[1]!Table1[Cost])</f>
        <v>7332.5</v>
      </c>
      <c r="I747">
        <v>4</v>
      </c>
      <c r="J747">
        <v>5</v>
      </c>
      <c r="K747">
        <f>Table1[[#This Row],[Quantity]]*Table1[[#This Row],[Unit_Price]]</f>
        <v>41900</v>
      </c>
      <c r="L747">
        <f>Table1[[#This Row],[Quantity]]*Table1[[#This Row],[Cost]]</f>
        <v>29330</v>
      </c>
      <c r="M747">
        <f>Table1[[#This Row],[Sales]]-Table1[[#This Row],[Total_Cost]]</f>
        <v>12570</v>
      </c>
      <c r="N747" s="1">
        <f>Table1[[#This Row],[Profit]]/Table1[[#This Row],[Sales]]</f>
        <v>0.3</v>
      </c>
      <c r="O747" t="str">
        <f>TEXT(Table1[[#This Row],[Order_Date]],"mmmm")</f>
        <v>September</v>
      </c>
      <c r="P747">
        <f>YEAR(Table1[[#This Row],[Order_Date]])</f>
        <v>2024</v>
      </c>
      <c r="Q747" t="str">
        <f>"Q"&amp;ROUNDUP(MONTH(Table1[[#This Row],[Order_Date]])/3,0)</f>
        <v>Q3</v>
      </c>
    </row>
    <row r="748" spans="1:17" x14ac:dyDescent="0.25">
      <c r="A748" t="s">
        <v>1833</v>
      </c>
      <c r="B748" t="s">
        <v>583</v>
      </c>
      <c r="C748" t="s">
        <v>487</v>
      </c>
      <c r="D748" t="s">
        <v>37</v>
      </c>
      <c r="E748" t="str">
        <f>_xlfn.XLOOKUP(Table1[[#This Row],[Product_ID]],[1]!Table1[Product_ID],[1]!Table1[Product_Name])</f>
        <v>Home &amp; Kitchen Product 46</v>
      </c>
      <c r="F748" t="str">
        <f>_xlfn.XLOOKUP(Table1[[#This Row],[Product_ID]],[1]!Table1[Product_ID],[1]!Table1[Category])</f>
        <v>Home &amp; Kitchen</v>
      </c>
      <c r="G748">
        <f>_xlfn.XLOOKUP(Table1[[#This Row],[Product_ID]],[1]!Table1[Product_ID],[1]!Table1[Unit_Price])</f>
        <v>10604</v>
      </c>
      <c r="H748">
        <f>_xlfn.XLOOKUP(Table1[[#This Row],[Product_ID]],[1]!Table1[Product_ID],[1]!Table1[Cost])</f>
        <v>5302</v>
      </c>
      <c r="I748">
        <v>4</v>
      </c>
      <c r="J748">
        <v>10</v>
      </c>
      <c r="K748">
        <f>Table1[[#This Row],[Quantity]]*Table1[[#This Row],[Unit_Price]]</f>
        <v>42416</v>
      </c>
      <c r="L748">
        <f>Table1[[#This Row],[Quantity]]*Table1[[#This Row],[Cost]]</f>
        <v>21208</v>
      </c>
      <c r="M748">
        <f>Table1[[#This Row],[Sales]]-Table1[[#This Row],[Total_Cost]]</f>
        <v>21208</v>
      </c>
      <c r="N748" s="1">
        <f>Table1[[#This Row],[Profit]]/Table1[[#This Row],[Sales]]</f>
        <v>0.5</v>
      </c>
      <c r="O748" t="str">
        <f>TEXT(Table1[[#This Row],[Order_Date]],"mmmm")</f>
        <v>July</v>
      </c>
      <c r="P748">
        <f>YEAR(Table1[[#This Row],[Order_Date]])</f>
        <v>2025</v>
      </c>
      <c r="Q748" t="str">
        <f>"Q"&amp;ROUNDUP(MONTH(Table1[[#This Row],[Order_Date]])/3,0)</f>
        <v>Q3</v>
      </c>
    </row>
    <row r="749" spans="1:17" x14ac:dyDescent="0.25">
      <c r="A749" t="s">
        <v>1834</v>
      </c>
      <c r="B749" t="s">
        <v>984</v>
      </c>
      <c r="C749" t="s">
        <v>1194</v>
      </c>
      <c r="D749" t="s">
        <v>216</v>
      </c>
      <c r="E749" t="str">
        <f>_xlfn.XLOOKUP(Table1[[#This Row],[Product_ID]],[1]!Table1[Product_ID],[1]!Table1[Product_Name])</f>
        <v>Beauty Product 69</v>
      </c>
      <c r="F749" t="str">
        <f>_xlfn.XLOOKUP(Table1[[#This Row],[Product_ID]],[1]!Table1[Product_ID],[1]!Table1[Category])</f>
        <v>Beauty</v>
      </c>
      <c r="G749">
        <f>_xlfn.XLOOKUP(Table1[[#This Row],[Product_ID]],[1]!Table1[Product_ID],[1]!Table1[Unit_Price])</f>
        <v>384</v>
      </c>
      <c r="H749">
        <f>_xlfn.XLOOKUP(Table1[[#This Row],[Product_ID]],[1]!Table1[Product_ID],[1]!Table1[Cost])</f>
        <v>192</v>
      </c>
      <c r="I749">
        <v>3</v>
      </c>
      <c r="J749">
        <v>10</v>
      </c>
      <c r="K749">
        <f>Table1[[#This Row],[Quantity]]*Table1[[#This Row],[Unit_Price]]</f>
        <v>1152</v>
      </c>
      <c r="L749">
        <f>Table1[[#This Row],[Quantity]]*Table1[[#This Row],[Cost]]</f>
        <v>576</v>
      </c>
      <c r="M749">
        <f>Table1[[#This Row],[Sales]]-Table1[[#This Row],[Total_Cost]]</f>
        <v>576</v>
      </c>
      <c r="N749" s="1">
        <f>Table1[[#This Row],[Profit]]/Table1[[#This Row],[Sales]]</f>
        <v>0.5</v>
      </c>
      <c r="O749" t="str">
        <f>TEXT(Table1[[#This Row],[Order_Date]],"mmmm")</f>
        <v>January</v>
      </c>
      <c r="P749">
        <f>YEAR(Table1[[#This Row],[Order_Date]])</f>
        <v>2024</v>
      </c>
      <c r="Q749" t="str">
        <f>"Q"&amp;ROUNDUP(MONTH(Table1[[#This Row],[Order_Date]])/3,0)</f>
        <v>Q1</v>
      </c>
    </row>
    <row r="750" spans="1:17" x14ac:dyDescent="0.25">
      <c r="A750" t="s">
        <v>1835</v>
      </c>
      <c r="B750" t="s">
        <v>948</v>
      </c>
      <c r="C750" t="s">
        <v>436</v>
      </c>
      <c r="D750" t="s">
        <v>304</v>
      </c>
      <c r="E750" t="str">
        <f>_xlfn.XLOOKUP(Table1[[#This Row],[Product_ID]],[1]!Table1[Product_ID],[1]!Table1[Product_Name])</f>
        <v>Sports Product 67</v>
      </c>
      <c r="F750" t="str">
        <f>_xlfn.XLOOKUP(Table1[[#This Row],[Product_ID]],[1]!Table1[Product_ID],[1]!Table1[Category])</f>
        <v>Sports</v>
      </c>
      <c r="G750">
        <f>_xlfn.XLOOKUP(Table1[[#This Row],[Product_ID]],[1]!Table1[Product_ID],[1]!Table1[Unit_Price])</f>
        <v>1463</v>
      </c>
      <c r="H750">
        <f>_xlfn.XLOOKUP(Table1[[#This Row],[Product_ID]],[1]!Table1[Product_ID],[1]!Table1[Cost])</f>
        <v>731.5</v>
      </c>
      <c r="I750">
        <v>5</v>
      </c>
      <c r="J750">
        <v>20</v>
      </c>
      <c r="K750">
        <f>Table1[[#This Row],[Quantity]]*Table1[[#This Row],[Unit_Price]]</f>
        <v>7315</v>
      </c>
      <c r="L750">
        <f>Table1[[#This Row],[Quantity]]*Table1[[#This Row],[Cost]]</f>
        <v>3657.5</v>
      </c>
      <c r="M750">
        <f>Table1[[#This Row],[Sales]]-Table1[[#This Row],[Total_Cost]]</f>
        <v>3657.5</v>
      </c>
      <c r="N750" s="1">
        <f>Table1[[#This Row],[Profit]]/Table1[[#This Row],[Sales]]</f>
        <v>0.5</v>
      </c>
      <c r="O750" t="str">
        <f>TEXT(Table1[[#This Row],[Order_Date]],"mmmm")</f>
        <v>December</v>
      </c>
      <c r="P750">
        <f>YEAR(Table1[[#This Row],[Order_Date]])</f>
        <v>2025</v>
      </c>
      <c r="Q750" t="str">
        <f>"Q"&amp;ROUNDUP(MONTH(Table1[[#This Row],[Order_Date]])/3,0)</f>
        <v>Q4</v>
      </c>
    </row>
    <row r="751" spans="1:17" x14ac:dyDescent="0.25">
      <c r="A751" t="s">
        <v>1836</v>
      </c>
      <c r="B751" t="s">
        <v>1047</v>
      </c>
      <c r="C751" t="s">
        <v>1837</v>
      </c>
      <c r="D751" t="s">
        <v>115</v>
      </c>
      <c r="E751" t="str">
        <f>_xlfn.XLOOKUP(Table1[[#This Row],[Product_ID]],[1]!Table1[Product_ID],[1]!Table1[Product_Name])</f>
        <v>Beauty Product 85</v>
      </c>
      <c r="F751" t="str">
        <f>_xlfn.XLOOKUP(Table1[[#This Row],[Product_ID]],[1]!Table1[Product_ID],[1]!Table1[Category])</f>
        <v>Beauty</v>
      </c>
      <c r="G751">
        <f>_xlfn.XLOOKUP(Table1[[#This Row],[Product_ID]],[1]!Table1[Product_ID],[1]!Table1[Unit_Price])</f>
        <v>1436</v>
      </c>
      <c r="H751">
        <f>_xlfn.XLOOKUP(Table1[[#This Row],[Product_ID]],[1]!Table1[Product_ID],[1]!Table1[Cost])</f>
        <v>1005.2</v>
      </c>
      <c r="I751">
        <v>3</v>
      </c>
      <c r="J751">
        <v>10</v>
      </c>
      <c r="K751">
        <f>Table1[[#This Row],[Quantity]]*Table1[[#This Row],[Unit_Price]]</f>
        <v>4308</v>
      </c>
      <c r="L751">
        <f>Table1[[#This Row],[Quantity]]*Table1[[#This Row],[Cost]]</f>
        <v>3015.6000000000004</v>
      </c>
      <c r="M751">
        <f>Table1[[#This Row],[Sales]]-Table1[[#This Row],[Total_Cost]]</f>
        <v>1292.3999999999996</v>
      </c>
      <c r="N751" s="1">
        <f>Table1[[#This Row],[Profit]]/Table1[[#This Row],[Sales]]</f>
        <v>0.29999999999999993</v>
      </c>
      <c r="O751" t="str">
        <f>TEXT(Table1[[#This Row],[Order_Date]],"mmmm")</f>
        <v>December</v>
      </c>
      <c r="P751">
        <f>YEAR(Table1[[#This Row],[Order_Date]])</f>
        <v>2025</v>
      </c>
      <c r="Q751" t="str">
        <f>"Q"&amp;ROUNDUP(MONTH(Table1[[#This Row],[Order_Date]])/3,0)</f>
        <v>Q4</v>
      </c>
    </row>
    <row r="752" spans="1:17" x14ac:dyDescent="0.25">
      <c r="A752" t="s">
        <v>1838</v>
      </c>
      <c r="B752" t="s">
        <v>1839</v>
      </c>
      <c r="C752" t="s">
        <v>1840</v>
      </c>
      <c r="D752" t="s">
        <v>171</v>
      </c>
      <c r="E752" t="str">
        <f>_xlfn.XLOOKUP(Table1[[#This Row],[Product_ID]],[1]!Table1[Product_ID],[1]!Table1[Product_Name])</f>
        <v>Clothing Product 27</v>
      </c>
      <c r="F752" t="str">
        <f>_xlfn.XLOOKUP(Table1[[#This Row],[Product_ID]],[1]!Table1[Product_ID],[1]!Table1[Category])</f>
        <v>Clothing</v>
      </c>
      <c r="G752">
        <f>_xlfn.XLOOKUP(Table1[[#This Row],[Product_ID]],[1]!Table1[Product_ID],[1]!Table1[Unit_Price])</f>
        <v>4969</v>
      </c>
      <c r="H752">
        <f>_xlfn.XLOOKUP(Table1[[#This Row],[Product_ID]],[1]!Table1[Product_ID],[1]!Table1[Cost])</f>
        <v>2484.5</v>
      </c>
      <c r="I752">
        <v>3</v>
      </c>
      <c r="J752">
        <v>10</v>
      </c>
      <c r="K752">
        <f>Table1[[#This Row],[Quantity]]*Table1[[#This Row],[Unit_Price]]</f>
        <v>14907</v>
      </c>
      <c r="L752">
        <f>Table1[[#This Row],[Quantity]]*Table1[[#This Row],[Cost]]</f>
        <v>7453.5</v>
      </c>
      <c r="M752">
        <f>Table1[[#This Row],[Sales]]-Table1[[#This Row],[Total_Cost]]</f>
        <v>7453.5</v>
      </c>
      <c r="N752" s="1">
        <f>Table1[[#This Row],[Profit]]/Table1[[#This Row],[Sales]]</f>
        <v>0.5</v>
      </c>
      <c r="O752" t="str">
        <f>TEXT(Table1[[#This Row],[Order_Date]],"mmmm")</f>
        <v>October</v>
      </c>
      <c r="P752">
        <f>YEAR(Table1[[#This Row],[Order_Date]])</f>
        <v>2024</v>
      </c>
      <c r="Q752" t="str">
        <f>"Q"&amp;ROUNDUP(MONTH(Table1[[#This Row],[Order_Date]])/3,0)</f>
        <v>Q4</v>
      </c>
    </row>
    <row r="753" spans="1:17" x14ac:dyDescent="0.25">
      <c r="A753" t="s">
        <v>1841</v>
      </c>
      <c r="B753" t="s">
        <v>1377</v>
      </c>
      <c r="C753" t="s">
        <v>1842</v>
      </c>
      <c r="D753" t="s">
        <v>41</v>
      </c>
      <c r="E753" t="str">
        <f>_xlfn.XLOOKUP(Table1[[#This Row],[Product_ID]],[1]!Table1[Product_ID],[1]!Table1[Product_Name])</f>
        <v>Clothing Product 86</v>
      </c>
      <c r="F753" t="str">
        <f>_xlfn.XLOOKUP(Table1[[#This Row],[Product_ID]],[1]!Table1[Product_ID],[1]!Table1[Category])</f>
        <v>Clothing</v>
      </c>
      <c r="G753">
        <f>_xlfn.XLOOKUP(Table1[[#This Row],[Product_ID]],[1]!Table1[Product_ID],[1]!Table1[Unit_Price])</f>
        <v>3333</v>
      </c>
      <c r="H753">
        <f>_xlfn.XLOOKUP(Table1[[#This Row],[Product_ID]],[1]!Table1[Product_ID],[1]!Table1[Cost])</f>
        <v>2333.1</v>
      </c>
      <c r="I753">
        <v>2</v>
      </c>
      <c r="J753">
        <v>5</v>
      </c>
      <c r="K753">
        <f>Table1[[#This Row],[Quantity]]*Table1[[#This Row],[Unit_Price]]</f>
        <v>6666</v>
      </c>
      <c r="L753">
        <f>Table1[[#This Row],[Quantity]]*Table1[[#This Row],[Cost]]</f>
        <v>4666.2</v>
      </c>
      <c r="M753">
        <f>Table1[[#This Row],[Sales]]-Table1[[#This Row],[Total_Cost]]</f>
        <v>1999.8000000000002</v>
      </c>
      <c r="N753" s="1">
        <f>Table1[[#This Row],[Profit]]/Table1[[#This Row],[Sales]]</f>
        <v>0.30000000000000004</v>
      </c>
      <c r="O753" t="str">
        <f>TEXT(Table1[[#This Row],[Order_Date]],"mmmm")</f>
        <v>December</v>
      </c>
      <c r="P753">
        <f>YEAR(Table1[[#This Row],[Order_Date]])</f>
        <v>2024</v>
      </c>
      <c r="Q753" t="str">
        <f>"Q"&amp;ROUNDUP(MONTH(Table1[[#This Row],[Order_Date]])/3,0)</f>
        <v>Q4</v>
      </c>
    </row>
    <row r="754" spans="1:17" x14ac:dyDescent="0.25">
      <c r="A754" t="s">
        <v>1843</v>
      </c>
      <c r="B754" t="s">
        <v>1252</v>
      </c>
      <c r="C754" t="s">
        <v>557</v>
      </c>
      <c r="D754" t="s">
        <v>175</v>
      </c>
      <c r="E754" t="str">
        <f>_xlfn.XLOOKUP(Table1[[#This Row],[Product_ID]],[1]!Table1[Product_ID],[1]!Table1[Product_Name])</f>
        <v>Clothing Product 49</v>
      </c>
      <c r="F754" t="str">
        <f>_xlfn.XLOOKUP(Table1[[#This Row],[Product_ID]],[1]!Table1[Product_ID],[1]!Table1[Category])</f>
        <v>Clothing</v>
      </c>
      <c r="G754">
        <f>_xlfn.XLOOKUP(Table1[[#This Row],[Product_ID]],[1]!Table1[Product_ID],[1]!Table1[Unit_Price])</f>
        <v>4071</v>
      </c>
      <c r="H754">
        <f>_xlfn.XLOOKUP(Table1[[#This Row],[Product_ID]],[1]!Table1[Product_ID],[1]!Table1[Cost])</f>
        <v>2442.6</v>
      </c>
      <c r="I754">
        <v>2</v>
      </c>
      <c r="J754">
        <v>15</v>
      </c>
      <c r="K754">
        <f>Table1[[#This Row],[Quantity]]*Table1[[#This Row],[Unit_Price]]</f>
        <v>8142</v>
      </c>
      <c r="L754">
        <f>Table1[[#This Row],[Quantity]]*Table1[[#This Row],[Cost]]</f>
        <v>4885.2</v>
      </c>
      <c r="M754">
        <f>Table1[[#This Row],[Sales]]-Table1[[#This Row],[Total_Cost]]</f>
        <v>3256.8</v>
      </c>
      <c r="N754" s="1">
        <f>Table1[[#This Row],[Profit]]/Table1[[#This Row],[Sales]]</f>
        <v>0.4</v>
      </c>
      <c r="O754" t="str">
        <f>TEXT(Table1[[#This Row],[Order_Date]],"mmmm")</f>
        <v>December</v>
      </c>
      <c r="P754">
        <f>YEAR(Table1[[#This Row],[Order_Date]])</f>
        <v>2025</v>
      </c>
      <c r="Q754" t="str">
        <f>"Q"&amp;ROUNDUP(MONTH(Table1[[#This Row],[Order_Date]])/3,0)</f>
        <v>Q4</v>
      </c>
    </row>
    <row r="755" spans="1:17" x14ac:dyDescent="0.25">
      <c r="A755" t="s">
        <v>1844</v>
      </c>
      <c r="B755" t="s">
        <v>1845</v>
      </c>
      <c r="C755" t="s">
        <v>1846</v>
      </c>
      <c r="D755" t="s">
        <v>81</v>
      </c>
      <c r="E755" t="str">
        <f>_xlfn.XLOOKUP(Table1[[#This Row],[Product_ID]],[1]!Table1[Product_ID],[1]!Table1[Product_Name])</f>
        <v>Beauty Product 4</v>
      </c>
      <c r="F755" t="str">
        <f>_xlfn.XLOOKUP(Table1[[#This Row],[Product_ID]],[1]!Table1[Product_ID],[1]!Table1[Category])</f>
        <v>Beauty</v>
      </c>
      <c r="G755">
        <f>_xlfn.XLOOKUP(Table1[[#This Row],[Product_ID]],[1]!Table1[Product_ID],[1]!Table1[Unit_Price])</f>
        <v>591</v>
      </c>
      <c r="H755">
        <f>_xlfn.XLOOKUP(Table1[[#This Row],[Product_ID]],[1]!Table1[Product_ID],[1]!Table1[Cost])</f>
        <v>354.6</v>
      </c>
      <c r="I755">
        <v>2</v>
      </c>
      <c r="J755">
        <v>20</v>
      </c>
      <c r="K755">
        <f>Table1[[#This Row],[Quantity]]*Table1[[#This Row],[Unit_Price]]</f>
        <v>1182</v>
      </c>
      <c r="L755">
        <f>Table1[[#This Row],[Quantity]]*Table1[[#This Row],[Cost]]</f>
        <v>709.2</v>
      </c>
      <c r="M755">
        <f>Table1[[#This Row],[Sales]]-Table1[[#This Row],[Total_Cost]]</f>
        <v>472.79999999999995</v>
      </c>
      <c r="N755" s="1">
        <f>Table1[[#This Row],[Profit]]/Table1[[#This Row],[Sales]]</f>
        <v>0.39999999999999997</v>
      </c>
      <c r="O755" t="str">
        <f>TEXT(Table1[[#This Row],[Order_Date]],"mmmm")</f>
        <v>December</v>
      </c>
      <c r="P755">
        <f>YEAR(Table1[[#This Row],[Order_Date]])</f>
        <v>2025</v>
      </c>
      <c r="Q755" t="str">
        <f>"Q"&amp;ROUNDUP(MONTH(Table1[[#This Row],[Order_Date]])/3,0)</f>
        <v>Q4</v>
      </c>
    </row>
    <row r="756" spans="1:17" x14ac:dyDescent="0.25">
      <c r="A756" t="s">
        <v>1847</v>
      </c>
      <c r="B756" t="s">
        <v>1795</v>
      </c>
      <c r="C756" t="s">
        <v>1848</v>
      </c>
      <c r="D756" t="s">
        <v>131</v>
      </c>
      <c r="E756" t="str">
        <f>_xlfn.XLOOKUP(Table1[[#This Row],[Product_ID]],[1]!Table1[Product_ID],[1]!Table1[Product_Name])</f>
        <v>Sports Product 50</v>
      </c>
      <c r="F756" t="str">
        <f>_xlfn.XLOOKUP(Table1[[#This Row],[Product_ID]],[1]!Table1[Product_ID],[1]!Table1[Category])</f>
        <v>Sports</v>
      </c>
      <c r="G756">
        <f>_xlfn.XLOOKUP(Table1[[#This Row],[Product_ID]],[1]!Table1[Product_ID],[1]!Table1[Unit_Price])</f>
        <v>10475</v>
      </c>
      <c r="H756">
        <f>_xlfn.XLOOKUP(Table1[[#This Row],[Product_ID]],[1]!Table1[Product_ID],[1]!Table1[Cost])</f>
        <v>7332.5</v>
      </c>
      <c r="I756">
        <v>5</v>
      </c>
      <c r="J756">
        <v>15</v>
      </c>
      <c r="K756">
        <f>Table1[[#This Row],[Quantity]]*Table1[[#This Row],[Unit_Price]]</f>
        <v>52375</v>
      </c>
      <c r="L756">
        <f>Table1[[#This Row],[Quantity]]*Table1[[#This Row],[Cost]]</f>
        <v>36662.5</v>
      </c>
      <c r="M756">
        <f>Table1[[#This Row],[Sales]]-Table1[[#This Row],[Total_Cost]]</f>
        <v>15712.5</v>
      </c>
      <c r="N756" s="1">
        <f>Table1[[#This Row],[Profit]]/Table1[[#This Row],[Sales]]</f>
        <v>0.3</v>
      </c>
      <c r="O756" t="str">
        <f>TEXT(Table1[[#This Row],[Order_Date]],"mmmm")</f>
        <v>April</v>
      </c>
      <c r="P756">
        <f>YEAR(Table1[[#This Row],[Order_Date]])</f>
        <v>2025</v>
      </c>
      <c r="Q756" t="str">
        <f>"Q"&amp;ROUNDUP(MONTH(Table1[[#This Row],[Order_Date]])/3,0)</f>
        <v>Q2</v>
      </c>
    </row>
    <row r="757" spans="1:17" x14ac:dyDescent="0.25">
      <c r="A757" t="s">
        <v>1849</v>
      </c>
      <c r="B757" t="s">
        <v>1384</v>
      </c>
      <c r="C757" t="s">
        <v>170</v>
      </c>
      <c r="D757" t="s">
        <v>281</v>
      </c>
      <c r="E757" t="str">
        <f>_xlfn.XLOOKUP(Table1[[#This Row],[Product_ID]],[1]!Table1[Product_ID],[1]!Table1[Product_Name])</f>
        <v>Sports Product 9</v>
      </c>
      <c r="F757" t="str">
        <f>_xlfn.XLOOKUP(Table1[[#This Row],[Product_ID]],[1]!Table1[Product_ID],[1]!Table1[Category])</f>
        <v>Sports</v>
      </c>
      <c r="G757">
        <f>_xlfn.XLOOKUP(Table1[[#This Row],[Product_ID]],[1]!Table1[Product_ID],[1]!Table1[Unit_Price])</f>
        <v>10891</v>
      </c>
      <c r="H757">
        <f>_xlfn.XLOOKUP(Table1[[#This Row],[Product_ID]],[1]!Table1[Product_ID],[1]!Table1[Cost])</f>
        <v>5445.5</v>
      </c>
      <c r="I757">
        <v>1</v>
      </c>
      <c r="J757">
        <v>20</v>
      </c>
      <c r="K757">
        <f>Table1[[#This Row],[Quantity]]*Table1[[#This Row],[Unit_Price]]</f>
        <v>10891</v>
      </c>
      <c r="L757">
        <f>Table1[[#This Row],[Quantity]]*Table1[[#This Row],[Cost]]</f>
        <v>5445.5</v>
      </c>
      <c r="M757">
        <f>Table1[[#This Row],[Sales]]-Table1[[#This Row],[Total_Cost]]</f>
        <v>5445.5</v>
      </c>
      <c r="N757" s="1">
        <f>Table1[[#This Row],[Profit]]/Table1[[#This Row],[Sales]]</f>
        <v>0.5</v>
      </c>
      <c r="O757" t="str">
        <f>TEXT(Table1[[#This Row],[Order_Date]],"mmmm")</f>
        <v>October</v>
      </c>
      <c r="P757">
        <f>YEAR(Table1[[#This Row],[Order_Date]])</f>
        <v>2024</v>
      </c>
      <c r="Q757" t="str">
        <f>"Q"&amp;ROUNDUP(MONTH(Table1[[#This Row],[Order_Date]])/3,0)</f>
        <v>Q4</v>
      </c>
    </row>
    <row r="758" spans="1:17" x14ac:dyDescent="0.25">
      <c r="A758" t="s">
        <v>1850</v>
      </c>
      <c r="B758" t="s">
        <v>500</v>
      </c>
      <c r="C758" t="s">
        <v>1851</v>
      </c>
      <c r="D758" t="s">
        <v>33</v>
      </c>
      <c r="E758" t="str">
        <f>_xlfn.XLOOKUP(Table1[[#This Row],[Product_ID]],[1]!Table1[Product_ID],[1]!Table1[Product_Name])</f>
        <v>Sports Product 88</v>
      </c>
      <c r="F758" t="str">
        <f>_xlfn.XLOOKUP(Table1[[#This Row],[Product_ID]],[1]!Table1[Product_ID],[1]!Table1[Category])</f>
        <v>Sports</v>
      </c>
      <c r="G758">
        <f>_xlfn.XLOOKUP(Table1[[#This Row],[Product_ID]],[1]!Table1[Product_ID],[1]!Table1[Unit_Price])</f>
        <v>11542</v>
      </c>
      <c r="H758">
        <f>_xlfn.XLOOKUP(Table1[[#This Row],[Product_ID]],[1]!Table1[Product_ID],[1]!Table1[Cost])</f>
        <v>6925.2</v>
      </c>
      <c r="I758">
        <v>1</v>
      </c>
      <c r="J758">
        <v>0</v>
      </c>
      <c r="K758">
        <f>Table1[[#This Row],[Quantity]]*Table1[[#This Row],[Unit_Price]]</f>
        <v>11542</v>
      </c>
      <c r="L758">
        <f>Table1[[#This Row],[Quantity]]*Table1[[#This Row],[Cost]]</f>
        <v>6925.2</v>
      </c>
      <c r="M758">
        <f>Table1[[#This Row],[Sales]]-Table1[[#This Row],[Total_Cost]]</f>
        <v>4616.8</v>
      </c>
      <c r="N758" s="1">
        <f>Table1[[#This Row],[Profit]]/Table1[[#This Row],[Sales]]</f>
        <v>0.4</v>
      </c>
      <c r="O758" t="str">
        <f>TEXT(Table1[[#This Row],[Order_Date]],"mmmm")</f>
        <v>June</v>
      </c>
      <c r="P758">
        <f>YEAR(Table1[[#This Row],[Order_Date]])</f>
        <v>2024</v>
      </c>
      <c r="Q758" t="str">
        <f>"Q"&amp;ROUNDUP(MONTH(Table1[[#This Row],[Order_Date]])/3,0)</f>
        <v>Q2</v>
      </c>
    </row>
    <row r="759" spans="1:17" x14ac:dyDescent="0.25">
      <c r="A759" t="s">
        <v>1852</v>
      </c>
      <c r="B759" t="s">
        <v>1853</v>
      </c>
      <c r="C759" t="s">
        <v>1854</v>
      </c>
      <c r="D759" t="s">
        <v>444</v>
      </c>
      <c r="E759" t="str">
        <f>_xlfn.XLOOKUP(Table1[[#This Row],[Product_ID]],[1]!Table1[Product_ID],[1]!Table1[Product_Name])</f>
        <v>Sports Product 14</v>
      </c>
      <c r="F759" t="str">
        <f>_xlfn.XLOOKUP(Table1[[#This Row],[Product_ID]],[1]!Table1[Product_ID],[1]!Table1[Category])</f>
        <v>Sports</v>
      </c>
      <c r="G759">
        <f>_xlfn.XLOOKUP(Table1[[#This Row],[Product_ID]],[1]!Table1[Product_ID],[1]!Table1[Unit_Price])</f>
        <v>9565</v>
      </c>
      <c r="H759">
        <f>_xlfn.XLOOKUP(Table1[[#This Row],[Product_ID]],[1]!Table1[Product_ID],[1]!Table1[Cost])</f>
        <v>6695.5</v>
      </c>
      <c r="I759">
        <v>4</v>
      </c>
      <c r="J759">
        <v>15</v>
      </c>
      <c r="K759">
        <f>Table1[[#This Row],[Quantity]]*Table1[[#This Row],[Unit_Price]]</f>
        <v>38260</v>
      </c>
      <c r="L759">
        <f>Table1[[#This Row],[Quantity]]*Table1[[#This Row],[Cost]]</f>
        <v>26782</v>
      </c>
      <c r="M759">
        <f>Table1[[#This Row],[Sales]]-Table1[[#This Row],[Total_Cost]]</f>
        <v>11478</v>
      </c>
      <c r="N759" s="1">
        <f>Table1[[#This Row],[Profit]]/Table1[[#This Row],[Sales]]</f>
        <v>0.3</v>
      </c>
      <c r="O759" t="str">
        <f>TEXT(Table1[[#This Row],[Order_Date]],"mmmm")</f>
        <v>December</v>
      </c>
      <c r="P759">
        <f>YEAR(Table1[[#This Row],[Order_Date]])</f>
        <v>2024</v>
      </c>
      <c r="Q759" t="str">
        <f>"Q"&amp;ROUNDUP(MONTH(Table1[[#This Row],[Order_Date]])/3,0)</f>
        <v>Q4</v>
      </c>
    </row>
    <row r="760" spans="1:17" x14ac:dyDescent="0.25">
      <c r="A760" t="s">
        <v>1855</v>
      </c>
      <c r="B760" t="s">
        <v>1463</v>
      </c>
      <c r="C760" t="s">
        <v>1856</v>
      </c>
      <c r="D760" t="s">
        <v>320</v>
      </c>
      <c r="E760" t="str">
        <f>_xlfn.XLOOKUP(Table1[[#This Row],[Product_ID]],[1]!Table1[Product_ID],[1]!Table1[Product_Name])</f>
        <v>Clothing Product 15</v>
      </c>
      <c r="F760" t="str">
        <f>_xlfn.XLOOKUP(Table1[[#This Row],[Product_ID]],[1]!Table1[Product_ID],[1]!Table1[Category])</f>
        <v>Clothing</v>
      </c>
      <c r="G760">
        <f>_xlfn.XLOOKUP(Table1[[#This Row],[Product_ID]],[1]!Table1[Product_ID],[1]!Table1[Unit_Price])</f>
        <v>2943</v>
      </c>
      <c r="H760">
        <f>_xlfn.XLOOKUP(Table1[[#This Row],[Product_ID]],[1]!Table1[Product_ID],[1]!Table1[Cost])</f>
        <v>1471.5</v>
      </c>
      <c r="I760">
        <v>5</v>
      </c>
      <c r="J760">
        <v>0</v>
      </c>
      <c r="K760">
        <f>Table1[[#This Row],[Quantity]]*Table1[[#This Row],[Unit_Price]]</f>
        <v>14715</v>
      </c>
      <c r="L760">
        <f>Table1[[#This Row],[Quantity]]*Table1[[#This Row],[Cost]]</f>
        <v>7357.5</v>
      </c>
      <c r="M760">
        <f>Table1[[#This Row],[Sales]]-Table1[[#This Row],[Total_Cost]]</f>
        <v>7357.5</v>
      </c>
      <c r="N760" s="1">
        <f>Table1[[#This Row],[Profit]]/Table1[[#This Row],[Sales]]</f>
        <v>0.5</v>
      </c>
      <c r="O760" t="str">
        <f>TEXT(Table1[[#This Row],[Order_Date]],"mmmm")</f>
        <v>August</v>
      </c>
      <c r="P760">
        <f>YEAR(Table1[[#This Row],[Order_Date]])</f>
        <v>2025</v>
      </c>
      <c r="Q760" t="str">
        <f>"Q"&amp;ROUNDUP(MONTH(Table1[[#This Row],[Order_Date]])/3,0)</f>
        <v>Q3</v>
      </c>
    </row>
    <row r="761" spans="1:17" x14ac:dyDescent="0.25">
      <c r="A761" t="s">
        <v>1857</v>
      </c>
      <c r="B761" t="s">
        <v>235</v>
      </c>
      <c r="C761" t="s">
        <v>1099</v>
      </c>
      <c r="D761" t="s">
        <v>373</v>
      </c>
      <c r="E761" t="str">
        <f>_xlfn.XLOOKUP(Table1[[#This Row],[Product_ID]],[1]!Table1[Product_ID],[1]!Table1[Product_Name])</f>
        <v>Sports Product 26</v>
      </c>
      <c r="F761" t="str">
        <f>_xlfn.XLOOKUP(Table1[[#This Row],[Product_ID]],[1]!Table1[Product_ID],[1]!Table1[Category])</f>
        <v>Sports</v>
      </c>
      <c r="G761">
        <f>_xlfn.XLOOKUP(Table1[[#This Row],[Product_ID]],[1]!Table1[Product_ID],[1]!Table1[Unit_Price])</f>
        <v>4882</v>
      </c>
      <c r="H761">
        <f>_xlfn.XLOOKUP(Table1[[#This Row],[Product_ID]],[1]!Table1[Product_ID],[1]!Table1[Cost])</f>
        <v>2929.2</v>
      </c>
      <c r="I761">
        <v>2</v>
      </c>
      <c r="J761">
        <v>5</v>
      </c>
      <c r="K761">
        <f>Table1[[#This Row],[Quantity]]*Table1[[#This Row],[Unit_Price]]</f>
        <v>9764</v>
      </c>
      <c r="L761">
        <f>Table1[[#This Row],[Quantity]]*Table1[[#This Row],[Cost]]</f>
        <v>5858.4</v>
      </c>
      <c r="M761">
        <f>Table1[[#This Row],[Sales]]-Table1[[#This Row],[Total_Cost]]</f>
        <v>3905.6000000000004</v>
      </c>
      <c r="N761" s="1">
        <f>Table1[[#This Row],[Profit]]/Table1[[#This Row],[Sales]]</f>
        <v>0.4</v>
      </c>
      <c r="O761" t="str">
        <f>TEXT(Table1[[#This Row],[Order_Date]],"mmmm")</f>
        <v>December</v>
      </c>
      <c r="P761">
        <f>YEAR(Table1[[#This Row],[Order_Date]])</f>
        <v>2024</v>
      </c>
      <c r="Q761" t="str">
        <f>"Q"&amp;ROUNDUP(MONTH(Table1[[#This Row],[Order_Date]])/3,0)</f>
        <v>Q4</v>
      </c>
    </row>
    <row r="762" spans="1:17" x14ac:dyDescent="0.25">
      <c r="A762" t="s">
        <v>1858</v>
      </c>
      <c r="B762" t="s">
        <v>1305</v>
      </c>
      <c r="C762" t="s">
        <v>922</v>
      </c>
      <c r="D762" t="s">
        <v>753</v>
      </c>
      <c r="E762" t="str">
        <f>_xlfn.XLOOKUP(Table1[[#This Row],[Product_ID]],[1]!Table1[Product_ID],[1]!Table1[Product_Name])</f>
        <v>Beauty Product 73</v>
      </c>
      <c r="F762" t="str">
        <f>_xlfn.XLOOKUP(Table1[[#This Row],[Product_ID]],[1]!Table1[Product_ID],[1]!Table1[Category])</f>
        <v>Beauty</v>
      </c>
      <c r="G762">
        <f>_xlfn.XLOOKUP(Table1[[#This Row],[Product_ID]],[1]!Table1[Product_ID],[1]!Table1[Unit_Price])</f>
        <v>626</v>
      </c>
      <c r="H762">
        <f>_xlfn.XLOOKUP(Table1[[#This Row],[Product_ID]],[1]!Table1[Product_ID],[1]!Table1[Cost])</f>
        <v>438.2</v>
      </c>
      <c r="I762">
        <v>2</v>
      </c>
      <c r="J762">
        <v>15</v>
      </c>
      <c r="K762">
        <f>Table1[[#This Row],[Quantity]]*Table1[[#This Row],[Unit_Price]]</f>
        <v>1252</v>
      </c>
      <c r="L762">
        <f>Table1[[#This Row],[Quantity]]*Table1[[#This Row],[Cost]]</f>
        <v>876.4</v>
      </c>
      <c r="M762">
        <f>Table1[[#This Row],[Sales]]-Table1[[#This Row],[Total_Cost]]</f>
        <v>375.6</v>
      </c>
      <c r="N762" s="1">
        <f>Table1[[#This Row],[Profit]]/Table1[[#This Row],[Sales]]</f>
        <v>0.30000000000000004</v>
      </c>
      <c r="O762" t="str">
        <f>TEXT(Table1[[#This Row],[Order_Date]],"mmmm")</f>
        <v>August</v>
      </c>
      <c r="P762">
        <f>YEAR(Table1[[#This Row],[Order_Date]])</f>
        <v>2024</v>
      </c>
      <c r="Q762" t="str">
        <f>"Q"&amp;ROUNDUP(MONTH(Table1[[#This Row],[Order_Date]])/3,0)</f>
        <v>Q3</v>
      </c>
    </row>
    <row r="763" spans="1:17" x14ac:dyDescent="0.25">
      <c r="A763" t="s">
        <v>1859</v>
      </c>
      <c r="B763" t="s">
        <v>1860</v>
      </c>
      <c r="C763" t="s">
        <v>1861</v>
      </c>
      <c r="D763" t="s">
        <v>135</v>
      </c>
      <c r="E763" t="str">
        <f>_xlfn.XLOOKUP(Table1[[#This Row],[Product_ID]],[1]!Table1[Product_ID],[1]!Table1[Product_Name])</f>
        <v>Electronics Product 28</v>
      </c>
      <c r="F763" t="str">
        <f>_xlfn.XLOOKUP(Table1[[#This Row],[Product_ID]],[1]!Table1[Product_ID],[1]!Table1[Category])</f>
        <v>Electronics</v>
      </c>
      <c r="G763">
        <f>_xlfn.XLOOKUP(Table1[[#This Row],[Product_ID]],[1]!Table1[Product_ID],[1]!Table1[Unit_Price])</f>
        <v>9664</v>
      </c>
      <c r="H763">
        <f>_xlfn.XLOOKUP(Table1[[#This Row],[Product_ID]],[1]!Table1[Product_ID],[1]!Table1[Cost])</f>
        <v>4832</v>
      </c>
      <c r="I763">
        <v>5</v>
      </c>
      <c r="J763">
        <v>0</v>
      </c>
      <c r="K763">
        <f>Table1[[#This Row],[Quantity]]*Table1[[#This Row],[Unit_Price]]</f>
        <v>48320</v>
      </c>
      <c r="L763">
        <f>Table1[[#This Row],[Quantity]]*Table1[[#This Row],[Cost]]</f>
        <v>24160</v>
      </c>
      <c r="M763">
        <f>Table1[[#This Row],[Sales]]-Table1[[#This Row],[Total_Cost]]</f>
        <v>24160</v>
      </c>
      <c r="N763" s="1">
        <f>Table1[[#This Row],[Profit]]/Table1[[#This Row],[Sales]]</f>
        <v>0.5</v>
      </c>
      <c r="O763" t="str">
        <f>TEXT(Table1[[#This Row],[Order_Date]],"mmmm")</f>
        <v>February</v>
      </c>
      <c r="P763">
        <f>YEAR(Table1[[#This Row],[Order_Date]])</f>
        <v>2025</v>
      </c>
      <c r="Q763" t="str">
        <f>"Q"&amp;ROUNDUP(MONTH(Table1[[#This Row],[Order_Date]])/3,0)</f>
        <v>Q1</v>
      </c>
    </row>
    <row r="764" spans="1:17" x14ac:dyDescent="0.25">
      <c r="A764" t="s">
        <v>1862</v>
      </c>
      <c r="B764" t="s">
        <v>1863</v>
      </c>
      <c r="C764" t="s">
        <v>731</v>
      </c>
      <c r="D764" t="s">
        <v>461</v>
      </c>
      <c r="E764" t="str">
        <f>_xlfn.XLOOKUP(Table1[[#This Row],[Product_ID]],[1]!Table1[Product_ID],[1]!Table1[Product_Name])</f>
        <v>Beauty Product 13</v>
      </c>
      <c r="F764" t="str">
        <f>_xlfn.XLOOKUP(Table1[[#This Row],[Product_ID]],[1]!Table1[Product_ID],[1]!Table1[Category])</f>
        <v>Beauty</v>
      </c>
      <c r="G764">
        <f>_xlfn.XLOOKUP(Table1[[#This Row],[Product_ID]],[1]!Table1[Product_ID],[1]!Table1[Unit_Price])</f>
        <v>639</v>
      </c>
      <c r="H764">
        <f>_xlfn.XLOOKUP(Table1[[#This Row],[Product_ID]],[1]!Table1[Product_ID],[1]!Table1[Cost])</f>
        <v>319.5</v>
      </c>
      <c r="I764">
        <v>2</v>
      </c>
      <c r="J764">
        <v>0</v>
      </c>
      <c r="K764">
        <f>Table1[[#This Row],[Quantity]]*Table1[[#This Row],[Unit_Price]]</f>
        <v>1278</v>
      </c>
      <c r="L764">
        <f>Table1[[#This Row],[Quantity]]*Table1[[#This Row],[Cost]]</f>
        <v>639</v>
      </c>
      <c r="M764">
        <f>Table1[[#This Row],[Sales]]-Table1[[#This Row],[Total_Cost]]</f>
        <v>639</v>
      </c>
      <c r="N764" s="1">
        <f>Table1[[#This Row],[Profit]]/Table1[[#This Row],[Sales]]</f>
        <v>0.5</v>
      </c>
      <c r="O764" t="str">
        <f>TEXT(Table1[[#This Row],[Order_Date]],"mmmm")</f>
        <v>August</v>
      </c>
      <c r="P764">
        <f>YEAR(Table1[[#This Row],[Order_Date]])</f>
        <v>2024</v>
      </c>
      <c r="Q764" t="str">
        <f>"Q"&amp;ROUNDUP(MONTH(Table1[[#This Row],[Order_Date]])/3,0)</f>
        <v>Q3</v>
      </c>
    </row>
    <row r="765" spans="1:17" x14ac:dyDescent="0.25">
      <c r="A765" t="s">
        <v>1864</v>
      </c>
      <c r="B765" t="s">
        <v>1466</v>
      </c>
      <c r="C765" t="s">
        <v>1865</v>
      </c>
      <c r="D765" t="s">
        <v>628</v>
      </c>
      <c r="E765" t="str">
        <f>_xlfn.XLOOKUP(Table1[[#This Row],[Product_ID]],[1]!Table1[Product_ID],[1]!Table1[Product_Name])</f>
        <v>Sports Product 97</v>
      </c>
      <c r="F765" t="str">
        <f>_xlfn.XLOOKUP(Table1[[#This Row],[Product_ID]],[1]!Table1[Product_ID],[1]!Table1[Category])</f>
        <v>Sports</v>
      </c>
      <c r="G765">
        <f>_xlfn.XLOOKUP(Table1[[#This Row],[Product_ID]],[1]!Table1[Product_ID],[1]!Table1[Unit_Price])</f>
        <v>9084</v>
      </c>
      <c r="H765">
        <f>_xlfn.XLOOKUP(Table1[[#This Row],[Product_ID]],[1]!Table1[Product_ID],[1]!Table1[Cost])</f>
        <v>6358.8</v>
      </c>
      <c r="I765">
        <v>2</v>
      </c>
      <c r="J765">
        <v>0</v>
      </c>
      <c r="K765">
        <f>Table1[[#This Row],[Quantity]]*Table1[[#This Row],[Unit_Price]]</f>
        <v>18168</v>
      </c>
      <c r="L765">
        <f>Table1[[#This Row],[Quantity]]*Table1[[#This Row],[Cost]]</f>
        <v>12717.6</v>
      </c>
      <c r="M765">
        <f>Table1[[#This Row],[Sales]]-Table1[[#This Row],[Total_Cost]]</f>
        <v>5450.4</v>
      </c>
      <c r="N765" s="1">
        <f>Table1[[#This Row],[Profit]]/Table1[[#This Row],[Sales]]</f>
        <v>0.3</v>
      </c>
      <c r="O765" t="str">
        <f>TEXT(Table1[[#This Row],[Order_Date]],"mmmm")</f>
        <v>September</v>
      </c>
      <c r="P765">
        <f>YEAR(Table1[[#This Row],[Order_Date]])</f>
        <v>2025</v>
      </c>
      <c r="Q765" t="str">
        <f>"Q"&amp;ROUNDUP(MONTH(Table1[[#This Row],[Order_Date]])/3,0)</f>
        <v>Q3</v>
      </c>
    </row>
    <row r="766" spans="1:17" x14ac:dyDescent="0.25">
      <c r="A766" t="s">
        <v>1866</v>
      </c>
      <c r="B766" t="s">
        <v>1687</v>
      </c>
      <c r="C766" t="s">
        <v>1867</v>
      </c>
      <c r="D766" t="s">
        <v>237</v>
      </c>
      <c r="E766" t="str">
        <f>_xlfn.XLOOKUP(Table1[[#This Row],[Product_ID]],[1]!Table1[Product_ID],[1]!Table1[Product_Name])</f>
        <v>Sports Product 61</v>
      </c>
      <c r="F766" t="str">
        <f>_xlfn.XLOOKUP(Table1[[#This Row],[Product_ID]],[1]!Table1[Product_ID],[1]!Table1[Category])</f>
        <v>Sports</v>
      </c>
      <c r="G766">
        <f>_xlfn.XLOOKUP(Table1[[#This Row],[Product_ID]],[1]!Table1[Product_ID],[1]!Table1[Unit_Price])</f>
        <v>7170</v>
      </c>
      <c r="H766">
        <f>_xlfn.XLOOKUP(Table1[[#This Row],[Product_ID]],[1]!Table1[Product_ID],[1]!Table1[Cost])</f>
        <v>3585</v>
      </c>
      <c r="I766">
        <v>4</v>
      </c>
      <c r="J766">
        <v>15</v>
      </c>
      <c r="K766">
        <f>Table1[[#This Row],[Quantity]]*Table1[[#This Row],[Unit_Price]]</f>
        <v>28680</v>
      </c>
      <c r="L766">
        <f>Table1[[#This Row],[Quantity]]*Table1[[#This Row],[Cost]]</f>
        <v>14340</v>
      </c>
      <c r="M766">
        <f>Table1[[#This Row],[Sales]]-Table1[[#This Row],[Total_Cost]]</f>
        <v>14340</v>
      </c>
      <c r="N766" s="1">
        <f>Table1[[#This Row],[Profit]]/Table1[[#This Row],[Sales]]</f>
        <v>0.5</v>
      </c>
      <c r="O766" t="str">
        <f>TEXT(Table1[[#This Row],[Order_Date]],"mmmm")</f>
        <v>February</v>
      </c>
      <c r="P766">
        <f>YEAR(Table1[[#This Row],[Order_Date]])</f>
        <v>2024</v>
      </c>
      <c r="Q766" t="str">
        <f>"Q"&amp;ROUNDUP(MONTH(Table1[[#This Row],[Order_Date]])/3,0)</f>
        <v>Q1</v>
      </c>
    </row>
    <row r="767" spans="1:17" x14ac:dyDescent="0.25">
      <c r="A767" t="s">
        <v>1868</v>
      </c>
      <c r="B767" t="s">
        <v>1869</v>
      </c>
      <c r="C767" t="s">
        <v>1870</v>
      </c>
      <c r="D767" t="s">
        <v>49</v>
      </c>
      <c r="E767" t="str">
        <f>_xlfn.XLOOKUP(Table1[[#This Row],[Product_ID]],[1]!Table1[Product_ID],[1]!Table1[Product_Name])</f>
        <v>Sports Product 65</v>
      </c>
      <c r="F767" t="str">
        <f>_xlfn.XLOOKUP(Table1[[#This Row],[Product_ID]],[1]!Table1[Product_ID],[1]!Table1[Category])</f>
        <v>Sports</v>
      </c>
      <c r="G767">
        <f>_xlfn.XLOOKUP(Table1[[#This Row],[Product_ID]],[1]!Table1[Product_ID],[1]!Table1[Unit_Price])</f>
        <v>4421</v>
      </c>
      <c r="H767">
        <f>_xlfn.XLOOKUP(Table1[[#This Row],[Product_ID]],[1]!Table1[Product_ID],[1]!Table1[Cost])</f>
        <v>3094.7</v>
      </c>
      <c r="I767">
        <v>3</v>
      </c>
      <c r="J767">
        <v>10</v>
      </c>
      <c r="K767">
        <f>Table1[[#This Row],[Quantity]]*Table1[[#This Row],[Unit_Price]]</f>
        <v>13263</v>
      </c>
      <c r="L767">
        <f>Table1[[#This Row],[Quantity]]*Table1[[#This Row],[Cost]]</f>
        <v>9284.0999999999985</v>
      </c>
      <c r="M767">
        <f>Table1[[#This Row],[Sales]]-Table1[[#This Row],[Total_Cost]]</f>
        <v>3978.9000000000015</v>
      </c>
      <c r="N767" s="1">
        <f>Table1[[#This Row],[Profit]]/Table1[[#This Row],[Sales]]</f>
        <v>0.3000000000000001</v>
      </c>
      <c r="O767" t="str">
        <f>TEXT(Table1[[#This Row],[Order_Date]],"mmmm")</f>
        <v>August</v>
      </c>
      <c r="P767">
        <f>YEAR(Table1[[#This Row],[Order_Date]])</f>
        <v>2024</v>
      </c>
      <c r="Q767" t="str">
        <f>"Q"&amp;ROUNDUP(MONTH(Table1[[#This Row],[Order_Date]])/3,0)</f>
        <v>Q3</v>
      </c>
    </row>
    <row r="768" spans="1:17" x14ac:dyDescent="0.25">
      <c r="A768" t="s">
        <v>1871</v>
      </c>
      <c r="B768" t="s">
        <v>785</v>
      </c>
      <c r="C768" t="s">
        <v>902</v>
      </c>
      <c r="D768" t="s">
        <v>377</v>
      </c>
      <c r="E768" t="str">
        <f>_xlfn.XLOOKUP(Table1[[#This Row],[Product_ID]],[1]!Table1[Product_ID],[1]!Table1[Product_Name])</f>
        <v>Sports Product 2</v>
      </c>
      <c r="F768" t="str">
        <f>_xlfn.XLOOKUP(Table1[[#This Row],[Product_ID]],[1]!Table1[Product_ID],[1]!Table1[Category])</f>
        <v>Sports</v>
      </c>
      <c r="G768">
        <f>_xlfn.XLOOKUP(Table1[[#This Row],[Product_ID]],[1]!Table1[Product_ID],[1]!Table1[Unit_Price])</f>
        <v>4241</v>
      </c>
      <c r="H768">
        <f>_xlfn.XLOOKUP(Table1[[#This Row],[Product_ID]],[1]!Table1[Product_ID],[1]!Table1[Cost])</f>
        <v>2120.5</v>
      </c>
      <c r="I768">
        <v>3</v>
      </c>
      <c r="J768">
        <v>20</v>
      </c>
      <c r="K768">
        <f>Table1[[#This Row],[Quantity]]*Table1[[#This Row],[Unit_Price]]</f>
        <v>12723</v>
      </c>
      <c r="L768">
        <f>Table1[[#This Row],[Quantity]]*Table1[[#This Row],[Cost]]</f>
        <v>6361.5</v>
      </c>
      <c r="M768">
        <f>Table1[[#This Row],[Sales]]-Table1[[#This Row],[Total_Cost]]</f>
        <v>6361.5</v>
      </c>
      <c r="N768" s="1">
        <f>Table1[[#This Row],[Profit]]/Table1[[#This Row],[Sales]]</f>
        <v>0.5</v>
      </c>
      <c r="O768" t="str">
        <f>TEXT(Table1[[#This Row],[Order_Date]],"mmmm")</f>
        <v>July</v>
      </c>
      <c r="P768">
        <f>YEAR(Table1[[#This Row],[Order_Date]])</f>
        <v>2025</v>
      </c>
      <c r="Q768" t="str">
        <f>"Q"&amp;ROUNDUP(MONTH(Table1[[#This Row],[Order_Date]])/3,0)</f>
        <v>Q3</v>
      </c>
    </row>
    <row r="769" spans="1:17" x14ac:dyDescent="0.25">
      <c r="A769" t="s">
        <v>1872</v>
      </c>
      <c r="B769" t="s">
        <v>1727</v>
      </c>
      <c r="C769" t="s">
        <v>1873</v>
      </c>
      <c r="D769" t="s">
        <v>604</v>
      </c>
      <c r="E769" t="str">
        <f>_xlfn.XLOOKUP(Table1[[#This Row],[Product_ID]],[1]!Table1[Product_ID],[1]!Table1[Product_Name])</f>
        <v>Home &amp; Kitchen Product 39</v>
      </c>
      <c r="F769" t="str">
        <f>_xlfn.XLOOKUP(Table1[[#This Row],[Product_ID]],[1]!Table1[Product_ID],[1]!Table1[Category])</f>
        <v>Home &amp; Kitchen</v>
      </c>
      <c r="G769">
        <f>_xlfn.XLOOKUP(Table1[[#This Row],[Product_ID]],[1]!Table1[Product_ID],[1]!Table1[Unit_Price])</f>
        <v>9543</v>
      </c>
      <c r="H769">
        <f>_xlfn.XLOOKUP(Table1[[#This Row],[Product_ID]],[1]!Table1[Product_ID],[1]!Table1[Cost])</f>
        <v>4771.5</v>
      </c>
      <c r="I769">
        <v>2</v>
      </c>
      <c r="J769">
        <v>10</v>
      </c>
      <c r="K769">
        <f>Table1[[#This Row],[Quantity]]*Table1[[#This Row],[Unit_Price]]</f>
        <v>19086</v>
      </c>
      <c r="L769">
        <f>Table1[[#This Row],[Quantity]]*Table1[[#This Row],[Cost]]</f>
        <v>9543</v>
      </c>
      <c r="M769">
        <f>Table1[[#This Row],[Sales]]-Table1[[#This Row],[Total_Cost]]</f>
        <v>9543</v>
      </c>
      <c r="N769" s="1">
        <f>Table1[[#This Row],[Profit]]/Table1[[#This Row],[Sales]]</f>
        <v>0.5</v>
      </c>
      <c r="O769" t="str">
        <f>TEXT(Table1[[#This Row],[Order_Date]],"mmmm")</f>
        <v>March</v>
      </c>
      <c r="P769">
        <f>YEAR(Table1[[#This Row],[Order_Date]])</f>
        <v>2025</v>
      </c>
      <c r="Q769" t="str">
        <f>"Q"&amp;ROUNDUP(MONTH(Table1[[#This Row],[Order_Date]])/3,0)</f>
        <v>Q1</v>
      </c>
    </row>
    <row r="770" spans="1:17" x14ac:dyDescent="0.25">
      <c r="A770" t="s">
        <v>1874</v>
      </c>
      <c r="B770" t="s">
        <v>1754</v>
      </c>
      <c r="C770" t="s">
        <v>913</v>
      </c>
      <c r="D770" t="s">
        <v>237</v>
      </c>
      <c r="E770" t="str">
        <f>_xlfn.XLOOKUP(Table1[[#This Row],[Product_ID]],[1]!Table1[Product_ID],[1]!Table1[Product_Name])</f>
        <v>Sports Product 61</v>
      </c>
      <c r="F770" t="str">
        <f>_xlfn.XLOOKUP(Table1[[#This Row],[Product_ID]],[1]!Table1[Product_ID],[1]!Table1[Category])</f>
        <v>Sports</v>
      </c>
      <c r="G770">
        <f>_xlfn.XLOOKUP(Table1[[#This Row],[Product_ID]],[1]!Table1[Product_ID],[1]!Table1[Unit_Price])</f>
        <v>7170</v>
      </c>
      <c r="H770">
        <f>_xlfn.XLOOKUP(Table1[[#This Row],[Product_ID]],[1]!Table1[Product_ID],[1]!Table1[Cost])</f>
        <v>3585</v>
      </c>
      <c r="I770">
        <v>2</v>
      </c>
      <c r="J770">
        <v>20</v>
      </c>
      <c r="K770">
        <f>Table1[[#This Row],[Quantity]]*Table1[[#This Row],[Unit_Price]]</f>
        <v>14340</v>
      </c>
      <c r="L770">
        <f>Table1[[#This Row],[Quantity]]*Table1[[#This Row],[Cost]]</f>
        <v>7170</v>
      </c>
      <c r="M770">
        <f>Table1[[#This Row],[Sales]]-Table1[[#This Row],[Total_Cost]]</f>
        <v>7170</v>
      </c>
      <c r="N770" s="1">
        <f>Table1[[#This Row],[Profit]]/Table1[[#This Row],[Sales]]</f>
        <v>0.5</v>
      </c>
      <c r="O770" t="str">
        <f>TEXT(Table1[[#This Row],[Order_Date]],"mmmm")</f>
        <v>May</v>
      </c>
      <c r="P770">
        <f>YEAR(Table1[[#This Row],[Order_Date]])</f>
        <v>2024</v>
      </c>
      <c r="Q770" t="str">
        <f>"Q"&amp;ROUNDUP(MONTH(Table1[[#This Row],[Order_Date]])/3,0)</f>
        <v>Q2</v>
      </c>
    </row>
    <row r="771" spans="1:17" x14ac:dyDescent="0.25">
      <c r="A771" t="s">
        <v>1875</v>
      </c>
      <c r="B771" t="s">
        <v>1876</v>
      </c>
      <c r="C771" t="s">
        <v>505</v>
      </c>
      <c r="D771" t="s">
        <v>288</v>
      </c>
      <c r="E771" t="str">
        <f>_xlfn.XLOOKUP(Table1[[#This Row],[Product_ID]],[1]!Table1[Product_ID],[1]!Table1[Product_Name])</f>
        <v>Clothing Product 81</v>
      </c>
      <c r="F771" t="str">
        <f>_xlfn.XLOOKUP(Table1[[#This Row],[Product_ID]],[1]!Table1[Product_ID],[1]!Table1[Category])</f>
        <v>Clothing</v>
      </c>
      <c r="G771">
        <f>_xlfn.XLOOKUP(Table1[[#This Row],[Product_ID]],[1]!Table1[Product_ID],[1]!Table1[Unit_Price])</f>
        <v>4046</v>
      </c>
      <c r="H771">
        <f>_xlfn.XLOOKUP(Table1[[#This Row],[Product_ID]],[1]!Table1[Product_ID],[1]!Table1[Cost])</f>
        <v>2427.6</v>
      </c>
      <c r="I771">
        <v>3</v>
      </c>
      <c r="J771">
        <v>20</v>
      </c>
      <c r="K771">
        <f>Table1[[#This Row],[Quantity]]*Table1[[#This Row],[Unit_Price]]</f>
        <v>12138</v>
      </c>
      <c r="L771">
        <f>Table1[[#This Row],[Quantity]]*Table1[[#This Row],[Cost]]</f>
        <v>7282.7999999999993</v>
      </c>
      <c r="M771">
        <f>Table1[[#This Row],[Sales]]-Table1[[#This Row],[Total_Cost]]</f>
        <v>4855.2000000000007</v>
      </c>
      <c r="N771" s="1">
        <f>Table1[[#This Row],[Profit]]/Table1[[#This Row],[Sales]]</f>
        <v>0.40000000000000008</v>
      </c>
      <c r="O771" t="str">
        <f>TEXT(Table1[[#This Row],[Order_Date]],"mmmm")</f>
        <v>June</v>
      </c>
      <c r="P771">
        <f>YEAR(Table1[[#This Row],[Order_Date]])</f>
        <v>2025</v>
      </c>
      <c r="Q771" t="str">
        <f>"Q"&amp;ROUNDUP(MONTH(Table1[[#This Row],[Order_Date]])/3,0)</f>
        <v>Q2</v>
      </c>
    </row>
    <row r="772" spans="1:17" x14ac:dyDescent="0.25">
      <c r="A772" t="s">
        <v>1877</v>
      </c>
      <c r="B772" t="s">
        <v>1878</v>
      </c>
      <c r="C772" t="s">
        <v>1806</v>
      </c>
      <c r="D772" t="s">
        <v>377</v>
      </c>
      <c r="E772" t="str">
        <f>_xlfn.XLOOKUP(Table1[[#This Row],[Product_ID]],[1]!Table1[Product_ID],[1]!Table1[Product_Name])</f>
        <v>Sports Product 2</v>
      </c>
      <c r="F772" t="str">
        <f>_xlfn.XLOOKUP(Table1[[#This Row],[Product_ID]],[1]!Table1[Product_ID],[1]!Table1[Category])</f>
        <v>Sports</v>
      </c>
      <c r="G772">
        <f>_xlfn.XLOOKUP(Table1[[#This Row],[Product_ID]],[1]!Table1[Product_ID],[1]!Table1[Unit_Price])</f>
        <v>4241</v>
      </c>
      <c r="H772">
        <f>_xlfn.XLOOKUP(Table1[[#This Row],[Product_ID]],[1]!Table1[Product_ID],[1]!Table1[Cost])</f>
        <v>2120.5</v>
      </c>
      <c r="I772">
        <v>2</v>
      </c>
      <c r="J772">
        <v>5</v>
      </c>
      <c r="K772">
        <f>Table1[[#This Row],[Quantity]]*Table1[[#This Row],[Unit_Price]]</f>
        <v>8482</v>
      </c>
      <c r="L772">
        <f>Table1[[#This Row],[Quantity]]*Table1[[#This Row],[Cost]]</f>
        <v>4241</v>
      </c>
      <c r="M772">
        <f>Table1[[#This Row],[Sales]]-Table1[[#This Row],[Total_Cost]]</f>
        <v>4241</v>
      </c>
      <c r="N772" s="1">
        <f>Table1[[#This Row],[Profit]]/Table1[[#This Row],[Sales]]</f>
        <v>0.5</v>
      </c>
      <c r="O772" t="str">
        <f>TEXT(Table1[[#This Row],[Order_Date]],"mmmm")</f>
        <v>January</v>
      </c>
      <c r="P772">
        <f>YEAR(Table1[[#This Row],[Order_Date]])</f>
        <v>2024</v>
      </c>
      <c r="Q772" t="str">
        <f>"Q"&amp;ROUNDUP(MONTH(Table1[[#This Row],[Order_Date]])/3,0)</f>
        <v>Q1</v>
      </c>
    </row>
    <row r="773" spans="1:17" x14ac:dyDescent="0.25">
      <c r="A773" t="s">
        <v>1879</v>
      </c>
      <c r="B773" t="s">
        <v>184</v>
      </c>
      <c r="C773" t="s">
        <v>1116</v>
      </c>
      <c r="D773" t="s">
        <v>409</v>
      </c>
      <c r="E773" t="str">
        <f>_xlfn.XLOOKUP(Table1[[#This Row],[Product_ID]],[1]!Table1[Product_ID],[1]!Table1[Product_Name])</f>
        <v>Home &amp; Kitchen Product 68</v>
      </c>
      <c r="F773" t="str">
        <f>_xlfn.XLOOKUP(Table1[[#This Row],[Product_ID]],[1]!Table1[Product_ID],[1]!Table1[Category])</f>
        <v>Home &amp; Kitchen</v>
      </c>
      <c r="G773">
        <f>_xlfn.XLOOKUP(Table1[[#This Row],[Product_ID]],[1]!Table1[Product_ID],[1]!Table1[Unit_Price])</f>
        <v>7252</v>
      </c>
      <c r="H773">
        <f>_xlfn.XLOOKUP(Table1[[#This Row],[Product_ID]],[1]!Table1[Product_ID],[1]!Table1[Cost])</f>
        <v>3626</v>
      </c>
      <c r="I773">
        <v>5</v>
      </c>
      <c r="J773">
        <v>0</v>
      </c>
      <c r="K773">
        <f>Table1[[#This Row],[Quantity]]*Table1[[#This Row],[Unit_Price]]</f>
        <v>36260</v>
      </c>
      <c r="L773">
        <f>Table1[[#This Row],[Quantity]]*Table1[[#This Row],[Cost]]</f>
        <v>18130</v>
      </c>
      <c r="M773">
        <f>Table1[[#This Row],[Sales]]-Table1[[#This Row],[Total_Cost]]</f>
        <v>18130</v>
      </c>
      <c r="N773" s="1">
        <f>Table1[[#This Row],[Profit]]/Table1[[#This Row],[Sales]]</f>
        <v>0.5</v>
      </c>
      <c r="O773" t="str">
        <f>TEXT(Table1[[#This Row],[Order_Date]],"mmmm")</f>
        <v>November</v>
      </c>
      <c r="P773">
        <f>YEAR(Table1[[#This Row],[Order_Date]])</f>
        <v>2024</v>
      </c>
      <c r="Q773" t="str">
        <f>"Q"&amp;ROUNDUP(MONTH(Table1[[#This Row],[Order_Date]])/3,0)</f>
        <v>Q4</v>
      </c>
    </row>
    <row r="774" spans="1:17" x14ac:dyDescent="0.25">
      <c r="A774" t="s">
        <v>1880</v>
      </c>
      <c r="B774" t="s">
        <v>1747</v>
      </c>
      <c r="C774" t="s">
        <v>1183</v>
      </c>
      <c r="D774" t="s">
        <v>426</v>
      </c>
      <c r="E774" t="str">
        <f>_xlfn.XLOOKUP(Table1[[#This Row],[Product_ID]],[1]!Table1[Product_ID],[1]!Table1[Product_Name])</f>
        <v>Clothing Product 95</v>
      </c>
      <c r="F774" t="str">
        <f>_xlfn.XLOOKUP(Table1[[#This Row],[Product_ID]],[1]!Table1[Product_ID],[1]!Table1[Category])</f>
        <v>Clothing</v>
      </c>
      <c r="G774">
        <f>_xlfn.XLOOKUP(Table1[[#This Row],[Product_ID]],[1]!Table1[Product_ID],[1]!Table1[Unit_Price])</f>
        <v>4520</v>
      </c>
      <c r="H774">
        <f>_xlfn.XLOOKUP(Table1[[#This Row],[Product_ID]],[1]!Table1[Product_ID],[1]!Table1[Cost])</f>
        <v>3164</v>
      </c>
      <c r="I774">
        <v>2</v>
      </c>
      <c r="J774">
        <v>5</v>
      </c>
      <c r="K774">
        <f>Table1[[#This Row],[Quantity]]*Table1[[#This Row],[Unit_Price]]</f>
        <v>9040</v>
      </c>
      <c r="L774">
        <f>Table1[[#This Row],[Quantity]]*Table1[[#This Row],[Cost]]</f>
        <v>6328</v>
      </c>
      <c r="M774">
        <f>Table1[[#This Row],[Sales]]-Table1[[#This Row],[Total_Cost]]</f>
        <v>2712</v>
      </c>
      <c r="N774" s="1">
        <f>Table1[[#This Row],[Profit]]/Table1[[#This Row],[Sales]]</f>
        <v>0.3</v>
      </c>
      <c r="O774" t="str">
        <f>TEXT(Table1[[#This Row],[Order_Date]],"mmmm")</f>
        <v>November</v>
      </c>
      <c r="P774">
        <f>YEAR(Table1[[#This Row],[Order_Date]])</f>
        <v>2025</v>
      </c>
      <c r="Q774" t="str">
        <f>"Q"&amp;ROUNDUP(MONTH(Table1[[#This Row],[Order_Date]])/3,0)</f>
        <v>Q4</v>
      </c>
    </row>
    <row r="775" spans="1:17" x14ac:dyDescent="0.25">
      <c r="A775" t="s">
        <v>1881</v>
      </c>
      <c r="B775" t="s">
        <v>650</v>
      </c>
      <c r="C775" t="s">
        <v>1230</v>
      </c>
      <c r="D775" t="s">
        <v>281</v>
      </c>
      <c r="E775" t="str">
        <f>_xlfn.XLOOKUP(Table1[[#This Row],[Product_ID]],[1]!Table1[Product_ID],[1]!Table1[Product_Name])</f>
        <v>Sports Product 9</v>
      </c>
      <c r="F775" t="str">
        <f>_xlfn.XLOOKUP(Table1[[#This Row],[Product_ID]],[1]!Table1[Product_ID],[1]!Table1[Category])</f>
        <v>Sports</v>
      </c>
      <c r="G775">
        <f>_xlfn.XLOOKUP(Table1[[#This Row],[Product_ID]],[1]!Table1[Product_ID],[1]!Table1[Unit_Price])</f>
        <v>10891</v>
      </c>
      <c r="H775">
        <f>_xlfn.XLOOKUP(Table1[[#This Row],[Product_ID]],[1]!Table1[Product_ID],[1]!Table1[Cost])</f>
        <v>5445.5</v>
      </c>
      <c r="I775">
        <v>1</v>
      </c>
      <c r="J775">
        <v>5</v>
      </c>
      <c r="K775">
        <f>Table1[[#This Row],[Quantity]]*Table1[[#This Row],[Unit_Price]]</f>
        <v>10891</v>
      </c>
      <c r="L775">
        <f>Table1[[#This Row],[Quantity]]*Table1[[#This Row],[Cost]]</f>
        <v>5445.5</v>
      </c>
      <c r="M775">
        <f>Table1[[#This Row],[Sales]]-Table1[[#This Row],[Total_Cost]]</f>
        <v>5445.5</v>
      </c>
      <c r="N775" s="1">
        <f>Table1[[#This Row],[Profit]]/Table1[[#This Row],[Sales]]</f>
        <v>0.5</v>
      </c>
      <c r="O775" t="str">
        <f>TEXT(Table1[[#This Row],[Order_Date]],"mmmm")</f>
        <v>February</v>
      </c>
      <c r="P775">
        <f>YEAR(Table1[[#This Row],[Order_Date]])</f>
        <v>2025</v>
      </c>
      <c r="Q775" t="str">
        <f>"Q"&amp;ROUNDUP(MONTH(Table1[[#This Row],[Order_Date]])/3,0)</f>
        <v>Q1</v>
      </c>
    </row>
    <row r="776" spans="1:17" x14ac:dyDescent="0.25">
      <c r="A776" t="s">
        <v>1882</v>
      </c>
      <c r="B776" t="s">
        <v>1883</v>
      </c>
      <c r="C776" t="s">
        <v>1884</v>
      </c>
      <c r="D776" t="s">
        <v>585</v>
      </c>
      <c r="E776" t="str">
        <f>_xlfn.XLOOKUP(Table1[[#This Row],[Product_ID]],[1]!Table1[Product_ID],[1]!Table1[Product_Name])</f>
        <v>Sports Product 80</v>
      </c>
      <c r="F776" t="str">
        <f>_xlfn.XLOOKUP(Table1[[#This Row],[Product_ID]],[1]!Table1[Product_ID],[1]!Table1[Category])</f>
        <v>Sports</v>
      </c>
      <c r="G776">
        <f>_xlfn.XLOOKUP(Table1[[#This Row],[Product_ID]],[1]!Table1[Product_ID],[1]!Table1[Unit_Price])</f>
        <v>4816</v>
      </c>
      <c r="H776">
        <f>_xlfn.XLOOKUP(Table1[[#This Row],[Product_ID]],[1]!Table1[Product_ID],[1]!Table1[Cost])</f>
        <v>3371.2</v>
      </c>
      <c r="I776">
        <v>3</v>
      </c>
      <c r="J776">
        <v>20</v>
      </c>
      <c r="K776">
        <f>Table1[[#This Row],[Quantity]]*Table1[[#This Row],[Unit_Price]]</f>
        <v>14448</v>
      </c>
      <c r="L776">
        <f>Table1[[#This Row],[Quantity]]*Table1[[#This Row],[Cost]]</f>
        <v>10113.599999999999</v>
      </c>
      <c r="M776">
        <f>Table1[[#This Row],[Sales]]-Table1[[#This Row],[Total_Cost]]</f>
        <v>4334.4000000000015</v>
      </c>
      <c r="N776" s="1">
        <f>Table1[[#This Row],[Profit]]/Table1[[#This Row],[Sales]]</f>
        <v>0.3000000000000001</v>
      </c>
      <c r="O776" t="str">
        <f>TEXT(Table1[[#This Row],[Order_Date]],"mmmm")</f>
        <v>August</v>
      </c>
      <c r="P776">
        <f>YEAR(Table1[[#This Row],[Order_Date]])</f>
        <v>2025</v>
      </c>
      <c r="Q776" t="str">
        <f>"Q"&amp;ROUNDUP(MONTH(Table1[[#This Row],[Order_Date]])/3,0)</f>
        <v>Q3</v>
      </c>
    </row>
    <row r="777" spans="1:17" x14ac:dyDescent="0.25">
      <c r="A777" t="s">
        <v>1885</v>
      </c>
      <c r="B777" t="s">
        <v>1763</v>
      </c>
      <c r="C777" t="s">
        <v>1886</v>
      </c>
      <c r="D777" t="s">
        <v>1158</v>
      </c>
      <c r="E777" t="str">
        <f>_xlfn.XLOOKUP(Table1[[#This Row],[Product_ID]],[1]!Table1[Product_ID],[1]!Table1[Product_Name])</f>
        <v>Electronics Product 33</v>
      </c>
      <c r="F777" t="str">
        <f>_xlfn.XLOOKUP(Table1[[#This Row],[Product_ID]],[1]!Table1[Product_ID],[1]!Table1[Category])</f>
        <v>Electronics</v>
      </c>
      <c r="G777">
        <f>_xlfn.XLOOKUP(Table1[[#This Row],[Product_ID]],[1]!Table1[Product_ID],[1]!Table1[Unit_Price])</f>
        <v>11428</v>
      </c>
      <c r="H777">
        <f>_xlfn.XLOOKUP(Table1[[#This Row],[Product_ID]],[1]!Table1[Product_ID],[1]!Table1[Cost])</f>
        <v>6856.8</v>
      </c>
      <c r="I777">
        <v>5</v>
      </c>
      <c r="J777">
        <v>5</v>
      </c>
      <c r="K777">
        <f>Table1[[#This Row],[Quantity]]*Table1[[#This Row],[Unit_Price]]</f>
        <v>57140</v>
      </c>
      <c r="L777">
        <f>Table1[[#This Row],[Quantity]]*Table1[[#This Row],[Cost]]</f>
        <v>34284</v>
      </c>
      <c r="M777">
        <f>Table1[[#This Row],[Sales]]-Table1[[#This Row],[Total_Cost]]</f>
        <v>22856</v>
      </c>
      <c r="N777" s="1">
        <f>Table1[[#This Row],[Profit]]/Table1[[#This Row],[Sales]]</f>
        <v>0.4</v>
      </c>
      <c r="O777" t="str">
        <f>TEXT(Table1[[#This Row],[Order_Date]],"mmmm")</f>
        <v>October</v>
      </c>
      <c r="P777">
        <f>YEAR(Table1[[#This Row],[Order_Date]])</f>
        <v>2025</v>
      </c>
      <c r="Q777" t="str">
        <f>"Q"&amp;ROUNDUP(MONTH(Table1[[#This Row],[Order_Date]])/3,0)</f>
        <v>Q4</v>
      </c>
    </row>
    <row r="778" spans="1:17" x14ac:dyDescent="0.25">
      <c r="A778" t="s">
        <v>1887</v>
      </c>
      <c r="B778" t="s">
        <v>1083</v>
      </c>
      <c r="C778" t="s">
        <v>513</v>
      </c>
      <c r="D778" t="s">
        <v>898</v>
      </c>
      <c r="E778" t="str">
        <f>_xlfn.XLOOKUP(Table1[[#This Row],[Product_ID]],[1]!Table1[Product_ID],[1]!Table1[Product_Name])</f>
        <v>Sports Product 29</v>
      </c>
      <c r="F778" t="str">
        <f>_xlfn.XLOOKUP(Table1[[#This Row],[Product_ID]],[1]!Table1[Product_ID],[1]!Table1[Category])</f>
        <v>Sports</v>
      </c>
      <c r="G778">
        <f>_xlfn.XLOOKUP(Table1[[#This Row],[Product_ID]],[1]!Table1[Product_ID],[1]!Table1[Unit_Price])</f>
        <v>2105</v>
      </c>
      <c r="H778">
        <f>_xlfn.XLOOKUP(Table1[[#This Row],[Product_ID]],[1]!Table1[Product_ID],[1]!Table1[Cost])</f>
        <v>1263</v>
      </c>
      <c r="I778">
        <v>1</v>
      </c>
      <c r="J778">
        <v>15</v>
      </c>
      <c r="K778">
        <f>Table1[[#This Row],[Quantity]]*Table1[[#This Row],[Unit_Price]]</f>
        <v>2105</v>
      </c>
      <c r="L778">
        <f>Table1[[#This Row],[Quantity]]*Table1[[#This Row],[Cost]]</f>
        <v>1263</v>
      </c>
      <c r="M778">
        <f>Table1[[#This Row],[Sales]]-Table1[[#This Row],[Total_Cost]]</f>
        <v>842</v>
      </c>
      <c r="N778" s="1">
        <f>Table1[[#This Row],[Profit]]/Table1[[#This Row],[Sales]]</f>
        <v>0.4</v>
      </c>
      <c r="O778" t="str">
        <f>TEXT(Table1[[#This Row],[Order_Date]],"mmmm")</f>
        <v>November</v>
      </c>
      <c r="P778">
        <f>YEAR(Table1[[#This Row],[Order_Date]])</f>
        <v>2025</v>
      </c>
      <c r="Q778" t="str">
        <f>"Q"&amp;ROUNDUP(MONTH(Table1[[#This Row],[Order_Date]])/3,0)</f>
        <v>Q4</v>
      </c>
    </row>
    <row r="779" spans="1:17" x14ac:dyDescent="0.25">
      <c r="A779" t="s">
        <v>1888</v>
      </c>
      <c r="B779" t="s">
        <v>242</v>
      </c>
      <c r="C779" t="s">
        <v>939</v>
      </c>
      <c r="D779" t="s">
        <v>199</v>
      </c>
      <c r="E779" t="str">
        <f>_xlfn.XLOOKUP(Table1[[#This Row],[Product_ID]],[1]!Table1[Product_ID],[1]!Table1[Product_Name])</f>
        <v>Sports Product 19</v>
      </c>
      <c r="F779" t="str">
        <f>_xlfn.XLOOKUP(Table1[[#This Row],[Product_ID]],[1]!Table1[Product_ID],[1]!Table1[Category])</f>
        <v>Sports</v>
      </c>
      <c r="G779">
        <f>_xlfn.XLOOKUP(Table1[[#This Row],[Product_ID]],[1]!Table1[Product_ID],[1]!Table1[Unit_Price])</f>
        <v>11395</v>
      </c>
      <c r="H779">
        <f>_xlfn.XLOOKUP(Table1[[#This Row],[Product_ID]],[1]!Table1[Product_ID],[1]!Table1[Cost])</f>
        <v>5697.5</v>
      </c>
      <c r="I779">
        <v>4</v>
      </c>
      <c r="J779">
        <v>0</v>
      </c>
      <c r="K779">
        <f>Table1[[#This Row],[Quantity]]*Table1[[#This Row],[Unit_Price]]</f>
        <v>45580</v>
      </c>
      <c r="L779">
        <f>Table1[[#This Row],[Quantity]]*Table1[[#This Row],[Cost]]</f>
        <v>22790</v>
      </c>
      <c r="M779">
        <f>Table1[[#This Row],[Sales]]-Table1[[#This Row],[Total_Cost]]</f>
        <v>22790</v>
      </c>
      <c r="N779" s="1">
        <f>Table1[[#This Row],[Profit]]/Table1[[#This Row],[Sales]]</f>
        <v>0.5</v>
      </c>
      <c r="O779" t="str">
        <f>TEXT(Table1[[#This Row],[Order_Date]],"mmmm")</f>
        <v>July</v>
      </c>
      <c r="P779">
        <f>YEAR(Table1[[#This Row],[Order_Date]])</f>
        <v>2025</v>
      </c>
      <c r="Q779" t="str">
        <f>"Q"&amp;ROUNDUP(MONTH(Table1[[#This Row],[Order_Date]])/3,0)</f>
        <v>Q3</v>
      </c>
    </row>
    <row r="780" spans="1:17" x14ac:dyDescent="0.25">
      <c r="A780" t="s">
        <v>1889</v>
      </c>
      <c r="B780" t="s">
        <v>1890</v>
      </c>
      <c r="C780" t="s">
        <v>607</v>
      </c>
      <c r="D780" t="s">
        <v>89</v>
      </c>
      <c r="E780" t="str">
        <f>_xlfn.XLOOKUP(Table1[[#This Row],[Product_ID]],[1]!Table1[Product_ID],[1]!Table1[Product_Name])</f>
        <v>Beauty Product 76</v>
      </c>
      <c r="F780" t="str">
        <f>_xlfn.XLOOKUP(Table1[[#This Row],[Product_ID]],[1]!Table1[Product_ID],[1]!Table1[Category])</f>
        <v>Beauty</v>
      </c>
      <c r="G780">
        <f>_xlfn.XLOOKUP(Table1[[#This Row],[Product_ID]],[1]!Table1[Product_ID],[1]!Table1[Unit_Price])</f>
        <v>3690</v>
      </c>
      <c r="H780">
        <f>_xlfn.XLOOKUP(Table1[[#This Row],[Product_ID]],[1]!Table1[Product_ID],[1]!Table1[Cost])</f>
        <v>2583</v>
      </c>
      <c r="I780">
        <v>3</v>
      </c>
      <c r="J780">
        <v>15</v>
      </c>
      <c r="K780">
        <f>Table1[[#This Row],[Quantity]]*Table1[[#This Row],[Unit_Price]]</f>
        <v>11070</v>
      </c>
      <c r="L780">
        <f>Table1[[#This Row],[Quantity]]*Table1[[#This Row],[Cost]]</f>
        <v>7749</v>
      </c>
      <c r="M780">
        <f>Table1[[#This Row],[Sales]]-Table1[[#This Row],[Total_Cost]]</f>
        <v>3321</v>
      </c>
      <c r="N780" s="1">
        <f>Table1[[#This Row],[Profit]]/Table1[[#This Row],[Sales]]</f>
        <v>0.3</v>
      </c>
      <c r="O780" t="str">
        <f>TEXT(Table1[[#This Row],[Order_Date]],"mmmm")</f>
        <v>July</v>
      </c>
      <c r="P780">
        <f>YEAR(Table1[[#This Row],[Order_Date]])</f>
        <v>2025</v>
      </c>
      <c r="Q780" t="str">
        <f>"Q"&amp;ROUNDUP(MONTH(Table1[[#This Row],[Order_Date]])/3,0)</f>
        <v>Q3</v>
      </c>
    </row>
    <row r="781" spans="1:17" x14ac:dyDescent="0.25">
      <c r="A781" t="s">
        <v>1891</v>
      </c>
      <c r="B781" t="s">
        <v>1483</v>
      </c>
      <c r="C781" t="s">
        <v>1892</v>
      </c>
      <c r="D781" t="s">
        <v>179</v>
      </c>
      <c r="E781" t="str">
        <f>_xlfn.XLOOKUP(Table1[[#This Row],[Product_ID]],[1]!Table1[Product_ID],[1]!Table1[Product_Name])</f>
        <v>Beauty Product 58</v>
      </c>
      <c r="F781" t="str">
        <f>_xlfn.XLOOKUP(Table1[[#This Row],[Product_ID]],[1]!Table1[Product_ID],[1]!Table1[Category])</f>
        <v>Beauty</v>
      </c>
      <c r="G781">
        <f>_xlfn.XLOOKUP(Table1[[#This Row],[Product_ID]],[1]!Table1[Product_ID],[1]!Table1[Unit_Price])</f>
        <v>3598</v>
      </c>
      <c r="H781">
        <f>_xlfn.XLOOKUP(Table1[[#This Row],[Product_ID]],[1]!Table1[Product_ID],[1]!Table1[Cost])</f>
        <v>2158.8000000000002</v>
      </c>
      <c r="I781">
        <v>2</v>
      </c>
      <c r="J781">
        <v>15</v>
      </c>
      <c r="K781">
        <f>Table1[[#This Row],[Quantity]]*Table1[[#This Row],[Unit_Price]]</f>
        <v>7196</v>
      </c>
      <c r="L781">
        <f>Table1[[#This Row],[Quantity]]*Table1[[#This Row],[Cost]]</f>
        <v>4317.6000000000004</v>
      </c>
      <c r="M781">
        <f>Table1[[#This Row],[Sales]]-Table1[[#This Row],[Total_Cost]]</f>
        <v>2878.3999999999996</v>
      </c>
      <c r="N781" s="1">
        <f>Table1[[#This Row],[Profit]]/Table1[[#This Row],[Sales]]</f>
        <v>0.39999999999999997</v>
      </c>
      <c r="O781" t="str">
        <f>TEXT(Table1[[#This Row],[Order_Date]],"mmmm")</f>
        <v>December</v>
      </c>
      <c r="P781">
        <f>YEAR(Table1[[#This Row],[Order_Date]])</f>
        <v>2024</v>
      </c>
      <c r="Q781" t="str">
        <f>"Q"&amp;ROUNDUP(MONTH(Table1[[#This Row],[Order_Date]])/3,0)</f>
        <v>Q4</v>
      </c>
    </row>
    <row r="782" spans="1:17" x14ac:dyDescent="0.25">
      <c r="A782" t="s">
        <v>1893</v>
      </c>
      <c r="B782" t="s">
        <v>580</v>
      </c>
      <c r="C782" t="s">
        <v>1894</v>
      </c>
      <c r="D782" t="s">
        <v>153</v>
      </c>
      <c r="E782" t="str">
        <f>_xlfn.XLOOKUP(Table1[[#This Row],[Product_ID]],[1]!Table1[Product_ID],[1]!Table1[Product_Name])</f>
        <v>Beauty Product 98</v>
      </c>
      <c r="F782" t="str">
        <f>_xlfn.XLOOKUP(Table1[[#This Row],[Product_ID]],[1]!Table1[Product_ID],[1]!Table1[Category])</f>
        <v>Beauty</v>
      </c>
      <c r="G782">
        <f>_xlfn.XLOOKUP(Table1[[#This Row],[Product_ID]],[1]!Table1[Product_ID],[1]!Table1[Unit_Price])</f>
        <v>1661</v>
      </c>
      <c r="H782">
        <f>_xlfn.XLOOKUP(Table1[[#This Row],[Product_ID]],[1]!Table1[Product_ID],[1]!Table1[Cost])</f>
        <v>830.5</v>
      </c>
      <c r="I782">
        <v>1</v>
      </c>
      <c r="J782">
        <v>10</v>
      </c>
      <c r="K782">
        <f>Table1[[#This Row],[Quantity]]*Table1[[#This Row],[Unit_Price]]</f>
        <v>1661</v>
      </c>
      <c r="L782">
        <f>Table1[[#This Row],[Quantity]]*Table1[[#This Row],[Cost]]</f>
        <v>830.5</v>
      </c>
      <c r="M782">
        <f>Table1[[#This Row],[Sales]]-Table1[[#This Row],[Total_Cost]]</f>
        <v>830.5</v>
      </c>
      <c r="N782" s="1">
        <f>Table1[[#This Row],[Profit]]/Table1[[#This Row],[Sales]]</f>
        <v>0.5</v>
      </c>
      <c r="O782" t="str">
        <f>TEXT(Table1[[#This Row],[Order_Date]],"mmmm")</f>
        <v>June</v>
      </c>
      <c r="P782">
        <f>YEAR(Table1[[#This Row],[Order_Date]])</f>
        <v>2025</v>
      </c>
      <c r="Q782" t="str">
        <f>"Q"&amp;ROUNDUP(MONTH(Table1[[#This Row],[Order_Date]])/3,0)</f>
        <v>Q2</v>
      </c>
    </row>
    <row r="783" spans="1:17" x14ac:dyDescent="0.25">
      <c r="A783" t="s">
        <v>1895</v>
      </c>
      <c r="B783" t="s">
        <v>840</v>
      </c>
      <c r="C783" t="s">
        <v>1896</v>
      </c>
      <c r="D783" t="s">
        <v>317</v>
      </c>
      <c r="E783" t="str">
        <f>_xlfn.XLOOKUP(Table1[[#This Row],[Product_ID]],[1]!Table1[Product_ID],[1]!Table1[Product_Name])</f>
        <v>Beauty Product 90</v>
      </c>
      <c r="F783" t="str">
        <f>_xlfn.XLOOKUP(Table1[[#This Row],[Product_ID]],[1]!Table1[Product_ID],[1]!Table1[Category])</f>
        <v>Beauty</v>
      </c>
      <c r="G783">
        <f>_xlfn.XLOOKUP(Table1[[#This Row],[Product_ID]],[1]!Table1[Product_ID],[1]!Table1[Unit_Price])</f>
        <v>1510</v>
      </c>
      <c r="H783">
        <f>_xlfn.XLOOKUP(Table1[[#This Row],[Product_ID]],[1]!Table1[Product_ID],[1]!Table1[Cost])</f>
        <v>755</v>
      </c>
      <c r="I783">
        <v>5</v>
      </c>
      <c r="J783">
        <v>10</v>
      </c>
      <c r="K783">
        <f>Table1[[#This Row],[Quantity]]*Table1[[#This Row],[Unit_Price]]</f>
        <v>7550</v>
      </c>
      <c r="L783">
        <f>Table1[[#This Row],[Quantity]]*Table1[[#This Row],[Cost]]</f>
        <v>3775</v>
      </c>
      <c r="M783">
        <f>Table1[[#This Row],[Sales]]-Table1[[#This Row],[Total_Cost]]</f>
        <v>3775</v>
      </c>
      <c r="N783" s="1">
        <f>Table1[[#This Row],[Profit]]/Table1[[#This Row],[Sales]]</f>
        <v>0.5</v>
      </c>
      <c r="O783" t="str">
        <f>TEXT(Table1[[#This Row],[Order_Date]],"mmmm")</f>
        <v>December</v>
      </c>
      <c r="P783">
        <f>YEAR(Table1[[#This Row],[Order_Date]])</f>
        <v>2024</v>
      </c>
      <c r="Q783" t="str">
        <f>"Q"&amp;ROUNDUP(MONTH(Table1[[#This Row],[Order_Date]])/3,0)</f>
        <v>Q4</v>
      </c>
    </row>
    <row r="784" spans="1:17" x14ac:dyDescent="0.25">
      <c r="A784" t="s">
        <v>1897</v>
      </c>
      <c r="B784" t="s">
        <v>1898</v>
      </c>
      <c r="C784" t="s">
        <v>1899</v>
      </c>
      <c r="D784" t="s">
        <v>192</v>
      </c>
      <c r="E784" t="str">
        <f>_xlfn.XLOOKUP(Table1[[#This Row],[Product_ID]],[1]!Table1[Product_ID],[1]!Table1[Product_Name])</f>
        <v>Electronics Product 37</v>
      </c>
      <c r="F784" t="str">
        <f>_xlfn.XLOOKUP(Table1[[#This Row],[Product_ID]],[1]!Table1[Product_ID],[1]!Table1[Category])</f>
        <v>Electronics</v>
      </c>
      <c r="G784">
        <f>_xlfn.XLOOKUP(Table1[[#This Row],[Product_ID]],[1]!Table1[Product_ID],[1]!Table1[Unit_Price])</f>
        <v>29046</v>
      </c>
      <c r="H784">
        <f>_xlfn.XLOOKUP(Table1[[#This Row],[Product_ID]],[1]!Table1[Product_ID],[1]!Table1[Cost])</f>
        <v>20332.2</v>
      </c>
      <c r="I784">
        <v>2</v>
      </c>
      <c r="J784">
        <v>0</v>
      </c>
      <c r="K784">
        <f>Table1[[#This Row],[Quantity]]*Table1[[#This Row],[Unit_Price]]</f>
        <v>58092</v>
      </c>
      <c r="L784">
        <f>Table1[[#This Row],[Quantity]]*Table1[[#This Row],[Cost]]</f>
        <v>40664.400000000001</v>
      </c>
      <c r="M784">
        <f>Table1[[#This Row],[Sales]]-Table1[[#This Row],[Total_Cost]]</f>
        <v>17427.599999999999</v>
      </c>
      <c r="N784" s="1">
        <f>Table1[[#This Row],[Profit]]/Table1[[#This Row],[Sales]]</f>
        <v>0.3</v>
      </c>
      <c r="O784" t="str">
        <f>TEXT(Table1[[#This Row],[Order_Date]],"mmmm")</f>
        <v>February</v>
      </c>
      <c r="P784">
        <f>YEAR(Table1[[#This Row],[Order_Date]])</f>
        <v>2025</v>
      </c>
      <c r="Q784" t="str">
        <f>"Q"&amp;ROUNDUP(MONTH(Table1[[#This Row],[Order_Date]])/3,0)</f>
        <v>Q1</v>
      </c>
    </row>
    <row r="785" spans="1:17" x14ac:dyDescent="0.25">
      <c r="A785" t="s">
        <v>1900</v>
      </c>
      <c r="B785" t="s">
        <v>1901</v>
      </c>
      <c r="C785" t="s">
        <v>1612</v>
      </c>
      <c r="D785" t="s">
        <v>362</v>
      </c>
      <c r="E785" t="str">
        <f>_xlfn.XLOOKUP(Table1[[#This Row],[Product_ID]],[1]!Table1[Product_ID],[1]!Table1[Product_Name])</f>
        <v>Clothing Product 25</v>
      </c>
      <c r="F785" t="str">
        <f>_xlfn.XLOOKUP(Table1[[#This Row],[Product_ID]],[1]!Table1[Product_ID],[1]!Table1[Category])</f>
        <v>Clothing</v>
      </c>
      <c r="G785">
        <f>_xlfn.XLOOKUP(Table1[[#This Row],[Product_ID]],[1]!Table1[Product_ID],[1]!Table1[Unit_Price])</f>
        <v>696</v>
      </c>
      <c r="H785">
        <f>_xlfn.XLOOKUP(Table1[[#This Row],[Product_ID]],[1]!Table1[Product_ID],[1]!Table1[Cost])</f>
        <v>348</v>
      </c>
      <c r="I785">
        <v>4</v>
      </c>
      <c r="J785">
        <v>0</v>
      </c>
      <c r="K785">
        <f>Table1[[#This Row],[Quantity]]*Table1[[#This Row],[Unit_Price]]</f>
        <v>2784</v>
      </c>
      <c r="L785">
        <f>Table1[[#This Row],[Quantity]]*Table1[[#This Row],[Cost]]</f>
        <v>1392</v>
      </c>
      <c r="M785">
        <f>Table1[[#This Row],[Sales]]-Table1[[#This Row],[Total_Cost]]</f>
        <v>1392</v>
      </c>
      <c r="N785" s="1">
        <f>Table1[[#This Row],[Profit]]/Table1[[#This Row],[Sales]]</f>
        <v>0.5</v>
      </c>
      <c r="O785" t="str">
        <f>TEXT(Table1[[#This Row],[Order_Date]],"mmmm")</f>
        <v>December</v>
      </c>
      <c r="P785">
        <f>YEAR(Table1[[#This Row],[Order_Date]])</f>
        <v>2025</v>
      </c>
      <c r="Q785" t="str">
        <f>"Q"&amp;ROUNDUP(MONTH(Table1[[#This Row],[Order_Date]])/3,0)</f>
        <v>Q4</v>
      </c>
    </row>
    <row r="786" spans="1:17" x14ac:dyDescent="0.25">
      <c r="A786" t="s">
        <v>1902</v>
      </c>
      <c r="B786" t="s">
        <v>1903</v>
      </c>
      <c r="C786" t="s">
        <v>495</v>
      </c>
      <c r="D786" t="s">
        <v>199</v>
      </c>
      <c r="E786" t="str">
        <f>_xlfn.XLOOKUP(Table1[[#This Row],[Product_ID]],[1]!Table1[Product_ID],[1]!Table1[Product_Name])</f>
        <v>Sports Product 19</v>
      </c>
      <c r="F786" t="str">
        <f>_xlfn.XLOOKUP(Table1[[#This Row],[Product_ID]],[1]!Table1[Product_ID],[1]!Table1[Category])</f>
        <v>Sports</v>
      </c>
      <c r="G786">
        <f>_xlfn.XLOOKUP(Table1[[#This Row],[Product_ID]],[1]!Table1[Product_ID],[1]!Table1[Unit_Price])</f>
        <v>11395</v>
      </c>
      <c r="H786">
        <f>_xlfn.XLOOKUP(Table1[[#This Row],[Product_ID]],[1]!Table1[Product_ID],[1]!Table1[Cost])</f>
        <v>5697.5</v>
      </c>
      <c r="I786">
        <v>5</v>
      </c>
      <c r="J786">
        <v>0</v>
      </c>
      <c r="K786">
        <f>Table1[[#This Row],[Quantity]]*Table1[[#This Row],[Unit_Price]]</f>
        <v>56975</v>
      </c>
      <c r="L786">
        <f>Table1[[#This Row],[Quantity]]*Table1[[#This Row],[Cost]]</f>
        <v>28487.5</v>
      </c>
      <c r="M786">
        <f>Table1[[#This Row],[Sales]]-Table1[[#This Row],[Total_Cost]]</f>
        <v>28487.5</v>
      </c>
      <c r="N786" s="1">
        <f>Table1[[#This Row],[Profit]]/Table1[[#This Row],[Sales]]</f>
        <v>0.5</v>
      </c>
      <c r="O786" t="str">
        <f>TEXT(Table1[[#This Row],[Order_Date]],"mmmm")</f>
        <v>June</v>
      </c>
      <c r="P786">
        <f>YEAR(Table1[[#This Row],[Order_Date]])</f>
        <v>2024</v>
      </c>
      <c r="Q786" t="str">
        <f>"Q"&amp;ROUNDUP(MONTH(Table1[[#This Row],[Order_Date]])/3,0)</f>
        <v>Q2</v>
      </c>
    </row>
    <row r="787" spans="1:17" x14ac:dyDescent="0.25">
      <c r="A787" t="s">
        <v>1904</v>
      </c>
      <c r="B787" t="s">
        <v>1905</v>
      </c>
      <c r="C787" t="s">
        <v>1906</v>
      </c>
      <c r="D787" t="s">
        <v>206</v>
      </c>
      <c r="E787" t="str">
        <f>_xlfn.XLOOKUP(Table1[[#This Row],[Product_ID]],[1]!Table1[Product_ID],[1]!Table1[Product_Name])</f>
        <v>Electronics Product 30</v>
      </c>
      <c r="F787" t="str">
        <f>_xlfn.XLOOKUP(Table1[[#This Row],[Product_ID]],[1]!Table1[Product_ID],[1]!Table1[Category])</f>
        <v>Electronics</v>
      </c>
      <c r="G787">
        <f>_xlfn.XLOOKUP(Table1[[#This Row],[Product_ID]],[1]!Table1[Product_ID],[1]!Table1[Unit_Price])</f>
        <v>16441</v>
      </c>
      <c r="H787">
        <f>_xlfn.XLOOKUP(Table1[[#This Row],[Product_ID]],[1]!Table1[Product_ID],[1]!Table1[Cost])</f>
        <v>8220.5</v>
      </c>
      <c r="I787">
        <v>5</v>
      </c>
      <c r="J787">
        <v>10</v>
      </c>
      <c r="K787">
        <f>Table1[[#This Row],[Quantity]]*Table1[[#This Row],[Unit_Price]]</f>
        <v>82205</v>
      </c>
      <c r="L787">
        <f>Table1[[#This Row],[Quantity]]*Table1[[#This Row],[Cost]]</f>
        <v>41102.5</v>
      </c>
      <c r="M787">
        <f>Table1[[#This Row],[Sales]]-Table1[[#This Row],[Total_Cost]]</f>
        <v>41102.5</v>
      </c>
      <c r="N787" s="1">
        <f>Table1[[#This Row],[Profit]]/Table1[[#This Row],[Sales]]</f>
        <v>0.5</v>
      </c>
      <c r="O787" t="str">
        <f>TEXT(Table1[[#This Row],[Order_Date]],"mmmm")</f>
        <v>June</v>
      </c>
      <c r="P787">
        <f>YEAR(Table1[[#This Row],[Order_Date]])</f>
        <v>2024</v>
      </c>
      <c r="Q787" t="str">
        <f>"Q"&amp;ROUNDUP(MONTH(Table1[[#This Row],[Order_Date]])/3,0)</f>
        <v>Q2</v>
      </c>
    </row>
    <row r="788" spans="1:17" x14ac:dyDescent="0.25">
      <c r="A788" t="s">
        <v>1907</v>
      </c>
      <c r="B788" t="s">
        <v>824</v>
      </c>
      <c r="C788" t="s">
        <v>1908</v>
      </c>
      <c r="D788" t="s">
        <v>409</v>
      </c>
      <c r="E788" t="str">
        <f>_xlfn.XLOOKUP(Table1[[#This Row],[Product_ID]],[1]!Table1[Product_ID],[1]!Table1[Product_Name])</f>
        <v>Home &amp; Kitchen Product 68</v>
      </c>
      <c r="F788" t="str">
        <f>_xlfn.XLOOKUP(Table1[[#This Row],[Product_ID]],[1]!Table1[Product_ID],[1]!Table1[Category])</f>
        <v>Home &amp; Kitchen</v>
      </c>
      <c r="G788">
        <f>_xlfn.XLOOKUP(Table1[[#This Row],[Product_ID]],[1]!Table1[Product_ID],[1]!Table1[Unit_Price])</f>
        <v>7252</v>
      </c>
      <c r="H788">
        <f>_xlfn.XLOOKUP(Table1[[#This Row],[Product_ID]],[1]!Table1[Product_ID],[1]!Table1[Cost])</f>
        <v>3626</v>
      </c>
      <c r="I788">
        <v>4</v>
      </c>
      <c r="J788">
        <v>0</v>
      </c>
      <c r="K788">
        <f>Table1[[#This Row],[Quantity]]*Table1[[#This Row],[Unit_Price]]</f>
        <v>29008</v>
      </c>
      <c r="L788">
        <f>Table1[[#This Row],[Quantity]]*Table1[[#This Row],[Cost]]</f>
        <v>14504</v>
      </c>
      <c r="M788">
        <f>Table1[[#This Row],[Sales]]-Table1[[#This Row],[Total_Cost]]</f>
        <v>14504</v>
      </c>
      <c r="N788" s="1">
        <f>Table1[[#This Row],[Profit]]/Table1[[#This Row],[Sales]]</f>
        <v>0.5</v>
      </c>
      <c r="O788" t="str">
        <f>TEXT(Table1[[#This Row],[Order_Date]],"mmmm")</f>
        <v>February</v>
      </c>
      <c r="P788">
        <f>YEAR(Table1[[#This Row],[Order_Date]])</f>
        <v>2024</v>
      </c>
      <c r="Q788" t="str">
        <f>"Q"&amp;ROUNDUP(MONTH(Table1[[#This Row],[Order_Date]])/3,0)</f>
        <v>Q1</v>
      </c>
    </row>
    <row r="789" spans="1:17" x14ac:dyDescent="0.25">
      <c r="A789" t="s">
        <v>1909</v>
      </c>
      <c r="B789" t="s">
        <v>1910</v>
      </c>
      <c r="C789" t="s">
        <v>1612</v>
      </c>
      <c r="D789" t="s">
        <v>45</v>
      </c>
      <c r="E789" t="str">
        <f>_xlfn.XLOOKUP(Table1[[#This Row],[Product_ID]],[1]!Table1[Product_ID],[1]!Table1[Product_Name])</f>
        <v>Clothing Product 32</v>
      </c>
      <c r="F789" t="str">
        <f>_xlfn.XLOOKUP(Table1[[#This Row],[Product_ID]],[1]!Table1[Product_ID],[1]!Table1[Category])</f>
        <v>Clothing</v>
      </c>
      <c r="G789">
        <f>_xlfn.XLOOKUP(Table1[[#This Row],[Product_ID]],[1]!Table1[Product_ID],[1]!Table1[Unit_Price])</f>
        <v>3034</v>
      </c>
      <c r="H789">
        <f>_xlfn.XLOOKUP(Table1[[#This Row],[Product_ID]],[1]!Table1[Product_ID],[1]!Table1[Cost])</f>
        <v>1820.4</v>
      </c>
      <c r="I789">
        <v>5</v>
      </c>
      <c r="J789">
        <v>15</v>
      </c>
      <c r="K789">
        <f>Table1[[#This Row],[Quantity]]*Table1[[#This Row],[Unit_Price]]</f>
        <v>15170</v>
      </c>
      <c r="L789">
        <f>Table1[[#This Row],[Quantity]]*Table1[[#This Row],[Cost]]</f>
        <v>9102</v>
      </c>
      <c r="M789">
        <f>Table1[[#This Row],[Sales]]-Table1[[#This Row],[Total_Cost]]</f>
        <v>6068</v>
      </c>
      <c r="N789" s="1">
        <f>Table1[[#This Row],[Profit]]/Table1[[#This Row],[Sales]]</f>
        <v>0.4</v>
      </c>
      <c r="O789" t="str">
        <f>TEXT(Table1[[#This Row],[Order_Date]],"mmmm")</f>
        <v>April</v>
      </c>
      <c r="P789">
        <f>YEAR(Table1[[#This Row],[Order_Date]])</f>
        <v>2024</v>
      </c>
      <c r="Q789" t="str">
        <f>"Q"&amp;ROUNDUP(MONTH(Table1[[#This Row],[Order_Date]])/3,0)</f>
        <v>Q2</v>
      </c>
    </row>
    <row r="790" spans="1:17" x14ac:dyDescent="0.25">
      <c r="A790" t="s">
        <v>1911</v>
      </c>
      <c r="B790" t="s">
        <v>1876</v>
      </c>
      <c r="C790" t="s">
        <v>1912</v>
      </c>
      <c r="D790" t="s">
        <v>331</v>
      </c>
      <c r="E790" t="str">
        <f>_xlfn.XLOOKUP(Table1[[#This Row],[Product_ID]],[1]!Table1[Product_ID],[1]!Table1[Product_Name])</f>
        <v>Electronics Product 24</v>
      </c>
      <c r="F790" t="str">
        <f>_xlfn.XLOOKUP(Table1[[#This Row],[Product_ID]],[1]!Table1[Product_ID],[1]!Table1[Category])</f>
        <v>Electronics</v>
      </c>
      <c r="G790">
        <f>_xlfn.XLOOKUP(Table1[[#This Row],[Product_ID]],[1]!Table1[Product_ID],[1]!Table1[Unit_Price])</f>
        <v>9702</v>
      </c>
      <c r="H790">
        <f>_xlfn.XLOOKUP(Table1[[#This Row],[Product_ID]],[1]!Table1[Product_ID],[1]!Table1[Cost])</f>
        <v>4851</v>
      </c>
      <c r="I790">
        <v>2</v>
      </c>
      <c r="J790">
        <v>0</v>
      </c>
      <c r="K790">
        <f>Table1[[#This Row],[Quantity]]*Table1[[#This Row],[Unit_Price]]</f>
        <v>19404</v>
      </c>
      <c r="L790">
        <f>Table1[[#This Row],[Quantity]]*Table1[[#This Row],[Cost]]</f>
        <v>9702</v>
      </c>
      <c r="M790">
        <f>Table1[[#This Row],[Sales]]-Table1[[#This Row],[Total_Cost]]</f>
        <v>9702</v>
      </c>
      <c r="N790" s="1">
        <f>Table1[[#This Row],[Profit]]/Table1[[#This Row],[Sales]]</f>
        <v>0.5</v>
      </c>
      <c r="O790" t="str">
        <f>TEXT(Table1[[#This Row],[Order_Date]],"mmmm")</f>
        <v>June</v>
      </c>
      <c r="P790">
        <f>YEAR(Table1[[#This Row],[Order_Date]])</f>
        <v>2025</v>
      </c>
      <c r="Q790" t="str">
        <f>"Q"&amp;ROUNDUP(MONTH(Table1[[#This Row],[Order_Date]])/3,0)</f>
        <v>Q2</v>
      </c>
    </row>
    <row r="791" spans="1:17" x14ac:dyDescent="0.25">
      <c r="A791" t="s">
        <v>1913</v>
      </c>
      <c r="B791" t="s">
        <v>788</v>
      </c>
      <c r="C791" t="s">
        <v>1914</v>
      </c>
      <c r="D791" t="s">
        <v>13</v>
      </c>
      <c r="E791" t="str">
        <f>_xlfn.XLOOKUP(Table1[[#This Row],[Product_ID]],[1]!Table1[Product_ID],[1]!Table1[Product_Name])</f>
        <v>Beauty Product 1</v>
      </c>
      <c r="F791" t="str">
        <f>_xlfn.XLOOKUP(Table1[[#This Row],[Product_ID]],[1]!Table1[Product_ID],[1]!Table1[Category])</f>
        <v>Beauty</v>
      </c>
      <c r="G791">
        <f>_xlfn.XLOOKUP(Table1[[#This Row],[Product_ID]],[1]!Table1[Product_ID],[1]!Table1[Unit_Price])</f>
        <v>1891</v>
      </c>
      <c r="H791">
        <f>_xlfn.XLOOKUP(Table1[[#This Row],[Product_ID]],[1]!Table1[Product_ID],[1]!Table1[Cost])</f>
        <v>945.5</v>
      </c>
      <c r="I791">
        <v>3</v>
      </c>
      <c r="J791">
        <v>10</v>
      </c>
      <c r="K791">
        <f>Table1[[#This Row],[Quantity]]*Table1[[#This Row],[Unit_Price]]</f>
        <v>5673</v>
      </c>
      <c r="L791">
        <f>Table1[[#This Row],[Quantity]]*Table1[[#This Row],[Cost]]</f>
        <v>2836.5</v>
      </c>
      <c r="M791">
        <f>Table1[[#This Row],[Sales]]-Table1[[#This Row],[Total_Cost]]</f>
        <v>2836.5</v>
      </c>
      <c r="N791" s="1">
        <f>Table1[[#This Row],[Profit]]/Table1[[#This Row],[Sales]]</f>
        <v>0.5</v>
      </c>
      <c r="O791" t="str">
        <f>TEXT(Table1[[#This Row],[Order_Date]],"mmmm")</f>
        <v>January</v>
      </c>
      <c r="P791">
        <f>YEAR(Table1[[#This Row],[Order_Date]])</f>
        <v>2025</v>
      </c>
      <c r="Q791" t="str">
        <f>"Q"&amp;ROUNDUP(MONTH(Table1[[#This Row],[Order_Date]])/3,0)</f>
        <v>Q1</v>
      </c>
    </row>
    <row r="792" spans="1:17" x14ac:dyDescent="0.25">
      <c r="A792" t="s">
        <v>1915</v>
      </c>
      <c r="B792" t="s">
        <v>1916</v>
      </c>
      <c r="C792" t="s">
        <v>801</v>
      </c>
      <c r="D792" t="s">
        <v>199</v>
      </c>
      <c r="E792" t="str">
        <f>_xlfn.XLOOKUP(Table1[[#This Row],[Product_ID]],[1]!Table1[Product_ID],[1]!Table1[Product_Name])</f>
        <v>Sports Product 19</v>
      </c>
      <c r="F792" t="str">
        <f>_xlfn.XLOOKUP(Table1[[#This Row],[Product_ID]],[1]!Table1[Product_ID],[1]!Table1[Category])</f>
        <v>Sports</v>
      </c>
      <c r="G792">
        <f>_xlfn.XLOOKUP(Table1[[#This Row],[Product_ID]],[1]!Table1[Product_ID],[1]!Table1[Unit_Price])</f>
        <v>11395</v>
      </c>
      <c r="H792">
        <f>_xlfn.XLOOKUP(Table1[[#This Row],[Product_ID]],[1]!Table1[Product_ID],[1]!Table1[Cost])</f>
        <v>5697.5</v>
      </c>
      <c r="I792">
        <v>1</v>
      </c>
      <c r="J792">
        <v>10</v>
      </c>
      <c r="K792">
        <f>Table1[[#This Row],[Quantity]]*Table1[[#This Row],[Unit_Price]]</f>
        <v>11395</v>
      </c>
      <c r="L792">
        <f>Table1[[#This Row],[Quantity]]*Table1[[#This Row],[Cost]]</f>
        <v>5697.5</v>
      </c>
      <c r="M792">
        <f>Table1[[#This Row],[Sales]]-Table1[[#This Row],[Total_Cost]]</f>
        <v>5697.5</v>
      </c>
      <c r="N792" s="1">
        <f>Table1[[#This Row],[Profit]]/Table1[[#This Row],[Sales]]</f>
        <v>0.5</v>
      </c>
      <c r="O792" t="str">
        <f>TEXT(Table1[[#This Row],[Order_Date]],"mmmm")</f>
        <v>October</v>
      </c>
      <c r="P792">
        <f>YEAR(Table1[[#This Row],[Order_Date]])</f>
        <v>2024</v>
      </c>
      <c r="Q792" t="str">
        <f>"Q"&amp;ROUNDUP(MONTH(Table1[[#This Row],[Order_Date]])/3,0)</f>
        <v>Q4</v>
      </c>
    </row>
    <row r="793" spans="1:17" x14ac:dyDescent="0.25">
      <c r="A793" t="s">
        <v>1917</v>
      </c>
      <c r="B793" t="s">
        <v>1918</v>
      </c>
      <c r="C793" t="s">
        <v>1919</v>
      </c>
      <c r="D793" t="s">
        <v>153</v>
      </c>
      <c r="E793" t="str">
        <f>_xlfn.XLOOKUP(Table1[[#This Row],[Product_ID]],[1]!Table1[Product_ID],[1]!Table1[Product_Name])</f>
        <v>Beauty Product 98</v>
      </c>
      <c r="F793" t="str">
        <f>_xlfn.XLOOKUP(Table1[[#This Row],[Product_ID]],[1]!Table1[Product_ID],[1]!Table1[Category])</f>
        <v>Beauty</v>
      </c>
      <c r="G793">
        <f>_xlfn.XLOOKUP(Table1[[#This Row],[Product_ID]],[1]!Table1[Product_ID],[1]!Table1[Unit_Price])</f>
        <v>1661</v>
      </c>
      <c r="H793">
        <f>_xlfn.XLOOKUP(Table1[[#This Row],[Product_ID]],[1]!Table1[Product_ID],[1]!Table1[Cost])</f>
        <v>830.5</v>
      </c>
      <c r="I793">
        <v>1</v>
      </c>
      <c r="J793">
        <v>20</v>
      </c>
      <c r="K793">
        <f>Table1[[#This Row],[Quantity]]*Table1[[#This Row],[Unit_Price]]</f>
        <v>1661</v>
      </c>
      <c r="L793">
        <f>Table1[[#This Row],[Quantity]]*Table1[[#This Row],[Cost]]</f>
        <v>830.5</v>
      </c>
      <c r="M793">
        <f>Table1[[#This Row],[Sales]]-Table1[[#This Row],[Total_Cost]]</f>
        <v>830.5</v>
      </c>
      <c r="N793" s="1">
        <f>Table1[[#This Row],[Profit]]/Table1[[#This Row],[Sales]]</f>
        <v>0.5</v>
      </c>
      <c r="O793" t="str">
        <f>TEXT(Table1[[#This Row],[Order_Date]],"mmmm")</f>
        <v>November</v>
      </c>
      <c r="P793">
        <f>YEAR(Table1[[#This Row],[Order_Date]])</f>
        <v>2025</v>
      </c>
      <c r="Q793" t="str">
        <f>"Q"&amp;ROUNDUP(MONTH(Table1[[#This Row],[Order_Date]])/3,0)</f>
        <v>Q4</v>
      </c>
    </row>
    <row r="794" spans="1:17" x14ac:dyDescent="0.25">
      <c r="A794" t="s">
        <v>1920</v>
      </c>
      <c r="B794" t="s">
        <v>967</v>
      </c>
      <c r="C794" t="s">
        <v>1921</v>
      </c>
      <c r="D794" t="s">
        <v>257</v>
      </c>
      <c r="E794" t="str">
        <f>_xlfn.XLOOKUP(Table1[[#This Row],[Product_ID]],[1]!Table1[Product_ID],[1]!Table1[Product_Name])</f>
        <v>Beauty Product 3</v>
      </c>
      <c r="F794" t="str">
        <f>_xlfn.XLOOKUP(Table1[[#This Row],[Product_ID]],[1]!Table1[Product_ID],[1]!Table1[Category])</f>
        <v>Beauty</v>
      </c>
      <c r="G794">
        <f>_xlfn.XLOOKUP(Table1[[#This Row],[Product_ID]],[1]!Table1[Product_ID],[1]!Table1[Unit_Price])</f>
        <v>569</v>
      </c>
      <c r="H794">
        <f>_xlfn.XLOOKUP(Table1[[#This Row],[Product_ID]],[1]!Table1[Product_ID],[1]!Table1[Cost])</f>
        <v>341.4</v>
      </c>
      <c r="I794">
        <v>5</v>
      </c>
      <c r="J794">
        <v>0</v>
      </c>
      <c r="K794">
        <f>Table1[[#This Row],[Quantity]]*Table1[[#This Row],[Unit_Price]]</f>
        <v>2845</v>
      </c>
      <c r="L794">
        <f>Table1[[#This Row],[Quantity]]*Table1[[#This Row],[Cost]]</f>
        <v>1707</v>
      </c>
      <c r="M794">
        <f>Table1[[#This Row],[Sales]]-Table1[[#This Row],[Total_Cost]]</f>
        <v>1138</v>
      </c>
      <c r="N794" s="1">
        <f>Table1[[#This Row],[Profit]]/Table1[[#This Row],[Sales]]</f>
        <v>0.4</v>
      </c>
      <c r="O794" t="str">
        <f>TEXT(Table1[[#This Row],[Order_Date]],"mmmm")</f>
        <v>September</v>
      </c>
      <c r="P794">
        <f>YEAR(Table1[[#This Row],[Order_Date]])</f>
        <v>2024</v>
      </c>
      <c r="Q794" t="str">
        <f>"Q"&amp;ROUNDUP(MONTH(Table1[[#This Row],[Order_Date]])/3,0)</f>
        <v>Q3</v>
      </c>
    </row>
    <row r="795" spans="1:17" x14ac:dyDescent="0.25">
      <c r="A795" t="s">
        <v>1922</v>
      </c>
      <c r="B795" t="s">
        <v>1430</v>
      </c>
      <c r="C795" t="s">
        <v>545</v>
      </c>
      <c r="D795" t="s">
        <v>611</v>
      </c>
      <c r="E795" t="str">
        <f>_xlfn.XLOOKUP(Table1[[#This Row],[Product_ID]],[1]!Table1[Product_ID],[1]!Table1[Product_Name])</f>
        <v>Clothing Product 21</v>
      </c>
      <c r="F795" t="str">
        <f>_xlfn.XLOOKUP(Table1[[#This Row],[Product_ID]],[1]!Table1[Product_ID],[1]!Table1[Category])</f>
        <v>Clothing</v>
      </c>
      <c r="G795">
        <f>_xlfn.XLOOKUP(Table1[[#This Row],[Product_ID]],[1]!Table1[Product_ID],[1]!Table1[Unit_Price])</f>
        <v>1236</v>
      </c>
      <c r="H795">
        <f>_xlfn.XLOOKUP(Table1[[#This Row],[Product_ID]],[1]!Table1[Product_ID],[1]!Table1[Cost])</f>
        <v>865.2</v>
      </c>
      <c r="I795">
        <v>3</v>
      </c>
      <c r="J795">
        <v>5</v>
      </c>
      <c r="K795">
        <f>Table1[[#This Row],[Quantity]]*Table1[[#This Row],[Unit_Price]]</f>
        <v>3708</v>
      </c>
      <c r="L795">
        <f>Table1[[#This Row],[Quantity]]*Table1[[#This Row],[Cost]]</f>
        <v>2595.6000000000004</v>
      </c>
      <c r="M795">
        <f>Table1[[#This Row],[Sales]]-Table1[[#This Row],[Total_Cost]]</f>
        <v>1112.3999999999996</v>
      </c>
      <c r="N795" s="1">
        <f>Table1[[#This Row],[Profit]]/Table1[[#This Row],[Sales]]</f>
        <v>0.29999999999999988</v>
      </c>
      <c r="O795" t="str">
        <f>TEXT(Table1[[#This Row],[Order_Date]],"mmmm")</f>
        <v>December</v>
      </c>
      <c r="P795">
        <f>YEAR(Table1[[#This Row],[Order_Date]])</f>
        <v>2025</v>
      </c>
      <c r="Q795" t="str">
        <f>"Q"&amp;ROUNDUP(MONTH(Table1[[#This Row],[Order_Date]])/3,0)</f>
        <v>Q4</v>
      </c>
    </row>
    <row r="796" spans="1:17" x14ac:dyDescent="0.25">
      <c r="A796" t="s">
        <v>1923</v>
      </c>
      <c r="B796" t="s">
        <v>27</v>
      </c>
      <c r="C796" t="s">
        <v>1924</v>
      </c>
      <c r="D796" t="s">
        <v>842</v>
      </c>
      <c r="E796" t="str">
        <f>_xlfn.XLOOKUP(Table1[[#This Row],[Product_ID]],[1]!Table1[Product_ID],[1]!Table1[Product_Name])</f>
        <v>Sports Product 35</v>
      </c>
      <c r="F796" t="str">
        <f>_xlfn.XLOOKUP(Table1[[#This Row],[Product_ID]],[1]!Table1[Product_ID],[1]!Table1[Category])</f>
        <v>Sports</v>
      </c>
      <c r="G796">
        <f>_xlfn.XLOOKUP(Table1[[#This Row],[Product_ID]],[1]!Table1[Product_ID],[1]!Table1[Unit_Price])</f>
        <v>3185</v>
      </c>
      <c r="H796">
        <f>_xlfn.XLOOKUP(Table1[[#This Row],[Product_ID]],[1]!Table1[Product_ID],[1]!Table1[Cost])</f>
        <v>1592.5</v>
      </c>
      <c r="I796">
        <v>2</v>
      </c>
      <c r="J796">
        <v>10</v>
      </c>
      <c r="K796">
        <f>Table1[[#This Row],[Quantity]]*Table1[[#This Row],[Unit_Price]]</f>
        <v>6370</v>
      </c>
      <c r="L796">
        <f>Table1[[#This Row],[Quantity]]*Table1[[#This Row],[Cost]]</f>
        <v>3185</v>
      </c>
      <c r="M796">
        <f>Table1[[#This Row],[Sales]]-Table1[[#This Row],[Total_Cost]]</f>
        <v>3185</v>
      </c>
      <c r="N796" s="1">
        <f>Table1[[#This Row],[Profit]]/Table1[[#This Row],[Sales]]</f>
        <v>0.5</v>
      </c>
      <c r="O796" t="str">
        <f>TEXT(Table1[[#This Row],[Order_Date]],"mmmm")</f>
        <v>July</v>
      </c>
      <c r="P796">
        <f>YEAR(Table1[[#This Row],[Order_Date]])</f>
        <v>2024</v>
      </c>
      <c r="Q796" t="str">
        <f>"Q"&amp;ROUNDUP(MONTH(Table1[[#This Row],[Order_Date]])/3,0)</f>
        <v>Q3</v>
      </c>
    </row>
    <row r="797" spans="1:17" x14ac:dyDescent="0.25">
      <c r="A797" t="s">
        <v>1925</v>
      </c>
      <c r="B797" t="s">
        <v>590</v>
      </c>
      <c r="C797" t="s">
        <v>1926</v>
      </c>
      <c r="D797" t="s">
        <v>157</v>
      </c>
      <c r="E797" t="str">
        <f>_xlfn.XLOOKUP(Table1[[#This Row],[Product_ID]],[1]!Table1[Product_ID],[1]!Table1[Product_Name])</f>
        <v>Sports Product 89</v>
      </c>
      <c r="F797" t="str">
        <f>_xlfn.XLOOKUP(Table1[[#This Row],[Product_ID]],[1]!Table1[Product_ID],[1]!Table1[Category])</f>
        <v>Sports</v>
      </c>
      <c r="G797">
        <f>_xlfn.XLOOKUP(Table1[[#This Row],[Product_ID]],[1]!Table1[Product_ID],[1]!Table1[Unit_Price])</f>
        <v>2956</v>
      </c>
      <c r="H797">
        <f>_xlfn.XLOOKUP(Table1[[#This Row],[Product_ID]],[1]!Table1[Product_ID],[1]!Table1[Cost])</f>
        <v>1478</v>
      </c>
      <c r="I797">
        <v>5</v>
      </c>
      <c r="J797">
        <v>10</v>
      </c>
      <c r="K797">
        <f>Table1[[#This Row],[Quantity]]*Table1[[#This Row],[Unit_Price]]</f>
        <v>14780</v>
      </c>
      <c r="L797">
        <f>Table1[[#This Row],[Quantity]]*Table1[[#This Row],[Cost]]</f>
        <v>7390</v>
      </c>
      <c r="M797">
        <f>Table1[[#This Row],[Sales]]-Table1[[#This Row],[Total_Cost]]</f>
        <v>7390</v>
      </c>
      <c r="N797" s="1">
        <f>Table1[[#This Row],[Profit]]/Table1[[#This Row],[Sales]]</f>
        <v>0.5</v>
      </c>
      <c r="O797" t="str">
        <f>TEXT(Table1[[#This Row],[Order_Date]],"mmmm")</f>
        <v>November</v>
      </c>
      <c r="P797">
        <f>YEAR(Table1[[#This Row],[Order_Date]])</f>
        <v>2025</v>
      </c>
      <c r="Q797" t="str">
        <f>"Q"&amp;ROUNDUP(MONTH(Table1[[#This Row],[Order_Date]])/3,0)</f>
        <v>Q4</v>
      </c>
    </row>
    <row r="798" spans="1:17" x14ac:dyDescent="0.25">
      <c r="A798" t="s">
        <v>1927</v>
      </c>
      <c r="B798" t="s">
        <v>228</v>
      </c>
      <c r="C798" t="s">
        <v>799</v>
      </c>
      <c r="D798" t="s">
        <v>206</v>
      </c>
      <c r="E798" t="str">
        <f>_xlfn.XLOOKUP(Table1[[#This Row],[Product_ID]],[1]!Table1[Product_ID],[1]!Table1[Product_Name])</f>
        <v>Electronics Product 30</v>
      </c>
      <c r="F798" t="str">
        <f>_xlfn.XLOOKUP(Table1[[#This Row],[Product_ID]],[1]!Table1[Product_ID],[1]!Table1[Category])</f>
        <v>Electronics</v>
      </c>
      <c r="G798">
        <f>_xlfn.XLOOKUP(Table1[[#This Row],[Product_ID]],[1]!Table1[Product_ID],[1]!Table1[Unit_Price])</f>
        <v>16441</v>
      </c>
      <c r="H798">
        <f>_xlfn.XLOOKUP(Table1[[#This Row],[Product_ID]],[1]!Table1[Product_ID],[1]!Table1[Cost])</f>
        <v>8220.5</v>
      </c>
      <c r="I798">
        <v>4</v>
      </c>
      <c r="J798">
        <v>20</v>
      </c>
      <c r="K798">
        <f>Table1[[#This Row],[Quantity]]*Table1[[#This Row],[Unit_Price]]</f>
        <v>65764</v>
      </c>
      <c r="L798">
        <f>Table1[[#This Row],[Quantity]]*Table1[[#This Row],[Cost]]</f>
        <v>32882</v>
      </c>
      <c r="M798">
        <f>Table1[[#This Row],[Sales]]-Table1[[#This Row],[Total_Cost]]</f>
        <v>32882</v>
      </c>
      <c r="N798" s="1">
        <f>Table1[[#This Row],[Profit]]/Table1[[#This Row],[Sales]]</f>
        <v>0.5</v>
      </c>
      <c r="O798" t="str">
        <f>TEXT(Table1[[#This Row],[Order_Date]],"mmmm")</f>
        <v>August</v>
      </c>
      <c r="P798">
        <f>YEAR(Table1[[#This Row],[Order_Date]])</f>
        <v>2024</v>
      </c>
      <c r="Q798" t="str">
        <f>"Q"&amp;ROUNDUP(MONTH(Table1[[#This Row],[Order_Date]])/3,0)</f>
        <v>Q3</v>
      </c>
    </row>
    <row r="799" spans="1:17" x14ac:dyDescent="0.25">
      <c r="A799" t="s">
        <v>1928</v>
      </c>
      <c r="B799" t="s">
        <v>211</v>
      </c>
      <c r="C799" t="s">
        <v>1125</v>
      </c>
      <c r="D799" t="s">
        <v>373</v>
      </c>
      <c r="E799" t="str">
        <f>_xlfn.XLOOKUP(Table1[[#This Row],[Product_ID]],[1]!Table1[Product_ID],[1]!Table1[Product_Name])</f>
        <v>Sports Product 26</v>
      </c>
      <c r="F799" t="str">
        <f>_xlfn.XLOOKUP(Table1[[#This Row],[Product_ID]],[1]!Table1[Product_ID],[1]!Table1[Category])</f>
        <v>Sports</v>
      </c>
      <c r="G799">
        <f>_xlfn.XLOOKUP(Table1[[#This Row],[Product_ID]],[1]!Table1[Product_ID],[1]!Table1[Unit_Price])</f>
        <v>4882</v>
      </c>
      <c r="H799">
        <f>_xlfn.XLOOKUP(Table1[[#This Row],[Product_ID]],[1]!Table1[Product_ID],[1]!Table1[Cost])</f>
        <v>2929.2</v>
      </c>
      <c r="I799">
        <v>5</v>
      </c>
      <c r="J799">
        <v>0</v>
      </c>
      <c r="K799">
        <f>Table1[[#This Row],[Quantity]]*Table1[[#This Row],[Unit_Price]]</f>
        <v>24410</v>
      </c>
      <c r="L799">
        <f>Table1[[#This Row],[Quantity]]*Table1[[#This Row],[Cost]]</f>
        <v>14646</v>
      </c>
      <c r="M799">
        <f>Table1[[#This Row],[Sales]]-Table1[[#This Row],[Total_Cost]]</f>
        <v>9764</v>
      </c>
      <c r="N799" s="1">
        <f>Table1[[#This Row],[Profit]]/Table1[[#This Row],[Sales]]</f>
        <v>0.4</v>
      </c>
      <c r="O799" t="str">
        <f>TEXT(Table1[[#This Row],[Order_Date]],"mmmm")</f>
        <v>January</v>
      </c>
      <c r="P799">
        <f>YEAR(Table1[[#This Row],[Order_Date]])</f>
        <v>2025</v>
      </c>
      <c r="Q799" t="str">
        <f>"Q"&amp;ROUNDUP(MONTH(Table1[[#This Row],[Order_Date]])/3,0)</f>
        <v>Q1</v>
      </c>
    </row>
    <row r="800" spans="1:17" x14ac:dyDescent="0.25">
      <c r="A800" t="s">
        <v>1929</v>
      </c>
      <c r="B800" t="s">
        <v>1930</v>
      </c>
      <c r="C800" t="s">
        <v>215</v>
      </c>
      <c r="D800" t="s">
        <v>663</v>
      </c>
      <c r="E800" t="str">
        <f>_xlfn.XLOOKUP(Table1[[#This Row],[Product_ID]],[1]!Table1[Product_ID],[1]!Table1[Product_Name])</f>
        <v>Electronics Product 34</v>
      </c>
      <c r="F800" t="str">
        <f>_xlfn.XLOOKUP(Table1[[#This Row],[Product_ID]],[1]!Table1[Product_ID],[1]!Table1[Category])</f>
        <v>Electronics</v>
      </c>
      <c r="G800">
        <f>_xlfn.XLOOKUP(Table1[[#This Row],[Product_ID]],[1]!Table1[Product_ID],[1]!Table1[Unit_Price])</f>
        <v>4860</v>
      </c>
      <c r="H800">
        <f>_xlfn.XLOOKUP(Table1[[#This Row],[Product_ID]],[1]!Table1[Product_ID],[1]!Table1[Cost])</f>
        <v>2430</v>
      </c>
      <c r="I800">
        <v>4</v>
      </c>
      <c r="J800">
        <v>20</v>
      </c>
      <c r="K800">
        <f>Table1[[#This Row],[Quantity]]*Table1[[#This Row],[Unit_Price]]</f>
        <v>19440</v>
      </c>
      <c r="L800">
        <f>Table1[[#This Row],[Quantity]]*Table1[[#This Row],[Cost]]</f>
        <v>9720</v>
      </c>
      <c r="M800">
        <f>Table1[[#This Row],[Sales]]-Table1[[#This Row],[Total_Cost]]</f>
        <v>9720</v>
      </c>
      <c r="N800" s="1">
        <f>Table1[[#This Row],[Profit]]/Table1[[#This Row],[Sales]]</f>
        <v>0.5</v>
      </c>
      <c r="O800" t="str">
        <f>TEXT(Table1[[#This Row],[Order_Date]],"mmmm")</f>
        <v>December</v>
      </c>
      <c r="P800">
        <f>YEAR(Table1[[#This Row],[Order_Date]])</f>
        <v>2025</v>
      </c>
      <c r="Q800" t="str">
        <f>"Q"&amp;ROUNDUP(MONTH(Table1[[#This Row],[Order_Date]])/3,0)</f>
        <v>Q4</v>
      </c>
    </row>
    <row r="801" spans="1:17" x14ac:dyDescent="0.25">
      <c r="A801" t="s">
        <v>1931</v>
      </c>
      <c r="B801" t="s">
        <v>724</v>
      </c>
      <c r="C801" t="s">
        <v>1300</v>
      </c>
      <c r="D801" t="s">
        <v>237</v>
      </c>
      <c r="E801" t="str">
        <f>_xlfn.XLOOKUP(Table1[[#This Row],[Product_ID]],[1]!Table1[Product_ID],[1]!Table1[Product_Name])</f>
        <v>Sports Product 61</v>
      </c>
      <c r="F801" t="str">
        <f>_xlfn.XLOOKUP(Table1[[#This Row],[Product_ID]],[1]!Table1[Product_ID],[1]!Table1[Category])</f>
        <v>Sports</v>
      </c>
      <c r="G801">
        <f>_xlfn.XLOOKUP(Table1[[#This Row],[Product_ID]],[1]!Table1[Product_ID],[1]!Table1[Unit_Price])</f>
        <v>7170</v>
      </c>
      <c r="H801">
        <f>_xlfn.XLOOKUP(Table1[[#This Row],[Product_ID]],[1]!Table1[Product_ID],[1]!Table1[Cost])</f>
        <v>3585</v>
      </c>
      <c r="I801">
        <v>1</v>
      </c>
      <c r="J801">
        <v>0</v>
      </c>
      <c r="K801">
        <f>Table1[[#This Row],[Quantity]]*Table1[[#This Row],[Unit_Price]]</f>
        <v>7170</v>
      </c>
      <c r="L801">
        <f>Table1[[#This Row],[Quantity]]*Table1[[#This Row],[Cost]]</f>
        <v>3585</v>
      </c>
      <c r="M801">
        <f>Table1[[#This Row],[Sales]]-Table1[[#This Row],[Total_Cost]]</f>
        <v>3585</v>
      </c>
      <c r="N801" s="1">
        <f>Table1[[#This Row],[Profit]]/Table1[[#This Row],[Sales]]</f>
        <v>0.5</v>
      </c>
      <c r="O801" t="str">
        <f>TEXT(Table1[[#This Row],[Order_Date]],"mmmm")</f>
        <v>October</v>
      </c>
      <c r="P801">
        <f>YEAR(Table1[[#This Row],[Order_Date]])</f>
        <v>2024</v>
      </c>
      <c r="Q801" t="str">
        <f>"Q"&amp;ROUNDUP(MONTH(Table1[[#This Row],[Order_Date]])/3,0)</f>
        <v>Q4</v>
      </c>
    </row>
    <row r="802" spans="1:17" x14ac:dyDescent="0.25">
      <c r="A802" t="s">
        <v>1932</v>
      </c>
      <c r="B802" t="s">
        <v>1933</v>
      </c>
      <c r="C802" t="s">
        <v>1934</v>
      </c>
      <c r="D802" t="s">
        <v>461</v>
      </c>
      <c r="E802" t="str">
        <f>_xlfn.XLOOKUP(Table1[[#This Row],[Product_ID]],[1]!Table1[Product_ID],[1]!Table1[Product_Name])</f>
        <v>Beauty Product 13</v>
      </c>
      <c r="F802" t="str">
        <f>_xlfn.XLOOKUP(Table1[[#This Row],[Product_ID]],[1]!Table1[Product_ID],[1]!Table1[Category])</f>
        <v>Beauty</v>
      </c>
      <c r="G802">
        <f>_xlfn.XLOOKUP(Table1[[#This Row],[Product_ID]],[1]!Table1[Product_ID],[1]!Table1[Unit_Price])</f>
        <v>639</v>
      </c>
      <c r="H802">
        <f>_xlfn.XLOOKUP(Table1[[#This Row],[Product_ID]],[1]!Table1[Product_ID],[1]!Table1[Cost])</f>
        <v>319.5</v>
      </c>
      <c r="I802">
        <v>1</v>
      </c>
      <c r="J802">
        <v>15</v>
      </c>
      <c r="K802">
        <f>Table1[[#This Row],[Quantity]]*Table1[[#This Row],[Unit_Price]]</f>
        <v>639</v>
      </c>
      <c r="L802">
        <f>Table1[[#This Row],[Quantity]]*Table1[[#This Row],[Cost]]</f>
        <v>319.5</v>
      </c>
      <c r="M802">
        <f>Table1[[#This Row],[Sales]]-Table1[[#This Row],[Total_Cost]]</f>
        <v>319.5</v>
      </c>
      <c r="N802" s="1">
        <f>Table1[[#This Row],[Profit]]/Table1[[#This Row],[Sales]]</f>
        <v>0.5</v>
      </c>
      <c r="O802" t="str">
        <f>TEXT(Table1[[#This Row],[Order_Date]],"mmmm")</f>
        <v>November</v>
      </c>
      <c r="P802">
        <f>YEAR(Table1[[#This Row],[Order_Date]])</f>
        <v>2024</v>
      </c>
      <c r="Q802" t="str">
        <f>"Q"&amp;ROUNDUP(MONTH(Table1[[#This Row],[Order_Date]])/3,0)</f>
        <v>Q4</v>
      </c>
    </row>
    <row r="803" spans="1:17" x14ac:dyDescent="0.25">
      <c r="A803" t="s">
        <v>1935</v>
      </c>
      <c r="B803" t="s">
        <v>853</v>
      </c>
      <c r="C803" t="s">
        <v>1484</v>
      </c>
      <c r="D803" t="s">
        <v>115</v>
      </c>
      <c r="E803" t="str">
        <f>_xlfn.XLOOKUP(Table1[[#This Row],[Product_ID]],[1]!Table1[Product_ID],[1]!Table1[Product_Name])</f>
        <v>Beauty Product 85</v>
      </c>
      <c r="F803" t="str">
        <f>_xlfn.XLOOKUP(Table1[[#This Row],[Product_ID]],[1]!Table1[Product_ID],[1]!Table1[Category])</f>
        <v>Beauty</v>
      </c>
      <c r="G803">
        <f>_xlfn.XLOOKUP(Table1[[#This Row],[Product_ID]],[1]!Table1[Product_ID],[1]!Table1[Unit_Price])</f>
        <v>1436</v>
      </c>
      <c r="H803">
        <f>_xlfn.XLOOKUP(Table1[[#This Row],[Product_ID]],[1]!Table1[Product_ID],[1]!Table1[Cost])</f>
        <v>1005.2</v>
      </c>
      <c r="I803">
        <v>5</v>
      </c>
      <c r="J803">
        <v>10</v>
      </c>
      <c r="K803">
        <f>Table1[[#This Row],[Quantity]]*Table1[[#This Row],[Unit_Price]]</f>
        <v>7180</v>
      </c>
      <c r="L803">
        <f>Table1[[#This Row],[Quantity]]*Table1[[#This Row],[Cost]]</f>
        <v>5026</v>
      </c>
      <c r="M803">
        <f>Table1[[#This Row],[Sales]]-Table1[[#This Row],[Total_Cost]]</f>
        <v>2154</v>
      </c>
      <c r="N803" s="1">
        <f>Table1[[#This Row],[Profit]]/Table1[[#This Row],[Sales]]</f>
        <v>0.3</v>
      </c>
      <c r="O803" t="str">
        <f>TEXT(Table1[[#This Row],[Order_Date]],"mmmm")</f>
        <v>September</v>
      </c>
      <c r="P803">
        <f>YEAR(Table1[[#This Row],[Order_Date]])</f>
        <v>2025</v>
      </c>
      <c r="Q803" t="str">
        <f>"Q"&amp;ROUNDUP(MONTH(Table1[[#This Row],[Order_Date]])/3,0)</f>
        <v>Q3</v>
      </c>
    </row>
    <row r="804" spans="1:17" x14ac:dyDescent="0.25">
      <c r="A804" t="s">
        <v>1936</v>
      </c>
      <c r="B804" t="s">
        <v>312</v>
      </c>
      <c r="C804" t="s">
        <v>1258</v>
      </c>
      <c r="D804" t="s">
        <v>297</v>
      </c>
      <c r="E804" t="str">
        <f>_xlfn.XLOOKUP(Table1[[#This Row],[Product_ID]],[1]!Table1[Product_ID],[1]!Table1[Product_Name])</f>
        <v>Home &amp; Kitchen Product 64</v>
      </c>
      <c r="F804" t="str">
        <f>_xlfn.XLOOKUP(Table1[[#This Row],[Product_ID]],[1]!Table1[Product_ID],[1]!Table1[Category])</f>
        <v>Home &amp; Kitchen</v>
      </c>
      <c r="G804">
        <f>_xlfn.XLOOKUP(Table1[[#This Row],[Product_ID]],[1]!Table1[Product_ID],[1]!Table1[Unit_Price])</f>
        <v>8274</v>
      </c>
      <c r="H804">
        <f>_xlfn.XLOOKUP(Table1[[#This Row],[Product_ID]],[1]!Table1[Product_ID],[1]!Table1[Cost])</f>
        <v>5791.8</v>
      </c>
      <c r="I804">
        <v>5</v>
      </c>
      <c r="J804">
        <v>0</v>
      </c>
      <c r="K804">
        <f>Table1[[#This Row],[Quantity]]*Table1[[#This Row],[Unit_Price]]</f>
        <v>41370</v>
      </c>
      <c r="L804">
        <f>Table1[[#This Row],[Quantity]]*Table1[[#This Row],[Cost]]</f>
        <v>28959</v>
      </c>
      <c r="M804">
        <f>Table1[[#This Row],[Sales]]-Table1[[#This Row],[Total_Cost]]</f>
        <v>12411</v>
      </c>
      <c r="N804" s="1">
        <f>Table1[[#This Row],[Profit]]/Table1[[#This Row],[Sales]]</f>
        <v>0.3</v>
      </c>
      <c r="O804" t="str">
        <f>TEXT(Table1[[#This Row],[Order_Date]],"mmmm")</f>
        <v>May</v>
      </c>
      <c r="P804">
        <f>YEAR(Table1[[#This Row],[Order_Date]])</f>
        <v>2024</v>
      </c>
      <c r="Q804" t="str">
        <f>"Q"&amp;ROUNDUP(MONTH(Table1[[#This Row],[Order_Date]])/3,0)</f>
        <v>Q2</v>
      </c>
    </row>
    <row r="805" spans="1:17" x14ac:dyDescent="0.25">
      <c r="A805" t="s">
        <v>1937</v>
      </c>
      <c r="B805" t="s">
        <v>1938</v>
      </c>
      <c r="C805" t="s">
        <v>1939</v>
      </c>
      <c r="D805" t="s">
        <v>13</v>
      </c>
      <c r="E805" t="str">
        <f>_xlfn.XLOOKUP(Table1[[#This Row],[Product_ID]],[1]!Table1[Product_ID],[1]!Table1[Product_Name])</f>
        <v>Beauty Product 1</v>
      </c>
      <c r="F805" t="str">
        <f>_xlfn.XLOOKUP(Table1[[#This Row],[Product_ID]],[1]!Table1[Product_ID],[1]!Table1[Category])</f>
        <v>Beauty</v>
      </c>
      <c r="G805">
        <f>_xlfn.XLOOKUP(Table1[[#This Row],[Product_ID]],[1]!Table1[Product_ID],[1]!Table1[Unit_Price])</f>
        <v>1891</v>
      </c>
      <c r="H805">
        <f>_xlfn.XLOOKUP(Table1[[#This Row],[Product_ID]],[1]!Table1[Product_ID],[1]!Table1[Cost])</f>
        <v>945.5</v>
      </c>
      <c r="I805">
        <v>4</v>
      </c>
      <c r="J805">
        <v>5</v>
      </c>
      <c r="K805">
        <f>Table1[[#This Row],[Quantity]]*Table1[[#This Row],[Unit_Price]]</f>
        <v>7564</v>
      </c>
      <c r="L805">
        <f>Table1[[#This Row],[Quantity]]*Table1[[#This Row],[Cost]]</f>
        <v>3782</v>
      </c>
      <c r="M805">
        <f>Table1[[#This Row],[Sales]]-Table1[[#This Row],[Total_Cost]]</f>
        <v>3782</v>
      </c>
      <c r="N805" s="1">
        <f>Table1[[#This Row],[Profit]]/Table1[[#This Row],[Sales]]</f>
        <v>0.5</v>
      </c>
      <c r="O805" t="str">
        <f>TEXT(Table1[[#This Row],[Order_Date]],"mmmm")</f>
        <v>March</v>
      </c>
      <c r="P805">
        <f>YEAR(Table1[[#This Row],[Order_Date]])</f>
        <v>2025</v>
      </c>
      <c r="Q805" t="str">
        <f>"Q"&amp;ROUNDUP(MONTH(Table1[[#This Row],[Order_Date]])/3,0)</f>
        <v>Q1</v>
      </c>
    </row>
    <row r="806" spans="1:17" x14ac:dyDescent="0.25">
      <c r="A806" t="s">
        <v>1940</v>
      </c>
      <c r="B806" t="s">
        <v>1185</v>
      </c>
      <c r="C806" t="s">
        <v>303</v>
      </c>
      <c r="D806" t="s">
        <v>115</v>
      </c>
      <c r="E806" t="str">
        <f>_xlfn.XLOOKUP(Table1[[#This Row],[Product_ID]],[1]!Table1[Product_ID],[1]!Table1[Product_Name])</f>
        <v>Beauty Product 85</v>
      </c>
      <c r="F806" t="str">
        <f>_xlfn.XLOOKUP(Table1[[#This Row],[Product_ID]],[1]!Table1[Product_ID],[1]!Table1[Category])</f>
        <v>Beauty</v>
      </c>
      <c r="G806">
        <f>_xlfn.XLOOKUP(Table1[[#This Row],[Product_ID]],[1]!Table1[Product_ID],[1]!Table1[Unit_Price])</f>
        <v>1436</v>
      </c>
      <c r="H806">
        <f>_xlfn.XLOOKUP(Table1[[#This Row],[Product_ID]],[1]!Table1[Product_ID],[1]!Table1[Cost])</f>
        <v>1005.2</v>
      </c>
      <c r="I806">
        <v>1</v>
      </c>
      <c r="J806">
        <v>5</v>
      </c>
      <c r="K806">
        <f>Table1[[#This Row],[Quantity]]*Table1[[#This Row],[Unit_Price]]</f>
        <v>1436</v>
      </c>
      <c r="L806">
        <f>Table1[[#This Row],[Quantity]]*Table1[[#This Row],[Cost]]</f>
        <v>1005.2</v>
      </c>
      <c r="M806">
        <f>Table1[[#This Row],[Sales]]-Table1[[#This Row],[Total_Cost]]</f>
        <v>430.79999999999995</v>
      </c>
      <c r="N806" s="1">
        <f>Table1[[#This Row],[Profit]]/Table1[[#This Row],[Sales]]</f>
        <v>0.3</v>
      </c>
      <c r="O806" t="str">
        <f>TEXT(Table1[[#This Row],[Order_Date]],"mmmm")</f>
        <v>September</v>
      </c>
      <c r="P806">
        <f>YEAR(Table1[[#This Row],[Order_Date]])</f>
        <v>2024</v>
      </c>
      <c r="Q806" t="str">
        <f>"Q"&amp;ROUNDUP(MONTH(Table1[[#This Row],[Order_Date]])/3,0)</f>
        <v>Q3</v>
      </c>
    </row>
    <row r="807" spans="1:17" x14ac:dyDescent="0.25">
      <c r="A807" t="s">
        <v>1941</v>
      </c>
      <c r="B807" t="s">
        <v>1942</v>
      </c>
      <c r="C807" t="s">
        <v>1943</v>
      </c>
      <c r="D807" t="s">
        <v>426</v>
      </c>
      <c r="E807" t="str">
        <f>_xlfn.XLOOKUP(Table1[[#This Row],[Product_ID]],[1]!Table1[Product_ID],[1]!Table1[Product_Name])</f>
        <v>Clothing Product 95</v>
      </c>
      <c r="F807" t="str">
        <f>_xlfn.XLOOKUP(Table1[[#This Row],[Product_ID]],[1]!Table1[Product_ID],[1]!Table1[Category])</f>
        <v>Clothing</v>
      </c>
      <c r="G807">
        <f>_xlfn.XLOOKUP(Table1[[#This Row],[Product_ID]],[1]!Table1[Product_ID],[1]!Table1[Unit_Price])</f>
        <v>4520</v>
      </c>
      <c r="H807">
        <f>_xlfn.XLOOKUP(Table1[[#This Row],[Product_ID]],[1]!Table1[Product_ID],[1]!Table1[Cost])</f>
        <v>3164</v>
      </c>
      <c r="I807">
        <v>2</v>
      </c>
      <c r="J807">
        <v>20</v>
      </c>
      <c r="K807">
        <f>Table1[[#This Row],[Quantity]]*Table1[[#This Row],[Unit_Price]]</f>
        <v>9040</v>
      </c>
      <c r="L807">
        <f>Table1[[#This Row],[Quantity]]*Table1[[#This Row],[Cost]]</f>
        <v>6328</v>
      </c>
      <c r="M807">
        <f>Table1[[#This Row],[Sales]]-Table1[[#This Row],[Total_Cost]]</f>
        <v>2712</v>
      </c>
      <c r="N807" s="1">
        <f>Table1[[#This Row],[Profit]]/Table1[[#This Row],[Sales]]</f>
        <v>0.3</v>
      </c>
      <c r="O807" t="str">
        <f>TEXT(Table1[[#This Row],[Order_Date]],"mmmm")</f>
        <v>February</v>
      </c>
      <c r="P807">
        <f>YEAR(Table1[[#This Row],[Order_Date]])</f>
        <v>2025</v>
      </c>
      <c r="Q807" t="str">
        <f>"Q"&amp;ROUNDUP(MONTH(Table1[[#This Row],[Order_Date]])/3,0)</f>
        <v>Q1</v>
      </c>
    </row>
    <row r="808" spans="1:17" x14ac:dyDescent="0.25">
      <c r="A808" t="s">
        <v>1944</v>
      </c>
      <c r="B808" t="s">
        <v>319</v>
      </c>
      <c r="C808" t="s">
        <v>1945</v>
      </c>
      <c r="D808" t="s">
        <v>659</v>
      </c>
      <c r="E808" t="str">
        <f>_xlfn.XLOOKUP(Table1[[#This Row],[Product_ID]],[1]!Table1[Product_ID],[1]!Table1[Product_Name])</f>
        <v>Beauty Product 43</v>
      </c>
      <c r="F808" t="str">
        <f>_xlfn.XLOOKUP(Table1[[#This Row],[Product_ID]],[1]!Table1[Product_ID],[1]!Table1[Category])</f>
        <v>Beauty</v>
      </c>
      <c r="G808">
        <f>_xlfn.XLOOKUP(Table1[[#This Row],[Product_ID]],[1]!Table1[Product_ID],[1]!Table1[Unit_Price])</f>
        <v>1637</v>
      </c>
      <c r="H808">
        <f>_xlfn.XLOOKUP(Table1[[#This Row],[Product_ID]],[1]!Table1[Product_ID],[1]!Table1[Cost])</f>
        <v>818.5</v>
      </c>
      <c r="I808">
        <v>4</v>
      </c>
      <c r="J808">
        <v>0</v>
      </c>
      <c r="K808">
        <f>Table1[[#This Row],[Quantity]]*Table1[[#This Row],[Unit_Price]]</f>
        <v>6548</v>
      </c>
      <c r="L808">
        <f>Table1[[#This Row],[Quantity]]*Table1[[#This Row],[Cost]]</f>
        <v>3274</v>
      </c>
      <c r="M808">
        <f>Table1[[#This Row],[Sales]]-Table1[[#This Row],[Total_Cost]]</f>
        <v>3274</v>
      </c>
      <c r="N808" s="1">
        <f>Table1[[#This Row],[Profit]]/Table1[[#This Row],[Sales]]</f>
        <v>0.5</v>
      </c>
      <c r="O808" t="str">
        <f>TEXT(Table1[[#This Row],[Order_Date]],"mmmm")</f>
        <v>June</v>
      </c>
      <c r="P808">
        <f>YEAR(Table1[[#This Row],[Order_Date]])</f>
        <v>2024</v>
      </c>
      <c r="Q808" t="str">
        <f>"Q"&amp;ROUNDUP(MONTH(Table1[[#This Row],[Order_Date]])/3,0)</f>
        <v>Q2</v>
      </c>
    </row>
    <row r="809" spans="1:17" x14ac:dyDescent="0.25">
      <c r="A809" t="s">
        <v>1946</v>
      </c>
      <c r="B809" t="s">
        <v>1947</v>
      </c>
      <c r="C809" t="s">
        <v>1630</v>
      </c>
      <c r="D809" t="s">
        <v>164</v>
      </c>
      <c r="E809" t="str">
        <f>_xlfn.XLOOKUP(Table1[[#This Row],[Product_ID]],[1]!Table1[Product_ID],[1]!Table1[Product_Name])</f>
        <v>Home &amp; Kitchen Product 11</v>
      </c>
      <c r="F809" t="str">
        <f>_xlfn.XLOOKUP(Table1[[#This Row],[Product_ID]],[1]!Table1[Product_ID],[1]!Table1[Category])</f>
        <v>Home &amp; Kitchen</v>
      </c>
      <c r="G809">
        <f>_xlfn.XLOOKUP(Table1[[#This Row],[Product_ID]],[1]!Table1[Product_ID],[1]!Table1[Unit_Price])</f>
        <v>4339</v>
      </c>
      <c r="H809">
        <f>_xlfn.XLOOKUP(Table1[[#This Row],[Product_ID]],[1]!Table1[Product_ID],[1]!Table1[Cost])</f>
        <v>2169.5</v>
      </c>
      <c r="I809">
        <v>5</v>
      </c>
      <c r="J809">
        <v>10</v>
      </c>
      <c r="K809">
        <f>Table1[[#This Row],[Quantity]]*Table1[[#This Row],[Unit_Price]]</f>
        <v>21695</v>
      </c>
      <c r="L809">
        <f>Table1[[#This Row],[Quantity]]*Table1[[#This Row],[Cost]]</f>
        <v>10847.5</v>
      </c>
      <c r="M809">
        <f>Table1[[#This Row],[Sales]]-Table1[[#This Row],[Total_Cost]]</f>
        <v>10847.5</v>
      </c>
      <c r="N809" s="1">
        <f>Table1[[#This Row],[Profit]]/Table1[[#This Row],[Sales]]</f>
        <v>0.5</v>
      </c>
      <c r="O809" t="str">
        <f>TEXT(Table1[[#This Row],[Order_Date]],"mmmm")</f>
        <v>April</v>
      </c>
      <c r="P809">
        <f>YEAR(Table1[[#This Row],[Order_Date]])</f>
        <v>2024</v>
      </c>
      <c r="Q809" t="str">
        <f>"Q"&amp;ROUNDUP(MONTH(Table1[[#This Row],[Order_Date]])/3,0)</f>
        <v>Q2</v>
      </c>
    </row>
    <row r="810" spans="1:17" x14ac:dyDescent="0.25">
      <c r="A810" t="s">
        <v>1948</v>
      </c>
      <c r="B810" t="s">
        <v>1025</v>
      </c>
      <c r="C810" t="s">
        <v>1411</v>
      </c>
      <c r="D810" t="s">
        <v>111</v>
      </c>
      <c r="E810" t="str">
        <f>_xlfn.XLOOKUP(Table1[[#This Row],[Product_ID]],[1]!Table1[Product_ID],[1]!Table1[Product_Name])</f>
        <v>Sports Product 20</v>
      </c>
      <c r="F810" t="str">
        <f>_xlfn.XLOOKUP(Table1[[#This Row],[Product_ID]],[1]!Table1[Product_ID],[1]!Table1[Category])</f>
        <v>Sports</v>
      </c>
      <c r="G810">
        <f>_xlfn.XLOOKUP(Table1[[#This Row],[Product_ID]],[1]!Table1[Product_ID],[1]!Table1[Unit_Price])</f>
        <v>11647</v>
      </c>
      <c r="H810">
        <f>_xlfn.XLOOKUP(Table1[[#This Row],[Product_ID]],[1]!Table1[Product_ID],[1]!Table1[Cost])</f>
        <v>8152.9</v>
      </c>
      <c r="I810">
        <v>4</v>
      </c>
      <c r="J810">
        <v>15</v>
      </c>
      <c r="K810">
        <f>Table1[[#This Row],[Quantity]]*Table1[[#This Row],[Unit_Price]]</f>
        <v>46588</v>
      </c>
      <c r="L810">
        <f>Table1[[#This Row],[Quantity]]*Table1[[#This Row],[Cost]]</f>
        <v>32611.599999999999</v>
      </c>
      <c r="M810">
        <f>Table1[[#This Row],[Sales]]-Table1[[#This Row],[Total_Cost]]</f>
        <v>13976.400000000001</v>
      </c>
      <c r="N810" s="1">
        <f>Table1[[#This Row],[Profit]]/Table1[[#This Row],[Sales]]</f>
        <v>0.30000000000000004</v>
      </c>
      <c r="O810" t="str">
        <f>TEXT(Table1[[#This Row],[Order_Date]],"mmmm")</f>
        <v>July</v>
      </c>
      <c r="P810">
        <f>YEAR(Table1[[#This Row],[Order_Date]])</f>
        <v>2025</v>
      </c>
      <c r="Q810" t="str">
        <f>"Q"&amp;ROUNDUP(MONTH(Table1[[#This Row],[Order_Date]])/3,0)</f>
        <v>Q3</v>
      </c>
    </row>
    <row r="811" spans="1:17" x14ac:dyDescent="0.25">
      <c r="A811" t="s">
        <v>1949</v>
      </c>
      <c r="B811" t="s">
        <v>824</v>
      </c>
      <c r="C811" t="s">
        <v>1950</v>
      </c>
      <c r="D811" t="s">
        <v>563</v>
      </c>
      <c r="E811" t="str">
        <f>_xlfn.XLOOKUP(Table1[[#This Row],[Product_ID]],[1]!Table1[Product_ID],[1]!Table1[Product_Name])</f>
        <v>Beauty Product 60</v>
      </c>
      <c r="F811" t="str">
        <f>_xlfn.XLOOKUP(Table1[[#This Row],[Product_ID]],[1]!Table1[Product_ID],[1]!Table1[Category])</f>
        <v>Beauty</v>
      </c>
      <c r="G811">
        <f>_xlfn.XLOOKUP(Table1[[#This Row],[Product_ID]],[1]!Table1[Product_ID],[1]!Table1[Unit_Price])</f>
        <v>758</v>
      </c>
      <c r="H811">
        <f>_xlfn.XLOOKUP(Table1[[#This Row],[Product_ID]],[1]!Table1[Product_ID],[1]!Table1[Cost])</f>
        <v>530.6</v>
      </c>
      <c r="I811">
        <v>1</v>
      </c>
      <c r="J811">
        <v>0</v>
      </c>
      <c r="K811">
        <f>Table1[[#This Row],[Quantity]]*Table1[[#This Row],[Unit_Price]]</f>
        <v>758</v>
      </c>
      <c r="L811">
        <f>Table1[[#This Row],[Quantity]]*Table1[[#This Row],[Cost]]</f>
        <v>530.6</v>
      </c>
      <c r="M811">
        <f>Table1[[#This Row],[Sales]]-Table1[[#This Row],[Total_Cost]]</f>
        <v>227.39999999999998</v>
      </c>
      <c r="N811" s="1">
        <f>Table1[[#This Row],[Profit]]/Table1[[#This Row],[Sales]]</f>
        <v>0.3</v>
      </c>
      <c r="O811" t="str">
        <f>TEXT(Table1[[#This Row],[Order_Date]],"mmmm")</f>
        <v>February</v>
      </c>
      <c r="P811">
        <f>YEAR(Table1[[#This Row],[Order_Date]])</f>
        <v>2024</v>
      </c>
      <c r="Q811" t="str">
        <f>"Q"&amp;ROUNDUP(MONTH(Table1[[#This Row],[Order_Date]])/3,0)</f>
        <v>Q1</v>
      </c>
    </row>
    <row r="812" spans="1:17" x14ac:dyDescent="0.25">
      <c r="A812" t="s">
        <v>1951</v>
      </c>
      <c r="B812" t="s">
        <v>141</v>
      </c>
      <c r="C812" t="s">
        <v>1952</v>
      </c>
      <c r="D812" t="s">
        <v>192</v>
      </c>
      <c r="E812" t="str">
        <f>_xlfn.XLOOKUP(Table1[[#This Row],[Product_ID]],[1]!Table1[Product_ID],[1]!Table1[Product_Name])</f>
        <v>Electronics Product 37</v>
      </c>
      <c r="F812" t="str">
        <f>_xlfn.XLOOKUP(Table1[[#This Row],[Product_ID]],[1]!Table1[Product_ID],[1]!Table1[Category])</f>
        <v>Electronics</v>
      </c>
      <c r="G812">
        <f>_xlfn.XLOOKUP(Table1[[#This Row],[Product_ID]],[1]!Table1[Product_ID],[1]!Table1[Unit_Price])</f>
        <v>29046</v>
      </c>
      <c r="H812">
        <f>_xlfn.XLOOKUP(Table1[[#This Row],[Product_ID]],[1]!Table1[Product_ID],[1]!Table1[Cost])</f>
        <v>20332.2</v>
      </c>
      <c r="I812">
        <v>1</v>
      </c>
      <c r="J812">
        <v>20</v>
      </c>
      <c r="K812">
        <f>Table1[[#This Row],[Quantity]]*Table1[[#This Row],[Unit_Price]]</f>
        <v>29046</v>
      </c>
      <c r="L812">
        <f>Table1[[#This Row],[Quantity]]*Table1[[#This Row],[Cost]]</f>
        <v>20332.2</v>
      </c>
      <c r="M812">
        <f>Table1[[#This Row],[Sales]]-Table1[[#This Row],[Total_Cost]]</f>
        <v>8713.7999999999993</v>
      </c>
      <c r="N812" s="1">
        <f>Table1[[#This Row],[Profit]]/Table1[[#This Row],[Sales]]</f>
        <v>0.3</v>
      </c>
      <c r="O812" t="str">
        <f>TEXT(Table1[[#This Row],[Order_Date]],"mmmm")</f>
        <v>June</v>
      </c>
      <c r="P812">
        <f>YEAR(Table1[[#This Row],[Order_Date]])</f>
        <v>2025</v>
      </c>
      <c r="Q812" t="str">
        <f>"Q"&amp;ROUNDUP(MONTH(Table1[[#This Row],[Order_Date]])/3,0)</f>
        <v>Q2</v>
      </c>
    </row>
    <row r="813" spans="1:17" x14ac:dyDescent="0.25">
      <c r="A813" t="s">
        <v>1953</v>
      </c>
      <c r="B813" t="s">
        <v>169</v>
      </c>
      <c r="C813" t="s">
        <v>457</v>
      </c>
      <c r="D813" t="s">
        <v>570</v>
      </c>
      <c r="E813" t="str">
        <f>_xlfn.XLOOKUP(Table1[[#This Row],[Product_ID]],[1]!Table1[Product_ID],[1]!Table1[Product_Name])</f>
        <v>Electronics Product 87</v>
      </c>
      <c r="F813" t="str">
        <f>_xlfn.XLOOKUP(Table1[[#This Row],[Product_ID]],[1]!Table1[Product_ID],[1]!Table1[Category])</f>
        <v>Electronics</v>
      </c>
      <c r="G813">
        <f>_xlfn.XLOOKUP(Table1[[#This Row],[Product_ID]],[1]!Table1[Product_ID],[1]!Table1[Unit_Price])</f>
        <v>25216</v>
      </c>
      <c r="H813">
        <f>_xlfn.XLOOKUP(Table1[[#This Row],[Product_ID]],[1]!Table1[Product_ID],[1]!Table1[Cost])</f>
        <v>17651.2</v>
      </c>
      <c r="I813">
        <v>5</v>
      </c>
      <c r="J813">
        <v>10</v>
      </c>
      <c r="K813">
        <f>Table1[[#This Row],[Quantity]]*Table1[[#This Row],[Unit_Price]]</f>
        <v>126080</v>
      </c>
      <c r="L813">
        <f>Table1[[#This Row],[Quantity]]*Table1[[#This Row],[Cost]]</f>
        <v>88256</v>
      </c>
      <c r="M813">
        <f>Table1[[#This Row],[Sales]]-Table1[[#This Row],[Total_Cost]]</f>
        <v>37824</v>
      </c>
      <c r="N813" s="1">
        <f>Table1[[#This Row],[Profit]]/Table1[[#This Row],[Sales]]</f>
        <v>0.3</v>
      </c>
      <c r="O813" t="str">
        <f>TEXT(Table1[[#This Row],[Order_Date]],"mmmm")</f>
        <v>February</v>
      </c>
      <c r="P813">
        <f>YEAR(Table1[[#This Row],[Order_Date]])</f>
        <v>2024</v>
      </c>
      <c r="Q813" t="str">
        <f>"Q"&amp;ROUNDUP(MONTH(Table1[[#This Row],[Order_Date]])/3,0)</f>
        <v>Q1</v>
      </c>
    </row>
    <row r="814" spans="1:17" x14ac:dyDescent="0.25">
      <c r="A814" t="s">
        <v>1954</v>
      </c>
      <c r="B814" t="s">
        <v>456</v>
      </c>
      <c r="C814" t="s">
        <v>1955</v>
      </c>
      <c r="D814" t="s">
        <v>244</v>
      </c>
      <c r="E814" t="str">
        <f>_xlfn.XLOOKUP(Table1[[#This Row],[Product_ID]],[1]!Table1[Product_ID],[1]!Table1[Product_Name])</f>
        <v>Beauty Product 100</v>
      </c>
      <c r="F814" t="str">
        <f>_xlfn.XLOOKUP(Table1[[#This Row],[Product_ID]],[1]!Table1[Product_ID],[1]!Table1[Category])</f>
        <v>Beauty</v>
      </c>
      <c r="G814">
        <f>_xlfn.XLOOKUP(Table1[[#This Row],[Product_ID]],[1]!Table1[Product_ID],[1]!Table1[Unit_Price])</f>
        <v>2523</v>
      </c>
      <c r="H814">
        <f>_xlfn.XLOOKUP(Table1[[#This Row],[Product_ID]],[1]!Table1[Product_ID],[1]!Table1[Cost])</f>
        <v>1766.1</v>
      </c>
      <c r="I814">
        <v>3</v>
      </c>
      <c r="J814">
        <v>20</v>
      </c>
      <c r="K814">
        <f>Table1[[#This Row],[Quantity]]*Table1[[#This Row],[Unit_Price]]</f>
        <v>7569</v>
      </c>
      <c r="L814">
        <f>Table1[[#This Row],[Quantity]]*Table1[[#This Row],[Cost]]</f>
        <v>5298.2999999999993</v>
      </c>
      <c r="M814">
        <f>Table1[[#This Row],[Sales]]-Table1[[#This Row],[Total_Cost]]</f>
        <v>2270.7000000000007</v>
      </c>
      <c r="N814" s="1">
        <f>Table1[[#This Row],[Profit]]/Table1[[#This Row],[Sales]]</f>
        <v>0.3000000000000001</v>
      </c>
      <c r="O814" t="str">
        <f>TEXT(Table1[[#This Row],[Order_Date]],"mmmm")</f>
        <v>July</v>
      </c>
      <c r="P814">
        <f>YEAR(Table1[[#This Row],[Order_Date]])</f>
        <v>2025</v>
      </c>
      <c r="Q814" t="str">
        <f>"Q"&amp;ROUNDUP(MONTH(Table1[[#This Row],[Order_Date]])/3,0)</f>
        <v>Q3</v>
      </c>
    </row>
    <row r="815" spans="1:17" x14ac:dyDescent="0.25">
      <c r="A815" t="s">
        <v>1956</v>
      </c>
      <c r="B815" t="s">
        <v>1759</v>
      </c>
      <c r="C815" t="s">
        <v>1957</v>
      </c>
      <c r="D815" t="s">
        <v>611</v>
      </c>
      <c r="E815" t="str">
        <f>_xlfn.XLOOKUP(Table1[[#This Row],[Product_ID]],[1]!Table1[Product_ID],[1]!Table1[Product_Name])</f>
        <v>Clothing Product 21</v>
      </c>
      <c r="F815" t="str">
        <f>_xlfn.XLOOKUP(Table1[[#This Row],[Product_ID]],[1]!Table1[Product_ID],[1]!Table1[Category])</f>
        <v>Clothing</v>
      </c>
      <c r="G815">
        <f>_xlfn.XLOOKUP(Table1[[#This Row],[Product_ID]],[1]!Table1[Product_ID],[1]!Table1[Unit_Price])</f>
        <v>1236</v>
      </c>
      <c r="H815">
        <f>_xlfn.XLOOKUP(Table1[[#This Row],[Product_ID]],[1]!Table1[Product_ID],[1]!Table1[Cost])</f>
        <v>865.2</v>
      </c>
      <c r="I815">
        <v>5</v>
      </c>
      <c r="J815">
        <v>0</v>
      </c>
      <c r="K815">
        <f>Table1[[#This Row],[Quantity]]*Table1[[#This Row],[Unit_Price]]</f>
        <v>6180</v>
      </c>
      <c r="L815">
        <f>Table1[[#This Row],[Quantity]]*Table1[[#This Row],[Cost]]</f>
        <v>4326</v>
      </c>
      <c r="M815">
        <f>Table1[[#This Row],[Sales]]-Table1[[#This Row],[Total_Cost]]</f>
        <v>1854</v>
      </c>
      <c r="N815" s="1">
        <f>Table1[[#This Row],[Profit]]/Table1[[#This Row],[Sales]]</f>
        <v>0.3</v>
      </c>
      <c r="O815" t="str">
        <f>TEXT(Table1[[#This Row],[Order_Date]],"mmmm")</f>
        <v>June</v>
      </c>
      <c r="P815">
        <f>YEAR(Table1[[#This Row],[Order_Date]])</f>
        <v>2025</v>
      </c>
      <c r="Q815" t="str">
        <f>"Q"&amp;ROUNDUP(MONTH(Table1[[#This Row],[Order_Date]])/3,0)</f>
        <v>Q2</v>
      </c>
    </row>
    <row r="816" spans="1:17" x14ac:dyDescent="0.25">
      <c r="A816" t="s">
        <v>1958</v>
      </c>
      <c r="B816" t="s">
        <v>1339</v>
      </c>
      <c r="C816" t="s">
        <v>1009</v>
      </c>
      <c r="D816" t="s">
        <v>17</v>
      </c>
      <c r="E816" t="str">
        <f>_xlfn.XLOOKUP(Table1[[#This Row],[Product_ID]],[1]!Table1[Product_ID],[1]!Table1[Product_Name])</f>
        <v>Clothing Product 38</v>
      </c>
      <c r="F816" t="str">
        <f>_xlfn.XLOOKUP(Table1[[#This Row],[Product_ID]],[1]!Table1[Product_ID],[1]!Table1[Category])</f>
        <v>Clothing</v>
      </c>
      <c r="G816">
        <f>_xlfn.XLOOKUP(Table1[[#This Row],[Product_ID]],[1]!Table1[Product_ID],[1]!Table1[Unit_Price])</f>
        <v>413</v>
      </c>
      <c r="H816">
        <f>_xlfn.XLOOKUP(Table1[[#This Row],[Product_ID]],[1]!Table1[Product_ID],[1]!Table1[Cost])</f>
        <v>247.8</v>
      </c>
      <c r="I816">
        <v>1</v>
      </c>
      <c r="J816">
        <v>5</v>
      </c>
      <c r="K816">
        <f>Table1[[#This Row],[Quantity]]*Table1[[#This Row],[Unit_Price]]</f>
        <v>413</v>
      </c>
      <c r="L816">
        <f>Table1[[#This Row],[Quantity]]*Table1[[#This Row],[Cost]]</f>
        <v>247.8</v>
      </c>
      <c r="M816">
        <f>Table1[[#This Row],[Sales]]-Table1[[#This Row],[Total_Cost]]</f>
        <v>165.2</v>
      </c>
      <c r="N816" s="1">
        <f>Table1[[#This Row],[Profit]]/Table1[[#This Row],[Sales]]</f>
        <v>0.39999999999999997</v>
      </c>
      <c r="O816" t="str">
        <f>TEXT(Table1[[#This Row],[Order_Date]],"mmmm")</f>
        <v>November</v>
      </c>
      <c r="P816">
        <f>YEAR(Table1[[#This Row],[Order_Date]])</f>
        <v>2025</v>
      </c>
      <c r="Q816" t="str">
        <f>"Q"&amp;ROUNDUP(MONTH(Table1[[#This Row],[Order_Date]])/3,0)</f>
        <v>Q4</v>
      </c>
    </row>
    <row r="817" spans="1:17" x14ac:dyDescent="0.25">
      <c r="A817" t="s">
        <v>1959</v>
      </c>
      <c r="B817" t="s">
        <v>1960</v>
      </c>
      <c r="C817" t="s">
        <v>1961</v>
      </c>
      <c r="D817" t="s">
        <v>131</v>
      </c>
      <c r="E817" t="str">
        <f>_xlfn.XLOOKUP(Table1[[#This Row],[Product_ID]],[1]!Table1[Product_ID],[1]!Table1[Product_Name])</f>
        <v>Sports Product 50</v>
      </c>
      <c r="F817" t="str">
        <f>_xlfn.XLOOKUP(Table1[[#This Row],[Product_ID]],[1]!Table1[Product_ID],[1]!Table1[Category])</f>
        <v>Sports</v>
      </c>
      <c r="G817">
        <f>_xlfn.XLOOKUP(Table1[[#This Row],[Product_ID]],[1]!Table1[Product_ID],[1]!Table1[Unit_Price])</f>
        <v>10475</v>
      </c>
      <c r="H817">
        <f>_xlfn.XLOOKUP(Table1[[#This Row],[Product_ID]],[1]!Table1[Product_ID],[1]!Table1[Cost])</f>
        <v>7332.5</v>
      </c>
      <c r="I817">
        <v>2</v>
      </c>
      <c r="J817">
        <v>20</v>
      </c>
      <c r="K817">
        <f>Table1[[#This Row],[Quantity]]*Table1[[#This Row],[Unit_Price]]</f>
        <v>20950</v>
      </c>
      <c r="L817">
        <f>Table1[[#This Row],[Quantity]]*Table1[[#This Row],[Cost]]</f>
        <v>14665</v>
      </c>
      <c r="M817">
        <f>Table1[[#This Row],[Sales]]-Table1[[#This Row],[Total_Cost]]</f>
        <v>6285</v>
      </c>
      <c r="N817" s="1">
        <f>Table1[[#This Row],[Profit]]/Table1[[#This Row],[Sales]]</f>
        <v>0.3</v>
      </c>
      <c r="O817" t="str">
        <f>TEXT(Table1[[#This Row],[Order_Date]],"mmmm")</f>
        <v>October</v>
      </c>
      <c r="P817">
        <f>YEAR(Table1[[#This Row],[Order_Date]])</f>
        <v>2025</v>
      </c>
      <c r="Q817" t="str">
        <f>"Q"&amp;ROUNDUP(MONTH(Table1[[#This Row],[Order_Date]])/3,0)</f>
        <v>Q4</v>
      </c>
    </row>
    <row r="818" spans="1:17" x14ac:dyDescent="0.25">
      <c r="A818" t="s">
        <v>1962</v>
      </c>
      <c r="B818" t="s">
        <v>887</v>
      </c>
      <c r="C818" t="s">
        <v>12</v>
      </c>
      <c r="D818" t="s">
        <v>25</v>
      </c>
      <c r="E818" t="str">
        <f>_xlfn.XLOOKUP(Table1[[#This Row],[Product_ID]],[1]!Table1[Product_ID],[1]!Table1[Product_Name])</f>
        <v>Sports Product 7</v>
      </c>
      <c r="F818" t="str">
        <f>_xlfn.XLOOKUP(Table1[[#This Row],[Product_ID]],[1]!Table1[Product_ID],[1]!Table1[Category])</f>
        <v>Sports</v>
      </c>
      <c r="G818">
        <f>_xlfn.XLOOKUP(Table1[[#This Row],[Product_ID]],[1]!Table1[Product_ID],[1]!Table1[Unit_Price])</f>
        <v>5469</v>
      </c>
      <c r="H818">
        <f>_xlfn.XLOOKUP(Table1[[#This Row],[Product_ID]],[1]!Table1[Product_ID],[1]!Table1[Cost])</f>
        <v>3281.4</v>
      </c>
      <c r="I818">
        <v>2</v>
      </c>
      <c r="J818">
        <v>15</v>
      </c>
      <c r="K818">
        <f>Table1[[#This Row],[Quantity]]*Table1[[#This Row],[Unit_Price]]</f>
        <v>10938</v>
      </c>
      <c r="L818">
        <f>Table1[[#This Row],[Quantity]]*Table1[[#This Row],[Cost]]</f>
        <v>6562.8</v>
      </c>
      <c r="M818">
        <f>Table1[[#This Row],[Sales]]-Table1[[#This Row],[Total_Cost]]</f>
        <v>4375.2</v>
      </c>
      <c r="N818" s="1">
        <f>Table1[[#This Row],[Profit]]/Table1[[#This Row],[Sales]]</f>
        <v>0.39999999999999997</v>
      </c>
      <c r="O818" t="str">
        <f>TEXT(Table1[[#This Row],[Order_Date]],"mmmm")</f>
        <v>May</v>
      </c>
      <c r="P818">
        <f>YEAR(Table1[[#This Row],[Order_Date]])</f>
        <v>2024</v>
      </c>
      <c r="Q818" t="str">
        <f>"Q"&amp;ROUNDUP(MONTH(Table1[[#This Row],[Order_Date]])/3,0)</f>
        <v>Q2</v>
      </c>
    </row>
    <row r="819" spans="1:17" x14ac:dyDescent="0.25">
      <c r="A819" t="s">
        <v>1963</v>
      </c>
      <c r="B819" t="s">
        <v>633</v>
      </c>
      <c r="C819" t="s">
        <v>226</v>
      </c>
      <c r="D819" t="s">
        <v>223</v>
      </c>
      <c r="E819" t="str">
        <f>_xlfn.XLOOKUP(Table1[[#This Row],[Product_ID]],[1]!Table1[Product_ID],[1]!Table1[Product_Name])</f>
        <v>Clothing Product 48</v>
      </c>
      <c r="F819" t="str">
        <f>_xlfn.XLOOKUP(Table1[[#This Row],[Product_ID]],[1]!Table1[Product_ID],[1]!Table1[Category])</f>
        <v>Clothing</v>
      </c>
      <c r="G819">
        <f>_xlfn.XLOOKUP(Table1[[#This Row],[Product_ID]],[1]!Table1[Product_ID],[1]!Table1[Unit_Price])</f>
        <v>2190</v>
      </c>
      <c r="H819">
        <f>_xlfn.XLOOKUP(Table1[[#This Row],[Product_ID]],[1]!Table1[Product_ID],[1]!Table1[Cost])</f>
        <v>1095</v>
      </c>
      <c r="I819">
        <v>1</v>
      </c>
      <c r="J819">
        <v>10</v>
      </c>
      <c r="K819">
        <f>Table1[[#This Row],[Quantity]]*Table1[[#This Row],[Unit_Price]]</f>
        <v>2190</v>
      </c>
      <c r="L819">
        <f>Table1[[#This Row],[Quantity]]*Table1[[#This Row],[Cost]]</f>
        <v>1095</v>
      </c>
      <c r="M819">
        <f>Table1[[#This Row],[Sales]]-Table1[[#This Row],[Total_Cost]]</f>
        <v>1095</v>
      </c>
      <c r="N819" s="1">
        <f>Table1[[#This Row],[Profit]]/Table1[[#This Row],[Sales]]</f>
        <v>0.5</v>
      </c>
      <c r="O819" t="str">
        <f>TEXT(Table1[[#This Row],[Order_Date]],"mmmm")</f>
        <v>November</v>
      </c>
      <c r="P819">
        <f>YEAR(Table1[[#This Row],[Order_Date]])</f>
        <v>2024</v>
      </c>
      <c r="Q819" t="str">
        <f>"Q"&amp;ROUNDUP(MONTH(Table1[[#This Row],[Order_Date]])/3,0)</f>
        <v>Q4</v>
      </c>
    </row>
    <row r="820" spans="1:17" x14ac:dyDescent="0.25">
      <c r="A820" t="s">
        <v>1964</v>
      </c>
      <c r="B820" t="s">
        <v>1965</v>
      </c>
      <c r="C820" t="s">
        <v>1966</v>
      </c>
      <c r="D820" t="s">
        <v>237</v>
      </c>
      <c r="E820" t="str">
        <f>_xlfn.XLOOKUP(Table1[[#This Row],[Product_ID]],[1]!Table1[Product_ID],[1]!Table1[Product_Name])</f>
        <v>Sports Product 61</v>
      </c>
      <c r="F820" t="str">
        <f>_xlfn.XLOOKUP(Table1[[#This Row],[Product_ID]],[1]!Table1[Product_ID],[1]!Table1[Category])</f>
        <v>Sports</v>
      </c>
      <c r="G820">
        <f>_xlfn.XLOOKUP(Table1[[#This Row],[Product_ID]],[1]!Table1[Product_ID],[1]!Table1[Unit_Price])</f>
        <v>7170</v>
      </c>
      <c r="H820">
        <f>_xlfn.XLOOKUP(Table1[[#This Row],[Product_ID]],[1]!Table1[Product_ID],[1]!Table1[Cost])</f>
        <v>3585</v>
      </c>
      <c r="I820">
        <v>4</v>
      </c>
      <c r="J820">
        <v>20</v>
      </c>
      <c r="K820">
        <f>Table1[[#This Row],[Quantity]]*Table1[[#This Row],[Unit_Price]]</f>
        <v>28680</v>
      </c>
      <c r="L820">
        <f>Table1[[#This Row],[Quantity]]*Table1[[#This Row],[Cost]]</f>
        <v>14340</v>
      </c>
      <c r="M820">
        <f>Table1[[#This Row],[Sales]]-Table1[[#This Row],[Total_Cost]]</f>
        <v>14340</v>
      </c>
      <c r="N820" s="1">
        <f>Table1[[#This Row],[Profit]]/Table1[[#This Row],[Sales]]</f>
        <v>0.5</v>
      </c>
      <c r="O820" t="str">
        <f>TEXT(Table1[[#This Row],[Order_Date]],"mmmm")</f>
        <v>February</v>
      </c>
      <c r="P820">
        <f>YEAR(Table1[[#This Row],[Order_Date]])</f>
        <v>2024</v>
      </c>
      <c r="Q820" t="str">
        <f>"Q"&amp;ROUNDUP(MONTH(Table1[[#This Row],[Order_Date]])/3,0)</f>
        <v>Q1</v>
      </c>
    </row>
    <row r="821" spans="1:17" x14ac:dyDescent="0.25">
      <c r="A821" t="s">
        <v>1967</v>
      </c>
      <c r="B821" t="s">
        <v>1243</v>
      </c>
      <c r="C821" t="s">
        <v>1968</v>
      </c>
      <c r="D821" t="s">
        <v>320</v>
      </c>
      <c r="E821" t="str">
        <f>_xlfn.XLOOKUP(Table1[[#This Row],[Product_ID]],[1]!Table1[Product_ID],[1]!Table1[Product_Name])</f>
        <v>Clothing Product 15</v>
      </c>
      <c r="F821" t="str">
        <f>_xlfn.XLOOKUP(Table1[[#This Row],[Product_ID]],[1]!Table1[Product_ID],[1]!Table1[Category])</f>
        <v>Clothing</v>
      </c>
      <c r="G821">
        <f>_xlfn.XLOOKUP(Table1[[#This Row],[Product_ID]],[1]!Table1[Product_ID],[1]!Table1[Unit_Price])</f>
        <v>2943</v>
      </c>
      <c r="H821">
        <f>_xlfn.XLOOKUP(Table1[[#This Row],[Product_ID]],[1]!Table1[Product_ID],[1]!Table1[Cost])</f>
        <v>1471.5</v>
      </c>
      <c r="I821">
        <v>5</v>
      </c>
      <c r="J821">
        <v>15</v>
      </c>
      <c r="K821">
        <f>Table1[[#This Row],[Quantity]]*Table1[[#This Row],[Unit_Price]]</f>
        <v>14715</v>
      </c>
      <c r="L821">
        <f>Table1[[#This Row],[Quantity]]*Table1[[#This Row],[Cost]]</f>
        <v>7357.5</v>
      </c>
      <c r="M821">
        <f>Table1[[#This Row],[Sales]]-Table1[[#This Row],[Total_Cost]]</f>
        <v>7357.5</v>
      </c>
      <c r="N821" s="1">
        <f>Table1[[#This Row],[Profit]]/Table1[[#This Row],[Sales]]</f>
        <v>0.5</v>
      </c>
      <c r="O821" t="str">
        <f>TEXT(Table1[[#This Row],[Order_Date]],"mmmm")</f>
        <v>January</v>
      </c>
      <c r="P821">
        <f>YEAR(Table1[[#This Row],[Order_Date]])</f>
        <v>2024</v>
      </c>
      <c r="Q821" t="str">
        <f>"Q"&amp;ROUNDUP(MONTH(Table1[[#This Row],[Order_Date]])/3,0)</f>
        <v>Q1</v>
      </c>
    </row>
    <row r="822" spans="1:17" x14ac:dyDescent="0.25">
      <c r="A822" t="s">
        <v>1969</v>
      </c>
      <c r="B822" t="s">
        <v>1289</v>
      </c>
      <c r="C822" t="s">
        <v>1970</v>
      </c>
      <c r="D822" t="s">
        <v>313</v>
      </c>
      <c r="E822" t="str">
        <f>_xlfn.XLOOKUP(Table1[[#This Row],[Product_ID]],[1]!Table1[Product_ID],[1]!Table1[Product_Name])</f>
        <v>Sports Product 44</v>
      </c>
      <c r="F822" t="str">
        <f>_xlfn.XLOOKUP(Table1[[#This Row],[Product_ID]],[1]!Table1[Product_ID],[1]!Table1[Category])</f>
        <v>Sports</v>
      </c>
      <c r="G822">
        <f>_xlfn.XLOOKUP(Table1[[#This Row],[Product_ID]],[1]!Table1[Product_ID],[1]!Table1[Unit_Price])</f>
        <v>5008</v>
      </c>
      <c r="H822">
        <f>_xlfn.XLOOKUP(Table1[[#This Row],[Product_ID]],[1]!Table1[Product_ID],[1]!Table1[Cost])</f>
        <v>3505.6</v>
      </c>
      <c r="I822">
        <v>5</v>
      </c>
      <c r="J822">
        <v>10</v>
      </c>
      <c r="K822">
        <f>Table1[[#This Row],[Quantity]]*Table1[[#This Row],[Unit_Price]]</f>
        <v>25040</v>
      </c>
      <c r="L822">
        <f>Table1[[#This Row],[Quantity]]*Table1[[#This Row],[Cost]]</f>
        <v>17528</v>
      </c>
      <c r="M822">
        <f>Table1[[#This Row],[Sales]]-Table1[[#This Row],[Total_Cost]]</f>
        <v>7512</v>
      </c>
      <c r="N822" s="1">
        <f>Table1[[#This Row],[Profit]]/Table1[[#This Row],[Sales]]</f>
        <v>0.3</v>
      </c>
      <c r="O822" t="str">
        <f>TEXT(Table1[[#This Row],[Order_Date]],"mmmm")</f>
        <v>June</v>
      </c>
      <c r="P822">
        <f>YEAR(Table1[[#This Row],[Order_Date]])</f>
        <v>2025</v>
      </c>
      <c r="Q822" t="str">
        <f>"Q"&amp;ROUNDUP(MONTH(Table1[[#This Row],[Order_Date]])/3,0)</f>
        <v>Q2</v>
      </c>
    </row>
    <row r="823" spans="1:17" x14ac:dyDescent="0.25">
      <c r="A823" t="s">
        <v>1971</v>
      </c>
      <c r="B823" t="s">
        <v>1127</v>
      </c>
      <c r="C823" t="s">
        <v>236</v>
      </c>
      <c r="D823" t="s">
        <v>502</v>
      </c>
      <c r="E823" t="str">
        <f>_xlfn.XLOOKUP(Table1[[#This Row],[Product_ID]],[1]!Table1[Product_ID],[1]!Table1[Product_Name])</f>
        <v>Beauty Product 42</v>
      </c>
      <c r="F823" t="str">
        <f>_xlfn.XLOOKUP(Table1[[#This Row],[Product_ID]],[1]!Table1[Product_ID],[1]!Table1[Category])</f>
        <v>Beauty</v>
      </c>
      <c r="G823">
        <f>_xlfn.XLOOKUP(Table1[[#This Row],[Product_ID]],[1]!Table1[Product_ID],[1]!Table1[Unit_Price])</f>
        <v>2758</v>
      </c>
      <c r="H823">
        <f>_xlfn.XLOOKUP(Table1[[#This Row],[Product_ID]],[1]!Table1[Product_ID],[1]!Table1[Cost])</f>
        <v>1379</v>
      </c>
      <c r="I823">
        <v>1</v>
      </c>
      <c r="J823">
        <v>15</v>
      </c>
      <c r="K823">
        <f>Table1[[#This Row],[Quantity]]*Table1[[#This Row],[Unit_Price]]</f>
        <v>2758</v>
      </c>
      <c r="L823">
        <f>Table1[[#This Row],[Quantity]]*Table1[[#This Row],[Cost]]</f>
        <v>1379</v>
      </c>
      <c r="M823">
        <f>Table1[[#This Row],[Sales]]-Table1[[#This Row],[Total_Cost]]</f>
        <v>1379</v>
      </c>
      <c r="N823" s="1">
        <f>Table1[[#This Row],[Profit]]/Table1[[#This Row],[Sales]]</f>
        <v>0.5</v>
      </c>
      <c r="O823" t="str">
        <f>TEXT(Table1[[#This Row],[Order_Date]],"mmmm")</f>
        <v>June</v>
      </c>
      <c r="P823">
        <f>YEAR(Table1[[#This Row],[Order_Date]])</f>
        <v>2025</v>
      </c>
      <c r="Q823" t="str">
        <f>"Q"&amp;ROUNDUP(MONTH(Table1[[#This Row],[Order_Date]])/3,0)</f>
        <v>Q2</v>
      </c>
    </row>
    <row r="824" spans="1:17" x14ac:dyDescent="0.25">
      <c r="A824" t="s">
        <v>1972</v>
      </c>
      <c r="B824" t="s">
        <v>51</v>
      </c>
      <c r="C824" t="s">
        <v>1973</v>
      </c>
      <c r="D824" t="s">
        <v>100</v>
      </c>
      <c r="E824" t="str">
        <f>_xlfn.XLOOKUP(Table1[[#This Row],[Product_ID]],[1]!Table1[Product_ID],[1]!Table1[Product_Name])</f>
        <v>Electronics Product 74</v>
      </c>
      <c r="F824" t="str">
        <f>_xlfn.XLOOKUP(Table1[[#This Row],[Product_ID]],[1]!Table1[Product_ID],[1]!Table1[Category])</f>
        <v>Electronics</v>
      </c>
      <c r="G824">
        <f>_xlfn.XLOOKUP(Table1[[#This Row],[Product_ID]],[1]!Table1[Product_ID],[1]!Table1[Unit_Price])</f>
        <v>20835</v>
      </c>
      <c r="H824">
        <f>_xlfn.XLOOKUP(Table1[[#This Row],[Product_ID]],[1]!Table1[Product_ID],[1]!Table1[Cost])</f>
        <v>12501</v>
      </c>
      <c r="I824">
        <v>1</v>
      </c>
      <c r="J824">
        <v>20</v>
      </c>
      <c r="K824">
        <f>Table1[[#This Row],[Quantity]]*Table1[[#This Row],[Unit_Price]]</f>
        <v>20835</v>
      </c>
      <c r="L824">
        <f>Table1[[#This Row],[Quantity]]*Table1[[#This Row],[Cost]]</f>
        <v>12501</v>
      </c>
      <c r="M824">
        <f>Table1[[#This Row],[Sales]]-Table1[[#This Row],[Total_Cost]]</f>
        <v>8334</v>
      </c>
      <c r="N824" s="1">
        <f>Table1[[#This Row],[Profit]]/Table1[[#This Row],[Sales]]</f>
        <v>0.4</v>
      </c>
      <c r="O824" t="str">
        <f>TEXT(Table1[[#This Row],[Order_Date]],"mmmm")</f>
        <v>November</v>
      </c>
      <c r="P824">
        <f>YEAR(Table1[[#This Row],[Order_Date]])</f>
        <v>2025</v>
      </c>
      <c r="Q824" t="str">
        <f>"Q"&amp;ROUNDUP(MONTH(Table1[[#This Row],[Order_Date]])/3,0)</f>
        <v>Q4</v>
      </c>
    </row>
    <row r="825" spans="1:17" x14ac:dyDescent="0.25">
      <c r="A825" t="s">
        <v>1974</v>
      </c>
      <c r="B825" t="s">
        <v>218</v>
      </c>
      <c r="C825" t="s">
        <v>736</v>
      </c>
      <c r="D825" t="s">
        <v>223</v>
      </c>
      <c r="E825" t="str">
        <f>_xlfn.XLOOKUP(Table1[[#This Row],[Product_ID]],[1]!Table1[Product_ID],[1]!Table1[Product_Name])</f>
        <v>Clothing Product 48</v>
      </c>
      <c r="F825" t="str">
        <f>_xlfn.XLOOKUP(Table1[[#This Row],[Product_ID]],[1]!Table1[Product_ID],[1]!Table1[Category])</f>
        <v>Clothing</v>
      </c>
      <c r="G825">
        <f>_xlfn.XLOOKUP(Table1[[#This Row],[Product_ID]],[1]!Table1[Product_ID],[1]!Table1[Unit_Price])</f>
        <v>2190</v>
      </c>
      <c r="H825">
        <f>_xlfn.XLOOKUP(Table1[[#This Row],[Product_ID]],[1]!Table1[Product_ID],[1]!Table1[Cost])</f>
        <v>1095</v>
      </c>
      <c r="I825">
        <v>1</v>
      </c>
      <c r="J825">
        <v>0</v>
      </c>
      <c r="K825">
        <f>Table1[[#This Row],[Quantity]]*Table1[[#This Row],[Unit_Price]]</f>
        <v>2190</v>
      </c>
      <c r="L825">
        <f>Table1[[#This Row],[Quantity]]*Table1[[#This Row],[Cost]]</f>
        <v>1095</v>
      </c>
      <c r="M825">
        <f>Table1[[#This Row],[Sales]]-Table1[[#This Row],[Total_Cost]]</f>
        <v>1095</v>
      </c>
      <c r="N825" s="1">
        <f>Table1[[#This Row],[Profit]]/Table1[[#This Row],[Sales]]</f>
        <v>0.5</v>
      </c>
      <c r="O825" t="str">
        <f>TEXT(Table1[[#This Row],[Order_Date]],"mmmm")</f>
        <v>November</v>
      </c>
      <c r="P825">
        <f>YEAR(Table1[[#This Row],[Order_Date]])</f>
        <v>2024</v>
      </c>
      <c r="Q825" t="str">
        <f>"Q"&amp;ROUNDUP(MONTH(Table1[[#This Row],[Order_Date]])/3,0)</f>
        <v>Q4</v>
      </c>
    </row>
    <row r="826" spans="1:17" x14ac:dyDescent="0.25">
      <c r="A826" t="s">
        <v>1975</v>
      </c>
      <c r="B826" t="s">
        <v>239</v>
      </c>
      <c r="C826" t="s">
        <v>20</v>
      </c>
      <c r="D826" t="s">
        <v>264</v>
      </c>
      <c r="E826" t="str">
        <f>_xlfn.XLOOKUP(Table1[[#This Row],[Product_ID]],[1]!Table1[Product_ID],[1]!Table1[Product_Name])</f>
        <v>Clothing Product 96</v>
      </c>
      <c r="F826" t="str">
        <f>_xlfn.XLOOKUP(Table1[[#This Row],[Product_ID]],[1]!Table1[Product_ID],[1]!Table1[Category])</f>
        <v>Clothing</v>
      </c>
      <c r="G826">
        <f>_xlfn.XLOOKUP(Table1[[#This Row],[Product_ID]],[1]!Table1[Product_ID],[1]!Table1[Unit_Price])</f>
        <v>483</v>
      </c>
      <c r="H826">
        <f>_xlfn.XLOOKUP(Table1[[#This Row],[Product_ID]],[1]!Table1[Product_ID],[1]!Table1[Cost])</f>
        <v>289.8</v>
      </c>
      <c r="I826">
        <v>1</v>
      </c>
      <c r="J826">
        <v>15</v>
      </c>
      <c r="K826">
        <f>Table1[[#This Row],[Quantity]]*Table1[[#This Row],[Unit_Price]]</f>
        <v>483</v>
      </c>
      <c r="L826">
        <f>Table1[[#This Row],[Quantity]]*Table1[[#This Row],[Cost]]</f>
        <v>289.8</v>
      </c>
      <c r="M826">
        <f>Table1[[#This Row],[Sales]]-Table1[[#This Row],[Total_Cost]]</f>
        <v>193.2</v>
      </c>
      <c r="N826" s="1">
        <f>Table1[[#This Row],[Profit]]/Table1[[#This Row],[Sales]]</f>
        <v>0.39999999999999997</v>
      </c>
      <c r="O826" t="str">
        <f>TEXT(Table1[[#This Row],[Order_Date]],"mmmm")</f>
        <v>April</v>
      </c>
      <c r="P826">
        <f>YEAR(Table1[[#This Row],[Order_Date]])</f>
        <v>2024</v>
      </c>
      <c r="Q826" t="str">
        <f>"Q"&amp;ROUNDUP(MONTH(Table1[[#This Row],[Order_Date]])/3,0)</f>
        <v>Q2</v>
      </c>
    </row>
    <row r="827" spans="1:17" x14ac:dyDescent="0.25">
      <c r="A827" t="s">
        <v>1976</v>
      </c>
      <c r="B827" t="s">
        <v>1853</v>
      </c>
      <c r="C827" t="s">
        <v>1595</v>
      </c>
      <c r="D827" t="s">
        <v>230</v>
      </c>
      <c r="E827" t="str">
        <f>_xlfn.XLOOKUP(Table1[[#This Row],[Product_ID]],[1]!Table1[Product_ID],[1]!Table1[Product_Name])</f>
        <v>Beauty Product 16</v>
      </c>
      <c r="F827" t="str">
        <f>_xlfn.XLOOKUP(Table1[[#This Row],[Product_ID]],[1]!Table1[Product_ID],[1]!Table1[Category])</f>
        <v>Beauty</v>
      </c>
      <c r="G827">
        <f>_xlfn.XLOOKUP(Table1[[#This Row],[Product_ID]],[1]!Table1[Product_ID],[1]!Table1[Unit_Price])</f>
        <v>1591</v>
      </c>
      <c r="H827">
        <f>_xlfn.XLOOKUP(Table1[[#This Row],[Product_ID]],[1]!Table1[Product_ID],[1]!Table1[Cost])</f>
        <v>1113.7</v>
      </c>
      <c r="I827">
        <v>4</v>
      </c>
      <c r="J827">
        <v>10</v>
      </c>
      <c r="K827">
        <f>Table1[[#This Row],[Quantity]]*Table1[[#This Row],[Unit_Price]]</f>
        <v>6364</v>
      </c>
      <c r="L827">
        <f>Table1[[#This Row],[Quantity]]*Table1[[#This Row],[Cost]]</f>
        <v>4454.8</v>
      </c>
      <c r="M827">
        <f>Table1[[#This Row],[Sales]]-Table1[[#This Row],[Total_Cost]]</f>
        <v>1909.1999999999998</v>
      </c>
      <c r="N827" s="1">
        <f>Table1[[#This Row],[Profit]]/Table1[[#This Row],[Sales]]</f>
        <v>0.3</v>
      </c>
      <c r="O827" t="str">
        <f>TEXT(Table1[[#This Row],[Order_Date]],"mmmm")</f>
        <v>December</v>
      </c>
      <c r="P827">
        <f>YEAR(Table1[[#This Row],[Order_Date]])</f>
        <v>2024</v>
      </c>
      <c r="Q827" t="str">
        <f>"Q"&amp;ROUNDUP(MONTH(Table1[[#This Row],[Order_Date]])/3,0)</f>
        <v>Q4</v>
      </c>
    </row>
    <row r="828" spans="1:17" x14ac:dyDescent="0.25">
      <c r="A828" t="s">
        <v>1977</v>
      </c>
      <c r="B828" t="s">
        <v>890</v>
      </c>
      <c r="C828" t="s">
        <v>1978</v>
      </c>
      <c r="D828" t="s">
        <v>115</v>
      </c>
      <c r="E828" t="str">
        <f>_xlfn.XLOOKUP(Table1[[#This Row],[Product_ID]],[1]!Table1[Product_ID],[1]!Table1[Product_Name])</f>
        <v>Beauty Product 85</v>
      </c>
      <c r="F828" t="str">
        <f>_xlfn.XLOOKUP(Table1[[#This Row],[Product_ID]],[1]!Table1[Product_ID],[1]!Table1[Category])</f>
        <v>Beauty</v>
      </c>
      <c r="G828">
        <f>_xlfn.XLOOKUP(Table1[[#This Row],[Product_ID]],[1]!Table1[Product_ID],[1]!Table1[Unit_Price])</f>
        <v>1436</v>
      </c>
      <c r="H828">
        <f>_xlfn.XLOOKUP(Table1[[#This Row],[Product_ID]],[1]!Table1[Product_ID],[1]!Table1[Cost])</f>
        <v>1005.2</v>
      </c>
      <c r="I828">
        <v>4</v>
      </c>
      <c r="J828">
        <v>20</v>
      </c>
      <c r="K828">
        <f>Table1[[#This Row],[Quantity]]*Table1[[#This Row],[Unit_Price]]</f>
        <v>5744</v>
      </c>
      <c r="L828">
        <f>Table1[[#This Row],[Quantity]]*Table1[[#This Row],[Cost]]</f>
        <v>4020.8</v>
      </c>
      <c r="M828">
        <f>Table1[[#This Row],[Sales]]-Table1[[#This Row],[Total_Cost]]</f>
        <v>1723.1999999999998</v>
      </c>
      <c r="N828" s="1">
        <f>Table1[[#This Row],[Profit]]/Table1[[#This Row],[Sales]]</f>
        <v>0.3</v>
      </c>
      <c r="O828" t="str">
        <f>TEXT(Table1[[#This Row],[Order_Date]],"mmmm")</f>
        <v>July</v>
      </c>
      <c r="P828">
        <f>YEAR(Table1[[#This Row],[Order_Date]])</f>
        <v>2024</v>
      </c>
      <c r="Q828" t="str">
        <f>"Q"&amp;ROUNDUP(MONTH(Table1[[#This Row],[Order_Date]])/3,0)</f>
        <v>Q3</v>
      </c>
    </row>
    <row r="829" spans="1:17" x14ac:dyDescent="0.25">
      <c r="A829" t="s">
        <v>1979</v>
      </c>
      <c r="B829" t="s">
        <v>1980</v>
      </c>
      <c r="C829" t="s">
        <v>1138</v>
      </c>
      <c r="D829" t="s">
        <v>21</v>
      </c>
      <c r="E829" t="str">
        <f>_xlfn.XLOOKUP(Table1[[#This Row],[Product_ID]],[1]!Table1[Product_ID],[1]!Table1[Product_Name])</f>
        <v>Electronics Product 77</v>
      </c>
      <c r="F829" t="str">
        <f>_xlfn.XLOOKUP(Table1[[#This Row],[Product_ID]],[1]!Table1[Product_ID],[1]!Table1[Category])</f>
        <v>Electronics</v>
      </c>
      <c r="G829">
        <f>_xlfn.XLOOKUP(Table1[[#This Row],[Product_ID]],[1]!Table1[Product_ID],[1]!Table1[Unit_Price])</f>
        <v>42787</v>
      </c>
      <c r="H829">
        <f>_xlfn.XLOOKUP(Table1[[#This Row],[Product_ID]],[1]!Table1[Product_ID],[1]!Table1[Cost])</f>
        <v>29950.9</v>
      </c>
      <c r="I829">
        <v>3</v>
      </c>
      <c r="J829">
        <v>20</v>
      </c>
      <c r="K829">
        <f>Table1[[#This Row],[Quantity]]*Table1[[#This Row],[Unit_Price]]</f>
        <v>128361</v>
      </c>
      <c r="L829">
        <f>Table1[[#This Row],[Quantity]]*Table1[[#This Row],[Cost]]</f>
        <v>89852.700000000012</v>
      </c>
      <c r="M829">
        <f>Table1[[#This Row],[Sales]]-Table1[[#This Row],[Total_Cost]]</f>
        <v>38508.299999999988</v>
      </c>
      <c r="N829" s="1">
        <f>Table1[[#This Row],[Profit]]/Table1[[#This Row],[Sales]]</f>
        <v>0.29999999999999993</v>
      </c>
      <c r="O829" t="str">
        <f>TEXT(Table1[[#This Row],[Order_Date]],"mmmm")</f>
        <v>March</v>
      </c>
      <c r="P829">
        <f>YEAR(Table1[[#This Row],[Order_Date]])</f>
        <v>2025</v>
      </c>
      <c r="Q829" t="str">
        <f>"Q"&amp;ROUNDUP(MONTH(Table1[[#This Row],[Order_Date]])/3,0)</f>
        <v>Q1</v>
      </c>
    </row>
    <row r="830" spans="1:17" x14ac:dyDescent="0.25">
      <c r="A830" t="s">
        <v>1981</v>
      </c>
      <c r="B830" t="s">
        <v>840</v>
      </c>
      <c r="C830" t="s">
        <v>1982</v>
      </c>
      <c r="D830" t="s">
        <v>230</v>
      </c>
      <c r="E830" t="str">
        <f>_xlfn.XLOOKUP(Table1[[#This Row],[Product_ID]],[1]!Table1[Product_ID],[1]!Table1[Product_Name])</f>
        <v>Beauty Product 16</v>
      </c>
      <c r="F830" t="str">
        <f>_xlfn.XLOOKUP(Table1[[#This Row],[Product_ID]],[1]!Table1[Product_ID],[1]!Table1[Category])</f>
        <v>Beauty</v>
      </c>
      <c r="G830">
        <f>_xlfn.XLOOKUP(Table1[[#This Row],[Product_ID]],[1]!Table1[Product_ID],[1]!Table1[Unit_Price])</f>
        <v>1591</v>
      </c>
      <c r="H830">
        <f>_xlfn.XLOOKUP(Table1[[#This Row],[Product_ID]],[1]!Table1[Product_ID],[1]!Table1[Cost])</f>
        <v>1113.7</v>
      </c>
      <c r="I830">
        <v>4</v>
      </c>
      <c r="J830">
        <v>5</v>
      </c>
      <c r="K830">
        <f>Table1[[#This Row],[Quantity]]*Table1[[#This Row],[Unit_Price]]</f>
        <v>6364</v>
      </c>
      <c r="L830">
        <f>Table1[[#This Row],[Quantity]]*Table1[[#This Row],[Cost]]</f>
        <v>4454.8</v>
      </c>
      <c r="M830">
        <f>Table1[[#This Row],[Sales]]-Table1[[#This Row],[Total_Cost]]</f>
        <v>1909.1999999999998</v>
      </c>
      <c r="N830" s="1">
        <f>Table1[[#This Row],[Profit]]/Table1[[#This Row],[Sales]]</f>
        <v>0.3</v>
      </c>
      <c r="O830" t="str">
        <f>TEXT(Table1[[#This Row],[Order_Date]],"mmmm")</f>
        <v>December</v>
      </c>
      <c r="P830">
        <f>YEAR(Table1[[#This Row],[Order_Date]])</f>
        <v>2024</v>
      </c>
      <c r="Q830" t="str">
        <f>"Q"&amp;ROUNDUP(MONTH(Table1[[#This Row],[Order_Date]])/3,0)</f>
        <v>Q4</v>
      </c>
    </row>
    <row r="831" spans="1:17" x14ac:dyDescent="0.25">
      <c r="A831" t="s">
        <v>1983</v>
      </c>
      <c r="B831" t="s">
        <v>1566</v>
      </c>
      <c r="C831" t="s">
        <v>1984</v>
      </c>
      <c r="D831" t="s">
        <v>812</v>
      </c>
      <c r="E831" t="str">
        <f>_xlfn.XLOOKUP(Table1[[#This Row],[Product_ID]],[1]!Table1[Product_ID],[1]!Table1[Product_Name])</f>
        <v>Beauty Product 5</v>
      </c>
      <c r="F831" t="str">
        <f>_xlfn.XLOOKUP(Table1[[#This Row],[Product_ID]],[1]!Table1[Product_ID],[1]!Table1[Category])</f>
        <v>Beauty</v>
      </c>
      <c r="G831">
        <f>_xlfn.XLOOKUP(Table1[[#This Row],[Product_ID]],[1]!Table1[Product_ID],[1]!Table1[Unit_Price])</f>
        <v>3939</v>
      </c>
      <c r="H831">
        <f>_xlfn.XLOOKUP(Table1[[#This Row],[Product_ID]],[1]!Table1[Product_ID],[1]!Table1[Cost])</f>
        <v>2757.3</v>
      </c>
      <c r="I831">
        <v>1</v>
      </c>
      <c r="J831">
        <v>15</v>
      </c>
      <c r="K831">
        <f>Table1[[#This Row],[Quantity]]*Table1[[#This Row],[Unit_Price]]</f>
        <v>3939</v>
      </c>
      <c r="L831">
        <f>Table1[[#This Row],[Quantity]]*Table1[[#This Row],[Cost]]</f>
        <v>2757.3</v>
      </c>
      <c r="M831">
        <f>Table1[[#This Row],[Sales]]-Table1[[#This Row],[Total_Cost]]</f>
        <v>1181.6999999999998</v>
      </c>
      <c r="N831" s="1">
        <f>Table1[[#This Row],[Profit]]/Table1[[#This Row],[Sales]]</f>
        <v>0.29999999999999993</v>
      </c>
      <c r="O831" t="str">
        <f>TEXT(Table1[[#This Row],[Order_Date]],"mmmm")</f>
        <v>August</v>
      </c>
      <c r="P831">
        <f>YEAR(Table1[[#This Row],[Order_Date]])</f>
        <v>2025</v>
      </c>
      <c r="Q831" t="str">
        <f>"Q"&amp;ROUNDUP(MONTH(Table1[[#This Row],[Order_Date]])/3,0)</f>
        <v>Q3</v>
      </c>
    </row>
    <row r="832" spans="1:17" x14ac:dyDescent="0.25">
      <c r="A832" t="s">
        <v>1985</v>
      </c>
      <c r="B832" t="s">
        <v>1986</v>
      </c>
      <c r="C832" t="s">
        <v>1966</v>
      </c>
      <c r="D832" t="s">
        <v>115</v>
      </c>
      <c r="E832" t="str">
        <f>_xlfn.XLOOKUP(Table1[[#This Row],[Product_ID]],[1]!Table1[Product_ID],[1]!Table1[Product_Name])</f>
        <v>Beauty Product 85</v>
      </c>
      <c r="F832" t="str">
        <f>_xlfn.XLOOKUP(Table1[[#This Row],[Product_ID]],[1]!Table1[Product_ID],[1]!Table1[Category])</f>
        <v>Beauty</v>
      </c>
      <c r="G832">
        <f>_xlfn.XLOOKUP(Table1[[#This Row],[Product_ID]],[1]!Table1[Product_ID],[1]!Table1[Unit_Price])</f>
        <v>1436</v>
      </c>
      <c r="H832">
        <f>_xlfn.XLOOKUP(Table1[[#This Row],[Product_ID]],[1]!Table1[Product_ID],[1]!Table1[Cost])</f>
        <v>1005.2</v>
      </c>
      <c r="I832">
        <v>5</v>
      </c>
      <c r="J832">
        <v>20</v>
      </c>
      <c r="K832">
        <f>Table1[[#This Row],[Quantity]]*Table1[[#This Row],[Unit_Price]]</f>
        <v>7180</v>
      </c>
      <c r="L832">
        <f>Table1[[#This Row],[Quantity]]*Table1[[#This Row],[Cost]]</f>
        <v>5026</v>
      </c>
      <c r="M832">
        <f>Table1[[#This Row],[Sales]]-Table1[[#This Row],[Total_Cost]]</f>
        <v>2154</v>
      </c>
      <c r="N832" s="1">
        <f>Table1[[#This Row],[Profit]]/Table1[[#This Row],[Sales]]</f>
        <v>0.3</v>
      </c>
      <c r="O832" t="str">
        <f>TEXT(Table1[[#This Row],[Order_Date]],"mmmm")</f>
        <v>May</v>
      </c>
      <c r="P832">
        <f>YEAR(Table1[[#This Row],[Order_Date]])</f>
        <v>2025</v>
      </c>
      <c r="Q832" t="str">
        <f>"Q"&amp;ROUNDUP(MONTH(Table1[[#This Row],[Order_Date]])/3,0)</f>
        <v>Q2</v>
      </c>
    </row>
    <row r="833" spans="1:17" x14ac:dyDescent="0.25">
      <c r="A833" t="s">
        <v>1987</v>
      </c>
      <c r="B833" t="s">
        <v>336</v>
      </c>
      <c r="C833" t="s">
        <v>443</v>
      </c>
      <c r="D833" t="s">
        <v>270</v>
      </c>
      <c r="E833" t="str">
        <f>_xlfn.XLOOKUP(Table1[[#This Row],[Product_ID]],[1]!Table1[Product_ID],[1]!Table1[Product_Name])</f>
        <v>Clothing Product 47</v>
      </c>
      <c r="F833" t="str">
        <f>_xlfn.XLOOKUP(Table1[[#This Row],[Product_ID]],[1]!Table1[Product_ID],[1]!Table1[Category])</f>
        <v>Clothing</v>
      </c>
      <c r="G833">
        <f>_xlfn.XLOOKUP(Table1[[#This Row],[Product_ID]],[1]!Table1[Product_ID],[1]!Table1[Unit_Price])</f>
        <v>3146</v>
      </c>
      <c r="H833">
        <f>_xlfn.XLOOKUP(Table1[[#This Row],[Product_ID]],[1]!Table1[Product_ID],[1]!Table1[Cost])</f>
        <v>1573</v>
      </c>
      <c r="I833">
        <v>3</v>
      </c>
      <c r="J833">
        <v>15</v>
      </c>
      <c r="K833">
        <f>Table1[[#This Row],[Quantity]]*Table1[[#This Row],[Unit_Price]]</f>
        <v>9438</v>
      </c>
      <c r="L833">
        <f>Table1[[#This Row],[Quantity]]*Table1[[#This Row],[Cost]]</f>
        <v>4719</v>
      </c>
      <c r="M833">
        <f>Table1[[#This Row],[Sales]]-Table1[[#This Row],[Total_Cost]]</f>
        <v>4719</v>
      </c>
      <c r="N833" s="1">
        <f>Table1[[#This Row],[Profit]]/Table1[[#This Row],[Sales]]</f>
        <v>0.5</v>
      </c>
      <c r="O833" t="str">
        <f>TEXT(Table1[[#This Row],[Order_Date]],"mmmm")</f>
        <v>February</v>
      </c>
      <c r="P833">
        <f>YEAR(Table1[[#This Row],[Order_Date]])</f>
        <v>2024</v>
      </c>
      <c r="Q833" t="str">
        <f>"Q"&amp;ROUNDUP(MONTH(Table1[[#This Row],[Order_Date]])/3,0)</f>
        <v>Q1</v>
      </c>
    </row>
    <row r="834" spans="1:17" x14ac:dyDescent="0.25">
      <c r="A834" t="s">
        <v>1988</v>
      </c>
      <c r="B834" t="s">
        <v>1989</v>
      </c>
      <c r="C834" t="s">
        <v>1990</v>
      </c>
      <c r="D834" t="s">
        <v>195</v>
      </c>
      <c r="E834" t="str">
        <f>_xlfn.XLOOKUP(Table1[[#This Row],[Product_ID]],[1]!Table1[Product_ID],[1]!Table1[Product_Name])</f>
        <v>Electronics Product 57</v>
      </c>
      <c r="F834" t="str">
        <f>_xlfn.XLOOKUP(Table1[[#This Row],[Product_ID]],[1]!Table1[Product_ID],[1]!Table1[Category])</f>
        <v>Electronics</v>
      </c>
      <c r="G834">
        <f>_xlfn.XLOOKUP(Table1[[#This Row],[Product_ID]],[1]!Table1[Product_ID],[1]!Table1[Unit_Price])</f>
        <v>26846</v>
      </c>
      <c r="H834">
        <f>_xlfn.XLOOKUP(Table1[[#This Row],[Product_ID]],[1]!Table1[Product_ID],[1]!Table1[Cost])</f>
        <v>16107.6</v>
      </c>
      <c r="I834">
        <v>1</v>
      </c>
      <c r="J834">
        <v>15</v>
      </c>
      <c r="K834">
        <f>Table1[[#This Row],[Quantity]]*Table1[[#This Row],[Unit_Price]]</f>
        <v>26846</v>
      </c>
      <c r="L834">
        <f>Table1[[#This Row],[Quantity]]*Table1[[#This Row],[Cost]]</f>
        <v>16107.6</v>
      </c>
      <c r="M834">
        <f>Table1[[#This Row],[Sales]]-Table1[[#This Row],[Total_Cost]]</f>
        <v>10738.4</v>
      </c>
      <c r="N834" s="1">
        <f>Table1[[#This Row],[Profit]]/Table1[[#This Row],[Sales]]</f>
        <v>0.39999999999999997</v>
      </c>
      <c r="O834" t="str">
        <f>TEXT(Table1[[#This Row],[Order_Date]],"mmmm")</f>
        <v>August</v>
      </c>
      <c r="P834">
        <f>YEAR(Table1[[#This Row],[Order_Date]])</f>
        <v>2025</v>
      </c>
      <c r="Q834" t="str">
        <f>"Q"&amp;ROUNDUP(MONTH(Table1[[#This Row],[Order_Date]])/3,0)</f>
        <v>Q3</v>
      </c>
    </row>
    <row r="835" spans="1:17" x14ac:dyDescent="0.25">
      <c r="A835" t="s">
        <v>1991</v>
      </c>
      <c r="B835" t="s">
        <v>1439</v>
      </c>
      <c r="C835" t="s">
        <v>36</v>
      </c>
      <c r="D835" t="s">
        <v>604</v>
      </c>
      <c r="E835" t="str">
        <f>_xlfn.XLOOKUP(Table1[[#This Row],[Product_ID]],[1]!Table1[Product_ID],[1]!Table1[Product_Name])</f>
        <v>Home &amp; Kitchen Product 39</v>
      </c>
      <c r="F835" t="str">
        <f>_xlfn.XLOOKUP(Table1[[#This Row],[Product_ID]],[1]!Table1[Product_ID],[1]!Table1[Category])</f>
        <v>Home &amp; Kitchen</v>
      </c>
      <c r="G835">
        <f>_xlfn.XLOOKUP(Table1[[#This Row],[Product_ID]],[1]!Table1[Product_ID],[1]!Table1[Unit_Price])</f>
        <v>9543</v>
      </c>
      <c r="H835">
        <f>_xlfn.XLOOKUP(Table1[[#This Row],[Product_ID]],[1]!Table1[Product_ID],[1]!Table1[Cost])</f>
        <v>4771.5</v>
      </c>
      <c r="I835">
        <v>1</v>
      </c>
      <c r="J835">
        <v>5</v>
      </c>
      <c r="K835">
        <f>Table1[[#This Row],[Quantity]]*Table1[[#This Row],[Unit_Price]]</f>
        <v>9543</v>
      </c>
      <c r="L835">
        <f>Table1[[#This Row],[Quantity]]*Table1[[#This Row],[Cost]]</f>
        <v>4771.5</v>
      </c>
      <c r="M835">
        <f>Table1[[#This Row],[Sales]]-Table1[[#This Row],[Total_Cost]]</f>
        <v>4771.5</v>
      </c>
      <c r="N835" s="1">
        <f>Table1[[#This Row],[Profit]]/Table1[[#This Row],[Sales]]</f>
        <v>0.5</v>
      </c>
      <c r="O835" t="str">
        <f>TEXT(Table1[[#This Row],[Order_Date]],"mmmm")</f>
        <v>October</v>
      </c>
      <c r="P835">
        <f>YEAR(Table1[[#This Row],[Order_Date]])</f>
        <v>2025</v>
      </c>
      <c r="Q835" t="str">
        <f>"Q"&amp;ROUNDUP(MONTH(Table1[[#This Row],[Order_Date]])/3,0)</f>
        <v>Q4</v>
      </c>
    </row>
    <row r="836" spans="1:17" x14ac:dyDescent="0.25">
      <c r="A836" t="s">
        <v>1992</v>
      </c>
      <c r="B836" t="s">
        <v>1008</v>
      </c>
      <c r="C836" t="s">
        <v>1993</v>
      </c>
      <c r="D836" t="s">
        <v>77</v>
      </c>
      <c r="E836" t="str">
        <f>_xlfn.XLOOKUP(Table1[[#This Row],[Product_ID]],[1]!Table1[Product_ID],[1]!Table1[Product_Name])</f>
        <v>Sports Product 83</v>
      </c>
      <c r="F836" t="str">
        <f>_xlfn.XLOOKUP(Table1[[#This Row],[Product_ID]],[1]!Table1[Product_ID],[1]!Table1[Category])</f>
        <v>Sports</v>
      </c>
      <c r="G836">
        <f>_xlfn.XLOOKUP(Table1[[#This Row],[Product_ID]],[1]!Table1[Product_ID],[1]!Table1[Unit_Price])</f>
        <v>5842</v>
      </c>
      <c r="H836">
        <f>_xlfn.XLOOKUP(Table1[[#This Row],[Product_ID]],[1]!Table1[Product_ID],[1]!Table1[Cost])</f>
        <v>3505.2</v>
      </c>
      <c r="I836">
        <v>4</v>
      </c>
      <c r="J836">
        <v>5</v>
      </c>
      <c r="K836">
        <f>Table1[[#This Row],[Quantity]]*Table1[[#This Row],[Unit_Price]]</f>
        <v>23368</v>
      </c>
      <c r="L836">
        <f>Table1[[#This Row],[Quantity]]*Table1[[#This Row],[Cost]]</f>
        <v>14020.8</v>
      </c>
      <c r="M836">
        <f>Table1[[#This Row],[Sales]]-Table1[[#This Row],[Total_Cost]]</f>
        <v>9347.2000000000007</v>
      </c>
      <c r="N836" s="1">
        <f>Table1[[#This Row],[Profit]]/Table1[[#This Row],[Sales]]</f>
        <v>0.4</v>
      </c>
      <c r="O836" t="str">
        <f>TEXT(Table1[[#This Row],[Order_Date]],"mmmm")</f>
        <v>May</v>
      </c>
      <c r="P836">
        <f>YEAR(Table1[[#This Row],[Order_Date]])</f>
        <v>2025</v>
      </c>
      <c r="Q836" t="str">
        <f>"Q"&amp;ROUNDUP(MONTH(Table1[[#This Row],[Order_Date]])/3,0)</f>
        <v>Q2</v>
      </c>
    </row>
    <row r="837" spans="1:17" x14ac:dyDescent="0.25">
      <c r="A837" t="s">
        <v>1994</v>
      </c>
      <c r="B837" t="s">
        <v>1995</v>
      </c>
      <c r="C837" t="s">
        <v>1496</v>
      </c>
      <c r="D837" t="s">
        <v>465</v>
      </c>
      <c r="E837" t="str">
        <f>_xlfn.XLOOKUP(Table1[[#This Row],[Product_ID]],[1]!Table1[Product_ID],[1]!Table1[Product_Name])</f>
        <v>Beauty Product 71</v>
      </c>
      <c r="F837" t="str">
        <f>_xlfn.XLOOKUP(Table1[[#This Row],[Product_ID]],[1]!Table1[Product_ID],[1]!Table1[Category])</f>
        <v>Beauty</v>
      </c>
      <c r="G837">
        <f>_xlfn.XLOOKUP(Table1[[#This Row],[Product_ID]],[1]!Table1[Product_ID],[1]!Table1[Unit_Price])</f>
        <v>487</v>
      </c>
      <c r="H837">
        <f>_xlfn.XLOOKUP(Table1[[#This Row],[Product_ID]],[1]!Table1[Product_ID],[1]!Table1[Cost])</f>
        <v>243.5</v>
      </c>
      <c r="I837">
        <v>2</v>
      </c>
      <c r="J837">
        <v>0</v>
      </c>
      <c r="K837">
        <f>Table1[[#This Row],[Quantity]]*Table1[[#This Row],[Unit_Price]]</f>
        <v>974</v>
      </c>
      <c r="L837">
        <f>Table1[[#This Row],[Quantity]]*Table1[[#This Row],[Cost]]</f>
        <v>487</v>
      </c>
      <c r="M837">
        <f>Table1[[#This Row],[Sales]]-Table1[[#This Row],[Total_Cost]]</f>
        <v>487</v>
      </c>
      <c r="N837" s="1">
        <f>Table1[[#This Row],[Profit]]/Table1[[#This Row],[Sales]]</f>
        <v>0.5</v>
      </c>
      <c r="O837" t="str">
        <f>TEXT(Table1[[#This Row],[Order_Date]],"mmmm")</f>
        <v>July</v>
      </c>
      <c r="P837">
        <f>YEAR(Table1[[#This Row],[Order_Date]])</f>
        <v>2024</v>
      </c>
      <c r="Q837" t="str">
        <f>"Q"&amp;ROUNDUP(MONTH(Table1[[#This Row],[Order_Date]])/3,0)</f>
        <v>Q3</v>
      </c>
    </row>
    <row r="838" spans="1:17" x14ac:dyDescent="0.25">
      <c r="A838" t="s">
        <v>1996</v>
      </c>
      <c r="B838" t="s">
        <v>1997</v>
      </c>
      <c r="C838" t="s">
        <v>850</v>
      </c>
      <c r="D838" t="s">
        <v>13</v>
      </c>
      <c r="E838" t="str">
        <f>_xlfn.XLOOKUP(Table1[[#This Row],[Product_ID]],[1]!Table1[Product_ID],[1]!Table1[Product_Name])</f>
        <v>Beauty Product 1</v>
      </c>
      <c r="F838" t="str">
        <f>_xlfn.XLOOKUP(Table1[[#This Row],[Product_ID]],[1]!Table1[Product_ID],[1]!Table1[Category])</f>
        <v>Beauty</v>
      </c>
      <c r="G838">
        <f>_xlfn.XLOOKUP(Table1[[#This Row],[Product_ID]],[1]!Table1[Product_ID],[1]!Table1[Unit_Price])</f>
        <v>1891</v>
      </c>
      <c r="H838">
        <f>_xlfn.XLOOKUP(Table1[[#This Row],[Product_ID]],[1]!Table1[Product_ID],[1]!Table1[Cost])</f>
        <v>945.5</v>
      </c>
      <c r="I838">
        <v>4</v>
      </c>
      <c r="J838">
        <v>20</v>
      </c>
      <c r="K838">
        <f>Table1[[#This Row],[Quantity]]*Table1[[#This Row],[Unit_Price]]</f>
        <v>7564</v>
      </c>
      <c r="L838">
        <f>Table1[[#This Row],[Quantity]]*Table1[[#This Row],[Cost]]</f>
        <v>3782</v>
      </c>
      <c r="M838">
        <f>Table1[[#This Row],[Sales]]-Table1[[#This Row],[Total_Cost]]</f>
        <v>3782</v>
      </c>
      <c r="N838" s="1">
        <f>Table1[[#This Row],[Profit]]/Table1[[#This Row],[Sales]]</f>
        <v>0.5</v>
      </c>
      <c r="O838" t="str">
        <f>TEXT(Table1[[#This Row],[Order_Date]],"mmmm")</f>
        <v>April</v>
      </c>
      <c r="P838">
        <f>YEAR(Table1[[#This Row],[Order_Date]])</f>
        <v>2025</v>
      </c>
      <c r="Q838" t="str">
        <f>"Q"&amp;ROUNDUP(MONTH(Table1[[#This Row],[Order_Date]])/3,0)</f>
        <v>Q2</v>
      </c>
    </row>
    <row r="839" spans="1:17" x14ac:dyDescent="0.25">
      <c r="A839" t="s">
        <v>1998</v>
      </c>
      <c r="B839" t="s">
        <v>990</v>
      </c>
      <c r="C839" t="s">
        <v>1999</v>
      </c>
      <c r="D839" t="s">
        <v>313</v>
      </c>
      <c r="E839" t="str">
        <f>_xlfn.XLOOKUP(Table1[[#This Row],[Product_ID]],[1]!Table1[Product_ID],[1]!Table1[Product_Name])</f>
        <v>Sports Product 44</v>
      </c>
      <c r="F839" t="str">
        <f>_xlfn.XLOOKUP(Table1[[#This Row],[Product_ID]],[1]!Table1[Product_ID],[1]!Table1[Category])</f>
        <v>Sports</v>
      </c>
      <c r="G839">
        <f>_xlfn.XLOOKUP(Table1[[#This Row],[Product_ID]],[1]!Table1[Product_ID],[1]!Table1[Unit_Price])</f>
        <v>5008</v>
      </c>
      <c r="H839">
        <f>_xlfn.XLOOKUP(Table1[[#This Row],[Product_ID]],[1]!Table1[Product_ID],[1]!Table1[Cost])</f>
        <v>3505.6</v>
      </c>
      <c r="I839">
        <v>5</v>
      </c>
      <c r="J839">
        <v>0</v>
      </c>
      <c r="K839">
        <f>Table1[[#This Row],[Quantity]]*Table1[[#This Row],[Unit_Price]]</f>
        <v>25040</v>
      </c>
      <c r="L839">
        <f>Table1[[#This Row],[Quantity]]*Table1[[#This Row],[Cost]]</f>
        <v>17528</v>
      </c>
      <c r="M839">
        <f>Table1[[#This Row],[Sales]]-Table1[[#This Row],[Total_Cost]]</f>
        <v>7512</v>
      </c>
      <c r="N839" s="1">
        <f>Table1[[#This Row],[Profit]]/Table1[[#This Row],[Sales]]</f>
        <v>0.3</v>
      </c>
      <c r="O839" t="str">
        <f>TEXT(Table1[[#This Row],[Order_Date]],"mmmm")</f>
        <v>April</v>
      </c>
      <c r="P839">
        <f>YEAR(Table1[[#This Row],[Order_Date]])</f>
        <v>2024</v>
      </c>
      <c r="Q839" t="str">
        <f>"Q"&amp;ROUNDUP(MONTH(Table1[[#This Row],[Order_Date]])/3,0)</f>
        <v>Q2</v>
      </c>
    </row>
    <row r="840" spans="1:17" x14ac:dyDescent="0.25">
      <c r="A840" t="s">
        <v>2000</v>
      </c>
      <c r="B840" t="s">
        <v>2001</v>
      </c>
      <c r="C840" t="s">
        <v>2002</v>
      </c>
      <c r="D840" t="s">
        <v>237</v>
      </c>
      <c r="E840" t="str">
        <f>_xlfn.XLOOKUP(Table1[[#This Row],[Product_ID]],[1]!Table1[Product_ID],[1]!Table1[Product_Name])</f>
        <v>Sports Product 61</v>
      </c>
      <c r="F840" t="str">
        <f>_xlfn.XLOOKUP(Table1[[#This Row],[Product_ID]],[1]!Table1[Product_ID],[1]!Table1[Category])</f>
        <v>Sports</v>
      </c>
      <c r="G840">
        <f>_xlfn.XLOOKUP(Table1[[#This Row],[Product_ID]],[1]!Table1[Product_ID],[1]!Table1[Unit_Price])</f>
        <v>7170</v>
      </c>
      <c r="H840">
        <f>_xlfn.XLOOKUP(Table1[[#This Row],[Product_ID]],[1]!Table1[Product_ID],[1]!Table1[Cost])</f>
        <v>3585</v>
      </c>
      <c r="I840">
        <v>2</v>
      </c>
      <c r="J840">
        <v>15</v>
      </c>
      <c r="K840">
        <f>Table1[[#This Row],[Quantity]]*Table1[[#This Row],[Unit_Price]]</f>
        <v>14340</v>
      </c>
      <c r="L840">
        <f>Table1[[#This Row],[Quantity]]*Table1[[#This Row],[Cost]]</f>
        <v>7170</v>
      </c>
      <c r="M840">
        <f>Table1[[#This Row],[Sales]]-Table1[[#This Row],[Total_Cost]]</f>
        <v>7170</v>
      </c>
      <c r="N840" s="1">
        <f>Table1[[#This Row],[Profit]]/Table1[[#This Row],[Sales]]</f>
        <v>0.5</v>
      </c>
      <c r="O840" t="str">
        <f>TEXT(Table1[[#This Row],[Order_Date]],"mmmm")</f>
        <v>October</v>
      </c>
      <c r="P840">
        <f>YEAR(Table1[[#This Row],[Order_Date]])</f>
        <v>2025</v>
      </c>
      <c r="Q840" t="str">
        <f>"Q"&amp;ROUNDUP(MONTH(Table1[[#This Row],[Order_Date]])/3,0)</f>
        <v>Q4</v>
      </c>
    </row>
    <row r="841" spans="1:17" x14ac:dyDescent="0.25">
      <c r="A841" t="s">
        <v>2003</v>
      </c>
      <c r="B841" t="s">
        <v>2004</v>
      </c>
      <c r="C841" t="s">
        <v>1641</v>
      </c>
      <c r="D841" t="s">
        <v>394</v>
      </c>
      <c r="E841" t="str">
        <f>_xlfn.XLOOKUP(Table1[[#This Row],[Product_ID]],[1]!Table1[Product_ID],[1]!Table1[Product_Name])</f>
        <v>Electronics Product 45</v>
      </c>
      <c r="F841" t="str">
        <f>_xlfn.XLOOKUP(Table1[[#This Row],[Product_ID]],[1]!Table1[Product_ID],[1]!Table1[Category])</f>
        <v>Electronics</v>
      </c>
      <c r="G841">
        <f>_xlfn.XLOOKUP(Table1[[#This Row],[Product_ID]],[1]!Table1[Product_ID],[1]!Table1[Unit_Price])</f>
        <v>31300</v>
      </c>
      <c r="H841">
        <f>_xlfn.XLOOKUP(Table1[[#This Row],[Product_ID]],[1]!Table1[Product_ID],[1]!Table1[Cost])</f>
        <v>18780</v>
      </c>
      <c r="I841">
        <v>4</v>
      </c>
      <c r="J841">
        <v>0</v>
      </c>
      <c r="K841">
        <f>Table1[[#This Row],[Quantity]]*Table1[[#This Row],[Unit_Price]]</f>
        <v>125200</v>
      </c>
      <c r="L841">
        <f>Table1[[#This Row],[Quantity]]*Table1[[#This Row],[Cost]]</f>
        <v>75120</v>
      </c>
      <c r="M841">
        <f>Table1[[#This Row],[Sales]]-Table1[[#This Row],[Total_Cost]]</f>
        <v>50080</v>
      </c>
      <c r="N841" s="1">
        <f>Table1[[#This Row],[Profit]]/Table1[[#This Row],[Sales]]</f>
        <v>0.4</v>
      </c>
      <c r="O841" t="str">
        <f>TEXT(Table1[[#This Row],[Order_Date]],"mmmm")</f>
        <v>January</v>
      </c>
      <c r="P841">
        <f>YEAR(Table1[[#This Row],[Order_Date]])</f>
        <v>2024</v>
      </c>
      <c r="Q841" t="str">
        <f>"Q"&amp;ROUNDUP(MONTH(Table1[[#This Row],[Order_Date]])/3,0)</f>
        <v>Q1</v>
      </c>
    </row>
    <row r="842" spans="1:17" x14ac:dyDescent="0.25">
      <c r="A842" t="s">
        <v>2005</v>
      </c>
      <c r="B842" t="s">
        <v>2006</v>
      </c>
      <c r="C842" t="s">
        <v>2007</v>
      </c>
      <c r="D842" t="s">
        <v>157</v>
      </c>
      <c r="E842" t="str">
        <f>_xlfn.XLOOKUP(Table1[[#This Row],[Product_ID]],[1]!Table1[Product_ID],[1]!Table1[Product_Name])</f>
        <v>Sports Product 89</v>
      </c>
      <c r="F842" t="str">
        <f>_xlfn.XLOOKUP(Table1[[#This Row],[Product_ID]],[1]!Table1[Product_ID],[1]!Table1[Category])</f>
        <v>Sports</v>
      </c>
      <c r="G842">
        <f>_xlfn.XLOOKUP(Table1[[#This Row],[Product_ID]],[1]!Table1[Product_ID],[1]!Table1[Unit_Price])</f>
        <v>2956</v>
      </c>
      <c r="H842">
        <f>_xlfn.XLOOKUP(Table1[[#This Row],[Product_ID]],[1]!Table1[Product_ID],[1]!Table1[Cost])</f>
        <v>1478</v>
      </c>
      <c r="I842">
        <v>3</v>
      </c>
      <c r="J842">
        <v>15</v>
      </c>
      <c r="K842">
        <f>Table1[[#This Row],[Quantity]]*Table1[[#This Row],[Unit_Price]]</f>
        <v>8868</v>
      </c>
      <c r="L842">
        <f>Table1[[#This Row],[Quantity]]*Table1[[#This Row],[Cost]]</f>
        <v>4434</v>
      </c>
      <c r="M842">
        <f>Table1[[#This Row],[Sales]]-Table1[[#This Row],[Total_Cost]]</f>
        <v>4434</v>
      </c>
      <c r="N842" s="1">
        <f>Table1[[#This Row],[Profit]]/Table1[[#This Row],[Sales]]</f>
        <v>0.5</v>
      </c>
      <c r="O842" t="str">
        <f>TEXT(Table1[[#This Row],[Order_Date]],"mmmm")</f>
        <v>October</v>
      </c>
      <c r="P842">
        <f>YEAR(Table1[[#This Row],[Order_Date]])</f>
        <v>2025</v>
      </c>
      <c r="Q842" t="str">
        <f>"Q"&amp;ROUNDUP(MONTH(Table1[[#This Row],[Order_Date]])/3,0)</f>
        <v>Q4</v>
      </c>
    </row>
    <row r="843" spans="1:17" x14ac:dyDescent="0.25">
      <c r="A843" t="s">
        <v>2008</v>
      </c>
      <c r="B843" t="s">
        <v>796</v>
      </c>
      <c r="C843" t="s">
        <v>212</v>
      </c>
      <c r="D843" t="s">
        <v>317</v>
      </c>
      <c r="E843" t="str">
        <f>_xlfn.XLOOKUP(Table1[[#This Row],[Product_ID]],[1]!Table1[Product_ID],[1]!Table1[Product_Name])</f>
        <v>Beauty Product 90</v>
      </c>
      <c r="F843" t="str">
        <f>_xlfn.XLOOKUP(Table1[[#This Row],[Product_ID]],[1]!Table1[Product_ID],[1]!Table1[Category])</f>
        <v>Beauty</v>
      </c>
      <c r="G843">
        <f>_xlfn.XLOOKUP(Table1[[#This Row],[Product_ID]],[1]!Table1[Product_ID],[1]!Table1[Unit_Price])</f>
        <v>1510</v>
      </c>
      <c r="H843">
        <f>_xlfn.XLOOKUP(Table1[[#This Row],[Product_ID]],[1]!Table1[Product_ID],[1]!Table1[Cost])</f>
        <v>755</v>
      </c>
      <c r="I843">
        <v>3</v>
      </c>
      <c r="J843">
        <v>10</v>
      </c>
      <c r="K843">
        <f>Table1[[#This Row],[Quantity]]*Table1[[#This Row],[Unit_Price]]</f>
        <v>4530</v>
      </c>
      <c r="L843">
        <f>Table1[[#This Row],[Quantity]]*Table1[[#This Row],[Cost]]</f>
        <v>2265</v>
      </c>
      <c r="M843">
        <f>Table1[[#This Row],[Sales]]-Table1[[#This Row],[Total_Cost]]</f>
        <v>2265</v>
      </c>
      <c r="N843" s="1">
        <f>Table1[[#This Row],[Profit]]/Table1[[#This Row],[Sales]]</f>
        <v>0.5</v>
      </c>
      <c r="O843" t="str">
        <f>TEXT(Table1[[#This Row],[Order_Date]],"mmmm")</f>
        <v>May</v>
      </c>
      <c r="P843">
        <f>YEAR(Table1[[#This Row],[Order_Date]])</f>
        <v>2024</v>
      </c>
      <c r="Q843" t="str">
        <f>"Q"&amp;ROUNDUP(MONTH(Table1[[#This Row],[Order_Date]])/3,0)</f>
        <v>Q2</v>
      </c>
    </row>
    <row r="844" spans="1:17" x14ac:dyDescent="0.25">
      <c r="A844" t="s">
        <v>2009</v>
      </c>
      <c r="B844" t="s">
        <v>2010</v>
      </c>
      <c r="C844" t="s">
        <v>1577</v>
      </c>
      <c r="D844" t="s">
        <v>465</v>
      </c>
      <c r="E844" t="str">
        <f>_xlfn.XLOOKUP(Table1[[#This Row],[Product_ID]],[1]!Table1[Product_ID],[1]!Table1[Product_Name])</f>
        <v>Beauty Product 71</v>
      </c>
      <c r="F844" t="str">
        <f>_xlfn.XLOOKUP(Table1[[#This Row],[Product_ID]],[1]!Table1[Product_ID],[1]!Table1[Category])</f>
        <v>Beauty</v>
      </c>
      <c r="G844">
        <f>_xlfn.XLOOKUP(Table1[[#This Row],[Product_ID]],[1]!Table1[Product_ID],[1]!Table1[Unit_Price])</f>
        <v>487</v>
      </c>
      <c r="H844">
        <f>_xlfn.XLOOKUP(Table1[[#This Row],[Product_ID]],[1]!Table1[Product_ID],[1]!Table1[Cost])</f>
        <v>243.5</v>
      </c>
      <c r="I844">
        <v>3</v>
      </c>
      <c r="J844">
        <v>15</v>
      </c>
      <c r="K844">
        <f>Table1[[#This Row],[Quantity]]*Table1[[#This Row],[Unit_Price]]</f>
        <v>1461</v>
      </c>
      <c r="L844">
        <f>Table1[[#This Row],[Quantity]]*Table1[[#This Row],[Cost]]</f>
        <v>730.5</v>
      </c>
      <c r="M844">
        <f>Table1[[#This Row],[Sales]]-Table1[[#This Row],[Total_Cost]]</f>
        <v>730.5</v>
      </c>
      <c r="N844" s="1">
        <f>Table1[[#This Row],[Profit]]/Table1[[#This Row],[Sales]]</f>
        <v>0.5</v>
      </c>
      <c r="O844" t="str">
        <f>TEXT(Table1[[#This Row],[Order_Date]],"mmmm")</f>
        <v>April</v>
      </c>
      <c r="P844">
        <f>YEAR(Table1[[#This Row],[Order_Date]])</f>
        <v>2025</v>
      </c>
      <c r="Q844" t="str">
        <f>"Q"&amp;ROUNDUP(MONTH(Table1[[#This Row],[Order_Date]])/3,0)</f>
        <v>Q2</v>
      </c>
    </row>
    <row r="845" spans="1:17" x14ac:dyDescent="0.25">
      <c r="A845" t="s">
        <v>2011</v>
      </c>
      <c r="B845" t="s">
        <v>1207</v>
      </c>
      <c r="C845" t="s">
        <v>1568</v>
      </c>
      <c r="D845" t="s">
        <v>638</v>
      </c>
      <c r="E845" t="str">
        <f>_xlfn.XLOOKUP(Table1[[#This Row],[Product_ID]],[1]!Table1[Product_ID],[1]!Table1[Product_Name])</f>
        <v>Sports Product 70</v>
      </c>
      <c r="F845" t="str">
        <f>_xlfn.XLOOKUP(Table1[[#This Row],[Product_ID]],[1]!Table1[Product_ID],[1]!Table1[Category])</f>
        <v>Sports</v>
      </c>
      <c r="G845">
        <f>_xlfn.XLOOKUP(Table1[[#This Row],[Product_ID]],[1]!Table1[Product_ID],[1]!Table1[Unit_Price])</f>
        <v>583</v>
      </c>
      <c r="H845">
        <f>_xlfn.XLOOKUP(Table1[[#This Row],[Product_ID]],[1]!Table1[Product_ID],[1]!Table1[Cost])</f>
        <v>349.8</v>
      </c>
      <c r="I845">
        <v>4</v>
      </c>
      <c r="J845">
        <v>0</v>
      </c>
      <c r="K845">
        <f>Table1[[#This Row],[Quantity]]*Table1[[#This Row],[Unit_Price]]</f>
        <v>2332</v>
      </c>
      <c r="L845">
        <f>Table1[[#This Row],[Quantity]]*Table1[[#This Row],[Cost]]</f>
        <v>1399.2</v>
      </c>
      <c r="M845">
        <f>Table1[[#This Row],[Sales]]-Table1[[#This Row],[Total_Cost]]</f>
        <v>932.8</v>
      </c>
      <c r="N845" s="1">
        <f>Table1[[#This Row],[Profit]]/Table1[[#This Row],[Sales]]</f>
        <v>0.39999999999999997</v>
      </c>
      <c r="O845" t="str">
        <f>TEXT(Table1[[#This Row],[Order_Date]],"mmmm")</f>
        <v>August</v>
      </c>
      <c r="P845">
        <f>YEAR(Table1[[#This Row],[Order_Date]])</f>
        <v>2025</v>
      </c>
      <c r="Q845" t="str">
        <f>"Q"&amp;ROUNDUP(MONTH(Table1[[#This Row],[Order_Date]])/3,0)</f>
        <v>Q3</v>
      </c>
    </row>
    <row r="846" spans="1:17" x14ac:dyDescent="0.25">
      <c r="A846" t="s">
        <v>2012</v>
      </c>
      <c r="B846" t="s">
        <v>2013</v>
      </c>
      <c r="C846" t="s">
        <v>1228</v>
      </c>
      <c r="D846" t="s">
        <v>822</v>
      </c>
      <c r="E846" t="str">
        <f>_xlfn.XLOOKUP(Table1[[#This Row],[Product_ID]],[1]!Table1[Product_ID],[1]!Table1[Product_Name])</f>
        <v>Electronics Product 31</v>
      </c>
      <c r="F846" t="str">
        <f>_xlfn.XLOOKUP(Table1[[#This Row],[Product_ID]],[1]!Table1[Product_ID],[1]!Table1[Category])</f>
        <v>Electronics</v>
      </c>
      <c r="G846">
        <f>_xlfn.XLOOKUP(Table1[[#This Row],[Product_ID]],[1]!Table1[Product_ID],[1]!Table1[Unit_Price])</f>
        <v>34152</v>
      </c>
      <c r="H846">
        <f>_xlfn.XLOOKUP(Table1[[#This Row],[Product_ID]],[1]!Table1[Product_ID],[1]!Table1[Cost])</f>
        <v>23906.400000000001</v>
      </c>
      <c r="I846">
        <v>2</v>
      </c>
      <c r="J846">
        <v>20</v>
      </c>
      <c r="K846">
        <f>Table1[[#This Row],[Quantity]]*Table1[[#This Row],[Unit_Price]]</f>
        <v>68304</v>
      </c>
      <c r="L846">
        <f>Table1[[#This Row],[Quantity]]*Table1[[#This Row],[Cost]]</f>
        <v>47812.800000000003</v>
      </c>
      <c r="M846">
        <f>Table1[[#This Row],[Sales]]-Table1[[#This Row],[Total_Cost]]</f>
        <v>20491.199999999997</v>
      </c>
      <c r="N846" s="1">
        <f>Table1[[#This Row],[Profit]]/Table1[[#This Row],[Sales]]</f>
        <v>0.29999999999999993</v>
      </c>
      <c r="O846" t="str">
        <f>TEXT(Table1[[#This Row],[Order_Date]],"mmmm")</f>
        <v>February</v>
      </c>
      <c r="P846">
        <f>YEAR(Table1[[#This Row],[Order_Date]])</f>
        <v>2024</v>
      </c>
      <c r="Q846" t="str">
        <f>"Q"&amp;ROUNDUP(MONTH(Table1[[#This Row],[Order_Date]])/3,0)</f>
        <v>Q1</v>
      </c>
    </row>
    <row r="847" spans="1:17" x14ac:dyDescent="0.25">
      <c r="A847" t="s">
        <v>2014</v>
      </c>
      <c r="B847" t="s">
        <v>2015</v>
      </c>
      <c r="C847" t="s">
        <v>2016</v>
      </c>
      <c r="D847" t="s">
        <v>638</v>
      </c>
      <c r="E847" t="str">
        <f>_xlfn.XLOOKUP(Table1[[#This Row],[Product_ID]],[1]!Table1[Product_ID],[1]!Table1[Product_Name])</f>
        <v>Sports Product 70</v>
      </c>
      <c r="F847" t="str">
        <f>_xlfn.XLOOKUP(Table1[[#This Row],[Product_ID]],[1]!Table1[Product_ID],[1]!Table1[Category])</f>
        <v>Sports</v>
      </c>
      <c r="G847">
        <f>_xlfn.XLOOKUP(Table1[[#This Row],[Product_ID]],[1]!Table1[Product_ID],[1]!Table1[Unit_Price])</f>
        <v>583</v>
      </c>
      <c r="H847">
        <f>_xlfn.XLOOKUP(Table1[[#This Row],[Product_ID]],[1]!Table1[Product_ID],[1]!Table1[Cost])</f>
        <v>349.8</v>
      </c>
      <c r="I847">
        <v>2</v>
      </c>
      <c r="J847">
        <v>0</v>
      </c>
      <c r="K847">
        <f>Table1[[#This Row],[Quantity]]*Table1[[#This Row],[Unit_Price]]</f>
        <v>1166</v>
      </c>
      <c r="L847">
        <f>Table1[[#This Row],[Quantity]]*Table1[[#This Row],[Cost]]</f>
        <v>699.6</v>
      </c>
      <c r="M847">
        <f>Table1[[#This Row],[Sales]]-Table1[[#This Row],[Total_Cost]]</f>
        <v>466.4</v>
      </c>
      <c r="N847" s="1">
        <f>Table1[[#This Row],[Profit]]/Table1[[#This Row],[Sales]]</f>
        <v>0.39999999999999997</v>
      </c>
      <c r="O847" t="str">
        <f>TEXT(Table1[[#This Row],[Order_Date]],"mmmm")</f>
        <v>April</v>
      </c>
      <c r="P847">
        <f>YEAR(Table1[[#This Row],[Order_Date]])</f>
        <v>2024</v>
      </c>
      <c r="Q847" t="str">
        <f>"Q"&amp;ROUNDUP(MONTH(Table1[[#This Row],[Order_Date]])/3,0)</f>
        <v>Q2</v>
      </c>
    </row>
    <row r="848" spans="1:17" x14ac:dyDescent="0.25">
      <c r="A848" t="s">
        <v>2017</v>
      </c>
      <c r="B848" t="s">
        <v>2018</v>
      </c>
      <c r="C848" t="s">
        <v>739</v>
      </c>
      <c r="D848" t="s">
        <v>13</v>
      </c>
      <c r="E848" t="str">
        <f>_xlfn.XLOOKUP(Table1[[#This Row],[Product_ID]],[1]!Table1[Product_ID],[1]!Table1[Product_Name])</f>
        <v>Beauty Product 1</v>
      </c>
      <c r="F848" t="str">
        <f>_xlfn.XLOOKUP(Table1[[#This Row],[Product_ID]],[1]!Table1[Product_ID],[1]!Table1[Category])</f>
        <v>Beauty</v>
      </c>
      <c r="G848">
        <f>_xlfn.XLOOKUP(Table1[[#This Row],[Product_ID]],[1]!Table1[Product_ID],[1]!Table1[Unit_Price])</f>
        <v>1891</v>
      </c>
      <c r="H848">
        <f>_xlfn.XLOOKUP(Table1[[#This Row],[Product_ID]],[1]!Table1[Product_ID],[1]!Table1[Cost])</f>
        <v>945.5</v>
      </c>
      <c r="I848">
        <v>4</v>
      </c>
      <c r="J848">
        <v>5</v>
      </c>
      <c r="K848">
        <f>Table1[[#This Row],[Quantity]]*Table1[[#This Row],[Unit_Price]]</f>
        <v>7564</v>
      </c>
      <c r="L848">
        <f>Table1[[#This Row],[Quantity]]*Table1[[#This Row],[Cost]]</f>
        <v>3782</v>
      </c>
      <c r="M848">
        <f>Table1[[#This Row],[Sales]]-Table1[[#This Row],[Total_Cost]]</f>
        <v>3782</v>
      </c>
      <c r="N848" s="1">
        <f>Table1[[#This Row],[Profit]]/Table1[[#This Row],[Sales]]</f>
        <v>0.5</v>
      </c>
      <c r="O848" t="str">
        <f>TEXT(Table1[[#This Row],[Order_Date]],"mmmm")</f>
        <v>January</v>
      </c>
      <c r="P848">
        <f>YEAR(Table1[[#This Row],[Order_Date]])</f>
        <v>2024</v>
      </c>
      <c r="Q848" t="str">
        <f>"Q"&amp;ROUNDUP(MONTH(Table1[[#This Row],[Order_Date]])/3,0)</f>
        <v>Q1</v>
      </c>
    </row>
    <row r="849" spans="1:17" x14ac:dyDescent="0.25">
      <c r="A849" t="s">
        <v>2019</v>
      </c>
      <c r="B849" t="s">
        <v>214</v>
      </c>
      <c r="C849" t="s">
        <v>2020</v>
      </c>
      <c r="D849" t="s">
        <v>37</v>
      </c>
      <c r="E849" t="str">
        <f>_xlfn.XLOOKUP(Table1[[#This Row],[Product_ID]],[1]!Table1[Product_ID],[1]!Table1[Product_Name])</f>
        <v>Home &amp; Kitchen Product 46</v>
      </c>
      <c r="F849" t="str">
        <f>_xlfn.XLOOKUP(Table1[[#This Row],[Product_ID]],[1]!Table1[Product_ID],[1]!Table1[Category])</f>
        <v>Home &amp; Kitchen</v>
      </c>
      <c r="G849">
        <f>_xlfn.XLOOKUP(Table1[[#This Row],[Product_ID]],[1]!Table1[Product_ID],[1]!Table1[Unit_Price])</f>
        <v>10604</v>
      </c>
      <c r="H849">
        <f>_xlfn.XLOOKUP(Table1[[#This Row],[Product_ID]],[1]!Table1[Product_ID],[1]!Table1[Cost])</f>
        <v>5302</v>
      </c>
      <c r="I849">
        <v>3</v>
      </c>
      <c r="J849">
        <v>0</v>
      </c>
      <c r="K849">
        <f>Table1[[#This Row],[Quantity]]*Table1[[#This Row],[Unit_Price]]</f>
        <v>31812</v>
      </c>
      <c r="L849">
        <f>Table1[[#This Row],[Quantity]]*Table1[[#This Row],[Cost]]</f>
        <v>15906</v>
      </c>
      <c r="M849">
        <f>Table1[[#This Row],[Sales]]-Table1[[#This Row],[Total_Cost]]</f>
        <v>15906</v>
      </c>
      <c r="N849" s="1">
        <f>Table1[[#This Row],[Profit]]/Table1[[#This Row],[Sales]]</f>
        <v>0.5</v>
      </c>
      <c r="O849" t="str">
        <f>TEXT(Table1[[#This Row],[Order_Date]],"mmmm")</f>
        <v>September</v>
      </c>
      <c r="P849">
        <f>YEAR(Table1[[#This Row],[Order_Date]])</f>
        <v>2025</v>
      </c>
      <c r="Q849" t="str">
        <f>"Q"&amp;ROUNDUP(MONTH(Table1[[#This Row],[Order_Date]])/3,0)</f>
        <v>Q3</v>
      </c>
    </row>
    <row r="850" spans="1:17" x14ac:dyDescent="0.25">
      <c r="A850" t="s">
        <v>2021</v>
      </c>
      <c r="B850" t="s">
        <v>715</v>
      </c>
      <c r="C850" t="s">
        <v>1012</v>
      </c>
      <c r="D850" t="s">
        <v>25</v>
      </c>
      <c r="E850" t="str">
        <f>_xlfn.XLOOKUP(Table1[[#This Row],[Product_ID]],[1]!Table1[Product_ID],[1]!Table1[Product_Name])</f>
        <v>Sports Product 7</v>
      </c>
      <c r="F850" t="str">
        <f>_xlfn.XLOOKUP(Table1[[#This Row],[Product_ID]],[1]!Table1[Product_ID],[1]!Table1[Category])</f>
        <v>Sports</v>
      </c>
      <c r="G850">
        <f>_xlfn.XLOOKUP(Table1[[#This Row],[Product_ID]],[1]!Table1[Product_ID],[1]!Table1[Unit_Price])</f>
        <v>5469</v>
      </c>
      <c r="H850">
        <f>_xlfn.XLOOKUP(Table1[[#This Row],[Product_ID]],[1]!Table1[Product_ID],[1]!Table1[Cost])</f>
        <v>3281.4</v>
      </c>
      <c r="I850">
        <v>3</v>
      </c>
      <c r="J850">
        <v>0</v>
      </c>
      <c r="K850">
        <f>Table1[[#This Row],[Quantity]]*Table1[[#This Row],[Unit_Price]]</f>
        <v>16407</v>
      </c>
      <c r="L850">
        <f>Table1[[#This Row],[Quantity]]*Table1[[#This Row],[Cost]]</f>
        <v>9844.2000000000007</v>
      </c>
      <c r="M850">
        <f>Table1[[#This Row],[Sales]]-Table1[[#This Row],[Total_Cost]]</f>
        <v>6562.7999999999993</v>
      </c>
      <c r="N850" s="1">
        <f>Table1[[#This Row],[Profit]]/Table1[[#This Row],[Sales]]</f>
        <v>0.39999999999999997</v>
      </c>
      <c r="O850" t="str">
        <f>TEXT(Table1[[#This Row],[Order_Date]],"mmmm")</f>
        <v>September</v>
      </c>
      <c r="P850">
        <f>YEAR(Table1[[#This Row],[Order_Date]])</f>
        <v>2025</v>
      </c>
      <c r="Q850" t="str">
        <f>"Q"&amp;ROUNDUP(MONTH(Table1[[#This Row],[Order_Date]])/3,0)</f>
        <v>Q3</v>
      </c>
    </row>
    <row r="851" spans="1:17" x14ac:dyDescent="0.25">
      <c r="A851" t="s">
        <v>2022</v>
      </c>
      <c r="B851" t="s">
        <v>2023</v>
      </c>
      <c r="C851" t="s">
        <v>981</v>
      </c>
      <c r="D851" t="s">
        <v>898</v>
      </c>
      <c r="E851" t="str">
        <f>_xlfn.XLOOKUP(Table1[[#This Row],[Product_ID]],[1]!Table1[Product_ID],[1]!Table1[Product_Name])</f>
        <v>Sports Product 29</v>
      </c>
      <c r="F851" t="str">
        <f>_xlfn.XLOOKUP(Table1[[#This Row],[Product_ID]],[1]!Table1[Product_ID],[1]!Table1[Category])</f>
        <v>Sports</v>
      </c>
      <c r="G851">
        <f>_xlfn.XLOOKUP(Table1[[#This Row],[Product_ID]],[1]!Table1[Product_ID],[1]!Table1[Unit_Price])</f>
        <v>2105</v>
      </c>
      <c r="H851">
        <f>_xlfn.XLOOKUP(Table1[[#This Row],[Product_ID]],[1]!Table1[Product_ID],[1]!Table1[Cost])</f>
        <v>1263</v>
      </c>
      <c r="I851">
        <v>3</v>
      </c>
      <c r="J851">
        <v>5</v>
      </c>
      <c r="K851">
        <f>Table1[[#This Row],[Quantity]]*Table1[[#This Row],[Unit_Price]]</f>
        <v>6315</v>
      </c>
      <c r="L851">
        <f>Table1[[#This Row],[Quantity]]*Table1[[#This Row],[Cost]]</f>
        <v>3789</v>
      </c>
      <c r="M851">
        <f>Table1[[#This Row],[Sales]]-Table1[[#This Row],[Total_Cost]]</f>
        <v>2526</v>
      </c>
      <c r="N851" s="1">
        <f>Table1[[#This Row],[Profit]]/Table1[[#This Row],[Sales]]</f>
        <v>0.4</v>
      </c>
      <c r="O851" t="str">
        <f>TEXT(Table1[[#This Row],[Order_Date]],"mmmm")</f>
        <v>April</v>
      </c>
      <c r="P851">
        <f>YEAR(Table1[[#This Row],[Order_Date]])</f>
        <v>2025</v>
      </c>
      <c r="Q851" t="str">
        <f>"Q"&amp;ROUNDUP(MONTH(Table1[[#This Row],[Order_Date]])/3,0)</f>
        <v>Q2</v>
      </c>
    </row>
    <row r="852" spans="1:17" x14ac:dyDescent="0.25">
      <c r="A852" t="s">
        <v>2024</v>
      </c>
      <c r="B852" t="s">
        <v>2025</v>
      </c>
      <c r="C852" t="s">
        <v>1428</v>
      </c>
      <c r="D852" t="s">
        <v>898</v>
      </c>
      <c r="E852" t="str">
        <f>_xlfn.XLOOKUP(Table1[[#This Row],[Product_ID]],[1]!Table1[Product_ID],[1]!Table1[Product_Name])</f>
        <v>Sports Product 29</v>
      </c>
      <c r="F852" t="str">
        <f>_xlfn.XLOOKUP(Table1[[#This Row],[Product_ID]],[1]!Table1[Product_ID],[1]!Table1[Category])</f>
        <v>Sports</v>
      </c>
      <c r="G852">
        <f>_xlfn.XLOOKUP(Table1[[#This Row],[Product_ID]],[1]!Table1[Product_ID],[1]!Table1[Unit_Price])</f>
        <v>2105</v>
      </c>
      <c r="H852">
        <f>_xlfn.XLOOKUP(Table1[[#This Row],[Product_ID]],[1]!Table1[Product_ID],[1]!Table1[Cost])</f>
        <v>1263</v>
      </c>
      <c r="I852">
        <v>5</v>
      </c>
      <c r="J852">
        <v>5</v>
      </c>
      <c r="K852">
        <f>Table1[[#This Row],[Quantity]]*Table1[[#This Row],[Unit_Price]]</f>
        <v>10525</v>
      </c>
      <c r="L852">
        <f>Table1[[#This Row],[Quantity]]*Table1[[#This Row],[Cost]]</f>
        <v>6315</v>
      </c>
      <c r="M852">
        <f>Table1[[#This Row],[Sales]]-Table1[[#This Row],[Total_Cost]]</f>
        <v>4210</v>
      </c>
      <c r="N852" s="1">
        <f>Table1[[#This Row],[Profit]]/Table1[[#This Row],[Sales]]</f>
        <v>0.4</v>
      </c>
      <c r="O852" t="str">
        <f>TEXT(Table1[[#This Row],[Order_Date]],"mmmm")</f>
        <v>April</v>
      </c>
      <c r="P852">
        <f>YEAR(Table1[[#This Row],[Order_Date]])</f>
        <v>2025</v>
      </c>
      <c r="Q852" t="str">
        <f>"Q"&amp;ROUNDUP(MONTH(Table1[[#This Row],[Order_Date]])/3,0)</f>
        <v>Q2</v>
      </c>
    </row>
    <row r="853" spans="1:17" x14ac:dyDescent="0.25">
      <c r="A853" t="s">
        <v>2026</v>
      </c>
      <c r="B853" t="s">
        <v>553</v>
      </c>
      <c r="C853" t="s">
        <v>2027</v>
      </c>
      <c r="D853" t="s">
        <v>171</v>
      </c>
      <c r="E853" t="str">
        <f>_xlfn.XLOOKUP(Table1[[#This Row],[Product_ID]],[1]!Table1[Product_ID],[1]!Table1[Product_Name])</f>
        <v>Clothing Product 27</v>
      </c>
      <c r="F853" t="str">
        <f>_xlfn.XLOOKUP(Table1[[#This Row],[Product_ID]],[1]!Table1[Product_ID],[1]!Table1[Category])</f>
        <v>Clothing</v>
      </c>
      <c r="G853">
        <f>_xlfn.XLOOKUP(Table1[[#This Row],[Product_ID]],[1]!Table1[Product_ID],[1]!Table1[Unit_Price])</f>
        <v>4969</v>
      </c>
      <c r="H853">
        <f>_xlfn.XLOOKUP(Table1[[#This Row],[Product_ID]],[1]!Table1[Product_ID],[1]!Table1[Cost])</f>
        <v>2484.5</v>
      </c>
      <c r="I853">
        <v>1</v>
      </c>
      <c r="J853">
        <v>15</v>
      </c>
      <c r="K853">
        <f>Table1[[#This Row],[Quantity]]*Table1[[#This Row],[Unit_Price]]</f>
        <v>4969</v>
      </c>
      <c r="L853">
        <f>Table1[[#This Row],[Quantity]]*Table1[[#This Row],[Cost]]</f>
        <v>2484.5</v>
      </c>
      <c r="M853">
        <f>Table1[[#This Row],[Sales]]-Table1[[#This Row],[Total_Cost]]</f>
        <v>2484.5</v>
      </c>
      <c r="N853" s="1">
        <f>Table1[[#This Row],[Profit]]/Table1[[#This Row],[Sales]]</f>
        <v>0.5</v>
      </c>
      <c r="O853" t="str">
        <f>TEXT(Table1[[#This Row],[Order_Date]],"mmmm")</f>
        <v>November</v>
      </c>
      <c r="P853">
        <f>YEAR(Table1[[#This Row],[Order_Date]])</f>
        <v>2025</v>
      </c>
      <c r="Q853" t="str">
        <f>"Q"&amp;ROUNDUP(MONTH(Table1[[#This Row],[Order_Date]])/3,0)</f>
        <v>Q4</v>
      </c>
    </row>
    <row r="854" spans="1:17" x14ac:dyDescent="0.25">
      <c r="A854" t="s">
        <v>2028</v>
      </c>
      <c r="B854" t="s">
        <v>1287</v>
      </c>
      <c r="C854" t="s">
        <v>2029</v>
      </c>
      <c r="D854" t="s">
        <v>127</v>
      </c>
      <c r="E854" t="str">
        <f>_xlfn.XLOOKUP(Table1[[#This Row],[Product_ID]],[1]!Table1[Product_ID],[1]!Table1[Product_Name])</f>
        <v>Sports Product 75</v>
      </c>
      <c r="F854" t="str">
        <f>_xlfn.XLOOKUP(Table1[[#This Row],[Product_ID]],[1]!Table1[Product_ID],[1]!Table1[Category])</f>
        <v>Sports</v>
      </c>
      <c r="G854">
        <f>_xlfn.XLOOKUP(Table1[[#This Row],[Product_ID]],[1]!Table1[Product_ID],[1]!Table1[Unit_Price])</f>
        <v>5435</v>
      </c>
      <c r="H854">
        <f>_xlfn.XLOOKUP(Table1[[#This Row],[Product_ID]],[1]!Table1[Product_ID],[1]!Table1[Cost])</f>
        <v>3804.5</v>
      </c>
      <c r="I854">
        <v>2</v>
      </c>
      <c r="J854">
        <v>0</v>
      </c>
      <c r="K854">
        <f>Table1[[#This Row],[Quantity]]*Table1[[#This Row],[Unit_Price]]</f>
        <v>10870</v>
      </c>
      <c r="L854">
        <f>Table1[[#This Row],[Quantity]]*Table1[[#This Row],[Cost]]</f>
        <v>7609</v>
      </c>
      <c r="M854">
        <f>Table1[[#This Row],[Sales]]-Table1[[#This Row],[Total_Cost]]</f>
        <v>3261</v>
      </c>
      <c r="N854" s="1">
        <f>Table1[[#This Row],[Profit]]/Table1[[#This Row],[Sales]]</f>
        <v>0.3</v>
      </c>
      <c r="O854" t="str">
        <f>TEXT(Table1[[#This Row],[Order_Date]],"mmmm")</f>
        <v>August</v>
      </c>
      <c r="P854">
        <f>YEAR(Table1[[#This Row],[Order_Date]])</f>
        <v>2024</v>
      </c>
      <c r="Q854" t="str">
        <f>"Q"&amp;ROUNDUP(MONTH(Table1[[#This Row],[Order_Date]])/3,0)</f>
        <v>Q3</v>
      </c>
    </row>
    <row r="855" spans="1:17" x14ac:dyDescent="0.25">
      <c r="A855" t="s">
        <v>2030</v>
      </c>
      <c r="B855" t="s">
        <v>532</v>
      </c>
      <c r="C855" t="s">
        <v>1272</v>
      </c>
      <c r="D855" t="s">
        <v>29</v>
      </c>
      <c r="E855" t="str">
        <f>_xlfn.XLOOKUP(Table1[[#This Row],[Product_ID]],[1]!Table1[Product_ID],[1]!Table1[Product_Name])</f>
        <v>Beauty Product 18</v>
      </c>
      <c r="F855" t="str">
        <f>_xlfn.XLOOKUP(Table1[[#This Row],[Product_ID]],[1]!Table1[Product_ID],[1]!Table1[Category])</f>
        <v>Beauty</v>
      </c>
      <c r="G855">
        <f>_xlfn.XLOOKUP(Table1[[#This Row],[Product_ID]],[1]!Table1[Product_ID],[1]!Table1[Unit_Price])</f>
        <v>3985</v>
      </c>
      <c r="H855">
        <f>_xlfn.XLOOKUP(Table1[[#This Row],[Product_ID]],[1]!Table1[Product_ID],[1]!Table1[Cost])</f>
        <v>2789.5</v>
      </c>
      <c r="I855">
        <v>1</v>
      </c>
      <c r="J855">
        <v>15</v>
      </c>
      <c r="K855">
        <f>Table1[[#This Row],[Quantity]]*Table1[[#This Row],[Unit_Price]]</f>
        <v>3985</v>
      </c>
      <c r="L855">
        <f>Table1[[#This Row],[Quantity]]*Table1[[#This Row],[Cost]]</f>
        <v>2789.5</v>
      </c>
      <c r="M855">
        <f>Table1[[#This Row],[Sales]]-Table1[[#This Row],[Total_Cost]]</f>
        <v>1195.5</v>
      </c>
      <c r="N855" s="1">
        <f>Table1[[#This Row],[Profit]]/Table1[[#This Row],[Sales]]</f>
        <v>0.3</v>
      </c>
      <c r="O855" t="str">
        <f>TEXT(Table1[[#This Row],[Order_Date]],"mmmm")</f>
        <v>November</v>
      </c>
      <c r="P855">
        <f>YEAR(Table1[[#This Row],[Order_Date]])</f>
        <v>2025</v>
      </c>
      <c r="Q855" t="str">
        <f>"Q"&amp;ROUNDUP(MONTH(Table1[[#This Row],[Order_Date]])/3,0)</f>
        <v>Q4</v>
      </c>
    </row>
    <row r="856" spans="1:17" x14ac:dyDescent="0.25">
      <c r="A856" t="s">
        <v>2031</v>
      </c>
      <c r="B856" t="s">
        <v>1292</v>
      </c>
      <c r="C856" t="s">
        <v>1637</v>
      </c>
      <c r="D856" t="s">
        <v>409</v>
      </c>
      <c r="E856" t="str">
        <f>_xlfn.XLOOKUP(Table1[[#This Row],[Product_ID]],[1]!Table1[Product_ID],[1]!Table1[Product_Name])</f>
        <v>Home &amp; Kitchen Product 68</v>
      </c>
      <c r="F856" t="str">
        <f>_xlfn.XLOOKUP(Table1[[#This Row],[Product_ID]],[1]!Table1[Product_ID],[1]!Table1[Category])</f>
        <v>Home &amp; Kitchen</v>
      </c>
      <c r="G856">
        <f>_xlfn.XLOOKUP(Table1[[#This Row],[Product_ID]],[1]!Table1[Product_ID],[1]!Table1[Unit_Price])</f>
        <v>7252</v>
      </c>
      <c r="H856">
        <f>_xlfn.XLOOKUP(Table1[[#This Row],[Product_ID]],[1]!Table1[Product_ID],[1]!Table1[Cost])</f>
        <v>3626</v>
      </c>
      <c r="I856">
        <v>4</v>
      </c>
      <c r="J856">
        <v>15</v>
      </c>
      <c r="K856">
        <f>Table1[[#This Row],[Quantity]]*Table1[[#This Row],[Unit_Price]]</f>
        <v>29008</v>
      </c>
      <c r="L856">
        <f>Table1[[#This Row],[Quantity]]*Table1[[#This Row],[Cost]]</f>
        <v>14504</v>
      </c>
      <c r="M856">
        <f>Table1[[#This Row],[Sales]]-Table1[[#This Row],[Total_Cost]]</f>
        <v>14504</v>
      </c>
      <c r="N856" s="1">
        <f>Table1[[#This Row],[Profit]]/Table1[[#This Row],[Sales]]</f>
        <v>0.5</v>
      </c>
      <c r="O856" t="str">
        <f>TEXT(Table1[[#This Row],[Order_Date]],"mmmm")</f>
        <v>July</v>
      </c>
      <c r="P856">
        <f>YEAR(Table1[[#This Row],[Order_Date]])</f>
        <v>2024</v>
      </c>
      <c r="Q856" t="str">
        <f>"Q"&amp;ROUNDUP(MONTH(Table1[[#This Row],[Order_Date]])/3,0)</f>
        <v>Q3</v>
      </c>
    </row>
    <row r="857" spans="1:17" x14ac:dyDescent="0.25">
      <c r="A857" t="s">
        <v>2032</v>
      </c>
      <c r="B857" t="s">
        <v>2033</v>
      </c>
      <c r="C857" t="s">
        <v>55</v>
      </c>
      <c r="D857" t="s">
        <v>373</v>
      </c>
      <c r="E857" t="str">
        <f>_xlfn.XLOOKUP(Table1[[#This Row],[Product_ID]],[1]!Table1[Product_ID],[1]!Table1[Product_Name])</f>
        <v>Sports Product 26</v>
      </c>
      <c r="F857" t="str">
        <f>_xlfn.XLOOKUP(Table1[[#This Row],[Product_ID]],[1]!Table1[Product_ID],[1]!Table1[Category])</f>
        <v>Sports</v>
      </c>
      <c r="G857">
        <f>_xlfn.XLOOKUP(Table1[[#This Row],[Product_ID]],[1]!Table1[Product_ID],[1]!Table1[Unit_Price])</f>
        <v>4882</v>
      </c>
      <c r="H857">
        <f>_xlfn.XLOOKUP(Table1[[#This Row],[Product_ID]],[1]!Table1[Product_ID],[1]!Table1[Cost])</f>
        <v>2929.2</v>
      </c>
      <c r="I857">
        <v>3</v>
      </c>
      <c r="J857">
        <v>15</v>
      </c>
      <c r="K857">
        <f>Table1[[#This Row],[Quantity]]*Table1[[#This Row],[Unit_Price]]</f>
        <v>14646</v>
      </c>
      <c r="L857">
        <f>Table1[[#This Row],[Quantity]]*Table1[[#This Row],[Cost]]</f>
        <v>8787.5999999999985</v>
      </c>
      <c r="M857">
        <f>Table1[[#This Row],[Sales]]-Table1[[#This Row],[Total_Cost]]</f>
        <v>5858.4000000000015</v>
      </c>
      <c r="N857" s="1">
        <f>Table1[[#This Row],[Profit]]/Table1[[#This Row],[Sales]]</f>
        <v>0.40000000000000008</v>
      </c>
      <c r="O857" t="str">
        <f>TEXT(Table1[[#This Row],[Order_Date]],"mmmm")</f>
        <v>April</v>
      </c>
      <c r="P857">
        <f>YEAR(Table1[[#This Row],[Order_Date]])</f>
        <v>2024</v>
      </c>
      <c r="Q857" t="str">
        <f>"Q"&amp;ROUNDUP(MONTH(Table1[[#This Row],[Order_Date]])/3,0)</f>
        <v>Q2</v>
      </c>
    </row>
    <row r="858" spans="1:17" x14ac:dyDescent="0.25">
      <c r="A858" t="s">
        <v>2034</v>
      </c>
      <c r="B858" t="s">
        <v>2035</v>
      </c>
      <c r="C858" t="s">
        <v>951</v>
      </c>
      <c r="D858" t="s">
        <v>264</v>
      </c>
      <c r="E858" t="str">
        <f>_xlfn.XLOOKUP(Table1[[#This Row],[Product_ID]],[1]!Table1[Product_ID],[1]!Table1[Product_Name])</f>
        <v>Clothing Product 96</v>
      </c>
      <c r="F858" t="str">
        <f>_xlfn.XLOOKUP(Table1[[#This Row],[Product_ID]],[1]!Table1[Product_ID],[1]!Table1[Category])</f>
        <v>Clothing</v>
      </c>
      <c r="G858">
        <f>_xlfn.XLOOKUP(Table1[[#This Row],[Product_ID]],[1]!Table1[Product_ID],[1]!Table1[Unit_Price])</f>
        <v>483</v>
      </c>
      <c r="H858">
        <f>_xlfn.XLOOKUP(Table1[[#This Row],[Product_ID]],[1]!Table1[Product_ID],[1]!Table1[Cost])</f>
        <v>289.8</v>
      </c>
      <c r="I858">
        <v>3</v>
      </c>
      <c r="J858">
        <v>5</v>
      </c>
      <c r="K858">
        <f>Table1[[#This Row],[Quantity]]*Table1[[#This Row],[Unit_Price]]</f>
        <v>1449</v>
      </c>
      <c r="L858">
        <f>Table1[[#This Row],[Quantity]]*Table1[[#This Row],[Cost]]</f>
        <v>869.40000000000009</v>
      </c>
      <c r="M858">
        <f>Table1[[#This Row],[Sales]]-Table1[[#This Row],[Total_Cost]]</f>
        <v>579.59999999999991</v>
      </c>
      <c r="N858" s="1">
        <f>Table1[[#This Row],[Profit]]/Table1[[#This Row],[Sales]]</f>
        <v>0.39999999999999991</v>
      </c>
      <c r="O858" t="str">
        <f>TEXT(Table1[[#This Row],[Order_Date]],"mmmm")</f>
        <v>December</v>
      </c>
      <c r="P858">
        <f>YEAR(Table1[[#This Row],[Order_Date]])</f>
        <v>2025</v>
      </c>
      <c r="Q858" t="str">
        <f>"Q"&amp;ROUNDUP(MONTH(Table1[[#This Row],[Order_Date]])/3,0)</f>
        <v>Q4</v>
      </c>
    </row>
    <row r="859" spans="1:17" x14ac:dyDescent="0.25">
      <c r="A859" t="s">
        <v>2036</v>
      </c>
      <c r="B859" t="s">
        <v>2037</v>
      </c>
      <c r="C859" t="s">
        <v>854</v>
      </c>
      <c r="D859" t="s">
        <v>199</v>
      </c>
      <c r="E859" t="str">
        <f>_xlfn.XLOOKUP(Table1[[#This Row],[Product_ID]],[1]!Table1[Product_ID],[1]!Table1[Product_Name])</f>
        <v>Sports Product 19</v>
      </c>
      <c r="F859" t="str">
        <f>_xlfn.XLOOKUP(Table1[[#This Row],[Product_ID]],[1]!Table1[Product_ID],[1]!Table1[Category])</f>
        <v>Sports</v>
      </c>
      <c r="G859">
        <f>_xlfn.XLOOKUP(Table1[[#This Row],[Product_ID]],[1]!Table1[Product_ID],[1]!Table1[Unit_Price])</f>
        <v>11395</v>
      </c>
      <c r="H859">
        <f>_xlfn.XLOOKUP(Table1[[#This Row],[Product_ID]],[1]!Table1[Product_ID],[1]!Table1[Cost])</f>
        <v>5697.5</v>
      </c>
      <c r="I859">
        <v>5</v>
      </c>
      <c r="J859">
        <v>5</v>
      </c>
      <c r="K859">
        <f>Table1[[#This Row],[Quantity]]*Table1[[#This Row],[Unit_Price]]</f>
        <v>56975</v>
      </c>
      <c r="L859">
        <f>Table1[[#This Row],[Quantity]]*Table1[[#This Row],[Cost]]</f>
        <v>28487.5</v>
      </c>
      <c r="M859">
        <f>Table1[[#This Row],[Sales]]-Table1[[#This Row],[Total_Cost]]</f>
        <v>28487.5</v>
      </c>
      <c r="N859" s="1">
        <f>Table1[[#This Row],[Profit]]/Table1[[#This Row],[Sales]]</f>
        <v>0.5</v>
      </c>
      <c r="O859" t="str">
        <f>TEXT(Table1[[#This Row],[Order_Date]],"mmmm")</f>
        <v>October</v>
      </c>
      <c r="P859">
        <f>YEAR(Table1[[#This Row],[Order_Date]])</f>
        <v>2024</v>
      </c>
      <c r="Q859" t="str">
        <f>"Q"&amp;ROUNDUP(MONTH(Table1[[#This Row],[Order_Date]])/3,0)</f>
        <v>Q4</v>
      </c>
    </row>
    <row r="860" spans="1:17" x14ac:dyDescent="0.25">
      <c r="A860" t="s">
        <v>2038</v>
      </c>
      <c r="B860" t="s">
        <v>1427</v>
      </c>
      <c r="C860" t="s">
        <v>1450</v>
      </c>
      <c r="D860" t="s">
        <v>127</v>
      </c>
      <c r="E860" t="str">
        <f>_xlfn.XLOOKUP(Table1[[#This Row],[Product_ID]],[1]!Table1[Product_ID],[1]!Table1[Product_Name])</f>
        <v>Sports Product 75</v>
      </c>
      <c r="F860" t="str">
        <f>_xlfn.XLOOKUP(Table1[[#This Row],[Product_ID]],[1]!Table1[Product_ID],[1]!Table1[Category])</f>
        <v>Sports</v>
      </c>
      <c r="G860">
        <f>_xlfn.XLOOKUP(Table1[[#This Row],[Product_ID]],[1]!Table1[Product_ID],[1]!Table1[Unit_Price])</f>
        <v>5435</v>
      </c>
      <c r="H860">
        <f>_xlfn.XLOOKUP(Table1[[#This Row],[Product_ID]],[1]!Table1[Product_ID],[1]!Table1[Cost])</f>
        <v>3804.5</v>
      </c>
      <c r="I860">
        <v>1</v>
      </c>
      <c r="J860">
        <v>20</v>
      </c>
      <c r="K860">
        <f>Table1[[#This Row],[Quantity]]*Table1[[#This Row],[Unit_Price]]</f>
        <v>5435</v>
      </c>
      <c r="L860">
        <f>Table1[[#This Row],[Quantity]]*Table1[[#This Row],[Cost]]</f>
        <v>3804.5</v>
      </c>
      <c r="M860">
        <f>Table1[[#This Row],[Sales]]-Table1[[#This Row],[Total_Cost]]</f>
        <v>1630.5</v>
      </c>
      <c r="N860" s="1">
        <f>Table1[[#This Row],[Profit]]/Table1[[#This Row],[Sales]]</f>
        <v>0.3</v>
      </c>
      <c r="O860" t="str">
        <f>TEXT(Table1[[#This Row],[Order_Date]],"mmmm")</f>
        <v>April</v>
      </c>
      <c r="P860">
        <f>YEAR(Table1[[#This Row],[Order_Date]])</f>
        <v>2025</v>
      </c>
      <c r="Q860" t="str">
        <f>"Q"&amp;ROUNDUP(MONTH(Table1[[#This Row],[Order_Date]])/3,0)</f>
        <v>Q2</v>
      </c>
    </row>
    <row r="861" spans="1:17" x14ac:dyDescent="0.25">
      <c r="A861" t="s">
        <v>2039</v>
      </c>
      <c r="B861" t="s">
        <v>715</v>
      </c>
      <c r="C861" t="s">
        <v>551</v>
      </c>
      <c r="D861" t="s">
        <v>199</v>
      </c>
      <c r="E861" t="str">
        <f>_xlfn.XLOOKUP(Table1[[#This Row],[Product_ID]],[1]!Table1[Product_ID],[1]!Table1[Product_Name])</f>
        <v>Sports Product 19</v>
      </c>
      <c r="F861" t="str">
        <f>_xlfn.XLOOKUP(Table1[[#This Row],[Product_ID]],[1]!Table1[Product_ID],[1]!Table1[Category])</f>
        <v>Sports</v>
      </c>
      <c r="G861">
        <f>_xlfn.XLOOKUP(Table1[[#This Row],[Product_ID]],[1]!Table1[Product_ID],[1]!Table1[Unit_Price])</f>
        <v>11395</v>
      </c>
      <c r="H861">
        <f>_xlfn.XLOOKUP(Table1[[#This Row],[Product_ID]],[1]!Table1[Product_ID],[1]!Table1[Cost])</f>
        <v>5697.5</v>
      </c>
      <c r="I861">
        <v>4</v>
      </c>
      <c r="J861">
        <v>5</v>
      </c>
      <c r="K861">
        <f>Table1[[#This Row],[Quantity]]*Table1[[#This Row],[Unit_Price]]</f>
        <v>45580</v>
      </c>
      <c r="L861">
        <f>Table1[[#This Row],[Quantity]]*Table1[[#This Row],[Cost]]</f>
        <v>22790</v>
      </c>
      <c r="M861">
        <f>Table1[[#This Row],[Sales]]-Table1[[#This Row],[Total_Cost]]</f>
        <v>22790</v>
      </c>
      <c r="N861" s="1">
        <f>Table1[[#This Row],[Profit]]/Table1[[#This Row],[Sales]]</f>
        <v>0.5</v>
      </c>
      <c r="O861" t="str">
        <f>TEXT(Table1[[#This Row],[Order_Date]],"mmmm")</f>
        <v>September</v>
      </c>
      <c r="P861">
        <f>YEAR(Table1[[#This Row],[Order_Date]])</f>
        <v>2025</v>
      </c>
      <c r="Q861" t="str">
        <f>"Q"&amp;ROUNDUP(MONTH(Table1[[#This Row],[Order_Date]])/3,0)</f>
        <v>Q3</v>
      </c>
    </row>
    <row r="862" spans="1:17" x14ac:dyDescent="0.25">
      <c r="A862" t="s">
        <v>2040</v>
      </c>
      <c r="B862" t="s">
        <v>2041</v>
      </c>
      <c r="C862" t="s">
        <v>414</v>
      </c>
      <c r="D862" t="s">
        <v>465</v>
      </c>
      <c r="E862" t="str">
        <f>_xlfn.XLOOKUP(Table1[[#This Row],[Product_ID]],[1]!Table1[Product_ID],[1]!Table1[Product_Name])</f>
        <v>Beauty Product 71</v>
      </c>
      <c r="F862" t="str">
        <f>_xlfn.XLOOKUP(Table1[[#This Row],[Product_ID]],[1]!Table1[Product_ID],[1]!Table1[Category])</f>
        <v>Beauty</v>
      </c>
      <c r="G862">
        <f>_xlfn.XLOOKUP(Table1[[#This Row],[Product_ID]],[1]!Table1[Product_ID],[1]!Table1[Unit_Price])</f>
        <v>487</v>
      </c>
      <c r="H862">
        <f>_xlfn.XLOOKUP(Table1[[#This Row],[Product_ID]],[1]!Table1[Product_ID],[1]!Table1[Cost])</f>
        <v>243.5</v>
      </c>
      <c r="I862">
        <v>2</v>
      </c>
      <c r="J862">
        <v>5</v>
      </c>
      <c r="K862">
        <f>Table1[[#This Row],[Quantity]]*Table1[[#This Row],[Unit_Price]]</f>
        <v>974</v>
      </c>
      <c r="L862">
        <f>Table1[[#This Row],[Quantity]]*Table1[[#This Row],[Cost]]</f>
        <v>487</v>
      </c>
      <c r="M862">
        <f>Table1[[#This Row],[Sales]]-Table1[[#This Row],[Total_Cost]]</f>
        <v>487</v>
      </c>
      <c r="N862" s="1">
        <f>Table1[[#This Row],[Profit]]/Table1[[#This Row],[Sales]]</f>
        <v>0.5</v>
      </c>
      <c r="O862" t="str">
        <f>TEXT(Table1[[#This Row],[Order_Date]],"mmmm")</f>
        <v>February</v>
      </c>
      <c r="P862">
        <f>YEAR(Table1[[#This Row],[Order_Date]])</f>
        <v>2025</v>
      </c>
      <c r="Q862" t="str">
        <f>"Q"&amp;ROUNDUP(MONTH(Table1[[#This Row],[Order_Date]])/3,0)</f>
        <v>Q1</v>
      </c>
    </row>
    <row r="863" spans="1:17" x14ac:dyDescent="0.25">
      <c r="A863" t="s">
        <v>2042</v>
      </c>
      <c r="B863" t="s">
        <v>590</v>
      </c>
      <c r="C863" t="s">
        <v>2043</v>
      </c>
      <c r="D863" t="s">
        <v>13</v>
      </c>
      <c r="E863" t="str">
        <f>_xlfn.XLOOKUP(Table1[[#This Row],[Product_ID]],[1]!Table1[Product_ID],[1]!Table1[Product_Name])</f>
        <v>Beauty Product 1</v>
      </c>
      <c r="F863" t="str">
        <f>_xlfn.XLOOKUP(Table1[[#This Row],[Product_ID]],[1]!Table1[Product_ID],[1]!Table1[Category])</f>
        <v>Beauty</v>
      </c>
      <c r="G863">
        <f>_xlfn.XLOOKUP(Table1[[#This Row],[Product_ID]],[1]!Table1[Product_ID],[1]!Table1[Unit_Price])</f>
        <v>1891</v>
      </c>
      <c r="H863">
        <f>_xlfn.XLOOKUP(Table1[[#This Row],[Product_ID]],[1]!Table1[Product_ID],[1]!Table1[Cost])</f>
        <v>945.5</v>
      </c>
      <c r="I863">
        <v>4</v>
      </c>
      <c r="J863">
        <v>20</v>
      </c>
      <c r="K863">
        <f>Table1[[#This Row],[Quantity]]*Table1[[#This Row],[Unit_Price]]</f>
        <v>7564</v>
      </c>
      <c r="L863">
        <f>Table1[[#This Row],[Quantity]]*Table1[[#This Row],[Cost]]</f>
        <v>3782</v>
      </c>
      <c r="M863">
        <f>Table1[[#This Row],[Sales]]-Table1[[#This Row],[Total_Cost]]</f>
        <v>3782</v>
      </c>
      <c r="N863" s="1">
        <f>Table1[[#This Row],[Profit]]/Table1[[#This Row],[Sales]]</f>
        <v>0.5</v>
      </c>
      <c r="O863" t="str">
        <f>TEXT(Table1[[#This Row],[Order_Date]],"mmmm")</f>
        <v>November</v>
      </c>
      <c r="P863">
        <f>YEAR(Table1[[#This Row],[Order_Date]])</f>
        <v>2025</v>
      </c>
      <c r="Q863" t="str">
        <f>"Q"&amp;ROUNDUP(MONTH(Table1[[#This Row],[Order_Date]])/3,0)</f>
        <v>Q4</v>
      </c>
    </row>
    <row r="864" spans="1:17" x14ac:dyDescent="0.25">
      <c r="A864" t="s">
        <v>2044</v>
      </c>
      <c r="B864" t="s">
        <v>2045</v>
      </c>
      <c r="C864" t="s">
        <v>498</v>
      </c>
      <c r="D864" t="s">
        <v>450</v>
      </c>
      <c r="E864" t="str">
        <f>_xlfn.XLOOKUP(Table1[[#This Row],[Product_ID]],[1]!Table1[Product_ID],[1]!Table1[Product_Name])</f>
        <v>Electronics Product 82</v>
      </c>
      <c r="F864" t="str">
        <f>_xlfn.XLOOKUP(Table1[[#This Row],[Product_ID]],[1]!Table1[Product_ID],[1]!Table1[Category])</f>
        <v>Electronics</v>
      </c>
      <c r="G864">
        <f>_xlfn.XLOOKUP(Table1[[#This Row],[Product_ID]],[1]!Table1[Product_ID],[1]!Table1[Unit_Price])</f>
        <v>354</v>
      </c>
      <c r="H864">
        <f>_xlfn.XLOOKUP(Table1[[#This Row],[Product_ID]],[1]!Table1[Product_ID],[1]!Table1[Cost])</f>
        <v>247.8</v>
      </c>
      <c r="I864">
        <v>3</v>
      </c>
      <c r="J864">
        <v>15</v>
      </c>
      <c r="K864">
        <f>Table1[[#This Row],[Quantity]]*Table1[[#This Row],[Unit_Price]]</f>
        <v>1062</v>
      </c>
      <c r="L864">
        <f>Table1[[#This Row],[Quantity]]*Table1[[#This Row],[Cost]]</f>
        <v>743.40000000000009</v>
      </c>
      <c r="M864">
        <f>Table1[[#This Row],[Sales]]-Table1[[#This Row],[Total_Cost]]</f>
        <v>318.59999999999991</v>
      </c>
      <c r="N864" s="1">
        <f>Table1[[#This Row],[Profit]]/Table1[[#This Row],[Sales]]</f>
        <v>0.29999999999999993</v>
      </c>
      <c r="O864" t="str">
        <f>TEXT(Table1[[#This Row],[Order_Date]],"mmmm")</f>
        <v>August</v>
      </c>
      <c r="P864">
        <f>YEAR(Table1[[#This Row],[Order_Date]])</f>
        <v>2025</v>
      </c>
      <c r="Q864" t="str">
        <f>"Q"&amp;ROUNDUP(MONTH(Table1[[#This Row],[Order_Date]])/3,0)</f>
        <v>Q3</v>
      </c>
    </row>
    <row r="865" spans="1:17" x14ac:dyDescent="0.25">
      <c r="A865" t="s">
        <v>2046</v>
      </c>
      <c r="B865" t="s">
        <v>2047</v>
      </c>
      <c r="C865" t="s">
        <v>1419</v>
      </c>
      <c r="D865" t="s">
        <v>598</v>
      </c>
      <c r="E865" t="str">
        <f>_xlfn.XLOOKUP(Table1[[#This Row],[Product_ID]],[1]!Table1[Product_ID],[1]!Table1[Product_Name])</f>
        <v>Clothing Product 84</v>
      </c>
      <c r="F865" t="str">
        <f>_xlfn.XLOOKUP(Table1[[#This Row],[Product_ID]],[1]!Table1[Product_ID],[1]!Table1[Category])</f>
        <v>Clothing</v>
      </c>
      <c r="G865">
        <f>_xlfn.XLOOKUP(Table1[[#This Row],[Product_ID]],[1]!Table1[Product_ID],[1]!Table1[Unit_Price])</f>
        <v>3921</v>
      </c>
      <c r="H865">
        <f>_xlfn.XLOOKUP(Table1[[#This Row],[Product_ID]],[1]!Table1[Product_ID],[1]!Table1[Cost])</f>
        <v>2352.6</v>
      </c>
      <c r="I865">
        <v>1</v>
      </c>
      <c r="J865">
        <v>10</v>
      </c>
      <c r="K865">
        <f>Table1[[#This Row],[Quantity]]*Table1[[#This Row],[Unit_Price]]</f>
        <v>3921</v>
      </c>
      <c r="L865">
        <f>Table1[[#This Row],[Quantity]]*Table1[[#This Row],[Cost]]</f>
        <v>2352.6</v>
      </c>
      <c r="M865">
        <f>Table1[[#This Row],[Sales]]-Table1[[#This Row],[Total_Cost]]</f>
        <v>1568.4</v>
      </c>
      <c r="N865" s="1">
        <f>Table1[[#This Row],[Profit]]/Table1[[#This Row],[Sales]]</f>
        <v>0.4</v>
      </c>
      <c r="O865" t="str">
        <f>TEXT(Table1[[#This Row],[Order_Date]],"mmmm")</f>
        <v>July</v>
      </c>
      <c r="P865">
        <f>YEAR(Table1[[#This Row],[Order_Date]])</f>
        <v>2024</v>
      </c>
      <c r="Q865" t="str">
        <f>"Q"&amp;ROUNDUP(MONTH(Table1[[#This Row],[Order_Date]])/3,0)</f>
        <v>Q3</v>
      </c>
    </row>
    <row r="866" spans="1:17" x14ac:dyDescent="0.25">
      <c r="A866" t="s">
        <v>2048</v>
      </c>
      <c r="B866" t="s">
        <v>2045</v>
      </c>
      <c r="C866" t="s">
        <v>487</v>
      </c>
      <c r="D866" t="s">
        <v>264</v>
      </c>
      <c r="E866" t="str">
        <f>_xlfn.XLOOKUP(Table1[[#This Row],[Product_ID]],[1]!Table1[Product_ID],[1]!Table1[Product_Name])</f>
        <v>Clothing Product 96</v>
      </c>
      <c r="F866" t="str">
        <f>_xlfn.XLOOKUP(Table1[[#This Row],[Product_ID]],[1]!Table1[Product_ID],[1]!Table1[Category])</f>
        <v>Clothing</v>
      </c>
      <c r="G866">
        <f>_xlfn.XLOOKUP(Table1[[#This Row],[Product_ID]],[1]!Table1[Product_ID],[1]!Table1[Unit_Price])</f>
        <v>483</v>
      </c>
      <c r="H866">
        <f>_xlfn.XLOOKUP(Table1[[#This Row],[Product_ID]],[1]!Table1[Product_ID],[1]!Table1[Cost])</f>
        <v>289.8</v>
      </c>
      <c r="I866">
        <v>2</v>
      </c>
      <c r="J866">
        <v>15</v>
      </c>
      <c r="K866">
        <f>Table1[[#This Row],[Quantity]]*Table1[[#This Row],[Unit_Price]]</f>
        <v>966</v>
      </c>
      <c r="L866">
        <f>Table1[[#This Row],[Quantity]]*Table1[[#This Row],[Cost]]</f>
        <v>579.6</v>
      </c>
      <c r="M866">
        <f>Table1[[#This Row],[Sales]]-Table1[[#This Row],[Total_Cost]]</f>
        <v>386.4</v>
      </c>
      <c r="N866" s="1">
        <f>Table1[[#This Row],[Profit]]/Table1[[#This Row],[Sales]]</f>
        <v>0.39999999999999997</v>
      </c>
      <c r="O866" t="str">
        <f>TEXT(Table1[[#This Row],[Order_Date]],"mmmm")</f>
        <v>August</v>
      </c>
      <c r="P866">
        <f>YEAR(Table1[[#This Row],[Order_Date]])</f>
        <v>2025</v>
      </c>
      <c r="Q866" t="str">
        <f>"Q"&amp;ROUNDUP(MONTH(Table1[[#This Row],[Order_Date]])/3,0)</f>
        <v>Q3</v>
      </c>
    </row>
    <row r="867" spans="1:17" x14ac:dyDescent="0.25">
      <c r="A867" t="s">
        <v>2049</v>
      </c>
      <c r="B867" t="s">
        <v>691</v>
      </c>
      <c r="C867" t="s">
        <v>275</v>
      </c>
      <c r="D867" t="s">
        <v>327</v>
      </c>
      <c r="E867" t="str">
        <f>_xlfn.XLOOKUP(Table1[[#This Row],[Product_ID]],[1]!Table1[Product_ID],[1]!Table1[Product_Name])</f>
        <v>Electronics Product 55</v>
      </c>
      <c r="F867" t="str">
        <f>_xlfn.XLOOKUP(Table1[[#This Row],[Product_ID]],[1]!Table1[Product_ID],[1]!Table1[Category])</f>
        <v>Electronics</v>
      </c>
      <c r="G867">
        <f>_xlfn.XLOOKUP(Table1[[#This Row],[Product_ID]],[1]!Table1[Product_ID],[1]!Table1[Unit_Price])</f>
        <v>6621</v>
      </c>
      <c r="H867">
        <f>_xlfn.XLOOKUP(Table1[[#This Row],[Product_ID]],[1]!Table1[Product_ID],[1]!Table1[Cost])</f>
        <v>3972.6</v>
      </c>
      <c r="I867">
        <v>4</v>
      </c>
      <c r="J867">
        <v>10</v>
      </c>
      <c r="K867">
        <f>Table1[[#This Row],[Quantity]]*Table1[[#This Row],[Unit_Price]]</f>
        <v>26484</v>
      </c>
      <c r="L867">
        <f>Table1[[#This Row],[Quantity]]*Table1[[#This Row],[Cost]]</f>
        <v>15890.4</v>
      </c>
      <c r="M867">
        <f>Table1[[#This Row],[Sales]]-Table1[[#This Row],[Total_Cost]]</f>
        <v>10593.6</v>
      </c>
      <c r="N867" s="1">
        <f>Table1[[#This Row],[Profit]]/Table1[[#This Row],[Sales]]</f>
        <v>0.4</v>
      </c>
      <c r="O867" t="str">
        <f>TEXT(Table1[[#This Row],[Order_Date]],"mmmm")</f>
        <v>July</v>
      </c>
      <c r="P867">
        <f>YEAR(Table1[[#This Row],[Order_Date]])</f>
        <v>2024</v>
      </c>
      <c r="Q867" t="str">
        <f>"Q"&amp;ROUNDUP(MONTH(Table1[[#This Row],[Order_Date]])/3,0)</f>
        <v>Q3</v>
      </c>
    </row>
    <row r="868" spans="1:17" x14ac:dyDescent="0.25">
      <c r="A868" t="s">
        <v>2050</v>
      </c>
      <c r="B868" t="s">
        <v>432</v>
      </c>
      <c r="C868" t="s">
        <v>2051</v>
      </c>
      <c r="D868" t="s">
        <v>753</v>
      </c>
      <c r="E868" t="str">
        <f>_xlfn.XLOOKUP(Table1[[#This Row],[Product_ID]],[1]!Table1[Product_ID],[1]!Table1[Product_Name])</f>
        <v>Beauty Product 73</v>
      </c>
      <c r="F868" t="str">
        <f>_xlfn.XLOOKUP(Table1[[#This Row],[Product_ID]],[1]!Table1[Product_ID],[1]!Table1[Category])</f>
        <v>Beauty</v>
      </c>
      <c r="G868">
        <f>_xlfn.XLOOKUP(Table1[[#This Row],[Product_ID]],[1]!Table1[Product_ID],[1]!Table1[Unit_Price])</f>
        <v>626</v>
      </c>
      <c r="H868">
        <f>_xlfn.XLOOKUP(Table1[[#This Row],[Product_ID]],[1]!Table1[Product_ID],[1]!Table1[Cost])</f>
        <v>438.2</v>
      </c>
      <c r="I868">
        <v>1</v>
      </c>
      <c r="J868">
        <v>20</v>
      </c>
      <c r="K868">
        <f>Table1[[#This Row],[Quantity]]*Table1[[#This Row],[Unit_Price]]</f>
        <v>626</v>
      </c>
      <c r="L868">
        <f>Table1[[#This Row],[Quantity]]*Table1[[#This Row],[Cost]]</f>
        <v>438.2</v>
      </c>
      <c r="M868">
        <f>Table1[[#This Row],[Sales]]-Table1[[#This Row],[Total_Cost]]</f>
        <v>187.8</v>
      </c>
      <c r="N868" s="1">
        <f>Table1[[#This Row],[Profit]]/Table1[[#This Row],[Sales]]</f>
        <v>0.30000000000000004</v>
      </c>
      <c r="O868" t="str">
        <f>TEXT(Table1[[#This Row],[Order_Date]],"mmmm")</f>
        <v>August</v>
      </c>
      <c r="P868">
        <f>YEAR(Table1[[#This Row],[Order_Date]])</f>
        <v>2025</v>
      </c>
      <c r="Q868" t="str">
        <f>"Q"&amp;ROUNDUP(MONTH(Table1[[#This Row],[Order_Date]])/3,0)</f>
        <v>Q3</v>
      </c>
    </row>
    <row r="869" spans="1:17" x14ac:dyDescent="0.25">
      <c r="A869" t="s">
        <v>2052</v>
      </c>
      <c r="B869" t="s">
        <v>1285</v>
      </c>
      <c r="C869" t="s">
        <v>1803</v>
      </c>
      <c r="D869" t="s">
        <v>123</v>
      </c>
      <c r="E869" t="str">
        <f>_xlfn.XLOOKUP(Table1[[#This Row],[Product_ID]],[1]!Table1[Product_ID],[1]!Table1[Product_Name])</f>
        <v>Electronics Product 99</v>
      </c>
      <c r="F869" t="str">
        <f>_xlfn.XLOOKUP(Table1[[#This Row],[Product_ID]],[1]!Table1[Product_ID],[1]!Table1[Category])</f>
        <v>Electronics</v>
      </c>
      <c r="G869">
        <f>_xlfn.XLOOKUP(Table1[[#This Row],[Product_ID]],[1]!Table1[Product_ID],[1]!Table1[Unit_Price])</f>
        <v>48012</v>
      </c>
      <c r="H869">
        <f>_xlfn.XLOOKUP(Table1[[#This Row],[Product_ID]],[1]!Table1[Product_ID],[1]!Table1[Cost])</f>
        <v>24006</v>
      </c>
      <c r="I869">
        <v>1</v>
      </c>
      <c r="J869">
        <v>0</v>
      </c>
      <c r="K869">
        <f>Table1[[#This Row],[Quantity]]*Table1[[#This Row],[Unit_Price]]</f>
        <v>48012</v>
      </c>
      <c r="L869">
        <f>Table1[[#This Row],[Quantity]]*Table1[[#This Row],[Cost]]</f>
        <v>24006</v>
      </c>
      <c r="M869">
        <f>Table1[[#This Row],[Sales]]-Table1[[#This Row],[Total_Cost]]</f>
        <v>24006</v>
      </c>
      <c r="N869" s="1">
        <f>Table1[[#This Row],[Profit]]/Table1[[#This Row],[Sales]]</f>
        <v>0.5</v>
      </c>
      <c r="O869" t="str">
        <f>TEXT(Table1[[#This Row],[Order_Date]],"mmmm")</f>
        <v>August</v>
      </c>
      <c r="P869">
        <f>YEAR(Table1[[#This Row],[Order_Date]])</f>
        <v>2025</v>
      </c>
      <c r="Q869" t="str">
        <f>"Q"&amp;ROUNDUP(MONTH(Table1[[#This Row],[Order_Date]])/3,0)</f>
        <v>Q3</v>
      </c>
    </row>
    <row r="870" spans="1:17" x14ac:dyDescent="0.25">
      <c r="A870" t="s">
        <v>2053</v>
      </c>
      <c r="B870" t="s">
        <v>2001</v>
      </c>
      <c r="C870" t="s">
        <v>2054</v>
      </c>
      <c r="D870" t="s">
        <v>598</v>
      </c>
      <c r="E870" t="str">
        <f>_xlfn.XLOOKUP(Table1[[#This Row],[Product_ID]],[1]!Table1[Product_ID],[1]!Table1[Product_Name])</f>
        <v>Clothing Product 84</v>
      </c>
      <c r="F870" t="str">
        <f>_xlfn.XLOOKUP(Table1[[#This Row],[Product_ID]],[1]!Table1[Product_ID],[1]!Table1[Category])</f>
        <v>Clothing</v>
      </c>
      <c r="G870">
        <f>_xlfn.XLOOKUP(Table1[[#This Row],[Product_ID]],[1]!Table1[Product_ID],[1]!Table1[Unit_Price])</f>
        <v>3921</v>
      </c>
      <c r="H870">
        <f>_xlfn.XLOOKUP(Table1[[#This Row],[Product_ID]],[1]!Table1[Product_ID],[1]!Table1[Cost])</f>
        <v>2352.6</v>
      </c>
      <c r="I870">
        <v>1</v>
      </c>
      <c r="J870">
        <v>5</v>
      </c>
      <c r="K870">
        <f>Table1[[#This Row],[Quantity]]*Table1[[#This Row],[Unit_Price]]</f>
        <v>3921</v>
      </c>
      <c r="L870">
        <f>Table1[[#This Row],[Quantity]]*Table1[[#This Row],[Cost]]</f>
        <v>2352.6</v>
      </c>
      <c r="M870">
        <f>Table1[[#This Row],[Sales]]-Table1[[#This Row],[Total_Cost]]</f>
        <v>1568.4</v>
      </c>
      <c r="N870" s="1">
        <f>Table1[[#This Row],[Profit]]/Table1[[#This Row],[Sales]]</f>
        <v>0.4</v>
      </c>
      <c r="O870" t="str">
        <f>TEXT(Table1[[#This Row],[Order_Date]],"mmmm")</f>
        <v>October</v>
      </c>
      <c r="P870">
        <f>YEAR(Table1[[#This Row],[Order_Date]])</f>
        <v>2025</v>
      </c>
      <c r="Q870" t="str">
        <f>"Q"&amp;ROUNDUP(MONTH(Table1[[#This Row],[Order_Date]])/3,0)</f>
        <v>Q4</v>
      </c>
    </row>
    <row r="871" spans="1:17" x14ac:dyDescent="0.25">
      <c r="A871" t="s">
        <v>2055</v>
      </c>
      <c r="B871" t="s">
        <v>2056</v>
      </c>
      <c r="C871" t="s">
        <v>2057</v>
      </c>
      <c r="D871" t="s">
        <v>842</v>
      </c>
      <c r="E871" t="str">
        <f>_xlfn.XLOOKUP(Table1[[#This Row],[Product_ID]],[1]!Table1[Product_ID],[1]!Table1[Product_Name])</f>
        <v>Sports Product 35</v>
      </c>
      <c r="F871" t="str">
        <f>_xlfn.XLOOKUP(Table1[[#This Row],[Product_ID]],[1]!Table1[Product_ID],[1]!Table1[Category])</f>
        <v>Sports</v>
      </c>
      <c r="G871">
        <f>_xlfn.XLOOKUP(Table1[[#This Row],[Product_ID]],[1]!Table1[Product_ID],[1]!Table1[Unit_Price])</f>
        <v>3185</v>
      </c>
      <c r="H871">
        <f>_xlfn.XLOOKUP(Table1[[#This Row],[Product_ID]],[1]!Table1[Product_ID],[1]!Table1[Cost])</f>
        <v>1592.5</v>
      </c>
      <c r="I871">
        <v>2</v>
      </c>
      <c r="J871">
        <v>10</v>
      </c>
      <c r="K871">
        <f>Table1[[#This Row],[Quantity]]*Table1[[#This Row],[Unit_Price]]</f>
        <v>6370</v>
      </c>
      <c r="L871">
        <f>Table1[[#This Row],[Quantity]]*Table1[[#This Row],[Cost]]</f>
        <v>3185</v>
      </c>
      <c r="M871">
        <f>Table1[[#This Row],[Sales]]-Table1[[#This Row],[Total_Cost]]</f>
        <v>3185</v>
      </c>
      <c r="N871" s="1">
        <f>Table1[[#This Row],[Profit]]/Table1[[#This Row],[Sales]]</f>
        <v>0.5</v>
      </c>
      <c r="O871" t="str">
        <f>TEXT(Table1[[#This Row],[Order_Date]],"mmmm")</f>
        <v>December</v>
      </c>
      <c r="P871">
        <f>YEAR(Table1[[#This Row],[Order_Date]])</f>
        <v>2024</v>
      </c>
      <c r="Q871" t="str">
        <f>"Q"&amp;ROUNDUP(MONTH(Table1[[#This Row],[Order_Date]])/3,0)</f>
        <v>Q4</v>
      </c>
    </row>
    <row r="872" spans="1:17" x14ac:dyDescent="0.25">
      <c r="A872" t="s">
        <v>2058</v>
      </c>
      <c r="B872" t="s">
        <v>2059</v>
      </c>
      <c r="C872" t="s">
        <v>2060</v>
      </c>
      <c r="D872" t="s">
        <v>164</v>
      </c>
      <c r="E872" t="str">
        <f>_xlfn.XLOOKUP(Table1[[#This Row],[Product_ID]],[1]!Table1[Product_ID],[1]!Table1[Product_Name])</f>
        <v>Home &amp; Kitchen Product 11</v>
      </c>
      <c r="F872" t="str">
        <f>_xlfn.XLOOKUP(Table1[[#This Row],[Product_ID]],[1]!Table1[Product_ID],[1]!Table1[Category])</f>
        <v>Home &amp; Kitchen</v>
      </c>
      <c r="G872">
        <f>_xlfn.XLOOKUP(Table1[[#This Row],[Product_ID]],[1]!Table1[Product_ID],[1]!Table1[Unit_Price])</f>
        <v>4339</v>
      </c>
      <c r="H872">
        <f>_xlfn.XLOOKUP(Table1[[#This Row],[Product_ID]],[1]!Table1[Product_ID],[1]!Table1[Cost])</f>
        <v>2169.5</v>
      </c>
      <c r="I872">
        <v>3</v>
      </c>
      <c r="J872">
        <v>5</v>
      </c>
      <c r="K872">
        <f>Table1[[#This Row],[Quantity]]*Table1[[#This Row],[Unit_Price]]</f>
        <v>13017</v>
      </c>
      <c r="L872">
        <f>Table1[[#This Row],[Quantity]]*Table1[[#This Row],[Cost]]</f>
        <v>6508.5</v>
      </c>
      <c r="M872">
        <f>Table1[[#This Row],[Sales]]-Table1[[#This Row],[Total_Cost]]</f>
        <v>6508.5</v>
      </c>
      <c r="N872" s="1">
        <f>Table1[[#This Row],[Profit]]/Table1[[#This Row],[Sales]]</f>
        <v>0.5</v>
      </c>
      <c r="O872" t="str">
        <f>TEXT(Table1[[#This Row],[Order_Date]],"mmmm")</f>
        <v>July</v>
      </c>
      <c r="P872">
        <f>YEAR(Table1[[#This Row],[Order_Date]])</f>
        <v>2024</v>
      </c>
      <c r="Q872" t="str">
        <f>"Q"&amp;ROUNDUP(MONTH(Table1[[#This Row],[Order_Date]])/3,0)</f>
        <v>Q3</v>
      </c>
    </row>
    <row r="873" spans="1:17" x14ac:dyDescent="0.25">
      <c r="A873" t="s">
        <v>2061</v>
      </c>
      <c r="B873" t="s">
        <v>2062</v>
      </c>
      <c r="C873" t="s">
        <v>2063</v>
      </c>
      <c r="D873" t="s">
        <v>317</v>
      </c>
      <c r="E873" t="str">
        <f>_xlfn.XLOOKUP(Table1[[#This Row],[Product_ID]],[1]!Table1[Product_ID],[1]!Table1[Product_Name])</f>
        <v>Beauty Product 90</v>
      </c>
      <c r="F873" t="str">
        <f>_xlfn.XLOOKUP(Table1[[#This Row],[Product_ID]],[1]!Table1[Product_ID],[1]!Table1[Category])</f>
        <v>Beauty</v>
      </c>
      <c r="G873">
        <f>_xlfn.XLOOKUP(Table1[[#This Row],[Product_ID]],[1]!Table1[Product_ID],[1]!Table1[Unit_Price])</f>
        <v>1510</v>
      </c>
      <c r="H873">
        <f>_xlfn.XLOOKUP(Table1[[#This Row],[Product_ID]],[1]!Table1[Product_ID],[1]!Table1[Cost])</f>
        <v>755</v>
      </c>
      <c r="I873">
        <v>1</v>
      </c>
      <c r="J873">
        <v>5</v>
      </c>
      <c r="K873">
        <f>Table1[[#This Row],[Quantity]]*Table1[[#This Row],[Unit_Price]]</f>
        <v>1510</v>
      </c>
      <c r="L873">
        <f>Table1[[#This Row],[Quantity]]*Table1[[#This Row],[Cost]]</f>
        <v>755</v>
      </c>
      <c r="M873">
        <f>Table1[[#This Row],[Sales]]-Table1[[#This Row],[Total_Cost]]</f>
        <v>755</v>
      </c>
      <c r="N873" s="1">
        <f>Table1[[#This Row],[Profit]]/Table1[[#This Row],[Sales]]</f>
        <v>0.5</v>
      </c>
      <c r="O873" t="str">
        <f>TEXT(Table1[[#This Row],[Order_Date]],"mmmm")</f>
        <v>October</v>
      </c>
      <c r="P873">
        <f>YEAR(Table1[[#This Row],[Order_Date]])</f>
        <v>2024</v>
      </c>
      <c r="Q873" t="str">
        <f>"Q"&amp;ROUNDUP(MONTH(Table1[[#This Row],[Order_Date]])/3,0)</f>
        <v>Q4</v>
      </c>
    </row>
    <row r="874" spans="1:17" x14ac:dyDescent="0.25">
      <c r="A874" t="s">
        <v>2064</v>
      </c>
      <c r="B874" t="s">
        <v>312</v>
      </c>
      <c r="C874" t="s">
        <v>2065</v>
      </c>
      <c r="D874" t="s">
        <v>59</v>
      </c>
      <c r="E874" t="str">
        <f>_xlfn.XLOOKUP(Table1[[#This Row],[Product_ID]],[1]!Table1[Product_ID],[1]!Table1[Product_Name])</f>
        <v>Sports Product 23</v>
      </c>
      <c r="F874" t="str">
        <f>_xlfn.XLOOKUP(Table1[[#This Row],[Product_ID]],[1]!Table1[Product_ID],[1]!Table1[Category])</f>
        <v>Sports</v>
      </c>
      <c r="G874">
        <f>_xlfn.XLOOKUP(Table1[[#This Row],[Product_ID]],[1]!Table1[Product_ID],[1]!Table1[Unit_Price])</f>
        <v>4437</v>
      </c>
      <c r="H874">
        <f>_xlfn.XLOOKUP(Table1[[#This Row],[Product_ID]],[1]!Table1[Product_ID],[1]!Table1[Cost])</f>
        <v>2662.2</v>
      </c>
      <c r="I874">
        <v>1</v>
      </c>
      <c r="J874">
        <v>20</v>
      </c>
      <c r="K874">
        <f>Table1[[#This Row],[Quantity]]*Table1[[#This Row],[Unit_Price]]</f>
        <v>4437</v>
      </c>
      <c r="L874">
        <f>Table1[[#This Row],[Quantity]]*Table1[[#This Row],[Cost]]</f>
        <v>2662.2</v>
      </c>
      <c r="M874">
        <f>Table1[[#This Row],[Sales]]-Table1[[#This Row],[Total_Cost]]</f>
        <v>1774.8000000000002</v>
      </c>
      <c r="N874" s="1">
        <f>Table1[[#This Row],[Profit]]/Table1[[#This Row],[Sales]]</f>
        <v>0.4</v>
      </c>
      <c r="O874" t="str">
        <f>TEXT(Table1[[#This Row],[Order_Date]],"mmmm")</f>
        <v>May</v>
      </c>
      <c r="P874">
        <f>YEAR(Table1[[#This Row],[Order_Date]])</f>
        <v>2024</v>
      </c>
      <c r="Q874" t="str">
        <f>"Q"&amp;ROUNDUP(MONTH(Table1[[#This Row],[Order_Date]])/3,0)</f>
        <v>Q2</v>
      </c>
    </row>
    <row r="875" spans="1:17" x14ac:dyDescent="0.25">
      <c r="A875" t="s">
        <v>2066</v>
      </c>
      <c r="B875" t="s">
        <v>1313</v>
      </c>
      <c r="C875" t="s">
        <v>272</v>
      </c>
      <c r="D875" t="s">
        <v>37</v>
      </c>
      <c r="E875" t="str">
        <f>_xlfn.XLOOKUP(Table1[[#This Row],[Product_ID]],[1]!Table1[Product_ID],[1]!Table1[Product_Name])</f>
        <v>Home &amp; Kitchen Product 46</v>
      </c>
      <c r="F875" t="str">
        <f>_xlfn.XLOOKUP(Table1[[#This Row],[Product_ID]],[1]!Table1[Product_ID],[1]!Table1[Category])</f>
        <v>Home &amp; Kitchen</v>
      </c>
      <c r="G875">
        <f>_xlfn.XLOOKUP(Table1[[#This Row],[Product_ID]],[1]!Table1[Product_ID],[1]!Table1[Unit_Price])</f>
        <v>10604</v>
      </c>
      <c r="H875">
        <f>_xlfn.XLOOKUP(Table1[[#This Row],[Product_ID]],[1]!Table1[Product_ID],[1]!Table1[Cost])</f>
        <v>5302</v>
      </c>
      <c r="I875">
        <v>2</v>
      </c>
      <c r="J875">
        <v>0</v>
      </c>
      <c r="K875">
        <f>Table1[[#This Row],[Quantity]]*Table1[[#This Row],[Unit_Price]]</f>
        <v>21208</v>
      </c>
      <c r="L875">
        <f>Table1[[#This Row],[Quantity]]*Table1[[#This Row],[Cost]]</f>
        <v>10604</v>
      </c>
      <c r="M875">
        <f>Table1[[#This Row],[Sales]]-Table1[[#This Row],[Total_Cost]]</f>
        <v>10604</v>
      </c>
      <c r="N875" s="1">
        <f>Table1[[#This Row],[Profit]]/Table1[[#This Row],[Sales]]</f>
        <v>0.5</v>
      </c>
      <c r="O875" t="str">
        <f>TEXT(Table1[[#This Row],[Order_Date]],"mmmm")</f>
        <v>July</v>
      </c>
      <c r="P875">
        <f>YEAR(Table1[[#This Row],[Order_Date]])</f>
        <v>2025</v>
      </c>
      <c r="Q875" t="str">
        <f>"Q"&amp;ROUNDUP(MONTH(Table1[[#This Row],[Order_Date]])/3,0)</f>
        <v>Q3</v>
      </c>
    </row>
    <row r="876" spans="1:17" x14ac:dyDescent="0.25">
      <c r="A876" t="s">
        <v>2067</v>
      </c>
      <c r="B876" t="s">
        <v>984</v>
      </c>
      <c r="C876" t="s">
        <v>2068</v>
      </c>
      <c r="D876" t="s">
        <v>257</v>
      </c>
      <c r="E876" t="str">
        <f>_xlfn.XLOOKUP(Table1[[#This Row],[Product_ID]],[1]!Table1[Product_ID],[1]!Table1[Product_Name])</f>
        <v>Beauty Product 3</v>
      </c>
      <c r="F876" t="str">
        <f>_xlfn.XLOOKUP(Table1[[#This Row],[Product_ID]],[1]!Table1[Product_ID],[1]!Table1[Category])</f>
        <v>Beauty</v>
      </c>
      <c r="G876">
        <f>_xlfn.XLOOKUP(Table1[[#This Row],[Product_ID]],[1]!Table1[Product_ID],[1]!Table1[Unit_Price])</f>
        <v>569</v>
      </c>
      <c r="H876">
        <f>_xlfn.XLOOKUP(Table1[[#This Row],[Product_ID]],[1]!Table1[Product_ID],[1]!Table1[Cost])</f>
        <v>341.4</v>
      </c>
      <c r="I876">
        <v>3</v>
      </c>
      <c r="J876">
        <v>10</v>
      </c>
      <c r="K876">
        <f>Table1[[#This Row],[Quantity]]*Table1[[#This Row],[Unit_Price]]</f>
        <v>1707</v>
      </c>
      <c r="L876">
        <f>Table1[[#This Row],[Quantity]]*Table1[[#This Row],[Cost]]</f>
        <v>1024.1999999999998</v>
      </c>
      <c r="M876">
        <f>Table1[[#This Row],[Sales]]-Table1[[#This Row],[Total_Cost]]</f>
        <v>682.80000000000018</v>
      </c>
      <c r="N876" s="1">
        <f>Table1[[#This Row],[Profit]]/Table1[[#This Row],[Sales]]</f>
        <v>0.40000000000000013</v>
      </c>
      <c r="O876" t="str">
        <f>TEXT(Table1[[#This Row],[Order_Date]],"mmmm")</f>
        <v>January</v>
      </c>
      <c r="P876">
        <f>YEAR(Table1[[#This Row],[Order_Date]])</f>
        <v>2024</v>
      </c>
      <c r="Q876" t="str">
        <f>"Q"&amp;ROUNDUP(MONTH(Table1[[#This Row],[Order_Date]])/3,0)</f>
        <v>Q1</v>
      </c>
    </row>
    <row r="877" spans="1:17" x14ac:dyDescent="0.25">
      <c r="A877" t="s">
        <v>2069</v>
      </c>
      <c r="B877" t="s">
        <v>1198</v>
      </c>
      <c r="C877" t="s">
        <v>891</v>
      </c>
      <c r="D877" t="s">
        <v>563</v>
      </c>
      <c r="E877" t="str">
        <f>_xlfn.XLOOKUP(Table1[[#This Row],[Product_ID]],[1]!Table1[Product_ID],[1]!Table1[Product_Name])</f>
        <v>Beauty Product 60</v>
      </c>
      <c r="F877" t="str">
        <f>_xlfn.XLOOKUP(Table1[[#This Row],[Product_ID]],[1]!Table1[Product_ID],[1]!Table1[Category])</f>
        <v>Beauty</v>
      </c>
      <c r="G877">
        <f>_xlfn.XLOOKUP(Table1[[#This Row],[Product_ID]],[1]!Table1[Product_ID],[1]!Table1[Unit_Price])</f>
        <v>758</v>
      </c>
      <c r="H877">
        <f>_xlfn.XLOOKUP(Table1[[#This Row],[Product_ID]],[1]!Table1[Product_ID],[1]!Table1[Cost])</f>
        <v>530.6</v>
      </c>
      <c r="I877">
        <v>4</v>
      </c>
      <c r="J877">
        <v>10</v>
      </c>
      <c r="K877">
        <f>Table1[[#This Row],[Quantity]]*Table1[[#This Row],[Unit_Price]]</f>
        <v>3032</v>
      </c>
      <c r="L877">
        <f>Table1[[#This Row],[Quantity]]*Table1[[#This Row],[Cost]]</f>
        <v>2122.4</v>
      </c>
      <c r="M877">
        <f>Table1[[#This Row],[Sales]]-Table1[[#This Row],[Total_Cost]]</f>
        <v>909.59999999999991</v>
      </c>
      <c r="N877" s="1">
        <f>Table1[[#This Row],[Profit]]/Table1[[#This Row],[Sales]]</f>
        <v>0.3</v>
      </c>
      <c r="O877" t="str">
        <f>TEXT(Table1[[#This Row],[Order_Date]],"mmmm")</f>
        <v>December</v>
      </c>
      <c r="P877">
        <f>YEAR(Table1[[#This Row],[Order_Date]])</f>
        <v>2024</v>
      </c>
      <c r="Q877" t="str">
        <f>"Q"&amp;ROUNDUP(MONTH(Table1[[#This Row],[Order_Date]])/3,0)</f>
        <v>Q4</v>
      </c>
    </row>
    <row r="878" spans="1:17" x14ac:dyDescent="0.25">
      <c r="A878" t="s">
        <v>2070</v>
      </c>
      <c r="B878" t="s">
        <v>1036</v>
      </c>
      <c r="C878" t="s">
        <v>280</v>
      </c>
      <c r="D878" t="s">
        <v>96</v>
      </c>
      <c r="E878" t="str">
        <f>_xlfn.XLOOKUP(Table1[[#This Row],[Product_ID]],[1]!Table1[Product_ID],[1]!Table1[Product_Name])</f>
        <v>Electronics Product 91</v>
      </c>
      <c r="F878" t="str">
        <f>_xlfn.XLOOKUP(Table1[[#This Row],[Product_ID]],[1]!Table1[Product_ID],[1]!Table1[Category])</f>
        <v>Electronics</v>
      </c>
      <c r="G878">
        <f>_xlfn.XLOOKUP(Table1[[#This Row],[Product_ID]],[1]!Table1[Product_ID],[1]!Table1[Unit_Price])</f>
        <v>45348</v>
      </c>
      <c r="H878">
        <f>_xlfn.XLOOKUP(Table1[[#This Row],[Product_ID]],[1]!Table1[Product_ID],[1]!Table1[Cost])</f>
        <v>27208.799999999999</v>
      </c>
      <c r="I878">
        <v>1</v>
      </c>
      <c r="J878">
        <v>5</v>
      </c>
      <c r="K878">
        <f>Table1[[#This Row],[Quantity]]*Table1[[#This Row],[Unit_Price]]</f>
        <v>45348</v>
      </c>
      <c r="L878">
        <f>Table1[[#This Row],[Quantity]]*Table1[[#This Row],[Cost]]</f>
        <v>27208.799999999999</v>
      </c>
      <c r="M878">
        <f>Table1[[#This Row],[Sales]]-Table1[[#This Row],[Total_Cost]]</f>
        <v>18139.2</v>
      </c>
      <c r="N878" s="1">
        <f>Table1[[#This Row],[Profit]]/Table1[[#This Row],[Sales]]</f>
        <v>0.4</v>
      </c>
      <c r="O878" t="str">
        <f>TEXT(Table1[[#This Row],[Order_Date]],"mmmm")</f>
        <v>February</v>
      </c>
      <c r="P878">
        <f>YEAR(Table1[[#This Row],[Order_Date]])</f>
        <v>2025</v>
      </c>
      <c r="Q878" t="str">
        <f>"Q"&amp;ROUNDUP(MONTH(Table1[[#This Row],[Order_Date]])/3,0)</f>
        <v>Q1</v>
      </c>
    </row>
    <row r="879" spans="1:17" x14ac:dyDescent="0.25">
      <c r="A879" t="s">
        <v>2071</v>
      </c>
      <c r="B879" t="s">
        <v>2072</v>
      </c>
      <c r="C879" t="s">
        <v>1382</v>
      </c>
      <c r="D879" t="s">
        <v>313</v>
      </c>
      <c r="E879" t="str">
        <f>_xlfn.XLOOKUP(Table1[[#This Row],[Product_ID]],[1]!Table1[Product_ID],[1]!Table1[Product_Name])</f>
        <v>Sports Product 44</v>
      </c>
      <c r="F879" t="str">
        <f>_xlfn.XLOOKUP(Table1[[#This Row],[Product_ID]],[1]!Table1[Product_ID],[1]!Table1[Category])</f>
        <v>Sports</v>
      </c>
      <c r="G879">
        <f>_xlfn.XLOOKUP(Table1[[#This Row],[Product_ID]],[1]!Table1[Product_ID],[1]!Table1[Unit_Price])</f>
        <v>5008</v>
      </c>
      <c r="H879">
        <f>_xlfn.XLOOKUP(Table1[[#This Row],[Product_ID]],[1]!Table1[Product_ID],[1]!Table1[Cost])</f>
        <v>3505.6</v>
      </c>
      <c r="I879">
        <v>3</v>
      </c>
      <c r="J879">
        <v>5</v>
      </c>
      <c r="K879">
        <f>Table1[[#This Row],[Quantity]]*Table1[[#This Row],[Unit_Price]]</f>
        <v>15024</v>
      </c>
      <c r="L879">
        <f>Table1[[#This Row],[Quantity]]*Table1[[#This Row],[Cost]]</f>
        <v>10516.8</v>
      </c>
      <c r="M879">
        <f>Table1[[#This Row],[Sales]]-Table1[[#This Row],[Total_Cost]]</f>
        <v>4507.2000000000007</v>
      </c>
      <c r="N879" s="1">
        <f>Table1[[#This Row],[Profit]]/Table1[[#This Row],[Sales]]</f>
        <v>0.30000000000000004</v>
      </c>
      <c r="O879" t="str">
        <f>TEXT(Table1[[#This Row],[Order_Date]],"mmmm")</f>
        <v>August</v>
      </c>
      <c r="P879">
        <f>YEAR(Table1[[#This Row],[Order_Date]])</f>
        <v>2025</v>
      </c>
      <c r="Q879" t="str">
        <f>"Q"&amp;ROUNDUP(MONTH(Table1[[#This Row],[Order_Date]])/3,0)</f>
        <v>Q3</v>
      </c>
    </row>
    <row r="880" spans="1:17" x14ac:dyDescent="0.25">
      <c r="A880" t="s">
        <v>2073</v>
      </c>
      <c r="B880" t="s">
        <v>529</v>
      </c>
      <c r="C880" t="s">
        <v>2074</v>
      </c>
      <c r="D880" t="s">
        <v>257</v>
      </c>
      <c r="E880" t="str">
        <f>_xlfn.XLOOKUP(Table1[[#This Row],[Product_ID]],[1]!Table1[Product_ID],[1]!Table1[Product_Name])</f>
        <v>Beauty Product 3</v>
      </c>
      <c r="F880" t="str">
        <f>_xlfn.XLOOKUP(Table1[[#This Row],[Product_ID]],[1]!Table1[Product_ID],[1]!Table1[Category])</f>
        <v>Beauty</v>
      </c>
      <c r="G880">
        <f>_xlfn.XLOOKUP(Table1[[#This Row],[Product_ID]],[1]!Table1[Product_ID],[1]!Table1[Unit_Price])</f>
        <v>569</v>
      </c>
      <c r="H880">
        <f>_xlfn.XLOOKUP(Table1[[#This Row],[Product_ID]],[1]!Table1[Product_ID],[1]!Table1[Cost])</f>
        <v>341.4</v>
      </c>
      <c r="I880">
        <v>1</v>
      </c>
      <c r="J880">
        <v>15</v>
      </c>
      <c r="K880">
        <f>Table1[[#This Row],[Quantity]]*Table1[[#This Row],[Unit_Price]]</f>
        <v>569</v>
      </c>
      <c r="L880">
        <f>Table1[[#This Row],[Quantity]]*Table1[[#This Row],[Cost]]</f>
        <v>341.4</v>
      </c>
      <c r="M880">
        <f>Table1[[#This Row],[Sales]]-Table1[[#This Row],[Total_Cost]]</f>
        <v>227.60000000000002</v>
      </c>
      <c r="N880" s="1">
        <f>Table1[[#This Row],[Profit]]/Table1[[#This Row],[Sales]]</f>
        <v>0.4</v>
      </c>
      <c r="O880" t="str">
        <f>TEXT(Table1[[#This Row],[Order_Date]],"mmmm")</f>
        <v>August</v>
      </c>
      <c r="P880">
        <f>YEAR(Table1[[#This Row],[Order_Date]])</f>
        <v>2025</v>
      </c>
      <c r="Q880" t="str">
        <f>"Q"&amp;ROUNDUP(MONTH(Table1[[#This Row],[Order_Date]])/3,0)</f>
        <v>Q3</v>
      </c>
    </row>
    <row r="881" spans="1:17" x14ac:dyDescent="0.25">
      <c r="A881" t="s">
        <v>2075</v>
      </c>
      <c r="B881" t="s">
        <v>144</v>
      </c>
      <c r="C881" t="s">
        <v>2076</v>
      </c>
      <c r="D881" t="s">
        <v>244</v>
      </c>
      <c r="E881" t="str">
        <f>_xlfn.XLOOKUP(Table1[[#This Row],[Product_ID]],[1]!Table1[Product_ID],[1]!Table1[Product_Name])</f>
        <v>Beauty Product 100</v>
      </c>
      <c r="F881" t="str">
        <f>_xlfn.XLOOKUP(Table1[[#This Row],[Product_ID]],[1]!Table1[Product_ID],[1]!Table1[Category])</f>
        <v>Beauty</v>
      </c>
      <c r="G881">
        <f>_xlfn.XLOOKUP(Table1[[#This Row],[Product_ID]],[1]!Table1[Product_ID],[1]!Table1[Unit_Price])</f>
        <v>2523</v>
      </c>
      <c r="H881">
        <f>_xlfn.XLOOKUP(Table1[[#This Row],[Product_ID]],[1]!Table1[Product_ID],[1]!Table1[Cost])</f>
        <v>1766.1</v>
      </c>
      <c r="I881">
        <v>1</v>
      </c>
      <c r="J881">
        <v>5</v>
      </c>
      <c r="K881">
        <f>Table1[[#This Row],[Quantity]]*Table1[[#This Row],[Unit_Price]]</f>
        <v>2523</v>
      </c>
      <c r="L881">
        <f>Table1[[#This Row],[Quantity]]*Table1[[#This Row],[Cost]]</f>
        <v>1766.1</v>
      </c>
      <c r="M881">
        <f>Table1[[#This Row],[Sales]]-Table1[[#This Row],[Total_Cost]]</f>
        <v>756.90000000000009</v>
      </c>
      <c r="N881" s="1">
        <f>Table1[[#This Row],[Profit]]/Table1[[#This Row],[Sales]]</f>
        <v>0.30000000000000004</v>
      </c>
      <c r="O881" t="str">
        <f>TEXT(Table1[[#This Row],[Order_Date]],"mmmm")</f>
        <v>February</v>
      </c>
      <c r="P881">
        <f>YEAR(Table1[[#This Row],[Order_Date]])</f>
        <v>2025</v>
      </c>
      <c r="Q881" t="str">
        <f>"Q"&amp;ROUNDUP(MONTH(Table1[[#This Row],[Order_Date]])/3,0)</f>
        <v>Q1</v>
      </c>
    </row>
    <row r="882" spans="1:17" x14ac:dyDescent="0.25">
      <c r="A882" t="s">
        <v>2077</v>
      </c>
      <c r="B882" t="s">
        <v>1845</v>
      </c>
      <c r="C882" t="s">
        <v>2060</v>
      </c>
      <c r="D882" t="s">
        <v>127</v>
      </c>
      <c r="E882" t="str">
        <f>_xlfn.XLOOKUP(Table1[[#This Row],[Product_ID]],[1]!Table1[Product_ID],[1]!Table1[Product_Name])</f>
        <v>Sports Product 75</v>
      </c>
      <c r="F882" t="str">
        <f>_xlfn.XLOOKUP(Table1[[#This Row],[Product_ID]],[1]!Table1[Product_ID],[1]!Table1[Category])</f>
        <v>Sports</v>
      </c>
      <c r="G882">
        <f>_xlfn.XLOOKUP(Table1[[#This Row],[Product_ID]],[1]!Table1[Product_ID],[1]!Table1[Unit_Price])</f>
        <v>5435</v>
      </c>
      <c r="H882">
        <f>_xlfn.XLOOKUP(Table1[[#This Row],[Product_ID]],[1]!Table1[Product_ID],[1]!Table1[Cost])</f>
        <v>3804.5</v>
      </c>
      <c r="I882">
        <v>4</v>
      </c>
      <c r="J882">
        <v>0</v>
      </c>
      <c r="K882">
        <f>Table1[[#This Row],[Quantity]]*Table1[[#This Row],[Unit_Price]]</f>
        <v>21740</v>
      </c>
      <c r="L882">
        <f>Table1[[#This Row],[Quantity]]*Table1[[#This Row],[Cost]]</f>
        <v>15218</v>
      </c>
      <c r="M882">
        <f>Table1[[#This Row],[Sales]]-Table1[[#This Row],[Total_Cost]]</f>
        <v>6522</v>
      </c>
      <c r="N882" s="1">
        <f>Table1[[#This Row],[Profit]]/Table1[[#This Row],[Sales]]</f>
        <v>0.3</v>
      </c>
      <c r="O882" t="str">
        <f>TEXT(Table1[[#This Row],[Order_Date]],"mmmm")</f>
        <v>December</v>
      </c>
      <c r="P882">
        <f>YEAR(Table1[[#This Row],[Order_Date]])</f>
        <v>2025</v>
      </c>
      <c r="Q882" t="str">
        <f>"Q"&amp;ROUNDUP(MONTH(Table1[[#This Row],[Order_Date]])/3,0)</f>
        <v>Q4</v>
      </c>
    </row>
    <row r="883" spans="1:17" x14ac:dyDescent="0.25">
      <c r="A883" t="s">
        <v>2078</v>
      </c>
      <c r="B883" t="s">
        <v>2079</v>
      </c>
      <c r="C883" t="s">
        <v>1464</v>
      </c>
      <c r="D883" t="s">
        <v>320</v>
      </c>
      <c r="E883" t="str">
        <f>_xlfn.XLOOKUP(Table1[[#This Row],[Product_ID]],[1]!Table1[Product_ID],[1]!Table1[Product_Name])</f>
        <v>Clothing Product 15</v>
      </c>
      <c r="F883" t="str">
        <f>_xlfn.XLOOKUP(Table1[[#This Row],[Product_ID]],[1]!Table1[Product_ID],[1]!Table1[Category])</f>
        <v>Clothing</v>
      </c>
      <c r="G883">
        <f>_xlfn.XLOOKUP(Table1[[#This Row],[Product_ID]],[1]!Table1[Product_ID],[1]!Table1[Unit_Price])</f>
        <v>2943</v>
      </c>
      <c r="H883">
        <f>_xlfn.XLOOKUP(Table1[[#This Row],[Product_ID]],[1]!Table1[Product_ID],[1]!Table1[Cost])</f>
        <v>1471.5</v>
      </c>
      <c r="I883">
        <v>2</v>
      </c>
      <c r="J883">
        <v>0</v>
      </c>
      <c r="K883">
        <f>Table1[[#This Row],[Quantity]]*Table1[[#This Row],[Unit_Price]]</f>
        <v>5886</v>
      </c>
      <c r="L883">
        <f>Table1[[#This Row],[Quantity]]*Table1[[#This Row],[Cost]]</f>
        <v>2943</v>
      </c>
      <c r="M883">
        <f>Table1[[#This Row],[Sales]]-Table1[[#This Row],[Total_Cost]]</f>
        <v>2943</v>
      </c>
      <c r="N883" s="1">
        <f>Table1[[#This Row],[Profit]]/Table1[[#This Row],[Sales]]</f>
        <v>0.5</v>
      </c>
      <c r="O883" t="str">
        <f>TEXT(Table1[[#This Row],[Order_Date]],"mmmm")</f>
        <v>October</v>
      </c>
      <c r="P883">
        <f>YEAR(Table1[[#This Row],[Order_Date]])</f>
        <v>2025</v>
      </c>
      <c r="Q883" t="str">
        <f>"Q"&amp;ROUNDUP(MONTH(Table1[[#This Row],[Order_Date]])/3,0)</f>
        <v>Q4</v>
      </c>
    </row>
    <row r="884" spans="1:17" x14ac:dyDescent="0.25">
      <c r="A884" t="s">
        <v>2080</v>
      </c>
      <c r="B884" t="s">
        <v>1821</v>
      </c>
      <c r="C884" t="s">
        <v>2081</v>
      </c>
      <c r="D884" t="s">
        <v>206</v>
      </c>
      <c r="E884" t="str">
        <f>_xlfn.XLOOKUP(Table1[[#This Row],[Product_ID]],[1]!Table1[Product_ID],[1]!Table1[Product_Name])</f>
        <v>Electronics Product 30</v>
      </c>
      <c r="F884" t="str">
        <f>_xlfn.XLOOKUP(Table1[[#This Row],[Product_ID]],[1]!Table1[Product_ID],[1]!Table1[Category])</f>
        <v>Electronics</v>
      </c>
      <c r="G884">
        <f>_xlfn.XLOOKUP(Table1[[#This Row],[Product_ID]],[1]!Table1[Product_ID],[1]!Table1[Unit_Price])</f>
        <v>16441</v>
      </c>
      <c r="H884">
        <f>_xlfn.XLOOKUP(Table1[[#This Row],[Product_ID]],[1]!Table1[Product_ID],[1]!Table1[Cost])</f>
        <v>8220.5</v>
      </c>
      <c r="I884">
        <v>2</v>
      </c>
      <c r="J884">
        <v>15</v>
      </c>
      <c r="K884">
        <f>Table1[[#This Row],[Quantity]]*Table1[[#This Row],[Unit_Price]]</f>
        <v>32882</v>
      </c>
      <c r="L884">
        <f>Table1[[#This Row],[Quantity]]*Table1[[#This Row],[Cost]]</f>
        <v>16441</v>
      </c>
      <c r="M884">
        <f>Table1[[#This Row],[Sales]]-Table1[[#This Row],[Total_Cost]]</f>
        <v>16441</v>
      </c>
      <c r="N884" s="1">
        <f>Table1[[#This Row],[Profit]]/Table1[[#This Row],[Sales]]</f>
        <v>0.5</v>
      </c>
      <c r="O884" t="str">
        <f>TEXT(Table1[[#This Row],[Order_Date]],"mmmm")</f>
        <v>September</v>
      </c>
      <c r="P884">
        <f>YEAR(Table1[[#This Row],[Order_Date]])</f>
        <v>2024</v>
      </c>
      <c r="Q884" t="str">
        <f>"Q"&amp;ROUNDUP(MONTH(Table1[[#This Row],[Order_Date]])/3,0)</f>
        <v>Q3</v>
      </c>
    </row>
    <row r="885" spans="1:17" x14ac:dyDescent="0.25">
      <c r="A885" t="s">
        <v>2082</v>
      </c>
      <c r="B885" t="s">
        <v>2083</v>
      </c>
      <c r="C885" t="s">
        <v>904</v>
      </c>
      <c r="D885" t="s">
        <v>25</v>
      </c>
      <c r="E885" t="str">
        <f>_xlfn.XLOOKUP(Table1[[#This Row],[Product_ID]],[1]!Table1[Product_ID],[1]!Table1[Product_Name])</f>
        <v>Sports Product 7</v>
      </c>
      <c r="F885" t="str">
        <f>_xlfn.XLOOKUP(Table1[[#This Row],[Product_ID]],[1]!Table1[Product_ID],[1]!Table1[Category])</f>
        <v>Sports</v>
      </c>
      <c r="G885">
        <f>_xlfn.XLOOKUP(Table1[[#This Row],[Product_ID]],[1]!Table1[Product_ID],[1]!Table1[Unit_Price])</f>
        <v>5469</v>
      </c>
      <c r="H885">
        <f>_xlfn.XLOOKUP(Table1[[#This Row],[Product_ID]],[1]!Table1[Product_ID],[1]!Table1[Cost])</f>
        <v>3281.4</v>
      </c>
      <c r="I885">
        <v>3</v>
      </c>
      <c r="J885">
        <v>10</v>
      </c>
      <c r="K885">
        <f>Table1[[#This Row],[Quantity]]*Table1[[#This Row],[Unit_Price]]</f>
        <v>16407</v>
      </c>
      <c r="L885">
        <f>Table1[[#This Row],[Quantity]]*Table1[[#This Row],[Cost]]</f>
        <v>9844.2000000000007</v>
      </c>
      <c r="M885">
        <f>Table1[[#This Row],[Sales]]-Table1[[#This Row],[Total_Cost]]</f>
        <v>6562.7999999999993</v>
      </c>
      <c r="N885" s="1">
        <f>Table1[[#This Row],[Profit]]/Table1[[#This Row],[Sales]]</f>
        <v>0.39999999999999997</v>
      </c>
      <c r="O885" t="str">
        <f>TEXT(Table1[[#This Row],[Order_Date]],"mmmm")</f>
        <v>January</v>
      </c>
      <c r="P885">
        <f>YEAR(Table1[[#This Row],[Order_Date]])</f>
        <v>2025</v>
      </c>
      <c r="Q885" t="str">
        <f>"Q"&amp;ROUNDUP(MONTH(Table1[[#This Row],[Order_Date]])/3,0)</f>
        <v>Q1</v>
      </c>
    </row>
    <row r="886" spans="1:17" x14ac:dyDescent="0.25">
      <c r="A886" t="s">
        <v>2084</v>
      </c>
      <c r="B886" t="s">
        <v>1632</v>
      </c>
      <c r="C886" t="s">
        <v>1432</v>
      </c>
      <c r="D886" t="s">
        <v>585</v>
      </c>
      <c r="E886" t="str">
        <f>_xlfn.XLOOKUP(Table1[[#This Row],[Product_ID]],[1]!Table1[Product_ID],[1]!Table1[Product_Name])</f>
        <v>Sports Product 80</v>
      </c>
      <c r="F886" t="str">
        <f>_xlfn.XLOOKUP(Table1[[#This Row],[Product_ID]],[1]!Table1[Product_ID],[1]!Table1[Category])</f>
        <v>Sports</v>
      </c>
      <c r="G886">
        <f>_xlfn.XLOOKUP(Table1[[#This Row],[Product_ID]],[1]!Table1[Product_ID],[1]!Table1[Unit_Price])</f>
        <v>4816</v>
      </c>
      <c r="H886">
        <f>_xlfn.XLOOKUP(Table1[[#This Row],[Product_ID]],[1]!Table1[Product_ID],[1]!Table1[Cost])</f>
        <v>3371.2</v>
      </c>
      <c r="I886">
        <v>1</v>
      </c>
      <c r="J886">
        <v>0</v>
      </c>
      <c r="K886">
        <f>Table1[[#This Row],[Quantity]]*Table1[[#This Row],[Unit_Price]]</f>
        <v>4816</v>
      </c>
      <c r="L886">
        <f>Table1[[#This Row],[Quantity]]*Table1[[#This Row],[Cost]]</f>
        <v>3371.2</v>
      </c>
      <c r="M886">
        <f>Table1[[#This Row],[Sales]]-Table1[[#This Row],[Total_Cost]]</f>
        <v>1444.8000000000002</v>
      </c>
      <c r="N886" s="1">
        <f>Table1[[#This Row],[Profit]]/Table1[[#This Row],[Sales]]</f>
        <v>0.30000000000000004</v>
      </c>
      <c r="O886" t="str">
        <f>TEXT(Table1[[#This Row],[Order_Date]],"mmmm")</f>
        <v>January</v>
      </c>
      <c r="P886">
        <f>YEAR(Table1[[#This Row],[Order_Date]])</f>
        <v>2025</v>
      </c>
      <c r="Q886" t="str">
        <f>"Q"&amp;ROUNDUP(MONTH(Table1[[#This Row],[Order_Date]])/3,0)</f>
        <v>Q1</v>
      </c>
    </row>
    <row r="887" spans="1:17" x14ac:dyDescent="0.25">
      <c r="A887" t="s">
        <v>2085</v>
      </c>
      <c r="B887" t="s">
        <v>1878</v>
      </c>
      <c r="C887" t="s">
        <v>2086</v>
      </c>
      <c r="D887" t="s">
        <v>898</v>
      </c>
      <c r="E887" t="str">
        <f>_xlfn.XLOOKUP(Table1[[#This Row],[Product_ID]],[1]!Table1[Product_ID],[1]!Table1[Product_Name])</f>
        <v>Sports Product 29</v>
      </c>
      <c r="F887" t="str">
        <f>_xlfn.XLOOKUP(Table1[[#This Row],[Product_ID]],[1]!Table1[Product_ID],[1]!Table1[Category])</f>
        <v>Sports</v>
      </c>
      <c r="G887">
        <f>_xlfn.XLOOKUP(Table1[[#This Row],[Product_ID]],[1]!Table1[Product_ID],[1]!Table1[Unit_Price])</f>
        <v>2105</v>
      </c>
      <c r="H887">
        <f>_xlfn.XLOOKUP(Table1[[#This Row],[Product_ID]],[1]!Table1[Product_ID],[1]!Table1[Cost])</f>
        <v>1263</v>
      </c>
      <c r="I887">
        <v>5</v>
      </c>
      <c r="J887">
        <v>0</v>
      </c>
      <c r="K887">
        <f>Table1[[#This Row],[Quantity]]*Table1[[#This Row],[Unit_Price]]</f>
        <v>10525</v>
      </c>
      <c r="L887">
        <f>Table1[[#This Row],[Quantity]]*Table1[[#This Row],[Cost]]</f>
        <v>6315</v>
      </c>
      <c r="M887">
        <f>Table1[[#This Row],[Sales]]-Table1[[#This Row],[Total_Cost]]</f>
        <v>4210</v>
      </c>
      <c r="N887" s="1">
        <f>Table1[[#This Row],[Profit]]/Table1[[#This Row],[Sales]]</f>
        <v>0.4</v>
      </c>
      <c r="O887" t="str">
        <f>TEXT(Table1[[#This Row],[Order_Date]],"mmmm")</f>
        <v>January</v>
      </c>
      <c r="P887">
        <f>YEAR(Table1[[#This Row],[Order_Date]])</f>
        <v>2024</v>
      </c>
      <c r="Q887" t="str">
        <f>"Q"&amp;ROUNDUP(MONTH(Table1[[#This Row],[Order_Date]])/3,0)</f>
        <v>Q1</v>
      </c>
    </row>
    <row r="888" spans="1:17" x14ac:dyDescent="0.25">
      <c r="A888" t="s">
        <v>2087</v>
      </c>
      <c r="B888" t="s">
        <v>2088</v>
      </c>
      <c r="C888" t="s">
        <v>420</v>
      </c>
      <c r="D888" t="s">
        <v>77</v>
      </c>
      <c r="E888" t="str">
        <f>_xlfn.XLOOKUP(Table1[[#This Row],[Product_ID]],[1]!Table1[Product_ID],[1]!Table1[Product_Name])</f>
        <v>Sports Product 83</v>
      </c>
      <c r="F888" t="str">
        <f>_xlfn.XLOOKUP(Table1[[#This Row],[Product_ID]],[1]!Table1[Product_ID],[1]!Table1[Category])</f>
        <v>Sports</v>
      </c>
      <c r="G888">
        <f>_xlfn.XLOOKUP(Table1[[#This Row],[Product_ID]],[1]!Table1[Product_ID],[1]!Table1[Unit_Price])</f>
        <v>5842</v>
      </c>
      <c r="H888">
        <f>_xlfn.XLOOKUP(Table1[[#This Row],[Product_ID]],[1]!Table1[Product_ID],[1]!Table1[Cost])</f>
        <v>3505.2</v>
      </c>
      <c r="I888">
        <v>3</v>
      </c>
      <c r="J888">
        <v>0</v>
      </c>
      <c r="K888">
        <f>Table1[[#This Row],[Quantity]]*Table1[[#This Row],[Unit_Price]]</f>
        <v>17526</v>
      </c>
      <c r="L888">
        <f>Table1[[#This Row],[Quantity]]*Table1[[#This Row],[Cost]]</f>
        <v>10515.599999999999</v>
      </c>
      <c r="M888">
        <f>Table1[[#This Row],[Sales]]-Table1[[#This Row],[Total_Cost]]</f>
        <v>7010.4000000000015</v>
      </c>
      <c r="N888" s="1">
        <f>Table1[[#This Row],[Profit]]/Table1[[#This Row],[Sales]]</f>
        <v>0.40000000000000008</v>
      </c>
      <c r="O888" t="str">
        <f>TEXT(Table1[[#This Row],[Order_Date]],"mmmm")</f>
        <v>July</v>
      </c>
      <c r="P888">
        <f>YEAR(Table1[[#This Row],[Order_Date]])</f>
        <v>2024</v>
      </c>
      <c r="Q888" t="str">
        <f>"Q"&amp;ROUNDUP(MONTH(Table1[[#This Row],[Order_Date]])/3,0)</f>
        <v>Q3</v>
      </c>
    </row>
    <row r="889" spans="1:17" x14ac:dyDescent="0.25">
      <c r="A889" t="s">
        <v>2089</v>
      </c>
      <c r="B889" t="s">
        <v>1004</v>
      </c>
      <c r="C889" t="s">
        <v>2090</v>
      </c>
      <c r="D889" t="s">
        <v>127</v>
      </c>
      <c r="E889" t="str">
        <f>_xlfn.XLOOKUP(Table1[[#This Row],[Product_ID]],[1]!Table1[Product_ID],[1]!Table1[Product_Name])</f>
        <v>Sports Product 75</v>
      </c>
      <c r="F889" t="str">
        <f>_xlfn.XLOOKUP(Table1[[#This Row],[Product_ID]],[1]!Table1[Product_ID],[1]!Table1[Category])</f>
        <v>Sports</v>
      </c>
      <c r="G889">
        <f>_xlfn.XLOOKUP(Table1[[#This Row],[Product_ID]],[1]!Table1[Product_ID],[1]!Table1[Unit_Price])</f>
        <v>5435</v>
      </c>
      <c r="H889">
        <f>_xlfn.XLOOKUP(Table1[[#This Row],[Product_ID]],[1]!Table1[Product_ID],[1]!Table1[Cost])</f>
        <v>3804.5</v>
      </c>
      <c r="I889">
        <v>1</v>
      </c>
      <c r="J889">
        <v>20</v>
      </c>
      <c r="K889">
        <f>Table1[[#This Row],[Quantity]]*Table1[[#This Row],[Unit_Price]]</f>
        <v>5435</v>
      </c>
      <c r="L889">
        <f>Table1[[#This Row],[Quantity]]*Table1[[#This Row],[Cost]]</f>
        <v>3804.5</v>
      </c>
      <c r="M889">
        <f>Table1[[#This Row],[Sales]]-Table1[[#This Row],[Total_Cost]]</f>
        <v>1630.5</v>
      </c>
      <c r="N889" s="1">
        <f>Table1[[#This Row],[Profit]]/Table1[[#This Row],[Sales]]</f>
        <v>0.3</v>
      </c>
      <c r="O889" t="str">
        <f>TEXT(Table1[[#This Row],[Order_Date]],"mmmm")</f>
        <v>February</v>
      </c>
      <c r="P889">
        <f>YEAR(Table1[[#This Row],[Order_Date]])</f>
        <v>2024</v>
      </c>
      <c r="Q889" t="str">
        <f>"Q"&amp;ROUNDUP(MONTH(Table1[[#This Row],[Order_Date]])/3,0)</f>
        <v>Q1</v>
      </c>
    </row>
    <row r="890" spans="1:17" x14ac:dyDescent="0.25">
      <c r="A890" t="s">
        <v>2091</v>
      </c>
      <c r="B890" t="s">
        <v>232</v>
      </c>
      <c r="C890" t="s">
        <v>1796</v>
      </c>
      <c r="D890" t="s">
        <v>313</v>
      </c>
      <c r="E890" t="str">
        <f>_xlfn.XLOOKUP(Table1[[#This Row],[Product_ID]],[1]!Table1[Product_ID],[1]!Table1[Product_Name])</f>
        <v>Sports Product 44</v>
      </c>
      <c r="F890" t="str">
        <f>_xlfn.XLOOKUP(Table1[[#This Row],[Product_ID]],[1]!Table1[Product_ID],[1]!Table1[Category])</f>
        <v>Sports</v>
      </c>
      <c r="G890">
        <f>_xlfn.XLOOKUP(Table1[[#This Row],[Product_ID]],[1]!Table1[Product_ID],[1]!Table1[Unit_Price])</f>
        <v>5008</v>
      </c>
      <c r="H890">
        <f>_xlfn.XLOOKUP(Table1[[#This Row],[Product_ID]],[1]!Table1[Product_ID],[1]!Table1[Cost])</f>
        <v>3505.6</v>
      </c>
      <c r="I890">
        <v>5</v>
      </c>
      <c r="J890">
        <v>20</v>
      </c>
      <c r="K890">
        <f>Table1[[#This Row],[Quantity]]*Table1[[#This Row],[Unit_Price]]</f>
        <v>25040</v>
      </c>
      <c r="L890">
        <f>Table1[[#This Row],[Quantity]]*Table1[[#This Row],[Cost]]</f>
        <v>17528</v>
      </c>
      <c r="M890">
        <f>Table1[[#This Row],[Sales]]-Table1[[#This Row],[Total_Cost]]</f>
        <v>7512</v>
      </c>
      <c r="N890" s="1">
        <f>Table1[[#This Row],[Profit]]/Table1[[#This Row],[Sales]]</f>
        <v>0.3</v>
      </c>
      <c r="O890" t="str">
        <f>TEXT(Table1[[#This Row],[Order_Date]],"mmmm")</f>
        <v>April</v>
      </c>
      <c r="P890">
        <f>YEAR(Table1[[#This Row],[Order_Date]])</f>
        <v>2025</v>
      </c>
      <c r="Q890" t="str">
        <f>"Q"&amp;ROUNDUP(MONTH(Table1[[#This Row],[Order_Date]])/3,0)</f>
        <v>Q2</v>
      </c>
    </row>
    <row r="891" spans="1:17" x14ac:dyDescent="0.25">
      <c r="A891" t="s">
        <v>2092</v>
      </c>
      <c r="B891" t="s">
        <v>540</v>
      </c>
      <c r="C891" t="s">
        <v>2093</v>
      </c>
      <c r="D891" t="s">
        <v>409</v>
      </c>
      <c r="E891" t="str">
        <f>_xlfn.XLOOKUP(Table1[[#This Row],[Product_ID]],[1]!Table1[Product_ID],[1]!Table1[Product_Name])</f>
        <v>Home &amp; Kitchen Product 68</v>
      </c>
      <c r="F891" t="str">
        <f>_xlfn.XLOOKUP(Table1[[#This Row],[Product_ID]],[1]!Table1[Product_ID],[1]!Table1[Category])</f>
        <v>Home &amp; Kitchen</v>
      </c>
      <c r="G891">
        <f>_xlfn.XLOOKUP(Table1[[#This Row],[Product_ID]],[1]!Table1[Product_ID],[1]!Table1[Unit_Price])</f>
        <v>7252</v>
      </c>
      <c r="H891">
        <f>_xlfn.XLOOKUP(Table1[[#This Row],[Product_ID]],[1]!Table1[Product_ID],[1]!Table1[Cost])</f>
        <v>3626</v>
      </c>
      <c r="I891">
        <v>5</v>
      </c>
      <c r="J891">
        <v>5</v>
      </c>
      <c r="K891">
        <f>Table1[[#This Row],[Quantity]]*Table1[[#This Row],[Unit_Price]]</f>
        <v>36260</v>
      </c>
      <c r="L891">
        <f>Table1[[#This Row],[Quantity]]*Table1[[#This Row],[Cost]]</f>
        <v>18130</v>
      </c>
      <c r="M891">
        <f>Table1[[#This Row],[Sales]]-Table1[[#This Row],[Total_Cost]]</f>
        <v>18130</v>
      </c>
      <c r="N891" s="1">
        <f>Table1[[#This Row],[Profit]]/Table1[[#This Row],[Sales]]</f>
        <v>0.5</v>
      </c>
      <c r="O891" t="str">
        <f>TEXT(Table1[[#This Row],[Order_Date]],"mmmm")</f>
        <v>May</v>
      </c>
      <c r="P891">
        <f>YEAR(Table1[[#This Row],[Order_Date]])</f>
        <v>2025</v>
      </c>
      <c r="Q891" t="str">
        <f>"Q"&amp;ROUNDUP(MONTH(Table1[[#This Row],[Order_Date]])/3,0)</f>
        <v>Q2</v>
      </c>
    </row>
    <row r="892" spans="1:17" x14ac:dyDescent="0.25">
      <c r="A892" t="s">
        <v>2094</v>
      </c>
      <c r="B892" t="s">
        <v>906</v>
      </c>
      <c r="C892" t="s">
        <v>1096</v>
      </c>
      <c r="D892" t="s">
        <v>659</v>
      </c>
      <c r="E892" t="str">
        <f>_xlfn.XLOOKUP(Table1[[#This Row],[Product_ID]],[1]!Table1[Product_ID],[1]!Table1[Product_Name])</f>
        <v>Beauty Product 43</v>
      </c>
      <c r="F892" t="str">
        <f>_xlfn.XLOOKUP(Table1[[#This Row],[Product_ID]],[1]!Table1[Product_ID],[1]!Table1[Category])</f>
        <v>Beauty</v>
      </c>
      <c r="G892">
        <f>_xlfn.XLOOKUP(Table1[[#This Row],[Product_ID]],[1]!Table1[Product_ID],[1]!Table1[Unit_Price])</f>
        <v>1637</v>
      </c>
      <c r="H892">
        <f>_xlfn.XLOOKUP(Table1[[#This Row],[Product_ID]],[1]!Table1[Product_ID],[1]!Table1[Cost])</f>
        <v>818.5</v>
      </c>
      <c r="I892">
        <v>3</v>
      </c>
      <c r="J892">
        <v>5</v>
      </c>
      <c r="K892">
        <f>Table1[[#This Row],[Quantity]]*Table1[[#This Row],[Unit_Price]]</f>
        <v>4911</v>
      </c>
      <c r="L892">
        <f>Table1[[#This Row],[Quantity]]*Table1[[#This Row],[Cost]]</f>
        <v>2455.5</v>
      </c>
      <c r="M892">
        <f>Table1[[#This Row],[Sales]]-Table1[[#This Row],[Total_Cost]]</f>
        <v>2455.5</v>
      </c>
      <c r="N892" s="1">
        <f>Table1[[#This Row],[Profit]]/Table1[[#This Row],[Sales]]</f>
        <v>0.5</v>
      </c>
      <c r="O892" t="str">
        <f>TEXT(Table1[[#This Row],[Order_Date]],"mmmm")</f>
        <v>October</v>
      </c>
      <c r="P892">
        <f>YEAR(Table1[[#This Row],[Order_Date]])</f>
        <v>2025</v>
      </c>
      <c r="Q892" t="str">
        <f>"Q"&amp;ROUNDUP(MONTH(Table1[[#This Row],[Order_Date]])/3,0)</f>
        <v>Q4</v>
      </c>
    </row>
    <row r="893" spans="1:17" x14ac:dyDescent="0.25">
      <c r="A893" t="s">
        <v>2095</v>
      </c>
      <c r="B893" t="s">
        <v>2045</v>
      </c>
      <c r="C893" t="s">
        <v>2096</v>
      </c>
      <c r="D893" t="s">
        <v>288</v>
      </c>
      <c r="E893" t="str">
        <f>_xlfn.XLOOKUP(Table1[[#This Row],[Product_ID]],[1]!Table1[Product_ID],[1]!Table1[Product_Name])</f>
        <v>Clothing Product 81</v>
      </c>
      <c r="F893" t="str">
        <f>_xlfn.XLOOKUP(Table1[[#This Row],[Product_ID]],[1]!Table1[Product_ID],[1]!Table1[Category])</f>
        <v>Clothing</v>
      </c>
      <c r="G893">
        <f>_xlfn.XLOOKUP(Table1[[#This Row],[Product_ID]],[1]!Table1[Product_ID],[1]!Table1[Unit_Price])</f>
        <v>4046</v>
      </c>
      <c r="H893">
        <f>_xlfn.XLOOKUP(Table1[[#This Row],[Product_ID]],[1]!Table1[Product_ID],[1]!Table1[Cost])</f>
        <v>2427.6</v>
      </c>
      <c r="I893">
        <v>3</v>
      </c>
      <c r="J893">
        <v>20</v>
      </c>
      <c r="K893">
        <f>Table1[[#This Row],[Quantity]]*Table1[[#This Row],[Unit_Price]]</f>
        <v>12138</v>
      </c>
      <c r="L893">
        <f>Table1[[#This Row],[Quantity]]*Table1[[#This Row],[Cost]]</f>
        <v>7282.7999999999993</v>
      </c>
      <c r="M893">
        <f>Table1[[#This Row],[Sales]]-Table1[[#This Row],[Total_Cost]]</f>
        <v>4855.2000000000007</v>
      </c>
      <c r="N893" s="1">
        <f>Table1[[#This Row],[Profit]]/Table1[[#This Row],[Sales]]</f>
        <v>0.40000000000000008</v>
      </c>
      <c r="O893" t="str">
        <f>TEXT(Table1[[#This Row],[Order_Date]],"mmmm")</f>
        <v>August</v>
      </c>
      <c r="P893">
        <f>YEAR(Table1[[#This Row],[Order_Date]])</f>
        <v>2025</v>
      </c>
      <c r="Q893" t="str">
        <f>"Q"&amp;ROUNDUP(MONTH(Table1[[#This Row],[Order_Date]])/3,0)</f>
        <v>Q3</v>
      </c>
    </row>
    <row r="894" spans="1:17" x14ac:dyDescent="0.25">
      <c r="A894" t="s">
        <v>2097</v>
      </c>
      <c r="B894" t="s">
        <v>221</v>
      </c>
      <c r="C894" t="s">
        <v>1950</v>
      </c>
      <c r="D894" t="s">
        <v>25</v>
      </c>
      <c r="E894" t="str">
        <f>_xlfn.XLOOKUP(Table1[[#This Row],[Product_ID]],[1]!Table1[Product_ID],[1]!Table1[Product_Name])</f>
        <v>Sports Product 7</v>
      </c>
      <c r="F894" t="str">
        <f>_xlfn.XLOOKUP(Table1[[#This Row],[Product_ID]],[1]!Table1[Product_ID],[1]!Table1[Category])</f>
        <v>Sports</v>
      </c>
      <c r="G894">
        <f>_xlfn.XLOOKUP(Table1[[#This Row],[Product_ID]],[1]!Table1[Product_ID],[1]!Table1[Unit_Price])</f>
        <v>5469</v>
      </c>
      <c r="H894">
        <f>_xlfn.XLOOKUP(Table1[[#This Row],[Product_ID]],[1]!Table1[Product_ID],[1]!Table1[Cost])</f>
        <v>3281.4</v>
      </c>
      <c r="I894">
        <v>4</v>
      </c>
      <c r="J894">
        <v>10</v>
      </c>
      <c r="K894">
        <f>Table1[[#This Row],[Quantity]]*Table1[[#This Row],[Unit_Price]]</f>
        <v>21876</v>
      </c>
      <c r="L894">
        <f>Table1[[#This Row],[Quantity]]*Table1[[#This Row],[Cost]]</f>
        <v>13125.6</v>
      </c>
      <c r="M894">
        <f>Table1[[#This Row],[Sales]]-Table1[[#This Row],[Total_Cost]]</f>
        <v>8750.4</v>
      </c>
      <c r="N894" s="1">
        <f>Table1[[#This Row],[Profit]]/Table1[[#This Row],[Sales]]</f>
        <v>0.39999999999999997</v>
      </c>
      <c r="O894" t="str">
        <f>TEXT(Table1[[#This Row],[Order_Date]],"mmmm")</f>
        <v>November</v>
      </c>
      <c r="P894">
        <f>YEAR(Table1[[#This Row],[Order_Date]])</f>
        <v>2025</v>
      </c>
      <c r="Q894" t="str">
        <f>"Q"&amp;ROUNDUP(MONTH(Table1[[#This Row],[Order_Date]])/3,0)</f>
        <v>Q4</v>
      </c>
    </row>
    <row r="895" spans="1:17" x14ac:dyDescent="0.25">
      <c r="A895" t="s">
        <v>2098</v>
      </c>
      <c r="B895" t="s">
        <v>208</v>
      </c>
      <c r="C895" t="s">
        <v>2099</v>
      </c>
      <c r="D895" t="s">
        <v>304</v>
      </c>
      <c r="E895" t="str">
        <f>_xlfn.XLOOKUP(Table1[[#This Row],[Product_ID]],[1]!Table1[Product_ID],[1]!Table1[Product_Name])</f>
        <v>Sports Product 67</v>
      </c>
      <c r="F895" t="str">
        <f>_xlfn.XLOOKUP(Table1[[#This Row],[Product_ID]],[1]!Table1[Product_ID],[1]!Table1[Category])</f>
        <v>Sports</v>
      </c>
      <c r="G895">
        <f>_xlfn.XLOOKUP(Table1[[#This Row],[Product_ID]],[1]!Table1[Product_ID],[1]!Table1[Unit_Price])</f>
        <v>1463</v>
      </c>
      <c r="H895">
        <f>_xlfn.XLOOKUP(Table1[[#This Row],[Product_ID]],[1]!Table1[Product_ID],[1]!Table1[Cost])</f>
        <v>731.5</v>
      </c>
      <c r="I895">
        <v>1</v>
      </c>
      <c r="J895">
        <v>15</v>
      </c>
      <c r="K895">
        <f>Table1[[#This Row],[Quantity]]*Table1[[#This Row],[Unit_Price]]</f>
        <v>1463</v>
      </c>
      <c r="L895">
        <f>Table1[[#This Row],[Quantity]]*Table1[[#This Row],[Cost]]</f>
        <v>731.5</v>
      </c>
      <c r="M895">
        <f>Table1[[#This Row],[Sales]]-Table1[[#This Row],[Total_Cost]]</f>
        <v>731.5</v>
      </c>
      <c r="N895" s="1">
        <f>Table1[[#This Row],[Profit]]/Table1[[#This Row],[Sales]]</f>
        <v>0.5</v>
      </c>
      <c r="O895" t="str">
        <f>TEXT(Table1[[#This Row],[Order_Date]],"mmmm")</f>
        <v>December</v>
      </c>
      <c r="P895">
        <f>YEAR(Table1[[#This Row],[Order_Date]])</f>
        <v>2025</v>
      </c>
      <c r="Q895" t="str">
        <f>"Q"&amp;ROUNDUP(MONTH(Table1[[#This Row],[Order_Date]])/3,0)</f>
        <v>Q4</v>
      </c>
    </row>
    <row r="896" spans="1:17" x14ac:dyDescent="0.25">
      <c r="A896" t="s">
        <v>2100</v>
      </c>
      <c r="B896" t="s">
        <v>7</v>
      </c>
      <c r="C896" t="s">
        <v>2101</v>
      </c>
      <c r="D896" t="s">
        <v>471</v>
      </c>
      <c r="E896" t="str">
        <f>_xlfn.XLOOKUP(Table1[[#This Row],[Product_ID]],[1]!Table1[Product_ID],[1]!Table1[Product_Name])</f>
        <v>Sports Product 66</v>
      </c>
      <c r="F896" t="str">
        <f>_xlfn.XLOOKUP(Table1[[#This Row],[Product_ID]],[1]!Table1[Product_ID],[1]!Table1[Category])</f>
        <v>Sports</v>
      </c>
      <c r="G896">
        <f>_xlfn.XLOOKUP(Table1[[#This Row],[Product_ID]],[1]!Table1[Product_ID],[1]!Table1[Unit_Price])</f>
        <v>4711</v>
      </c>
      <c r="H896">
        <f>_xlfn.XLOOKUP(Table1[[#This Row],[Product_ID]],[1]!Table1[Product_ID],[1]!Table1[Cost])</f>
        <v>2826.6</v>
      </c>
      <c r="I896">
        <v>4</v>
      </c>
      <c r="J896">
        <v>10</v>
      </c>
      <c r="K896">
        <f>Table1[[#This Row],[Quantity]]*Table1[[#This Row],[Unit_Price]]</f>
        <v>18844</v>
      </c>
      <c r="L896">
        <f>Table1[[#This Row],[Quantity]]*Table1[[#This Row],[Cost]]</f>
        <v>11306.4</v>
      </c>
      <c r="M896">
        <f>Table1[[#This Row],[Sales]]-Table1[[#This Row],[Total_Cost]]</f>
        <v>7537.6</v>
      </c>
      <c r="N896" s="1">
        <f>Table1[[#This Row],[Profit]]/Table1[[#This Row],[Sales]]</f>
        <v>0.4</v>
      </c>
      <c r="O896" t="str">
        <f>TEXT(Table1[[#This Row],[Order_Date]],"mmmm")</f>
        <v>May</v>
      </c>
      <c r="P896">
        <f>YEAR(Table1[[#This Row],[Order_Date]])</f>
        <v>2024</v>
      </c>
      <c r="Q896" t="str">
        <f>"Q"&amp;ROUNDUP(MONTH(Table1[[#This Row],[Order_Date]])/3,0)</f>
        <v>Q2</v>
      </c>
    </row>
    <row r="897" spans="1:17" x14ac:dyDescent="0.25">
      <c r="A897" t="s">
        <v>2102</v>
      </c>
      <c r="B897" t="s">
        <v>1074</v>
      </c>
      <c r="C897" t="s">
        <v>12</v>
      </c>
      <c r="D897" t="s">
        <v>297</v>
      </c>
      <c r="E897" t="str">
        <f>_xlfn.XLOOKUP(Table1[[#This Row],[Product_ID]],[1]!Table1[Product_ID],[1]!Table1[Product_Name])</f>
        <v>Home &amp; Kitchen Product 64</v>
      </c>
      <c r="F897" t="str">
        <f>_xlfn.XLOOKUP(Table1[[#This Row],[Product_ID]],[1]!Table1[Product_ID],[1]!Table1[Category])</f>
        <v>Home &amp; Kitchen</v>
      </c>
      <c r="G897">
        <f>_xlfn.XLOOKUP(Table1[[#This Row],[Product_ID]],[1]!Table1[Product_ID],[1]!Table1[Unit_Price])</f>
        <v>8274</v>
      </c>
      <c r="H897">
        <f>_xlfn.XLOOKUP(Table1[[#This Row],[Product_ID]],[1]!Table1[Product_ID],[1]!Table1[Cost])</f>
        <v>5791.8</v>
      </c>
      <c r="I897">
        <v>4</v>
      </c>
      <c r="J897">
        <v>20</v>
      </c>
      <c r="K897">
        <f>Table1[[#This Row],[Quantity]]*Table1[[#This Row],[Unit_Price]]</f>
        <v>33096</v>
      </c>
      <c r="L897">
        <f>Table1[[#This Row],[Quantity]]*Table1[[#This Row],[Cost]]</f>
        <v>23167.200000000001</v>
      </c>
      <c r="M897">
        <f>Table1[[#This Row],[Sales]]-Table1[[#This Row],[Total_Cost]]</f>
        <v>9928.7999999999993</v>
      </c>
      <c r="N897" s="1">
        <f>Table1[[#This Row],[Profit]]/Table1[[#This Row],[Sales]]</f>
        <v>0.3</v>
      </c>
      <c r="O897" t="str">
        <f>TEXT(Table1[[#This Row],[Order_Date]],"mmmm")</f>
        <v>May</v>
      </c>
      <c r="P897">
        <f>YEAR(Table1[[#This Row],[Order_Date]])</f>
        <v>2024</v>
      </c>
      <c r="Q897" t="str">
        <f>"Q"&amp;ROUNDUP(MONTH(Table1[[#This Row],[Order_Date]])/3,0)</f>
        <v>Q2</v>
      </c>
    </row>
    <row r="898" spans="1:17" x14ac:dyDescent="0.25">
      <c r="A898" t="s">
        <v>2103</v>
      </c>
      <c r="B898" t="s">
        <v>1289</v>
      </c>
      <c r="C898" t="s">
        <v>931</v>
      </c>
      <c r="D898" t="s">
        <v>898</v>
      </c>
      <c r="E898" t="str">
        <f>_xlfn.XLOOKUP(Table1[[#This Row],[Product_ID]],[1]!Table1[Product_ID],[1]!Table1[Product_Name])</f>
        <v>Sports Product 29</v>
      </c>
      <c r="F898" t="str">
        <f>_xlfn.XLOOKUP(Table1[[#This Row],[Product_ID]],[1]!Table1[Product_ID],[1]!Table1[Category])</f>
        <v>Sports</v>
      </c>
      <c r="G898">
        <f>_xlfn.XLOOKUP(Table1[[#This Row],[Product_ID]],[1]!Table1[Product_ID],[1]!Table1[Unit_Price])</f>
        <v>2105</v>
      </c>
      <c r="H898">
        <f>_xlfn.XLOOKUP(Table1[[#This Row],[Product_ID]],[1]!Table1[Product_ID],[1]!Table1[Cost])</f>
        <v>1263</v>
      </c>
      <c r="I898">
        <v>1</v>
      </c>
      <c r="J898">
        <v>5</v>
      </c>
      <c r="K898">
        <f>Table1[[#This Row],[Quantity]]*Table1[[#This Row],[Unit_Price]]</f>
        <v>2105</v>
      </c>
      <c r="L898">
        <f>Table1[[#This Row],[Quantity]]*Table1[[#This Row],[Cost]]</f>
        <v>1263</v>
      </c>
      <c r="M898">
        <f>Table1[[#This Row],[Sales]]-Table1[[#This Row],[Total_Cost]]</f>
        <v>842</v>
      </c>
      <c r="N898" s="1">
        <f>Table1[[#This Row],[Profit]]/Table1[[#This Row],[Sales]]</f>
        <v>0.4</v>
      </c>
      <c r="O898" t="str">
        <f>TEXT(Table1[[#This Row],[Order_Date]],"mmmm")</f>
        <v>June</v>
      </c>
      <c r="P898">
        <f>YEAR(Table1[[#This Row],[Order_Date]])</f>
        <v>2025</v>
      </c>
      <c r="Q898" t="str">
        <f>"Q"&amp;ROUNDUP(MONTH(Table1[[#This Row],[Order_Date]])/3,0)</f>
        <v>Q2</v>
      </c>
    </row>
    <row r="899" spans="1:17" x14ac:dyDescent="0.25">
      <c r="A899" t="s">
        <v>2104</v>
      </c>
      <c r="B899" t="s">
        <v>2105</v>
      </c>
      <c r="C899" t="s">
        <v>36</v>
      </c>
      <c r="D899" t="s">
        <v>123</v>
      </c>
      <c r="E899" t="str">
        <f>_xlfn.XLOOKUP(Table1[[#This Row],[Product_ID]],[1]!Table1[Product_ID],[1]!Table1[Product_Name])</f>
        <v>Electronics Product 99</v>
      </c>
      <c r="F899" t="str">
        <f>_xlfn.XLOOKUP(Table1[[#This Row],[Product_ID]],[1]!Table1[Product_ID],[1]!Table1[Category])</f>
        <v>Electronics</v>
      </c>
      <c r="G899">
        <f>_xlfn.XLOOKUP(Table1[[#This Row],[Product_ID]],[1]!Table1[Product_ID],[1]!Table1[Unit_Price])</f>
        <v>48012</v>
      </c>
      <c r="H899">
        <f>_xlfn.XLOOKUP(Table1[[#This Row],[Product_ID]],[1]!Table1[Product_ID],[1]!Table1[Cost])</f>
        <v>24006</v>
      </c>
      <c r="I899">
        <v>3</v>
      </c>
      <c r="J899">
        <v>15</v>
      </c>
      <c r="K899">
        <f>Table1[[#This Row],[Quantity]]*Table1[[#This Row],[Unit_Price]]</f>
        <v>144036</v>
      </c>
      <c r="L899">
        <f>Table1[[#This Row],[Quantity]]*Table1[[#This Row],[Cost]]</f>
        <v>72018</v>
      </c>
      <c r="M899">
        <f>Table1[[#This Row],[Sales]]-Table1[[#This Row],[Total_Cost]]</f>
        <v>72018</v>
      </c>
      <c r="N899" s="1">
        <f>Table1[[#This Row],[Profit]]/Table1[[#This Row],[Sales]]</f>
        <v>0.5</v>
      </c>
      <c r="O899" t="str">
        <f>TEXT(Table1[[#This Row],[Order_Date]],"mmmm")</f>
        <v>January</v>
      </c>
      <c r="P899">
        <f>YEAR(Table1[[#This Row],[Order_Date]])</f>
        <v>2025</v>
      </c>
      <c r="Q899" t="str">
        <f>"Q"&amp;ROUNDUP(MONTH(Table1[[#This Row],[Order_Date]])/3,0)</f>
        <v>Q1</v>
      </c>
    </row>
    <row r="900" spans="1:17" x14ac:dyDescent="0.25">
      <c r="A900" t="s">
        <v>2106</v>
      </c>
      <c r="B900" t="s">
        <v>866</v>
      </c>
      <c r="C900" t="s">
        <v>2107</v>
      </c>
      <c r="D900" t="s">
        <v>615</v>
      </c>
      <c r="E900" t="str">
        <f>_xlfn.XLOOKUP(Table1[[#This Row],[Product_ID]],[1]!Table1[Product_ID],[1]!Table1[Product_Name])</f>
        <v>Home &amp; Kitchen Product 92</v>
      </c>
      <c r="F900" t="str">
        <f>_xlfn.XLOOKUP(Table1[[#This Row],[Product_ID]],[1]!Table1[Product_ID],[1]!Table1[Category])</f>
        <v>Home &amp; Kitchen</v>
      </c>
      <c r="G900">
        <f>_xlfn.XLOOKUP(Table1[[#This Row],[Product_ID]],[1]!Table1[Product_ID],[1]!Table1[Unit_Price])</f>
        <v>7315</v>
      </c>
      <c r="H900">
        <f>_xlfn.XLOOKUP(Table1[[#This Row],[Product_ID]],[1]!Table1[Product_ID],[1]!Table1[Cost])</f>
        <v>4389</v>
      </c>
      <c r="I900">
        <v>3</v>
      </c>
      <c r="J900">
        <v>5</v>
      </c>
      <c r="K900">
        <f>Table1[[#This Row],[Quantity]]*Table1[[#This Row],[Unit_Price]]</f>
        <v>21945</v>
      </c>
      <c r="L900">
        <f>Table1[[#This Row],[Quantity]]*Table1[[#This Row],[Cost]]</f>
        <v>13167</v>
      </c>
      <c r="M900">
        <f>Table1[[#This Row],[Sales]]-Table1[[#This Row],[Total_Cost]]</f>
        <v>8778</v>
      </c>
      <c r="N900" s="1">
        <f>Table1[[#This Row],[Profit]]/Table1[[#This Row],[Sales]]</f>
        <v>0.4</v>
      </c>
      <c r="O900" t="str">
        <f>TEXT(Table1[[#This Row],[Order_Date]],"mmmm")</f>
        <v>June</v>
      </c>
      <c r="P900">
        <f>YEAR(Table1[[#This Row],[Order_Date]])</f>
        <v>2024</v>
      </c>
      <c r="Q900" t="str">
        <f>"Q"&amp;ROUNDUP(MONTH(Table1[[#This Row],[Order_Date]])/3,0)</f>
        <v>Q2</v>
      </c>
    </row>
    <row r="901" spans="1:17" x14ac:dyDescent="0.25">
      <c r="A901" t="s">
        <v>2108</v>
      </c>
      <c r="B901" t="s">
        <v>2109</v>
      </c>
      <c r="C901" t="s">
        <v>1340</v>
      </c>
      <c r="D901" t="s">
        <v>33</v>
      </c>
      <c r="E901" t="str">
        <f>_xlfn.XLOOKUP(Table1[[#This Row],[Product_ID]],[1]!Table1[Product_ID],[1]!Table1[Product_Name])</f>
        <v>Sports Product 88</v>
      </c>
      <c r="F901" t="str">
        <f>_xlfn.XLOOKUP(Table1[[#This Row],[Product_ID]],[1]!Table1[Product_ID],[1]!Table1[Category])</f>
        <v>Sports</v>
      </c>
      <c r="G901">
        <f>_xlfn.XLOOKUP(Table1[[#This Row],[Product_ID]],[1]!Table1[Product_ID],[1]!Table1[Unit_Price])</f>
        <v>11542</v>
      </c>
      <c r="H901">
        <f>_xlfn.XLOOKUP(Table1[[#This Row],[Product_ID]],[1]!Table1[Product_ID],[1]!Table1[Cost])</f>
        <v>6925.2</v>
      </c>
      <c r="I901">
        <v>5</v>
      </c>
      <c r="J901">
        <v>10</v>
      </c>
      <c r="K901">
        <f>Table1[[#This Row],[Quantity]]*Table1[[#This Row],[Unit_Price]]</f>
        <v>57710</v>
      </c>
      <c r="L901">
        <f>Table1[[#This Row],[Quantity]]*Table1[[#This Row],[Cost]]</f>
        <v>34626</v>
      </c>
      <c r="M901">
        <f>Table1[[#This Row],[Sales]]-Table1[[#This Row],[Total_Cost]]</f>
        <v>23084</v>
      </c>
      <c r="N901" s="1">
        <f>Table1[[#This Row],[Profit]]/Table1[[#This Row],[Sales]]</f>
        <v>0.4</v>
      </c>
      <c r="O901" t="str">
        <f>TEXT(Table1[[#This Row],[Order_Date]],"mmmm")</f>
        <v>November</v>
      </c>
      <c r="P901">
        <f>YEAR(Table1[[#This Row],[Order_Date]])</f>
        <v>2024</v>
      </c>
      <c r="Q901" t="str">
        <f>"Q"&amp;ROUNDUP(MONTH(Table1[[#This Row],[Order_Date]])/3,0)</f>
        <v>Q4</v>
      </c>
    </row>
    <row r="902" spans="1:17" x14ac:dyDescent="0.25">
      <c r="A902" t="s">
        <v>2110</v>
      </c>
      <c r="B902" t="s">
        <v>1204</v>
      </c>
      <c r="C902" t="s">
        <v>1212</v>
      </c>
      <c r="D902" t="s">
        <v>123</v>
      </c>
      <c r="E902" t="str">
        <f>_xlfn.XLOOKUP(Table1[[#This Row],[Product_ID]],[1]!Table1[Product_ID],[1]!Table1[Product_Name])</f>
        <v>Electronics Product 99</v>
      </c>
      <c r="F902" t="str">
        <f>_xlfn.XLOOKUP(Table1[[#This Row],[Product_ID]],[1]!Table1[Product_ID],[1]!Table1[Category])</f>
        <v>Electronics</v>
      </c>
      <c r="G902">
        <f>_xlfn.XLOOKUP(Table1[[#This Row],[Product_ID]],[1]!Table1[Product_ID],[1]!Table1[Unit_Price])</f>
        <v>48012</v>
      </c>
      <c r="H902">
        <f>_xlfn.XLOOKUP(Table1[[#This Row],[Product_ID]],[1]!Table1[Product_ID],[1]!Table1[Cost])</f>
        <v>24006</v>
      </c>
      <c r="I902">
        <v>1</v>
      </c>
      <c r="J902">
        <v>15</v>
      </c>
      <c r="K902">
        <f>Table1[[#This Row],[Quantity]]*Table1[[#This Row],[Unit_Price]]</f>
        <v>48012</v>
      </c>
      <c r="L902">
        <f>Table1[[#This Row],[Quantity]]*Table1[[#This Row],[Cost]]</f>
        <v>24006</v>
      </c>
      <c r="M902">
        <f>Table1[[#This Row],[Sales]]-Table1[[#This Row],[Total_Cost]]</f>
        <v>24006</v>
      </c>
      <c r="N902" s="1">
        <f>Table1[[#This Row],[Profit]]/Table1[[#This Row],[Sales]]</f>
        <v>0.5</v>
      </c>
      <c r="O902" t="str">
        <f>TEXT(Table1[[#This Row],[Order_Date]],"mmmm")</f>
        <v>October</v>
      </c>
      <c r="P902">
        <f>YEAR(Table1[[#This Row],[Order_Date]])</f>
        <v>2024</v>
      </c>
      <c r="Q902" t="str">
        <f>"Q"&amp;ROUNDUP(MONTH(Table1[[#This Row],[Order_Date]])/3,0)</f>
        <v>Q4</v>
      </c>
    </row>
    <row r="903" spans="1:17" x14ac:dyDescent="0.25">
      <c r="A903" t="s">
        <v>2111</v>
      </c>
      <c r="B903" t="s">
        <v>1101</v>
      </c>
      <c r="C903" t="s">
        <v>338</v>
      </c>
      <c r="D903" t="s">
        <v>297</v>
      </c>
      <c r="E903" t="str">
        <f>_xlfn.XLOOKUP(Table1[[#This Row],[Product_ID]],[1]!Table1[Product_ID],[1]!Table1[Product_Name])</f>
        <v>Home &amp; Kitchen Product 64</v>
      </c>
      <c r="F903" t="str">
        <f>_xlfn.XLOOKUP(Table1[[#This Row],[Product_ID]],[1]!Table1[Product_ID],[1]!Table1[Category])</f>
        <v>Home &amp; Kitchen</v>
      </c>
      <c r="G903">
        <f>_xlfn.XLOOKUP(Table1[[#This Row],[Product_ID]],[1]!Table1[Product_ID],[1]!Table1[Unit_Price])</f>
        <v>8274</v>
      </c>
      <c r="H903">
        <f>_xlfn.XLOOKUP(Table1[[#This Row],[Product_ID]],[1]!Table1[Product_ID],[1]!Table1[Cost])</f>
        <v>5791.8</v>
      </c>
      <c r="I903">
        <v>1</v>
      </c>
      <c r="J903">
        <v>10</v>
      </c>
      <c r="K903">
        <f>Table1[[#This Row],[Quantity]]*Table1[[#This Row],[Unit_Price]]</f>
        <v>8274</v>
      </c>
      <c r="L903">
        <f>Table1[[#This Row],[Quantity]]*Table1[[#This Row],[Cost]]</f>
        <v>5791.8</v>
      </c>
      <c r="M903">
        <f>Table1[[#This Row],[Sales]]-Table1[[#This Row],[Total_Cost]]</f>
        <v>2482.1999999999998</v>
      </c>
      <c r="N903" s="1">
        <f>Table1[[#This Row],[Profit]]/Table1[[#This Row],[Sales]]</f>
        <v>0.3</v>
      </c>
      <c r="O903" t="str">
        <f>TEXT(Table1[[#This Row],[Order_Date]],"mmmm")</f>
        <v>March</v>
      </c>
      <c r="P903">
        <f>YEAR(Table1[[#This Row],[Order_Date]])</f>
        <v>2025</v>
      </c>
      <c r="Q903" t="str">
        <f>"Q"&amp;ROUNDUP(MONTH(Table1[[#This Row],[Order_Date]])/3,0)</f>
        <v>Q1</v>
      </c>
    </row>
    <row r="904" spans="1:17" x14ac:dyDescent="0.25">
      <c r="A904" t="s">
        <v>2112</v>
      </c>
      <c r="B904" t="s">
        <v>606</v>
      </c>
      <c r="C904" t="s">
        <v>588</v>
      </c>
      <c r="D904" t="s">
        <v>33</v>
      </c>
      <c r="E904" t="str">
        <f>_xlfn.XLOOKUP(Table1[[#This Row],[Product_ID]],[1]!Table1[Product_ID],[1]!Table1[Product_Name])</f>
        <v>Sports Product 88</v>
      </c>
      <c r="F904" t="str">
        <f>_xlfn.XLOOKUP(Table1[[#This Row],[Product_ID]],[1]!Table1[Product_ID],[1]!Table1[Category])</f>
        <v>Sports</v>
      </c>
      <c r="G904">
        <f>_xlfn.XLOOKUP(Table1[[#This Row],[Product_ID]],[1]!Table1[Product_ID],[1]!Table1[Unit_Price])</f>
        <v>11542</v>
      </c>
      <c r="H904">
        <f>_xlfn.XLOOKUP(Table1[[#This Row],[Product_ID]],[1]!Table1[Product_ID],[1]!Table1[Cost])</f>
        <v>6925.2</v>
      </c>
      <c r="I904">
        <v>4</v>
      </c>
      <c r="J904">
        <v>20</v>
      </c>
      <c r="K904">
        <f>Table1[[#This Row],[Quantity]]*Table1[[#This Row],[Unit_Price]]</f>
        <v>46168</v>
      </c>
      <c r="L904">
        <f>Table1[[#This Row],[Quantity]]*Table1[[#This Row],[Cost]]</f>
        <v>27700.799999999999</v>
      </c>
      <c r="M904">
        <f>Table1[[#This Row],[Sales]]-Table1[[#This Row],[Total_Cost]]</f>
        <v>18467.2</v>
      </c>
      <c r="N904" s="1">
        <f>Table1[[#This Row],[Profit]]/Table1[[#This Row],[Sales]]</f>
        <v>0.4</v>
      </c>
      <c r="O904" t="str">
        <f>TEXT(Table1[[#This Row],[Order_Date]],"mmmm")</f>
        <v>April</v>
      </c>
      <c r="P904">
        <f>YEAR(Table1[[#This Row],[Order_Date]])</f>
        <v>2025</v>
      </c>
      <c r="Q904" t="str">
        <f>"Q"&amp;ROUNDUP(MONTH(Table1[[#This Row],[Order_Date]])/3,0)</f>
        <v>Q2</v>
      </c>
    </row>
    <row r="905" spans="1:17" x14ac:dyDescent="0.25">
      <c r="A905" t="s">
        <v>2113</v>
      </c>
      <c r="B905" t="s">
        <v>1460</v>
      </c>
      <c r="C905" t="s">
        <v>973</v>
      </c>
      <c r="D905" t="s">
        <v>127</v>
      </c>
      <c r="E905" t="str">
        <f>_xlfn.XLOOKUP(Table1[[#This Row],[Product_ID]],[1]!Table1[Product_ID],[1]!Table1[Product_Name])</f>
        <v>Sports Product 75</v>
      </c>
      <c r="F905" t="str">
        <f>_xlfn.XLOOKUP(Table1[[#This Row],[Product_ID]],[1]!Table1[Product_ID],[1]!Table1[Category])</f>
        <v>Sports</v>
      </c>
      <c r="G905">
        <f>_xlfn.XLOOKUP(Table1[[#This Row],[Product_ID]],[1]!Table1[Product_ID],[1]!Table1[Unit_Price])</f>
        <v>5435</v>
      </c>
      <c r="H905">
        <f>_xlfn.XLOOKUP(Table1[[#This Row],[Product_ID]],[1]!Table1[Product_ID],[1]!Table1[Cost])</f>
        <v>3804.5</v>
      </c>
      <c r="I905">
        <v>3</v>
      </c>
      <c r="J905">
        <v>15</v>
      </c>
      <c r="K905">
        <f>Table1[[#This Row],[Quantity]]*Table1[[#This Row],[Unit_Price]]</f>
        <v>16305</v>
      </c>
      <c r="L905">
        <f>Table1[[#This Row],[Quantity]]*Table1[[#This Row],[Cost]]</f>
        <v>11413.5</v>
      </c>
      <c r="M905">
        <f>Table1[[#This Row],[Sales]]-Table1[[#This Row],[Total_Cost]]</f>
        <v>4891.5</v>
      </c>
      <c r="N905" s="1">
        <f>Table1[[#This Row],[Profit]]/Table1[[#This Row],[Sales]]</f>
        <v>0.3</v>
      </c>
      <c r="O905" t="str">
        <f>TEXT(Table1[[#This Row],[Order_Date]],"mmmm")</f>
        <v>June</v>
      </c>
      <c r="P905">
        <f>YEAR(Table1[[#This Row],[Order_Date]])</f>
        <v>2024</v>
      </c>
      <c r="Q905" t="str">
        <f>"Q"&amp;ROUNDUP(MONTH(Table1[[#This Row],[Order_Date]])/3,0)</f>
        <v>Q2</v>
      </c>
    </row>
    <row r="906" spans="1:17" x14ac:dyDescent="0.25">
      <c r="A906" t="s">
        <v>2114</v>
      </c>
      <c r="B906" t="s">
        <v>2115</v>
      </c>
      <c r="C906" t="s">
        <v>2116</v>
      </c>
      <c r="D906" t="s">
        <v>281</v>
      </c>
      <c r="E906" t="str">
        <f>_xlfn.XLOOKUP(Table1[[#This Row],[Product_ID]],[1]!Table1[Product_ID],[1]!Table1[Product_Name])</f>
        <v>Sports Product 9</v>
      </c>
      <c r="F906" t="str">
        <f>_xlfn.XLOOKUP(Table1[[#This Row],[Product_ID]],[1]!Table1[Product_ID],[1]!Table1[Category])</f>
        <v>Sports</v>
      </c>
      <c r="G906">
        <f>_xlfn.XLOOKUP(Table1[[#This Row],[Product_ID]],[1]!Table1[Product_ID],[1]!Table1[Unit_Price])</f>
        <v>10891</v>
      </c>
      <c r="H906">
        <f>_xlfn.XLOOKUP(Table1[[#This Row],[Product_ID]],[1]!Table1[Product_ID],[1]!Table1[Cost])</f>
        <v>5445.5</v>
      </c>
      <c r="I906">
        <v>5</v>
      </c>
      <c r="J906">
        <v>5</v>
      </c>
      <c r="K906">
        <f>Table1[[#This Row],[Quantity]]*Table1[[#This Row],[Unit_Price]]</f>
        <v>54455</v>
      </c>
      <c r="L906">
        <f>Table1[[#This Row],[Quantity]]*Table1[[#This Row],[Cost]]</f>
        <v>27227.5</v>
      </c>
      <c r="M906">
        <f>Table1[[#This Row],[Sales]]-Table1[[#This Row],[Total_Cost]]</f>
        <v>27227.5</v>
      </c>
      <c r="N906" s="1">
        <f>Table1[[#This Row],[Profit]]/Table1[[#This Row],[Sales]]</f>
        <v>0.5</v>
      </c>
      <c r="O906" t="str">
        <f>TEXT(Table1[[#This Row],[Order_Date]],"mmmm")</f>
        <v>November</v>
      </c>
      <c r="P906">
        <f>YEAR(Table1[[#This Row],[Order_Date]])</f>
        <v>2024</v>
      </c>
      <c r="Q906" t="str">
        <f>"Q"&amp;ROUNDUP(MONTH(Table1[[#This Row],[Order_Date]])/3,0)</f>
        <v>Q4</v>
      </c>
    </row>
    <row r="907" spans="1:17" x14ac:dyDescent="0.25">
      <c r="A907" t="s">
        <v>2117</v>
      </c>
      <c r="B907" t="s">
        <v>583</v>
      </c>
      <c r="C907" t="s">
        <v>1202</v>
      </c>
      <c r="D907" t="s">
        <v>461</v>
      </c>
      <c r="E907" t="str">
        <f>_xlfn.XLOOKUP(Table1[[#This Row],[Product_ID]],[1]!Table1[Product_ID],[1]!Table1[Product_Name])</f>
        <v>Beauty Product 13</v>
      </c>
      <c r="F907" t="str">
        <f>_xlfn.XLOOKUP(Table1[[#This Row],[Product_ID]],[1]!Table1[Product_ID],[1]!Table1[Category])</f>
        <v>Beauty</v>
      </c>
      <c r="G907">
        <f>_xlfn.XLOOKUP(Table1[[#This Row],[Product_ID]],[1]!Table1[Product_ID],[1]!Table1[Unit_Price])</f>
        <v>639</v>
      </c>
      <c r="H907">
        <f>_xlfn.XLOOKUP(Table1[[#This Row],[Product_ID]],[1]!Table1[Product_ID],[1]!Table1[Cost])</f>
        <v>319.5</v>
      </c>
      <c r="I907">
        <v>3</v>
      </c>
      <c r="J907">
        <v>5</v>
      </c>
      <c r="K907">
        <f>Table1[[#This Row],[Quantity]]*Table1[[#This Row],[Unit_Price]]</f>
        <v>1917</v>
      </c>
      <c r="L907">
        <f>Table1[[#This Row],[Quantity]]*Table1[[#This Row],[Cost]]</f>
        <v>958.5</v>
      </c>
      <c r="M907">
        <f>Table1[[#This Row],[Sales]]-Table1[[#This Row],[Total_Cost]]</f>
        <v>958.5</v>
      </c>
      <c r="N907" s="1">
        <f>Table1[[#This Row],[Profit]]/Table1[[#This Row],[Sales]]</f>
        <v>0.5</v>
      </c>
      <c r="O907" t="str">
        <f>TEXT(Table1[[#This Row],[Order_Date]],"mmmm")</f>
        <v>July</v>
      </c>
      <c r="P907">
        <f>YEAR(Table1[[#This Row],[Order_Date]])</f>
        <v>2025</v>
      </c>
      <c r="Q907" t="str">
        <f>"Q"&amp;ROUNDUP(MONTH(Table1[[#This Row],[Order_Date]])/3,0)</f>
        <v>Q3</v>
      </c>
    </row>
    <row r="908" spans="1:17" x14ac:dyDescent="0.25">
      <c r="A908" t="s">
        <v>2118</v>
      </c>
      <c r="B908" t="s">
        <v>2119</v>
      </c>
      <c r="C908" t="s">
        <v>475</v>
      </c>
      <c r="D908" t="s">
        <v>63</v>
      </c>
      <c r="E908" t="str">
        <f>_xlfn.XLOOKUP(Table1[[#This Row],[Product_ID]],[1]!Table1[Product_ID],[1]!Table1[Product_Name])</f>
        <v>Clothing Product 17</v>
      </c>
      <c r="F908" t="str">
        <f>_xlfn.XLOOKUP(Table1[[#This Row],[Product_ID]],[1]!Table1[Product_ID],[1]!Table1[Category])</f>
        <v>Clothing</v>
      </c>
      <c r="G908">
        <f>_xlfn.XLOOKUP(Table1[[#This Row],[Product_ID]],[1]!Table1[Product_ID],[1]!Table1[Unit_Price])</f>
        <v>978</v>
      </c>
      <c r="H908">
        <f>_xlfn.XLOOKUP(Table1[[#This Row],[Product_ID]],[1]!Table1[Product_ID],[1]!Table1[Cost])</f>
        <v>684.6</v>
      </c>
      <c r="I908">
        <v>3</v>
      </c>
      <c r="J908">
        <v>10</v>
      </c>
      <c r="K908">
        <f>Table1[[#This Row],[Quantity]]*Table1[[#This Row],[Unit_Price]]</f>
        <v>2934</v>
      </c>
      <c r="L908">
        <f>Table1[[#This Row],[Quantity]]*Table1[[#This Row],[Cost]]</f>
        <v>2053.8000000000002</v>
      </c>
      <c r="M908">
        <f>Table1[[#This Row],[Sales]]-Table1[[#This Row],[Total_Cost]]</f>
        <v>880.19999999999982</v>
      </c>
      <c r="N908" s="1">
        <f>Table1[[#This Row],[Profit]]/Table1[[#This Row],[Sales]]</f>
        <v>0.29999999999999993</v>
      </c>
      <c r="O908" t="str">
        <f>TEXT(Table1[[#This Row],[Order_Date]],"mmmm")</f>
        <v>May</v>
      </c>
      <c r="P908">
        <f>YEAR(Table1[[#This Row],[Order_Date]])</f>
        <v>2024</v>
      </c>
      <c r="Q908" t="str">
        <f>"Q"&amp;ROUNDUP(MONTH(Table1[[#This Row],[Order_Date]])/3,0)</f>
        <v>Q2</v>
      </c>
    </row>
    <row r="909" spans="1:17" x14ac:dyDescent="0.25">
      <c r="A909" t="s">
        <v>2120</v>
      </c>
      <c r="B909" t="s">
        <v>2041</v>
      </c>
      <c r="C909" t="s">
        <v>2121</v>
      </c>
      <c r="D909" t="s">
        <v>77</v>
      </c>
      <c r="E909" t="str">
        <f>_xlfn.XLOOKUP(Table1[[#This Row],[Product_ID]],[1]!Table1[Product_ID],[1]!Table1[Product_Name])</f>
        <v>Sports Product 83</v>
      </c>
      <c r="F909" t="str">
        <f>_xlfn.XLOOKUP(Table1[[#This Row],[Product_ID]],[1]!Table1[Product_ID],[1]!Table1[Category])</f>
        <v>Sports</v>
      </c>
      <c r="G909">
        <f>_xlfn.XLOOKUP(Table1[[#This Row],[Product_ID]],[1]!Table1[Product_ID],[1]!Table1[Unit_Price])</f>
        <v>5842</v>
      </c>
      <c r="H909">
        <f>_xlfn.XLOOKUP(Table1[[#This Row],[Product_ID]],[1]!Table1[Product_ID],[1]!Table1[Cost])</f>
        <v>3505.2</v>
      </c>
      <c r="I909">
        <v>2</v>
      </c>
      <c r="J909">
        <v>0</v>
      </c>
      <c r="K909">
        <f>Table1[[#This Row],[Quantity]]*Table1[[#This Row],[Unit_Price]]</f>
        <v>11684</v>
      </c>
      <c r="L909">
        <f>Table1[[#This Row],[Quantity]]*Table1[[#This Row],[Cost]]</f>
        <v>7010.4</v>
      </c>
      <c r="M909">
        <f>Table1[[#This Row],[Sales]]-Table1[[#This Row],[Total_Cost]]</f>
        <v>4673.6000000000004</v>
      </c>
      <c r="N909" s="1">
        <f>Table1[[#This Row],[Profit]]/Table1[[#This Row],[Sales]]</f>
        <v>0.4</v>
      </c>
      <c r="O909" t="str">
        <f>TEXT(Table1[[#This Row],[Order_Date]],"mmmm")</f>
        <v>February</v>
      </c>
      <c r="P909">
        <f>YEAR(Table1[[#This Row],[Order_Date]])</f>
        <v>2025</v>
      </c>
      <c r="Q909" t="str">
        <f>"Q"&amp;ROUNDUP(MONTH(Table1[[#This Row],[Order_Date]])/3,0)</f>
        <v>Q1</v>
      </c>
    </row>
    <row r="910" spans="1:17" x14ac:dyDescent="0.25">
      <c r="A910" t="s">
        <v>2122</v>
      </c>
      <c r="B910" t="s">
        <v>675</v>
      </c>
      <c r="C910" t="s">
        <v>1741</v>
      </c>
      <c r="D910" t="s">
        <v>115</v>
      </c>
      <c r="E910" t="str">
        <f>_xlfn.XLOOKUP(Table1[[#This Row],[Product_ID]],[1]!Table1[Product_ID],[1]!Table1[Product_Name])</f>
        <v>Beauty Product 85</v>
      </c>
      <c r="F910" t="str">
        <f>_xlfn.XLOOKUP(Table1[[#This Row],[Product_ID]],[1]!Table1[Product_ID],[1]!Table1[Category])</f>
        <v>Beauty</v>
      </c>
      <c r="G910">
        <f>_xlfn.XLOOKUP(Table1[[#This Row],[Product_ID]],[1]!Table1[Product_ID],[1]!Table1[Unit_Price])</f>
        <v>1436</v>
      </c>
      <c r="H910">
        <f>_xlfn.XLOOKUP(Table1[[#This Row],[Product_ID]],[1]!Table1[Product_ID],[1]!Table1[Cost])</f>
        <v>1005.2</v>
      </c>
      <c r="I910">
        <v>3</v>
      </c>
      <c r="J910">
        <v>10</v>
      </c>
      <c r="K910">
        <f>Table1[[#This Row],[Quantity]]*Table1[[#This Row],[Unit_Price]]</f>
        <v>4308</v>
      </c>
      <c r="L910">
        <f>Table1[[#This Row],[Quantity]]*Table1[[#This Row],[Cost]]</f>
        <v>3015.6000000000004</v>
      </c>
      <c r="M910">
        <f>Table1[[#This Row],[Sales]]-Table1[[#This Row],[Total_Cost]]</f>
        <v>1292.3999999999996</v>
      </c>
      <c r="N910" s="1">
        <f>Table1[[#This Row],[Profit]]/Table1[[#This Row],[Sales]]</f>
        <v>0.29999999999999993</v>
      </c>
      <c r="O910" t="str">
        <f>TEXT(Table1[[#This Row],[Order_Date]],"mmmm")</f>
        <v>September</v>
      </c>
      <c r="P910">
        <f>YEAR(Table1[[#This Row],[Order_Date]])</f>
        <v>2024</v>
      </c>
      <c r="Q910" t="str">
        <f>"Q"&amp;ROUNDUP(MONTH(Table1[[#This Row],[Order_Date]])/3,0)</f>
        <v>Q3</v>
      </c>
    </row>
    <row r="911" spans="1:17" x14ac:dyDescent="0.25">
      <c r="A911" t="s">
        <v>2123</v>
      </c>
      <c r="B911" t="s">
        <v>2124</v>
      </c>
      <c r="C911" t="s">
        <v>1546</v>
      </c>
      <c r="D911" t="s">
        <v>216</v>
      </c>
      <c r="E911" t="str">
        <f>_xlfn.XLOOKUP(Table1[[#This Row],[Product_ID]],[1]!Table1[Product_ID],[1]!Table1[Product_Name])</f>
        <v>Beauty Product 69</v>
      </c>
      <c r="F911" t="str">
        <f>_xlfn.XLOOKUP(Table1[[#This Row],[Product_ID]],[1]!Table1[Product_ID],[1]!Table1[Category])</f>
        <v>Beauty</v>
      </c>
      <c r="G911">
        <f>_xlfn.XLOOKUP(Table1[[#This Row],[Product_ID]],[1]!Table1[Product_ID],[1]!Table1[Unit_Price])</f>
        <v>384</v>
      </c>
      <c r="H911">
        <f>_xlfn.XLOOKUP(Table1[[#This Row],[Product_ID]],[1]!Table1[Product_ID],[1]!Table1[Cost])</f>
        <v>192</v>
      </c>
      <c r="I911">
        <v>4</v>
      </c>
      <c r="J911">
        <v>10</v>
      </c>
      <c r="K911">
        <f>Table1[[#This Row],[Quantity]]*Table1[[#This Row],[Unit_Price]]</f>
        <v>1536</v>
      </c>
      <c r="L911">
        <f>Table1[[#This Row],[Quantity]]*Table1[[#This Row],[Cost]]</f>
        <v>768</v>
      </c>
      <c r="M911">
        <f>Table1[[#This Row],[Sales]]-Table1[[#This Row],[Total_Cost]]</f>
        <v>768</v>
      </c>
      <c r="N911" s="1">
        <f>Table1[[#This Row],[Profit]]/Table1[[#This Row],[Sales]]</f>
        <v>0.5</v>
      </c>
      <c r="O911" t="str">
        <f>TEXT(Table1[[#This Row],[Order_Date]],"mmmm")</f>
        <v>July</v>
      </c>
      <c r="P911">
        <f>YEAR(Table1[[#This Row],[Order_Date]])</f>
        <v>2024</v>
      </c>
      <c r="Q911" t="str">
        <f>"Q"&amp;ROUNDUP(MONTH(Table1[[#This Row],[Order_Date]])/3,0)</f>
        <v>Q3</v>
      </c>
    </row>
    <row r="912" spans="1:17" x14ac:dyDescent="0.25">
      <c r="A912" t="s">
        <v>2125</v>
      </c>
      <c r="B912" t="s">
        <v>2126</v>
      </c>
      <c r="C912" t="s">
        <v>2127</v>
      </c>
      <c r="D912" t="s">
        <v>115</v>
      </c>
      <c r="E912" t="str">
        <f>_xlfn.XLOOKUP(Table1[[#This Row],[Product_ID]],[1]!Table1[Product_ID],[1]!Table1[Product_Name])</f>
        <v>Beauty Product 85</v>
      </c>
      <c r="F912" t="str">
        <f>_xlfn.XLOOKUP(Table1[[#This Row],[Product_ID]],[1]!Table1[Product_ID],[1]!Table1[Category])</f>
        <v>Beauty</v>
      </c>
      <c r="G912">
        <f>_xlfn.XLOOKUP(Table1[[#This Row],[Product_ID]],[1]!Table1[Product_ID],[1]!Table1[Unit_Price])</f>
        <v>1436</v>
      </c>
      <c r="H912">
        <f>_xlfn.XLOOKUP(Table1[[#This Row],[Product_ID]],[1]!Table1[Product_ID],[1]!Table1[Cost])</f>
        <v>1005.2</v>
      </c>
      <c r="I912">
        <v>3</v>
      </c>
      <c r="J912">
        <v>5</v>
      </c>
      <c r="K912">
        <f>Table1[[#This Row],[Quantity]]*Table1[[#This Row],[Unit_Price]]</f>
        <v>4308</v>
      </c>
      <c r="L912">
        <f>Table1[[#This Row],[Quantity]]*Table1[[#This Row],[Cost]]</f>
        <v>3015.6000000000004</v>
      </c>
      <c r="M912">
        <f>Table1[[#This Row],[Sales]]-Table1[[#This Row],[Total_Cost]]</f>
        <v>1292.3999999999996</v>
      </c>
      <c r="N912" s="1">
        <f>Table1[[#This Row],[Profit]]/Table1[[#This Row],[Sales]]</f>
        <v>0.29999999999999993</v>
      </c>
      <c r="O912" t="str">
        <f>TEXT(Table1[[#This Row],[Order_Date]],"mmmm")</f>
        <v>September</v>
      </c>
      <c r="P912">
        <f>YEAR(Table1[[#This Row],[Order_Date]])</f>
        <v>2024</v>
      </c>
      <c r="Q912" t="str">
        <f>"Q"&amp;ROUNDUP(MONTH(Table1[[#This Row],[Order_Date]])/3,0)</f>
        <v>Q3</v>
      </c>
    </row>
    <row r="913" spans="1:17" x14ac:dyDescent="0.25">
      <c r="A913" t="s">
        <v>2128</v>
      </c>
      <c r="B913" t="s">
        <v>688</v>
      </c>
      <c r="C913" t="s">
        <v>850</v>
      </c>
      <c r="D913" t="s">
        <v>426</v>
      </c>
      <c r="E913" t="str">
        <f>_xlfn.XLOOKUP(Table1[[#This Row],[Product_ID]],[1]!Table1[Product_ID],[1]!Table1[Product_Name])</f>
        <v>Clothing Product 95</v>
      </c>
      <c r="F913" t="str">
        <f>_xlfn.XLOOKUP(Table1[[#This Row],[Product_ID]],[1]!Table1[Product_ID],[1]!Table1[Category])</f>
        <v>Clothing</v>
      </c>
      <c r="G913">
        <f>_xlfn.XLOOKUP(Table1[[#This Row],[Product_ID]],[1]!Table1[Product_ID],[1]!Table1[Unit_Price])</f>
        <v>4520</v>
      </c>
      <c r="H913">
        <f>_xlfn.XLOOKUP(Table1[[#This Row],[Product_ID]],[1]!Table1[Product_ID],[1]!Table1[Cost])</f>
        <v>3164</v>
      </c>
      <c r="I913">
        <v>2</v>
      </c>
      <c r="J913">
        <v>10</v>
      </c>
      <c r="K913">
        <f>Table1[[#This Row],[Quantity]]*Table1[[#This Row],[Unit_Price]]</f>
        <v>9040</v>
      </c>
      <c r="L913">
        <f>Table1[[#This Row],[Quantity]]*Table1[[#This Row],[Cost]]</f>
        <v>6328</v>
      </c>
      <c r="M913">
        <f>Table1[[#This Row],[Sales]]-Table1[[#This Row],[Total_Cost]]</f>
        <v>2712</v>
      </c>
      <c r="N913" s="1">
        <f>Table1[[#This Row],[Profit]]/Table1[[#This Row],[Sales]]</f>
        <v>0.3</v>
      </c>
      <c r="O913" t="str">
        <f>TEXT(Table1[[#This Row],[Order_Date]],"mmmm")</f>
        <v>October</v>
      </c>
      <c r="P913">
        <f>YEAR(Table1[[#This Row],[Order_Date]])</f>
        <v>2024</v>
      </c>
      <c r="Q913" t="str">
        <f>"Q"&amp;ROUNDUP(MONTH(Table1[[#This Row],[Order_Date]])/3,0)</f>
        <v>Q4</v>
      </c>
    </row>
    <row r="914" spans="1:17" x14ac:dyDescent="0.25">
      <c r="A914" t="s">
        <v>2129</v>
      </c>
      <c r="B914" t="s">
        <v>1339</v>
      </c>
      <c r="C914" t="s">
        <v>2130</v>
      </c>
      <c r="D914" t="s">
        <v>753</v>
      </c>
      <c r="E914" t="str">
        <f>_xlfn.XLOOKUP(Table1[[#This Row],[Product_ID]],[1]!Table1[Product_ID],[1]!Table1[Product_Name])</f>
        <v>Beauty Product 73</v>
      </c>
      <c r="F914" t="str">
        <f>_xlfn.XLOOKUP(Table1[[#This Row],[Product_ID]],[1]!Table1[Product_ID],[1]!Table1[Category])</f>
        <v>Beauty</v>
      </c>
      <c r="G914">
        <f>_xlfn.XLOOKUP(Table1[[#This Row],[Product_ID]],[1]!Table1[Product_ID],[1]!Table1[Unit_Price])</f>
        <v>626</v>
      </c>
      <c r="H914">
        <f>_xlfn.XLOOKUP(Table1[[#This Row],[Product_ID]],[1]!Table1[Product_ID],[1]!Table1[Cost])</f>
        <v>438.2</v>
      </c>
      <c r="I914">
        <v>2</v>
      </c>
      <c r="J914">
        <v>20</v>
      </c>
      <c r="K914">
        <f>Table1[[#This Row],[Quantity]]*Table1[[#This Row],[Unit_Price]]</f>
        <v>1252</v>
      </c>
      <c r="L914">
        <f>Table1[[#This Row],[Quantity]]*Table1[[#This Row],[Cost]]</f>
        <v>876.4</v>
      </c>
      <c r="M914">
        <f>Table1[[#This Row],[Sales]]-Table1[[#This Row],[Total_Cost]]</f>
        <v>375.6</v>
      </c>
      <c r="N914" s="1">
        <f>Table1[[#This Row],[Profit]]/Table1[[#This Row],[Sales]]</f>
        <v>0.30000000000000004</v>
      </c>
      <c r="O914" t="str">
        <f>TEXT(Table1[[#This Row],[Order_Date]],"mmmm")</f>
        <v>November</v>
      </c>
      <c r="P914">
        <f>YEAR(Table1[[#This Row],[Order_Date]])</f>
        <v>2025</v>
      </c>
      <c r="Q914" t="str">
        <f>"Q"&amp;ROUNDUP(MONTH(Table1[[#This Row],[Order_Date]])/3,0)</f>
        <v>Q4</v>
      </c>
    </row>
    <row r="915" spans="1:17" x14ac:dyDescent="0.25">
      <c r="A915" t="s">
        <v>2131</v>
      </c>
      <c r="B915" t="s">
        <v>1539</v>
      </c>
      <c r="C915" t="s">
        <v>2132</v>
      </c>
      <c r="D915" t="s">
        <v>127</v>
      </c>
      <c r="E915" t="str">
        <f>_xlfn.XLOOKUP(Table1[[#This Row],[Product_ID]],[1]!Table1[Product_ID],[1]!Table1[Product_Name])</f>
        <v>Sports Product 75</v>
      </c>
      <c r="F915" t="str">
        <f>_xlfn.XLOOKUP(Table1[[#This Row],[Product_ID]],[1]!Table1[Product_ID],[1]!Table1[Category])</f>
        <v>Sports</v>
      </c>
      <c r="G915">
        <f>_xlfn.XLOOKUP(Table1[[#This Row],[Product_ID]],[1]!Table1[Product_ID],[1]!Table1[Unit_Price])</f>
        <v>5435</v>
      </c>
      <c r="H915">
        <f>_xlfn.XLOOKUP(Table1[[#This Row],[Product_ID]],[1]!Table1[Product_ID],[1]!Table1[Cost])</f>
        <v>3804.5</v>
      </c>
      <c r="I915">
        <v>2</v>
      </c>
      <c r="J915">
        <v>10</v>
      </c>
      <c r="K915">
        <f>Table1[[#This Row],[Quantity]]*Table1[[#This Row],[Unit_Price]]</f>
        <v>10870</v>
      </c>
      <c r="L915">
        <f>Table1[[#This Row],[Quantity]]*Table1[[#This Row],[Cost]]</f>
        <v>7609</v>
      </c>
      <c r="M915">
        <f>Table1[[#This Row],[Sales]]-Table1[[#This Row],[Total_Cost]]</f>
        <v>3261</v>
      </c>
      <c r="N915" s="1">
        <f>Table1[[#This Row],[Profit]]/Table1[[#This Row],[Sales]]</f>
        <v>0.3</v>
      </c>
      <c r="O915" t="str">
        <f>TEXT(Table1[[#This Row],[Order_Date]],"mmmm")</f>
        <v>November</v>
      </c>
      <c r="P915">
        <f>YEAR(Table1[[#This Row],[Order_Date]])</f>
        <v>2025</v>
      </c>
      <c r="Q915" t="str">
        <f>"Q"&amp;ROUNDUP(MONTH(Table1[[#This Row],[Order_Date]])/3,0)</f>
        <v>Q4</v>
      </c>
    </row>
    <row r="916" spans="1:17" x14ac:dyDescent="0.25">
      <c r="A916" t="s">
        <v>2133</v>
      </c>
      <c r="B916" t="s">
        <v>600</v>
      </c>
      <c r="C916" t="s">
        <v>1255</v>
      </c>
      <c r="D916" t="s">
        <v>297</v>
      </c>
      <c r="E916" t="str">
        <f>_xlfn.XLOOKUP(Table1[[#This Row],[Product_ID]],[1]!Table1[Product_ID],[1]!Table1[Product_Name])</f>
        <v>Home &amp; Kitchen Product 64</v>
      </c>
      <c r="F916" t="str">
        <f>_xlfn.XLOOKUP(Table1[[#This Row],[Product_ID]],[1]!Table1[Product_ID],[1]!Table1[Category])</f>
        <v>Home &amp; Kitchen</v>
      </c>
      <c r="G916">
        <f>_xlfn.XLOOKUP(Table1[[#This Row],[Product_ID]],[1]!Table1[Product_ID],[1]!Table1[Unit_Price])</f>
        <v>8274</v>
      </c>
      <c r="H916">
        <f>_xlfn.XLOOKUP(Table1[[#This Row],[Product_ID]],[1]!Table1[Product_ID],[1]!Table1[Cost])</f>
        <v>5791.8</v>
      </c>
      <c r="I916">
        <v>5</v>
      </c>
      <c r="J916">
        <v>0</v>
      </c>
      <c r="K916">
        <f>Table1[[#This Row],[Quantity]]*Table1[[#This Row],[Unit_Price]]</f>
        <v>41370</v>
      </c>
      <c r="L916">
        <f>Table1[[#This Row],[Quantity]]*Table1[[#This Row],[Cost]]</f>
        <v>28959</v>
      </c>
      <c r="M916">
        <f>Table1[[#This Row],[Sales]]-Table1[[#This Row],[Total_Cost]]</f>
        <v>12411</v>
      </c>
      <c r="N916" s="1">
        <f>Table1[[#This Row],[Profit]]/Table1[[#This Row],[Sales]]</f>
        <v>0.3</v>
      </c>
      <c r="O916" t="str">
        <f>TEXT(Table1[[#This Row],[Order_Date]],"mmmm")</f>
        <v>December</v>
      </c>
      <c r="P916">
        <f>YEAR(Table1[[#This Row],[Order_Date]])</f>
        <v>2025</v>
      </c>
      <c r="Q916" t="str">
        <f>"Q"&amp;ROUNDUP(MONTH(Table1[[#This Row],[Order_Date]])/3,0)</f>
        <v>Q4</v>
      </c>
    </row>
    <row r="917" spans="1:17" x14ac:dyDescent="0.25">
      <c r="A917" t="s">
        <v>2134</v>
      </c>
      <c r="B917" t="s">
        <v>463</v>
      </c>
      <c r="C917" t="s">
        <v>2135</v>
      </c>
      <c r="D917" t="s">
        <v>153</v>
      </c>
      <c r="E917" t="str">
        <f>_xlfn.XLOOKUP(Table1[[#This Row],[Product_ID]],[1]!Table1[Product_ID],[1]!Table1[Product_Name])</f>
        <v>Beauty Product 98</v>
      </c>
      <c r="F917" t="str">
        <f>_xlfn.XLOOKUP(Table1[[#This Row],[Product_ID]],[1]!Table1[Product_ID],[1]!Table1[Category])</f>
        <v>Beauty</v>
      </c>
      <c r="G917">
        <f>_xlfn.XLOOKUP(Table1[[#This Row],[Product_ID]],[1]!Table1[Product_ID],[1]!Table1[Unit_Price])</f>
        <v>1661</v>
      </c>
      <c r="H917">
        <f>_xlfn.XLOOKUP(Table1[[#This Row],[Product_ID]],[1]!Table1[Product_ID],[1]!Table1[Cost])</f>
        <v>830.5</v>
      </c>
      <c r="I917">
        <v>5</v>
      </c>
      <c r="J917">
        <v>0</v>
      </c>
      <c r="K917">
        <f>Table1[[#This Row],[Quantity]]*Table1[[#This Row],[Unit_Price]]</f>
        <v>8305</v>
      </c>
      <c r="L917">
        <f>Table1[[#This Row],[Quantity]]*Table1[[#This Row],[Cost]]</f>
        <v>4152.5</v>
      </c>
      <c r="M917">
        <f>Table1[[#This Row],[Sales]]-Table1[[#This Row],[Total_Cost]]</f>
        <v>4152.5</v>
      </c>
      <c r="N917" s="1">
        <f>Table1[[#This Row],[Profit]]/Table1[[#This Row],[Sales]]</f>
        <v>0.5</v>
      </c>
      <c r="O917" t="str">
        <f>TEXT(Table1[[#This Row],[Order_Date]],"mmmm")</f>
        <v>November</v>
      </c>
      <c r="P917">
        <f>YEAR(Table1[[#This Row],[Order_Date]])</f>
        <v>2025</v>
      </c>
      <c r="Q917" t="str">
        <f>"Q"&amp;ROUNDUP(MONTH(Table1[[#This Row],[Order_Date]])/3,0)</f>
        <v>Q4</v>
      </c>
    </row>
    <row r="918" spans="1:17" x14ac:dyDescent="0.25">
      <c r="A918" t="s">
        <v>2136</v>
      </c>
      <c r="B918" t="s">
        <v>1930</v>
      </c>
      <c r="C918" t="s">
        <v>1806</v>
      </c>
      <c r="D918" t="s">
        <v>812</v>
      </c>
      <c r="E918" t="str">
        <f>_xlfn.XLOOKUP(Table1[[#This Row],[Product_ID]],[1]!Table1[Product_ID],[1]!Table1[Product_Name])</f>
        <v>Beauty Product 5</v>
      </c>
      <c r="F918" t="str">
        <f>_xlfn.XLOOKUP(Table1[[#This Row],[Product_ID]],[1]!Table1[Product_ID],[1]!Table1[Category])</f>
        <v>Beauty</v>
      </c>
      <c r="G918">
        <f>_xlfn.XLOOKUP(Table1[[#This Row],[Product_ID]],[1]!Table1[Product_ID],[1]!Table1[Unit_Price])</f>
        <v>3939</v>
      </c>
      <c r="H918">
        <f>_xlfn.XLOOKUP(Table1[[#This Row],[Product_ID]],[1]!Table1[Product_ID],[1]!Table1[Cost])</f>
        <v>2757.3</v>
      </c>
      <c r="I918">
        <v>3</v>
      </c>
      <c r="J918">
        <v>20</v>
      </c>
      <c r="K918">
        <f>Table1[[#This Row],[Quantity]]*Table1[[#This Row],[Unit_Price]]</f>
        <v>11817</v>
      </c>
      <c r="L918">
        <f>Table1[[#This Row],[Quantity]]*Table1[[#This Row],[Cost]]</f>
        <v>8271.9000000000015</v>
      </c>
      <c r="M918">
        <f>Table1[[#This Row],[Sales]]-Table1[[#This Row],[Total_Cost]]</f>
        <v>3545.0999999999985</v>
      </c>
      <c r="N918" s="1">
        <f>Table1[[#This Row],[Profit]]/Table1[[#This Row],[Sales]]</f>
        <v>0.29999999999999988</v>
      </c>
      <c r="O918" t="str">
        <f>TEXT(Table1[[#This Row],[Order_Date]],"mmmm")</f>
        <v>December</v>
      </c>
      <c r="P918">
        <f>YEAR(Table1[[#This Row],[Order_Date]])</f>
        <v>2025</v>
      </c>
      <c r="Q918" t="str">
        <f>"Q"&amp;ROUNDUP(MONTH(Table1[[#This Row],[Order_Date]])/3,0)</f>
        <v>Q4</v>
      </c>
    </row>
    <row r="919" spans="1:17" x14ac:dyDescent="0.25">
      <c r="A919" t="s">
        <v>2137</v>
      </c>
      <c r="B919" t="s">
        <v>2006</v>
      </c>
      <c r="C919" t="s">
        <v>2138</v>
      </c>
      <c r="D919" t="s">
        <v>381</v>
      </c>
      <c r="E919" t="str">
        <f>_xlfn.XLOOKUP(Table1[[#This Row],[Product_ID]],[1]!Table1[Product_ID],[1]!Table1[Product_Name])</f>
        <v>Electronics Product 59</v>
      </c>
      <c r="F919" t="str">
        <f>_xlfn.XLOOKUP(Table1[[#This Row],[Product_ID]],[1]!Table1[Product_ID],[1]!Table1[Category])</f>
        <v>Electronics</v>
      </c>
      <c r="G919">
        <f>_xlfn.XLOOKUP(Table1[[#This Row],[Product_ID]],[1]!Table1[Product_ID],[1]!Table1[Unit_Price])</f>
        <v>39929</v>
      </c>
      <c r="H919">
        <f>_xlfn.XLOOKUP(Table1[[#This Row],[Product_ID]],[1]!Table1[Product_ID],[1]!Table1[Cost])</f>
        <v>23957.4</v>
      </c>
      <c r="I919">
        <v>5</v>
      </c>
      <c r="J919">
        <v>20</v>
      </c>
      <c r="K919">
        <f>Table1[[#This Row],[Quantity]]*Table1[[#This Row],[Unit_Price]]</f>
        <v>199645</v>
      </c>
      <c r="L919">
        <f>Table1[[#This Row],[Quantity]]*Table1[[#This Row],[Cost]]</f>
        <v>119787</v>
      </c>
      <c r="M919">
        <f>Table1[[#This Row],[Sales]]-Table1[[#This Row],[Total_Cost]]</f>
        <v>79858</v>
      </c>
      <c r="N919" s="1">
        <f>Table1[[#This Row],[Profit]]/Table1[[#This Row],[Sales]]</f>
        <v>0.4</v>
      </c>
      <c r="O919" t="str">
        <f>TEXT(Table1[[#This Row],[Order_Date]],"mmmm")</f>
        <v>October</v>
      </c>
      <c r="P919">
        <f>YEAR(Table1[[#This Row],[Order_Date]])</f>
        <v>2025</v>
      </c>
      <c r="Q919" t="str">
        <f>"Q"&amp;ROUNDUP(MONTH(Table1[[#This Row],[Order_Date]])/3,0)</f>
        <v>Q4</v>
      </c>
    </row>
    <row r="920" spans="1:17" x14ac:dyDescent="0.25">
      <c r="A920" t="s">
        <v>2139</v>
      </c>
      <c r="B920" t="s">
        <v>1050</v>
      </c>
      <c r="C920" t="s">
        <v>973</v>
      </c>
      <c r="D920" t="s">
        <v>567</v>
      </c>
      <c r="E920" t="str">
        <f>_xlfn.XLOOKUP(Table1[[#This Row],[Product_ID]],[1]!Table1[Product_ID],[1]!Table1[Product_Name])</f>
        <v>Beauty Product 52</v>
      </c>
      <c r="F920" t="str">
        <f>_xlfn.XLOOKUP(Table1[[#This Row],[Product_ID]],[1]!Table1[Product_ID],[1]!Table1[Category])</f>
        <v>Beauty</v>
      </c>
      <c r="G920">
        <f>_xlfn.XLOOKUP(Table1[[#This Row],[Product_ID]],[1]!Table1[Product_ID],[1]!Table1[Unit_Price])</f>
        <v>192</v>
      </c>
      <c r="H920">
        <f>_xlfn.XLOOKUP(Table1[[#This Row],[Product_ID]],[1]!Table1[Product_ID],[1]!Table1[Cost])</f>
        <v>96</v>
      </c>
      <c r="I920">
        <v>5</v>
      </c>
      <c r="J920">
        <v>0</v>
      </c>
      <c r="K920">
        <f>Table1[[#This Row],[Quantity]]*Table1[[#This Row],[Unit_Price]]</f>
        <v>960</v>
      </c>
      <c r="L920">
        <f>Table1[[#This Row],[Quantity]]*Table1[[#This Row],[Cost]]</f>
        <v>480</v>
      </c>
      <c r="M920">
        <f>Table1[[#This Row],[Sales]]-Table1[[#This Row],[Total_Cost]]</f>
        <v>480</v>
      </c>
      <c r="N920" s="1">
        <f>Table1[[#This Row],[Profit]]/Table1[[#This Row],[Sales]]</f>
        <v>0.5</v>
      </c>
      <c r="O920" t="str">
        <f>TEXT(Table1[[#This Row],[Order_Date]],"mmmm")</f>
        <v>February</v>
      </c>
      <c r="P920">
        <f>YEAR(Table1[[#This Row],[Order_Date]])</f>
        <v>2025</v>
      </c>
      <c r="Q920" t="str">
        <f>"Q"&amp;ROUNDUP(MONTH(Table1[[#This Row],[Order_Date]])/3,0)</f>
        <v>Q1</v>
      </c>
    </row>
    <row r="921" spans="1:17" x14ac:dyDescent="0.25">
      <c r="A921" t="s">
        <v>2140</v>
      </c>
      <c r="B921" t="s">
        <v>1180</v>
      </c>
      <c r="C921" t="s">
        <v>2141</v>
      </c>
      <c r="D921" t="s">
        <v>1034</v>
      </c>
      <c r="E921" t="str">
        <f>_xlfn.XLOOKUP(Table1[[#This Row],[Product_ID]],[1]!Table1[Product_ID],[1]!Table1[Product_Name])</f>
        <v>Electronics Product 36</v>
      </c>
      <c r="F921" t="str">
        <f>_xlfn.XLOOKUP(Table1[[#This Row],[Product_ID]],[1]!Table1[Product_ID],[1]!Table1[Category])</f>
        <v>Electronics</v>
      </c>
      <c r="G921">
        <f>_xlfn.XLOOKUP(Table1[[#This Row],[Product_ID]],[1]!Table1[Product_ID],[1]!Table1[Unit_Price])</f>
        <v>3046</v>
      </c>
      <c r="H921">
        <f>_xlfn.XLOOKUP(Table1[[#This Row],[Product_ID]],[1]!Table1[Product_ID],[1]!Table1[Cost])</f>
        <v>1827.6</v>
      </c>
      <c r="I921">
        <v>5</v>
      </c>
      <c r="J921">
        <v>0</v>
      </c>
      <c r="K921">
        <f>Table1[[#This Row],[Quantity]]*Table1[[#This Row],[Unit_Price]]</f>
        <v>15230</v>
      </c>
      <c r="L921">
        <f>Table1[[#This Row],[Quantity]]*Table1[[#This Row],[Cost]]</f>
        <v>9138</v>
      </c>
      <c r="M921">
        <f>Table1[[#This Row],[Sales]]-Table1[[#This Row],[Total_Cost]]</f>
        <v>6092</v>
      </c>
      <c r="N921" s="1">
        <f>Table1[[#This Row],[Profit]]/Table1[[#This Row],[Sales]]</f>
        <v>0.4</v>
      </c>
      <c r="O921" t="str">
        <f>TEXT(Table1[[#This Row],[Order_Date]],"mmmm")</f>
        <v>March</v>
      </c>
      <c r="P921">
        <f>YEAR(Table1[[#This Row],[Order_Date]])</f>
        <v>2025</v>
      </c>
      <c r="Q921" t="str">
        <f>"Q"&amp;ROUNDUP(MONTH(Table1[[#This Row],[Order_Date]])/3,0)</f>
        <v>Q1</v>
      </c>
    </row>
    <row r="922" spans="1:17" x14ac:dyDescent="0.25">
      <c r="A922" t="s">
        <v>2142</v>
      </c>
      <c r="B922" t="s">
        <v>2143</v>
      </c>
      <c r="C922" t="s">
        <v>2144</v>
      </c>
      <c r="D922" t="s">
        <v>146</v>
      </c>
      <c r="E922" t="str">
        <f>_xlfn.XLOOKUP(Table1[[#This Row],[Product_ID]],[1]!Table1[Product_ID],[1]!Table1[Product_Name])</f>
        <v>Electronics Product 8</v>
      </c>
      <c r="F922" t="str">
        <f>_xlfn.XLOOKUP(Table1[[#This Row],[Product_ID]],[1]!Table1[Product_ID],[1]!Table1[Category])</f>
        <v>Electronics</v>
      </c>
      <c r="G922">
        <f>_xlfn.XLOOKUP(Table1[[#This Row],[Product_ID]],[1]!Table1[Product_ID],[1]!Table1[Unit_Price])</f>
        <v>41971</v>
      </c>
      <c r="H922">
        <f>_xlfn.XLOOKUP(Table1[[#This Row],[Product_ID]],[1]!Table1[Product_ID],[1]!Table1[Cost])</f>
        <v>29379.7</v>
      </c>
      <c r="I922">
        <v>5</v>
      </c>
      <c r="J922">
        <v>20</v>
      </c>
      <c r="K922">
        <f>Table1[[#This Row],[Quantity]]*Table1[[#This Row],[Unit_Price]]</f>
        <v>209855</v>
      </c>
      <c r="L922">
        <f>Table1[[#This Row],[Quantity]]*Table1[[#This Row],[Cost]]</f>
        <v>146898.5</v>
      </c>
      <c r="M922">
        <f>Table1[[#This Row],[Sales]]-Table1[[#This Row],[Total_Cost]]</f>
        <v>62956.5</v>
      </c>
      <c r="N922" s="1">
        <f>Table1[[#This Row],[Profit]]/Table1[[#This Row],[Sales]]</f>
        <v>0.3</v>
      </c>
      <c r="O922" t="str">
        <f>TEXT(Table1[[#This Row],[Order_Date]],"mmmm")</f>
        <v>July</v>
      </c>
      <c r="P922">
        <f>YEAR(Table1[[#This Row],[Order_Date]])</f>
        <v>2024</v>
      </c>
      <c r="Q922" t="str">
        <f>"Q"&amp;ROUNDUP(MONTH(Table1[[#This Row],[Order_Date]])/3,0)</f>
        <v>Q3</v>
      </c>
    </row>
    <row r="923" spans="1:17" x14ac:dyDescent="0.25">
      <c r="A923" t="s">
        <v>2145</v>
      </c>
      <c r="B923" t="s">
        <v>1530</v>
      </c>
      <c r="C923" t="s">
        <v>1856</v>
      </c>
      <c r="D923" t="s">
        <v>21</v>
      </c>
      <c r="E923" t="str">
        <f>_xlfn.XLOOKUP(Table1[[#This Row],[Product_ID]],[1]!Table1[Product_ID],[1]!Table1[Product_Name])</f>
        <v>Electronics Product 77</v>
      </c>
      <c r="F923" t="str">
        <f>_xlfn.XLOOKUP(Table1[[#This Row],[Product_ID]],[1]!Table1[Product_ID],[1]!Table1[Category])</f>
        <v>Electronics</v>
      </c>
      <c r="G923">
        <f>_xlfn.XLOOKUP(Table1[[#This Row],[Product_ID]],[1]!Table1[Product_ID],[1]!Table1[Unit_Price])</f>
        <v>42787</v>
      </c>
      <c r="H923">
        <f>_xlfn.XLOOKUP(Table1[[#This Row],[Product_ID]],[1]!Table1[Product_ID],[1]!Table1[Cost])</f>
        <v>29950.9</v>
      </c>
      <c r="I923">
        <v>1</v>
      </c>
      <c r="J923">
        <v>20</v>
      </c>
      <c r="K923">
        <f>Table1[[#This Row],[Quantity]]*Table1[[#This Row],[Unit_Price]]</f>
        <v>42787</v>
      </c>
      <c r="L923">
        <f>Table1[[#This Row],[Quantity]]*Table1[[#This Row],[Cost]]</f>
        <v>29950.9</v>
      </c>
      <c r="M923">
        <f>Table1[[#This Row],[Sales]]-Table1[[#This Row],[Total_Cost]]</f>
        <v>12836.099999999999</v>
      </c>
      <c r="N923" s="1">
        <f>Table1[[#This Row],[Profit]]/Table1[[#This Row],[Sales]]</f>
        <v>0.3</v>
      </c>
      <c r="O923" t="str">
        <f>TEXT(Table1[[#This Row],[Order_Date]],"mmmm")</f>
        <v>October</v>
      </c>
      <c r="P923">
        <f>YEAR(Table1[[#This Row],[Order_Date]])</f>
        <v>2025</v>
      </c>
      <c r="Q923" t="str">
        <f>"Q"&amp;ROUNDUP(MONTH(Table1[[#This Row],[Order_Date]])/3,0)</f>
        <v>Q4</v>
      </c>
    </row>
    <row r="924" spans="1:17" x14ac:dyDescent="0.25">
      <c r="A924" t="s">
        <v>2146</v>
      </c>
      <c r="B924" t="s">
        <v>2147</v>
      </c>
      <c r="C924" t="s">
        <v>2148</v>
      </c>
      <c r="D924" t="s">
        <v>570</v>
      </c>
      <c r="E924" t="str">
        <f>_xlfn.XLOOKUP(Table1[[#This Row],[Product_ID]],[1]!Table1[Product_ID],[1]!Table1[Product_Name])</f>
        <v>Electronics Product 87</v>
      </c>
      <c r="F924" t="str">
        <f>_xlfn.XLOOKUP(Table1[[#This Row],[Product_ID]],[1]!Table1[Product_ID],[1]!Table1[Category])</f>
        <v>Electronics</v>
      </c>
      <c r="G924">
        <f>_xlfn.XLOOKUP(Table1[[#This Row],[Product_ID]],[1]!Table1[Product_ID],[1]!Table1[Unit_Price])</f>
        <v>25216</v>
      </c>
      <c r="H924">
        <f>_xlfn.XLOOKUP(Table1[[#This Row],[Product_ID]],[1]!Table1[Product_ID],[1]!Table1[Cost])</f>
        <v>17651.2</v>
      </c>
      <c r="I924">
        <v>4</v>
      </c>
      <c r="J924">
        <v>0</v>
      </c>
      <c r="K924">
        <f>Table1[[#This Row],[Quantity]]*Table1[[#This Row],[Unit_Price]]</f>
        <v>100864</v>
      </c>
      <c r="L924">
        <f>Table1[[#This Row],[Quantity]]*Table1[[#This Row],[Cost]]</f>
        <v>70604.800000000003</v>
      </c>
      <c r="M924">
        <f>Table1[[#This Row],[Sales]]-Table1[[#This Row],[Total_Cost]]</f>
        <v>30259.199999999997</v>
      </c>
      <c r="N924" s="1">
        <f>Table1[[#This Row],[Profit]]/Table1[[#This Row],[Sales]]</f>
        <v>0.3</v>
      </c>
      <c r="O924" t="str">
        <f>TEXT(Table1[[#This Row],[Order_Date]],"mmmm")</f>
        <v>June</v>
      </c>
      <c r="P924">
        <f>YEAR(Table1[[#This Row],[Order_Date]])</f>
        <v>2024</v>
      </c>
      <c r="Q924" t="str">
        <f>"Q"&amp;ROUNDUP(MONTH(Table1[[#This Row],[Order_Date]])/3,0)</f>
        <v>Q2</v>
      </c>
    </row>
    <row r="925" spans="1:17" x14ac:dyDescent="0.25">
      <c r="A925" t="s">
        <v>2149</v>
      </c>
      <c r="B925" t="s">
        <v>293</v>
      </c>
      <c r="C925" t="s">
        <v>2150</v>
      </c>
      <c r="D925" t="s">
        <v>157</v>
      </c>
      <c r="E925" t="str">
        <f>_xlfn.XLOOKUP(Table1[[#This Row],[Product_ID]],[1]!Table1[Product_ID],[1]!Table1[Product_Name])</f>
        <v>Sports Product 89</v>
      </c>
      <c r="F925" t="str">
        <f>_xlfn.XLOOKUP(Table1[[#This Row],[Product_ID]],[1]!Table1[Product_ID],[1]!Table1[Category])</f>
        <v>Sports</v>
      </c>
      <c r="G925">
        <f>_xlfn.XLOOKUP(Table1[[#This Row],[Product_ID]],[1]!Table1[Product_ID],[1]!Table1[Unit_Price])</f>
        <v>2956</v>
      </c>
      <c r="H925">
        <f>_xlfn.XLOOKUP(Table1[[#This Row],[Product_ID]],[1]!Table1[Product_ID],[1]!Table1[Cost])</f>
        <v>1478</v>
      </c>
      <c r="I925">
        <v>4</v>
      </c>
      <c r="J925">
        <v>20</v>
      </c>
      <c r="K925">
        <f>Table1[[#This Row],[Quantity]]*Table1[[#This Row],[Unit_Price]]</f>
        <v>11824</v>
      </c>
      <c r="L925">
        <f>Table1[[#This Row],[Quantity]]*Table1[[#This Row],[Cost]]</f>
        <v>5912</v>
      </c>
      <c r="M925">
        <f>Table1[[#This Row],[Sales]]-Table1[[#This Row],[Total_Cost]]</f>
        <v>5912</v>
      </c>
      <c r="N925" s="1">
        <f>Table1[[#This Row],[Profit]]/Table1[[#This Row],[Sales]]</f>
        <v>0.5</v>
      </c>
      <c r="O925" t="str">
        <f>TEXT(Table1[[#This Row],[Order_Date]],"mmmm")</f>
        <v>January</v>
      </c>
      <c r="P925">
        <f>YEAR(Table1[[#This Row],[Order_Date]])</f>
        <v>2024</v>
      </c>
      <c r="Q925" t="str">
        <f>"Q"&amp;ROUNDUP(MONTH(Table1[[#This Row],[Order_Date]])/3,0)</f>
        <v>Q1</v>
      </c>
    </row>
    <row r="926" spans="1:17" x14ac:dyDescent="0.25">
      <c r="A926" t="s">
        <v>2151</v>
      </c>
      <c r="B926" t="s">
        <v>2152</v>
      </c>
      <c r="C926" t="s">
        <v>1170</v>
      </c>
      <c r="D926" t="s">
        <v>585</v>
      </c>
      <c r="E926" t="str">
        <f>_xlfn.XLOOKUP(Table1[[#This Row],[Product_ID]],[1]!Table1[Product_ID],[1]!Table1[Product_Name])</f>
        <v>Sports Product 80</v>
      </c>
      <c r="F926" t="str">
        <f>_xlfn.XLOOKUP(Table1[[#This Row],[Product_ID]],[1]!Table1[Product_ID],[1]!Table1[Category])</f>
        <v>Sports</v>
      </c>
      <c r="G926">
        <f>_xlfn.XLOOKUP(Table1[[#This Row],[Product_ID]],[1]!Table1[Product_ID],[1]!Table1[Unit_Price])</f>
        <v>4816</v>
      </c>
      <c r="H926">
        <f>_xlfn.XLOOKUP(Table1[[#This Row],[Product_ID]],[1]!Table1[Product_ID],[1]!Table1[Cost])</f>
        <v>3371.2</v>
      </c>
      <c r="I926">
        <v>3</v>
      </c>
      <c r="J926">
        <v>15</v>
      </c>
      <c r="K926">
        <f>Table1[[#This Row],[Quantity]]*Table1[[#This Row],[Unit_Price]]</f>
        <v>14448</v>
      </c>
      <c r="L926">
        <f>Table1[[#This Row],[Quantity]]*Table1[[#This Row],[Cost]]</f>
        <v>10113.599999999999</v>
      </c>
      <c r="M926">
        <f>Table1[[#This Row],[Sales]]-Table1[[#This Row],[Total_Cost]]</f>
        <v>4334.4000000000015</v>
      </c>
      <c r="N926" s="1">
        <f>Table1[[#This Row],[Profit]]/Table1[[#This Row],[Sales]]</f>
        <v>0.3000000000000001</v>
      </c>
      <c r="O926" t="str">
        <f>TEXT(Table1[[#This Row],[Order_Date]],"mmmm")</f>
        <v>September</v>
      </c>
      <c r="P926">
        <f>YEAR(Table1[[#This Row],[Order_Date]])</f>
        <v>2025</v>
      </c>
      <c r="Q926" t="str">
        <f>"Q"&amp;ROUNDUP(MONTH(Table1[[#This Row],[Order_Date]])/3,0)</f>
        <v>Q3</v>
      </c>
    </row>
    <row r="927" spans="1:17" x14ac:dyDescent="0.25">
      <c r="A927" t="s">
        <v>2153</v>
      </c>
      <c r="B927" t="s">
        <v>2154</v>
      </c>
      <c r="C927" t="s">
        <v>380</v>
      </c>
      <c r="D927" t="s">
        <v>476</v>
      </c>
      <c r="E927" t="str">
        <f>_xlfn.XLOOKUP(Table1[[#This Row],[Product_ID]],[1]!Table1[Product_ID],[1]!Table1[Product_Name])</f>
        <v>Electronics Product 22</v>
      </c>
      <c r="F927" t="str">
        <f>_xlfn.XLOOKUP(Table1[[#This Row],[Product_ID]],[1]!Table1[Product_ID],[1]!Table1[Category])</f>
        <v>Electronics</v>
      </c>
      <c r="G927">
        <f>_xlfn.XLOOKUP(Table1[[#This Row],[Product_ID]],[1]!Table1[Product_ID],[1]!Table1[Unit_Price])</f>
        <v>48755</v>
      </c>
      <c r="H927">
        <f>_xlfn.XLOOKUP(Table1[[#This Row],[Product_ID]],[1]!Table1[Product_ID],[1]!Table1[Cost])</f>
        <v>29253</v>
      </c>
      <c r="I927">
        <v>1</v>
      </c>
      <c r="J927">
        <v>15</v>
      </c>
      <c r="K927">
        <f>Table1[[#This Row],[Quantity]]*Table1[[#This Row],[Unit_Price]]</f>
        <v>48755</v>
      </c>
      <c r="L927">
        <f>Table1[[#This Row],[Quantity]]*Table1[[#This Row],[Cost]]</f>
        <v>29253</v>
      </c>
      <c r="M927">
        <f>Table1[[#This Row],[Sales]]-Table1[[#This Row],[Total_Cost]]</f>
        <v>19502</v>
      </c>
      <c r="N927" s="1">
        <f>Table1[[#This Row],[Profit]]/Table1[[#This Row],[Sales]]</f>
        <v>0.4</v>
      </c>
      <c r="O927" t="str">
        <f>TEXT(Table1[[#This Row],[Order_Date]],"mmmm")</f>
        <v>August</v>
      </c>
      <c r="P927">
        <f>YEAR(Table1[[#This Row],[Order_Date]])</f>
        <v>2025</v>
      </c>
      <c r="Q927" t="str">
        <f>"Q"&amp;ROUNDUP(MONTH(Table1[[#This Row],[Order_Date]])/3,0)</f>
        <v>Q3</v>
      </c>
    </row>
    <row r="928" spans="1:17" x14ac:dyDescent="0.25">
      <c r="A928" t="s">
        <v>2155</v>
      </c>
      <c r="B928" t="s">
        <v>1226</v>
      </c>
      <c r="C928" t="s">
        <v>2156</v>
      </c>
      <c r="D928" t="s">
        <v>244</v>
      </c>
      <c r="E928" t="str">
        <f>_xlfn.XLOOKUP(Table1[[#This Row],[Product_ID]],[1]!Table1[Product_ID],[1]!Table1[Product_Name])</f>
        <v>Beauty Product 100</v>
      </c>
      <c r="F928" t="str">
        <f>_xlfn.XLOOKUP(Table1[[#This Row],[Product_ID]],[1]!Table1[Product_ID],[1]!Table1[Category])</f>
        <v>Beauty</v>
      </c>
      <c r="G928">
        <f>_xlfn.XLOOKUP(Table1[[#This Row],[Product_ID]],[1]!Table1[Product_ID],[1]!Table1[Unit_Price])</f>
        <v>2523</v>
      </c>
      <c r="H928">
        <f>_xlfn.XLOOKUP(Table1[[#This Row],[Product_ID]],[1]!Table1[Product_ID],[1]!Table1[Cost])</f>
        <v>1766.1</v>
      </c>
      <c r="I928">
        <v>2</v>
      </c>
      <c r="J928">
        <v>5</v>
      </c>
      <c r="K928">
        <f>Table1[[#This Row],[Quantity]]*Table1[[#This Row],[Unit_Price]]</f>
        <v>5046</v>
      </c>
      <c r="L928">
        <f>Table1[[#This Row],[Quantity]]*Table1[[#This Row],[Cost]]</f>
        <v>3532.2</v>
      </c>
      <c r="M928">
        <f>Table1[[#This Row],[Sales]]-Table1[[#This Row],[Total_Cost]]</f>
        <v>1513.8000000000002</v>
      </c>
      <c r="N928" s="1">
        <f>Table1[[#This Row],[Profit]]/Table1[[#This Row],[Sales]]</f>
        <v>0.30000000000000004</v>
      </c>
      <c r="O928" t="str">
        <f>TEXT(Table1[[#This Row],[Order_Date]],"mmmm")</f>
        <v>January</v>
      </c>
      <c r="P928">
        <f>YEAR(Table1[[#This Row],[Order_Date]])</f>
        <v>2024</v>
      </c>
      <c r="Q928" t="str">
        <f>"Q"&amp;ROUNDUP(MONTH(Table1[[#This Row],[Order_Date]])/3,0)</f>
        <v>Q1</v>
      </c>
    </row>
    <row r="929" spans="1:17" x14ac:dyDescent="0.25">
      <c r="A929" t="s">
        <v>2157</v>
      </c>
      <c r="B929" t="s">
        <v>2158</v>
      </c>
      <c r="C929" t="s">
        <v>2159</v>
      </c>
      <c r="D929" t="s">
        <v>29</v>
      </c>
      <c r="E929" t="str">
        <f>_xlfn.XLOOKUP(Table1[[#This Row],[Product_ID]],[1]!Table1[Product_ID],[1]!Table1[Product_Name])</f>
        <v>Beauty Product 18</v>
      </c>
      <c r="F929" t="str">
        <f>_xlfn.XLOOKUP(Table1[[#This Row],[Product_ID]],[1]!Table1[Product_ID],[1]!Table1[Category])</f>
        <v>Beauty</v>
      </c>
      <c r="G929">
        <f>_xlfn.XLOOKUP(Table1[[#This Row],[Product_ID]],[1]!Table1[Product_ID],[1]!Table1[Unit_Price])</f>
        <v>3985</v>
      </c>
      <c r="H929">
        <f>_xlfn.XLOOKUP(Table1[[#This Row],[Product_ID]],[1]!Table1[Product_ID],[1]!Table1[Cost])</f>
        <v>2789.5</v>
      </c>
      <c r="I929">
        <v>1</v>
      </c>
      <c r="J929">
        <v>0</v>
      </c>
      <c r="K929">
        <f>Table1[[#This Row],[Quantity]]*Table1[[#This Row],[Unit_Price]]</f>
        <v>3985</v>
      </c>
      <c r="L929">
        <f>Table1[[#This Row],[Quantity]]*Table1[[#This Row],[Cost]]</f>
        <v>2789.5</v>
      </c>
      <c r="M929">
        <f>Table1[[#This Row],[Sales]]-Table1[[#This Row],[Total_Cost]]</f>
        <v>1195.5</v>
      </c>
      <c r="N929" s="1">
        <f>Table1[[#This Row],[Profit]]/Table1[[#This Row],[Sales]]</f>
        <v>0.3</v>
      </c>
      <c r="O929" t="str">
        <f>TEXT(Table1[[#This Row],[Order_Date]],"mmmm")</f>
        <v>October</v>
      </c>
      <c r="P929">
        <f>YEAR(Table1[[#This Row],[Order_Date]])</f>
        <v>2024</v>
      </c>
      <c r="Q929" t="str">
        <f>"Q"&amp;ROUNDUP(MONTH(Table1[[#This Row],[Order_Date]])/3,0)</f>
        <v>Q4</v>
      </c>
    </row>
    <row r="930" spans="1:17" x14ac:dyDescent="0.25">
      <c r="A930" t="s">
        <v>2160</v>
      </c>
      <c r="B930" t="s">
        <v>2161</v>
      </c>
      <c r="C930" t="s">
        <v>541</v>
      </c>
      <c r="D930" t="s">
        <v>502</v>
      </c>
      <c r="E930" t="str">
        <f>_xlfn.XLOOKUP(Table1[[#This Row],[Product_ID]],[1]!Table1[Product_ID],[1]!Table1[Product_Name])</f>
        <v>Beauty Product 42</v>
      </c>
      <c r="F930" t="str">
        <f>_xlfn.XLOOKUP(Table1[[#This Row],[Product_ID]],[1]!Table1[Product_ID],[1]!Table1[Category])</f>
        <v>Beauty</v>
      </c>
      <c r="G930">
        <f>_xlfn.XLOOKUP(Table1[[#This Row],[Product_ID]],[1]!Table1[Product_ID],[1]!Table1[Unit_Price])</f>
        <v>2758</v>
      </c>
      <c r="H930">
        <f>_xlfn.XLOOKUP(Table1[[#This Row],[Product_ID]],[1]!Table1[Product_ID],[1]!Table1[Cost])</f>
        <v>1379</v>
      </c>
      <c r="I930">
        <v>2</v>
      </c>
      <c r="J930">
        <v>5</v>
      </c>
      <c r="K930">
        <f>Table1[[#This Row],[Quantity]]*Table1[[#This Row],[Unit_Price]]</f>
        <v>5516</v>
      </c>
      <c r="L930">
        <f>Table1[[#This Row],[Quantity]]*Table1[[#This Row],[Cost]]</f>
        <v>2758</v>
      </c>
      <c r="M930">
        <f>Table1[[#This Row],[Sales]]-Table1[[#This Row],[Total_Cost]]</f>
        <v>2758</v>
      </c>
      <c r="N930" s="1">
        <f>Table1[[#This Row],[Profit]]/Table1[[#This Row],[Sales]]</f>
        <v>0.5</v>
      </c>
      <c r="O930" t="str">
        <f>TEXT(Table1[[#This Row],[Order_Date]],"mmmm")</f>
        <v>March</v>
      </c>
      <c r="P930">
        <f>YEAR(Table1[[#This Row],[Order_Date]])</f>
        <v>2024</v>
      </c>
      <c r="Q930" t="str">
        <f>"Q"&amp;ROUNDUP(MONTH(Table1[[#This Row],[Order_Date]])/3,0)</f>
        <v>Q1</v>
      </c>
    </row>
    <row r="931" spans="1:17" x14ac:dyDescent="0.25">
      <c r="A931" t="s">
        <v>2162</v>
      </c>
      <c r="B931" t="s">
        <v>849</v>
      </c>
      <c r="C931" t="s">
        <v>2163</v>
      </c>
      <c r="D931" t="s">
        <v>127</v>
      </c>
      <c r="E931" t="str">
        <f>_xlfn.XLOOKUP(Table1[[#This Row],[Product_ID]],[1]!Table1[Product_ID],[1]!Table1[Product_Name])</f>
        <v>Sports Product 75</v>
      </c>
      <c r="F931" t="str">
        <f>_xlfn.XLOOKUP(Table1[[#This Row],[Product_ID]],[1]!Table1[Product_ID],[1]!Table1[Category])</f>
        <v>Sports</v>
      </c>
      <c r="G931">
        <f>_xlfn.XLOOKUP(Table1[[#This Row],[Product_ID]],[1]!Table1[Product_ID],[1]!Table1[Unit_Price])</f>
        <v>5435</v>
      </c>
      <c r="H931">
        <f>_xlfn.XLOOKUP(Table1[[#This Row],[Product_ID]],[1]!Table1[Product_ID],[1]!Table1[Cost])</f>
        <v>3804.5</v>
      </c>
      <c r="I931">
        <v>1</v>
      </c>
      <c r="J931">
        <v>0</v>
      </c>
      <c r="K931">
        <f>Table1[[#This Row],[Quantity]]*Table1[[#This Row],[Unit_Price]]</f>
        <v>5435</v>
      </c>
      <c r="L931">
        <f>Table1[[#This Row],[Quantity]]*Table1[[#This Row],[Cost]]</f>
        <v>3804.5</v>
      </c>
      <c r="M931">
        <f>Table1[[#This Row],[Sales]]-Table1[[#This Row],[Total_Cost]]</f>
        <v>1630.5</v>
      </c>
      <c r="N931" s="1">
        <f>Table1[[#This Row],[Profit]]/Table1[[#This Row],[Sales]]</f>
        <v>0.3</v>
      </c>
      <c r="O931" t="str">
        <f>TEXT(Table1[[#This Row],[Order_Date]],"mmmm")</f>
        <v>June</v>
      </c>
      <c r="P931">
        <f>YEAR(Table1[[#This Row],[Order_Date]])</f>
        <v>2025</v>
      </c>
      <c r="Q931" t="str">
        <f>"Q"&amp;ROUNDUP(MONTH(Table1[[#This Row],[Order_Date]])/3,0)</f>
        <v>Q2</v>
      </c>
    </row>
    <row r="932" spans="1:17" x14ac:dyDescent="0.25">
      <c r="A932" t="s">
        <v>2164</v>
      </c>
      <c r="B932" t="s">
        <v>2165</v>
      </c>
      <c r="C932" t="s">
        <v>1026</v>
      </c>
      <c r="D932" t="s">
        <v>115</v>
      </c>
      <c r="E932" t="str">
        <f>_xlfn.XLOOKUP(Table1[[#This Row],[Product_ID]],[1]!Table1[Product_ID],[1]!Table1[Product_Name])</f>
        <v>Beauty Product 85</v>
      </c>
      <c r="F932" t="str">
        <f>_xlfn.XLOOKUP(Table1[[#This Row],[Product_ID]],[1]!Table1[Product_ID],[1]!Table1[Category])</f>
        <v>Beauty</v>
      </c>
      <c r="G932">
        <f>_xlfn.XLOOKUP(Table1[[#This Row],[Product_ID]],[1]!Table1[Product_ID],[1]!Table1[Unit_Price])</f>
        <v>1436</v>
      </c>
      <c r="H932">
        <f>_xlfn.XLOOKUP(Table1[[#This Row],[Product_ID]],[1]!Table1[Product_ID],[1]!Table1[Cost])</f>
        <v>1005.2</v>
      </c>
      <c r="I932">
        <v>4</v>
      </c>
      <c r="J932">
        <v>0</v>
      </c>
      <c r="K932">
        <f>Table1[[#This Row],[Quantity]]*Table1[[#This Row],[Unit_Price]]</f>
        <v>5744</v>
      </c>
      <c r="L932">
        <f>Table1[[#This Row],[Quantity]]*Table1[[#This Row],[Cost]]</f>
        <v>4020.8</v>
      </c>
      <c r="M932">
        <f>Table1[[#This Row],[Sales]]-Table1[[#This Row],[Total_Cost]]</f>
        <v>1723.1999999999998</v>
      </c>
      <c r="N932" s="1">
        <f>Table1[[#This Row],[Profit]]/Table1[[#This Row],[Sales]]</f>
        <v>0.3</v>
      </c>
      <c r="O932" t="str">
        <f>TEXT(Table1[[#This Row],[Order_Date]],"mmmm")</f>
        <v>November</v>
      </c>
      <c r="P932">
        <f>YEAR(Table1[[#This Row],[Order_Date]])</f>
        <v>2024</v>
      </c>
      <c r="Q932" t="str">
        <f>"Q"&amp;ROUNDUP(MONTH(Table1[[#This Row],[Order_Date]])/3,0)</f>
        <v>Q4</v>
      </c>
    </row>
    <row r="933" spans="1:17" x14ac:dyDescent="0.25">
      <c r="A933" t="s">
        <v>2166</v>
      </c>
      <c r="B933" t="s">
        <v>2167</v>
      </c>
      <c r="C933" t="s">
        <v>1934</v>
      </c>
      <c r="D933" t="s">
        <v>81</v>
      </c>
      <c r="E933" t="str">
        <f>_xlfn.XLOOKUP(Table1[[#This Row],[Product_ID]],[1]!Table1[Product_ID],[1]!Table1[Product_Name])</f>
        <v>Beauty Product 4</v>
      </c>
      <c r="F933" t="str">
        <f>_xlfn.XLOOKUP(Table1[[#This Row],[Product_ID]],[1]!Table1[Product_ID],[1]!Table1[Category])</f>
        <v>Beauty</v>
      </c>
      <c r="G933">
        <f>_xlfn.XLOOKUP(Table1[[#This Row],[Product_ID]],[1]!Table1[Product_ID],[1]!Table1[Unit_Price])</f>
        <v>591</v>
      </c>
      <c r="H933">
        <f>_xlfn.XLOOKUP(Table1[[#This Row],[Product_ID]],[1]!Table1[Product_ID],[1]!Table1[Cost])</f>
        <v>354.6</v>
      </c>
      <c r="I933">
        <v>5</v>
      </c>
      <c r="J933">
        <v>5</v>
      </c>
      <c r="K933">
        <f>Table1[[#This Row],[Quantity]]*Table1[[#This Row],[Unit_Price]]</f>
        <v>2955</v>
      </c>
      <c r="L933">
        <f>Table1[[#This Row],[Quantity]]*Table1[[#This Row],[Cost]]</f>
        <v>1773</v>
      </c>
      <c r="M933">
        <f>Table1[[#This Row],[Sales]]-Table1[[#This Row],[Total_Cost]]</f>
        <v>1182</v>
      </c>
      <c r="N933" s="1">
        <f>Table1[[#This Row],[Profit]]/Table1[[#This Row],[Sales]]</f>
        <v>0.4</v>
      </c>
      <c r="O933" t="str">
        <f>TEXT(Table1[[#This Row],[Order_Date]],"mmmm")</f>
        <v>September</v>
      </c>
      <c r="P933">
        <f>YEAR(Table1[[#This Row],[Order_Date]])</f>
        <v>2025</v>
      </c>
      <c r="Q933" t="str">
        <f>"Q"&amp;ROUNDUP(MONTH(Table1[[#This Row],[Order_Date]])/3,0)</f>
        <v>Q3</v>
      </c>
    </row>
    <row r="934" spans="1:17" x14ac:dyDescent="0.25">
      <c r="A934" t="s">
        <v>2168</v>
      </c>
      <c r="B934" t="s">
        <v>1247</v>
      </c>
      <c r="C934" t="s">
        <v>1757</v>
      </c>
      <c r="D934" t="s">
        <v>146</v>
      </c>
      <c r="E934" t="str">
        <f>_xlfn.XLOOKUP(Table1[[#This Row],[Product_ID]],[1]!Table1[Product_ID],[1]!Table1[Product_Name])</f>
        <v>Electronics Product 8</v>
      </c>
      <c r="F934" t="str">
        <f>_xlfn.XLOOKUP(Table1[[#This Row],[Product_ID]],[1]!Table1[Product_ID],[1]!Table1[Category])</f>
        <v>Electronics</v>
      </c>
      <c r="G934">
        <f>_xlfn.XLOOKUP(Table1[[#This Row],[Product_ID]],[1]!Table1[Product_ID],[1]!Table1[Unit_Price])</f>
        <v>41971</v>
      </c>
      <c r="H934">
        <f>_xlfn.XLOOKUP(Table1[[#This Row],[Product_ID]],[1]!Table1[Product_ID],[1]!Table1[Cost])</f>
        <v>29379.7</v>
      </c>
      <c r="I934">
        <v>5</v>
      </c>
      <c r="J934">
        <v>20</v>
      </c>
      <c r="K934">
        <f>Table1[[#This Row],[Quantity]]*Table1[[#This Row],[Unit_Price]]</f>
        <v>209855</v>
      </c>
      <c r="L934">
        <f>Table1[[#This Row],[Quantity]]*Table1[[#This Row],[Cost]]</f>
        <v>146898.5</v>
      </c>
      <c r="M934">
        <f>Table1[[#This Row],[Sales]]-Table1[[#This Row],[Total_Cost]]</f>
        <v>62956.5</v>
      </c>
      <c r="N934" s="1">
        <f>Table1[[#This Row],[Profit]]/Table1[[#This Row],[Sales]]</f>
        <v>0.3</v>
      </c>
      <c r="O934" t="str">
        <f>TEXT(Table1[[#This Row],[Order_Date]],"mmmm")</f>
        <v>July</v>
      </c>
      <c r="P934">
        <f>YEAR(Table1[[#This Row],[Order_Date]])</f>
        <v>2024</v>
      </c>
      <c r="Q934" t="str">
        <f>"Q"&amp;ROUNDUP(MONTH(Table1[[#This Row],[Order_Date]])/3,0)</f>
        <v>Q3</v>
      </c>
    </row>
    <row r="935" spans="1:17" x14ac:dyDescent="0.25">
      <c r="A935" t="s">
        <v>2169</v>
      </c>
      <c r="B935" t="s">
        <v>239</v>
      </c>
      <c r="C935" t="s">
        <v>2170</v>
      </c>
      <c r="D935" t="s">
        <v>13</v>
      </c>
      <c r="E935" t="str">
        <f>_xlfn.XLOOKUP(Table1[[#This Row],[Product_ID]],[1]!Table1[Product_ID],[1]!Table1[Product_Name])</f>
        <v>Beauty Product 1</v>
      </c>
      <c r="F935" t="str">
        <f>_xlfn.XLOOKUP(Table1[[#This Row],[Product_ID]],[1]!Table1[Product_ID],[1]!Table1[Category])</f>
        <v>Beauty</v>
      </c>
      <c r="G935">
        <f>_xlfn.XLOOKUP(Table1[[#This Row],[Product_ID]],[1]!Table1[Product_ID],[1]!Table1[Unit_Price])</f>
        <v>1891</v>
      </c>
      <c r="H935">
        <f>_xlfn.XLOOKUP(Table1[[#This Row],[Product_ID]],[1]!Table1[Product_ID],[1]!Table1[Cost])</f>
        <v>945.5</v>
      </c>
      <c r="I935">
        <v>2</v>
      </c>
      <c r="J935">
        <v>5</v>
      </c>
      <c r="K935">
        <f>Table1[[#This Row],[Quantity]]*Table1[[#This Row],[Unit_Price]]</f>
        <v>3782</v>
      </c>
      <c r="L935">
        <f>Table1[[#This Row],[Quantity]]*Table1[[#This Row],[Cost]]</f>
        <v>1891</v>
      </c>
      <c r="M935">
        <f>Table1[[#This Row],[Sales]]-Table1[[#This Row],[Total_Cost]]</f>
        <v>1891</v>
      </c>
      <c r="N935" s="1">
        <f>Table1[[#This Row],[Profit]]/Table1[[#This Row],[Sales]]</f>
        <v>0.5</v>
      </c>
      <c r="O935" t="str">
        <f>TEXT(Table1[[#This Row],[Order_Date]],"mmmm")</f>
        <v>April</v>
      </c>
      <c r="P935">
        <f>YEAR(Table1[[#This Row],[Order_Date]])</f>
        <v>2024</v>
      </c>
      <c r="Q935" t="str">
        <f>"Q"&amp;ROUNDUP(MONTH(Table1[[#This Row],[Order_Date]])/3,0)</f>
        <v>Q2</v>
      </c>
    </row>
    <row r="936" spans="1:17" x14ac:dyDescent="0.25">
      <c r="A936" t="s">
        <v>2171</v>
      </c>
      <c r="B936" t="s">
        <v>861</v>
      </c>
      <c r="C936" t="s">
        <v>742</v>
      </c>
      <c r="D936" t="s">
        <v>465</v>
      </c>
      <c r="E936" t="str">
        <f>_xlfn.XLOOKUP(Table1[[#This Row],[Product_ID]],[1]!Table1[Product_ID],[1]!Table1[Product_Name])</f>
        <v>Beauty Product 71</v>
      </c>
      <c r="F936" t="str">
        <f>_xlfn.XLOOKUP(Table1[[#This Row],[Product_ID]],[1]!Table1[Product_ID],[1]!Table1[Category])</f>
        <v>Beauty</v>
      </c>
      <c r="G936">
        <f>_xlfn.XLOOKUP(Table1[[#This Row],[Product_ID]],[1]!Table1[Product_ID],[1]!Table1[Unit_Price])</f>
        <v>487</v>
      </c>
      <c r="H936">
        <f>_xlfn.XLOOKUP(Table1[[#This Row],[Product_ID]],[1]!Table1[Product_ID],[1]!Table1[Cost])</f>
        <v>243.5</v>
      </c>
      <c r="I936">
        <v>1</v>
      </c>
      <c r="J936">
        <v>15</v>
      </c>
      <c r="K936">
        <f>Table1[[#This Row],[Quantity]]*Table1[[#This Row],[Unit_Price]]</f>
        <v>487</v>
      </c>
      <c r="L936">
        <f>Table1[[#This Row],[Quantity]]*Table1[[#This Row],[Cost]]</f>
        <v>243.5</v>
      </c>
      <c r="M936">
        <f>Table1[[#This Row],[Sales]]-Table1[[#This Row],[Total_Cost]]</f>
        <v>243.5</v>
      </c>
      <c r="N936" s="1">
        <f>Table1[[#This Row],[Profit]]/Table1[[#This Row],[Sales]]</f>
        <v>0.5</v>
      </c>
      <c r="O936" t="str">
        <f>TEXT(Table1[[#This Row],[Order_Date]],"mmmm")</f>
        <v>January</v>
      </c>
      <c r="P936">
        <f>YEAR(Table1[[#This Row],[Order_Date]])</f>
        <v>2024</v>
      </c>
      <c r="Q936" t="str">
        <f>"Q"&amp;ROUNDUP(MONTH(Table1[[#This Row],[Order_Date]])/3,0)</f>
        <v>Q1</v>
      </c>
    </row>
    <row r="937" spans="1:17" x14ac:dyDescent="0.25">
      <c r="A937" t="s">
        <v>2172</v>
      </c>
      <c r="B937" t="s">
        <v>2105</v>
      </c>
      <c r="C937" t="s">
        <v>44</v>
      </c>
      <c r="D937" t="s">
        <v>206</v>
      </c>
      <c r="E937" t="str">
        <f>_xlfn.XLOOKUP(Table1[[#This Row],[Product_ID]],[1]!Table1[Product_ID],[1]!Table1[Product_Name])</f>
        <v>Electronics Product 30</v>
      </c>
      <c r="F937" t="str">
        <f>_xlfn.XLOOKUP(Table1[[#This Row],[Product_ID]],[1]!Table1[Product_ID],[1]!Table1[Category])</f>
        <v>Electronics</v>
      </c>
      <c r="G937">
        <f>_xlfn.XLOOKUP(Table1[[#This Row],[Product_ID]],[1]!Table1[Product_ID],[1]!Table1[Unit_Price])</f>
        <v>16441</v>
      </c>
      <c r="H937">
        <f>_xlfn.XLOOKUP(Table1[[#This Row],[Product_ID]],[1]!Table1[Product_ID],[1]!Table1[Cost])</f>
        <v>8220.5</v>
      </c>
      <c r="I937">
        <v>1</v>
      </c>
      <c r="J937">
        <v>0</v>
      </c>
      <c r="K937">
        <f>Table1[[#This Row],[Quantity]]*Table1[[#This Row],[Unit_Price]]</f>
        <v>16441</v>
      </c>
      <c r="L937">
        <f>Table1[[#This Row],[Quantity]]*Table1[[#This Row],[Cost]]</f>
        <v>8220.5</v>
      </c>
      <c r="M937">
        <f>Table1[[#This Row],[Sales]]-Table1[[#This Row],[Total_Cost]]</f>
        <v>8220.5</v>
      </c>
      <c r="N937" s="1">
        <f>Table1[[#This Row],[Profit]]/Table1[[#This Row],[Sales]]</f>
        <v>0.5</v>
      </c>
      <c r="O937" t="str">
        <f>TEXT(Table1[[#This Row],[Order_Date]],"mmmm")</f>
        <v>January</v>
      </c>
      <c r="P937">
        <f>YEAR(Table1[[#This Row],[Order_Date]])</f>
        <v>2025</v>
      </c>
      <c r="Q937" t="str">
        <f>"Q"&amp;ROUNDUP(MONTH(Table1[[#This Row],[Order_Date]])/3,0)</f>
        <v>Q1</v>
      </c>
    </row>
    <row r="938" spans="1:17" x14ac:dyDescent="0.25">
      <c r="A938" t="s">
        <v>2173</v>
      </c>
      <c r="B938" t="s">
        <v>159</v>
      </c>
      <c r="C938" t="s">
        <v>1908</v>
      </c>
      <c r="D938" t="s">
        <v>409</v>
      </c>
      <c r="E938" t="str">
        <f>_xlfn.XLOOKUP(Table1[[#This Row],[Product_ID]],[1]!Table1[Product_ID],[1]!Table1[Product_Name])</f>
        <v>Home &amp; Kitchen Product 68</v>
      </c>
      <c r="F938" t="str">
        <f>_xlfn.XLOOKUP(Table1[[#This Row],[Product_ID]],[1]!Table1[Product_ID],[1]!Table1[Category])</f>
        <v>Home &amp; Kitchen</v>
      </c>
      <c r="G938">
        <f>_xlfn.XLOOKUP(Table1[[#This Row],[Product_ID]],[1]!Table1[Product_ID],[1]!Table1[Unit_Price])</f>
        <v>7252</v>
      </c>
      <c r="H938">
        <f>_xlfn.XLOOKUP(Table1[[#This Row],[Product_ID]],[1]!Table1[Product_ID],[1]!Table1[Cost])</f>
        <v>3626</v>
      </c>
      <c r="I938">
        <v>2</v>
      </c>
      <c r="J938">
        <v>0</v>
      </c>
      <c r="K938">
        <f>Table1[[#This Row],[Quantity]]*Table1[[#This Row],[Unit_Price]]</f>
        <v>14504</v>
      </c>
      <c r="L938">
        <f>Table1[[#This Row],[Quantity]]*Table1[[#This Row],[Cost]]</f>
        <v>7252</v>
      </c>
      <c r="M938">
        <f>Table1[[#This Row],[Sales]]-Table1[[#This Row],[Total_Cost]]</f>
        <v>7252</v>
      </c>
      <c r="N938" s="1">
        <f>Table1[[#This Row],[Profit]]/Table1[[#This Row],[Sales]]</f>
        <v>0.5</v>
      </c>
      <c r="O938" t="str">
        <f>TEXT(Table1[[#This Row],[Order_Date]],"mmmm")</f>
        <v>May</v>
      </c>
      <c r="P938">
        <f>YEAR(Table1[[#This Row],[Order_Date]])</f>
        <v>2024</v>
      </c>
      <c r="Q938" t="str">
        <f>"Q"&amp;ROUNDUP(MONTH(Table1[[#This Row],[Order_Date]])/3,0)</f>
        <v>Q2</v>
      </c>
    </row>
    <row r="939" spans="1:17" x14ac:dyDescent="0.25">
      <c r="A939" t="s">
        <v>2174</v>
      </c>
      <c r="B939" t="s">
        <v>435</v>
      </c>
      <c r="C939" t="s">
        <v>433</v>
      </c>
      <c r="D939" t="s">
        <v>822</v>
      </c>
      <c r="E939" t="str">
        <f>_xlfn.XLOOKUP(Table1[[#This Row],[Product_ID]],[1]!Table1[Product_ID],[1]!Table1[Product_Name])</f>
        <v>Electronics Product 31</v>
      </c>
      <c r="F939" t="str">
        <f>_xlfn.XLOOKUP(Table1[[#This Row],[Product_ID]],[1]!Table1[Product_ID],[1]!Table1[Category])</f>
        <v>Electronics</v>
      </c>
      <c r="G939">
        <f>_xlfn.XLOOKUP(Table1[[#This Row],[Product_ID]],[1]!Table1[Product_ID],[1]!Table1[Unit_Price])</f>
        <v>34152</v>
      </c>
      <c r="H939">
        <f>_xlfn.XLOOKUP(Table1[[#This Row],[Product_ID]],[1]!Table1[Product_ID],[1]!Table1[Cost])</f>
        <v>23906.400000000001</v>
      </c>
      <c r="I939">
        <v>4</v>
      </c>
      <c r="J939">
        <v>5</v>
      </c>
      <c r="K939">
        <f>Table1[[#This Row],[Quantity]]*Table1[[#This Row],[Unit_Price]]</f>
        <v>136608</v>
      </c>
      <c r="L939">
        <f>Table1[[#This Row],[Quantity]]*Table1[[#This Row],[Cost]]</f>
        <v>95625.600000000006</v>
      </c>
      <c r="M939">
        <f>Table1[[#This Row],[Sales]]-Table1[[#This Row],[Total_Cost]]</f>
        <v>40982.399999999994</v>
      </c>
      <c r="N939" s="1">
        <f>Table1[[#This Row],[Profit]]/Table1[[#This Row],[Sales]]</f>
        <v>0.29999999999999993</v>
      </c>
      <c r="O939" t="str">
        <f>TEXT(Table1[[#This Row],[Order_Date]],"mmmm")</f>
        <v>June</v>
      </c>
      <c r="P939">
        <f>YEAR(Table1[[#This Row],[Order_Date]])</f>
        <v>2025</v>
      </c>
      <c r="Q939" t="str">
        <f>"Q"&amp;ROUNDUP(MONTH(Table1[[#This Row],[Order_Date]])/3,0)</f>
        <v>Q2</v>
      </c>
    </row>
    <row r="940" spans="1:17" x14ac:dyDescent="0.25">
      <c r="A940" t="s">
        <v>2175</v>
      </c>
      <c r="B940" t="s">
        <v>83</v>
      </c>
      <c r="C940" t="s">
        <v>928</v>
      </c>
      <c r="D940" t="s">
        <v>331</v>
      </c>
      <c r="E940" t="str">
        <f>_xlfn.XLOOKUP(Table1[[#This Row],[Product_ID]],[1]!Table1[Product_ID],[1]!Table1[Product_Name])</f>
        <v>Electronics Product 24</v>
      </c>
      <c r="F940" t="str">
        <f>_xlfn.XLOOKUP(Table1[[#This Row],[Product_ID]],[1]!Table1[Product_ID],[1]!Table1[Category])</f>
        <v>Electronics</v>
      </c>
      <c r="G940">
        <f>_xlfn.XLOOKUP(Table1[[#This Row],[Product_ID]],[1]!Table1[Product_ID],[1]!Table1[Unit_Price])</f>
        <v>9702</v>
      </c>
      <c r="H940">
        <f>_xlfn.XLOOKUP(Table1[[#This Row],[Product_ID]],[1]!Table1[Product_ID],[1]!Table1[Cost])</f>
        <v>4851</v>
      </c>
      <c r="I940">
        <v>4</v>
      </c>
      <c r="J940">
        <v>20</v>
      </c>
      <c r="K940">
        <f>Table1[[#This Row],[Quantity]]*Table1[[#This Row],[Unit_Price]]</f>
        <v>38808</v>
      </c>
      <c r="L940">
        <f>Table1[[#This Row],[Quantity]]*Table1[[#This Row],[Cost]]</f>
        <v>19404</v>
      </c>
      <c r="M940">
        <f>Table1[[#This Row],[Sales]]-Table1[[#This Row],[Total_Cost]]</f>
        <v>19404</v>
      </c>
      <c r="N940" s="1">
        <f>Table1[[#This Row],[Profit]]/Table1[[#This Row],[Sales]]</f>
        <v>0.5</v>
      </c>
      <c r="O940" t="str">
        <f>TEXT(Table1[[#This Row],[Order_Date]],"mmmm")</f>
        <v>July</v>
      </c>
      <c r="P940">
        <f>YEAR(Table1[[#This Row],[Order_Date]])</f>
        <v>2024</v>
      </c>
      <c r="Q940" t="str">
        <f>"Q"&amp;ROUNDUP(MONTH(Table1[[#This Row],[Order_Date]])/3,0)</f>
        <v>Q3</v>
      </c>
    </row>
    <row r="941" spans="1:17" x14ac:dyDescent="0.25">
      <c r="A941" t="s">
        <v>2176</v>
      </c>
      <c r="B941" t="s">
        <v>2177</v>
      </c>
      <c r="C941" t="s">
        <v>1450</v>
      </c>
      <c r="D941" t="s">
        <v>270</v>
      </c>
      <c r="E941" t="str">
        <f>_xlfn.XLOOKUP(Table1[[#This Row],[Product_ID]],[1]!Table1[Product_ID],[1]!Table1[Product_Name])</f>
        <v>Clothing Product 47</v>
      </c>
      <c r="F941" t="str">
        <f>_xlfn.XLOOKUP(Table1[[#This Row],[Product_ID]],[1]!Table1[Product_ID],[1]!Table1[Category])</f>
        <v>Clothing</v>
      </c>
      <c r="G941">
        <f>_xlfn.XLOOKUP(Table1[[#This Row],[Product_ID]],[1]!Table1[Product_ID],[1]!Table1[Unit_Price])</f>
        <v>3146</v>
      </c>
      <c r="H941">
        <f>_xlfn.XLOOKUP(Table1[[#This Row],[Product_ID]],[1]!Table1[Product_ID],[1]!Table1[Cost])</f>
        <v>1573</v>
      </c>
      <c r="I941">
        <v>2</v>
      </c>
      <c r="J941">
        <v>10</v>
      </c>
      <c r="K941">
        <f>Table1[[#This Row],[Quantity]]*Table1[[#This Row],[Unit_Price]]</f>
        <v>6292</v>
      </c>
      <c r="L941">
        <f>Table1[[#This Row],[Quantity]]*Table1[[#This Row],[Cost]]</f>
        <v>3146</v>
      </c>
      <c r="M941">
        <f>Table1[[#This Row],[Sales]]-Table1[[#This Row],[Total_Cost]]</f>
        <v>3146</v>
      </c>
      <c r="N941" s="1">
        <f>Table1[[#This Row],[Profit]]/Table1[[#This Row],[Sales]]</f>
        <v>0.5</v>
      </c>
      <c r="O941" t="str">
        <f>TEXT(Table1[[#This Row],[Order_Date]],"mmmm")</f>
        <v>June</v>
      </c>
      <c r="P941">
        <f>YEAR(Table1[[#This Row],[Order_Date]])</f>
        <v>2024</v>
      </c>
      <c r="Q941" t="str">
        <f>"Q"&amp;ROUNDUP(MONTH(Table1[[#This Row],[Order_Date]])/3,0)</f>
        <v>Q2</v>
      </c>
    </row>
    <row r="942" spans="1:17" x14ac:dyDescent="0.25">
      <c r="A942" t="s">
        <v>2178</v>
      </c>
      <c r="B942" t="s">
        <v>2179</v>
      </c>
      <c r="C942" t="s">
        <v>1253</v>
      </c>
      <c r="D942" t="s">
        <v>373</v>
      </c>
      <c r="E942" t="str">
        <f>_xlfn.XLOOKUP(Table1[[#This Row],[Product_ID]],[1]!Table1[Product_ID],[1]!Table1[Product_Name])</f>
        <v>Sports Product 26</v>
      </c>
      <c r="F942" t="str">
        <f>_xlfn.XLOOKUP(Table1[[#This Row],[Product_ID]],[1]!Table1[Product_ID],[1]!Table1[Category])</f>
        <v>Sports</v>
      </c>
      <c r="G942">
        <f>_xlfn.XLOOKUP(Table1[[#This Row],[Product_ID]],[1]!Table1[Product_ID],[1]!Table1[Unit_Price])</f>
        <v>4882</v>
      </c>
      <c r="H942">
        <f>_xlfn.XLOOKUP(Table1[[#This Row],[Product_ID]],[1]!Table1[Product_ID],[1]!Table1[Cost])</f>
        <v>2929.2</v>
      </c>
      <c r="I942">
        <v>5</v>
      </c>
      <c r="J942">
        <v>20</v>
      </c>
      <c r="K942">
        <f>Table1[[#This Row],[Quantity]]*Table1[[#This Row],[Unit_Price]]</f>
        <v>24410</v>
      </c>
      <c r="L942">
        <f>Table1[[#This Row],[Quantity]]*Table1[[#This Row],[Cost]]</f>
        <v>14646</v>
      </c>
      <c r="M942">
        <f>Table1[[#This Row],[Sales]]-Table1[[#This Row],[Total_Cost]]</f>
        <v>9764</v>
      </c>
      <c r="N942" s="1">
        <f>Table1[[#This Row],[Profit]]/Table1[[#This Row],[Sales]]</f>
        <v>0.4</v>
      </c>
      <c r="O942" t="str">
        <f>TEXT(Table1[[#This Row],[Order_Date]],"mmmm")</f>
        <v>July</v>
      </c>
      <c r="P942">
        <f>YEAR(Table1[[#This Row],[Order_Date]])</f>
        <v>2024</v>
      </c>
      <c r="Q942" t="str">
        <f>"Q"&amp;ROUNDUP(MONTH(Table1[[#This Row],[Order_Date]])/3,0)</f>
        <v>Q3</v>
      </c>
    </row>
    <row r="943" spans="1:17" x14ac:dyDescent="0.25">
      <c r="A943" t="s">
        <v>2180</v>
      </c>
      <c r="B943" t="s">
        <v>2181</v>
      </c>
      <c r="C943" t="s">
        <v>2182</v>
      </c>
      <c r="D943" t="s">
        <v>450</v>
      </c>
      <c r="E943" t="str">
        <f>_xlfn.XLOOKUP(Table1[[#This Row],[Product_ID]],[1]!Table1[Product_ID],[1]!Table1[Product_Name])</f>
        <v>Electronics Product 82</v>
      </c>
      <c r="F943" t="str">
        <f>_xlfn.XLOOKUP(Table1[[#This Row],[Product_ID]],[1]!Table1[Product_ID],[1]!Table1[Category])</f>
        <v>Electronics</v>
      </c>
      <c r="G943">
        <f>_xlfn.XLOOKUP(Table1[[#This Row],[Product_ID]],[1]!Table1[Product_ID],[1]!Table1[Unit_Price])</f>
        <v>354</v>
      </c>
      <c r="H943">
        <f>_xlfn.XLOOKUP(Table1[[#This Row],[Product_ID]],[1]!Table1[Product_ID],[1]!Table1[Cost])</f>
        <v>247.8</v>
      </c>
      <c r="I943">
        <v>4</v>
      </c>
      <c r="J943">
        <v>20</v>
      </c>
      <c r="K943">
        <f>Table1[[#This Row],[Quantity]]*Table1[[#This Row],[Unit_Price]]</f>
        <v>1416</v>
      </c>
      <c r="L943">
        <f>Table1[[#This Row],[Quantity]]*Table1[[#This Row],[Cost]]</f>
        <v>991.2</v>
      </c>
      <c r="M943">
        <f>Table1[[#This Row],[Sales]]-Table1[[#This Row],[Total_Cost]]</f>
        <v>424.79999999999995</v>
      </c>
      <c r="N943" s="1">
        <f>Table1[[#This Row],[Profit]]/Table1[[#This Row],[Sales]]</f>
        <v>0.3</v>
      </c>
      <c r="O943" t="str">
        <f>TEXT(Table1[[#This Row],[Order_Date]],"mmmm")</f>
        <v>September</v>
      </c>
      <c r="P943">
        <f>YEAR(Table1[[#This Row],[Order_Date]])</f>
        <v>2024</v>
      </c>
      <c r="Q943" t="str">
        <f>"Q"&amp;ROUNDUP(MONTH(Table1[[#This Row],[Order_Date]])/3,0)</f>
        <v>Q3</v>
      </c>
    </row>
    <row r="944" spans="1:17" x14ac:dyDescent="0.25">
      <c r="A944" t="s">
        <v>2183</v>
      </c>
      <c r="B944" t="s">
        <v>2184</v>
      </c>
      <c r="C944" t="s">
        <v>770</v>
      </c>
      <c r="D944" t="s">
        <v>409</v>
      </c>
      <c r="E944" t="str">
        <f>_xlfn.XLOOKUP(Table1[[#This Row],[Product_ID]],[1]!Table1[Product_ID],[1]!Table1[Product_Name])</f>
        <v>Home &amp; Kitchen Product 68</v>
      </c>
      <c r="F944" t="str">
        <f>_xlfn.XLOOKUP(Table1[[#This Row],[Product_ID]],[1]!Table1[Product_ID],[1]!Table1[Category])</f>
        <v>Home &amp; Kitchen</v>
      </c>
      <c r="G944">
        <f>_xlfn.XLOOKUP(Table1[[#This Row],[Product_ID]],[1]!Table1[Product_ID],[1]!Table1[Unit_Price])</f>
        <v>7252</v>
      </c>
      <c r="H944">
        <f>_xlfn.XLOOKUP(Table1[[#This Row],[Product_ID]],[1]!Table1[Product_ID],[1]!Table1[Cost])</f>
        <v>3626</v>
      </c>
      <c r="I944">
        <v>4</v>
      </c>
      <c r="J944">
        <v>15</v>
      </c>
      <c r="K944">
        <f>Table1[[#This Row],[Quantity]]*Table1[[#This Row],[Unit_Price]]</f>
        <v>29008</v>
      </c>
      <c r="L944">
        <f>Table1[[#This Row],[Quantity]]*Table1[[#This Row],[Cost]]</f>
        <v>14504</v>
      </c>
      <c r="M944">
        <f>Table1[[#This Row],[Sales]]-Table1[[#This Row],[Total_Cost]]</f>
        <v>14504</v>
      </c>
      <c r="N944" s="1">
        <f>Table1[[#This Row],[Profit]]/Table1[[#This Row],[Sales]]</f>
        <v>0.5</v>
      </c>
      <c r="O944" t="str">
        <f>TEXT(Table1[[#This Row],[Order_Date]],"mmmm")</f>
        <v>June</v>
      </c>
      <c r="P944">
        <f>YEAR(Table1[[#This Row],[Order_Date]])</f>
        <v>2025</v>
      </c>
      <c r="Q944" t="str">
        <f>"Q"&amp;ROUNDUP(MONTH(Table1[[#This Row],[Order_Date]])/3,0)</f>
        <v>Q2</v>
      </c>
    </row>
    <row r="945" spans="1:17" x14ac:dyDescent="0.25">
      <c r="A945" t="s">
        <v>2185</v>
      </c>
      <c r="B945" t="s">
        <v>2186</v>
      </c>
      <c r="C945" t="s">
        <v>2187</v>
      </c>
      <c r="D945" t="s">
        <v>313</v>
      </c>
      <c r="E945" t="str">
        <f>_xlfn.XLOOKUP(Table1[[#This Row],[Product_ID]],[1]!Table1[Product_ID],[1]!Table1[Product_Name])</f>
        <v>Sports Product 44</v>
      </c>
      <c r="F945" t="str">
        <f>_xlfn.XLOOKUP(Table1[[#This Row],[Product_ID]],[1]!Table1[Product_ID],[1]!Table1[Category])</f>
        <v>Sports</v>
      </c>
      <c r="G945">
        <f>_xlfn.XLOOKUP(Table1[[#This Row],[Product_ID]],[1]!Table1[Product_ID],[1]!Table1[Unit_Price])</f>
        <v>5008</v>
      </c>
      <c r="H945">
        <f>_xlfn.XLOOKUP(Table1[[#This Row],[Product_ID]],[1]!Table1[Product_ID],[1]!Table1[Cost])</f>
        <v>3505.6</v>
      </c>
      <c r="I945">
        <v>5</v>
      </c>
      <c r="J945">
        <v>15</v>
      </c>
      <c r="K945">
        <f>Table1[[#This Row],[Quantity]]*Table1[[#This Row],[Unit_Price]]</f>
        <v>25040</v>
      </c>
      <c r="L945">
        <f>Table1[[#This Row],[Quantity]]*Table1[[#This Row],[Cost]]</f>
        <v>17528</v>
      </c>
      <c r="M945">
        <f>Table1[[#This Row],[Sales]]-Table1[[#This Row],[Total_Cost]]</f>
        <v>7512</v>
      </c>
      <c r="N945" s="1">
        <f>Table1[[#This Row],[Profit]]/Table1[[#This Row],[Sales]]</f>
        <v>0.3</v>
      </c>
      <c r="O945" t="str">
        <f>TEXT(Table1[[#This Row],[Order_Date]],"mmmm")</f>
        <v>August</v>
      </c>
      <c r="P945">
        <f>YEAR(Table1[[#This Row],[Order_Date]])</f>
        <v>2025</v>
      </c>
      <c r="Q945" t="str">
        <f>"Q"&amp;ROUNDUP(MONTH(Table1[[#This Row],[Order_Date]])/3,0)</f>
        <v>Q3</v>
      </c>
    </row>
    <row r="946" spans="1:17" x14ac:dyDescent="0.25">
      <c r="A946" t="s">
        <v>2188</v>
      </c>
      <c r="B946" t="s">
        <v>2013</v>
      </c>
      <c r="C946" t="s">
        <v>2189</v>
      </c>
      <c r="D946" t="s">
        <v>135</v>
      </c>
      <c r="E946" t="str">
        <f>_xlfn.XLOOKUP(Table1[[#This Row],[Product_ID]],[1]!Table1[Product_ID],[1]!Table1[Product_Name])</f>
        <v>Electronics Product 28</v>
      </c>
      <c r="F946" t="str">
        <f>_xlfn.XLOOKUP(Table1[[#This Row],[Product_ID]],[1]!Table1[Product_ID],[1]!Table1[Category])</f>
        <v>Electronics</v>
      </c>
      <c r="G946">
        <f>_xlfn.XLOOKUP(Table1[[#This Row],[Product_ID]],[1]!Table1[Product_ID],[1]!Table1[Unit_Price])</f>
        <v>9664</v>
      </c>
      <c r="H946">
        <f>_xlfn.XLOOKUP(Table1[[#This Row],[Product_ID]],[1]!Table1[Product_ID],[1]!Table1[Cost])</f>
        <v>4832</v>
      </c>
      <c r="I946">
        <v>5</v>
      </c>
      <c r="J946">
        <v>15</v>
      </c>
      <c r="K946">
        <f>Table1[[#This Row],[Quantity]]*Table1[[#This Row],[Unit_Price]]</f>
        <v>48320</v>
      </c>
      <c r="L946">
        <f>Table1[[#This Row],[Quantity]]*Table1[[#This Row],[Cost]]</f>
        <v>24160</v>
      </c>
      <c r="M946">
        <f>Table1[[#This Row],[Sales]]-Table1[[#This Row],[Total_Cost]]</f>
        <v>24160</v>
      </c>
      <c r="N946" s="1">
        <f>Table1[[#This Row],[Profit]]/Table1[[#This Row],[Sales]]</f>
        <v>0.5</v>
      </c>
      <c r="O946" t="str">
        <f>TEXT(Table1[[#This Row],[Order_Date]],"mmmm")</f>
        <v>February</v>
      </c>
      <c r="P946">
        <f>YEAR(Table1[[#This Row],[Order_Date]])</f>
        <v>2024</v>
      </c>
      <c r="Q946" t="str">
        <f>"Q"&amp;ROUNDUP(MONTH(Table1[[#This Row],[Order_Date]])/3,0)</f>
        <v>Q1</v>
      </c>
    </row>
    <row r="947" spans="1:17" x14ac:dyDescent="0.25">
      <c r="A947" t="s">
        <v>2190</v>
      </c>
      <c r="B947" t="s">
        <v>228</v>
      </c>
      <c r="C947" t="s">
        <v>2191</v>
      </c>
      <c r="D947" t="s">
        <v>542</v>
      </c>
      <c r="E947" t="str">
        <f>_xlfn.XLOOKUP(Table1[[#This Row],[Product_ID]],[1]!Table1[Product_ID],[1]!Table1[Product_Name])</f>
        <v>Home &amp; Kitchen Product 78</v>
      </c>
      <c r="F947" t="str">
        <f>_xlfn.XLOOKUP(Table1[[#This Row],[Product_ID]],[1]!Table1[Product_ID],[1]!Table1[Category])</f>
        <v>Home &amp; Kitchen</v>
      </c>
      <c r="G947">
        <f>_xlfn.XLOOKUP(Table1[[#This Row],[Product_ID]],[1]!Table1[Product_ID],[1]!Table1[Unit_Price])</f>
        <v>700</v>
      </c>
      <c r="H947">
        <f>_xlfn.XLOOKUP(Table1[[#This Row],[Product_ID]],[1]!Table1[Product_ID],[1]!Table1[Cost])</f>
        <v>420</v>
      </c>
      <c r="I947">
        <v>5</v>
      </c>
      <c r="J947">
        <v>10</v>
      </c>
      <c r="K947">
        <f>Table1[[#This Row],[Quantity]]*Table1[[#This Row],[Unit_Price]]</f>
        <v>3500</v>
      </c>
      <c r="L947">
        <f>Table1[[#This Row],[Quantity]]*Table1[[#This Row],[Cost]]</f>
        <v>2100</v>
      </c>
      <c r="M947">
        <f>Table1[[#This Row],[Sales]]-Table1[[#This Row],[Total_Cost]]</f>
        <v>1400</v>
      </c>
      <c r="N947" s="1">
        <f>Table1[[#This Row],[Profit]]/Table1[[#This Row],[Sales]]</f>
        <v>0.4</v>
      </c>
      <c r="O947" t="str">
        <f>TEXT(Table1[[#This Row],[Order_Date]],"mmmm")</f>
        <v>August</v>
      </c>
      <c r="P947">
        <f>YEAR(Table1[[#This Row],[Order_Date]])</f>
        <v>2024</v>
      </c>
      <c r="Q947" t="str">
        <f>"Q"&amp;ROUNDUP(MONTH(Table1[[#This Row],[Order_Date]])/3,0)</f>
        <v>Q3</v>
      </c>
    </row>
    <row r="948" spans="1:17" x14ac:dyDescent="0.25">
      <c r="A948" t="s">
        <v>2192</v>
      </c>
      <c r="B948" t="s">
        <v>2193</v>
      </c>
      <c r="C948" t="s">
        <v>2194</v>
      </c>
      <c r="D948" t="s">
        <v>270</v>
      </c>
      <c r="E948" t="str">
        <f>_xlfn.XLOOKUP(Table1[[#This Row],[Product_ID]],[1]!Table1[Product_ID],[1]!Table1[Product_Name])</f>
        <v>Clothing Product 47</v>
      </c>
      <c r="F948" t="str">
        <f>_xlfn.XLOOKUP(Table1[[#This Row],[Product_ID]],[1]!Table1[Product_ID],[1]!Table1[Category])</f>
        <v>Clothing</v>
      </c>
      <c r="G948">
        <f>_xlfn.XLOOKUP(Table1[[#This Row],[Product_ID]],[1]!Table1[Product_ID],[1]!Table1[Unit_Price])</f>
        <v>3146</v>
      </c>
      <c r="H948">
        <f>_xlfn.XLOOKUP(Table1[[#This Row],[Product_ID]],[1]!Table1[Product_ID],[1]!Table1[Cost])</f>
        <v>1573</v>
      </c>
      <c r="I948">
        <v>4</v>
      </c>
      <c r="J948">
        <v>15</v>
      </c>
      <c r="K948">
        <f>Table1[[#This Row],[Quantity]]*Table1[[#This Row],[Unit_Price]]</f>
        <v>12584</v>
      </c>
      <c r="L948">
        <f>Table1[[#This Row],[Quantity]]*Table1[[#This Row],[Cost]]</f>
        <v>6292</v>
      </c>
      <c r="M948">
        <f>Table1[[#This Row],[Sales]]-Table1[[#This Row],[Total_Cost]]</f>
        <v>6292</v>
      </c>
      <c r="N948" s="1">
        <f>Table1[[#This Row],[Profit]]/Table1[[#This Row],[Sales]]</f>
        <v>0.5</v>
      </c>
      <c r="O948" t="str">
        <f>TEXT(Table1[[#This Row],[Order_Date]],"mmmm")</f>
        <v>June</v>
      </c>
      <c r="P948">
        <f>YEAR(Table1[[#This Row],[Order_Date]])</f>
        <v>2025</v>
      </c>
      <c r="Q948" t="str">
        <f>"Q"&amp;ROUNDUP(MONTH(Table1[[#This Row],[Order_Date]])/3,0)</f>
        <v>Q2</v>
      </c>
    </row>
    <row r="949" spans="1:17" x14ac:dyDescent="0.25">
      <c r="A949" t="s">
        <v>2195</v>
      </c>
      <c r="B949" t="s">
        <v>936</v>
      </c>
      <c r="C949" t="s">
        <v>2196</v>
      </c>
      <c r="D949" t="s">
        <v>175</v>
      </c>
      <c r="E949" t="str">
        <f>_xlfn.XLOOKUP(Table1[[#This Row],[Product_ID]],[1]!Table1[Product_ID],[1]!Table1[Product_Name])</f>
        <v>Clothing Product 49</v>
      </c>
      <c r="F949" t="str">
        <f>_xlfn.XLOOKUP(Table1[[#This Row],[Product_ID]],[1]!Table1[Product_ID],[1]!Table1[Category])</f>
        <v>Clothing</v>
      </c>
      <c r="G949">
        <f>_xlfn.XLOOKUP(Table1[[#This Row],[Product_ID]],[1]!Table1[Product_ID],[1]!Table1[Unit_Price])</f>
        <v>4071</v>
      </c>
      <c r="H949">
        <f>_xlfn.XLOOKUP(Table1[[#This Row],[Product_ID]],[1]!Table1[Product_ID],[1]!Table1[Cost])</f>
        <v>2442.6</v>
      </c>
      <c r="I949">
        <v>3</v>
      </c>
      <c r="J949">
        <v>5</v>
      </c>
      <c r="K949">
        <f>Table1[[#This Row],[Quantity]]*Table1[[#This Row],[Unit_Price]]</f>
        <v>12213</v>
      </c>
      <c r="L949">
        <f>Table1[[#This Row],[Quantity]]*Table1[[#This Row],[Cost]]</f>
        <v>7327.7999999999993</v>
      </c>
      <c r="M949">
        <f>Table1[[#This Row],[Sales]]-Table1[[#This Row],[Total_Cost]]</f>
        <v>4885.2000000000007</v>
      </c>
      <c r="N949" s="1">
        <f>Table1[[#This Row],[Profit]]/Table1[[#This Row],[Sales]]</f>
        <v>0.40000000000000008</v>
      </c>
      <c r="O949" t="str">
        <f>TEXT(Table1[[#This Row],[Order_Date]],"mmmm")</f>
        <v>August</v>
      </c>
      <c r="P949">
        <f>YEAR(Table1[[#This Row],[Order_Date]])</f>
        <v>2024</v>
      </c>
      <c r="Q949" t="str">
        <f>"Q"&amp;ROUNDUP(MONTH(Table1[[#This Row],[Order_Date]])/3,0)</f>
        <v>Q3</v>
      </c>
    </row>
    <row r="950" spans="1:17" x14ac:dyDescent="0.25">
      <c r="A950" t="s">
        <v>2197</v>
      </c>
      <c r="B950" t="s">
        <v>1241</v>
      </c>
      <c r="C950" t="s">
        <v>2198</v>
      </c>
      <c r="D950" t="s">
        <v>476</v>
      </c>
      <c r="E950" t="str">
        <f>_xlfn.XLOOKUP(Table1[[#This Row],[Product_ID]],[1]!Table1[Product_ID],[1]!Table1[Product_Name])</f>
        <v>Electronics Product 22</v>
      </c>
      <c r="F950" t="str">
        <f>_xlfn.XLOOKUP(Table1[[#This Row],[Product_ID]],[1]!Table1[Product_ID],[1]!Table1[Category])</f>
        <v>Electronics</v>
      </c>
      <c r="G950">
        <f>_xlfn.XLOOKUP(Table1[[#This Row],[Product_ID]],[1]!Table1[Product_ID],[1]!Table1[Unit_Price])</f>
        <v>48755</v>
      </c>
      <c r="H950">
        <f>_xlfn.XLOOKUP(Table1[[#This Row],[Product_ID]],[1]!Table1[Product_ID],[1]!Table1[Cost])</f>
        <v>29253</v>
      </c>
      <c r="I950">
        <v>2</v>
      </c>
      <c r="J950">
        <v>15</v>
      </c>
      <c r="K950">
        <f>Table1[[#This Row],[Quantity]]*Table1[[#This Row],[Unit_Price]]</f>
        <v>97510</v>
      </c>
      <c r="L950">
        <f>Table1[[#This Row],[Quantity]]*Table1[[#This Row],[Cost]]</f>
        <v>58506</v>
      </c>
      <c r="M950">
        <f>Table1[[#This Row],[Sales]]-Table1[[#This Row],[Total_Cost]]</f>
        <v>39004</v>
      </c>
      <c r="N950" s="1">
        <f>Table1[[#This Row],[Profit]]/Table1[[#This Row],[Sales]]</f>
        <v>0.4</v>
      </c>
      <c r="O950" t="str">
        <f>TEXT(Table1[[#This Row],[Order_Date]],"mmmm")</f>
        <v>September</v>
      </c>
      <c r="P950">
        <f>YEAR(Table1[[#This Row],[Order_Date]])</f>
        <v>2024</v>
      </c>
      <c r="Q950" t="str">
        <f>"Q"&amp;ROUNDUP(MONTH(Table1[[#This Row],[Order_Date]])/3,0)</f>
        <v>Q3</v>
      </c>
    </row>
    <row r="951" spans="1:17" x14ac:dyDescent="0.25">
      <c r="A951" t="s">
        <v>2199</v>
      </c>
      <c r="B951" t="s">
        <v>733</v>
      </c>
      <c r="C951" t="s">
        <v>2200</v>
      </c>
      <c r="D951" t="s">
        <v>37</v>
      </c>
      <c r="E951" t="str">
        <f>_xlfn.XLOOKUP(Table1[[#This Row],[Product_ID]],[1]!Table1[Product_ID],[1]!Table1[Product_Name])</f>
        <v>Home &amp; Kitchen Product 46</v>
      </c>
      <c r="F951" t="str">
        <f>_xlfn.XLOOKUP(Table1[[#This Row],[Product_ID]],[1]!Table1[Product_ID],[1]!Table1[Category])</f>
        <v>Home &amp; Kitchen</v>
      </c>
      <c r="G951">
        <f>_xlfn.XLOOKUP(Table1[[#This Row],[Product_ID]],[1]!Table1[Product_ID],[1]!Table1[Unit_Price])</f>
        <v>10604</v>
      </c>
      <c r="H951">
        <f>_xlfn.XLOOKUP(Table1[[#This Row],[Product_ID]],[1]!Table1[Product_ID],[1]!Table1[Cost])</f>
        <v>5302</v>
      </c>
      <c r="I951">
        <v>4</v>
      </c>
      <c r="J951">
        <v>15</v>
      </c>
      <c r="K951">
        <f>Table1[[#This Row],[Quantity]]*Table1[[#This Row],[Unit_Price]]</f>
        <v>42416</v>
      </c>
      <c r="L951">
        <f>Table1[[#This Row],[Quantity]]*Table1[[#This Row],[Cost]]</f>
        <v>21208</v>
      </c>
      <c r="M951">
        <f>Table1[[#This Row],[Sales]]-Table1[[#This Row],[Total_Cost]]</f>
        <v>21208</v>
      </c>
      <c r="N951" s="1">
        <f>Table1[[#This Row],[Profit]]/Table1[[#This Row],[Sales]]</f>
        <v>0.5</v>
      </c>
      <c r="O951" t="str">
        <f>TEXT(Table1[[#This Row],[Order_Date]],"mmmm")</f>
        <v>July</v>
      </c>
      <c r="P951">
        <f>YEAR(Table1[[#This Row],[Order_Date]])</f>
        <v>2025</v>
      </c>
      <c r="Q951" t="str">
        <f>"Q"&amp;ROUNDUP(MONTH(Table1[[#This Row],[Order_Date]])/3,0)</f>
        <v>Q3</v>
      </c>
    </row>
    <row r="952" spans="1:17" x14ac:dyDescent="0.25">
      <c r="A952" t="s">
        <v>2201</v>
      </c>
      <c r="B952" t="s">
        <v>1011</v>
      </c>
      <c r="C952" t="s">
        <v>750</v>
      </c>
      <c r="D952" t="s">
        <v>812</v>
      </c>
      <c r="E952" t="str">
        <f>_xlfn.XLOOKUP(Table1[[#This Row],[Product_ID]],[1]!Table1[Product_ID],[1]!Table1[Product_Name])</f>
        <v>Beauty Product 5</v>
      </c>
      <c r="F952" t="str">
        <f>_xlfn.XLOOKUP(Table1[[#This Row],[Product_ID]],[1]!Table1[Product_ID],[1]!Table1[Category])</f>
        <v>Beauty</v>
      </c>
      <c r="G952">
        <f>_xlfn.XLOOKUP(Table1[[#This Row],[Product_ID]],[1]!Table1[Product_ID],[1]!Table1[Unit_Price])</f>
        <v>3939</v>
      </c>
      <c r="H952">
        <f>_xlfn.XLOOKUP(Table1[[#This Row],[Product_ID]],[1]!Table1[Product_ID],[1]!Table1[Cost])</f>
        <v>2757.3</v>
      </c>
      <c r="I952">
        <v>2</v>
      </c>
      <c r="J952">
        <v>15</v>
      </c>
      <c r="K952">
        <f>Table1[[#This Row],[Quantity]]*Table1[[#This Row],[Unit_Price]]</f>
        <v>7878</v>
      </c>
      <c r="L952">
        <f>Table1[[#This Row],[Quantity]]*Table1[[#This Row],[Cost]]</f>
        <v>5514.6</v>
      </c>
      <c r="M952">
        <f>Table1[[#This Row],[Sales]]-Table1[[#This Row],[Total_Cost]]</f>
        <v>2363.3999999999996</v>
      </c>
      <c r="N952" s="1">
        <f>Table1[[#This Row],[Profit]]/Table1[[#This Row],[Sales]]</f>
        <v>0.29999999999999993</v>
      </c>
      <c r="O952" t="str">
        <f>TEXT(Table1[[#This Row],[Order_Date]],"mmmm")</f>
        <v>March</v>
      </c>
      <c r="P952">
        <f>YEAR(Table1[[#This Row],[Order_Date]])</f>
        <v>2024</v>
      </c>
      <c r="Q952" t="str">
        <f>"Q"&amp;ROUNDUP(MONTH(Table1[[#This Row],[Order_Date]])/3,0)</f>
        <v>Q1</v>
      </c>
    </row>
    <row r="953" spans="1:17" x14ac:dyDescent="0.25">
      <c r="A953" t="s">
        <v>2202</v>
      </c>
      <c r="B953" t="s">
        <v>1339</v>
      </c>
      <c r="C953" t="s">
        <v>1796</v>
      </c>
      <c r="D953" t="s">
        <v>842</v>
      </c>
      <c r="E953" t="str">
        <f>_xlfn.XLOOKUP(Table1[[#This Row],[Product_ID]],[1]!Table1[Product_ID],[1]!Table1[Product_Name])</f>
        <v>Sports Product 35</v>
      </c>
      <c r="F953" t="str">
        <f>_xlfn.XLOOKUP(Table1[[#This Row],[Product_ID]],[1]!Table1[Product_ID],[1]!Table1[Category])</f>
        <v>Sports</v>
      </c>
      <c r="G953">
        <f>_xlfn.XLOOKUP(Table1[[#This Row],[Product_ID]],[1]!Table1[Product_ID],[1]!Table1[Unit_Price])</f>
        <v>3185</v>
      </c>
      <c r="H953">
        <f>_xlfn.XLOOKUP(Table1[[#This Row],[Product_ID]],[1]!Table1[Product_ID],[1]!Table1[Cost])</f>
        <v>1592.5</v>
      </c>
      <c r="I953">
        <v>2</v>
      </c>
      <c r="J953">
        <v>10</v>
      </c>
      <c r="K953">
        <f>Table1[[#This Row],[Quantity]]*Table1[[#This Row],[Unit_Price]]</f>
        <v>6370</v>
      </c>
      <c r="L953">
        <f>Table1[[#This Row],[Quantity]]*Table1[[#This Row],[Cost]]</f>
        <v>3185</v>
      </c>
      <c r="M953">
        <f>Table1[[#This Row],[Sales]]-Table1[[#This Row],[Total_Cost]]</f>
        <v>3185</v>
      </c>
      <c r="N953" s="1">
        <f>Table1[[#This Row],[Profit]]/Table1[[#This Row],[Sales]]</f>
        <v>0.5</v>
      </c>
      <c r="O953" t="str">
        <f>TEXT(Table1[[#This Row],[Order_Date]],"mmmm")</f>
        <v>November</v>
      </c>
      <c r="P953">
        <f>YEAR(Table1[[#This Row],[Order_Date]])</f>
        <v>2025</v>
      </c>
      <c r="Q953" t="str">
        <f>"Q"&amp;ROUNDUP(MONTH(Table1[[#This Row],[Order_Date]])/3,0)</f>
        <v>Q4</v>
      </c>
    </row>
    <row r="954" spans="1:17" x14ac:dyDescent="0.25">
      <c r="A954" t="s">
        <v>2203</v>
      </c>
      <c r="B954" t="s">
        <v>2204</v>
      </c>
      <c r="C954" t="s">
        <v>1205</v>
      </c>
      <c r="D954" t="s">
        <v>659</v>
      </c>
      <c r="E954" t="str">
        <f>_xlfn.XLOOKUP(Table1[[#This Row],[Product_ID]],[1]!Table1[Product_ID],[1]!Table1[Product_Name])</f>
        <v>Beauty Product 43</v>
      </c>
      <c r="F954" t="str">
        <f>_xlfn.XLOOKUP(Table1[[#This Row],[Product_ID]],[1]!Table1[Product_ID],[1]!Table1[Category])</f>
        <v>Beauty</v>
      </c>
      <c r="G954">
        <f>_xlfn.XLOOKUP(Table1[[#This Row],[Product_ID]],[1]!Table1[Product_ID],[1]!Table1[Unit_Price])</f>
        <v>1637</v>
      </c>
      <c r="H954">
        <f>_xlfn.XLOOKUP(Table1[[#This Row],[Product_ID]],[1]!Table1[Product_ID],[1]!Table1[Cost])</f>
        <v>818.5</v>
      </c>
      <c r="I954">
        <v>1</v>
      </c>
      <c r="J954">
        <v>10</v>
      </c>
      <c r="K954">
        <f>Table1[[#This Row],[Quantity]]*Table1[[#This Row],[Unit_Price]]</f>
        <v>1637</v>
      </c>
      <c r="L954">
        <f>Table1[[#This Row],[Quantity]]*Table1[[#This Row],[Cost]]</f>
        <v>818.5</v>
      </c>
      <c r="M954">
        <f>Table1[[#This Row],[Sales]]-Table1[[#This Row],[Total_Cost]]</f>
        <v>818.5</v>
      </c>
      <c r="N954" s="1">
        <f>Table1[[#This Row],[Profit]]/Table1[[#This Row],[Sales]]</f>
        <v>0.5</v>
      </c>
      <c r="O954" t="str">
        <f>TEXT(Table1[[#This Row],[Order_Date]],"mmmm")</f>
        <v>September</v>
      </c>
      <c r="P954">
        <f>YEAR(Table1[[#This Row],[Order_Date]])</f>
        <v>2024</v>
      </c>
      <c r="Q954" t="str">
        <f>"Q"&amp;ROUNDUP(MONTH(Table1[[#This Row],[Order_Date]])/3,0)</f>
        <v>Q3</v>
      </c>
    </row>
    <row r="955" spans="1:17" x14ac:dyDescent="0.25">
      <c r="A955" t="s">
        <v>2205</v>
      </c>
      <c r="B955" t="s">
        <v>733</v>
      </c>
      <c r="C955" t="s">
        <v>2116</v>
      </c>
      <c r="D955" t="s">
        <v>9</v>
      </c>
      <c r="E955" t="str">
        <f>_xlfn.XLOOKUP(Table1[[#This Row],[Product_ID]],[1]!Table1[Product_ID],[1]!Table1[Product_Name])</f>
        <v>Home &amp; Kitchen Product 10</v>
      </c>
      <c r="F955" t="str">
        <f>_xlfn.XLOOKUP(Table1[[#This Row],[Product_ID]],[1]!Table1[Product_ID],[1]!Table1[Category])</f>
        <v>Home &amp; Kitchen</v>
      </c>
      <c r="G955">
        <f>_xlfn.XLOOKUP(Table1[[#This Row],[Product_ID]],[1]!Table1[Product_ID],[1]!Table1[Unit_Price])</f>
        <v>10936</v>
      </c>
      <c r="H955">
        <f>_xlfn.XLOOKUP(Table1[[#This Row],[Product_ID]],[1]!Table1[Product_ID],[1]!Table1[Cost])</f>
        <v>6561.6</v>
      </c>
      <c r="I955">
        <v>3</v>
      </c>
      <c r="J955">
        <v>10</v>
      </c>
      <c r="K955">
        <f>Table1[[#This Row],[Quantity]]*Table1[[#This Row],[Unit_Price]]</f>
        <v>32808</v>
      </c>
      <c r="L955">
        <f>Table1[[#This Row],[Quantity]]*Table1[[#This Row],[Cost]]</f>
        <v>19684.800000000003</v>
      </c>
      <c r="M955">
        <f>Table1[[#This Row],[Sales]]-Table1[[#This Row],[Total_Cost]]</f>
        <v>13123.199999999997</v>
      </c>
      <c r="N955" s="1">
        <f>Table1[[#This Row],[Profit]]/Table1[[#This Row],[Sales]]</f>
        <v>0.39999999999999991</v>
      </c>
      <c r="O955" t="str">
        <f>TEXT(Table1[[#This Row],[Order_Date]],"mmmm")</f>
        <v>July</v>
      </c>
      <c r="P955">
        <f>YEAR(Table1[[#This Row],[Order_Date]])</f>
        <v>2025</v>
      </c>
      <c r="Q955" t="str">
        <f>"Q"&amp;ROUNDUP(MONTH(Table1[[#This Row],[Order_Date]])/3,0)</f>
        <v>Q3</v>
      </c>
    </row>
    <row r="956" spans="1:17" x14ac:dyDescent="0.25">
      <c r="A956" t="s">
        <v>2206</v>
      </c>
      <c r="B956" t="s">
        <v>924</v>
      </c>
      <c r="C956" t="s">
        <v>2207</v>
      </c>
      <c r="D956" t="s">
        <v>171</v>
      </c>
      <c r="E956" t="str">
        <f>_xlfn.XLOOKUP(Table1[[#This Row],[Product_ID]],[1]!Table1[Product_ID],[1]!Table1[Product_Name])</f>
        <v>Clothing Product 27</v>
      </c>
      <c r="F956" t="str">
        <f>_xlfn.XLOOKUP(Table1[[#This Row],[Product_ID]],[1]!Table1[Product_ID],[1]!Table1[Category])</f>
        <v>Clothing</v>
      </c>
      <c r="G956">
        <f>_xlfn.XLOOKUP(Table1[[#This Row],[Product_ID]],[1]!Table1[Product_ID],[1]!Table1[Unit_Price])</f>
        <v>4969</v>
      </c>
      <c r="H956">
        <f>_xlfn.XLOOKUP(Table1[[#This Row],[Product_ID]],[1]!Table1[Product_ID],[1]!Table1[Cost])</f>
        <v>2484.5</v>
      </c>
      <c r="I956">
        <v>5</v>
      </c>
      <c r="J956">
        <v>5</v>
      </c>
      <c r="K956">
        <f>Table1[[#This Row],[Quantity]]*Table1[[#This Row],[Unit_Price]]</f>
        <v>24845</v>
      </c>
      <c r="L956">
        <f>Table1[[#This Row],[Quantity]]*Table1[[#This Row],[Cost]]</f>
        <v>12422.5</v>
      </c>
      <c r="M956">
        <f>Table1[[#This Row],[Sales]]-Table1[[#This Row],[Total_Cost]]</f>
        <v>12422.5</v>
      </c>
      <c r="N956" s="1">
        <f>Table1[[#This Row],[Profit]]/Table1[[#This Row],[Sales]]</f>
        <v>0.5</v>
      </c>
      <c r="O956" t="str">
        <f>TEXT(Table1[[#This Row],[Order_Date]],"mmmm")</f>
        <v>December</v>
      </c>
      <c r="P956">
        <f>YEAR(Table1[[#This Row],[Order_Date]])</f>
        <v>2025</v>
      </c>
      <c r="Q956" t="str">
        <f>"Q"&amp;ROUNDUP(MONTH(Table1[[#This Row],[Order_Date]])/3,0)</f>
        <v>Q4</v>
      </c>
    </row>
    <row r="957" spans="1:17" x14ac:dyDescent="0.25">
      <c r="A957" t="s">
        <v>2208</v>
      </c>
      <c r="B957" t="s">
        <v>1823</v>
      </c>
      <c r="C957" t="s">
        <v>1048</v>
      </c>
      <c r="D957" t="s">
        <v>615</v>
      </c>
      <c r="E957" t="str">
        <f>_xlfn.XLOOKUP(Table1[[#This Row],[Product_ID]],[1]!Table1[Product_ID],[1]!Table1[Product_Name])</f>
        <v>Home &amp; Kitchen Product 92</v>
      </c>
      <c r="F957" t="str">
        <f>_xlfn.XLOOKUP(Table1[[#This Row],[Product_ID]],[1]!Table1[Product_ID],[1]!Table1[Category])</f>
        <v>Home &amp; Kitchen</v>
      </c>
      <c r="G957">
        <f>_xlfn.XLOOKUP(Table1[[#This Row],[Product_ID]],[1]!Table1[Product_ID],[1]!Table1[Unit_Price])</f>
        <v>7315</v>
      </c>
      <c r="H957">
        <f>_xlfn.XLOOKUP(Table1[[#This Row],[Product_ID]],[1]!Table1[Product_ID],[1]!Table1[Cost])</f>
        <v>4389</v>
      </c>
      <c r="I957">
        <v>2</v>
      </c>
      <c r="J957">
        <v>10</v>
      </c>
      <c r="K957">
        <f>Table1[[#This Row],[Quantity]]*Table1[[#This Row],[Unit_Price]]</f>
        <v>14630</v>
      </c>
      <c r="L957">
        <f>Table1[[#This Row],[Quantity]]*Table1[[#This Row],[Cost]]</f>
        <v>8778</v>
      </c>
      <c r="M957">
        <f>Table1[[#This Row],[Sales]]-Table1[[#This Row],[Total_Cost]]</f>
        <v>5852</v>
      </c>
      <c r="N957" s="1">
        <f>Table1[[#This Row],[Profit]]/Table1[[#This Row],[Sales]]</f>
        <v>0.4</v>
      </c>
      <c r="O957" t="str">
        <f>TEXT(Table1[[#This Row],[Order_Date]],"mmmm")</f>
        <v>May</v>
      </c>
      <c r="P957">
        <f>YEAR(Table1[[#This Row],[Order_Date]])</f>
        <v>2024</v>
      </c>
      <c r="Q957" t="str">
        <f>"Q"&amp;ROUNDUP(MONTH(Table1[[#This Row],[Order_Date]])/3,0)</f>
        <v>Q2</v>
      </c>
    </row>
    <row r="958" spans="1:17" x14ac:dyDescent="0.25">
      <c r="A958" t="s">
        <v>2209</v>
      </c>
      <c r="B958" t="s">
        <v>274</v>
      </c>
      <c r="C958" t="s">
        <v>601</v>
      </c>
      <c r="D958" t="s">
        <v>659</v>
      </c>
      <c r="E958" t="str">
        <f>_xlfn.XLOOKUP(Table1[[#This Row],[Product_ID]],[1]!Table1[Product_ID],[1]!Table1[Product_Name])</f>
        <v>Beauty Product 43</v>
      </c>
      <c r="F958" t="str">
        <f>_xlfn.XLOOKUP(Table1[[#This Row],[Product_ID]],[1]!Table1[Product_ID],[1]!Table1[Category])</f>
        <v>Beauty</v>
      </c>
      <c r="G958">
        <f>_xlfn.XLOOKUP(Table1[[#This Row],[Product_ID]],[1]!Table1[Product_ID],[1]!Table1[Unit_Price])</f>
        <v>1637</v>
      </c>
      <c r="H958">
        <f>_xlfn.XLOOKUP(Table1[[#This Row],[Product_ID]],[1]!Table1[Product_ID],[1]!Table1[Cost])</f>
        <v>818.5</v>
      </c>
      <c r="I958">
        <v>1</v>
      </c>
      <c r="J958">
        <v>10</v>
      </c>
      <c r="K958">
        <f>Table1[[#This Row],[Quantity]]*Table1[[#This Row],[Unit_Price]]</f>
        <v>1637</v>
      </c>
      <c r="L958">
        <f>Table1[[#This Row],[Quantity]]*Table1[[#This Row],[Cost]]</f>
        <v>818.5</v>
      </c>
      <c r="M958">
        <f>Table1[[#This Row],[Sales]]-Table1[[#This Row],[Total_Cost]]</f>
        <v>818.5</v>
      </c>
      <c r="N958" s="1">
        <f>Table1[[#This Row],[Profit]]/Table1[[#This Row],[Sales]]</f>
        <v>0.5</v>
      </c>
      <c r="O958" t="str">
        <f>TEXT(Table1[[#This Row],[Order_Date]],"mmmm")</f>
        <v>May</v>
      </c>
      <c r="P958">
        <f>YEAR(Table1[[#This Row],[Order_Date]])</f>
        <v>2024</v>
      </c>
      <c r="Q958" t="str">
        <f>"Q"&amp;ROUNDUP(MONTH(Table1[[#This Row],[Order_Date]])/3,0)</f>
        <v>Q2</v>
      </c>
    </row>
    <row r="959" spans="1:17" x14ac:dyDescent="0.25">
      <c r="A959" t="s">
        <v>2210</v>
      </c>
      <c r="B959" t="s">
        <v>1504</v>
      </c>
      <c r="C959" t="s">
        <v>1811</v>
      </c>
      <c r="D959" t="s">
        <v>1034</v>
      </c>
      <c r="E959" t="str">
        <f>_xlfn.XLOOKUP(Table1[[#This Row],[Product_ID]],[1]!Table1[Product_ID],[1]!Table1[Product_Name])</f>
        <v>Electronics Product 36</v>
      </c>
      <c r="F959" t="str">
        <f>_xlfn.XLOOKUP(Table1[[#This Row],[Product_ID]],[1]!Table1[Product_ID],[1]!Table1[Category])</f>
        <v>Electronics</v>
      </c>
      <c r="G959">
        <f>_xlfn.XLOOKUP(Table1[[#This Row],[Product_ID]],[1]!Table1[Product_ID],[1]!Table1[Unit_Price])</f>
        <v>3046</v>
      </c>
      <c r="H959">
        <f>_xlfn.XLOOKUP(Table1[[#This Row],[Product_ID]],[1]!Table1[Product_ID],[1]!Table1[Cost])</f>
        <v>1827.6</v>
      </c>
      <c r="I959">
        <v>4</v>
      </c>
      <c r="J959">
        <v>0</v>
      </c>
      <c r="K959">
        <f>Table1[[#This Row],[Quantity]]*Table1[[#This Row],[Unit_Price]]</f>
        <v>12184</v>
      </c>
      <c r="L959">
        <f>Table1[[#This Row],[Quantity]]*Table1[[#This Row],[Cost]]</f>
        <v>7310.4</v>
      </c>
      <c r="M959">
        <f>Table1[[#This Row],[Sales]]-Table1[[#This Row],[Total_Cost]]</f>
        <v>4873.6000000000004</v>
      </c>
      <c r="N959" s="1">
        <f>Table1[[#This Row],[Profit]]/Table1[[#This Row],[Sales]]</f>
        <v>0.4</v>
      </c>
      <c r="O959" t="str">
        <f>TEXT(Table1[[#This Row],[Order_Date]],"mmmm")</f>
        <v>March</v>
      </c>
      <c r="P959">
        <f>YEAR(Table1[[#This Row],[Order_Date]])</f>
        <v>2024</v>
      </c>
      <c r="Q959" t="str">
        <f>"Q"&amp;ROUNDUP(MONTH(Table1[[#This Row],[Order_Date]])/3,0)</f>
        <v>Q1</v>
      </c>
    </row>
    <row r="960" spans="1:17" x14ac:dyDescent="0.25">
      <c r="A960" t="s">
        <v>2211</v>
      </c>
      <c r="B960" t="s">
        <v>1784</v>
      </c>
      <c r="C960" t="s">
        <v>2212</v>
      </c>
      <c r="D960" t="s">
        <v>409</v>
      </c>
      <c r="E960" t="str">
        <f>_xlfn.XLOOKUP(Table1[[#This Row],[Product_ID]],[1]!Table1[Product_ID],[1]!Table1[Product_Name])</f>
        <v>Home &amp; Kitchen Product 68</v>
      </c>
      <c r="F960" t="str">
        <f>_xlfn.XLOOKUP(Table1[[#This Row],[Product_ID]],[1]!Table1[Product_ID],[1]!Table1[Category])</f>
        <v>Home &amp; Kitchen</v>
      </c>
      <c r="G960">
        <f>_xlfn.XLOOKUP(Table1[[#This Row],[Product_ID]],[1]!Table1[Product_ID],[1]!Table1[Unit_Price])</f>
        <v>7252</v>
      </c>
      <c r="H960">
        <f>_xlfn.XLOOKUP(Table1[[#This Row],[Product_ID]],[1]!Table1[Product_ID],[1]!Table1[Cost])</f>
        <v>3626</v>
      </c>
      <c r="I960">
        <v>2</v>
      </c>
      <c r="J960">
        <v>0</v>
      </c>
      <c r="K960">
        <f>Table1[[#This Row],[Quantity]]*Table1[[#This Row],[Unit_Price]]</f>
        <v>14504</v>
      </c>
      <c r="L960">
        <f>Table1[[#This Row],[Quantity]]*Table1[[#This Row],[Cost]]</f>
        <v>7252</v>
      </c>
      <c r="M960">
        <f>Table1[[#This Row],[Sales]]-Table1[[#This Row],[Total_Cost]]</f>
        <v>7252</v>
      </c>
      <c r="N960" s="1">
        <f>Table1[[#This Row],[Profit]]/Table1[[#This Row],[Sales]]</f>
        <v>0.5</v>
      </c>
      <c r="O960" t="str">
        <f>TEXT(Table1[[#This Row],[Order_Date]],"mmmm")</f>
        <v>January</v>
      </c>
      <c r="P960">
        <f>YEAR(Table1[[#This Row],[Order_Date]])</f>
        <v>2024</v>
      </c>
      <c r="Q960" t="str">
        <f>"Q"&amp;ROUNDUP(MONTH(Table1[[#This Row],[Order_Date]])/3,0)</f>
        <v>Q1</v>
      </c>
    </row>
    <row r="961" spans="1:17" x14ac:dyDescent="0.25">
      <c r="A961" t="s">
        <v>2213</v>
      </c>
      <c r="B961" t="s">
        <v>1297</v>
      </c>
      <c r="C961" t="s">
        <v>2214</v>
      </c>
      <c r="D961" t="s">
        <v>812</v>
      </c>
      <c r="E961" t="str">
        <f>_xlfn.XLOOKUP(Table1[[#This Row],[Product_ID]],[1]!Table1[Product_ID],[1]!Table1[Product_Name])</f>
        <v>Beauty Product 5</v>
      </c>
      <c r="F961" t="str">
        <f>_xlfn.XLOOKUP(Table1[[#This Row],[Product_ID]],[1]!Table1[Product_ID],[1]!Table1[Category])</f>
        <v>Beauty</v>
      </c>
      <c r="G961">
        <f>_xlfn.XLOOKUP(Table1[[#This Row],[Product_ID]],[1]!Table1[Product_ID],[1]!Table1[Unit_Price])</f>
        <v>3939</v>
      </c>
      <c r="H961">
        <f>_xlfn.XLOOKUP(Table1[[#This Row],[Product_ID]],[1]!Table1[Product_ID],[1]!Table1[Cost])</f>
        <v>2757.3</v>
      </c>
      <c r="I961">
        <v>5</v>
      </c>
      <c r="J961">
        <v>10</v>
      </c>
      <c r="K961">
        <f>Table1[[#This Row],[Quantity]]*Table1[[#This Row],[Unit_Price]]</f>
        <v>19695</v>
      </c>
      <c r="L961">
        <f>Table1[[#This Row],[Quantity]]*Table1[[#This Row],[Cost]]</f>
        <v>13786.5</v>
      </c>
      <c r="M961">
        <f>Table1[[#This Row],[Sales]]-Table1[[#This Row],[Total_Cost]]</f>
        <v>5908.5</v>
      </c>
      <c r="N961" s="1">
        <f>Table1[[#This Row],[Profit]]/Table1[[#This Row],[Sales]]</f>
        <v>0.3</v>
      </c>
      <c r="O961" t="str">
        <f>TEXT(Table1[[#This Row],[Order_Date]],"mmmm")</f>
        <v>April</v>
      </c>
      <c r="P961">
        <f>YEAR(Table1[[#This Row],[Order_Date]])</f>
        <v>2024</v>
      </c>
      <c r="Q961" t="str">
        <f>"Q"&amp;ROUNDUP(MONTH(Table1[[#This Row],[Order_Date]])/3,0)</f>
        <v>Q2</v>
      </c>
    </row>
    <row r="962" spans="1:17" x14ac:dyDescent="0.25">
      <c r="A962" t="s">
        <v>2215</v>
      </c>
      <c r="B962" t="s">
        <v>1047</v>
      </c>
      <c r="C962" t="s">
        <v>2216</v>
      </c>
      <c r="D962" t="s">
        <v>237</v>
      </c>
      <c r="E962" t="str">
        <f>_xlfn.XLOOKUP(Table1[[#This Row],[Product_ID]],[1]!Table1[Product_ID],[1]!Table1[Product_Name])</f>
        <v>Sports Product 61</v>
      </c>
      <c r="F962" t="str">
        <f>_xlfn.XLOOKUP(Table1[[#This Row],[Product_ID]],[1]!Table1[Product_ID],[1]!Table1[Category])</f>
        <v>Sports</v>
      </c>
      <c r="G962">
        <f>_xlfn.XLOOKUP(Table1[[#This Row],[Product_ID]],[1]!Table1[Product_ID],[1]!Table1[Unit_Price])</f>
        <v>7170</v>
      </c>
      <c r="H962">
        <f>_xlfn.XLOOKUP(Table1[[#This Row],[Product_ID]],[1]!Table1[Product_ID],[1]!Table1[Cost])</f>
        <v>3585</v>
      </c>
      <c r="I962">
        <v>3</v>
      </c>
      <c r="J962">
        <v>20</v>
      </c>
      <c r="K962">
        <f>Table1[[#This Row],[Quantity]]*Table1[[#This Row],[Unit_Price]]</f>
        <v>21510</v>
      </c>
      <c r="L962">
        <f>Table1[[#This Row],[Quantity]]*Table1[[#This Row],[Cost]]</f>
        <v>10755</v>
      </c>
      <c r="M962">
        <f>Table1[[#This Row],[Sales]]-Table1[[#This Row],[Total_Cost]]</f>
        <v>10755</v>
      </c>
      <c r="N962" s="1">
        <f>Table1[[#This Row],[Profit]]/Table1[[#This Row],[Sales]]</f>
        <v>0.5</v>
      </c>
      <c r="O962" t="str">
        <f>TEXT(Table1[[#This Row],[Order_Date]],"mmmm")</f>
        <v>December</v>
      </c>
      <c r="P962">
        <f>YEAR(Table1[[#This Row],[Order_Date]])</f>
        <v>2025</v>
      </c>
      <c r="Q962" t="str">
        <f>"Q"&amp;ROUNDUP(MONTH(Table1[[#This Row],[Order_Date]])/3,0)</f>
        <v>Q4</v>
      </c>
    </row>
    <row r="963" spans="1:17" x14ac:dyDescent="0.25">
      <c r="A963" t="s">
        <v>2217</v>
      </c>
      <c r="B963" t="s">
        <v>713</v>
      </c>
      <c r="C963" t="s">
        <v>2187</v>
      </c>
      <c r="D963" t="s">
        <v>25</v>
      </c>
      <c r="E963" t="str">
        <f>_xlfn.XLOOKUP(Table1[[#This Row],[Product_ID]],[1]!Table1[Product_ID],[1]!Table1[Product_Name])</f>
        <v>Sports Product 7</v>
      </c>
      <c r="F963" t="str">
        <f>_xlfn.XLOOKUP(Table1[[#This Row],[Product_ID]],[1]!Table1[Product_ID],[1]!Table1[Category])</f>
        <v>Sports</v>
      </c>
      <c r="G963">
        <f>_xlfn.XLOOKUP(Table1[[#This Row],[Product_ID]],[1]!Table1[Product_ID],[1]!Table1[Unit_Price])</f>
        <v>5469</v>
      </c>
      <c r="H963">
        <f>_xlfn.XLOOKUP(Table1[[#This Row],[Product_ID]],[1]!Table1[Product_ID],[1]!Table1[Cost])</f>
        <v>3281.4</v>
      </c>
      <c r="I963">
        <v>1</v>
      </c>
      <c r="J963">
        <v>10</v>
      </c>
      <c r="K963">
        <f>Table1[[#This Row],[Quantity]]*Table1[[#This Row],[Unit_Price]]</f>
        <v>5469</v>
      </c>
      <c r="L963">
        <f>Table1[[#This Row],[Quantity]]*Table1[[#This Row],[Cost]]</f>
        <v>3281.4</v>
      </c>
      <c r="M963">
        <f>Table1[[#This Row],[Sales]]-Table1[[#This Row],[Total_Cost]]</f>
        <v>2187.6</v>
      </c>
      <c r="N963" s="1">
        <f>Table1[[#This Row],[Profit]]/Table1[[#This Row],[Sales]]</f>
        <v>0.39999999999999997</v>
      </c>
      <c r="O963" t="str">
        <f>TEXT(Table1[[#This Row],[Order_Date]],"mmmm")</f>
        <v>April</v>
      </c>
      <c r="P963">
        <f>YEAR(Table1[[#This Row],[Order_Date]])</f>
        <v>2025</v>
      </c>
      <c r="Q963" t="str">
        <f>"Q"&amp;ROUNDUP(MONTH(Table1[[#This Row],[Order_Date]])/3,0)</f>
        <v>Q2</v>
      </c>
    </row>
    <row r="964" spans="1:17" x14ac:dyDescent="0.25">
      <c r="A964" t="s">
        <v>2218</v>
      </c>
      <c r="B964" t="s">
        <v>1047</v>
      </c>
      <c r="C964" t="s">
        <v>1906</v>
      </c>
      <c r="D964" t="s">
        <v>461</v>
      </c>
      <c r="E964" t="str">
        <f>_xlfn.XLOOKUP(Table1[[#This Row],[Product_ID]],[1]!Table1[Product_ID],[1]!Table1[Product_Name])</f>
        <v>Beauty Product 13</v>
      </c>
      <c r="F964" t="str">
        <f>_xlfn.XLOOKUP(Table1[[#This Row],[Product_ID]],[1]!Table1[Product_ID],[1]!Table1[Category])</f>
        <v>Beauty</v>
      </c>
      <c r="G964">
        <f>_xlfn.XLOOKUP(Table1[[#This Row],[Product_ID]],[1]!Table1[Product_ID],[1]!Table1[Unit_Price])</f>
        <v>639</v>
      </c>
      <c r="H964">
        <f>_xlfn.XLOOKUP(Table1[[#This Row],[Product_ID]],[1]!Table1[Product_ID],[1]!Table1[Cost])</f>
        <v>319.5</v>
      </c>
      <c r="I964">
        <v>3</v>
      </c>
      <c r="J964">
        <v>20</v>
      </c>
      <c r="K964">
        <f>Table1[[#This Row],[Quantity]]*Table1[[#This Row],[Unit_Price]]</f>
        <v>1917</v>
      </c>
      <c r="L964">
        <f>Table1[[#This Row],[Quantity]]*Table1[[#This Row],[Cost]]</f>
        <v>958.5</v>
      </c>
      <c r="M964">
        <f>Table1[[#This Row],[Sales]]-Table1[[#This Row],[Total_Cost]]</f>
        <v>958.5</v>
      </c>
      <c r="N964" s="1">
        <f>Table1[[#This Row],[Profit]]/Table1[[#This Row],[Sales]]</f>
        <v>0.5</v>
      </c>
      <c r="O964" t="str">
        <f>TEXT(Table1[[#This Row],[Order_Date]],"mmmm")</f>
        <v>December</v>
      </c>
      <c r="P964">
        <f>YEAR(Table1[[#This Row],[Order_Date]])</f>
        <v>2025</v>
      </c>
      <c r="Q964" t="str">
        <f>"Q"&amp;ROUNDUP(MONTH(Table1[[#This Row],[Order_Date]])/3,0)</f>
        <v>Q4</v>
      </c>
    </row>
    <row r="965" spans="1:17" x14ac:dyDescent="0.25">
      <c r="A965" t="s">
        <v>2219</v>
      </c>
      <c r="B965" t="s">
        <v>1008</v>
      </c>
      <c r="C965" t="s">
        <v>2220</v>
      </c>
      <c r="D965" t="s">
        <v>654</v>
      </c>
      <c r="E965" t="str">
        <f>_xlfn.XLOOKUP(Table1[[#This Row],[Product_ID]],[1]!Table1[Product_ID],[1]!Table1[Product_Name])</f>
        <v>Sports Product 40</v>
      </c>
      <c r="F965" t="str">
        <f>_xlfn.XLOOKUP(Table1[[#This Row],[Product_ID]],[1]!Table1[Product_ID],[1]!Table1[Category])</f>
        <v>Sports</v>
      </c>
      <c r="G965">
        <f>_xlfn.XLOOKUP(Table1[[#This Row],[Product_ID]],[1]!Table1[Product_ID],[1]!Table1[Unit_Price])</f>
        <v>6724</v>
      </c>
      <c r="H965">
        <f>_xlfn.XLOOKUP(Table1[[#This Row],[Product_ID]],[1]!Table1[Product_ID],[1]!Table1[Cost])</f>
        <v>4034.4</v>
      </c>
      <c r="I965">
        <v>5</v>
      </c>
      <c r="J965">
        <v>5</v>
      </c>
      <c r="K965">
        <f>Table1[[#This Row],[Quantity]]*Table1[[#This Row],[Unit_Price]]</f>
        <v>33620</v>
      </c>
      <c r="L965">
        <f>Table1[[#This Row],[Quantity]]*Table1[[#This Row],[Cost]]</f>
        <v>20172</v>
      </c>
      <c r="M965">
        <f>Table1[[#This Row],[Sales]]-Table1[[#This Row],[Total_Cost]]</f>
        <v>13448</v>
      </c>
      <c r="N965" s="1">
        <f>Table1[[#This Row],[Profit]]/Table1[[#This Row],[Sales]]</f>
        <v>0.4</v>
      </c>
      <c r="O965" t="str">
        <f>TEXT(Table1[[#This Row],[Order_Date]],"mmmm")</f>
        <v>May</v>
      </c>
      <c r="P965">
        <f>YEAR(Table1[[#This Row],[Order_Date]])</f>
        <v>2025</v>
      </c>
      <c r="Q965" t="str">
        <f>"Q"&amp;ROUNDUP(MONTH(Table1[[#This Row],[Order_Date]])/3,0)</f>
        <v>Q2</v>
      </c>
    </row>
    <row r="966" spans="1:17" x14ac:dyDescent="0.25">
      <c r="A966" t="s">
        <v>2221</v>
      </c>
      <c r="B966" t="s">
        <v>133</v>
      </c>
      <c r="C966" t="s">
        <v>2222</v>
      </c>
      <c r="D966" t="s">
        <v>264</v>
      </c>
      <c r="E966" t="str">
        <f>_xlfn.XLOOKUP(Table1[[#This Row],[Product_ID]],[1]!Table1[Product_ID],[1]!Table1[Product_Name])</f>
        <v>Clothing Product 96</v>
      </c>
      <c r="F966" t="str">
        <f>_xlfn.XLOOKUP(Table1[[#This Row],[Product_ID]],[1]!Table1[Product_ID],[1]!Table1[Category])</f>
        <v>Clothing</v>
      </c>
      <c r="G966">
        <f>_xlfn.XLOOKUP(Table1[[#This Row],[Product_ID]],[1]!Table1[Product_ID],[1]!Table1[Unit_Price])</f>
        <v>483</v>
      </c>
      <c r="H966">
        <f>_xlfn.XLOOKUP(Table1[[#This Row],[Product_ID]],[1]!Table1[Product_ID],[1]!Table1[Cost])</f>
        <v>289.8</v>
      </c>
      <c r="I966">
        <v>4</v>
      </c>
      <c r="J966">
        <v>0</v>
      </c>
      <c r="K966">
        <f>Table1[[#This Row],[Quantity]]*Table1[[#This Row],[Unit_Price]]</f>
        <v>1932</v>
      </c>
      <c r="L966">
        <f>Table1[[#This Row],[Quantity]]*Table1[[#This Row],[Cost]]</f>
        <v>1159.2</v>
      </c>
      <c r="M966">
        <f>Table1[[#This Row],[Sales]]-Table1[[#This Row],[Total_Cost]]</f>
        <v>772.8</v>
      </c>
      <c r="N966" s="1">
        <f>Table1[[#This Row],[Profit]]/Table1[[#This Row],[Sales]]</f>
        <v>0.39999999999999997</v>
      </c>
      <c r="O966" t="str">
        <f>TEXT(Table1[[#This Row],[Order_Date]],"mmmm")</f>
        <v>May</v>
      </c>
      <c r="P966">
        <f>YEAR(Table1[[#This Row],[Order_Date]])</f>
        <v>2025</v>
      </c>
      <c r="Q966" t="str">
        <f>"Q"&amp;ROUNDUP(MONTH(Table1[[#This Row],[Order_Date]])/3,0)</f>
        <v>Q2</v>
      </c>
    </row>
    <row r="967" spans="1:17" x14ac:dyDescent="0.25">
      <c r="A967" t="s">
        <v>2223</v>
      </c>
      <c r="B967" t="s">
        <v>2224</v>
      </c>
      <c r="C967" t="s">
        <v>2225</v>
      </c>
      <c r="D967" t="s">
        <v>139</v>
      </c>
      <c r="E967" t="str">
        <f>_xlfn.XLOOKUP(Table1[[#This Row],[Product_ID]],[1]!Table1[Product_ID],[1]!Table1[Product_Name])</f>
        <v>Clothing Product 53</v>
      </c>
      <c r="F967" t="str">
        <f>_xlfn.XLOOKUP(Table1[[#This Row],[Product_ID]],[1]!Table1[Product_ID],[1]!Table1[Category])</f>
        <v>Clothing</v>
      </c>
      <c r="G967">
        <f>_xlfn.XLOOKUP(Table1[[#This Row],[Product_ID]],[1]!Table1[Product_ID],[1]!Table1[Unit_Price])</f>
        <v>641</v>
      </c>
      <c r="H967">
        <f>_xlfn.XLOOKUP(Table1[[#This Row],[Product_ID]],[1]!Table1[Product_ID],[1]!Table1[Cost])</f>
        <v>384.6</v>
      </c>
      <c r="I967">
        <v>2</v>
      </c>
      <c r="J967">
        <v>5</v>
      </c>
      <c r="K967">
        <f>Table1[[#This Row],[Quantity]]*Table1[[#This Row],[Unit_Price]]</f>
        <v>1282</v>
      </c>
      <c r="L967">
        <f>Table1[[#This Row],[Quantity]]*Table1[[#This Row],[Cost]]</f>
        <v>769.2</v>
      </c>
      <c r="M967">
        <f>Table1[[#This Row],[Sales]]-Table1[[#This Row],[Total_Cost]]</f>
        <v>512.79999999999995</v>
      </c>
      <c r="N967" s="1">
        <f>Table1[[#This Row],[Profit]]/Table1[[#This Row],[Sales]]</f>
        <v>0.39999999999999997</v>
      </c>
      <c r="O967" t="str">
        <f>TEXT(Table1[[#This Row],[Order_Date]],"mmmm")</f>
        <v>August</v>
      </c>
      <c r="P967">
        <f>YEAR(Table1[[#This Row],[Order_Date]])</f>
        <v>2024</v>
      </c>
      <c r="Q967" t="str">
        <f>"Q"&amp;ROUNDUP(MONTH(Table1[[#This Row],[Order_Date]])/3,0)</f>
        <v>Q3</v>
      </c>
    </row>
    <row r="968" spans="1:17" x14ac:dyDescent="0.25">
      <c r="A968" t="s">
        <v>2226</v>
      </c>
      <c r="B968" t="s">
        <v>428</v>
      </c>
      <c r="C968" t="s">
        <v>2227</v>
      </c>
      <c r="D968" t="s">
        <v>206</v>
      </c>
      <c r="E968" t="str">
        <f>_xlfn.XLOOKUP(Table1[[#This Row],[Product_ID]],[1]!Table1[Product_ID],[1]!Table1[Product_Name])</f>
        <v>Electronics Product 30</v>
      </c>
      <c r="F968" t="str">
        <f>_xlfn.XLOOKUP(Table1[[#This Row],[Product_ID]],[1]!Table1[Product_ID],[1]!Table1[Category])</f>
        <v>Electronics</v>
      </c>
      <c r="G968">
        <f>_xlfn.XLOOKUP(Table1[[#This Row],[Product_ID]],[1]!Table1[Product_ID],[1]!Table1[Unit_Price])</f>
        <v>16441</v>
      </c>
      <c r="H968">
        <f>_xlfn.XLOOKUP(Table1[[#This Row],[Product_ID]],[1]!Table1[Product_ID],[1]!Table1[Cost])</f>
        <v>8220.5</v>
      </c>
      <c r="I968">
        <v>4</v>
      </c>
      <c r="J968">
        <v>0</v>
      </c>
      <c r="K968">
        <f>Table1[[#This Row],[Quantity]]*Table1[[#This Row],[Unit_Price]]</f>
        <v>65764</v>
      </c>
      <c r="L968">
        <f>Table1[[#This Row],[Quantity]]*Table1[[#This Row],[Cost]]</f>
        <v>32882</v>
      </c>
      <c r="M968">
        <f>Table1[[#This Row],[Sales]]-Table1[[#This Row],[Total_Cost]]</f>
        <v>32882</v>
      </c>
      <c r="N968" s="1">
        <f>Table1[[#This Row],[Profit]]/Table1[[#This Row],[Sales]]</f>
        <v>0.5</v>
      </c>
      <c r="O968" t="str">
        <f>TEXT(Table1[[#This Row],[Order_Date]],"mmmm")</f>
        <v>August</v>
      </c>
      <c r="P968">
        <f>YEAR(Table1[[#This Row],[Order_Date]])</f>
        <v>2024</v>
      </c>
      <c r="Q968" t="str">
        <f>"Q"&amp;ROUNDUP(MONTH(Table1[[#This Row],[Order_Date]])/3,0)</f>
        <v>Q3</v>
      </c>
    </row>
    <row r="969" spans="1:17" x14ac:dyDescent="0.25">
      <c r="A969" t="s">
        <v>2228</v>
      </c>
      <c r="B969" t="s">
        <v>2229</v>
      </c>
      <c r="C969" t="s">
        <v>2230</v>
      </c>
      <c r="D969" t="s">
        <v>153</v>
      </c>
      <c r="E969" t="str">
        <f>_xlfn.XLOOKUP(Table1[[#This Row],[Product_ID]],[1]!Table1[Product_ID],[1]!Table1[Product_Name])</f>
        <v>Beauty Product 98</v>
      </c>
      <c r="F969" t="str">
        <f>_xlfn.XLOOKUP(Table1[[#This Row],[Product_ID]],[1]!Table1[Product_ID],[1]!Table1[Category])</f>
        <v>Beauty</v>
      </c>
      <c r="G969">
        <f>_xlfn.XLOOKUP(Table1[[#This Row],[Product_ID]],[1]!Table1[Product_ID],[1]!Table1[Unit_Price])</f>
        <v>1661</v>
      </c>
      <c r="H969">
        <f>_xlfn.XLOOKUP(Table1[[#This Row],[Product_ID]],[1]!Table1[Product_ID],[1]!Table1[Cost])</f>
        <v>830.5</v>
      </c>
      <c r="I969">
        <v>1</v>
      </c>
      <c r="J969">
        <v>20</v>
      </c>
      <c r="K969">
        <f>Table1[[#This Row],[Quantity]]*Table1[[#This Row],[Unit_Price]]</f>
        <v>1661</v>
      </c>
      <c r="L969">
        <f>Table1[[#This Row],[Quantity]]*Table1[[#This Row],[Cost]]</f>
        <v>830.5</v>
      </c>
      <c r="M969">
        <f>Table1[[#This Row],[Sales]]-Table1[[#This Row],[Total_Cost]]</f>
        <v>830.5</v>
      </c>
      <c r="N969" s="1">
        <f>Table1[[#This Row],[Profit]]/Table1[[#This Row],[Sales]]</f>
        <v>0.5</v>
      </c>
      <c r="O969" t="str">
        <f>TEXT(Table1[[#This Row],[Order_Date]],"mmmm")</f>
        <v>June</v>
      </c>
      <c r="P969">
        <f>YEAR(Table1[[#This Row],[Order_Date]])</f>
        <v>2024</v>
      </c>
      <c r="Q969" t="str">
        <f>"Q"&amp;ROUNDUP(MONTH(Table1[[#This Row],[Order_Date]])/3,0)</f>
        <v>Q2</v>
      </c>
    </row>
    <row r="970" spans="1:17" x14ac:dyDescent="0.25">
      <c r="A970" t="s">
        <v>2231</v>
      </c>
      <c r="B970" t="s">
        <v>2232</v>
      </c>
      <c r="C970" t="s">
        <v>2233</v>
      </c>
      <c r="D970" t="s">
        <v>855</v>
      </c>
      <c r="E970" t="str">
        <f>_xlfn.XLOOKUP(Table1[[#This Row],[Product_ID]],[1]!Table1[Product_ID],[1]!Table1[Product_Name])</f>
        <v>Sports Product 62</v>
      </c>
      <c r="F970" t="str">
        <f>_xlfn.XLOOKUP(Table1[[#This Row],[Product_ID]],[1]!Table1[Product_ID],[1]!Table1[Category])</f>
        <v>Sports</v>
      </c>
      <c r="G970">
        <f>_xlfn.XLOOKUP(Table1[[#This Row],[Product_ID]],[1]!Table1[Product_ID],[1]!Table1[Unit_Price])</f>
        <v>2777</v>
      </c>
      <c r="H970">
        <f>_xlfn.XLOOKUP(Table1[[#This Row],[Product_ID]],[1]!Table1[Product_ID],[1]!Table1[Cost])</f>
        <v>1943.9</v>
      </c>
      <c r="I970">
        <v>3</v>
      </c>
      <c r="J970">
        <v>20</v>
      </c>
      <c r="K970">
        <f>Table1[[#This Row],[Quantity]]*Table1[[#This Row],[Unit_Price]]</f>
        <v>8331</v>
      </c>
      <c r="L970">
        <f>Table1[[#This Row],[Quantity]]*Table1[[#This Row],[Cost]]</f>
        <v>5831.7000000000007</v>
      </c>
      <c r="M970">
        <f>Table1[[#This Row],[Sales]]-Table1[[#This Row],[Total_Cost]]</f>
        <v>2499.2999999999993</v>
      </c>
      <c r="N970" s="1">
        <f>Table1[[#This Row],[Profit]]/Table1[[#This Row],[Sales]]</f>
        <v>0.29999999999999993</v>
      </c>
      <c r="O970" t="str">
        <f>TEXT(Table1[[#This Row],[Order_Date]],"mmmm")</f>
        <v>February</v>
      </c>
      <c r="P970">
        <f>YEAR(Table1[[#This Row],[Order_Date]])</f>
        <v>2024</v>
      </c>
      <c r="Q970" t="str">
        <f>"Q"&amp;ROUNDUP(MONTH(Table1[[#This Row],[Order_Date]])/3,0)</f>
        <v>Q1</v>
      </c>
    </row>
    <row r="971" spans="1:17" x14ac:dyDescent="0.25">
      <c r="A971" t="s">
        <v>2234</v>
      </c>
      <c r="B971" t="s">
        <v>1052</v>
      </c>
      <c r="C971" t="s">
        <v>2235</v>
      </c>
      <c r="D971" t="s">
        <v>189</v>
      </c>
      <c r="E971" t="str">
        <f>_xlfn.XLOOKUP(Table1[[#This Row],[Product_ID]],[1]!Table1[Product_ID],[1]!Table1[Product_Name])</f>
        <v>Home &amp; Kitchen Product 79</v>
      </c>
      <c r="F971" t="str">
        <f>_xlfn.XLOOKUP(Table1[[#This Row],[Product_ID]],[1]!Table1[Product_ID],[1]!Table1[Category])</f>
        <v>Home &amp; Kitchen</v>
      </c>
      <c r="G971">
        <f>_xlfn.XLOOKUP(Table1[[#This Row],[Product_ID]],[1]!Table1[Product_ID],[1]!Table1[Unit_Price])</f>
        <v>10900</v>
      </c>
      <c r="H971">
        <f>_xlfn.XLOOKUP(Table1[[#This Row],[Product_ID]],[1]!Table1[Product_ID],[1]!Table1[Cost])</f>
        <v>5450</v>
      </c>
      <c r="I971">
        <v>3</v>
      </c>
      <c r="J971">
        <v>5</v>
      </c>
      <c r="K971">
        <f>Table1[[#This Row],[Quantity]]*Table1[[#This Row],[Unit_Price]]</f>
        <v>32700</v>
      </c>
      <c r="L971">
        <f>Table1[[#This Row],[Quantity]]*Table1[[#This Row],[Cost]]</f>
        <v>16350</v>
      </c>
      <c r="M971">
        <f>Table1[[#This Row],[Sales]]-Table1[[#This Row],[Total_Cost]]</f>
        <v>16350</v>
      </c>
      <c r="N971" s="1">
        <f>Table1[[#This Row],[Profit]]/Table1[[#This Row],[Sales]]</f>
        <v>0.5</v>
      </c>
      <c r="O971" t="str">
        <f>TEXT(Table1[[#This Row],[Order_Date]],"mmmm")</f>
        <v>April</v>
      </c>
      <c r="P971">
        <f>YEAR(Table1[[#This Row],[Order_Date]])</f>
        <v>2024</v>
      </c>
      <c r="Q971" t="str">
        <f>"Q"&amp;ROUNDUP(MONTH(Table1[[#This Row],[Order_Date]])/3,0)</f>
        <v>Q2</v>
      </c>
    </row>
    <row r="972" spans="1:17" x14ac:dyDescent="0.25">
      <c r="A972" t="s">
        <v>2236</v>
      </c>
      <c r="B972" t="s">
        <v>1257</v>
      </c>
      <c r="C972" t="s">
        <v>2057</v>
      </c>
      <c r="D972" t="s">
        <v>9</v>
      </c>
      <c r="E972" t="str">
        <f>_xlfn.XLOOKUP(Table1[[#This Row],[Product_ID]],[1]!Table1[Product_ID],[1]!Table1[Product_Name])</f>
        <v>Home &amp; Kitchen Product 10</v>
      </c>
      <c r="F972" t="str">
        <f>_xlfn.XLOOKUP(Table1[[#This Row],[Product_ID]],[1]!Table1[Product_ID],[1]!Table1[Category])</f>
        <v>Home &amp; Kitchen</v>
      </c>
      <c r="G972">
        <f>_xlfn.XLOOKUP(Table1[[#This Row],[Product_ID]],[1]!Table1[Product_ID],[1]!Table1[Unit_Price])</f>
        <v>10936</v>
      </c>
      <c r="H972">
        <f>_xlfn.XLOOKUP(Table1[[#This Row],[Product_ID]],[1]!Table1[Product_ID],[1]!Table1[Cost])</f>
        <v>6561.6</v>
      </c>
      <c r="I972">
        <v>2</v>
      </c>
      <c r="J972">
        <v>10</v>
      </c>
      <c r="K972">
        <f>Table1[[#This Row],[Quantity]]*Table1[[#This Row],[Unit_Price]]</f>
        <v>21872</v>
      </c>
      <c r="L972">
        <f>Table1[[#This Row],[Quantity]]*Table1[[#This Row],[Cost]]</f>
        <v>13123.2</v>
      </c>
      <c r="M972">
        <f>Table1[[#This Row],[Sales]]-Table1[[#This Row],[Total_Cost]]</f>
        <v>8748.7999999999993</v>
      </c>
      <c r="N972" s="1">
        <f>Table1[[#This Row],[Profit]]/Table1[[#This Row],[Sales]]</f>
        <v>0.39999999999999997</v>
      </c>
      <c r="O972" t="str">
        <f>TEXT(Table1[[#This Row],[Order_Date]],"mmmm")</f>
        <v>November</v>
      </c>
      <c r="P972">
        <f>YEAR(Table1[[#This Row],[Order_Date]])</f>
        <v>2025</v>
      </c>
      <c r="Q972" t="str">
        <f>"Q"&amp;ROUNDUP(MONTH(Table1[[#This Row],[Order_Date]])/3,0)</f>
        <v>Q4</v>
      </c>
    </row>
    <row r="973" spans="1:17" x14ac:dyDescent="0.25">
      <c r="A973" t="s">
        <v>2237</v>
      </c>
      <c r="B973" t="s">
        <v>2238</v>
      </c>
      <c r="C973" t="s">
        <v>1382</v>
      </c>
      <c r="D973" t="s">
        <v>192</v>
      </c>
      <c r="E973" t="str">
        <f>_xlfn.XLOOKUP(Table1[[#This Row],[Product_ID]],[1]!Table1[Product_ID],[1]!Table1[Product_Name])</f>
        <v>Electronics Product 37</v>
      </c>
      <c r="F973" t="str">
        <f>_xlfn.XLOOKUP(Table1[[#This Row],[Product_ID]],[1]!Table1[Product_ID],[1]!Table1[Category])</f>
        <v>Electronics</v>
      </c>
      <c r="G973">
        <f>_xlfn.XLOOKUP(Table1[[#This Row],[Product_ID]],[1]!Table1[Product_ID],[1]!Table1[Unit_Price])</f>
        <v>29046</v>
      </c>
      <c r="H973">
        <f>_xlfn.XLOOKUP(Table1[[#This Row],[Product_ID]],[1]!Table1[Product_ID],[1]!Table1[Cost])</f>
        <v>20332.2</v>
      </c>
      <c r="I973">
        <v>3</v>
      </c>
      <c r="J973">
        <v>20</v>
      </c>
      <c r="K973">
        <f>Table1[[#This Row],[Quantity]]*Table1[[#This Row],[Unit_Price]]</f>
        <v>87138</v>
      </c>
      <c r="L973">
        <f>Table1[[#This Row],[Quantity]]*Table1[[#This Row],[Cost]]</f>
        <v>60996.600000000006</v>
      </c>
      <c r="M973">
        <f>Table1[[#This Row],[Sales]]-Table1[[#This Row],[Total_Cost]]</f>
        <v>26141.399999999994</v>
      </c>
      <c r="N973" s="1">
        <f>Table1[[#This Row],[Profit]]/Table1[[#This Row],[Sales]]</f>
        <v>0.29999999999999993</v>
      </c>
      <c r="O973" t="str">
        <f>TEXT(Table1[[#This Row],[Order_Date]],"mmmm")</f>
        <v>June</v>
      </c>
      <c r="P973">
        <f>YEAR(Table1[[#This Row],[Order_Date]])</f>
        <v>2025</v>
      </c>
      <c r="Q973" t="str">
        <f>"Q"&amp;ROUNDUP(MONTH(Table1[[#This Row],[Order_Date]])/3,0)</f>
        <v>Q2</v>
      </c>
    </row>
    <row r="974" spans="1:17" x14ac:dyDescent="0.25">
      <c r="A974" t="s">
        <v>2239</v>
      </c>
      <c r="B974" t="s">
        <v>333</v>
      </c>
      <c r="C974" t="s">
        <v>411</v>
      </c>
      <c r="D974" t="s">
        <v>33</v>
      </c>
      <c r="E974" t="str">
        <f>_xlfn.XLOOKUP(Table1[[#This Row],[Product_ID]],[1]!Table1[Product_ID],[1]!Table1[Product_Name])</f>
        <v>Sports Product 88</v>
      </c>
      <c r="F974" t="str">
        <f>_xlfn.XLOOKUP(Table1[[#This Row],[Product_ID]],[1]!Table1[Product_ID],[1]!Table1[Category])</f>
        <v>Sports</v>
      </c>
      <c r="G974">
        <f>_xlfn.XLOOKUP(Table1[[#This Row],[Product_ID]],[1]!Table1[Product_ID],[1]!Table1[Unit_Price])</f>
        <v>11542</v>
      </c>
      <c r="H974">
        <f>_xlfn.XLOOKUP(Table1[[#This Row],[Product_ID]],[1]!Table1[Product_ID],[1]!Table1[Cost])</f>
        <v>6925.2</v>
      </c>
      <c r="I974">
        <v>4</v>
      </c>
      <c r="J974">
        <v>20</v>
      </c>
      <c r="K974">
        <f>Table1[[#This Row],[Quantity]]*Table1[[#This Row],[Unit_Price]]</f>
        <v>46168</v>
      </c>
      <c r="L974">
        <f>Table1[[#This Row],[Quantity]]*Table1[[#This Row],[Cost]]</f>
        <v>27700.799999999999</v>
      </c>
      <c r="M974">
        <f>Table1[[#This Row],[Sales]]-Table1[[#This Row],[Total_Cost]]</f>
        <v>18467.2</v>
      </c>
      <c r="N974" s="1">
        <f>Table1[[#This Row],[Profit]]/Table1[[#This Row],[Sales]]</f>
        <v>0.4</v>
      </c>
      <c r="O974" t="str">
        <f>TEXT(Table1[[#This Row],[Order_Date]],"mmmm")</f>
        <v>May</v>
      </c>
      <c r="P974">
        <f>YEAR(Table1[[#This Row],[Order_Date]])</f>
        <v>2024</v>
      </c>
      <c r="Q974" t="str">
        <f>"Q"&amp;ROUNDUP(MONTH(Table1[[#This Row],[Order_Date]])/3,0)</f>
        <v>Q2</v>
      </c>
    </row>
    <row r="975" spans="1:17" x14ac:dyDescent="0.25">
      <c r="A975" t="s">
        <v>2240</v>
      </c>
      <c r="B975" t="s">
        <v>1818</v>
      </c>
      <c r="C975" t="s">
        <v>1653</v>
      </c>
      <c r="D975" t="s">
        <v>192</v>
      </c>
      <c r="E975" t="str">
        <f>_xlfn.XLOOKUP(Table1[[#This Row],[Product_ID]],[1]!Table1[Product_ID],[1]!Table1[Product_Name])</f>
        <v>Electronics Product 37</v>
      </c>
      <c r="F975" t="str">
        <f>_xlfn.XLOOKUP(Table1[[#This Row],[Product_ID]],[1]!Table1[Product_ID],[1]!Table1[Category])</f>
        <v>Electronics</v>
      </c>
      <c r="G975">
        <f>_xlfn.XLOOKUP(Table1[[#This Row],[Product_ID]],[1]!Table1[Product_ID],[1]!Table1[Unit_Price])</f>
        <v>29046</v>
      </c>
      <c r="H975">
        <f>_xlfn.XLOOKUP(Table1[[#This Row],[Product_ID]],[1]!Table1[Product_ID],[1]!Table1[Cost])</f>
        <v>20332.2</v>
      </c>
      <c r="I975">
        <v>5</v>
      </c>
      <c r="J975">
        <v>15</v>
      </c>
      <c r="K975">
        <f>Table1[[#This Row],[Quantity]]*Table1[[#This Row],[Unit_Price]]</f>
        <v>145230</v>
      </c>
      <c r="L975">
        <f>Table1[[#This Row],[Quantity]]*Table1[[#This Row],[Cost]]</f>
        <v>101661</v>
      </c>
      <c r="M975">
        <f>Table1[[#This Row],[Sales]]-Table1[[#This Row],[Total_Cost]]</f>
        <v>43569</v>
      </c>
      <c r="N975" s="1">
        <f>Table1[[#This Row],[Profit]]/Table1[[#This Row],[Sales]]</f>
        <v>0.3</v>
      </c>
      <c r="O975" t="str">
        <f>TEXT(Table1[[#This Row],[Order_Date]],"mmmm")</f>
        <v>October</v>
      </c>
      <c r="P975">
        <f>YEAR(Table1[[#This Row],[Order_Date]])</f>
        <v>2025</v>
      </c>
      <c r="Q975" t="str">
        <f>"Q"&amp;ROUNDUP(MONTH(Table1[[#This Row],[Order_Date]])/3,0)</f>
        <v>Q4</v>
      </c>
    </row>
    <row r="976" spans="1:17" x14ac:dyDescent="0.25">
      <c r="A976" t="s">
        <v>2241</v>
      </c>
      <c r="B976" t="s">
        <v>788</v>
      </c>
      <c r="C976" t="s">
        <v>163</v>
      </c>
      <c r="D976" t="s">
        <v>822</v>
      </c>
      <c r="E976" t="str">
        <f>_xlfn.XLOOKUP(Table1[[#This Row],[Product_ID]],[1]!Table1[Product_ID],[1]!Table1[Product_Name])</f>
        <v>Electronics Product 31</v>
      </c>
      <c r="F976" t="str">
        <f>_xlfn.XLOOKUP(Table1[[#This Row],[Product_ID]],[1]!Table1[Product_ID],[1]!Table1[Category])</f>
        <v>Electronics</v>
      </c>
      <c r="G976">
        <f>_xlfn.XLOOKUP(Table1[[#This Row],[Product_ID]],[1]!Table1[Product_ID],[1]!Table1[Unit_Price])</f>
        <v>34152</v>
      </c>
      <c r="H976">
        <f>_xlfn.XLOOKUP(Table1[[#This Row],[Product_ID]],[1]!Table1[Product_ID],[1]!Table1[Cost])</f>
        <v>23906.400000000001</v>
      </c>
      <c r="I976">
        <v>2</v>
      </c>
      <c r="J976">
        <v>15</v>
      </c>
      <c r="K976">
        <f>Table1[[#This Row],[Quantity]]*Table1[[#This Row],[Unit_Price]]</f>
        <v>68304</v>
      </c>
      <c r="L976">
        <f>Table1[[#This Row],[Quantity]]*Table1[[#This Row],[Cost]]</f>
        <v>47812.800000000003</v>
      </c>
      <c r="M976">
        <f>Table1[[#This Row],[Sales]]-Table1[[#This Row],[Total_Cost]]</f>
        <v>20491.199999999997</v>
      </c>
      <c r="N976" s="1">
        <f>Table1[[#This Row],[Profit]]/Table1[[#This Row],[Sales]]</f>
        <v>0.29999999999999993</v>
      </c>
      <c r="O976" t="str">
        <f>TEXT(Table1[[#This Row],[Order_Date]],"mmmm")</f>
        <v>January</v>
      </c>
      <c r="P976">
        <f>YEAR(Table1[[#This Row],[Order_Date]])</f>
        <v>2025</v>
      </c>
      <c r="Q976" t="str">
        <f>"Q"&amp;ROUNDUP(MONTH(Table1[[#This Row],[Order_Date]])/3,0)</f>
        <v>Q1</v>
      </c>
    </row>
    <row r="977" spans="1:17" x14ac:dyDescent="0.25">
      <c r="A977" t="s">
        <v>2242</v>
      </c>
      <c r="B977" t="s">
        <v>1901</v>
      </c>
      <c r="C977" t="s">
        <v>2243</v>
      </c>
      <c r="D977" t="s">
        <v>753</v>
      </c>
      <c r="E977" t="str">
        <f>_xlfn.XLOOKUP(Table1[[#This Row],[Product_ID]],[1]!Table1[Product_ID],[1]!Table1[Product_Name])</f>
        <v>Beauty Product 73</v>
      </c>
      <c r="F977" t="str">
        <f>_xlfn.XLOOKUP(Table1[[#This Row],[Product_ID]],[1]!Table1[Product_ID],[1]!Table1[Category])</f>
        <v>Beauty</v>
      </c>
      <c r="G977">
        <f>_xlfn.XLOOKUP(Table1[[#This Row],[Product_ID]],[1]!Table1[Product_ID],[1]!Table1[Unit_Price])</f>
        <v>626</v>
      </c>
      <c r="H977">
        <f>_xlfn.XLOOKUP(Table1[[#This Row],[Product_ID]],[1]!Table1[Product_ID],[1]!Table1[Cost])</f>
        <v>438.2</v>
      </c>
      <c r="I977">
        <v>3</v>
      </c>
      <c r="J977">
        <v>10</v>
      </c>
      <c r="K977">
        <f>Table1[[#This Row],[Quantity]]*Table1[[#This Row],[Unit_Price]]</f>
        <v>1878</v>
      </c>
      <c r="L977">
        <f>Table1[[#This Row],[Quantity]]*Table1[[#This Row],[Cost]]</f>
        <v>1314.6</v>
      </c>
      <c r="M977">
        <f>Table1[[#This Row],[Sales]]-Table1[[#This Row],[Total_Cost]]</f>
        <v>563.40000000000009</v>
      </c>
      <c r="N977" s="1">
        <f>Table1[[#This Row],[Profit]]/Table1[[#This Row],[Sales]]</f>
        <v>0.30000000000000004</v>
      </c>
      <c r="O977" t="str">
        <f>TEXT(Table1[[#This Row],[Order_Date]],"mmmm")</f>
        <v>December</v>
      </c>
      <c r="P977">
        <f>YEAR(Table1[[#This Row],[Order_Date]])</f>
        <v>2025</v>
      </c>
      <c r="Q977" t="str">
        <f>"Q"&amp;ROUNDUP(MONTH(Table1[[#This Row],[Order_Date]])/3,0)</f>
        <v>Q4</v>
      </c>
    </row>
    <row r="978" spans="1:17" x14ac:dyDescent="0.25">
      <c r="A978" t="s">
        <v>2244</v>
      </c>
      <c r="B978" t="s">
        <v>580</v>
      </c>
      <c r="C978" t="s">
        <v>854</v>
      </c>
      <c r="D978" t="s">
        <v>366</v>
      </c>
      <c r="E978" t="str">
        <f>_xlfn.XLOOKUP(Table1[[#This Row],[Product_ID]],[1]!Table1[Product_ID],[1]!Table1[Product_Name])</f>
        <v>Home &amp; Kitchen Product 93</v>
      </c>
      <c r="F978" t="str">
        <f>_xlfn.XLOOKUP(Table1[[#This Row],[Product_ID]],[1]!Table1[Product_ID],[1]!Table1[Category])</f>
        <v>Home &amp; Kitchen</v>
      </c>
      <c r="G978">
        <f>_xlfn.XLOOKUP(Table1[[#This Row],[Product_ID]],[1]!Table1[Product_ID],[1]!Table1[Unit_Price])</f>
        <v>10597</v>
      </c>
      <c r="H978">
        <f>_xlfn.XLOOKUP(Table1[[#This Row],[Product_ID]],[1]!Table1[Product_ID],[1]!Table1[Cost])</f>
        <v>5298.5</v>
      </c>
      <c r="I978">
        <v>5</v>
      </c>
      <c r="J978">
        <v>5</v>
      </c>
      <c r="K978">
        <f>Table1[[#This Row],[Quantity]]*Table1[[#This Row],[Unit_Price]]</f>
        <v>52985</v>
      </c>
      <c r="L978">
        <f>Table1[[#This Row],[Quantity]]*Table1[[#This Row],[Cost]]</f>
        <v>26492.5</v>
      </c>
      <c r="M978">
        <f>Table1[[#This Row],[Sales]]-Table1[[#This Row],[Total_Cost]]</f>
        <v>26492.5</v>
      </c>
      <c r="N978" s="1">
        <f>Table1[[#This Row],[Profit]]/Table1[[#This Row],[Sales]]</f>
        <v>0.5</v>
      </c>
      <c r="O978" t="str">
        <f>TEXT(Table1[[#This Row],[Order_Date]],"mmmm")</f>
        <v>June</v>
      </c>
      <c r="P978">
        <f>YEAR(Table1[[#This Row],[Order_Date]])</f>
        <v>2025</v>
      </c>
      <c r="Q978" t="str">
        <f>"Q"&amp;ROUNDUP(MONTH(Table1[[#This Row],[Order_Date]])/3,0)</f>
        <v>Q2</v>
      </c>
    </row>
    <row r="979" spans="1:17" x14ac:dyDescent="0.25">
      <c r="A979" t="s">
        <v>2245</v>
      </c>
      <c r="B979" t="s">
        <v>2045</v>
      </c>
      <c r="C979" t="s">
        <v>1298</v>
      </c>
      <c r="D979" t="s">
        <v>100</v>
      </c>
      <c r="E979" t="str">
        <f>_xlfn.XLOOKUP(Table1[[#This Row],[Product_ID]],[1]!Table1[Product_ID],[1]!Table1[Product_Name])</f>
        <v>Electronics Product 74</v>
      </c>
      <c r="F979" t="str">
        <f>_xlfn.XLOOKUP(Table1[[#This Row],[Product_ID]],[1]!Table1[Product_ID],[1]!Table1[Category])</f>
        <v>Electronics</v>
      </c>
      <c r="G979">
        <f>_xlfn.XLOOKUP(Table1[[#This Row],[Product_ID]],[1]!Table1[Product_ID],[1]!Table1[Unit_Price])</f>
        <v>20835</v>
      </c>
      <c r="H979">
        <f>_xlfn.XLOOKUP(Table1[[#This Row],[Product_ID]],[1]!Table1[Product_ID],[1]!Table1[Cost])</f>
        <v>12501</v>
      </c>
      <c r="I979">
        <v>5</v>
      </c>
      <c r="J979">
        <v>5</v>
      </c>
      <c r="K979">
        <f>Table1[[#This Row],[Quantity]]*Table1[[#This Row],[Unit_Price]]</f>
        <v>104175</v>
      </c>
      <c r="L979">
        <f>Table1[[#This Row],[Quantity]]*Table1[[#This Row],[Cost]]</f>
        <v>62505</v>
      </c>
      <c r="M979">
        <f>Table1[[#This Row],[Sales]]-Table1[[#This Row],[Total_Cost]]</f>
        <v>41670</v>
      </c>
      <c r="N979" s="1">
        <f>Table1[[#This Row],[Profit]]/Table1[[#This Row],[Sales]]</f>
        <v>0.4</v>
      </c>
      <c r="O979" t="str">
        <f>TEXT(Table1[[#This Row],[Order_Date]],"mmmm")</f>
        <v>August</v>
      </c>
      <c r="P979">
        <f>YEAR(Table1[[#This Row],[Order_Date]])</f>
        <v>2025</v>
      </c>
      <c r="Q979" t="str">
        <f>"Q"&amp;ROUNDUP(MONTH(Table1[[#This Row],[Order_Date]])/3,0)</f>
        <v>Q3</v>
      </c>
    </row>
    <row r="980" spans="1:17" x14ac:dyDescent="0.25">
      <c r="A980" t="s">
        <v>2246</v>
      </c>
      <c r="B980" t="s">
        <v>1576</v>
      </c>
      <c r="C980" t="s">
        <v>742</v>
      </c>
      <c r="D980" t="s">
        <v>281</v>
      </c>
      <c r="E980" t="str">
        <f>_xlfn.XLOOKUP(Table1[[#This Row],[Product_ID]],[1]!Table1[Product_ID],[1]!Table1[Product_Name])</f>
        <v>Sports Product 9</v>
      </c>
      <c r="F980" t="str">
        <f>_xlfn.XLOOKUP(Table1[[#This Row],[Product_ID]],[1]!Table1[Product_ID],[1]!Table1[Category])</f>
        <v>Sports</v>
      </c>
      <c r="G980">
        <f>_xlfn.XLOOKUP(Table1[[#This Row],[Product_ID]],[1]!Table1[Product_ID],[1]!Table1[Unit_Price])</f>
        <v>10891</v>
      </c>
      <c r="H980">
        <f>_xlfn.XLOOKUP(Table1[[#This Row],[Product_ID]],[1]!Table1[Product_ID],[1]!Table1[Cost])</f>
        <v>5445.5</v>
      </c>
      <c r="I980">
        <v>2</v>
      </c>
      <c r="J980">
        <v>20</v>
      </c>
      <c r="K980">
        <f>Table1[[#This Row],[Quantity]]*Table1[[#This Row],[Unit_Price]]</f>
        <v>21782</v>
      </c>
      <c r="L980">
        <f>Table1[[#This Row],[Quantity]]*Table1[[#This Row],[Cost]]</f>
        <v>10891</v>
      </c>
      <c r="M980">
        <f>Table1[[#This Row],[Sales]]-Table1[[#This Row],[Total_Cost]]</f>
        <v>10891</v>
      </c>
      <c r="N980" s="1">
        <f>Table1[[#This Row],[Profit]]/Table1[[#This Row],[Sales]]</f>
        <v>0.5</v>
      </c>
      <c r="O980" t="str">
        <f>TEXT(Table1[[#This Row],[Order_Date]],"mmmm")</f>
        <v>March</v>
      </c>
      <c r="P980">
        <f>YEAR(Table1[[#This Row],[Order_Date]])</f>
        <v>2025</v>
      </c>
      <c r="Q980" t="str">
        <f>"Q"&amp;ROUNDUP(MONTH(Table1[[#This Row],[Order_Date]])/3,0)</f>
        <v>Q1</v>
      </c>
    </row>
    <row r="981" spans="1:17" x14ac:dyDescent="0.25">
      <c r="A981" t="s">
        <v>2247</v>
      </c>
      <c r="B981" t="s">
        <v>769</v>
      </c>
      <c r="C981" t="s">
        <v>2138</v>
      </c>
      <c r="D981" t="s">
        <v>366</v>
      </c>
      <c r="E981" t="str">
        <f>_xlfn.XLOOKUP(Table1[[#This Row],[Product_ID]],[1]!Table1[Product_ID],[1]!Table1[Product_Name])</f>
        <v>Home &amp; Kitchen Product 93</v>
      </c>
      <c r="F981" t="str">
        <f>_xlfn.XLOOKUP(Table1[[#This Row],[Product_ID]],[1]!Table1[Product_ID],[1]!Table1[Category])</f>
        <v>Home &amp; Kitchen</v>
      </c>
      <c r="G981">
        <f>_xlfn.XLOOKUP(Table1[[#This Row],[Product_ID]],[1]!Table1[Product_ID],[1]!Table1[Unit_Price])</f>
        <v>10597</v>
      </c>
      <c r="H981">
        <f>_xlfn.XLOOKUP(Table1[[#This Row],[Product_ID]],[1]!Table1[Product_ID],[1]!Table1[Cost])</f>
        <v>5298.5</v>
      </c>
      <c r="I981">
        <v>4</v>
      </c>
      <c r="J981">
        <v>0</v>
      </c>
      <c r="K981">
        <f>Table1[[#This Row],[Quantity]]*Table1[[#This Row],[Unit_Price]]</f>
        <v>42388</v>
      </c>
      <c r="L981">
        <f>Table1[[#This Row],[Quantity]]*Table1[[#This Row],[Cost]]</f>
        <v>21194</v>
      </c>
      <c r="M981">
        <f>Table1[[#This Row],[Sales]]-Table1[[#This Row],[Total_Cost]]</f>
        <v>21194</v>
      </c>
      <c r="N981" s="1">
        <f>Table1[[#This Row],[Profit]]/Table1[[#This Row],[Sales]]</f>
        <v>0.5</v>
      </c>
      <c r="O981" t="str">
        <f>TEXT(Table1[[#This Row],[Order_Date]],"mmmm")</f>
        <v>November</v>
      </c>
      <c r="P981">
        <f>YEAR(Table1[[#This Row],[Order_Date]])</f>
        <v>2024</v>
      </c>
      <c r="Q981" t="str">
        <f>"Q"&amp;ROUNDUP(MONTH(Table1[[#This Row],[Order_Date]])/3,0)</f>
        <v>Q4</v>
      </c>
    </row>
    <row r="982" spans="1:17" x14ac:dyDescent="0.25">
      <c r="A982" t="s">
        <v>2248</v>
      </c>
      <c r="B982" t="s">
        <v>54</v>
      </c>
      <c r="C982" t="s">
        <v>1212</v>
      </c>
      <c r="D982" t="s">
        <v>598</v>
      </c>
      <c r="E982" t="str">
        <f>_xlfn.XLOOKUP(Table1[[#This Row],[Product_ID]],[1]!Table1[Product_ID],[1]!Table1[Product_Name])</f>
        <v>Clothing Product 84</v>
      </c>
      <c r="F982" t="str">
        <f>_xlfn.XLOOKUP(Table1[[#This Row],[Product_ID]],[1]!Table1[Product_ID],[1]!Table1[Category])</f>
        <v>Clothing</v>
      </c>
      <c r="G982">
        <f>_xlfn.XLOOKUP(Table1[[#This Row],[Product_ID]],[1]!Table1[Product_ID],[1]!Table1[Unit_Price])</f>
        <v>3921</v>
      </c>
      <c r="H982">
        <f>_xlfn.XLOOKUP(Table1[[#This Row],[Product_ID]],[1]!Table1[Product_ID],[1]!Table1[Cost])</f>
        <v>2352.6</v>
      </c>
      <c r="I982">
        <v>3</v>
      </c>
      <c r="J982">
        <v>20</v>
      </c>
      <c r="K982">
        <f>Table1[[#This Row],[Quantity]]*Table1[[#This Row],[Unit_Price]]</f>
        <v>11763</v>
      </c>
      <c r="L982">
        <f>Table1[[#This Row],[Quantity]]*Table1[[#This Row],[Cost]]</f>
        <v>7057.7999999999993</v>
      </c>
      <c r="M982">
        <f>Table1[[#This Row],[Sales]]-Table1[[#This Row],[Total_Cost]]</f>
        <v>4705.2000000000007</v>
      </c>
      <c r="N982" s="1">
        <f>Table1[[#This Row],[Profit]]/Table1[[#This Row],[Sales]]</f>
        <v>0.40000000000000008</v>
      </c>
      <c r="O982" t="str">
        <f>TEXT(Table1[[#This Row],[Order_Date]],"mmmm")</f>
        <v>October</v>
      </c>
      <c r="P982">
        <f>YEAR(Table1[[#This Row],[Order_Date]])</f>
        <v>2024</v>
      </c>
      <c r="Q982" t="str">
        <f>"Q"&amp;ROUNDUP(MONTH(Table1[[#This Row],[Order_Date]])/3,0)</f>
        <v>Q4</v>
      </c>
    </row>
    <row r="983" spans="1:17" x14ac:dyDescent="0.25">
      <c r="A983" t="s">
        <v>2249</v>
      </c>
      <c r="B983" t="s">
        <v>1047</v>
      </c>
      <c r="C983" t="s">
        <v>2250</v>
      </c>
      <c r="D983" t="s">
        <v>264</v>
      </c>
      <c r="E983" t="str">
        <f>_xlfn.XLOOKUP(Table1[[#This Row],[Product_ID]],[1]!Table1[Product_ID],[1]!Table1[Product_Name])</f>
        <v>Clothing Product 96</v>
      </c>
      <c r="F983" t="str">
        <f>_xlfn.XLOOKUP(Table1[[#This Row],[Product_ID]],[1]!Table1[Product_ID],[1]!Table1[Category])</f>
        <v>Clothing</v>
      </c>
      <c r="G983">
        <f>_xlfn.XLOOKUP(Table1[[#This Row],[Product_ID]],[1]!Table1[Product_ID],[1]!Table1[Unit_Price])</f>
        <v>483</v>
      </c>
      <c r="H983">
        <f>_xlfn.XLOOKUP(Table1[[#This Row],[Product_ID]],[1]!Table1[Product_ID],[1]!Table1[Cost])</f>
        <v>289.8</v>
      </c>
      <c r="I983">
        <v>4</v>
      </c>
      <c r="J983">
        <v>10</v>
      </c>
      <c r="K983">
        <f>Table1[[#This Row],[Quantity]]*Table1[[#This Row],[Unit_Price]]</f>
        <v>1932</v>
      </c>
      <c r="L983">
        <f>Table1[[#This Row],[Quantity]]*Table1[[#This Row],[Cost]]</f>
        <v>1159.2</v>
      </c>
      <c r="M983">
        <f>Table1[[#This Row],[Sales]]-Table1[[#This Row],[Total_Cost]]</f>
        <v>772.8</v>
      </c>
      <c r="N983" s="1">
        <f>Table1[[#This Row],[Profit]]/Table1[[#This Row],[Sales]]</f>
        <v>0.39999999999999997</v>
      </c>
      <c r="O983" t="str">
        <f>TEXT(Table1[[#This Row],[Order_Date]],"mmmm")</f>
        <v>December</v>
      </c>
      <c r="P983">
        <f>YEAR(Table1[[#This Row],[Order_Date]])</f>
        <v>2025</v>
      </c>
      <c r="Q983" t="str">
        <f>"Q"&amp;ROUNDUP(MONTH(Table1[[#This Row],[Order_Date]])/3,0)</f>
        <v>Q4</v>
      </c>
    </row>
    <row r="984" spans="1:17" x14ac:dyDescent="0.25">
      <c r="A984" t="s">
        <v>2251</v>
      </c>
      <c r="B984" t="s">
        <v>1033</v>
      </c>
      <c r="C984" t="s">
        <v>2252</v>
      </c>
      <c r="D984" t="s">
        <v>195</v>
      </c>
      <c r="E984" t="str">
        <f>_xlfn.XLOOKUP(Table1[[#This Row],[Product_ID]],[1]!Table1[Product_ID],[1]!Table1[Product_Name])</f>
        <v>Electronics Product 57</v>
      </c>
      <c r="F984" t="str">
        <f>_xlfn.XLOOKUP(Table1[[#This Row],[Product_ID]],[1]!Table1[Product_ID],[1]!Table1[Category])</f>
        <v>Electronics</v>
      </c>
      <c r="G984">
        <f>_xlfn.XLOOKUP(Table1[[#This Row],[Product_ID]],[1]!Table1[Product_ID],[1]!Table1[Unit_Price])</f>
        <v>26846</v>
      </c>
      <c r="H984">
        <f>_xlfn.XLOOKUP(Table1[[#This Row],[Product_ID]],[1]!Table1[Product_ID],[1]!Table1[Cost])</f>
        <v>16107.6</v>
      </c>
      <c r="I984">
        <v>1</v>
      </c>
      <c r="J984">
        <v>10</v>
      </c>
      <c r="K984">
        <f>Table1[[#This Row],[Quantity]]*Table1[[#This Row],[Unit_Price]]</f>
        <v>26846</v>
      </c>
      <c r="L984">
        <f>Table1[[#This Row],[Quantity]]*Table1[[#This Row],[Cost]]</f>
        <v>16107.6</v>
      </c>
      <c r="M984">
        <f>Table1[[#This Row],[Sales]]-Table1[[#This Row],[Total_Cost]]</f>
        <v>10738.4</v>
      </c>
      <c r="N984" s="1">
        <f>Table1[[#This Row],[Profit]]/Table1[[#This Row],[Sales]]</f>
        <v>0.39999999999999997</v>
      </c>
      <c r="O984" t="str">
        <f>TEXT(Table1[[#This Row],[Order_Date]],"mmmm")</f>
        <v>June</v>
      </c>
      <c r="P984">
        <f>YEAR(Table1[[#This Row],[Order_Date]])</f>
        <v>2024</v>
      </c>
      <c r="Q984" t="str">
        <f>"Q"&amp;ROUNDUP(MONTH(Table1[[#This Row],[Order_Date]])/3,0)</f>
        <v>Q2</v>
      </c>
    </row>
    <row r="985" spans="1:17" x14ac:dyDescent="0.25">
      <c r="A985" t="s">
        <v>2253</v>
      </c>
      <c r="B985" t="s">
        <v>2254</v>
      </c>
      <c r="C985" t="s">
        <v>1235</v>
      </c>
      <c r="D985" t="s">
        <v>812</v>
      </c>
      <c r="E985" t="str">
        <f>_xlfn.XLOOKUP(Table1[[#This Row],[Product_ID]],[1]!Table1[Product_ID],[1]!Table1[Product_Name])</f>
        <v>Beauty Product 5</v>
      </c>
      <c r="F985" t="str">
        <f>_xlfn.XLOOKUP(Table1[[#This Row],[Product_ID]],[1]!Table1[Product_ID],[1]!Table1[Category])</f>
        <v>Beauty</v>
      </c>
      <c r="G985">
        <f>_xlfn.XLOOKUP(Table1[[#This Row],[Product_ID]],[1]!Table1[Product_ID],[1]!Table1[Unit_Price])</f>
        <v>3939</v>
      </c>
      <c r="H985">
        <f>_xlfn.XLOOKUP(Table1[[#This Row],[Product_ID]],[1]!Table1[Product_ID],[1]!Table1[Cost])</f>
        <v>2757.3</v>
      </c>
      <c r="I985">
        <v>4</v>
      </c>
      <c r="J985">
        <v>5</v>
      </c>
      <c r="K985">
        <f>Table1[[#This Row],[Quantity]]*Table1[[#This Row],[Unit_Price]]</f>
        <v>15756</v>
      </c>
      <c r="L985">
        <f>Table1[[#This Row],[Quantity]]*Table1[[#This Row],[Cost]]</f>
        <v>11029.2</v>
      </c>
      <c r="M985">
        <f>Table1[[#This Row],[Sales]]-Table1[[#This Row],[Total_Cost]]</f>
        <v>4726.7999999999993</v>
      </c>
      <c r="N985" s="1">
        <f>Table1[[#This Row],[Profit]]/Table1[[#This Row],[Sales]]</f>
        <v>0.29999999999999993</v>
      </c>
      <c r="O985" t="str">
        <f>TEXT(Table1[[#This Row],[Order_Date]],"mmmm")</f>
        <v>October</v>
      </c>
      <c r="P985">
        <f>YEAR(Table1[[#This Row],[Order_Date]])</f>
        <v>2024</v>
      </c>
      <c r="Q985" t="str">
        <f>"Q"&amp;ROUNDUP(MONTH(Table1[[#This Row],[Order_Date]])/3,0)</f>
        <v>Q4</v>
      </c>
    </row>
    <row r="986" spans="1:17" x14ac:dyDescent="0.25">
      <c r="A986" t="s">
        <v>2255</v>
      </c>
      <c r="B986" t="s">
        <v>2256</v>
      </c>
      <c r="C986" t="s">
        <v>897</v>
      </c>
      <c r="D986" t="s">
        <v>189</v>
      </c>
      <c r="E986" t="str">
        <f>_xlfn.XLOOKUP(Table1[[#This Row],[Product_ID]],[1]!Table1[Product_ID],[1]!Table1[Product_Name])</f>
        <v>Home &amp; Kitchen Product 79</v>
      </c>
      <c r="F986" t="str">
        <f>_xlfn.XLOOKUP(Table1[[#This Row],[Product_ID]],[1]!Table1[Product_ID],[1]!Table1[Category])</f>
        <v>Home &amp; Kitchen</v>
      </c>
      <c r="G986">
        <f>_xlfn.XLOOKUP(Table1[[#This Row],[Product_ID]],[1]!Table1[Product_ID],[1]!Table1[Unit_Price])</f>
        <v>10900</v>
      </c>
      <c r="H986">
        <f>_xlfn.XLOOKUP(Table1[[#This Row],[Product_ID]],[1]!Table1[Product_ID],[1]!Table1[Cost])</f>
        <v>5450</v>
      </c>
      <c r="I986">
        <v>4</v>
      </c>
      <c r="J986">
        <v>15</v>
      </c>
      <c r="K986">
        <f>Table1[[#This Row],[Quantity]]*Table1[[#This Row],[Unit_Price]]</f>
        <v>43600</v>
      </c>
      <c r="L986">
        <f>Table1[[#This Row],[Quantity]]*Table1[[#This Row],[Cost]]</f>
        <v>21800</v>
      </c>
      <c r="M986">
        <f>Table1[[#This Row],[Sales]]-Table1[[#This Row],[Total_Cost]]</f>
        <v>21800</v>
      </c>
      <c r="N986" s="1">
        <f>Table1[[#This Row],[Profit]]/Table1[[#This Row],[Sales]]</f>
        <v>0.5</v>
      </c>
      <c r="O986" t="str">
        <f>TEXT(Table1[[#This Row],[Order_Date]],"mmmm")</f>
        <v>April</v>
      </c>
      <c r="P986">
        <f>YEAR(Table1[[#This Row],[Order_Date]])</f>
        <v>2024</v>
      </c>
      <c r="Q986" t="str">
        <f>"Q"&amp;ROUNDUP(MONTH(Table1[[#This Row],[Order_Date]])/3,0)</f>
        <v>Q2</v>
      </c>
    </row>
    <row r="987" spans="1:17" x14ac:dyDescent="0.25">
      <c r="A987" t="s">
        <v>2257</v>
      </c>
      <c r="B987" t="s">
        <v>446</v>
      </c>
      <c r="C987" t="s">
        <v>250</v>
      </c>
      <c r="D987" t="s">
        <v>29</v>
      </c>
      <c r="E987" t="str">
        <f>_xlfn.XLOOKUP(Table1[[#This Row],[Product_ID]],[1]!Table1[Product_ID],[1]!Table1[Product_Name])</f>
        <v>Beauty Product 18</v>
      </c>
      <c r="F987" t="str">
        <f>_xlfn.XLOOKUP(Table1[[#This Row],[Product_ID]],[1]!Table1[Product_ID],[1]!Table1[Category])</f>
        <v>Beauty</v>
      </c>
      <c r="G987">
        <f>_xlfn.XLOOKUP(Table1[[#This Row],[Product_ID]],[1]!Table1[Product_ID],[1]!Table1[Unit_Price])</f>
        <v>3985</v>
      </c>
      <c r="H987">
        <f>_xlfn.XLOOKUP(Table1[[#This Row],[Product_ID]],[1]!Table1[Product_ID],[1]!Table1[Cost])</f>
        <v>2789.5</v>
      </c>
      <c r="I987">
        <v>2</v>
      </c>
      <c r="J987">
        <v>15</v>
      </c>
      <c r="K987">
        <f>Table1[[#This Row],[Quantity]]*Table1[[#This Row],[Unit_Price]]</f>
        <v>7970</v>
      </c>
      <c r="L987">
        <f>Table1[[#This Row],[Quantity]]*Table1[[#This Row],[Cost]]</f>
        <v>5579</v>
      </c>
      <c r="M987">
        <f>Table1[[#This Row],[Sales]]-Table1[[#This Row],[Total_Cost]]</f>
        <v>2391</v>
      </c>
      <c r="N987" s="1">
        <f>Table1[[#This Row],[Profit]]/Table1[[#This Row],[Sales]]</f>
        <v>0.3</v>
      </c>
      <c r="O987" t="str">
        <f>TEXT(Table1[[#This Row],[Order_Date]],"mmmm")</f>
        <v>December</v>
      </c>
      <c r="P987">
        <f>YEAR(Table1[[#This Row],[Order_Date]])</f>
        <v>2025</v>
      </c>
      <c r="Q987" t="str">
        <f>"Q"&amp;ROUNDUP(MONTH(Table1[[#This Row],[Order_Date]])/3,0)</f>
        <v>Q4</v>
      </c>
    </row>
    <row r="988" spans="1:17" x14ac:dyDescent="0.25">
      <c r="A988" t="s">
        <v>2258</v>
      </c>
      <c r="B988" t="s">
        <v>2259</v>
      </c>
      <c r="C988" t="s">
        <v>1200</v>
      </c>
      <c r="D988" t="s">
        <v>45</v>
      </c>
      <c r="E988" t="str">
        <f>_xlfn.XLOOKUP(Table1[[#This Row],[Product_ID]],[1]!Table1[Product_ID],[1]!Table1[Product_Name])</f>
        <v>Clothing Product 32</v>
      </c>
      <c r="F988" t="str">
        <f>_xlfn.XLOOKUP(Table1[[#This Row],[Product_ID]],[1]!Table1[Product_ID],[1]!Table1[Category])</f>
        <v>Clothing</v>
      </c>
      <c r="G988">
        <f>_xlfn.XLOOKUP(Table1[[#This Row],[Product_ID]],[1]!Table1[Product_ID],[1]!Table1[Unit_Price])</f>
        <v>3034</v>
      </c>
      <c r="H988">
        <f>_xlfn.XLOOKUP(Table1[[#This Row],[Product_ID]],[1]!Table1[Product_ID],[1]!Table1[Cost])</f>
        <v>1820.4</v>
      </c>
      <c r="I988">
        <v>4</v>
      </c>
      <c r="J988">
        <v>5</v>
      </c>
      <c r="K988">
        <f>Table1[[#This Row],[Quantity]]*Table1[[#This Row],[Unit_Price]]</f>
        <v>12136</v>
      </c>
      <c r="L988">
        <f>Table1[[#This Row],[Quantity]]*Table1[[#This Row],[Cost]]</f>
        <v>7281.6</v>
      </c>
      <c r="M988">
        <f>Table1[[#This Row],[Sales]]-Table1[[#This Row],[Total_Cost]]</f>
        <v>4854.3999999999996</v>
      </c>
      <c r="N988" s="1">
        <f>Table1[[#This Row],[Profit]]/Table1[[#This Row],[Sales]]</f>
        <v>0.39999999999999997</v>
      </c>
      <c r="O988" t="str">
        <f>TEXT(Table1[[#This Row],[Order_Date]],"mmmm")</f>
        <v>March</v>
      </c>
      <c r="P988">
        <f>YEAR(Table1[[#This Row],[Order_Date]])</f>
        <v>2025</v>
      </c>
      <c r="Q988" t="str">
        <f>"Q"&amp;ROUNDUP(MONTH(Table1[[#This Row],[Order_Date]])/3,0)</f>
        <v>Q1</v>
      </c>
    </row>
    <row r="989" spans="1:17" x14ac:dyDescent="0.25">
      <c r="A989" t="s">
        <v>2260</v>
      </c>
      <c r="B989" t="s">
        <v>1111</v>
      </c>
      <c r="C989" t="s">
        <v>2261</v>
      </c>
      <c r="D989" t="s">
        <v>264</v>
      </c>
      <c r="E989" t="str">
        <f>_xlfn.XLOOKUP(Table1[[#This Row],[Product_ID]],[1]!Table1[Product_ID],[1]!Table1[Product_Name])</f>
        <v>Clothing Product 96</v>
      </c>
      <c r="F989" t="str">
        <f>_xlfn.XLOOKUP(Table1[[#This Row],[Product_ID]],[1]!Table1[Product_ID],[1]!Table1[Category])</f>
        <v>Clothing</v>
      </c>
      <c r="G989">
        <f>_xlfn.XLOOKUP(Table1[[#This Row],[Product_ID]],[1]!Table1[Product_ID],[1]!Table1[Unit_Price])</f>
        <v>483</v>
      </c>
      <c r="H989">
        <f>_xlfn.XLOOKUP(Table1[[#This Row],[Product_ID]],[1]!Table1[Product_ID],[1]!Table1[Cost])</f>
        <v>289.8</v>
      </c>
      <c r="I989">
        <v>1</v>
      </c>
      <c r="J989">
        <v>5</v>
      </c>
      <c r="K989">
        <f>Table1[[#This Row],[Quantity]]*Table1[[#This Row],[Unit_Price]]</f>
        <v>483</v>
      </c>
      <c r="L989">
        <f>Table1[[#This Row],[Quantity]]*Table1[[#This Row],[Cost]]</f>
        <v>289.8</v>
      </c>
      <c r="M989">
        <f>Table1[[#This Row],[Sales]]-Table1[[#This Row],[Total_Cost]]</f>
        <v>193.2</v>
      </c>
      <c r="N989" s="1">
        <f>Table1[[#This Row],[Profit]]/Table1[[#This Row],[Sales]]</f>
        <v>0.39999999999999997</v>
      </c>
      <c r="O989" t="str">
        <f>TEXT(Table1[[#This Row],[Order_Date]],"mmmm")</f>
        <v>July</v>
      </c>
      <c r="P989">
        <f>YEAR(Table1[[#This Row],[Order_Date]])</f>
        <v>2025</v>
      </c>
      <c r="Q989" t="str">
        <f>"Q"&amp;ROUNDUP(MONTH(Table1[[#This Row],[Order_Date]])/3,0)</f>
        <v>Q3</v>
      </c>
    </row>
    <row r="990" spans="1:17" x14ac:dyDescent="0.25">
      <c r="A990" t="s">
        <v>2262</v>
      </c>
      <c r="B990" t="s">
        <v>2263</v>
      </c>
      <c r="C990" t="s">
        <v>473</v>
      </c>
      <c r="D990" t="s">
        <v>264</v>
      </c>
      <c r="E990" t="str">
        <f>_xlfn.XLOOKUP(Table1[[#This Row],[Product_ID]],[1]!Table1[Product_ID],[1]!Table1[Product_Name])</f>
        <v>Clothing Product 96</v>
      </c>
      <c r="F990" t="str">
        <f>_xlfn.XLOOKUP(Table1[[#This Row],[Product_ID]],[1]!Table1[Product_ID],[1]!Table1[Category])</f>
        <v>Clothing</v>
      </c>
      <c r="G990">
        <f>_xlfn.XLOOKUP(Table1[[#This Row],[Product_ID]],[1]!Table1[Product_ID],[1]!Table1[Unit_Price])</f>
        <v>483</v>
      </c>
      <c r="H990">
        <f>_xlfn.XLOOKUP(Table1[[#This Row],[Product_ID]],[1]!Table1[Product_ID],[1]!Table1[Cost])</f>
        <v>289.8</v>
      </c>
      <c r="I990">
        <v>2</v>
      </c>
      <c r="J990">
        <v>10</v>
      </c>
      <c r="K990">
        <f>Table1[[#This Row],[Quantity]]*Table1[[#This Row],[Unit_Price]]</f>
        <v>966</v>
      </c>
      <c r="L990">
        <f>Table1[[#This Row],[Quantity]]*Table1[[#This Row],[Cost]]</f>
        <v>579.6</v>
      </c>
      <c r="M990">
        <f>Table1[[#This Row],[Sales]]-Table1[[#This Row],[Total_Cost]]</f>
        <v>386.4</v>
      </c>
      <c r="N990" s="1">
        <f>Table1[[#This Row],[Profit]]/Table1[[#This Row],[Sales]]</f>
        <v>0.39999999999999997</v>
      </c>
      <c r="O990" t="str">
        <f>TEXT(Table1[[#This Row],[Order_Date]],"mmmm")</f>
        <v>April</v>
      </c>
      <c r="P990">
        <f>YEAR(Table1[[#This Row],[Order_Date]])</f>
        <v>2024</v>
      </c>
      <c r="Q990" t="str">
        <f>"Q"&amp;ROUNDUP(MONTH(Table1[[#This Row],[Order_Date]])/3,0)</f>
        <v>Q2</v>
      </c>
    </row>
    <row r="991" spans="1:17" x14ac:dyDescent="0.25">
      <c r="A991" t="s">
        <v>2264</v>
      </c>
      <c r="B991" t="s">
        <v>47</v>
      </c>
      <c r="C991" t="s">
        <v>2265</v>
      </c>
      <c r="D991" t="s">
        <v>454</v>
      </c>
      <c r="E991" t="str">
        <f>_xlfn.XLOOKUP(Table1[[#This Row],[Product_ID]],[1]!Table1[Product_ID],[1]!Table1[Product_Name])</f>
        <v>Home &amp; Kitchen Product 94</v>
      </c>
      <c r="F991" t="str">
        <f>_xlfn.XLOOKUP(Table1[[#This Row],[Product_ID]],[1]!Table1[Product_ID],[1]!Table1[Category])</f>
        <v>Home &amp; Kitchen</v>
      </c>
      <c r="G991">
        <f>_xlfn.XLOOKUP(Table1[[#This Row],[Product_ID]],[1]!Table1[Product_ID],[1]!Table1[Unit_Price])</f>
        <v>13434</v>
      </c>
      <c r="H991">
        <f>_xlfn.XLOOKUP(Table1[[#This Row],[Product_ID]],[1]!Table1[Product_ID],[1]!Table1[Cost])</f>
        <v>9403.7999999999993</v>
      </c>
      <c r="I991">
        <v>5</v>
      </c>
      <c r="J991">
        <v>15</v>
      </c>
      <c r="K991">
        <f>Table1[[#This Row],[Quantity]]*Table1[[#This Row],[Unit_Price]]</f>
        <v>67170</v>
      </c>
      <c r="L991">
        <f>Table1[[#This Row],[Quantity]]*Table1[[#This Row],[Cost]]</f>
        <v>47019</v>
      </c>
      <c r="M991">
        <f>Table1[[#This Row],[Sales]]-Table1[[#This Row],[Total_Cost]]</f>
        <v>20151</v>
      </c>
      <c r="N991" s="1">
        <f>Table1[[#This Row],[Profit]]/Table1[[#This Row],[Sales]]</f>
        <v>0.3</v>
      </c>
      <c r="O991" t="str">
        <f>TEXT(Table1[[#This Row],[Order_Date]],"mmmm")</f>
        <v>September</v>
      </c>
      <c r="P991">
        <f>YEAR(Table1[[#This Row],[Order_Date]])</f>
        <v>2025</v>
      </c>
      <c r="Q991" t="str">
        <f>"Q"&amp;ROUNDUP(MONTH(Table1[[#This Row],[Order_Date]])/3,0)</f>
        <v>Q3</v>
      </c>
    </row>
    <row r="992" spans="1:17" x14ac:dyDescent="0.25">
      <c r="A992" t="s">
        <v>2266</v>
      </c>
      <c r="B992" t="s">
        <v>1001</v>
      </c>
      <c r="C992" t="s">
        <v>188</v>
      </c>
      <c r="D992" t="s">
        <v>812</v>
      </c>
      <c r="E992" t="str">
        <f>_xlfn.XLOOKUP(Table1[[#This Row],[Product_ID]],[1]!Table1[Product_ID],[1]!Table1[Product_Name])</f>
        <v>Beauty Product 5</v>
      </c>
      <c r="F992" t="str">
        <f>_xlfn.XLOOKUP(Table1[[#This Row],[Product_ID]],[1]!Table1[Product_ID],[1]!Table1[Category])</f>
        <v>Beauty</v>
      </c>
      <c r="G992">
        <f>_xlfn.XLOOKUP(Table1[[#This Row],[Product_ID]],[1]!Table1[Product_ID],[1]!Table1[Unit_Price])</f>
        <v>3939</v>
      </c>
      <c r="H992">
        <f>_xlfn.XLOOKUP(Table1[[#This Row],[Product_ID]],[1]!Table1[Product_ID],[1]!Table1[Cost])</f>
        <v>2757.3</v>
      </c>
      <c r="I992">
        <v>3</v>
      </c>
      <c r="J992">
        <v>15</v>
      </c>
      <c r="K992">
        <f>Table1[[#This Row],[Quantity]]*Table1[[#This Row],[Unit_Price]]</f>
        <v>11817</v>
      </c>
      <c r="L992">
        <f>Table1[[#This Row],[Quantity]]*Table1[[#This Row],[Cost]]</f>
        <v>8271.9000000000015</v>
      </c>
      <c r="M992">
        <f>Table1[[#This Row],[Sales]]-Table1[[#This Row],[Total_Cost]]</f>
        <v>3545.0999999999985</v>
      </c>
      <c r="N992" s="1">
        <f>Table1[[#This Row],[Profit]]/Table1[[#This Row],[Sales]]</f>
        <v>0.29999999999999988</v>
      </c>
      <c r="O992" t="str">
        <f>TEXT(Table1[[#This Row],[Order_Date]],"mmmm")</f>
        <v>May</v>
      </c>
      <c r="P992">
        <f>YEAR(Table1[[#This Row],[Order_Date]])</f>
        <v>2024</v>
      </c>
      <c r="Q992" t="str">
        <f>"Q"&amp;ROUNDUP(MONTH(Table1[[#This Row],[Order_Date]])/3,0)</f>
        <v>Q2</v>
      </c>
    </row>
    <row r="993" spans="1:17" x14ac:dyDescent="0.25">
      <c r="A993" t="s">
        <v>2267</v>
      </c>
      <c r="B993" t="s">
        <v>1457</v>
      </c>
      <c r="C993" t="s">
        <v>2268</v>
      </c>
      <c r="D993" t="s">
        <v>908</v>
      </c>
      <c r="E993" t="str">
        <f>_xlfn.XLOOKUP(Table1[[#This Row],[Product_ID]],[1]!Table1[Product_ID],[1]!Table1[Product_Name])</f>
        <v>Beauty Product 41</v>
      </c>
      <c r="F993" t="str">
        <f>_xlfn.XLOOKUP(Table1[[#This Row],[Product_ID]],[1]!Table1[Product_ID],[1]!Table1[Category])</f>
        <v>Beauty</v>
      </c>
      <c r="G993">
        <f>_xlfn.XLOOKUP(Table1[[#This Row],[Product_ID]],[1]!Table1[Product_ID],[1]!Table1[Unit_Price])</f>
        <v>2433</v>
      </c>
      <c r="H993">
        <f>_xlfn.XLOOKUP(Table1[[#This Row],[Product_ID]],[1]!Table1[Product_ID],[1]!Table1[Cost])</f>
        <v>1216.5</v>
      </c>
      <c r="I993">
        <v>3</v>
      </c>
      <c r="J993">
        <v>15</v>
      </c>
      <c r="K993">
        <f>Table1[[#This Row],[Quantity]]*Table1[[#This Row],[Unit_Price]]</f>
        <v>7299</v>
      </c>
      <c r="L993">
        <f>Table1[[#This Row],[Quantity]]*Table1[[#This Row],[Cost]]</f>
        <v>3649.5</v>
      </c>
      <c r="M993">
        <f>Table1[[#This Row],[Sales]]-Table1[[#This Row],[Total_Cost]]</f>
        <v>3649.5</v>
      </c>
      <c r="N993" s="1">
        <f>Table1[[#This Row],[Profit]]/Table1[[#This Row],[Sales]]</f>
        <v>0.5</v>
      </c>
      <c r="O993" t="str">
        <f>TEXT(Table1[[#This Row],[Order_Date]],"mmmm")</f>
        <v>August</v>
      </c>
      <c r="P993">
        <f>YEAR(Table1[[#This Row],[Order_Date]])</f>
        <v>2025</v>
      </c>
      <c r="Q993" t="str">
        <f>"Q"&amp;ROUNDUP(MONTH(Table1[[#This Row],[Order_Date]])/3,0)</f>
        <v>Q3</v>
      </c>
    </row>
    <row r="994" spans="1:17" x14ac:dyDescent="0.25">
      <c r="A994" t="s">
        <v>2269</v>
      </c>
      <c r="B994" t="s">
        <v>2238</v>
      </c>
      <c r="C994" t="s">
        <v>2270</v>
      </c>
      <c r="D994" t="s">
        <v>313</v>
      </c>
      <c r="E994" t="str">
        <f>_xlfn.XLOOKUP(Table1[[#This Row],[Product_ID]],[1]!Table1[Product_ID],[1]!Table1[Product_Name])</f>
        <v>Sports Product 44</v>
      </c>
      <c r="F994" t="str">
        <f>_xlfn.XLOOKUP(Table1[[#This Row],[Product_ID]],[1]!Table1[Product_ID],[1]!Table1[Category])</f>
        <v>Sports</v>
      </c>
      <c r="G994">
        <f>_xlfn.XLOOKUP(Table1[[#This Row],[Product_ID]],[1]!Table1[Product_ID],[1]!Table1[Unit_Price])</f>
        <v>5008</v>
      </c>
      <c r="H994">
        <f>_xlfn.XLOOKUP(Table1[[#This Row],[Product_ID]],[1]!Table1[Product_ID],[1]!Table1[Cost])</f>
        <v>3505.6</v>
      </c>
      <c r="I994">
        <v>4</v>
      </c>
      <c r="J994">
        <v>20</v>
      </c>
      <c r="K994">
        <f>Table1[[#This Row],[Quantity]]*Table1[[#This Row],[Unit_Price]]</f>
        <v>20032</v>
      </c>
      <c r="L994">
        <f>Table1[[#This Row],[Quantity]]*Table1[[#This Row],[Cost]]</f>
        <v>14022.4</v>
      </c>
      <c r="M994">
        <f>Table1[[#This Row],[Sales]]-Table1[[#This Row],[Total_Cost]]</f>
        <v>6009.6</v>
      </c>
      <c r="N994" s="1">
        <f>Table1[[#This Row],[Profit]]/Table1[[#This Row],[Sales]]</f>
        <v>0.30000000000000004</v>
      </c>
      <c r="O994" t="str">
        <f>TEXT(Table1[[#This Row],[Order_Date]],"mmmm")</f>
        <v>June</v>
      </c>
      <c r="P994">
        <f>YEAR(Table1[[#This Row],[Order_Date]])</f>
        <v>2025</v>
      </c>
      <c r="Q994" t="str">
        <f>"Q"&amp;ROUNDUP(MONTH(Table1[[#This Row],[Order_Date]])/3,0)</f>
        <v>Q2</v>
      </c>
    </row>
    <row r="995" spans="1:17" x14ac:dyDescent="0.25">
      <c r="A995" t="s">
        <v>2271</v>
      </c>
      <c r="B995" t="s">
        <v>1563</v>
      </c>
      <c r="C995" t="s">
        <v>1094</v>
      </c>
      <c r="D995" t="s">
        <v>111</v>
      </c>
      <c r="E995" t="str">
        <f>_xlfn.XLOOKUP(Table1[[#This Row],[Product_ID]],[1]!Table1[Product_ID],[1]!Table1[Product_Name])</f>
        <v>Sports Product 20</v>
      </c>
      <c r="F995" t="str">
        <f>_xlfn.XLOOKUP(Table1[[#This Row],[Product_ID]],[1]!Table1[Product_ID],[1]!Table1[Category])</f>
        <v>Sports</v>
      </c>
      <c r="G995">
        <f>_xlfn.XLOOKUP(Table1[[#This Row],[Product_ID]],[1]!Table1[Product_ID],[1]!Table1[Unit_Price])</f>
        <v>11647</v>
      </c>
      <c r="H995">
        <f>_xlfn.XLOOKUP(Table1[[#This Row],[Product_ID]],[1]!Table1[Product_ID],[1]!Table1[Cost])</f>
        <v>8152.9</v>
      </c>
      <c r="I995">
        <v>4</v>
      </c>
      <c r="J995">
        <v>20</v>
      </c>
      <c r="K995">
        <f>Table1[[#This Row],[Quantity]]*Table1[[#This Row],[Unit_Price]]</f>
        <v>46588</v>
      </c>
      <c r="L995">
        <f>Table1[[#This Row],[Quantity]]*Table1[[#This Row],[Cost]]</f>
        <v>32611.599999999999</v>
      </c>
      <c r="M995">
        <f>Table1[[#This Row],[Sales]]-Table1[[#This Row],[Total_Cost]]</f>
        <v>13976.400000000001</v>
      </c>
      <c r="N995" s="1">
        <f>Table1[[#This Row],[Profit]]/Table1[[#This Row],[Sales]]</f>
        <v>0.30000000000000004</v>
      </c>
      <c r="O995" t="str">
        <f>TEXT(Table1[[#This Row],[Order_Date]],"mmmm")</f>
        <v>September</v>
      </c>
      <c r="P995">
        <f>YEAR(Table1[[#This Row],[Order_Date]])</f>
        <v>2024</v>
      </c>
      <c r="Q995" t="str">
        <f>"Q"&amp;ROUNDUP(MONTH(Table1[[#This Row],[Order_Date]])/3,0)</f>
        <v>Q3</v>
      </c>
    </row>
    <row r="996" spans="1:17" x14ac:dyDescent="0.25">
      <c r="A996" t="s">
        <v>2272</v>
      </c>
      <c r="B996" t="s">
        <v>2041</v>
      </c>
      <c r="C996" t="s">
        <v>88</v>
      </c>
      <c r="D996" t="s">
        <v>638</v>
      </c>
      <c r="E996" t="str">
        <f>_xlfn.XLOOKUP(Table1[[#This Row],[Product_ID]],[1]!Table1[Product_ID],[1]!Table1[Product_Name])</f>
        <v>Sports Product 70</v>
      </c>
      <c r="F996" t="str">
        <f>_xlfn.XLOOKUP(Table1[[#This Row],[Product_ID]],[1]!Table1[Product_ID],[1]!Table1[Category])</f>
        <v>Sports</v>
      </c>
      <c r="G996">
        <f>_xlfn.XLOOKUP(Table1[[#This Row],[Product_ID]],[1]!Table1[Product_ID],[1]!Table1[Unit_Price])</f>
        <v>583</v>
      </c>
      <c r="H996">
        <f>_xlfn.XLOOKUP(Table1[[#This Row],[Product_ID]],[1]!Table1[Product_ID],[1]!Table1[Cost])</f>
        <v>349.8</v>
      </c>
      <c r="I996">
        <v>5</v>
      </c>
      <c r="J996">
        <v>5</v>
      </c>
      <c r="K996">
        <f>Table1[[#This Row],[Quantity]]*Table1[[#This Row],[Unit_Price]]</f>
        <v>2915</v>
      </c>
      <c r="L996">
        <f>Table1[[#This Row],[Quantity]]*Table1[[#This Row],[Cost]]</f>
        <v>1749</v>
      </c>
      <c r="M996">
        <f>Table1[[#This Row],[Sales]]-Table1[[#This Row],[Total_Cost]]</f>
        <v>1166</v>
      </c>
      <c r="N996" s="1">
        <f>Table1[[#This Row],[Profit]]/Table1[[#This Row],[Sales]]</f>
        <v>0.4</v>
      </c>
      <c r="O996" t="str">
        <f>TEXT(Table1[[#This Row],[Order_Date]],"mmmm")</f>
        <v>February</v>
      </c>
      <c r="P996">
        <f>YEAR(Table1[[#This Row],[Order_Date]])</f>
        <v>2025</v>
      </c>
      <c r="Q996" t="str">
        <f>"Q"&amp;ROUNDUP(MONTH(Table1[[#This Row],[Order_Date]])/3,0)</f>
        <v>Q1</v>
      </c>
    </row>
    <row r="997" spans="1:17" x14ac:dyDescent="0.25">
      <c r="A997" t="s">
        <v>2273</v>
      </c>
      <c r="B997" t="s">
        <v>1489</v>
      </c>
      <c r="C997" t="s">
        <v>1089</v>
      </c>
      <c r="D997" t="s">
        <v>89</v>
      </c>
      <c r="E997" t="str">
        <f>_xlfn.XLOOKUP(Table1[[#This Row],[Product_ID]],[1]!Table1[Product_ID],[1]!Table1[Product_Name])</f>
        <v>Beauty Product 76</v>
      </c>
      <c r="F997" t="str">
        <f>_xlfn.XLOOKUP(Table1[[#This Row],[Product_ID]],[1]!Table1[Product_ID],[1]!Table1[Category])</f>
        <v>Beauty</v>
      </c>
      <c r="G997">
        <f>_xlfn.XLOOKUP(Table1[[#This Row],[Product_ID]],[1]!Table1[Product_ID],[1]!Table1[Unit_Price])</f>
        <v>3690</v>
      </c>
      <c r="H997">
        <f>_xlfn.XLOOKUP(Table1[[#This Row],[Product_ID]],[1]!Table1[Product_ID],[1]!Table1[Cost])</f>
        <v>2583</v>
      </c>
      <c r="I997">
        <v>5</v>
      </c>
      <c r="J997">
        <v>15</v>
      </c>
      <c r="K997">
        <f>Table1[[#This Row],[Quantity]]*Table1[[#This Row],[Unit_Price]]</f>
        <v>18450</v>
      </c>
      <c r="L997">
        <f>Table1[[#This Row],[Quantity]]*Table1[[#This Row],[Cost]]</f>
        <v>12915</v>
      </c>
      <c r="M997">
        <f>Table1[[#This Row],[Sales]]-Table1[[#This Row],[Total_Cost]]</f>
        <v>5535</v>
      </c>
      <c r="N997" s="1">
        <f>Table1[[#This Row],[Profit]]/Table1[[#This Row],[Sales]]</f>
        <v>0.3</v>
      </c>
      <c r="O997" t="str">
        <f>TEXT(Table1[[#This Row],[Order_Date]],"mmmm")</f>
        <v>November</v>
      </c>
      <c r="P997">
        <f>YEAR(Table1[[#This Row],[Order_Date]])</f>
        <v>2024</v>
      </c>
      <c r="Q997" t="str">
        <f>"Q"&amp;ROUNDUP(MONTH(Table1[[#This Row],[Order_Date]])/3,0)</f>
        <v>Q4</v>
      </c>
    </row>
    <row r="998" spans="1:17" x14ac:dyDescent="0.25">
      <c r="A998" t="s">
        <v>2274</v>
      </c>
      <c r="B998" t="s">
        <v>1030</v>
      </c>
      <c r="C998" t="s">
        <v>40</v>
      </c>
      <c r="D998" t="s">
        <v>450</v>
      </c>
      <c r="E998" t="str">
        <f>_xlfn.XLOOKUP(Table1[[#This Row],[Product_ID]],[1]!Table1[Product_ID],[1]!Table1[Product_Name])</f>
        <v>Electronics Product 82</v>
      </c>
      <c r="F998" t="str">
        <f>_xlfn.XLOOKUP(Table1[[#This Row],[Product_ID]],[1]!Table1[Product_ID],[1]!Table1[Category])</f>
        <v>Electronics</v>
      </c>
      <c r="G998">
        <f>_xlfn.XLOOKUP(Table1[[#This Row],[Product_ID]],[1]!Table1[Product_ID],[1]!Table1[Unit_Price])</f>
        <v>354</v>
      </c>
      <c r="H998">
        <f>_xlfn.XLOOKUP(Table1[[#This Row],[Product_ID]],[1]!Table1[Product_ID],[1]!Table1[Cost])</f>
        <v>247.8</v>
      </c>
      <c r="I998">
        <v>3</v>
      </c>
      <c r="J998">
        <v>15</v>
      </c>
      <c r="K998">
        <f>Table1[[#This Row],[Quantity]]*Table1[[#This Row],[Unit_Price]]</f>
        <v>1062</v>
      </c>
      <c r="L998">
        <f>Table1[[#This Row],[Quantity]]*Table1[[#This Row],[Cost]]</f>
        <v>743.40000000000009</v>
      </c>
      <c r="M998">
        <f>Table1[[#This Row],[Sales]]-Table1[[#This Row],[Total_Cost]]</f>
        <v>318.59999999999991</v>
      </c>
      <c r="N998" s="1">
        <f>Table1[[#This Row],[Profit]]/Table1[[#This Row],[Sales]]</f>
        <v>0.29999999999999993</v>
      </c>
      <c r="O998" t="str">
        <f>TEXT(Table1[[#This Row],[Order_Date]],"mmmm")</f>
        <v>December</v>
      </c>
      <c r="P998">
        <f>YEAR(Table1[[#This Row],[Order_Date]])</f>
        <v>2024</v>
      </c>
      <c r="Q998" t="str">
        <f>"Q"&amp;ROUNDUP(MONTH(Table1[[#This Row],[Order_Date]])/3,0)</f>
        <v>Q4</v>
      </c>
    </row>
    <row r="999" spans="1:17" x14ac:dyDescent="0.25">
      <c r="A999" t="s">
        <v>2275</v>
      </c>
      <c r="B999" t="s">
        <v>1635</v>
      </c>
      <c r="C999" t="s">
        <v>2276</v>
      </c>
      <c r="D999" t="s">
        <v>164</v>
      </c>
      <c r="E999" t="str">
        <f>_xlfn.XLOOKUP(Table1[[#This Row],[Product_ID]],[1]!Table1[Product_ID],[1]!Table1[Product_Name])</f>
        <v>Home &amp; Kitchen Product 11</v>
      </c>
      <c r="F999" t="str">
        <f>_xlfn.XLOOKUP(Table1[[#This Row],[Product_ID]],[1]!Table1[Product_ID],[1]!Table1[Category])</f>
        <v>Home &amp; Kitchen</v>
      </c>
      <c r="G999">
        <f>_xlfn.XLOOKUP(Table1[[#This Row],[Product_ID]],[1]!Table1[Product_ID],[1]!Table1[Unit_Price])</f>
        <v>4339</v>
      </c>
      <c r="H999">
        <f>_xlfn.XLOOKUP(Table1[[#This Row],[Product_ID]],[1]!Table1[Product_ID],[1]!Table1[Cost])</f>
        <v>2169.5</v>
      </c>
      <c r="I999">
        <v>4</v>
      </c>
      <c r="J999">
        <v>5</v>
      </c>
      <c r="K999">
        <f>Table1[[#This Row],[Quantity]]*Table1[[#This Row],[Unit_Price]]</f>
        <v>17356</v>
      </c>
      <c r="L999">
        <f>Table1[[#This Row],[Quantity]]*Table1[[#This Row],[Cost]]</f>
        <v>8678</v>
      </c>
      <c r="M999">
        <f>Table1[[#This Row],[Sales]]-Table1[[#This Row],[Total_Cost]]</f>
        <v>8678</v>
      </c>
      <c r="N999" s="1">
        <f>Table1[[#This Row],[Profit]]/Table1[[#This Row],[Sales]]</f>
        <v>0.5</v>
      </c>
      <c r="O999" t="str">
        <f>TEXT(Table1[[#This Row],[Order_Date]],"mmmm")</f>
        <v>May</v>
      </c>
      <c r="P999">
        <f>YEAR(Table1[[#This Row],[Order_Date]])</f>
        <v>2024</v>
      </c>
      <c r="Q999" t="str">
        <f>"Q"&amp;ROUNDUP(MONTH(Table1[[#This Row],[Order_Date]])/3,0)</f>
        <v>Q2</v>
      </c>
    </row>
    <row r="1000" spans="1:17" x14ac:dyDescent="0.25">
      <c r="A1000" t="s">
        <v>2277</v>
      </c>
      <c r="B1000" t="s">
        <v>2041</v>
      </c>
      <c r="C1000" t="s">
        <v>1316</v>
      </c>
      <c r="D1000" t="s">
        <v>164</v>
      </c>
      <c r="E1000" t="str">
        <f>_xlfn.XLOOKUP(Table1[[#This Row],[Product_ID]],[1]!Table1[Product_ID],[1]!Table1[Product_Name])</f>
        <v>Home &amp; Kitchen Product 11</v>
      </c>
      <c r="F1000" t="str">
        <f>_xlfn.XLOOKUP(Table1[[#This Row],[Product_ID]],[1]!Table1[Product_ID],[1]!Table1[Category])</f>
        <v>Home &amp; Kitchen</v>
      </c>
      <c r="G1000">
        <f>_xlfn.XLOOKUP(Table1[[#This Row],[Product_ID]],[1]!Table1[Product_ID],[1]!Table1[Unit_Price])</f>
        <v>4339</v>
      </c>
      <c r="H1000">
        <f>_xlfn.XLOOKUP(Table1[[#This Row],[Product_ID]],[1]!Table1[Product_ID],[1]!Table1[Cost])</f>
        <v>2169.5</v>
      </c>
      <c r="I1000">
        <v>2</v>
      </c>
      <c r="J1000">
        <v>20</v>
      </c>
      <c r="K1000">
        <f>Table1[[#This Row],[Quantity]]*Table1[[#This Row],[Unit_Price]]</f>
        <v>8678</v>
      </c>
      <c r="L1000">
        <f>Table1[[#This Row],[Quantity]]*Table1[[#This Row],[Cost]]</f>
        <v>4339</v>
      </c>
      <c r="M1000">
        <f>Table1[[#This Row],[Sales]]-Table1[[#This Row],[Total_Cost]]</f>
        <v>4339</v>
      </c>
      <c r="N1000" s="1">
        <f>Table1[[#This Row],[Profit]]/Table1[[#This Row],[Sales]]</f>
        <v>0.5</v>
      </c>
      <c r="O1000" t="str">
        <f>TEXT(Table1[[#This Row],[Order_Date]],"mmmm")</f>
        <v>February</v>
      </c>
      <c r="P1000">
        <f>YEAR(Table1[[#This Row],[Order_Date]])</f>
        <v>2025</v>
      </c>
      <c r="Q1000" t="str">
        <f>"Q"&amp;ROUNDUP(MONTH(Table1[[#This Row],[Order_Date]])/3,0)</f>
        <v>Q1</v>
      </c>
    </row>
    <row r="1001" spans="1:17" x14ac:dyDescent="0.25">
      <c r="A1001" t="s">
        <v>2278</v>
      </c>
      <c r="B1001" t="s">
        <v>117</v>
      </c>
      <c r="C1001" t="s">
        <v>1702</v>
      </c>
      <c r="D1001" t="s">
        <v>127</v>
      </c>
      <c r="E1001" t="str">
        <f>_xlfn.XLOOKUP(Table1[[#This Row],[Product_ID]],[1]!Table1[Product_ID],[1]!Table1[Product_Name])</f>
        <v>Sports Product 75</v>
      </c>
      <c r="F1001" t="str">
        <f>_xlfn.XLOOKUP(Table1[[#This Row],[Product_ID]],[1]!Table1[Product_ID],[1]!Table1[Category])</f>
        <v>Sports</v>
      </c>
      <c r="G1001">
        <f>_xlfn.XLOOKUP(Table1[[#This Row],[Product_ID]],[1]!Table1[Product_ID],[1]!Table1[Unit_Price])</f>
        <v>5435</v>
      </c>
      <c r="H1001">
        <f>_xlfn.XLOOKUP(Table1[[#This Row],[Product_ID]],[1]!Table1[Product_ID],[1]!Table1[Cost])</f>
        <v>3804.5</v>
      </c>
      <c r="I1001">
        <v>3</v>
      </c>
      <c r="J1001">
        <v>15</v>
      </c>
      <c r="K1001">
        <f>Table1[[#This Row],[Quantity]]*Table1[[#This Row],[Unit_Price]]</f>
        <v>16305</v>
      </c>
      <c r="L1001">
        <f>Table1[[#This Row],[Quantity]]*Table1[[#This Row],[Cost]]</f>
        <v>11413.5</v>
      </c>
      <c r="M1001">
        <f>Table1[[#This Row],[Sales]]-Table1[[#This Row],[Total_Cost]]</f>
        <v>4891.5</v>
      </c>
      <c r="N1001" s="1">
        <f>Table1[[#This Row],[Profit]]/Table1[[#This Row],[Sales]]</f>
        <v>0.3</v>
      </c>
      <c r="O1001" t="str">
        <f>TEXT(Table1[[#This Row],[Order_Date]],"mmmm")</f>
        <v>July</v>
      </c>
      <c r="P1001">
        <f>YEAR(Table1[[#This Row],[Order_Date]])</f>
        <v>2025</v>
      </c>
      <c r="Q1001" t="str">
        <f>"Q"&amp;ROUNDUP(MONTH(Table1[[#This Row],[Order_Date]])/3,0)</f>
        <v>Q3</v>
      </c>
    </row>
    <row r="1002" spans="1:17" x14ac:dyDescent="0.25">
      <c r="A1002" t="s">
        <v>2279</v>
      </c>
      <c r="B1002" t="s">
        <v>1810</v>
      </c>
      <c r="C1002" t="s">
        <v>2135</v>
      </c>
      <c r="D1002" t="s">
        <v>25</v>
      </c>
      <c r="E1002" t="str">
        <f>_xlfn.XLOOKUP(Table1[[#This Row],[Product_ID]],[1]!Table1[Product_ID],[1]!Table1[Product_Name])</f>
        <v>Sports Product 7</v>
      </c>
      <c r="F1002" t="str">
        <f>_xlfn.XLOOKUP(Table1[[#This Row],[Product_ID]],[1]!Table1[Product_ID],[1]!Table1[Category])</f>
        <v>Sports</v>
      </c>
      <c r="G1002">
        <f>_xlfn.XLOOKUP(Table1[[#This Row],[Product_ID]],[1]!Table1[Product_ID],[1]!Table1[Unit_Price])</f>
        <v>5469</v>
      </c>
      <c r="H1002">
        <f>_xlfn.XLOOKUP(Table1[[#This Row],[Product_ID]],[1]!Table1[Product_ID],[1]!Table1[Cost])</f>
        <v>3281.4</v>
      </c>
      <c r="I1002">
        <v>5</v>
      </c>
      <c r="J1002">
        <v>0</v>
      </c>
      <c r="K1002">
        <f>Table1[[#This Row],[Quantity]]*Table1[[#This Row],[Unit_Price]]</f>
        <v>27345</v>
      </c>
      <c r="L1002">
        <f>Table1[[#This Row],[Quantity]]*Table1[[#This Row],[Cost]]</f>
        <v>16407</v>
      </c>
      <c r="M1002">
        <f>Table1[[#This Row],[Sales]]-Table1[[#This Row],[Total_Cost]]</f>
        <v>10938</v>
      </c>
      <c r="N1002" s="1">
        <f>Table1[[#This Row],[Profit]]/Table1[[#This Row],[Sales]]</f>
        <v>0.4</v>
      </c>
      <c r="O1002" t="str">
        <f>TEXT(Table1[[#This Row],[Order_Date]],"mmmm")</f>
        <v>August</v>
      </c>
      <c r="P1002">
        <f>YEAR(Table1[[#This Row],[Order_Date]])</f>
        <v>2025</v>
      </c>
      <c r="Q1002" t="str">
        <f>"Q"&amp;ROUNDUP(MONTH(Table1[[#This Row],[Order_Date]])/3,0)</f>
        <v>Q3</v>
      </c>
    </row>
    <row r="1003" spans="1:17" x14ac:dyDescent="0.25">
      <c r="A1003" t="s">
        <v>2280</v>
      </c>
      <c r="B1003" t="s">
        <v>2281</v>
      </c>
      <c r="C1003" t="s">
        <v>2282</v>
      </c>
      <c r="D1003" t="s">
        <v>244</v>
      </c>
      <c r="E1003" t="str">
        <f>_xlfn.XLOOKUP(Table1[[#This Row],[Product_ID]],[1]!Table1[Product_ID],[1]!Table1[Product_Name])</f>
        <v>Beauty Product 100</v>
      </c>
      <c r="F1003" t="str">
        <f>_xlfn.XLOOKUP(Table1[[#This Row],[Product_ID]],[1]!Table1[Product_ID],[1]!Table1[Category])</f>
        <v>Beauty</v>
      </c>
      <c r="G1003">
        <f>_xlfn.XLOOKUP(Table1[[#This Row],[Product_ID]],[1]!Table1[Product_ID],[1]!Table1[Unit_Price])</f>
        <v>2523</v>
      </c>
      <c r="H1003">
        <f>_xlfn.XLOOKUP(Table1[[#This Row],[Product_ID]],[1]!Table1[Product_ID],[1]!Table1[Cost])</f>
        <v>1766.1</v>
      </c>
      <c r="I1003">
        <v>4</v>
      </c>
      <c r="J1003">
        <v>20</v>
      </c>
      <c r="K1003">
        <f>Table1[[#This Row],[Quantity]]*Table1[[#This Row],[Unit_Price]]</f>
        <v>10092</v>
      </c>
      <c r="L1003">
        <f>Table1[[#This Row],[Quantity]]*Table1[[#This Row],[Cost]]</f>
        <v>7064.4</v>
      </c>
      <c r="M1003">
        <f>Table1[[#This Row],[Sales]]-Table1[[#This Row],[Total_Cost]]</f>
        <v>3027.6000000000004</v>
      </c>
      <c r="N1003" s="1">
        <f>Table1[[#This Row],[Profit]]/Table1[[#This Row],[Sales]]</f>
        <v>0.30000000000000004</v>
      </c>
      <c r="O1003" t="str">
        <f>TEXT(Table1[[#This Row],[Order_Date]],"mmmm")</f>
        <v>December</v>
      </c>
      <c r="P1003">
        <f>YEAR(Table1[[#This Row],[Order_Date]])</f>
        <v>2025</v>
      </c>
      <c r="Q1003" t="str">
        <f>"Q"&amp;ROUNDUP(MONTH(Table1[[#This Row],[Order_Date]])/3,0)</f>
        <v>Q4</v>
      </c>
    </row>
    <row r="1004" spans="1:17" x14ac:dyDescent="0.25">
      <c r="A1004" t="s">
        <v>2283</v>
      </c>
      <c r="B1004" t="s">
        <v>1839</v>
      </c>
      <c r="C1004" t="s">
        <v>1536</v>
      </c>
      <c r="D1004" t="s">
        <v>223</v>
      </c>
      <c r="E1004" t="str">
        <f>_xlfn.XLOOKUP(Table1[[#This Row],[Product_ID]],[1]!Table1[Product_ID],[1]!Table1[Product_Name])</f>
        <v>Clothing Product 48</v>
      </c>
      <c r="F1004" t="str">
        <f>_xlfn.XLOOKUP(Table1[[#This Row],[Product_ID]],[1]!Table1[Product_ID],[1]!Table1[Category])</f>
        <v>Clothing</v>
      </c>
      <c r="G1004">
        <f>_xlfn.XLOOKUP(Table1[[#This Row],[Product_ID]],[1]!Table1[Product_ID],[1]!Table1[Unit_Price])</f>
        <v>2190</v>
      </c>
      <c r="H1004">
        <f>_xlfn.XLOOKUP(Table1[[#This Row],[Product_ID]],[1]!Table1[Product_ID],[1]!Table1[Cost])</f>
        <v>1095</v>
      </c>
      <c r="I1004">
        <v>5</v>
      </c>
      <c r="J1004">
        <v>20</v>
      </c>
      <c r="K1004">
        <f>Table1[[#This Row],[Quantity]]*Table1[[#This Row],[Unit_Price]]</f>
        <v>10950</v>
      </c>
      <c r="L1004">
        <f>Table1[[#This Row],[Quantity]]*Table1[[#This Row],[Cost]]</f>
        <v>5475</v>
      </c>
      <c r="M1004">
        <f>Table1[[#This Row],[Sales]]-Table1[[#This Row],[Total_Cost]]</f>
        <v>5475</v>
      </c>
      <c r="N1004" s="1">
        <f>Table1[[#This Row],[Profit]]/Table1[[#This Row],[Sales]]</f>
        <v>0.5</v>
      </c>
      <c r="O1004" t="str">
        <f>TEXT(Table1[[#This Row],[Order_Date]],"mmmm")</f>
        <v>October</v>
      </c>
      <c r="P1004">
        <f>YEAR(Table1[[#This Row],[Order_Date]])</f>
        <v>2024</v>
      </c>
      <c r="Q1004" t="str">
        <f>"Q"&amp;ROUNDUP(MONTH(Table1[[#This Row],[Order_Date]])/3,0)</f>
        <v>Q4</v>
      </c>
    </row>
    <row r="1005" spans="1:17" x14ac:dyDescent="0.25">
      <c r="A1005" t="s">
        <v>2284</v>
      </c>
      <c r="B1005" t="s">
        <v>1207</v>
      </c>
      <c r="C1005" t="s">
        <v>2285</v>
      </c>
      <c r="D1005" t="s">
        <v>373</v>
      </c>
      <c r="E1005" t="str">
        <f>_xlfn.XLOOKUP(Table1[[#This Row],[Product_ID]],[1]!Table1[Product_ID],[1]!Table1[Product_Name])</f>
        <v>Sports Product 26</v>
      </c>
      <c r="F1005" t="str">
        <f>_xlfn.XLOOKUP(Table1[[#This Row],[Product_ID]],[1]!Table1[Product_ID],[1]!Table1[Category])</f>
        <v>Sports</v>
      </c>
      <c r="G1005">
        <f>_xlfn.XLOOKUP(Table1[[#This Row],[Product_ID]],[1]!Table1[Product_ID],[1]!Table1[Unit_Price])</f>
        <v>4882</v>
      </c>
      <c r="H1005">
        <f>_xlfn.XLOOKUP(Table1[[#This Row],[Product_ID]],[1]!Table1[Product_ID],[1]!Table1[Cost])</f>
        <v>2929.2</v>
      </c>
      <c r="I1005">
        <v>1</v>
      </c>
      <c r="J1005">
        <v>20</v>
      </c>
      <c r="K1005">
        <f>Table1[[#This Row],[Quantity]]*Table1[[#This Row],[Unit_Price]]</f>
        <v>4882</v>
      </c>
      <c r="L1005">
        <f>Table1[[#This Row],[Quantity]]*Table1[[#This Row],[Cost]]</f>
        <v>2929.2</v>
      </c>
      <c r="M1005">
        <f>Table1[[#This Row],[Sales]]-Table1[[#This Row],[Total_Cost]]</f>
        <v>1952.8000000000002</v>
      </c>
      <c r="N1005" s="1">
        <f>Table1[[#This Row],[Profit]]/Table1[[#This Row],[Sales]]</f>
        <v>0.4</v>
      </c>
      <c r="O1005" t="str">
        <f>TEXT(Table1[[#This Row],[Order_Date]],"mmmm")</f>
        <v>August</v>
      </c>
      <c r="P1005">
        <f>YEAR(Table1[[#This Row],[Order_Date]])</f>
        <v>2025</v>
      </c>
      <c r="Q1005" t="str">
        <f>"Q"&amp;ROUNDUP(MONTH(Table1[[#This Row],[Order_Date]])/3,0)</f>
        <v>Q3</v>
      </c>
    </row>
    <row r="1006" spans="1:17" x14ac:dyDescent="0.25">
      <c r="A1006" t="s">
        <v>2286</v>
      </c>
      <c r="B1006" t="s">
        <v>259</v>
      </c>
      <c r="C1006" t="s">
        <v>291</v>
      </c>
      <c r="D1006" t="s">
        <v>131</v>
      </c>
      <c r="E1006" t="str">
        <f>_xlfn.XLOOKUP(Table1[[#This Row],[Product_ID]],[1]!Table1[Product_ID],[1]!Table1[Product_Name])</f>
        <v>Sports Product 50</v>
      </c>
      <c r="F1006" t="str">
        <f>_xlfn.XLOOKUP(Table1[[#This Row],[Product_ID]],[1]!Table1[Product_ID],[1]!Table1[Category])</f>
        <v>Sports</v>
      </c>
      <c r="G1006">
        <f>_xlfn.XLOOKUP(Table1[[#This Row],[Product_ID]],[1]!Table1[Product_ID],[1]!Table1[Unit_Price])</f>
        <v>10475</v>
      </c>
      <c r="H1006">
        <f>_xlfn.XLOOKUP(Table1[[#This Row],[Product_ID]],[1]!Table1[Product_ID],[1]!Table1[Cost])</f>
        <v>7332.5</v>
      </c>
      <c r="I1006">
        <v>5</v>
      </c>
      <c r="J1006">
        <v>15</v>
      </c>
      <c r="K1006">
        <f>Table1[[#This Row],[Quantity]]*Table1[[#This Row],[Unit_Price]]</f>
        <v>52375</v>
      </c>
      <c r="L1006">
        <f>Table1[[#This Row],[Quantity]]*Table1[[#This Row],[Cost]]</f>
        <v>36662.5</v>
      </c>
      <c r="M1006">
        <f>Table1[[#This Row],[Sales]]-Table1[[#This Row],[Total_Cost]]</f>
        <v>15712.5</v>
      </c>
      <c r="N1006" s="1">
        <f>Table1[[#This Row],[Profit]]/Table1[[#This Row],[Sales]]</f>
        <v>0.3</v>
      </c>
      <c r="O1006" t="str">
        <f>TEXT(Table1[[#This Row],[Order_Date]],"mmmm")</f>
        <v>March</v>
      </c>
      <c r="P1006">
        <f>YEAR(Table1[[#This Row],[Order_Date]])</f>
        <v>2025</v>
      </c>
      <c r="Q1006" t="str">
        <f>"Q"&amp;ROUNDUP(MONTH(Table1[[#This Row],[Order_Date]])/3,0)</f>
        <v>Q1</v>
      </c>
    </row>
    <row r="1007" spans="1:17" x14ac:dyDescent="0.25">
      <c r="A1007" t="s">
        <v>2287</v>
      </c>
      <c r="B1007" t="s">
        <v>2154</v>
      </c>
      <c r="C1007" t="s">
        <v>2288</v>
      </c>
      <c r="D1007" t="s">
        <v>111</v>
      </c>
      <c r="E1007" t="str">
        <f>_xlfn.XLOOKUP(Table1[[#This Row],[Product_ID]],[1]!Table1[Product_ID],[1]!Table1[Product_Name])</f>
        <v>Sports Product 20</v>
      </c>
      <c r="F1007" t="str">
        <f>_xlfn.XLOOKUP(Table1[[#This Row],[Product_ID]],[1]!Table1[Product_ID],[1]!Table1[Category])</f>
        <v>Sports</v>
      </c>
      <c r="G1007">
        <f>_xlfn.XLOOKUP(Table1[[#This Row],[Product_ID]],[1]!Table1[Product_ID],[1]!Table1[Unit_Price])</f>
        <v>11647</v>
      </c>
      <c r="H1007">
        <f>_xlfn.XLOOKUP(Table1[[#This Row],[Product_ID]],[1]!Table1[Product_ID],[1]!Table1[Cost])</f>
        <v>8152.9</v>
      </c>
      <c r="I1007">
        <v>5</v>
      </c>
      <c r="J1007">
        <v>0</v>
      </c>
      <c r="K1007">
        <f>Table1[[#This Row],[Quantity]]*Table1[[#This Row],[Unit_Price]]</f>
        <v>58235</v>
      </c>
      <c r="L1007">
        <f>Table1[[#This Row],[Quantity]]*Table1[[#This Row],[Cost]]</f>
        <v>40764.5</v>
      </c>
      <c r="M1007">
        <f>Table1[[#This Row],[Sales]]-Table1[[#This Row],[Total_Cost]]</f>
        <v>17470.5</v>
      </c>
      <c r="N1007" s="1">
        <f>Table1[[#This Row],[Profit]]/Table1[[#This Row],[Sales]]</f>
        <v>0.3</v>
      </c>
      <c r="O1007" t="str">
        <f>TEXT(Table1[[#This Row],[Order_Date]],"mmmm")</f>
        <v>August</v>
      </c>
      <c r="P1007">
        <f>YEAR(Table1[[#This Row],[Order_Date]])</f>
        <v>2025</v>
      </c>
      <c r="Q1007" t="str">
        <f>"Q"&amp;ROUNDUP(MONTH(Table1[[#This Row],[Order_Date]])/3,0)</f>
        <v>Q3</v>
      </c>
    </row>
    <row r="1008" spans="1:17" x14ac:dyDescent="0.25">
      <c r="A1008" t="s">
        <v>2289</v>
      </c>
      <c r="B1008" t="s">
        <v>2290</v>
      </c>
      <c r="C1008" t="s">
        <v>1921</v>
      </c>
      <c r="D1008" t="s">
        <v>409</v>
      </c>
      <c r="E1008" t="str">
        <f>_xlfn.XLOOKUP(Table1[[#This Row],[Product_ID]],[1]!Table1[Product_ID],[1]!Table1[Product_Name])</f>
        <v>Home &amp; Kitchen Product 68</v>
      </c>
      <c r="F1008" t="str">
        <f>_xlfn.XLOOKUP(Table1[[#This Row],[Product_ID]],[1]!Table1[Product_ID],[1]!Table1[Category])</f>
        <v>Home &amp; Kitchen</v>
      </c>
      <c r="G1008">
        <f>_xlfn.XLOOKUP(Table1[[#This Row],[Product_ID]],[1]!Table1[Product_ID],[1]!Table1[Unit_Price])</f>
        <v>7252</v>
      </c>
      <c r="H1008">
        <f>_xlfn.XLOOKUP(Table1[[#This Row],[Product_ID]],[1]!Table1[Product_ID],[1]!Table1[Cost])</f>
        <v>3626</v>
      </c>
      <c r="I1008">
        <v>1</v>
      </c>
      <c r="J1008">
        <v>5</v>
      </c>
      <c r="K1008">
        <f>Table1[[#This Row],[Quantity]]*Table1[[#This Row],[Unit_Price]]</f>
        <v>7252</v>
      </c>
      <c r="L1008">
        <f>Table1[[#This Row],[Quantity]]*Table1[[#This Row],[Cost]]</f>
        <v>3626</v>
      </c>
      <c r="M1008">
        <f>Table1[[#This Row],[Sales]]-Table1[[#This Row],[Total_Cost]]</f>
        <v>3626</v>
      </c>
      <c r="N1008" s="1">
        <f>Table1[[#This Row],[Profit]]/Table1[[#This Row],[Sales]]</f>
        <v>0.5</v>
      </c>
      <c r="O1008" t="str">
        <f>TEXT(Table1[[#This Row],[Order_Date]],"mmmm")</f>
        <v>August</v>
      </c>
      <c r="P1008">
        <f>YEAR(Table1[[#This Row],[Order_Date]])</f>
        <v>2025</v>
      </c>
      <c r="Q1008" t="str">
        <f>"Q"&amp;ROUNDUP(MONTH(Table1[[#This Row],[Order_Date]])/3,0)</f>
        <v>Q3</v>
      </c>
    </row>
    <row r="1009" spans="1:17" x14ac:dyDescent="0.25">
      <c r="A1009" t="s">
        <v>2291</v>
      </c>
      <c r="B1009" t="s">
        <v>39</v>
      </c>
      <c r="C1009" t="s">
        <v>2292</v>
      </c>
      <c r="D1009" t="s">
        <v>381</v>
      </c>
      <c r="E1009" t="str">
        <f>_xlfn.XLOOKUP(Table1[[#This Row],[Product_ID]],[1]!Table1[Product_ID],[1]!Table1[Product_Name])</f>
        <v>Electronics Product 59</v>
      </c>
      <c r="F1009" t="str">
        <f>_xlfn.XLOOKUP(Table1[[#This Row],[Product_ID]],[1]!Table1[Product_ID],[1]!Table1[Category])</f>
        <v>Electronics</v>
      </c>
      <c r="G1009">
        <f>_xlfn.XLOOKUP(Table1[[#This Row],[Product_ID]],[1]!Table1[Product_ID],[1]!Table1[Unit_Price])</f>
        <v>39929</v>
      </c>
      <c r="H1009">
        <f>_xlfn.XLOOKUP(Table1[[#This Row],[Product_ID]],[1]!Table1[Product_ID],[1]!Table1[Cost])</f>
        <v>23957.4</v>
      </c>
      <c r="I1009">
        <v>1</v>
      </c>
      <c r="J1009">
        <v>0</v>
      </c>
      <c r="K1009">
        <f>Table1[[#This Row],[Quantity]]*Table1[[#This Row],[Unit_Price]]</f>
        <v>39929</v>
      </c>
      <c r="L1009">
        <f>Table1[[#This Row],[Quantity]]*Table1[[#This Row],[Cost]]</f>
        <v>23957.4</v>
      </c>
      <c r="M1009">
        <f>Table1[[#This Row],[Sales]]-Table1[[#This Row],[Total_Cost]]</f>
        <v>15971.599999999999</v>
      </c>
      <c r="N1009" s="1">
        <f>Table1[[#This Row],[Profit]]/Table1[[#This Row],[Sales]]</f>
        <v>0.39999999999999997</v>
      </c>
      <c r="O1009" t="str">
        <f>TEXT(Table1[[#This Row],[Order_Date]],"mmmm")</f>
        <v>November</v>
      </c>
      <c r="P1009">
        <f>YEAR(Table1[[#This Row],[Order_Date]])</f>
        <v>2024</v>
      </c>
      <c r="Q1009" t="str">
        <f>"Q"&amp;ROUNDUP(MONTH(Table1[[#This Row],[Order_Date]])/3,0)</f>
        <v>Q4</v>
      </c>
    </row>
    <row r="1010" spans="1:17" x14ac:dyDescent="0.25">
      <c r="A1010" t="s">
        <v>2293</v>
      </c>
      <c r="B1010" t="s">
        <v>1890</v>
      </c>
      <c r="C1010" t="s">
        <v>2294</v>
      </c>
      <c r="D1010" t="s">
        <v>49</v>
      </c>
      <c r="E1010" t="str">
        <f>_xlfn.XLOOKUP(Table1[[#This Row],[Product_ID]],[1]!Table1[Product_ID],[1]!Table1[Product_Name])</f>
        <v>Sports Product 65</v>
      </c>
      <c r="F1010" t="str">
        <f>_xlfn.XLOOKUP(Table1[[#This Row],[Product_ID]],[1]!Table1[Product_ID],[1]!Table1[Category])</f>
        <v>Sports</v>
      </c>
      <c r="G1010">
        <f>_xlfn.XLOOKUP(Table1[[#This Row],[Product_ID]],[1]!Table1[Product_ID],[1]!Table1[Unit_Price])</f>
        <v>4421</v>
      </c>
      <c r="H1010">
        <f>_xlfn.XLOOKUP(Table1[[#This Row],[Product_ID]],[1]!Table1[Product_ID],[1]!Table1[Cost])</f>
        <v>3094.7</v>
      </c>
      <c r="I1010">
        <v>5</v>
      </c>
      <c r="J1010">
        <v>0</v>
      </c>
      <c r="K1010">
        <f>Table1[[#This Row],[Quantity]]*Table1[[#This Row],[Unit_Price]]</f>
        <v>22105</v>
      </c>
      <c r="L1010">
        <f>Table1[[#This Row],[Quantity]]*Table1[[#This Row],[Cost]]</f>
        <v>15473.5</v>
      </c>
      <c r="M1010">
        <f>Table1[[#This Row],[Sales]]-Table1[[#This Row],[Total_Cost]]</f>
        <v>6631.5</v>
      </c>
      <c r="N1010" s="1">
        <f>Table1[[#This Row],[Profit]]/Table1[[#This Row],[Sales]]</f>
        <v>0.3</v>
      </c>
      <c r="O1010" t="str">
        <f>TEXT(Table1[[#This Row],[Order_Date]],"mmmm")</f>
        <v>July</v>
      </c>
      <c r="P1010">
        <f>YEAR(Table1[[#This Row],[Order_Date]])</f>
        <v>2025</v>
      </c>
      <c r="Q1010" t="str">
        <f>"Q"&amp;ROUNDUP(MONTH(Table1[[#This Row],[Order_Date]])/3,0)</f>
        <v>Q3</v>
      </c>
    </row>
    <row r="1011" spans="1:17" x14ac:dyDescent="0.25">
      <c r="A1011" t="s">
        <v>2295</v>
      </c>
      <c r="B1011" t="s">
        <v>94</v>
      </c>
      <c r="C1011" t="s">
        <v>2296</v>
      </c>
      <c r="D1011" t="s">
        <v>999</v>
      </c>
      <c r="E1011" t="str">
        <f>_xlfn.XLOOKUP(Table1[[#This Row],[Product_ID]],[1]!Table1[Product_ID],[1]!Table1[Product_Name])</f>
        <v>Beauty Product 51</v>
      </c>
      <c r="F1011" t="str">
        <f>_xlfn.XLOOKUP(Table1[[#This Row],[Product_ID]],[1]!Table1[Product_ID],[1]!Table1[Category])</f>
        <v>Beauty</v>
      </c>
      <c r="G1011">
        <f>_xlfn.XLOOKUP(Table1[[#This Row],[Product_ID]],[1]!Table1[Product_ID],[1]!Table1[Unit_Price])</f>
        <v>1507</v>
      </c>
      <c r="H1011">
        <f>_xlfn.XLOOKUP(Table1[[#This Row],[Product_ID]],[1]!Table1[Product_ID],[1]!Table1[Cost])</f>
        <v>753.5</v>
      </c>
      <c r="I1011">
        <v>3</v>
      </c>
      <c r="J1011">
        <v>10</v>
      </c>
      <c r="K1011">
        <f>Table1[[#This Row],[Quantity]]*Table1[[#This Row],[Unit_Price]]</f>
        <v>4521</v>
      </c>
      <c r="L1011">
        <f>Table1[[#This Row],[Quantity]]*Table1[[#This Row],[Cost]]</f>
        <v>2260.5</v>
      </c>
      <c r="M1011">
        <f>Table1[[#This Row],[Sales]]-Table1[[#This Row],[Total_Cost]]</f>
        <v>2260.5</v>
      </c>
      <c r="N1011" s="1">
        <f>Table1[[#This Row],[Profit]]/Table1[[#This Row],[Sales]]</f>
        <v>0.5</v>
      </c>
      <c r="O1011" t="str">
        <f>TEXT(Table1[[#This Row],[Order_Date]],"mmmm")</f>
        <v>September</v>
      </c>
      <c r="P1011">
        <f>YEAR(Table1[[#This Row],[Order_Date]])</f>
        <v>2024</v>
      </c>
      <c r="Q1011" t="str">
        <f>"Q"&amp;ROUNDUP(MONTH(Table1[[#This Row],[Order_Date]])/3,0)</f>
        <v>Q3</v>
      </c>
    </row>
    <row r="1012" spans="1:17" x14ac:dyDescent="0.25">
      <c r="A1012" t="s">
        <v>2297</v>
      </c>
      <c r="B1012" t="s">
        <v>211</v>
      </c>
      <c r="C1012" t="s">
        <v>2298</v>
      </c>
      <c r="D1012" t="s">
        <v>139</v>
      </c>
      <c r="E1012" t="str">
        <f>_xlfn.XLOOKUP(Table1[[#This Row],[Product_ID]],[1]!Table1[Product_ID],[1]!Table1[Product_Name])</f>
        <v>Clothing Product 53</v>
      </c>
      <c r="F1012" t="str">
        <f>_xlfn.XLOOKUP(Table1[[#This Row],[Product_ID]],[1]!Table1[Product_ID],[1]!Table1[Category])</f>
        <v>Clothing</v>
      </c>
      <c r="G1012">
        <f>_xlfn.XLOOKUP(Table1[[#This Row],[Product_ID]],[1]!Table1[Product_ID],[1]!Table1[Unit_Price])</f>
        <v>641</v>
      </c>
      <c r="H1012">
        <f>_xlfn.XLOOKUP(Table1[[#This Row],[Product_ID]],[1]!Table1[Product_ID],[1]!Table1[Cost])</f>
        <v>384.6</v>
      </c>
      <c r="I1012">
        <v>4</v>
      </c>
      <c r="J1012">
        <v>0</v>
      </c>
      <c r="K1012">
        <f>Table1[[#This Row],[Quantity]]*Table1[[#This Row],[Unit_Price]]</f>
        <v>2564</v>
      </c>
      <c r="L1012">
        <f>Table1[[#This Row],[Quantity]]*Table1[[#This Row],[Cost]]</f>
        <v>1538.4</v>
      </c>
      <c r="M1012">
        <f>Table1[[#This Row],[Sales]]-Table1[[#This Row],[Total_Cost]]</f>
        <v>1025.5999999999999</v>
      </c>
      <c r="N1012" s="1">
        <f>Table1[[#This Row],[Profit]]/Table1[[#This Row],[Sales]]</f>
        <v>0.39999999999999997</v>
      </c>
      <c r="O1012" t="str">
        <f>TEXT(Table1[[#This Row],[Order_Date]],"mmmm")</f>
        <v>January</v>
      </c>
      <c r="P1012">
        <f>YEAR(Table1[[#This Row],[Order_Date]])</f>
        <v>2025</v>
      </c>
      <c r="Q1012" t="str">
        <f>"Q"&amp;ROUNDUP(MONTH(Table1[[#This Row],[Order_Date]])/3,0)</f>
        <v>Q1</v>
      </c>
    </row>
    <row r="1013" spans="1:17" x14ac:dyDescent="0.25">
      <c r="A1013" t="s">
        <v>2299</v>
      </c>
      <c r="B1013" t="s">
        <v>1632</v>
      </c>
      <c r="C1013" t="s">
        <v>2090</v>
      </c>
      <c r="D1013" t="s">
        <v>45</v>
      </c>
      <c r="E1013" t="str">
        <f>_xlfn.XLOOKUP(Table1[[#This Row],[Product_ID]],[1]!Table1[Product_ID],[1]!Table1[Product_Name])</f>
        <v>Clothing Product 32</v>
      </c>
      <c r="F1013" t="str">
        <f>_xlfn.XLOOKUP(Table1[[#This Row],[Product_ID]],[1]!Table1[Product_ID],[1]!Table1[Category])</f>
        <v>Clothing</v>
      </c>
      <c r="G1013">
        <f>_xlfn.XLOOKUP(Table1[[#This Row],[Product_ID]],[1]!Table1[Product_ID],[1]!Table1[Unit_Price])</f>
        <v>3034</v>
      </c>
      <c r="H1013">
        <f>_xlfn.XLOOKUP(Table1[[#This Row],[Product_ID]],[1]!Table1[Product_ID],[1]!Table1[Cost])</f>
        <v>1820.4</v>
      </c>
      <c r="I1013">
        <v>5</v>
      </c>
      <c r="J1013">
        <v>5</v>
      </c>
      <c r="K1013">
        <f>Table1[[#This Row],[Quantity]]*Table1[[#This Row],[Unit_Price]]</f>
        <v>15170</v>
      </c>
      <c r="L1013">
        <f>Table1[[#This Row],[Quantity]]*Table1[[#This Row],[Cost]]</f>
        <v>9102</v>
      </c>
      <c r="M1013">
        <f>Table1[[#This Row],[Sales]]-Table1[[#This Row],[Total_Cost]]</f>
        <v>6068</v>
      </c>
      <c r="N1013" s="1">
        <f>Table1[[#This Row],[Profit]]/Table1[[#This Row],[Sales]]</f>
        <v>0.4</v>
      </c>
      <c r="O1013" t="str">
        <f>TEXT(Table1[[#This Row],[Order_Date]],"mmmm")</f>
        <v>January</v>
      </c>
      <c r="P1013">
        <f>YEAR(Table1[[#This Row],[Order_Date]])</f>
        <v>2025</v>
      </c>
      <c r="Q1013" t="str">
        <f>"Q"&amp;ROUNDUP(MONTH(Table1[[#This Row],[Order_Date]])/3,0)</f>
        <v>Q1</v>
      </c>
    </row>
    <row r="1014" spans="1:17" x14ac:dyDescent="0.25">
      <c r="A1014" t="s">
        <v>2300</v>
      </c>
      <c r="B1014" t="s">
        <v>1646</v>
      </c>
      <c r="C1014" t="s">
        <v>2301</v>
      </c>
      <c r="D1014" t="s">
        <v>567</v>
      </c>
      <c r="E1014" t="str">
        <f>_xlfn.XLOOKUP(Table1[[#This Row],[Product_ID]],[1]!Table1[Product_ID],[1]!Table1[Product_Name])</f>
        <v>Beauty Product 52</v>
      </c>
      <c r="F1014" t="str">
        <f>_xlfn.XLOOKUP(Table1[[#This Row],[Product_ID]],[1]!Table1[Product_ID],[1]!Table1[Category])</f>
        <v>Beauty</v>
      </c>
      <c r="G1014">
        <f>_xlfn.XLOOKUP(Table1[[#This Row],[Product_ID]],[1]!Table1[Product_ID],[1]!Table1[Unit_Price])</f>
        <v>192</v>
      </c>
      <c r="H1014">
        <f>_xlfn.XLOOKUP(Table1[[#This Row],[Product_ID]],[1]!Table1[Product_ID],[1]!Table1[Cost])</f>
        <v>96</v>
      </c>
      <c r="I1014">
        <v>3</v>
      </c>
      <c r="J1014">
        <v>10</v>
      </c>
      <c r="K1014">
        <f>Table1[[#This Row],[Quantity]]*Table1[[#This Row],[Unit_Price]]</f>
        <v>576</v>
      </c>
      <c r="L1014">
        <f>Table1[[#This Row],[Quantity]]*Table1[[#This Row],[Cost]]</f>
        <v>288</v>
      </c>
      <c r="M1014">
        <f>Table1[[#This Row],[Sales]]-Table1[[#This Row],[Total_Cost]]</f>
        <v>288</v>
      </c>
      <c r="N1014" s="1">
        <f>Table1[[#This Row],[Profit]]/Table1[[#This Row],[Sales]]</f>
        <v>0.5</v>
      </c>
      <c r="O1014" t="str">
        <f>TEXT(Table1[[#This Row],[Order_Date]],"mmmm")</f>
        <v>May</v>
      </c>
      <c r="P1014">
        <f>YEAR(Table1[[#This Row],[Order_Date]])</f>
        <v>2025</v>
      </c>
      <c r="Q1014" t="str">
        <f>"Q"&amp;ROUNDUP(MONTH(Table1[[#This Row],[Order_Date]])/3,0)</f>
        <v>Q2</v>
      </c>
    </row>
    <row r="1015" spans="1:17" x14ac:dyDescent="0.25">
      <c r="A1015" t="s">
        <v>2302</v>
      </c>
      <c r="B1015" t="s">
        <v>873</v>
      </c>
      <c r="C1015" t="s">
        <v>2303</v>
      </c>
      <c r="D1015" t="s">
        <v>17</v>
      </c>
      <c r="E1015" t="str">
        <f>_xlfn.XLOOKUP(Table1[[#This Row],[Product_ID]],[1]!Table1[Product_ID],[1]!Table1[Product_Name])</f>
        <v>Clothing Product 38</v>
      </c>
      <c r="F1015" t="str">
        <f>_xlfn.XLOOKUP(Table1[[#This Row],[Product_ID]],[1]!Table1[Product_ID],[1]!Table1[Category])</f>
        <v>Clothing</v>
      </c>
      <c r="G1015">
        <f>_xlfn.XLOOKUP(Table1[[#This Row],[Product_ID]],[1]!Table1[Product_ID],[1]!Table1[Unit_Price])</f>
        <v>413</v>
      </c>
      <c r="H1015">
        <f>_xlfn.XLOOKUP(Table1[[#This Row],[Product_ID]],[1]!Table1[Product_ID],[1]!Table1[Cost])</f>
        <v>247.8</v>
      </c>
      <c r="I1015">
        <v>4</v>
      </c>
      <c r="J1015">
        <v>0</v>
      </c>
      <c r="K1015">
        <f>Table1[[#This Row],[Quantity]]*Table1[[#This Row],[Unit_Price]]</f>
        <v>1652</v>
      </c>
      <c r="L1015">
        <f>Table1[[#This Row],[Quantity]]*Table1[[#This Row],[Cost]]</f>
        <v>991.2</v>
      </c>
      <c r="M1015">
        <f>Table1[[#This Row],[Sales]]-Table1[[#This Row],[Total_Cost]]</f>
        <v>660.8</v>
      </c>
      <c r="N1015" s="1">
        <f>Table1[[#This Row],[Profit]]/Table1[[#This Row],[Sales]]</f>
        <v>0.39999999999999997</v>
      </c>
      <c r="O1015" t="str">
        <f>TEXT(Table1[[#This Row],[Order_Date]],"mmmm")</f>
        <v>July</v>
      </c>
      <c r="P1015">
        <f>YEAR(Table1[[#This Row],[Order_Date]])</f>
        <v>2025</v>
      </c>
      <c r="Q1015" t="str">
        <f>"Q"&amp;ROUNDUP(MONTH(Table1[[#This Row],[Order_Date]])/3,0)</f>
        <v>Q3</v>
      </c>
    </row>
    <row r="1016" spans="1:17" x14ac:dyDescent="0.25">
      <c r="A1016" t="s">
        <v>2304</v>
      </c>
      <c r="B1016" t="s">
        <v>2015</v>
      </c>
      <c r="C1016" t="s">
        <v>1298</v>
      </c>
      <c r="D1016" t="s">
        <v>753</v>
      </c>
      <c r="E1016" t="str">
        <f>_xlfn.XLOOKUP(Table1[[#This Row],[Product_ID]],[1]!Table1[Product_ID],[1]!Table1[Product_Name])</f>
        <v>Beauty Product 73</v>
      </c>
      <c r="F1016" t="str">
        <f>_xlfn.XLOOKUP(Table1[[#This Row],[Product_ID]],[1]!Table1[Product_ID],[1]!Table1[Category])</f>
        <v>Beauty</v>
      </c>
      <c r="G1016">
        <f>_xlfn.XLOOKUP(Table1[[#This Row],[Product_ID]],[1]!Table1[Product_ID],[1]!Table1[Unit_Price])</f>
        <v>626</v>
      </c>
      <c r="H1016">
        <f>_xlfn.XLOOKUP(Table1[[#This Row],[Product_ID]],[1]!Table1[Product_ID],[1]!Table1[Cost])</f>
        <v>438.2</v>
      </c>
      <c r="I1016">
        <v>3</v>
      </c>
      <c r="J1016">
        <v>5</v>
      </c>
      <c r="K1016">
        <f>Table1[[#This Row],[Quantity]]*Table1[[#This Row],[Unit_Price]]</f>
        <v>1878</v>
      </c>
      <c r="L1016">
        <f>Table1[[#This Row],[Quantity]]*Table1[[#This Row],[Cost]]</f>
        <v>1314.6</v>
      </c>
      <c r="M1016">
        <f>Table1[[#This Row],[Sales]]-Table1[[#This Row],[Total_Cost]]</f>
        <v>563.40000000000009</v>
      </c>
      <c r="N1016" s="1">
        <f>Table1[[#This Row],[Profit]]/Table1[[#This Row],[Sales]]</f>
        <v>0.30000000000000004</v>
      </c>
      <c r="O1016" t="str">
        <f>TEXT(Table1[[#This Row],[Order_Date]],"mmmm")</f>
        <v>April</v>
      </c>
      <c r="P1016">
        <f>YEAR(Table1[[#This Row],[Order_Date]])</f>
        <v>2024</v>
      </c>
      <c r="Q1016" t="str">
        <f>"Q"&amp;ROUNDUP(MONTH(Table1[[#This Row],[Order_Date]])/3,0)</f>
        <v>Q2</v>
      </c>
    </row>
    <row r="1017" spans="1:17" x14ac:dyDescent="0.25">
      <c r="A1017" t="s">
        <v>2305</v>
      </c>
      <c r="B1017" t="s">
        <v>322</v>
      </c>
      <c r="C1017" t="s">
        <v>1389</v>
      </c>
      <c r="D1017" t="s">
        <v>216</v>
      </c>
      <c r="E1017" t="str">
        <f>_xlfn.XLOOKUP(Table1[[#This Row],[Product_ID]],[1]!Table1[Product_ID],[1]!Table1[Product_Name])</f>
        <v>Beauty Product 69</v>
      </c>
      <c r="F1017" t="str">
        <f>_xlfn.XLOOKUP(Table1[[#This Row],[Product_ID]],[1]!Table1[Product_ID],[1]!Table1[Category])</f>
        <v>Beauty</v>
      </c>
      <c r="G1017">
        <f>_xlfn.XLOOKUP(Table1[[#This Row],[Product_ID]],[1]!Table1[Product_ID],[1]!Table1[Unit_Price])</f>
        <v>384</v>
      </c>
      <c r="H1017">
        <f>_xlfn.XLOOKUP(Table1[[#This Row],[Product_ID]],[1]!Table1[Product_ID],[1]!Table1[Cost])</f>
        <v>192</v>
      </c>
      <c r="I1017">
        <v>1</v>
      </c>
      <c r="J1017">
        <v>5</v>
      </c>
      <c r="K1017">
        <f>Table1[[#This Row],[Quantity]]*Table1[[#This Row],[Unit_Price]]</f>
        <v>384</v>
      </c>
      <c r="L1017">
        <f>Table1[[#This Row],[Quantity]]*Table1[[#This Row],[Cost]]</f>
        <v>192</v>
      </c>
      <c r="M1017">
        <f>Table1[[#This Row],[Sales]]-Table1[[#This Row],[Total_Cost]]</f>
        <v>192</v>
      </c>
      <c r="N1017" s="1">
        <f>Table1[[#This Row],[Profit]]/Table1[[#This Row],[Sales]]</f>
        <v>0.5</v>
      </c>
      <c r="O1017" t="str">
        <f>TEXT(Table1[[#This Row],[Order_Date]],"mmmm")</f>
        <v>June</v>
      </c>
      <c r="P1017">
        <f>YEAR(Table1[[#This Row],[Order_Date]])</f>
        <v>2025</v>
      </c>
      <c r="Q1017" t="str">
        <f>"Q"&amp;ROUNDUP(MONTH(Table1[[#This Row],[Order_Date]])/3,0)</f>
        <v>Q2</v>
      </c>
    </row>
    <row r="1018" spans="1:17" x14ac:dyDescent="0.25">
      <c r="A1018" t="s">
        <v>2306</v>
      </c>
      <c r="B1018" t="s">
        <v>609</v>
      </c>
      <c r="C1018" t="s">
        <v>2307</v>
      </c>
      <c r="D1018" t="s">
        <v>426</v>
      </c>
      <c r="E1018" t="str">
        <f>_xlfn.XLOOKUP(Table1[[#This Row],[Product_ID]],[1]!Table1[Product_ID],[1]!Table1[Product_Name])</f>
        <v>Clothing Product 95</v>
      </c>
      <c r="F1018" t="str">
        <f>_xlfn.XLOOKUP(Table1[[#This Row],[Product_ID]],[1]!Table1[Product_ID],[1]!Table1[Category])</f>
        <v>Clothing</v>
      </c>
      <c r="G1018">
        <f>_xlfn.XLOOKUP(Table1[[#This Row],[Product_ID]],[1]!Table1[Product_ID],[1]!Table1[Unit_Price])</f>
        <v>4520</v>
      </c>
      <c r="H1018">
        <f>_xlfn.XLOOKUP(Table1[[#This Row],[Product_ID]],[1]!Table1[Product_ID],[1]!Table1[Cost])</f>
        <v>3164</v>
      </c>
      <c r="I1018">
        <v>2</v>
      </c>
      <c r="J1018">
        <v>15</v>
      </c>
      <c r="K1018">
        <f>Table1[[#This Row],[Quantity]]*Table1[[#This Row],[Unit_Price]]</f>
        <v>9040</v>
      </c>
      <c r="L1018">
        <f>Table1[[#This Row],[Quantity]]*Table1[[#This Row],[Cost]]</f>
        <v>6328</v>
      </c>
      <c r="M1018">
        <f>Table1[[#This Row],[Sales]]-Table1[[#This Row],[Total_Cost]]</f>
        <v>2712</v>
      </c>
      <c r="N1018" s="1">
        <f>Table1[[#This Row],[Profit]]/Table1[[#This Row],[Sales]]</f>
        <v>0.3</v>
      </c>
      <c r="O1018" t="str">
        <f>TEXT(Table1[[#This Row],[Order_Date]],"mmmm")</f>
        <v>September</v>
      </c>
      <c r="P1018">
        <f>YEAR(Table1[[#This Row],[Order_Date]])</f>
        <v>2024</v>
      </c>
      <c r="Q1018" t="str">
        <f>"Q"&amp;ROUNDUP(MONTH(Table1[[#This Row],[Order_Date]])/3,0)</f>
        <v>Q3</v>
      </c>
    </row>
    <row r="1019" spans="1:17" x14ac:dyDescent="0.25">
      <c r="A1019" t="s">
        <v>2308</v>
      </c>
      <c r="B1019" t="s">
        <v>141</v>
      </c>
      <c r="C1019" t="s">
        <v>1162</v>
      </c>
      <c r="D1019" t="s">
        <v>189</v>
      </c>
      <c r="E1019" t="str">
        <f>_xlfn.XLOOKUP(Table1[[#This Row],[Product_ID]],[1]!Table1[Product_ID],[1]!Table1[Product_Name])</f>
        <v>Home &amp; Kitchen Product 79</v>
      </c>
      <c r="F1019" t="str">
        <f>_xlfn.XLOOKUP(Table1[[#This Row],[Product_ID]],[1]!Table1[Product_ID],[1]!Table1[Category])</f>
        <v>Home &amp; Kitchen</v>
      </c>
      <c r="G1019">
        <f>_xlfn.XLOOKUP(Table1[[#This Row],[Product_ID]],[1]!Table1[Product_ID],[1]!Table1[Unit_Price])</f>
        <v>10900</v>
      </c>
      <c r="H1019">
        <f>_xlfn.XLOOKUP(Table1[[#This Row],[Product_ID]],[1]!Table1[Product_ID],[1]!Table1[Cost])</f>
        <v>5450</v>
      </c>
      <c r="I1019">
        <v>3</v>
      </c>
      <c r="J1019">
        <v>15</v>
      </c>
      <c r="K1019">
        <f>Table1[[#This Row],[Quantity]]*Table1[[#This Row],[Unit_Price]]</f>
        <v>32700</v>
      </c>
      <c r="L1019">
        <f>Table1[[#This Row],[Quantity]]*Table1[[#This Row],[Cost]]</f>
        <v>16350</v>
      </c>
      <c r="M1019">
        <f>Table1[[#This Row],[Sales]]-Table1[[#This Row],[Total_Cost]]</f>
        <v>16350</v>
      </c>
      <c r="N1019" s="1">
        <f>Table1[[#This Row],[Profit]]/Table1[[#This Row],[Sales]]</f>
        <v>0.5</v>
      </c>
      <c r="O1019" t="str">
        <f>TEXT(Table1[[#This Row],[Order_Date]],"mmmm")</f>
        <v>June</v>
      </c>
      <c r="P1019">
        <f>YEAR(Table1[[#This Row],[Order_Date]])</f>
        <v>2025</v>
      </c>
      <c r="Q1019" t="str">
        <f>"Q"&amp;ROUNDUP(MONTH(Table1[[#This Row],[Order_Date]])/3,0)</f>
        <v>Q2</v>
      </c>
    </row>
    <row r="1020" spans="1:17" x14ac:dyDescent="0.25">
      <c r="A1020" t="s">
        <v>2309</v>
      </c>
      <c r="B1020" t="s">
        <v>2310</v>
      </c>
      <c r="C1020" t="s">
        <v>789</v>
      </c>
      <c r="D1020" t="s">
        <v>570</v>
      </c>
      <c r="E1020" t="str">
        <f>_xlfn.XLOOKUP(Table1[[#This Row],[Product_ID]],[1]!Table1[Product_ID],[1]!Table1[Product_Name])</f>
        <v>Electronics Product 87</v>
      </c>
      <c r="F1020" t="str">
        <f>_xlfn.XLOOKUP(Table1[[#This Row],[Product_ID]],[1]!Table1[Product_ID],[1]!Table1[Category])</f>
        <v>Electronics</v>
      </c>
      <c r="G1020">
        <f>_xlfn.XLOOKUP(Table1[[#This Row],[Product_ID]],[1]!Table1[Product_ID],[1]!Table1[Unit_Price])</f>
        <v>25216</v>
      </c>
      <c r="H1020">
        <f>_xlfn.XLOOKUP(Table1[[#This Row],[Product_ID]],[1]!Table1[Product_ID],[1]!Table1[Cost])</f>
        <v>17651.2</v>
      </c>
      <c r="I1020">
        <v>2</v>
      </c>
      <c r="J1020">
        <v>20</v>
      </c>
      <c r="K1020">
        <f>Table1[[#This Row],[Quantity]]*Table1[[#This Row],[Unit_Price]]</f>
        <v>50432</v>
      </c>
      <c r="L1020">
        <f>Table1[[#This Row],[Quantity]]*Table1[[#This Row],[Cost]]</f>
        <v>35302.400000000001</v>
      </c>
      <c r="M1020">
        <f>Table1[[#This Row],[Sales]]-Table1[[#This Row],[Total_Cost]]</f>
        <v>15129.599999999999</v>
      </c>
      <c r="N1020" s="1">
        <f>Table1[[#This Row],[Profit]]/Table1[[#This Row],[Sales]]</f>
        <v>0.3</v>
      </c>
      <c r="O1020" t="str">
        <f>TEXT(Table1[[#This Row],[Order_Date]],"mmmm")</f>
        <v>October</v>
      </c>
      <c r="P1020">
        <f>YEAR(Table1[[#This Row],[Order_Date]])</f>
        <v>2024</v>
      </c>
      <c r="Q1020" t="str">
        <f>"Q"&amp;ROUNDUP(MONTH(Table1[[#This Row],[Order_Date]])/3,0)</f>
        <v>Q4</v>
      </c>
    </row>
    <row r="1021" spans="1:17" x14ac:dyDescent="0.25">
      <c r="A1021" t="s">
        <v>2311</v>
      </c>
      <c r="B1021" t="s">
        <v>2224</v>
      </c>
      <c r="C1021" t="s">
        <v>2312</v>
      </c>
      <c r="D1021" t="s">
        <v>377</v>
      </c>
      <c r="E1021" t="str">
        <f>_xlfn.XLOOKUP(Table1[[#This Row],[Product_ID]],[1]!Table1[Product_ID],[1]!Table1[Product_Name])</f>
        <v>Sports Product 2</v>
      </c>
      <c r="F1021" t="str">
        <f>_xlfn.XLOOKUP(Table1[[#This Row],[Product_ID]],[1]!Table1[Product_ID],[1]!Table1[Category])</f>
        <v>Sports</v>
      </c>
      <c r="G1021">
        <f>_xlfn.XLOOKUP(Table1[[#This Row],[Product_ID]],[1]!Table1[Product_ID],[1]!Table1[Unit_Price])</f>
        <v>4241</v>
      </c>
      <c r="H1021">
        <f>_xlfn.XLOOKUP(Table1[[#This Row],[Product_ID]],[1]!Table1[Product_ID],[1]!Table1[Cost])</f>
        <v>2120.5</v>
      </c>
      <c r="I1021">
        <v>4</v>
      </c>
      <c r="J1021">
        <v>15</v>
      </c>
      <c r="K1021">
        <f>Table1[[#This Row],[Quantity]]*Table1[[#This Row],[Unit_Price]]</f>
        <v>16964</v>
      </c>
      <c r="L1021">
        <f>Table1[[#This Row],[Quantity]]*Table1[[#This Row],[Cost]]</f>
        <v>8482</v>
      </c>
      <c r="M1021">
        <f>Table1[[#This Row],[Sales]]-Table1[[#This Row],[Total_Cost]]</f>
        <v>8482</v>
      </c>
      <c r="N1021" s="1">
        <f>Table1[[#This Row],[Profit]]/Table1[[#This Row],[Sales]]</f>
        <v>0.5</v>
      </c>
      <c r="O1021" t="str">
        <f>TEXT(Table1[[#This Row],[Order_Date]],"mmmm")</f>
        <v>August</v>
      </c>
      <c r="P1021">
        <f>YEAR(Table1[[#This Row],[Order_Date]])</f>
        <v>2024</v>
      </c>
      <c r="Q1021" t="str">
        <f>"Q"&amp;ROUNDUP(MONTH(Table1[[#This Row],[Order_Date]])/3,0)</f>
        <v>Q3</v>
      </c>
    </row>
    <row r="1022" spans="1:17" x14ac:dyDescent="0.25">
      <c r="A1022" t="s">
        <v>2313</v>
      </c>
      <c r="B1022" t="s">
        <v>2314</v>
      </c>
      <c r="C1022" t="s">
        <v>1183</v>
      </c>
      <c r="D1022" t="s">
        <v>598</v>
      </c>
      <c r="E1022" t="str">
        <f>_xlfn.XLOOKUP(Table1[[#This Row],[Product_ID]],[1]!Table1[Product_ID],[1]!Table1[Product_Name])</f>
        <v>Clothing Product 84</v>
      </c>
      <c r="F1022" t="str">
        <f>_xlfn.XLOOKUP(Table1[[#This Row],[Product_ID]],[1]!Table1[Product_ID],[1]!Table1[Category])</f>
        <v>Clothing</v>
      </c>
      <c r="G1022">
        <f>_xlfn.XLOOKUP(Table1[[#This Row],[Product_ID]],[1]!Table1[Product_ID],[1]!Table1[Unit_Price])</f>
        <v>3921</v>
      </c>
      <c r="H1022">
        <f>_xlfn.XLOOKUP(Table1[[#This Row],[Product_ID]],[1]!Table1[Product_ID],[1]!Table1[Cost])</f>
        <v>2352.6</v>
      </c>
      <c r="I1022">
        <v>1</v>
      </c>
      <c r="J1022">
        <v>15</v>
      </c>
      <c r="K1022">
        <f>Table1[[#This Row],[Quantity]]*Table1[[#This Row],[Unit_Price]]</f>
        <v>3921</v>
      </c>
      <c r="L1022">
        <f>Table1[[#This Row],[Quantity]]*Table1[[#This Row],[Cost]]</f>
        <v>2352.6</v>
      </c>
      <c r="M1022">
        <f>Table1[[#This Row],[Sales]]-Table1[[#This Row],[Total_Cost]]</f>
        <v>1568.4</v>
      </c>
      <c r="N1022" s="1">
        <f>Table1[[#This Row],[Profit]]/Table1[[#This Row],[Sales]]</f>
        <v>0.4</v>
      </c>
      <c r="O1022" t="str">
        <f>TEXT(Table1[[#This Row],[Order_Date]],"mmmm")</f>
        <v>February</v>
      </c>
      <c r="P1022">
        <f>YEAR(Table1[[#This Row],[Order_Date]])</f>
        <v>2025</v>
      </c>
      <c r="Q1022" t="str">
        <f>"Q"&amp;ROUNDUP(MONTH(Table1[[#This Row],[Order_Date]])/3,0)</f>
        <v>Q1</v>
      </c>
    </row>
    <row r="1023" spans="1:17" x14ac:dyDescent="0.25">
      <c r="A1023" t="s">
        <v>2315</v>
      </c>
      <c r="B1023" t="s">
        <v>2079</v>
      </c>
      <c r="C1023" t="s">
        <v>284</v>
      </c>
      <c r="D1023" t="s">
        <v>17</v>
      </c>
      <c r="E1023" t="str">
        <f>_xlfn.XLOOKUP(Table1[[#This Row],[Product_ID]],[1]!Table1[Product_ID],[1]!Table1[Product_Name])</f>
        <v>Clothing Product 38</v>
      </c>
      <c r="F1023" t="str">
        <f>_xlfn.XLOOKUP(Table1[[#This Row],[Product_ID]],[1]!Table1[Product_ID],[1]!Table1[Category])</f>
        <v>Clothing</v>
      </c>
      <c r="G1023">
        <f>_xlfn.XLOOKUP(Table1[[#This Row],[Product_ID]],[1]!Table1[Product_ID],[1]!Table1[Unit_Price])</f>
        <v>413</v>
      </c>
      <c r="H1023">
        <f>_xlfn.XLOOKUP(Table1[[#This Row],[Product_ID]],[1]!Table1[Product_ID],[1]!Table1[Cost])</f>
        <v>247.8</v>
      </c>
      <c r="I1023">
        <v>4</v>
      </c>
      <c r="J1023">
        <v>10</v>
      </c>
      <c r="K1023">
        <f>Table1[[#This Row],[Quantity]]*Table1[[#This Row],[Unit_Price]]</f>
        <v>1652</v>
      </c>
      <c r="L1023">
        <f>Table1[[#This Row],[Quantity]]*Table1[[#This Row],[Cost]]</f>
        <v>991.2</v>
      </c>
      <c r="M1023">
        <f>Table1[[#This Row],[Sales]]-Table1[[#This Row],[Total_Cost]]</f>
        <v>660.8</v>
      </c>
      <c r="N1023" s="1">
        <f>Table1[[#This Row],[Profit]]/Table1[[#This Row],[Sales]]</f>
        <v>0.39999999999999997</v>
      </c>
      <c r="O1023" t="str">
        <f>TEXT(Table1[[#This Row],[Order_Date]],"mmmm")</f>
        <v>October</v>
      </c>
      <c r="P1023">
        <f>YEAR(Table1[[#This Row],[Order_Date]])</f>
        <v>2025</v>
      </c>
      <c r="Q1023" t="str">
        <f>"Q"&amp;ROUNDUP(MONTH(Table1[[#This Row],[Order_Date]])/3,0)</f>
        <v>Q4</v>
      </c>
    </row>
    <row r="1024" spans="1:17" x14ac:dyDescent="0.25">
      <c r="A1024" t="s">
        <v>2316</v>
      </c>
      <c r="B1024" t="s">
        <v>906</v>
      </c>
      <c r="C1024" t="s">
        <v>2317</v>
      </c>
      <c r="D1024" t="s">
        <v>33</v>
      </c>
      <c r="E1024" t="str">
        <f>_xlfn.XLOOKUP(Table1[[#This Row],[Product_ID]],[1]!Table1[Product_ID],[1]!Table1[Product_Name])</f>
        <v>Sports Product 88</v>
      </c>
      <c r="F1024" t="str">
        <f>_xlfn.XLOOKUP(Table1[[#This Row],[Product_ID]],[1]!Table1[Product_ID],[1]!Table1[Category])</f>
        <v>Sports</v>
      </c>
      <c r="G1024">
        <f>_xlfn.XLOOKUP(Table1[[#This Row],[Product_ID]],[1]!Table1[Product_ID],[1]!Table1[Unit_Price])</f>
        <v>11542</v>
      </c>
      <c r="H1024">
        <f>_xlfn.XLOOKUP(Table1[[#This Row],[Product_ID]],[1]!Table1[Product_ID],[1]!Table1[Cost])</f>
        <v>6925.2</v>
      </c>
      <c r="I1024">
        <v>5</v>
      </c>
      <c r="J1024">
        <v>15</v>
      </c>
      <c r="K1024">
        <f>Table1[[#This Row],[Quantity]]*Table1[[#This Row],[Unit_Price]]</f>
        <v>57710</v>
      </c>
      <c r="L1024">
        <f>Table1[[#This Row],[Quantity]]*Table1[[#This Row],[Cost]]</f>
        <v>34626</v>
      </c>
      <c r="M1024">
        <f>Table1[[#This Row],[Sales]]-Table1[[#This Row],[Total_Cost]]</f>
        <v>23084</v>
      </c>
      <c r="N1024" s="1">
        <f>Table1[[#This Row],[Profit]]/Table1[[#This Row],[Sales]]</f>
        <v>0.4</v>
      </c>
      <c r="O1024" t="str">
        <f>TEXT(Table1[[#This Row],[Order_Date]],"mmmm")</f>
        <v>October</v>
      </c>
      <c r="P1024">
        <f>YEAR(Table1[[#This Row],[Order_Date]])</f>
        <v>2025</v>
      </c>
      <c r="Q1024" t="str">
        <f>"Q"&amp;ROUNDUP(MONTH(Table1[[#This Row],[Order_Date]])/3,0)</f>
        <v>Q4</v>
      </c>
    </row>
    <row r="1025" spans="1:17" x14ac:dyDescent="0.25">
      <c r="A1025" t="s">
        <v>2318</v>
      </c>
      <c r="B1025" t="s">
        <v>1576</v>
      </c>
      <c r="C1025" t="s">
        <v>516</v>
      </c>
      <c r="D1025" t="s">
        <v>139</v>
      </c>
      <c r="E1025" t="str">
        <f>_xlfn.XLOOKUP(Table1[[#This Row],[Product_ID]],[1]!Table1[Product_ID],[1]!Table1[Product_Name])</f>
        <v>Clothing Product 53</v>
      </c>
      <c r="F1025" t="str">
        <f>_xlfn.XLOOKUP(Table1[[#This Row],[Product_ID]],[1]!Table1[Product_ID],[1]!Table1[Category])</f>
        <v>Clothing</v>
      </c>
      <c r="G1025">
        <f>_xlfn.XLOOKUP(Table1[[#This Row],[Product_ID]],[1]!Table1[Product_ID],[1]!Table1[Unit_Price])</f>
        <v>641</v>
      </c>
      <c r="H1025">
        <f>_xlfn.XLOOKUP(Table1[[#This Row],[Product_ID]],[1]!Table1[Product_ID],[1]!Table1[Cost])</f>
        <v>384.6</v>
      </c>
      <c r="I1025">
        <v>3</v>
      </c>
      <c r="J1025">
        <v>15</v>
      </c>
      <c r="K1025">
        <f>Table1[[#This Row],[Quantity]]*Table1[[#This Row],[Unit_Price]]</f>
        <v>1923</v>
      </c>
      <c r="L1025">
        <f>Table1[[#This Row],[Quantity]]*Table1[[#This Row],[Cost]]</f>
        <v>1153.8000000000002</v>
      </c>
      <c r="M1025">
        <f>Table1[[#This Row],[Sales]]-Table1[[#This Row],[Total_Cost]]</f>
        <v>769.19999999999982</v>
      </c>
      <c r="N1025" s="1">
        <f>Table1[[#This Row],[Profit]]/Table1[[#This Row],[Sales]]</f>
        <v>0.39999999999999991</v>
      </c>
      <c r="O1025" t="str">
        <f>TEXT(Table1[[#This Row],[Order_Date]],"mmmm")</f>
        <v>March</v>
      </c>
      <c r="P1025">
        <f>YEAR(Table1[[#This Row],[Order_Date]])</f>
        <v>2025</v>
      </c>
      <c r="Q1025" t="str">
        <f>"Q"&amp;ROUNDUP(MONTH(Table1[[#This Row],[Order_Date]])/3,0)</f>
        <v>Q1</v>
      </c>
    </row>
    <row r="1026" spans="1:17" x14ac:dyDescent="0.25">
      <c r="A1026" t="s">
        <v>2319</v>
      </c>
      <c r="B1026" t="s">
        <v>2320</v>
      </c>
      <c r="C1026" t="s">
        <v>1002</v>
      </c>
      <c r="D1026" t="s">
        <v>394</v>
      </c>
      <c r="E1026" t="str">
        <f>_xlfn.XLOOKUP(Table1[[#This Row],[Product_ID]],[1]!Table1[Product_ID],[1]!Table1[Product_Name])</f>
        <v>Electronics Product 45</v>
      </c>
      <c r="F1026" t="str">
        <f>_xlfn.XLOOKUP(Table1[[#This Row],[Product_ID]],[1]!Table1[Product_ID],[1]!Table1[Category])</f>
        <v>Electronics</v>
      </c>
      <c r="G1026">
        <f>_xlfn.XLOOKUP(Table1[[#This Row],[Product_ID]],[1]!Table1[Product_ID],[1]!Table1[Unit_Price])</f>
        <v>31300</v>
      </c>
      <c r="H1026">
        <f>_xlfn.XLOOKUP(Table1[[#This Row],[Product_ID]],[1]!Table1[Product_ID],[1]!Table1[Cost])</f>
        <v>18780</v>
      </c>
      <c r="I1026">
        <v>1</v>
      </c>
      <c r="J1026">
        <v>0</v>
      </c>
      <c r="K1026">
        <f>Table1[[#This Row],[Quantity]]*Table1[[#This Row],[Unit_Price]]</f>
        <v>31300</v>
      </c>
      <c r="L1026">
        <f>Table1[[#This Row],[Quantity]]*Table1[[#This Row],[Cost]]</f>
        <v>18780</v>
      </c>
      <c r="M1026">
        <f>Table1[[#This Row],[Sales]]-Table1[[#This Row],[Total_Cost]]</f>
        <v>12520</v>
      </c>
      <c r="N1026" s="1">
        <f>Table1[[#This Row],[Profit]]/Table1[[#This Row],[Sales]]</f>
        <v>0.4</v>
      </c>
      <c r="O1026" t="str">
        <f>TEXT(Table1[[#This Row],[Order_Date]],"mmmm")</f>
        <v>July</v>
      </c>
      <c r="P1026">
        <f>YEAR(Table1[[#This Row],[Order_Date]])</f>
        <v>2025</v>
      </c>
      <c r="Q1026" t="str">
        <f>"Q"&amp;ROUNDUP(MONTH(Table1[[#This Row],[Order_Date]])/3,0)</f>
        <v>Q3</v>
      </c>
    </row>
    <row r="1027" spans="1:17" x14ac:dyDescent="0.25">
      <c r="A1027" t="s">
        <v>2321</v>
      </c>
      <c r="B1027" t="s">
        <v>2322</v>
      </c>
      <c r="C1027" t="s">
        <v>1300</v>
      </c>
      <c r="D1027" t="s">
        <v>638</v>
      </c>
      <c r="E1027" t="str">
        <f>_xlfn.XLOOKUP(Table1[[#This Row],[Product_ID]],[1]!Table1[Product_ID],[1]!Table1[Product_Name])</f>
        <v>Sports Product 70</v>
      </c>
      <c r="F1027" t="str">
        <f>_xlfn.XLOOKUP(Table1[[#This Row],[Product_ID]],[1]!Table1[Product_ID],[1]!Table1[Category])</f>
        <v>Sports</v>
      </c>
      <c r="G1027">
        <f>_xlfn.XLOOKUP(Table1[[#This Row],[Product_ID]],[1]!Table1[Product_ID],[1]!Table1[Unit_Price])</f>
        <v>583</v>
      </c>
      <c r="H1027">
        <f>_xlfn.XLOOKUP(Table1[[#This Row],[Product_ID]],[1]!Table1[Product_ID],[1]!Table1[Cost])</f>
        <v>349.8</v>
      </c>
      <c r="I1027">
        <v>5</v>
      </c>
      <c r="J1027">
        <v>15</v>
      </c>
      <c r="K1027">
        <f>Table1[[#This Row],[Quantity]]*Table1[[#This Row],[Unit_Price]]</f>
        <v>2915</v>
      </c>
      <c r="L1027">
        <f>Table1[[#This Row],[Quantity]]*Table1[[#This Row],[Cost]]</f>
        <v>1749</v>
      </c>
      <c r="M1027">
        <f>Table1[[#This Row],[Sales]]-Table1[[#This Row],[Total_Cost]]</f>
        <v>1166</v>
      </c>
      <c r="N1027" s="1">
        <f>Table1[[#This Row],[Profit]]/Table1[[#This Row],[Sales]]</f>
        <v>0.4</v>
      </c>
      <c r="O1027" t="str">
        <f>TEXT(Table1[[#This Row],[Order_Date]],"mmmm")</f>
        <v>June</v>
      </c>
      <c r="P1027">
        <f>YEAR(Table1[[#This Row],[Order_Date]])</f>
        <v>2025</v>
      </c>
      <c r="Q1027" t="str">
        <f>"Q"&amp;ROUNDUP(MONTH(Table1[[#This Row],[Order_Date]])/3,0)</f>
        <v>Q2</v>
      </c>
    </row>
    <row r="1028" spans="1:17" x14ac:dyDescent="0.25">
      <c r="A1028" t="s">
        <v>2323</v>
      </c>
      <c r="B1028" t="s">
        <v>2324</v>
      </c>
      <c r="C1028" t="s">
        <v>2325</v>
      </c>
      <c r="D1028" t="s">
        <v>628</v>
      </c>
      <c r="E1028" t="str">
        <f>_xlfn.XLOOKUP(Table1[[#This Row],[Product_ID]],[1]!Table1[Product_ID],[1]!Table1[Product_Name])</f>
        <v>Sports Product 97</v>
      </c>
      <c r="F1028" t="str">
        <f>_xlfn.XLOOKUP(Table1[[#This Row],[Product_ID]],[1]!Table1[Product_ID],[1]!Table1[Category])</f>
        <v>Sports</v>
      </c>
      <c r="G1028">
        <f>_xlfn.XLOOKUP(Table1[[#This Row],[Product_ID]],[1]!Table1[Product_ID],[1]!Table1[Unit_Price])</f>
        <v>9084</v>
      </c>
      <c r="H1028">
        <f>_xlfn.XLOOKUP(Table1[[#This Row],[Product_ID]],[1]!Table1[Product_ID],[1]!Table1[Cost])</f>
        <v>6358.8</v>
      </c>
      <c r="I1028">
        <v>1</v>
      </c>
      <c r="J1028">
        <v>15</v>
      </c>
      <c r="K1028">
        <f>Table1[[#This Row],[Quantity]]*Table1[[#This Row],[Unit_Price]]</f>
        <v>9084</v>
      </c>
      <c r="L1028">
        <f>Table1[[#This Row],[Quantity]]*Table1[[#This Row],[Cost]]</f>
        <v>6358.8</v>
      </c>
      <c r="M1028">
        <f>Table1[[#This Row],[Sales]]-Table1[[#This Row],[Total_Cost]]</f>
        <v>2725.2</v>
      </c>
      <c r="N1028" s="1">
        <f>Table1[[#This Row],[Profit]]/Table1[[#This Row],[Sales]]</f>
        <v>0.3</v>
      </c>
      <c r="O1028" t="str">
        <f>TEXT(Table1[[#This Row],[Order_Date]],"mmmm")</f>
        <v>October</v>
      </c>
      <c r="P1028">
        <f>YEAR(Table1[[#This Row],[Order_Date]])</f>
        <v>2024</v>
      </c>
      <c r="Q1028" t="str">
        <f>"Q"&amp;ROUNDUP(MONTH(Table1[[#This Row],[Order_Date]])/3,0)</f>
        <v>Q4</v>
      </c>
    </row>
    <row r="1029" spans="1:17" x14ac:dyDescent="0.25">
      <c r="A1029" t="s">
        <v>2326</v>
      </c>
      <c r="B1029" t="s">
        <v>1173</v>
      </c>
      <c r="C1029" t="s">
        <v>2327</v>
      </c>
      <c r="D1029" t="s">
        <v>77</v>
      </c>
      <c r="E1029" t="str">
        <f>_xlfn.XLOOKUP(Table1[[#This Row],[Product_ID]],[1]!Table1[Product_ID],[1]!Table1[Product_Name])</f>
        <v>Sports Product 83</v>
      </c>
      <c r="F1029" t="str">
        <f>_xlfn.XLOOKUP(Table1[[#This Row],[Product_ID]],[1]!Table1[Product_ID],[1]!Table1[Category])</f>
        <v>Sports</v>
      </c>
      <c r="G1029">
        <f>_xlfn.XLOOKUP(Table1[[#This Row],[Product_ID]],[1]!Table1[Product_ID],[1]!Table1[Unit_Price])</f>
        <v>5842</v>
      </c>
      <c r="H1029">
        <f>_xlfn.XLOOKUP(Table1[[#This Row],[Product_ID]],[1]!Table1[Product_ID],[1]!Table1[Cost])</f>
        <v>3505.2</v>
      </c>
      <c r="I1029">
        <v>1</v>
      </c>
      <c r="J1029">
        <v>5</v>
      </c>
      <c r="K1029">
        <f>Table1[[#This Row],[Quantity]]*Table1[[#This Row],[Unit_Price]]</f>
        <v>5842</v>
      </c>
      <c r="L1029">
        <f>Table1[[#This Row],[Quantity]]*Table1[[#This Row],[Cost]]</f>
        <v>3505.2</v>
      </c>
      <c r="M1029">
        <f>Table1[[#This Row],[Sales]]-Table1[[#This Row],[Total_Cost]]</f>
        <v>2336.8000000000002</v>
      </c>
      <c r="N1029" s="1">
        <f>Table1[[#This Row],[Profit]]/Table1[[#This Row],[Sales]]</f>
        <v>0.4</v>
      </c>
      <c r="O1029" t="str">
        <f>TEXT(Table1[[#This Row],[Order_Date]],"mmmm")</f>
        <v>March</v>
      </c>
      <c r="P1029">
        <f>YEAR(Table1[[#This Row],[Order_Date]])</f>
        <v>2025</v>
      </c>
      <c r="Q1029" t="str">
        <f>"Q"&amp;ROUNDUP(MONTH(Table1[[#This Row],[Order_Date]])/3,0)</f>
        <v>Q1</v>
      </c>
    </row>
    <row r="1030" spans="1:17" x14ac:dyDescent="0.25">
      <c r="A1030" t="s">
        <v>2328</v>
      </c>
      <c r="B1030" t="s">
        <v>375</v>
      </c>
      <c r="C1030" t="s">
        <v>361</v>
      </c>
      <c r="D1030" t="s">
        <v>855</v>
      </c>
      <c r="E1030" t="str">
        <f>_xlfn.XLOOKUP(Table1[[#This Row],[Product_ID]],[1]!Table1[Product_ID],[1]!Table1[Product_Name])</f>
        <v>Sports Product 62</v>
      </c>
      <c r="F1030" t="str">
        <f>_xlfn.XLOOKUP(Table1[[#This Row],[Product_ID]],[1]!Table1[Product_ID],[1]!Table1[Category])</f>
        <v>Sports</v>
      </c>
      <c r="G1030">
        <f>_xlfn.XLOOKUP(Table1[[#This Row],[Product_ID]],[1]!Table1[Product_ID],[1]!Table1[Unit_Price])</f>
        <v>2777</v>
      </c>
      <c r="H1030">
        <f>_xlfn.XLOOKUP(Table1[[#This Row],[Product_ID]],[1]!Table1[Product_ID],[1]!Table1[Cost])</f>
        <v>1943.9</v>
      </c>
      <c r="I1030">
        <v>1</v>
      </c>
      <c r="J1030">
        <v>20</v>
      </c>
      <c r="K1030">
        <f>Table1[[#This Row],[Quantity]]*Table1[[#This Row],[Unit_Price]]</f>
        <v>2777</v>
      </c>
      <c r="L1030">
        <f>Table1[[#This Row],[Quantity]]*Table1[[#This Row],[Cost]]</f>
        <v>1943.9</v>
      </c>
      <c r="M1030">
        <f>Table1[[#This Row],[Sales]]-Table1[[#This Row],[Total_Cost]]</f>
        <v>833.09999999999991</v>
      </c>
      <c r="N1030" s="1">
        <f>Table1[[#This Row],[Profit]]/Table1[[#This Row],[Sales]]</f>
        <v>0.3</v>
      </c>
      <c r="O1030" t="str">
        <f>TEXT(Table1[[#This Row],[Order_Date]],"mmmm")</f>
        <v>May</v>
      </c>
      <c r="P1030">
        <f>YEAR(Table1[[#This Row],[Order_Date]])</f>
        <v>2025</v>
      </c>
      <c r="Q1030" t="str">
        <f>"Q"&amp;ROUNDUP(MONTH(Table1[[#This Row],[Order_Date]])/3,0)</f>
        <v>Q2</v>
      </c>
    </row>
    <row r="1031" spans="1:17" x14ac:dyDescent="0.25">
      <c r="A1031" t="s">
        <v>2329</v>
      </c>
      <c r="B1031" t="s">
        <v>396</v>
      </c>
      <c r="C1031" t="s">
        <v>2330</v>
      </c>
      <c r="D1031" t="s">
        <v>317</v>
      </c>
      <c r="E1031" t="str">
        <f>_xlfn.XLOOKUP(Table1[[#This Row],[Product_ID]],[1]!Table1[Product_ID],[1]!Table1[Product_Name])</f>
        <v>Beauty Product 90</v>
      </c>
      <c r="F1031" t="str">
        <f>_xlfn.XLOOKUP(Table1[[#This Row],[Product_ID]],[1]!Table1[Product_ID],[1]!Table1[Category])</f>
        <v>Beauty</v>
      </c>
      <c r="G1031">
        <f>_xlfn.XLOOKUP(Table1[[#This Row],[Product_ID]],[1]!Table1[Product_ID],[1]!Table1[Unit_Price])</f>
        <v>1510</v>
      </c>
      <c r="H1031">
        <f>_xlfn.XLOOKUP(Table1[[#This Row],[Product_ID]],[1]!Table1[Product_ID],[1]!Table1[Cost])</f>
        <v>755</v>
      </c>
      <c r="I1031">
        <v>3</v>
      </c>
      <c r="J1031">
        <v>20</v>
      </c>
      <c r="K1031">
        <f>Table1[[#This Row],[Quantity]]*Table1[[#This Row],[Unit_Price]]</f>
        <v>4530</v>
      </c>
      <c r="L1031">
        <f>Table1[[#This Row],[Quantity]]*Table1[[#This Row],[Cost]]</f>
        <v>2265</v>
      </c>
      <c r="M1031">
        <f>Table1[[#This Row],[Sales]]-Table1[[#This Row],[Total_Cost]]</f>
        <v>2265</v>
      </c>
      <c r="N1031" s="1">
        <f>Table1[[#This Row],[Profit]]/Table1[[#This Row],[Sales]]</f>
        <v>0.5</v>
      </c>
      <c r="O1031" t="str">
        <f>TEXT(Table1[[#This Row],[Order_Date]],"mmmm")</f>
        <v>August</v>
      </c>
      <c r="P1031">
        <f>YEAR(Table1[[#This Row],[Order_Date]])</f>
        <v>2024</v>
      </c>
      <c r="Q1031" t="str">
        <f>"Q"&amp;ROUNDUP(MONTH(Table1[[#This Row],[Order_Date]])/3,0)</f>
        <v>Q3</v>
      </c>
    </row>
    <row r="1032" spans="1:17" x14ac:dyDescent="0.25">
      <c r="A1032" t="s">
        <v>2331</v>
      </c>
      <c r="B1032" t="s">
        <v>1226</v>
      </c>
      <c r="C1032" t="s">
        <v>2332</v>
      </c>
      <c r="D1032" t="s">
        <v>96</v>
      </c>
      <c r="E1032" t="str">
        <f>_xlfn.XLOOKUP(Table1[[#This Row],[Product_ID]],[1]!Table1[Product_ID],[1]!Table1[Product_Name])</f>
        <v>Electronics Product 91</v>
      </c>
      <c r="F1032" t="str">
        <f>_xlfn.XLOOKUP(Table1[[#This Row],[Product_ID]],[1]!Table1[Product_ID],[1]!Table1[Category])</f>
        <v>Electronics</v>
      </c>
      <c r="G1032">
        <f>_xlfn.XLOOKUP(Table1[[#This Row],[Product_ID]],[1]!Table1[Product_ID],[1]!Table1[Unit_Price])</f>
        <v>45348</v>
      </c>
      <c r="H1032">
        <f>_xlfn.XLOOKUP(Table1[[#This Row],[Product_ID]],[1]!Table1[Product_ID],[1]!Table1[Cost])</f>
        <v>27208.799999999999</v>
      </c>
      <c r="I1032">
        <v>2</v>
      </c>
      <c r="J1032">
        <v>15</v>
      </c>
      <c r="K1032">
        <f>Table1[[#This Row],[Quantity]]*Table1[[#This Row],[Unit_Price]]</f>
        <v>90696</v>
      </c>
      <c r="L1032">
        <f>Table1[[#This Row],[Quantity]]*Table1[[#This Row],[Cost]]</f>
        <v>54417.599999999999</v>
      </c>
      <c r="M1032">
        <f>Table1[[#This Row],[Sales]]-Table1[[#This Row],[Total_Cost]]</f>
        <v>36278.400000000001</v>
      </c>
      <c r="N1032" s="1">
        <f>Table1[[#This Row],[Profit]]/Table1[[#This Row],[Sales]]</f>
        <v>0.4</v>
      </c>
      <c r="O1032" t="str">
        <f>TEXT(Table1[[#This Row],[Order_Date]],"mmmm")</f>
        <v>January</v>
      </c>
      <c r="P1032">
        <f>YEAR(Table1[[#This Row],[Order_Date]])</f>
        <v>2024</v>
      </c>
      <c r="Q1032" t="str">
        <f>"Q"&amp;ROUNDUP(MONTH(Table1[[#This Row],[Order_Date]])/3,0)</f>
        <v>Q1</v>
      </c>
    </row>
    <row r="1033" spans="1:17" x14ac:dyDescent="0.25">
      <c r="A1033" t="s">
        <v>2333</v>
      </c>
      <c r="B1033" t="s">
        <v>1704</v>
      </c>
      <c r="C1033" t="s">
        <v>1842</v>
      </c>
      <c r="D1033" t="s">
        <v>753</v>
      </c>
      <c r="E1033" t="str">
        <f>_xlfn.XLOOKUP(Table1[[#This Row],[Product_ID]],[1]!Table1[Product_ID],[1]!Table1[Product_Name])</f>
        <v>Beauty Product 73</v>
      </c>
      <c r="F1033" t="str">
        <f>_xlfn.XLOOKUP(Table1[[#This Row],[Product_ID]],[1]!Table1[Product_ID],[1]!Table1[Category])</f>
        <v>Beauty</v>
      </c>
      <c r="G1033">
        <f>_xlfn.XLOOKUP(Table1[[#This Row],[Product_ID]],[1]!Table1[Product_ID],[1]!Table1[Unit_Price])</f>
        <v>626</v>
      </c>
      <c r="H1033">
        <f>_xlfn.XLOOKUP(Table1[[#This Row],[Product_ID]],[1]!Table1[Product_ID],[1]!Table1[Cost])</f>
        <v>438.2</v>
      </c>
      <c r="I1033">
        <v>3</v>
      </c>
      <c r="J1033">
        <v>0</v>
      </c>
      <c r="K1033">
        <f>Table1[[#This Row],[Quantity]]*Table1[[#This Row],[Unit_Price]]</f>
        <v>1878</v>
      </c>
      <c r="L1033">
        <f>Table1[[#This Row],[Quantity]]*Table1[[#This Row],[Cost]]</f>
        <v>1314.6</v>
      </c>
      <c r="M1033">
        <f>Table1[[#This Row],[Sales]]-Table1[[#This Row],[Total_Cost]]</f>
        <v>563.40000000000009</v>
      </c>
      <c r="N1033" s="1">
        <f>Table1[[#This Row],[Profit]]/Table1[[#This Row],[Sales]]</f>
        <v>0.30000000000000004</v>
      </c>
      <c r="O1033" t="str">
        <f>TEXT(Table1[[#This Row],[Order_Date]],"mmmm")</f>
        <v>July</v>
      </c>
      <c r="P1033">
        <f>YEAR(Table1[[#This Row],[Order_Date]])</f>
        <v>2024</v>
      </c>
      <c r="Q1033" t="str">
        <f>"Q"&amp;ROUNDUP(MONTH(Table1[[#This Row],[Order_Date]])/3,0)</f>
        <v>Q3</v>
      </c>
    </row>
    <row r="1034" spans="1:17" x14ac:dyDescent="0.25">
      <c r="A1034" t="s">
        <v>2334</v>
      </c>
      <c r="B1034" t="s">
        <v>2335</v>
      </c>
      <c r="C1034" t="s">
        <v>2336</v>
      </c>
      <c r="D1034" t="s">
        <v>77</v>
      </c>
      <c r="E1034" t="str">
        <f>_xlfn.XLOOKUP(Table1[[#This Row],[Product_ID]],[1]!Table1[Product_ID],[1]!Table1[Product_Name])</f>
        <v>Sports Product 83</v>
      </c>
      <c r="F1034" t="str">
        <f>_xlfn.XLOOKUP(Table1[[#This Row],[Product_ID]],[1]!Table1[Product_ID],[1]!Table1[Category])</f>
        <v>Sports</v>
      </c>
      <c r="G1034">
        <f>_xlfn.XLOOKUP(Table1[[#This Row],[Product_ID]],[1]!Table1[Product_ID],[1]!Table1[Unit_Price])</f>
        <v>5842</v>
      </c>
      <c r="H1034">
        <f>_xlfn.XLOOKUP(Table1[[#This Row],[Product_ID]],[1]!Table1[Product_ID],[1]!Table1[Cost])</f>
        <v>3505.2</v>
      </c>
      <c r="I1034">
        <v>1</v>
      </c>
      <c r="J1034">
        <v>5</v>
      </c>
      <c r="K1034">
        <f>Table1[[#This Row],[Quantity]]*Table1[[#This Row],[Unit_Price]]</f>
        <v>5842</v>
      </c>
      <c r="L1034">
        <f>Table1[[#This Row],[Quantity]]*Table1[[#This Row],[Cost]]</f>
        <v>3505.2</v>
      </c>
      <c r="M1034">
        <f>Table1[[#This Row],[Sales]]-Table1[[#This Row],[Total_Cost]]</f>
        <v>2336.8000000000002</v>
      </c>
      <c r="N1034" s="1">
        <f>Table1[[#This Row],[Profit]]/Table1[[#This Row],[Sales]]</f>
        <v>0.4</v>
      </c>
      <c r="O1034" t="str">
        <f>TEXT(Table1[[#This Row],[Order_Date]],"mmmm")</f>
        <v>June</v>
      </c>
      <c r="P1034">
        <f>YEAR(Table1[[#This Row],[Order_Date]])</f>
        <v>2024</v>
      </c>
      <c r="Q1034" t="str">
        <f>"Q"&amp;ROUNDUP(MONTH(Table1[[#This Row],[Order_Date]])/3,0)</f>
        <v>Q2</v>
      </c>
    </row>
    <row r="1035" spans="1:17" x14ac:dyDescent="0.25">
      <c r="A1035" t="s">
        <v>2337</v>
      </c>
      <c r="B1035" t="s">
        <v>1580</v>
      </c>
      <c r="C1035" t="s">
        <v>390</v>
      </c>
      <c r="D1035" t="s">
        <v>663</v>
      </c>
      <c r="E1035" t="str">
        <f>_xlfn.XLOOKUP(Table1[[#This Row],[Product_ID]],[1]!Table1[Product_ID],[1]!Table1[Product_Name])</f>
        <v>Electronics Product 34</v>
      </c>
      <c r="F1035" t="str">
        <f>_xlfn.XLOOKUP(Table1[[#This Row],[Product_ID]],[1]!Table1[Product_ID],[1]!Table1[Category])</f>
        <v>Electronics</v>
      </c>
      <c r="G1035">
        <f>_xlfn.XLOOKUP(Table1[[#This Row],[Product_ID]],[1]!Table1[Product_ID],[1]!Table1[Unit_Price])</f>
        <v>4860</v>
      </c>
      <c r="H1035">
        <f>_xlfn.XLOOKUP(Table1[[#This Row],[Product_ID]],[1]!Table1[Product_ID],[1]!Table1[Cost])</f>
        <v>2430</v>
      </c>
      <c r="I1035">
        <v>1</v>
      </c>
      <c r="J1035">
        <v>10</v>
      </c>
      <c r="K1035">
        <f>Table1[[#This Row],[Quantity]]*Table1[[#This Row],[Unit_Price]]</f>
        <v>4860</v>
      </c>
      <c r="L1035">
        <f>Table1[[#This Row],[Quantity]]*Table1[[#This Row],[Cost]]</f>
        <v>2430</v>
      </c>
      <c r="M1035">
        <f>Table1[[#This Row],[Sales]]-Table1[[#This Row],[Total_Cost]]</f>
        <v>2430</v>
      </c>
      <c r="N1035" s="1">
        <f>Table1[[#This Row],[Profit]]/Table1[[#This Row],[Sales]]</f>
        <v>0.5</v>
      </c>
      <c r="O1035" t="str">
        <f>TEXT(Table1[[#This Row],[Order_Date]],"mmmm")</f>
        <v>November</v>
      </c>
      <c r="P1035">
        <f>YEAR(Table1[[#This Row],[Order_Date]])</f>
        <v>2025</v>
      </c>
      <c r="Q1035" t="str">
        <f>"Q"&amp;ROUNDUP(MONTH(Table1[[#This Row],[Order_Date]])/3,0)</f>
        <v>Q4</v>
      </c>
    </row>
    <row r="1036" spans="1:17" x14ac:dyDescent="0.25">
      <c r="A1036" t="s">
        <v>2338</v>
      </c>
      <c r="B1036" t="s">
        <v>422</v>
      </c>
      <c r="C1036" t="s">
        <v>2051</v>
      </c>
      <c r="D1036" t="s">
        <v>638</v>
      </c>
      <c r="E1036" t="str">
        <f>_xlfn.XLOOKUP(Table1[[#This Row],[Product_ID]],[1]!Table1[Product_ID],[1]!Table1[Product_Name])</f>
        <v>Sports Product 70</v>
      </c>
      <c r="F1036" t="str">
        <f>_xlfn.XLOOKUP(Table1[[#This Row],[Product_ID]],[1]!Table1[Product_ID],[1]!Table1[Category])</f>
        <v>Sports</v>
      </c>
      <c r="G1036">
        <f>_xlfn.XLOOKUP(Table1[[#This Row],[Product_ID]],[1]!Table1[Product_ID],[1]!Table1[Unit_Price])</f>
        <v>583</v>
      </c>
      <c r="H1036">
        <f>_xlfn.XLOOKUP(Table1[[#This Row],[Product_ID]],[1]!Table1[Product_ID],[1]!Table1[Cost])</f>
        <v>349.8</v>
      </c>
      <c r="I1036">
        <v>4</v>
      </c>
      <c r="J1036">
        <v>5</v>
      </c>
      <c r="K1036">
        <f>Table1[[#This Row],[Quantity]]*Table1[[#This Row],[Unit_Price]]</f>
        <v>2332</v>
      </c>
      <c r="L1036">
        <f>Table1[[#This Row],[Quantity]]*Table1[[#This Row],[Cost]]</f>
        <v>1399.2</v>
      </c>
      <c r="M1036">
        <f>Table1[[#This Row],[Sales]]-Table1[[#This Row],[Total_Cost]]</f>
        <v>932.8</v>
      </c>
      <c r="N1036" s="1">
        <f>Table1[[#This Row],[Profit]]/Table1[[#This Row],[Sales]]</f>
        <v>0.39999999999999997</v>
      </c>
      <c r="O1036" t="str">
        <f>TEXT(Table1[[#This Row],[Order_Date]],"mmmm")</f>
        <v>February</v>
      </c>
      <c r="P1036">
        <f>YEAR(Table1[[#This Row],[Order_Date]])</f>
        <v>2024</v>
      </c>
      <c r="Q1036" t="str">
        <f>"Q"&amp;ROUNDUP(MONTH(Table1[[#This Row],[Order_Date]])/3,0)</f>
        <v>Q1</v>
      </c>
    </row>
    <row r="1037" spans="1:17" x14ac:dyDescent="0.25">
      <c r="A1037" t="s">
        <v>2339</v>
      </c>
      <c r="B1037" t="s">
        <v>2013</v>
      </c>
      <c r="C1037" t="s">
        <v>2301</v>
      </c>
      <c r="D1037" t="s">
        <v>394</v>
      </c>
      <c r="E1037" t="str">
        <f>_xlfn.XLOOKUP(Table1[[#This Row],[Product_ID]],[1]!Table1[Product_ID],[1]!Table1[Product_Name])</f>
        <v>Electronics Product 45</v>
      </c>
      <c r="F1037" t="str">
        <f>_xlfn.XLOOKUP(Table1[[#This Row],[Product_ID]],[1]!Table1[Product_ID],[1]!Table1[Category])</f>
        <v>Electronics</v>
      </c>
      <c r="G1037">
        <f>_xlfn.XLOOKUP(Table1[[#This Row],[Product_ID]],[1]!Table1[Product_ID],[1]!Table1[Unit_Price])</f>
        <v>31300</v>
      </c>
      <c r="H1037">
        <f>_xlfn.XLOOKUP(Table1[[#This Row],[Product_ID]],[1]!Table1[Product_ID],[1]!Table1[Cost])</f>
        <v>18780</v>
      </c>
      <c r="I1037">
        <v>4</v>
      </c>
      <c r="J1037">
        <v>0</v>
      </c>
      <c r="K1037">
        <f>Table1[[#This Row],[Quantity]]*Table1[[#This Row],[Unit_Price]]</f>
        <v>125200</v>
      </c>
      <c r="L1037">
        <f>Table1[[#This Row],[Quantity]]*Table1[[#This Row],[Cost]]</f>
        <v>75120</v>
      </c>
      <c r="M1037">
        <f>Table1[[#This Row],[Sales]]-Table1[[#This Row],[Total_Cost]]</f>
        <v>50080</v>
      </c>
      <c r="N1037" s="1">
        <f>Table1[[#This Row],[Profit]]/Table1[[#This Row],[Sales]]</f>
        <v>0.4</v>
      </c>
      <c r="O1037" t="str">
        <f>TEXT(Table1[[#This Row],[Order_Date]],"mmmm")</f>
        <v>February</v>
      </c>
      <c r="P1037">
        <f>YEAR(Table1[[#This Row],[Order_Date]])</f>
        <v>2024</v>
      </c>
      <c r="Q1037" t="str">
        <f>"Q"&amp;ROUNDUP(MONTH(Table1[[#This Row],[Order_Date]])/3,0)</f>
        <v>Q1</v>
      </c>
    </row>
    <row r="1038" spans="1:17" x14ac:dyDescent="0.25">
      <c r="A1038" t="s">
        <v>2340</v>
      </c>
      <c r="B1038" t="s">
        <v>1322</v>
      </c>
      <c r="C1038" t="s">
        <v>2214</v>
      </c>
      <c r="D1038" t="s">
        <v>822</v>
      </c>
      <c r="E1038" t="str">
        <f>_xlfn.XLOOKUP(Table1[[#This Row],[Product_ID]],[1]!Table1[Product_ID],[1]!Table1[Product_Name])</f>
        <v>Electronics Product 31</v>
      </c>
      <c r="F1038" t="str">
        <f>_xlfn.XLOOKUP(Table1[[#This Row],[Product_ID]],[1]!Table1[Product_ID],[1]!Table1[Category])</f>
        <v>Electronics</v>
      </c>
      <c r="G1038">
        <f>_xlfn.XLOOKUP(Table1[[#This Row],[Product_ID]],[1]!Table1[Product_ID],[1]!Table1[Unit_Price])</f>
        <v>34152</v>
      </c>
      <c r="H1038">
        <f>_xlfn.XLOOKUP(Table1[[#This Row],[Product_ID]],[1]!Table1[Product_ID],[1]!Table1[Cost])</f>
        <v>23906.400000000001</v>
      </c>
      <c r="I1038">
        <v>1</v>
      </c>
      <c r="J1038">
        <v>0</v>
      </c>
      <c r="K1038">
        <f>Table1[[#This Row],[Quantity]]*Table1[[#This Row],[Unit_Price]]</f>
        <v>34152</v>
      </c>
      <c r="L1038">
        <f>Table1[[#This Row],[Quantity]]*Table1[[#This Row],[Cost]]</f>
        <v>23906.400000000001</v>
      </c>
      <c r="M1038">
        <f>Table1[[#This Row],[Sales]]-Table1[[#This Row],[Total_Cost]]</f>
        <v>10245.599999999999</v>
      </c>
      <c r="N1038" s="1">
        <f>Table1[[#This Row],[Profit]]/Table1[[#This Row],[Sales]]</f>
        <v>0.29999999999999993</v>
      </c>
      <c r="O1038" t="str">
        <f>TEXT(Table1[[#This Row],[Order_Date]],"mmmm")</f>
        <v>July</v>
      </c>
      <c r="P1038">
        <f>YEAR(Table1[[#This Row],[Order_Date]])</f>
        <v>2024</v>
      </c>
      <c r="Q1038" t="str">
        <f>"Q"&amp;ROUNDUP(MONTH(Table1[[#This Row],[Order_Date]])/3,0)</f>
        <v>Q3</v>
      </c>
    </row>
    <row r="1039" spans="1:17" x14ac:dyDescent="0.25">
      <c r="A1039" t="s">
        <v>2341</v>
      </c>
      <c r="B1039" t="s">
        <v>1140</v>
      </c>
      <c r="C1039" t="s">
        <v>1952</v>
      </c>
      <c r="D1039" t="s">
        <v>753</v>
      </c>
      <c r="E1039" t="str">
        <f>_xlfn.XLOOKUP(Table1[[#This Row],[Product_ID]],[1]!Table1[Product_ID],[1]!Table1[Product_Name])</f>
        <v>Beauty Product 73</v>
      </c>
      <c r="F1039" t="str">
        <f>_xlfn.XLOOKUP(Table1[[#This Row],[Product_ID]],[1]!Table1[Product_ID],[1]!Table1[Category])</f>
        <v>Beauty</v>
      </c>
      <c r="G1039">
        <f>_xlfn.XLOOKUP(Table1[[#This Row],[Product_ID]],[1]!Table1[Product_ID],[1]!Table1[Unit_Price])</f>
        <v>626</v>
      </c>
      <c r="H1039">
        <f>_xlfn.XLOOKUP(Table1[[#This Row],[Product_ID]],[1]!Table1[Product_ID],[1]!Table1[Cost])</f>
        <v>438.2</v>
      </c>
      <c r="I1039">
        <v>3</v>
      </c>
      <c r="J1039">
        <v>5</v>
      </c>
      <c r="K1039">
        <f>Table1[[#This Row],[Quantity]]*Table1[[#This Row],[Unit_Price]]</f>
        <v>1878</v>
      </c>
      <c r="L1039">
        <f>Table1[[#This Row],[Quantity]]*Table1[[#This Row],[Cost]]</f>
        <v>1314.6</v>
      </c>
      <c r="M1039">
        <f>Table1[[#This Row],[Sales]]-Table1[[#This Row],[Total_Cost]]</f>
        <v>563.40000000000009</v>
      </c>
      <c r="N1039" s="1">
        <f>Table1[[#This Row],[Profit]]/Table1[[#This Row],[Sales]]</f>
        <v>0.30000000000000004</v>
      </c>
      <c r="O1039" t="str">
        <f>TEXT(Table1[[#This Row],[Order_Date]],"mmmm")</f>
        <v>October</v>
      </c>
      <c r="P1039">
        <f>YEAR(Table1[[#This Row],[Order_Date]])</f>
        <v>2025</v>
      </c>
      <c r="Q1039" t="str">
        <f>"Q"&amp;ROUNDUP(MONTH(Table1[[#This Row],[Order_Date]])/3,0)</f>
        <v>Q4</v>
      </c>
    </row>
    <row r="1040" spans="1:17" x14ac:dyDescent="0.25">
      <c r="A1040" t="s">
        <v>2342</v>
      </c>
      <c r="B1040" t="s">
        <v>201</v>
      </c>
      <c r="C1040" t="s">
        <v>2294</v>
      </c>
      <c r="D1040" t="s">
        <v>366</v>
      </c>
      <c r="E1040" t="str">
        <f>_xlfn.XLOOKUP(Table1[[#This Row],[Product_ID]],[1]!Table1[Product_ID],[1]!Table1[Product_Name])</f>
        <v>Home &amp; Kitchen Product 93</v>
      </c>
      <c r="F1040" t="str">
        <f>_xlfn.XLOOKUP(Table1[[#This Row],[Product_ID]],[1]!Table1[Product_ID],[1]!Table1[Category])</f>
        <v>Home &amp; Kitchen</v>
      </c>
      <c r="G1040">
        <f>_xlfn.XLOOKUP(Table1[[#This Row],[Product_ID]],[1]!Table1[Product_ID],[1]!Table1[Unit_Price])</f>
        <v>10597</v>
      </c>
      <c r="H1040">
        <f>_xlfn.XLOOKUP(Table1[[#This Row],[Product_ID]],[1]!Table1[Product_ID],[1]!Table1[Cost])</f>
        <v>5298.5</v>
      </c>
      <c r="I1040">
        <v>3</v>
      </c>
      <c r="J1040">
        <v>0</v>
      </c>
      <c r="K1040">
        <f>Table1[[#This Row],[Quantity]]*Table1[[#This Row],[Unit_Price]]</f>
        <v>31791</v>
      </c>
      <c r="L1040">
        <f>Table1[[#This Row],[Quantity]]*Table1[[#This Row],[Cost]]</f>
        <v>15895.5</v>
      </c>
      <c r="M1040">
        <f>Table1[[#This Row],[Sales]]-Table1[[#This Row],[Total_Cost]]</f>
        <v>15895.5</v>
      </c>
      <c r="N1040" s="1">
        <f>Table1[[#This Row],[Profit]]/Table1[[#This Row],[Sales]]</f>
        <v>0.5</v>
      </c>
      <c r="O1040" t="str">
        <f>TEXT(Table1[[#This Row],[Order_Date]],"mmmm")</f>
        <v>April</v>
      </c>
      <c r="P1040">
        <f>YEAR(Table1[[#This Row],[Order_Date]])</f>
        <v>2024</v>
      </c>
      <c r="Q1040" t="str">
        <f>"Q"&amp;ROUNDUP(MONTH(Table1[[#This Row],[Order_Date]])/3,0)</f>
        <v>Q2</v>
      </c>
    </row>
    <row r="1041" spans="1:17" x14ac:dyDescent="0.25">
      <c r="A1041" t="s">
        <v>2343</v>
      </c>
      <c r="B1041" t="s">
        <v>1839</v>
      </c>
      <c r="C1041" t="s">
        <v>2344</v>
      </c>
      <c r="D1041" t="s">
        <v>230</v>
      </c>
      <c r="E1041" t="str">
        <f>_xlfn.XLOOKUP(Table1[[#This Row],[Product_ID]],[1]!Table1[Product_ID],[1]!Table1[Product_Name])</f>
        <v>Beauty Product 16</v>
      </c>
      <c r="F1041" t="str">
        <f>_xlfn.XLOOKUP(Table1[[#This Row],[Product_ID]],[1]!Table1[Product_ID],[1]!Table1[Category])</f>
        <v>Beauty</v>
      </c>
      <c r="G1041">
        <f>_xlfn.XLOOKUP(Table1[[#This Row],[Product_ID]],[1]!Table1[Product_ID],[1]!Table1[Unit_Price])</f>
        <v>1591</v>
      </c>
      <c r="H1041">
        <f>_xlfn.XLOOKUP(Table1[[#This Row],[Product_ID]],[1]!Table1[Product_ID],[1]!Table1[Cost])</f>
        <v>1113.7</v>
      </c>
      <c r="I1041">
        <v>3</v>
      </c>
      <c r="J1041">
        <v>15</v>
      </c>
      <c r="K1041">
        <f>Table1[[#This Row],[Quantity]]*Table1[[#This Row],[Unit_Price]]</f>
        <v>4773</v>
      </c>
      <c r="L1041">
        <f>Table1[[#This Row],[Quantity]]*Table1[[#This Row],[Cost]]</f>
        <v>3341.1000000000004</v>
      </c>
      <c r="M1041">
        <f>Table1[[#This Row],[Sales]]-Table1[[#This Row],[Total_Cost]]</f>
        <v>1431.8999999999996</v>
      </c>
      <c r="N1041" s="1">
        <f>Table1[[#This Row],[Profit]]/Table1[[#This Row],[Sales]]</f>
        <v>0.29999999999999993</v>
      </c>
      <c r="O1041" t="str">
        <f>TEXT(Table1[[#This Row],[Order_Date]],"mmmm")</f>
        <v>October</v>
      </c>
      <c r="P1041">
        <f>YEAR(Table1[[#This Row],[Order_Date]])</f>
        <v>2024</v>
      </c>
      <c r="Q1041" t="str">
        <f>"Q"&amp;ROUNDUP(MONTH(Table1[[#This Row],[Order_Date]])/3,0)</f>
        <v>Q4</v>
      </c>
    </row>
    <row r="1042" spans="1:17" x14ac:dyDescent="0.25">
      <c r="A1042" t="s">
        <v>2345</v>
      </c>
      <c r="B1042" t="s">
        <v>2346</v>
      </c>
      <c r="C1042" t="s">
        <v>1069</v>
      </c>
      <c r="D1042" t="s">
        <v>153</v>
      </c>
      <c r="E1042" t="str">
        <f>_xlfn.XLOOKUP(Table1[[#This Row],[Product_ID]],[1]!Table1[Product_ID],[1]!Table1[Product_Name])</f>
        <v>Beauty Product 98</v>
      </c>
      <c r="F1042" t="str">
        <f>_xlfn.XLOOKUP(Table1[[#This Row],[Product_ID]],[1]!Table1[Product_ID],[1]!Table1[Category])</f>
        <v>Beauty</v>
      </c>
      <c r="G1042">
        <f>_xlfn.XLOOKUP(Table1[[#This Row],[Product_ID]],[1]!Table1[Product_ID],[1]!Table1[Unit_Price])</f>
        <v>1661</v>
      </c>
      <c r="H1042">
        <f>_xlfn.XLOOKUP(Table1[[#This Row],[Product_ID]],[1]!Table1[Product_ID],[1]!Table1[Cost])</f>
        <v>830.5</v>
      </c>
      <c r="I1042">
        <v>1</v>
      </c>
      <c r="J1042">
        <v>10</v>
      </c>
      <c r="K1042">
        <f>Table1[[#This Row],[Quantity]]*Table1[[#This Row],[Unit_Price]]</f>
        <v>1661</v>
      </c>
      <c r="L1042">
        <f>Table1[[#This Row],[Quantity]]*Table1[[#This Row],[Cost]]</f>
        <v>830.5</v>
      </c>
      <c r="M1042">
        <f>Table1[[#This Row],[Sales]]-Table1[[#This Row],[Total_Cost]]</f>
        <v>830.5</v>
      </c>
      <c r="N1042" s="1">
        <f>Table1[[#This Row],[Profit]]/Table1[[#This Row],[Sales]]</f>
        <v>0.5</v>
      </c>
      <c r="O1042" t="str">
        <f>TEXT(Table1[[#This Row],[Order_Date]],"mmmm")</f>
        <v>April</v>
      </c>
      <c r="P1042">
        <f>YEAR(Table1[[#This Row],[Order_Date]])</f>
        <v>2024</v>
      </c>
      <c r="Q1042" t="str">
        <f>"Q"&amp;ROUNDUP(MONTH(Table1[[#This Row],[Order_Date]])/3,0)</f>
        <v>Q2</v>
      </c>
    </row>
    <row r="1043" spans="1:17" x14ac:dyDescent="0.25">
      <c r="A1043" t="s">
        <v>2347</v>
      </c>
      <c r="B1043" t="s">
        <v>1608</v>
      </c>
      <c r="C1043" t="s">
        <v>998</v>
      </c>
      <c r="D1043" t="s">
        <v>426</v>
      </c>
      <c r="E1043" t="str">
        <f>_xlfn.XLOOKUP(Table1[[#This Row],[Product_ID]],[1]!Table1[Product_ID],[1]!Table1[Product_Name])</f>
        <v>Clothing Product 95</v>
      </c>
      <c r="F1043" t="str">
        <f>_xlfn.XLOOKUP(Table1[[#This Row],[Product_ID]],[1]!Table1[Product_ID],[1]!Table1[Category])</f>
        <v>Clothing</v>
      </c>
      <c r="G1043">
        <f>_xlfn.XLOOKUP(Table1[[#This Row],[Product_ID]],[1]!Table1[Product_ID],[1]!Table1[Unit_Price])</f>
        <v>4520</v>
      </c>
      <c r="H1043">
        <f>_xlfn.XLOOKUP(Table1[[#This Row],[Product_ID]],[1]!Table1[Product_ID],[1]!Table1[Cost])</f>
        <v>3164</v>
      </c>
      <c r="I1043">
        <v>4</v>
      </c>
      <c r="J1043">
        <v>20</v>
      </c>
      <c r="K1043">
        <f>Table1[[#This Row],[Quantity]]*Table1[[#This Row],[Unit_Price]]</f>
        <v>18080</v>
      </c>
      <c r="L1043">
        <f>Table1[[#This Row],[Quantity]]*Table1[[#This Row],[Cost]]</f>
        <v>12656</v>
      </c>
      <c r="M1043">
        <f>Table1[[#This Row],[Sales]]-Table1[[#This Row],[Total_Cost]]</f>
        <v>5424</v>
      </c>
      <c r="N1043" s="1">
        <f>Table1[[#This Row],[Profit]]/Table1[[#This Row],[Sales]]</f>
        <v>0.3</v>
      </c>
      <c r="O1043" t="str">
        <f>TEXT(Table1[[#This Row],[Order_Date]],"mmmm")</f>
        <v>March</v>
      </c>
      <c r="P1043">
        <f>YEAR(Table1[[#This Row],[Order_Date]])</f>
        <v>2024</v>
      </c>
      <c r="Q1043" t="str">
        <f>"Q"&amp;ROUNDUP(MONTH(Table1[[#This Row],[Order_Date]])/3,0)</f>
        <v>Q1</v>
      </c>
    </row>
    <row r="1044" spans="1:17" x14ac:dyDescent="0.25">
      <c r="A1044" t="s">
        <v>2348</v>
      </c>
      <c r="B1044" t="s">
        <v>309</v>
      </c>
      <c r="C1044" t="s">
        <v>2349</v>
      </c>
      <c r="D1044" t="s">
        <v>385</v>
      </c>
      <c r="E1044" t="str">
        <f>_xlfn.XLOOKUP(Table1[[#This Row],[Product_ID]],[1]!Table1[Product_ID],[1]!Table1[Product_Name])</f>
        <v>Sports Product 54</v>
      </c>
      <c r="F1044" t="str">
        <f>_xlfn.XLOOKUP(Table1[[#This Row],[Product_ID]],[1]!Table1[Product_ID],[1]!Table1[Category])</f>
        <v>Sports</v>
      </c>
      <c r="G1044">
        <f>_xlfn.XLOOKUP(Table1[[#This Row],[Product_ID]],[1]!Table1[Product_ID],[1]!Table1[Unit_Price])</f>
        <v>611</v>
      </c>
      <c r="H1044">
        <f>_xlfn.XLOOKUP(Table1[[#This Row],[Product_ID]],[1]!Table1[Product_ID],[1]!Table1[Cost])</f>
        <v>427.7</v>
      </c>
      <c r="I1044">
        <v>5</v>
      </c>
      <c r="J1044">
        <v>10</v>
      </c>
      <c r="K1044">
        <f>Table1[[#This Row],[Quantity]]*Table1[[#This Row],[Unit_Price]]</f>
        <v>3055</v>
      </c>
      <c r="L1044">
        <f>Table1[[#This Row],[Quantity]]*Table1[[#This Row],[Cost]]</f>
        <v>2138.5</v>
      </c>
      <c r="M1044">
        <f>Table1[[#This Row],[Sales]]-Table1[[#This Row],[Total_Cost]]</f>
        <v>916.5</v>
      </c>
      <c r="N1044" s="1">
        <f>Table1[[#This Row],[Profit]]/Table1[[#This Row],[Sales]]</f>
        <v>0.3</v>
      </c>
      <c r="O1044" t="str">
        <f>TEXT(Table1[[#This Row],[Order_Date]],"mmmm")</f>
        <v>August</v>
      </c>
      <c r="P1044">
        <f>YEAR(Table1[[#This Row],[Order_Date]])</f>
        <v>2024</v>
      </c>
      <c r="Q1044" t="str">
        <f>"Q"&amp;ROUNDUP(MONTH(Table1[[#This Row],[Order_Date]])/3,0)</f>
        <v>Q3</v>
      </c>
    </row>
    <row r="1045" spans="1:17" x14ac:dyDescent="0.25">
      <c r="A1045" t="s">
        <v>2350</v>
      </c>
      <c r="B1045" t="s">
        <v>845</v>
      </c>
      <c r="C1045" t="s">
        <v>1814</v>
      </c>
      <c r="D1045" t="s">
        <v>638</v>
      </c>
      <c r="E1045" t="str">
        <f>_xlfn.XLOOKUP(Table1[[#This Row],[Product_ID]],[1]!Table1[Product_ID],[1]!Table1[Product_Name])</f>
        <v>Sports Product 70</v>
      </c>
      <c r="F1045" t="str">
        <f>_xlfn.XLOOKUP(Table1[[#This Row],[Product_ID]],[1]!Table1[Product_ID],[1]!Table1[Category])</f>
        <v>Sports</v>
      </c>
      <c r="G1045">
        <f>_xlfn.XLOOKUP(Table1[[#This Row],[Product_ID]],[1]!Table1[Product_ID],[1]!Table1[Unit_Price])</f>
        <v>583</v>
      </c>
      <c r="H1045">
        <f>_xlfn.XLOOKUP(Table1[[#This Row],[Product_ID]],[1]!Table1[Product_ID],[1]!Table1[Cost])</f>
        <v>349.8</v>
      </c>
      <c r="I1045">
        <v>3</v>
      </c>
      <c r="J1045">
        <v>20</v>
      </c>
      <c r="K1045">
        <f>Table1[[#This Row],[Quantity]]*Table1[[#This Row],[Unit_Price]]</f>
        <v>1749</v>
      </c>
      <c r="L1045">
        <f>Table1[[#This Row],[Quantity]]*Table1[[#This Row],[Cost]]</f>
        <v>1049.4000000000001</v>
      </c>
      <c r="M1045">
        <f>Table1[[#This Row],[Sales]]-Table1[[#This Row],[Total_Cost]]</f>
        <v>699.59999999999991</v>
      </c>
      <c r="N1045" s="1">
        <f>Table1[[#This Row],[Profit]]/Table1[[#This Row],[Sales]]</f>
        <v>0.39999999999999997</v>
      </c>
      <c r="O1045" t="str">
        <f>TEXT(Table1[[#This Row],[Order_Date]],"mmmm")</f>
        <v>September</v>
      </c>
      <c r="P1045">
        <f>YEAR(Table1[[#This Row],[Order_Date]])</f>
        <v>2024</v>
      </c>
      <c r="Q1045" t="str">
        <f>"Q"&amp;ROUNDUP(MONTH(Table1[[#This Row],[Order_Date]])/3,0)</f>
        <v>Q3</v>
      </c>
    </row>
    <row r="1046" spans="1:17" x14ac:dyDescent="0.25">
      <c r="A1046" t="s">
        <v>2351</v>
      </c>
      <c r="B1046" t="s">
        <v>1098</v>
      </c>
      <c r="C1046" t="s">
        <v>2352</v>
      </c>
      <c r="D1046" t="s">
        <v>104</v>
      </c>
      <c r="E1046" t="str">
        <f>_xlfn.XLOOKUP(Table1[[#This Row],[Product_ID]],[1]!Table1[Product_ID],[1]!Table1[Product_Name])</f>
        <v>Electronics Product 72</v>
      </c>
      <c r="F1046" t="str">
        <f>_xlfn.XLOOKUP(Table1[[#This Row],[Product_ID]],[1]!Table1[Product_ID],[1]!Table1[Category])</f>
        <v>Electronics</v>
      </c>
      <c r="G1046">
        <f>_xlfn.XLOOKUP(Table1[[#This Row],[Product_ID]],[1]!Table1[Product_ID],[1]!Table1[Unit_Price])</f>
        <v>27555</v>
      </c>
      <c r="H1046">
        <f>_xlfn.XLOOKUP(Table1[[#This Row],[Product_ID]],[1]!Table1[Product_ID],[1]!Table1[Cost])</f>
        <v>19288.5</v>
      </c>
      <c r="I1046">
        <v>4</v>
      </c>
      <c r="J1046">
        <v>5</v>
      </c>
      <c r="K1046">
        <f>Table1[[#This Row],[Quantity]]*Table1[[#This Row],[Unit_Price]]</f>
        <v>110220</v>
      </c>
      <c r="L1046">
        <f>Table1[[#This Row],[Quantity]]*Table1[[#This Row],[Cost]]</f>
        <v>77154</v>
      </c>
      <c r="M1046">
        <f>Table1[[#This Row],[Sales]]-Table1[[#This Row],[Total_Cost]]</f>
        <v>33066</v>
      </c>
      <c r="N1046" s="1">
        <f>Table1[[#This Row],[Profit]]/Table1[[#This Row],[Sales]]</f>
        <v>0.3</v>
      </c>
      <c r="O1046" t="str">
        <f>TEXT(Table1[[#This Row],[Order_Date]],"mmmm")</f>
        <v>December</v>
      </c>
      <c r="P1046">
        <f>YEAR(Table1[[#This Row],[Order_Date]])</f>
        <v>2025</v>
      </c>
      <c r="Q1046" t="str">
        <f>"Q"&amp;ROUNDUP(MONTH(Table1[[#This Row],[Order_Date]])/3,0)</f>
        <v>Q4</v>
      </c>
    </row>
    <row r="1047" spans="1:17" x14ac:dyDescent="0.25">
      <c r="A1047" t="s">
        <v>2353</v>
      </c>
      <c r="B1047" t="s">
        <v>1132</v>
      </c>
      <c r="C1047" t="s">
        <v>816</v>
      </c>
      <c r="D1047" t="s">
        <v>373</v>
      </c>
      <c r="E1047" t="str">
        <f>_xlfn.XLOOKUP(Table1[[#This Row],[Product_ID]],[1]!Table1[Product_ID],[1]!Table1[Product_Name])</f>
        <v>Sports Product 26</v>
      </c>
      <c r="F1047" t="str">
        <f>_xlfn.XLOOKUP(Table1[[#This Row],[Product_ID]],[1]!Table1[Product_ID],[1]!Table1[Category])</f>
        <v>Sports</v>
      </c>
      <c r="G1047">
        <f>_xlfn.XLOOKUP(Table1[[#This Row],[Product_ID]],[1]!Table1[Product_ID],[1]!Table1[Unit_Price])</f>
        <v>4882</v>
      </c>
      <c r="H1047">
        <f>_xlfn.XLOOKUP(Table1[[#This Row],[Product_ID]],[1]!Table1[Product_ID],[1]!Table1[Cost])</f>
        <v>2929.2</v>
      </c>
      <c r="I1047">
        <v>4</v>
      </c>
      <c r="J1047">
        <v>0</v>
      </c>
      <c r="K1047">
        <f>Table1[[#This Row],[Quantity]]*Table1[[#This Row],[Unit_Price]]</f>
        <v>19528</v>
      </c>
      <c r="L1047">
        <f>Table1[[#This Row],[Quantity]]*Table1[[#This Row],[Cost]]</f>
        <v>11716.8</v>
      </c>
      <c r="M1047">
        <f>Table1[[#This Row],[Sales]]-Table1[[#This Row],[Total_Cost]]</f>
        <v>7811.2000000000007</v>
      </c>
      <c r="N1047" s="1">
        <f>Table1[[#This Row],[Profit]]/Table1[[#This Row],[Sales]]</f>
        <v>0.4</v>
      </c>
      <c r="O1047" t="str">
        <f>TEXT(Table1[[#This Row],[Order_Date]],"mmmm")</f>
        <v>May</v>
      </c>
      <c r="P1047">
        <f>YEAR(Table1[[#This Row],[Order_Date]])</f>
        <v>2024</v>
      </c>
      <c r="Q1047" t="str">
        <f>"Q"&amp;ROUNDUP(MONTH(Table1[[#This Row],[Order_Date]])/3,0)</f>
        <v>Q2</v>
      </c>
    </row>
    <row r="1048" spans="1:17" x14ac:dyDescent="0.25">
      <c r="A1048" t="s">
        <v>2354</v>
      </c>
      <c r="B1048" t="s">
        <v>791</v>
      </c>
      <c r="C1048" t="s">
        <v>2355</v>
      </c>
      <c r="D1048" t="s">
        <v>999</v>
      </c>
      <c r="E1048" t="str">
        <f>_xlfn.XLOOKUP(Table1[[#This Row],[Product_ID]],[1]!Table1[Product_ID],[1]!Table1[Product_Name])</f>
        <v>Beauty Product 51</v>
      </c>
      <c r="F1048" t="str">
        <f>_xlfn.XLOOKUP(Table1[[#This Row],[Product_ID]],[1]!Table1[Product_ID],[1]!Table1[Category])</f>
        <v>Beauty</v>
      </c>
      <c r="G1048">
        <f>_xlfn.XLOOKUP(Table1[[#This Row],[Product_ID]],[1]!Table1[Product_ID],[1]!Table1[Unit_Price])</f>
        <v>1507</v>
      </c>
      <c r="H1048">
        <f>_xlfn.XLOOKUP(Table1[[#This Row],[Product_ID]],[1]!Table1[Product_ID],[1]!Table1[Cost])</f>
        <v>753.5</v>
      </c>
      <c r="I1048">
        <v>5</v>
      </c>
      <c r="J1048">
        <v>15</v>
      </c>
      <c r="K1048">
        <f>Table1[[#This Row],[Quantity]]*Table1[[#This Row],[Unit_Price]]</f>
        <v>7535</v>
      </c>
      <c r="L1048">
        <f>Table1[[#This Row],[Quantity]]*Table1[[#This Row],[Cost]]</f>
        <v>3767.5</v>
      </c>
      <c r="M1048">
        <f>Table1[[#This Row],[Sales]]-Table1[[#This Row],[Total_Cost]]</f>
        <v>3767.5</v>
      </c>
      <c r="N1048" s="1">
        <f>Table1[[#This Row],[Profit]]/Table1[[#This Row],[Sales]]</f>
        <v>0.5</v>
      </c>
      <c r="O1048" t="str">
        <f>TEXT(Table1[[#This Row],[Order_Date]],"mmmm")</f>
        <v>February</v>
      </c>
      <c r="P1048">
        <f>YEAR(Table1[[#This Row],[Order_Date]])</f>
        <v>2025</v>
      </c>
      <c r="Q1048" t="str">
        <f>"Q"&amp;ROUNDUP(MONTH(Table1[[#This Row],[Order_Date]])/3,0)</f>
        <v>Q1</v>
      </c>
    </row>
    <row r="1049" spans="1:17" x14ac:dyDescent="0.25">
      <c r="A1049" t="s">
        <v>2356</v>
      </c>
      <c r="B1049" t="s">
        <v>2357</v>
      </c>
      <c r="C1049" t="s">
        <v>519</v>
      </c>
      <c r="D1049" t="s">
        <v>604</v>
      </c>
      <c r="E1049" t="str">
        <f>_xlfn.XLOOKUP(Table1[[#This Row],[Product_ID]],[1]!Table1[Product_ID],[1]!Table1[Product_Name])</f>
        <v>Home &amp; Kitchen Product 39</v>
      </c>
      <c r="F1049" t="str">
        <f>_xlfn.XLOOKUP(Table1[[#This Row],[Product_ID]],[1]!Table1[Product_ID],[1]!Table1[Category])</f>
        <v>Home &amp; Kitchen</v>
      </c>
      <c r="G1049">
        <f>_xlfn.XLOOKUP(Table1[[#This Row],[Product_ID]],[1]!Table1[Product_ID],[1]!Table1[Unit_Price])</f>
        <v>9543</v>
      </c>
      <c r="H1049">
        <f>_xlfn.XLOOKUP(Table1[[#This Row],[Product_ID]],[1]!Table1[Product_ID],[1]!Table1[Cost])</f>
        <v>4771.5</v>
      </c>
      <c r="I1049">
        <v>1</v>
      </c>
      <c r="J1049">
        <v>15</v>
      </c>
      <c r="K1049">
        <f>Table1[[#This Row],[Quantity]]*Table1[[#This Row],[Unit_Price]]</f>
        <v>9543</v>
      </c>
      <c r="L1049">
        <f>Table1[[#This Row],[Quantity]]*Table1[[#This Row],[Cost]]</f>
        <v>4771.5</v>
      </c>
      <c r="M1049">
        <f>Table1[[#This Row],[Sales]]-Table1[[#This Row],[Total_Cost]]</f>
        <v>4771.5</v>
      </c>
      <c r="N1049" s="1">
        <f>Table1[[#This Row],[Profit]]/Table1[[#This Row],[Sales]]</f>
        <v>0.5</v>
      </c>
      <c r="O1049" t="str">
        <f>TEXT(Table1[[#This Row],[Order_Date]],"mmmm")</f>
        <v>August</v>
      </c>
      <c r="P1049">
        <f>YEAR(Table1[[#This Row],[Order_Date]])</f>
        <v>2024</v>
      </c>
      <c r="Q1049" t="str">
        <f>"Q"&amp;ROUNDUP(MONTH(Table1[[#This Row],[Order_Date]])/3,0)</f>
        <v>Q3</v>
      </c>
    </row>
    <row r="1050" spans="1:17" x14ac:dyDescent="0.25">
      <c r="A1050" t="s">
        <v>2358</v>
      </c>
      <c r="B1050" t="s">
        <v>2359</v>
      </c>
      <c r="C1050" t="s">
        <v>2360</v>
      </c>
      <c r="D1050" t="s">
        <v>45</v>
      </c>
      <c r="E1050" t="str">
        <f>_xlfn.XLOOKUP(Table1[[#This Row],[Product_ID]],[1]!Table1[Product_ID],[1]!Table1[Product_Name])</f>
        <v>Clothing Product 32</v>
      </c>
      <c r="F1050" t="str">
        <f>_xlfn.XLOOKUP(Table1[[#This Row],[Product_ID]],[1]!Table1[Product_ID],[1]!Table1[Category])</f>
        <v>Clothing</v>
      </c>
      <c r="G1050">
        <f>_xlfn.XLOOKUP(Table1[[#This Row],[Product_ID]],[1]!Table1[Product_ID],[1]!Table1[Unit_Price])</f>
        <v>3034</v>
      </c>
      <c r="H1050">
        <f>_xlfn.XLOOKUP(Table1[[#This Row],[Product_ID]],[1]!Table1[Product_ID],[1]!Table1[Cost])</f>
        <v>1820.4</v>
      </c>
      <c r="I1050">
        <v>1</v>
      </c>
      <c r="J1050">
        <v>5</v>
      </c>
      <c r="K1050">
        <f>Table1[[#This Row],[Quantity]]*Table1[[#This Row],[Unit_Price]]</f>
        <v>3034</v>
      </c>
      <c r="L1050">
        <f>Table1[[#This Row],[Quantity]]*Table1[[#This Row],[Cost]]</f>
        <v>1820.4</v>
      </c>
      <c r="M1050">
        <f>Table1[[#This Row],[Sales]]-Table1[[#This Row],[Total_Cost]]</f>
        <v>1213.5999999999999</v>
      </c>
      <c r="N1050" s="1">
        <f>Table1[[#This Row],[Profit]]/Table1[[#This Row],[Sales]]</f>
        <v>0.39999999999999997</v>
      </c>
      <c r="O1050" t="str">
        <f>TEXT(Table1[[#This Row],[Order_Date]],"mmmm")</f>
        <v>February</v>
      </c>
      <c r="P1050">
        <f>YEAR(Table1[[#This Row],[Order_Date]])</f>
        <v>2024</v>
      </c>
      <c r="Q1050" t="str">
        <f>"Q"&amp;ROUNDUP(MONTH(Table1[[#This Row],[Order_Date]])/3,0)</f>
        <v>Q1</v>
      </c>
    </row>
    <row r="1051" spans="1:17" x14ac:dyDescent="0.25">
      <c r="A1051" t="s">
        <v>2361</v>
      </c>
      <c r="B1051" t="s">
        <v>383</v>
      </c>
      <c r="C1051" t="s">
        <v>2362</v>
      </c>
      <c r="D1051" t="s">
        <v>822</v>
      </c>
      <c r="E1051" t="str">
        <f>_xlfn.XLOOKUP(Table1[[#This Row],[Product_ID]],[1]!Table1[Product_ID],[1]!Table1[Product_Name])</f>
        <v>Electronics Product 31</v>
      </c>
      <c r="F1051" t="str">
        <f>_xlfn.XLOOKUP(Table1[[#This Row],[Product_ID]],[1]!Table1[Product_ID],[1]!Table1[Category])</f>
        <v>Electronics</v>
      </c>
      <c r="G1051">
        <f>_xlfn.XLOOKUP(Table1[[#This Row],[Product_ID]],[1]!Table1[Product_ID],[1]!Table1[Unit_Price])</f>
        <v>34152</v>
      </c>
      <c r="H1051">
        <f>_xlfn.XLOOKUP(Table1[[#This Row],[Product_ID]],[1]!Table1[Product_ID],[1]!Table1[Cost])</f>
        <v>23906.400000000001</v>
      </c>
      <c r="I1051">
        <v>5</v>
      </c>
      <c r="J1051">
        <v>20</v>
      </c>
      <c r="K1051">
        <f>Table1[[#This Row],[Quantity]]*Table1[[#This Row],[Unit_Price]]</f>
        <v>170760</v>
      </c>
      <c r="L1051">
        <f>Table1[[#This Row],[Quantity]]*Table1[[#This Row],[Cost]]</f>
        <v>119532</v>
      </c>
      <c r="M1051">
        <f>Table1[[#This Row],[Sales]]-Table1[[#This Row],[Total_Cost]]</f>
        <v>51228</v>
      </c>
      <c r="N1051" s="1">
        <f>Table1[[#This Row],[Profit]]/Table1[[#This Row],[Sales]]</f>
        <v>0.3</v>
      </c>
      <c r="O1051" t="str">
        <f>TEXT(Table1[[#This Row],[Order_Date]],"mmmm")</f>
        <v>August</v>
      </c>
      <c r="P1051">
        <f>YEAR(Table1[[#This Row],[Order_Date]])</f>
        <v>2025</v>
      </c>
      <c r="Q1051" t="str">
        <f>"Q"&amp;ROUNDUP(MONTH(Table1[[#This Row],[Order_Date]])/3,0)</f>
        <v>Q3</v>
      </c>
    </row>
    <row r="1052" spans="1:17" x14ac:dyDescent="0.25">
      <c r="A1052" t="s">
        <v>2363</v>
      </c>
      <c r="B1052" t="s">
        <v>1310</v>
      </c>
      <c r="C1052" t="s">
        <v>417</v>
      </c>
      <c r="D1052" t="s">
        <v>49</v>
      </c>
      <c r="E1052" t="str">
        <f>_xlfn.XLOOKUP(Table1[[#This Row],[Product_ID]],[1]!Table1[Product_ID],[1]!Table1[Product_Name])</f>
        <v>Sports Product 65</v>
      </c>
      <c r="F1052" t="str">
        <f>_xlfn.XLOOKUP(Table1[[#This Row],[Product_ID]],[1]!Table1[Product_ID],[1]!Table1[Category])</f>
        <v>Sports</v>
      </c>
      <c r="G1052">
        <f>_xlfn.XLOOKUP(Table1[[#This Row],[Product_ID]],[1]!Table1[Product_ID],[1]!Table1[Unit_Price])</f>
        <v>4421</v>
      </c>
      <c r="H1052">
        <f>_xlfn.XLOOKUP(Table1[[#This Row],[Product_ID]],[1]!Table1[Product_ID],[1]!Table1[Cost])</f>
        <v>3094.7</v>
      </c>
      <c r="I1052">
        <v>5</v>
      </c>
      <c r="J1052">
        <v>20</v>
      </c>
      <c r="K1052">
        <f>Table1[[#This Row],[Quantity]]*Table1[[#This Row],[Unit_Price]]</f>
        <v>22105</v>
      </c>
      <c r="L1052">
        <f>Table1[[#This Row],[Quantity]]*Table1[[#This Row],[Cost]]</f>
        <v>15473.5</v>
      </c>
      <c r="M1052">
        <f>Table1[[#This Row],[Sales]]-Table1[[#This Row],[Total_Cost]]</f>
        <v>6631.5</v>
      </c>
      <c r="N1052" s="1">
        <f>Table1[[#This Row],[Profit]]/Table1[[#This Row],[Sales]]</f>
        <v>0.3</v>
      </c>
      <c r="O1052" t="str">
        <f>TEXT(Table1[[#This Row],[Order_Date]],"mmmm")</f>
        <v>May</v>
      </c>
      <c r="P1052">
        <f>YEAR(Table1[[#This Row],[Order_Date]])</f>
        <v>2025</v>
      </c>
      <c r="Q1052" t="str">
        <f>"Q"&amp;ROUNDUP(MONTH(Table1[[#This Row],[Order_Date]])/3,0)</f>
        <v>Q2</v>
      </c>
    </row>
    <row r="1053" spans="1:17" x14ac:dyDescent="0.25">
      <c r="A1053" t="s">
        <v>2364</v>
      </c>
      <c r="B1053" t="s">
        <v>1020</v>
      </c>
      <c r="C1053" t="s">
        <v>2200</v>
      </c>
      <c r="D1053" t="s">
        <v>454</v>
      </c>
      <c r="E1053" t="str">
        <f>_xlfn.XLOOKUP(Table1[[#This Row],[Product_ID]],[1]!Table1[Product_ID],[1]!Table1[Product_Name])</f>
        <v>Home &amp; Kitchen Product 94</v>
      </c>
      <c r="F1053" t="str">
        <f>_xlfn.XLOOKUP(Table1[[#This Row],[Product_ID]],[1]!Table1[Product_ID],[1]!Table1[Category])</f>
        <v>Home &amp; Kitchen</v>
      </c>
      <c r="G1053">
        <f>_xlfn.XLOOKUP(Table1[[#This Row],[Product_ID]],[1]!Table1[Product_ID],[1]!Table1[Unit_Price])</f>
        <v>13434</v>
      </c>
      <c r="H1053">
        <f>_xlfn.XLOOKUP(Table1[[#This Row],[Product_ID]],[1]!Table1[Product_ID],[1]!Table1[Cost])</f>
        <v>9403.7999999999993</v>
      </c>
      <c r="I1053">
        <v>1</v>
      </c>
      <c r="J1053">
        <v>10</v>
      </c>
      <c r="K1053">
        <f>Table1[[#This Row],[Quantity]]*Table1[[#This Row],[Unit_Price]]</f>
        <v>13434</v>
      </c>
      <c r="L1053">
        <f>Table1[[#This Row],[Quantity]]*Table1[[#This Row],[Cost]]</f>
        <v>9403.7999999999993</v>
      </c>
      <c r="M1053">
        <f>Table1[[#This Row],[Sales]]-Table1[[#This Row],[Total_Cost]]</f>
        <v>4030.2000000000007</v>
      </c>
      <c r="N1053" s="1">
        <f>Table1[[#This Row],[Profit]]/Table1[[#This Row],[Sales]]</f>
        <v>0.30000000000000004</v>
      </c>
      <c r="O1053" t="str">
        <f>TEXT(Table1[[#This Row],[Order_Date]],"mmmm")</f>
        <v>November</v>
      </c>
      <c r="P1053">
        <f>YEAR(Table1[[#This Row],[Order_Date]])</f>
        <v>2025</v>
      </c>
      <c r="Q1053" t="str">
        <f>"Q"&amp;ROUNDUP(MONTH(Table1[[#This Row],[Order_Date]])/3,0)</f>
        <v>Q4</v>
      </c>
    </row>
    <row r="1054" spans="1:17" x14ac:dyDescent="0.25">
      <c r="A1054" t="s">
        <v>2365</v>
      </c>
      <c r="B1054" t="s">
        <v>452</v>
      </c>
      <c r="C1054" t="s">
        <v>247</v>
      </c>
      <c r="D1054" t="s">
        <v>25</v>
      </c>
      <c r="E1054" t="str">
        <f>_xlfn.XLOOKUP(Table1[[#This Row],[Product_ID]],[1]!Table1[Product_ID],[1]!Table1[Product_Name])</f>
        <v>Sports Product 7</v>
      </c>
      <c r="F1054" t="str">
        <f>_xlfn.XLOOKUP(Table1[[#This Row],[Product_ID]],[1]!Table1[Product_ID],[1]!Table1[Category])</f>
        <v>Sports</v>
      </c>
      <c r="G1054">
        <f>_xlfn.XLOOKUP(Table1[[#This Row],[Product_ID]],[1]!Table1[Product_ID],[1]!Table1[Unit_Price])</f>
        <v>5469</v>
      </c>
      <c r="H1054">
        <f>_xlfn.XLOOKUP(Table1[[#This Row],[Product_ID]],[1]!Table1[Product_ID],[1]!Table1[Cost])</f>
        <v>3281.4</v>
      </c>
      <c r="I1054">
        <v>4</v>
      </c>
      <c r="J1054">
        <v>10</v>
      </c>
      <c r="K1054">
        <f>Table1[[#This Row],[Quantity]]*Table1[[#This Row],[Unit_Price]]</f>
        <v>21876</v>
      </c>
      <c r="L1054">
        <f>Table1[[#This Row],[Quantity]]*Table1[[#This Row],[Cost]]</f>
        <v>13125.6</v>
      </c>
      <c r="M1054">
        <f>Table1[[#This Row],[Sales]]-Table1[[#This Row],[Total_Cost]]</f>
        <v>8750.4</v>
      </c>
      <c r="N1054" s="1">
        <f>Table1[[#This Row],[Profit]]/Table1[[#This Row],[Sales]]</f>
        <v>0.39999999999999997</v>
      </c>
      <c r="O1054" t="str">
        <f>TEXT(Table1[[#This Row],[Order_Date]],"mmmm")</f>
        <v>July</v>
      </c>
      <c r="P1054">
        <f>YEAR(Table1[[#This Row],[Order_Date]])</f>
        <v>2024</v>
      </c>
      <c r="Q1054" t="str">
        <f>"Q"&amp;ROUNDUP(MONTH(Table1[[#This Row],[Order_Date]])/3,0)</f>
        <v>Q3</v>
      </c>
    </row>
    <row r="1055" spans="1:17" x14ac:dyDescent="0.25">
      <c r="A1055" t="s">
        <v>2366</v>
      </c>
      <c r="B1055" t="s">
        <v>1331</v>
      </c>
      <c r="C1055" t="s">
        <v>2163</v>
      </c>
      <c r="D1055" t="s">
        <v>127</v>
      </c>
      <c r="E1055" t="str">
        <f>_xlfn.XLOOKUP(Table1[[#This Row],[Product_ID]],[1]!Table1[Product_ID],[1]!Table1[Product_Name])</f>
        <v>Sports Product 75</v>
      </c>
      <c r="F1055" t="str">
        <f>_xlfn.XLOOKUP(Table1[[#This Row],[Product_ID]],[1]!Table1[Product_ID],[1]!Table1[Category])</f>
        <v>Sports</v>
      </c>
      <c r="G1055">
        <f>_xlfn.XLOOKUP(Table1[[#This Row],[Product_ID]],[1]!Table1[Product_ID],[1]!Table1[Unit_Price])</f>
        <v>5435</v>
      </c>
      <c r="H1055">
        <f>_xlfn.XLOOKUP(Table1[[#This Row],[Product_ID]],[1]!Table1[Product_ID],[1]!Table1[Cost])</f>
        <v>3804.5</v>
      </c>
      <c r="I1055">
        <v>3</v>
      </c>
      <c r="J1055">
        <v>0</v>
      </c>
      <c r="K1055">
        <f>Table1[[#This Row],[Quantity]]*Table1[[#This Row],[Unit_Price]]</f>
        <v>16305</v>
      </c>
      <c r="L1055">
        <f>Table1[[#This Row],[Quantity]]*Table1[[#This Row],[Cost]]</f>
        <v>11413.5</v>
      </c>
      <c r="M1055">
        <f>Table1[[#This Row],[Sales]]-Table1[[#This Row],[Total_Cost]]</f>
        <v>4891.5</v>
      </c>
      <c r="N1055" s="1">
        <f>Table1[[#This Row],[Profit]]/Table1[[#This Row],[Sales]]</f>
        <v>0.3</v>
      </c>
      <c r="O1055" t="str">
        <f>TEXT(Table1[[#This Row],[Order_Date]],"mmmm")</f>
        <v>December</v>
      </c>
      <c r="P1055">
        <f>YEAR(Table1[[#This Row],[Order_Date]])</f>
        <v>2025</v>
      </c>
      <c r="Q1055" t="str">
        <f>"Q"&amp;ROUNDUP(MONTH(Table1[[#This Row],[Order_Date]])/3,0)</f>
        <v>Q4</v>
      </c>
    </row>
    <row r="1056" spans="1:17" x14ac:dyDescent="0.25">
      <c r="A1056" t="s">
        <v>2367</v>
      </c>
      <c r="B1056" t="s">
        <v>656</v>
      </c>
      <c r="C1056" t="s">
        <v>816</v>
      </c>
      <c r="D1056" t="s">
        <v>100</v>
      </c>
      <c r="E1056" t="str">
        <f>_xlfn.XLOOKUP(Table1[[#This Row],[Product_ID]],[1]!Table1[Product_ID],[1]!Table1[Product_Name])</f>
        <v>Electronics Product 74</v>
      </c>
      <c r="F1056" t="str">
        <f>_xlfn.XLOOKUP(Table1[[#This Row],[Product_ID]],[1]!Table1[Product_ID],[1]!Table1[Category])</f>
        <v>Electronics</v>
      </c>
      <c r="G1056">
        <f>_xlfn.XLOOKUP(Table1[[#This Row],[Product_ID]],[1]!Table1[Product_ID],[1]!Table1[Unit_Price])</f>
        <v>20835</v>
      </c>
      <c r="H1056">
        <f>_xlfn.XLOOKUP(Table1[[#This Row],[Product_ID]],[1]!Table1[Product_ID],[1]!Table1[Cost])</f>
        <v>12501</v>
      </c>
      <c r="I1056">
        <v>5</v>
      </c>
      <c r="J1056">
        <v>10</v>
      </c>
      <c r="K1056">
        <f>Table1[[#This Row],[Quantity]]*Table1[[#This Row],[Unit_Price]]</f>
        <v>104175</v>
      </c>
      <c r="L1056">
        <f>Table1[[#This Row],[Quantity]]*Table1[[#This Row],[Cost]]</f>
        <v>62505</v>
      </c>
      <c r="M1056">
        <f>Table1[[#This Row],[Sales]]-Table1[[#This Row],[Total_Cost]]</f>
        <v>41670</v>
      </c>
      <c r="N1056" s="1">
        <f>Table1[[#This Row],[Profit]]/Table1[[#This Row],[Sales]]</f>
        <v>0.4</v>
      </c>
      <c r="O1056" t="str">
        <f>TEXT(Table1[[#This Row],[Order_Date]],"mmmm")</f>
        <v>October</v>
      </c>
      <c r="P1056">
        <f>YEAR(Table1[[#This Row],[Order_Date]])</f>
        <v>2025</v>
      </c>
      <c r="Q1056" t="str">
        <f>"Q"&amp;ROUNDUP(MONTH(Table1[[#This Row],[Order_Date]])/3,0)</f>
        <v>Q4</v>
      </c>
    </row>
    <row r="1057" spans="1:17" x14ac:dyDescent="0.25">
      <c r="A1057" t="s">
        <v>2368</v>
      </c>
      <c r="B1057" t="s">
        <v>2369</v>
      </c>
      <c r="C1057" t="s">
        <v>1375</v>
      </c>
      <c r="D1057" t="s">
        <v>96</v>
      </c>
      <c r="E1057" t="str">
        <f>_xlfn.XLOOKUP(Table1[[#This Row],[Product_ID]],[1]!Table1[Product_ID],[1]!Table1[Product_Name])</f>
        <v>Electronics Product 91</v>
      </c>
      <c r="F1057" t="str">
        <f>_xlfn.XLOOKUP(Table1[[#This Row],[Product_ID]],[1]!Table1[Product_ID],[1]!Table1[Category])</f>
        <v>Electronics</v>
      </c>
      <c r="G1057">
        <f>_xlfn.XLOOKUP(Table1[[#This Row],[Product_ID]],[1]!Table1[Product_ID],[1]!Table1[Unit_Price])</f>
        <v>45348</v>
      </c>
      <c r="H1057">
        <f>_xlfn.XLOOKUP(Table1[[#This Row],[Product_ID]],[1]!Table1[Product_ID],[1]!Table1[Cost])</f>
        <v>27208.799999999999</v>
      </c>
      <c r="I1057">
        <v>4</v>
      </c>
      <c r="J1057">
        <v>0</v>
      </c>
      <c r="K1057">
        <f>Table1[[#This Row],[Quantity]]*Table1[[#This Row],[Unit_Price]]</f>
        <v>181392</v>
      </c>
      <c r="L1057">
        <f>Table1[[#This Row],[Quantity]]*Table1[[#This Row],[Cost]]</f>
        <v>108835.2</v>
      </c>
      <c r="M1057">
        <f>Table1[[#This Row],[Sales]]-Table1[[#This Row],[Total_Cost]]</f>
        <v>72556.800000000003</v>
      </c>
      <c r="N1057" s="1">
        <f>Table1[[#This Row],[Profit]]/Table1[[#This Row],[Sales]]</f>
        <v>0.4</v>
      </c>
      <c r="O1057" t="str">
        <f>TEXT(Table1[[#This Row],[Order_Date]],"mmmm")</f>
        <v>October</v>
      </c>
      <c r="P1057">
        <f>YEAR(Table1[[#This Row],[Order_Date]])</f>
        <v>2025</v>
      </c>
      <c r="Q1057" t="str">
        <f>"Q"&amp;ROUNDUP(MONTH(Table1[[#This Row],[Order_Date]])/3,0)</f>
        <v>Q4</v>
      </c>
    </row>
    <row r="1058" spans="1:17" x14ac:dyDescent="0.25">
      <c r="A1058" t="s">
        <v>2370</v>
      </c>
      <c r="B1058" t="s">
        <v>2001</v>
      </c>
      <c r="C1058" t="s">
        <v>1540</v>
      </c>
      <c r="D1058" t="s">
        <v>563</v>
      </c>
      <c r="E1058" t="str">
        <f>_xlfn.XLOOKUP(Table1[[#This Row],[Product_ID]],[1]!Table1[Product_ID],[1]!Table1[Product_Name])</f>
        <v>Beauty Product 60</v>
      </c>
      <c r="F1058" t="str">
        <f>_xlfn.XLOOKUP(Table1[[#This Row],[Product_ID]],[1]!Table1[Product_ID],[1]!Table1[Category])</f>
        <v>Beauty</v>
      </c>
      <c r="G1058">
        <f>_xlfn.XLOOKUP(Table1[[#This Row],[Product_ID]],[1]!Table1[Product_ID],[1]!Table1[Unit_Price])</f>
        <v>758</v>
      </c>
      <c r="H1058">
        <f>_xlfn.XLOOKUP(Table1[[#This Row],[Product_ID]],[1]!Table1[Product_ID],[1]!Table1[Cost])</f>
        <v>530.6</v>
      </c>
      <c r="I1058">
        <v>5</v>
      </c>
      <c r="J1058">
        <v>10</v>
      </c>
      <c r="K1058">
        <f>Table1[[#This Row],[Quantity]]*Table1[[#This Row],[Unit_Price]]</f>
        <v>3790</v>
      </c>
      <c r="L1058">
        <f>Table1[[#This Row],[Quantity]]*Table1[[#This Row],[Cost]]</f>
        <v>2653</v>
      </c>
      <c r="M1058">
        <f>Table1[[#This Row],[Sales]]-Table1[[#This Row],[Total_Cost]]</f>
        <v>1137</v>
      </c>
      <c r="N1058" s="1">
        <f>Table1[[#This Row],[Profit]]/Table1[[#This Row],[Sales]]</f>
        <v>0.3</v>
      </c>
      <c r="O1058" t="str">
        <f>TEXT(Table1[[#This Row],[Order_Date]],"mmmm")</f>
        <v>October</v>
      </c>
      <c r="P1058">
        <f>YEAR(Table1[[#This Row],[Order_Date]])</f>
        <v>2025</v>
      </c>
      <c r="Q1058" t="str">
        <f>"Q"&amp;ROUNDUP(MONTH(Table1[[#This Row],[Order_Date]])/3,0)</f>
        <v>Q4</v>
      </c>
    </row>
    <row r="1059" spans="1:17" x14ac:dyDescent="0.25">
      <c r="A1059" t="s">
        <v>2371</v>
      </c>
      <c r="B1059" t="s">
        <v>1422</v>
      </c>
      <c r="C1059" t="s">
        <v>2159</v>
      </c>
      <c r="D1059" t="s">
        <v>67</v>
      </c>
      <c r="E1059" t="str">
        <f>_xlfn.XLOOKUP(Table1[[#This Row],[Product_ID]],[1]!Table1[Product_ID],[1]!Table1[Product_Name])</f>
        <v>Home &amp; Kitchen Product 12</v>
      </c>
      <c r="F1059" t="str">
        <f>_xlfn.XLOOKUP(Table1[[#This Row],[Product_ID]],[1]!Table1[Product_ID],[1]!Table1[Category])</f>
        <v>Home &amp; Kitchen</v>
      </c>
      <c r="G1059">
        <f>_xlfn.XLOOKUP(Table1[[#This Row],[Product_ID]],[1]!Table1[Product_ID],[1]!Table1[Unit_Price])</f>
        <v>1513</v>
      </c>
      <c r="H1059">
        <f>_xlfn.XLOOKUP(Table1[[#This Row],[Product_ID]],[1]!Table1[Product_ID],[1]!Table1[Cost])</f>
        <v>907.8</v>
      </c>
      <c r="I1059">
        <v>3</v>
      </c>
      <c r="J1059">
        <v>10</v>
      </c>
      <c r="K1059">
        <f>Table1[[#This Row],[Quantity]]*Table1[[#This Row],[Unit_Price]]</f>
        <v>4539</v>
      </c>
      <c r="L1059">
        <f>Table1[[#This Row],[Quantity]]*Table1[[#This Row],[Cost]]</f>
        <v>2723.3999999999996</v>
      </c>
      <c r="M1059">
        <f>Table1[[#This Row],[Sales]]-Table1[[#This Row],[Total_Cost]]</f>
        <v>1815.6000000000004</v>
      </c>
      <c r="N1059" s="1">
        <f>Table1[[#This Row],[Profit]]/Table1[[#This Row],[Sales]]</f>
        <v>0.40000000000000008</v>
      </c>
      <c r="O1059" t="str">
        <f>TEXT(Table1[[#This Row],[Order_Date]],"mmmm")</f>
        <v>May</v>
      </c>
      <c r="P1059">
        <f>YEAR(Table1[[#This Row],[Order_Date]])</f>
        <v>2025</v>
      </c>
      <c r="Q1059" t="str">
        <f>"Q"&amp;ROUNDUP(MONTH(Table1[[#This Row],[Order_Date]])/3,0)</f>
        <v>Q2</v>
      </c>
    </row>
    <row r="1060" spans="1:17" x14ac:dyDescent="0.25">
      <c r="A1060" t="s">
        <v>2372</v>
      </c>
      <c r="B1060" t="s">
        <v>1313</v>
      </c>
      <c r="C1060" t="s">
        <v>2373</v>
      </c>
      <c r="D1060" t="s">
        <v>127</v>
      </c>
      <c r="E1060" t="str">
        <f>_xlfn.XLOOKUP(Table1[[#This Row],[Product_ID]],[1]!Table1[Product_ID],[1]!Table1[Product_Name])</f>
        <v>Sports Product 75</v>
      </c>
      <c r="F1060" t="str">
        <f>_xlfn.XLOOKUP(Table1[[#This Row],[Product_ID]],[1]!Table1[Product_ID],[1]!Table1[Category])</f>
        <v>Sports</v>
      </c>
      <c r="G1060">
        <f>_xlfn.XLOOKUP(Table1[[#This Row],[Product_ID]],[1]!Table1[Product_ID],[1]!Table1[Unit_Price])</f>
        <v>5435</v>
      </c>
      <c r="H1060">
        <f>_xlfn.XLOOKUP(Table1[[#This Row],[Product_ID]],[1]!Table1[Product_ID],[1]!Table1[Cost])</f>
        <v>3804.5</v>
      </c>
      <c r="I1060">
        <v>1</v>
      </c>
      <c r="J1060">
        <v>10</v>
      </c>
      <c r="K1060">
        <f>Table1[[#This Row],[Quantity]]*Table1[[#This Row],[Unit_Price]]</f>
        <v>5435</v>
      </c>
      <c r="L1060">
        <f>Table1[[#This Row],[Quantity]]*Table1[[#This Row],[Cost]]</f>
        <v>3804.5</v>
      </c>
      <c r="M1060">
        <f>Table1[[#This Row],[Sales]]-Table1[[#This Row],[Total_Cost]]</f>
        <v>1630.5</v>
      </c>
      <c r="N1060" s="1">
        <f>Table1[[#This Row],[Profit]]/Table1[[#This Row],[Sales]]</f>
        <v>0.3</v>
      </c>
      <c r="O1060" t="str">
        <f>TEXT(Table1[[#This Row],[Order_Date]],"mmmm")</f>
        <v>July</v>
      </c>
      <c r="P1060">
        <f>YEAR(Table1[[#This Row],[Order_Date]])</f>
        <v>2025</v>
      </c>
      <c r="Q1060" t="str">
        <f>"Q"&amp;ROUNDUP(MONTH(Table1[[#This Row],[Order_Date]])/3,0)</f>
        <v>Q3</v>
      </c>
    </row>
    <row r="1061" spans="1:17" x14ac:dyDescent="0.25">
      <c r="A1061" t="s">
        <v>2374</v>
      </c>
      <c r="B1061" t="s">
        <v>779</v>
      </c>
      <c r="C1061" t="s">
        <v>316</v>
      </c>
      <c r="D1061" t="s">
        <v>230</v>
      </c>
      <c r="E1061" t="str">
        <f>_xlfn.XLOOKUP(Table1[[#This Row],[Product_ID]],[1]!Table1[Product_ID],[1]!Table1[Product_Name])</f>
        <v>Beauty Product 16</v>
      </c>
      <c r="F1061" t="str">
        <f>_xlfn.XLOOKUP(Table1[[#This Row],[Product_ID]],[1]!Table1[Product_ID],[1]!Table1[Category])</f>
        <v>Beauty</v>
      </c>
      <c r="G1061">
        <f>_xlfn.XLOOKUP(Table1[[#This Row],[Product_ID]],[1]!Table1[Product_ID],[1]!Table1[Unit_Price])</f>
        <v>1591</v>
      </c>
      <c r="H1061">
        <f>_xlfn.XLOOKUP(Table1[[#This Row],[Product_ID]],[1]!Table1[Product_ID],[1]!Table1[Cost])</f>
        <v>1113.7</v>
      </c>
      <c r="I1061">
        <v>5</v>
      </c>
      <c r="J1061">
        <v>10</v>
      </c>
      <c r="K1061">
        <f>Table1[[#This Row],[Quantity]]*Table1[[#This Row],[Unit_Price]]</f>
        <v>7955</v>
      </c>
      <c r="L1061">
        <f>Table1[[#This Row],[Quantity]]*Table1[[#This Row],[Cost]]</f>
        <v>5568.5</v>
      </c>
      <c r="M1061">
        <f>Table1[[#This Row],[Sales]]-Table1[[#This Row],[Total_Cost]]</f>
        <v>2386.5</v>
      </c>
      <c r="N1061" s="1">
        <f>Table1[[#This Row],[Profit]]/Table1[[#This Row],[Sales]]</f>
        <v>0.3</v>
      </c>
      <c r="O1061" t="str">
        <f>TEXT(Table1[[#This Row],[Order_Date]],"mmmm")</f>
        <v>June</v>
      </c>
      <c r="P1061">
        <f>YEAR(Table1[[#This Row],[Order_Date]])</f>
        <v>2025</v>
      </c>
      <c r="Q1061" t="str">
        <f>"Q"&amp;ROUNDUP(MONTH(Table1[[#This Row],[Order_Date]])/3,0)</f>
        <v>Q2</v>
      </c>
    </row>
    <row r="1062" spans="1:17" x14ac:dyDescent="0.25">
      <c r="A1062" t="s">
        <v>2375</v>
      </c>
      <c r="B1062" t="s">
        <v>1539</v>
      </c>
      <c r="C1062" t="s">
        <v>786</v>
      </c>
      <c r="D1062" t="s">
        <v>25</v>
      </c>
      <c r="E1062" t="str">
        <f>_xlfn.XLOOKUP(Table1[[#This Row],[Product_ID]],[1]!Table1[Product_ID],[1]!Table1[Product_Name])</f>
        <v>Sports Product 7</v>
      </c>
      <c r="F1062" t="str">
        <f>_xlfn.XLOOKUP(Table1[[#This Row],[Product_ID]],[1]!Table1[Product_ID],[1]!Table1[Category])</f>
        <v>Sports</v>
      </c>
      <c r="G1062">
        <f>_xlfn.XLOOKUP(Table1[[#This Row],[Product_ID]],[1]!Table1[Product_ID],[1]!Table1[Unit_Price])</f>
        <v>5469</v>
      </c>
      <c r="H1062">
        <f>_xlfn.XLOOKUP(Table1[[#This Row],[Product_ID]],[1]!Table1[Product_ID],[1]!Table1[Cost])</f>
        <v>3281.4</v>
      </c>
      <c r="I1062">
        <v>3</v>
      </c>
      <c r="J1062">
        <v>5</v>
      </c>
      <c r="K1062">
        <f>Table1[[#This Row],[Quantity]]*Table1[[#This Row],[Unit_Price]]</f>
        <v>16407</v>
      </c>
      <c r="L1062">
        <f>Table1[[#This Row],[Quantity]]*Table1[[#This Row],[Cost]]</f>
        <v>9844.2000000000007</v>
      </c>
      <c r="M1062">
        <f>Table1[[#This Row],[Sales]]-Table1[[#This Row],[Total_Cost]]</f>
        <v>6562.7999999999993</v>
      </c>
      <c r="N1062" s="1">
        <f>Table1[[#This Row],[Profit]]/Table1[[#This Row],[Sales]]</f>
        <v>0.39999999999999997</v>
      </c>
      <c r="O1062" t="str">
        <f>TEXT(Table1[[#This Row],[Order_Date]],"mmmm")</f>
        <v>November</v>
      </c>
      <c r="P1062">
        <f>YEAR(Table1[[#This Row],[Order_Date]])</f>
        <v>2025</v>
      </c>
      <c r="Q1062" t="str">
        <f>"Q"&amp;ROUNDUP(MONTH(Table1[[#This Row],[Order_Date]])/3,0)</f>
        <v>Q4</v>
      </c>
    </row>
    <row r="1063" spans="1:17" x14ac:dyDescent="0.25">
      <c r="A1063" t="s">
        <v>2376</v>
      </c>
      <c r="B1063" t="s">
        <v>1463</v>
      </c>
      <c r="C1063" t="s">
        <v>2141</v>
      </c>
      <c r="D1063" t="s">
        <v>139</v>
      </c>
      <c r="E1063" t="str">
        <f>_xlfn.XLOOKUP(Table1[[#This Row],[Product_ID]],[1]!Table1[Product_ID],[1]!Table1[Product_Name])</f>
        <v>Clothing Product 53</v>
      </c>
      <c r="F1063" t="str">
        <f>_xlfn.XLOOKUP(Table1[[#This Row],[Product_ID]],[1]!Table1[Product_ID],[1]!Table1[Category])</f>
        <v>Clothing</v>
      </c>
      <c r="G1063">
        <f>_xlfn.XLOOKUP(Table1[[#This Row],[Product_ID]],[1]!Table1[Product_ID],[1]!Table1[Unit_Price])</f>
        <v>641</v>
      </c>
      <c r="H1063">
        <f>_xlfn.XLOOKUP(Table1[[#This Row],[Product_ID]],[1]!Table1[Product_ID],[1]!Table1[Cost])</f>
        <v>384.6</v>
      </c>
      <c r="I1063">
        <v>1</v>
      </c>
      <c r="J1063">
        <v>20</v>
      </c>
      <c r="K1063">
        <f>Table1[[#This Row],[Quantity]]*Table1[[#This Row],[Unit_Price]]</f>
        <v>641</v>
      </c>
      <c r="L1063">
        <f>Table1[[#This Row],[Quantity]]*Table1[[#This Row],[Cost]]</f>
        <v>384.6</v>
      </c>
      <c r="M1063">
        <f>Table1[[#This Row],[Sales]]-Table1[[#This Row],[Total_Cost]]</f>
        <v>256.39999999999998</v>
      </c>
      <c r="N1063" s="1">
        <f>Table1[[#This Row],[Profit]]/Table1[[#This Row],[Sales]]</f>
        <v>0.39999999999999997</v>
      </c>
      <c r="O1063" t="str">
        <f>TEXT(Table1[[#This Row],[Order_Date]],"mmmm")</f>
        <v>August</v>
      </c>
      <c r="P1063">
        <f>YEAR(Table1[[#This Row],[Order_Date]])</f>
        <v>2025</v>
      </c>
      <c r="Q1063" t="str">
        <f>"Q"&amp;ROUNDUP(MONTH(Table1[[#This Row],[Order_Date]])/3,0)</f>
        <v>Q3</v>
      </c>
    </row>
    <row r="1064" spans="1:17" x14ac:dyDescent="0.25">
      <c r="A1064" t="s">
        <v>2377</v>
      </c>
      <c r="B1064" t="s">
        <v>348</v>
      </c>
      <c r="C1064" t="s">
        <v>2378</v>
      </c>
      <c r="D1064" t="s">
        <v>63</v>
      </c>
      <c r="E1064" t="str">
        <f>_xlfn.XLOOKUP(Table1[[#This Row],[Product_ID]],[1]!Table1[Product_ID],[1]!Table1[Product_Name])</f>
        <v>Clothing Product 17</v>
      </c>
      <c r="F1064" t="str">
        <f>_xlfn.XLOOKUP(Table1[[#This Row],[Product_ID]],[1]!Table1[Product_ID],[1]!Table1[Category])</f>
        <v>Clothing</v>
      </c>
      <c r="G1064">
        <f>_xlfn.XLOOKUP(Table1[[#This Row],[Product_ID]],[1]!Table1[Product_ID],[1]!Table1[Unit_Price])</f>
        <v>978</v>
      </c>
      <c r="H1064">
        <f>_xlfn.XLOOKUP(Table1[[#This Row],[Product_ID]],[1]!Table1[Product_ID],[1]!Table1[Cost])</f>
        <v>684.6</v>
      </c>
      <c r="I1064">
        <v>3</v>
      </c>
      <c r="J1064">
        <v>15</v>
      </c>
      <c r="K1064">
        <f>Table1[[#This Row],[Quantity]]*Table1[[#This Row],[Unit_Price]]</f>
        <v>2934</v>
      </c>
      <c r="L1064">
        <f>Table1[[#This Row],[Quantity]]*Table1[[#This Row],[Cost]]</f>
        <v>2053.8000000000002</v>
      </c>
      <c r="M1064">
        <f>Table1[[#This Row],[Sales]]-Table1[[#This Row],[Total_Cost]]</f>
        <v>880.19999999999982</v>
      </c>
      <c r="N1064" s="1">
        <f>Table1[[#This Row],[Profit]]/Table1[[#This Row],[Sales]]</f>
        <v>0.29999999999999993</v>
      </c>
      <c r="O1064" t="str">
        <f>TEXT(Table1[[#This Row],[Order_Date]],"mmmm")</f>
        <v>March</v>
      </c>
      <c r="P1064">
        <f>YEAR(Table1[[#This Row],[Order_Date]])</f>
        <v>2025</v>
      </c>
      <c r="Q1064" t="str">
        <f>"Q"&amp;ROUNDUP(MONTH(Table1[[#This Row],[Order_Date]])/3,0)</f>
        <v>Q1</v>
      </c>
    </row>
    <row r="1065" spans="1:17" x14ac:dyDescent="0.25">
      <c r="A1065" t="s">
        <v>2379</v>
      </c>
      <c r="B1065" t="s">
        <v>1014</v>
      </c>
      <c r="C1065" t="s">
        <v>2380</v>
      </c>
      <c r="D1065" t="s">
        <v>898</v>
      </c>
      <c r="E1065" t="str">
        <f>_xlfn.XLOOKUP(Table1[[#This Row],[Product_ID]],[1]!Table1[Product_ID],[1]!Table1[Product_Name])</f>
        <v>Sports Product 29</v>
      </c>
      <c r="F1065" t="str">
        <f>_xlfn.XLOOKUP(Table1[[#This Row],[Product_ID]],[1]!Table1[Product_ID],[1]!Table1[Category])</f>
        <v>Sports</v>
      </c>
      <c r="G1065">
        <f>_xlfn.XLOOKUP(Table1[[#This Row],[Product_ID]],[1]!Table1[Product_ID],[1]!Table1[Unit_Price])</f>
        <v>2105</v>
      </c>
      <c r="H1065">
        <f>_xlfn.XLOOKUP(Table1[[#This Row],[Product_ID]],[1]!Table1[Product_ID],[1]!Table1[Cost])</f>
        <v>1263</v>
      </c>
      <c r="I1065">
        <v>4</v>
      </c>
      <c r="J1065">
        <v>5</v>
      </c>
      <c r="K1065">
        <f>Table1[[#This Row],[Quantity]]*Table1[[#This Row],[Unit_Price]]</f>
        <v>8420</v>
      </c>
      <c r="L1065">
        <f>Table1[[#This Row],[Quantity]]*Table1[[#This Row],[Cost]]</f>
        <v>5052</v>
      </c>
      <c r="M1065">
        <f>Table1[[#This Row],[Sales]]-Table1[[#This Row],[Total_Cost]]</f>
        <v>3368</v>
      </c>
      <c r="N1065" s="1">
        <f>Table1[[#This Row],[Profit]]/Table1[[#This Row],[Sales]]</f>
        <v>0.4</v>
      </c>
      <c r="O1065" t="str">
        <f>TEXT(Table1[[#This Row],[Order_Date]],"mmmm")</f>
        <v>March</v>
      </c>
      <c r="P1065">
        <f>YEAR(Table1[[#This Row],[Order_Date]])</f>
        <v>2025</v>
      </c>
      <c r="Q1065" t="str">
        <f>"Q"&amp;ROUNDUP(MONTH(Table1[[#This Row],[Order_Date]])/3,0)</f>
        <v>Q1</v>
      </c>
    </row>
    <row r="1066" spans="1:17" x14ac:dyDescent="0.25">
      <c r="A1066" t="s">
        <v>2381</v>
      </c>
      <c r="B1066" t="s">
        <v>214</v>
      </c>
      <c r="C1066" t="s">
        <v>725</v>
      </c>
      <c r="D1066" t="s">
        <v>297</v>
      </c>
      <c r="E1066" t="str">
        <f>_xlfn.XLOOKUP(Table1[[#This Row],[Product_ID]],[1]!Table1[Product_ID],[1]!Table1[Product_Name])</f>
        <v>Home &amp; Kitchen Product 64</v>
      </c>
      <c r="F1066" t="str">
        <f>_xlfn.XLOOKUP(Table1[[#This Row],[Product_ID]],[1]!Table1[Product_ID],[1]!Table1[Category])</f>
        <v>Home &amp; Kitchen</v>
      </c>
      <c r="G1066">
        <f>_xlfn.XLOOKUP(Table1[[#This Row],[Product_ID]],[1]!Table1[Product_ID],[1]!Table1[Unit_Price])</f>
        <v>8274</v>
      </c>
      <c r="H1066">
        <f>_xlfn.XLOOKUP(Table1[[#This Row],[Product_ID]],[1]!Table1[Product_ID],[1]!Table1[Cost])</f>
        <v>5791.8</v>
      </c>
      <c r="I1066">
        <v>2</v>
      </c>
      <c r="J1066">
        <v>20</v>
      </c>
      <c r="K1066">
        <f>Table1[[#This Row],[Quantity]]*Table1[[#This Row],[Unit_Price]]</f>
        <v>16548</v>
      </c>
      <c r="L1066">
        <f>Table1[[#This Row],[Quantity]]*Table1[[#This Row],[Cost]]</f>
        <v>11583.6</v>
      </c>
      <c r="M1066">
        <f>Table1[[#This Row],[Sales]]-Table1[[#This Row],[Total_Cost]]</f>
        <v>4964.3999999999996</v>
      </c>
      <c r="N1066" s="1">
        <f>Table1[[#This Row],[Profit]]/Table1[[#This Row],[Sales]]</f>
        <v>0.3</v>
      </c>
      <c r="O1066" t="str">
        <f>TEXT(Table1[[#This Row],[Order_Date]],"mmmm")</f>
        <v>September</v>
      </c>
      <c r="P1066">
        <f>YEAR(Table1[[#This Row],[Order_Date]])</f>
        <v>2025</v>
      </c>
      <c r="Q1066" t="str">
        <f>"Q"&amp;ROUNDUP(MONTH(Table1[[#This Row],[Order_Date]])/3,0)</f>
        <v>Q3</v>
      </c>
    </row>
    <row r="1067" spans="1:17" x14ac:dyDescent="0.25">
      <c r="A1067" t="s">
        <v>2382</v>
      </c>
      <c r="B1067" t="s">
        <v>733</v>
      </c>
      <c r="C1067" t="s">
        <v>2383</v>
      </c>
      <c r="D1067" t="s">
        <v>454</v>
      </c>
      <c r="E1067" t="str">
        <f>_xlfn.XLOOKUP(Table1[[#This Row],[Product_ID]],[1]!Table1[Product_ID],[1]!Table1[Product_Name])</f>
        <v>Home &amp; Kitchen Product 94</v>
      </c>
      <c r="F1067" t="str">
        <f>_xlfn.XLOOKUP(Table1[[#This Row],[Product_ID]],[1]!Table1[Product_ID],[1]!Table1[Category])</f>
        <v>Home &amp; Kitchen</v>
      </c>
      <c r="G1067">
        <f>_xlfn.XLOOKUP(Table1[[#This Row],[Product_ID]],[1]!Table1[Product_ID],[1]!Table1[Unit_Price])</f>
        <v>13434</v>
      </c>
      <c r="H1067">
        <f>_xlfn.XLOOKUP(Table1[[#This Row],[Product_ID]],[1]!Table1[Product_ID],[1]!Table1[Cost])</f>
        <v>9403.7999999999993</v>
      </c>
      <c r="I1067">
        <v>1</v>
      </c>
      <c r="J1067">
        <v>5</v>
      </c>
      <c r="K1067">
        <f>Table1[[#This Row],[Quantity]]*Table1[[#This Row],[Unit_Price]]</f>
        <v>13434</v>
      </c>
      <c r="L1067">
        <f>Table1[[#This Row],[Quantity]]*Table1[[#This Row],[Cost]]</f>
        <v>9403.7999999999993</v>
      </c>
      <c r="M1067">
        <f>Table1[[#This Row],[Sales]]-Table1[[#This Row],[Total_Cost]]</f>
        <v>4030.2000000000007</v>
      </c>
      <c r="N1067" s="1">
        <f>Table1[[#This Row],[Profit]]/Table1[[#This Row],[Sales]]</f>
        <v>0.30000000000000004</v>
      </c>
      <c r="O1067" t="str">
        <f>TEXT(Table1[[#This Row],[Order_Date]],"mmmm")</f>
        <v>July</v>
      </c>
      <c r="P1067">
        <f>YEAR(Table1[[#This Row],[Order_Date]])</f>
        <v>2025</v>
      </c>
      <c r="Q1067" t="str">
        <f>"Q"&amp;ROUNDUP(MONTH(Table1[[#This Row],[Order_Date]])/3,0)</f>
        <v>Q3</v>
      </c>
    </row>
    <row r="1068" spans="1:17" x14ac:dyDescent="0.25">
      <c r="A1068" t="s">
        <v>2384</v>
      </c>
      <c r="B1068" t="s">
        <v>2385</v>
      </c>
      <c r="C1068" t="s">
        <v>928</v>
      </c>
      <c r="D1068" t="s">
        <v>898</v>
      </c>
      <c r="E1068" t="str">
        <f>_xlfn.XLOOKUP(Table1[[#This Row],[Product_ID]],[1]!Table1[Product_ID],[1]!Table1[Product_Name])</f>
        <v>Sports Product 29</v>
      </c>
      <c r="F1068" t="str">
        <f>_xlfn.XLOOKUP(Table1[[#This Row],[Product_ID]],[1]!Table1[Product_ID],[1]!Table1[Category])</f>
        <v>Sports</v>
      </c>
      <c r="G1068">
        <f>_xlfn.XLOOKUP(Table1[[#This Row],[Product_ID]],[1]!Table1[Product_ID],[1]!Table1[Unit_Price])</f>
        <v>2105</v>
      </c>
      <c r="H1068">
        <f>_xlfn.XLOOKUP(Table1[[#This Row],[Product_ID]],[1]!Table1[Product_ID],[1]!Table1[Cost])</f>
        <v>1263</v>
      </c>
      <c r="I1068">
        <v>4</v>
      </c>
      <c r="J1068">
        <v>5</v>
      </c>
      <c r="K1068">
        <f>Table1[[#This Row],[Quantity]]*Table1[[#This Row],[Unit_Price]]</f>
        <v>8420</v>
      </c>
      <c r="L1068">
        <f>Table1[[#This Row],[Quantity]]*Table1[[#This Row],[Cost]]</f>
        <v>5052</v>
      </c>
      <c r="M1068">
        <f>Table1[[#This Row],[Sales]]-Table1[[#This Row],[Total_Cost]]</f>
        <v>3368</v>
      </c>
      <c r="N1068" s="1">
        <f>Table1[[#This Row],[Profit]]/Table1[[#This Row],[Sales]]</f>
        <v>0.4</v>
      </c>
      <c r="O1068" t="str">
        <f>TEXT(Table1[[#This Row],[Order_Date]],"mmmm")</f>
        <v>April</v>
      </c>
      <c r="P1068">
        <f>YEAR(Table1[[#This Row],[Order_Date]])</f>
        <v>2024</v>
      </c>
      <c r="Q1068" t="str">
        <f>"Q"&amp;ROUNDUP(MONTH(Table1[[#This Row],[Order_Date]])/3,0)</f>
        <v>Q2</v>
      </c>
    </row>
    <row r="1069" spans="1:17" x14ac:dyDescent="0.25">
      <c r="A1069" t="s">
        <v>2386</v>
      </c>
      <c r="B1069" t="s">
        <v>2387</v>
      </c>
      <c r="C1069" t="s">
        <v>1926</v>
      </c>
      <c r="D1069" t="s">
        <v>216</v>
      </c>
      <c r="E1069" t="str">
        <f>_xlfn.XLOOKUP(Table1[[#This Row],[Product_ID]],[1]!Table1[Product_ID],[1]!Table1[Product_Name])</f>
        <v>Beauty Product 69</v>
      </c>
      <c r="F1069" t="str">
        <f>_xlfn.XLOOKUP(Table1[[#This Row],[Product_ID]],[1]!Table1[Product_ID],[1]!Table1[Category])</f>
        <v>Beauty</v>
      </c>
      <c r="G1069">
        <f>_xlfn.XLOOKUP(Table1[[#This Row],[Product_ID]],[1]!Table1[Product_ID],[1]!Table1[Unit_Price])</f>
        <v>384</v>
      </c>
      <c r="H1069">
        <f>_xlfn.XLOOKUP(Table1[[#This Row],[Product_ID]],[1]!Table1[Product_ID],[1]!Table1[Cost])</f>
        <v>192</v>
      </c>
      <c r="I1069">
        <v>3</v>
      </c>
      <c r="J1069">
        <v>0</v>
      </c>
      <c r="K1069">
        <f>Table1[[#This Row],[Quantity]]*Table1[[#This Row],[Unit_Price]]</f>
        <v>1152</v>
      </c>
      <c r="L1069">
        <f>Table1[[#This Row],[Quantity]]*Table1[[#This Row],[Cost]]</f>
        <v>576</v>
      </c>
      <c r="M1069">
        <f>Table1[[#This Row],[Sales]]-Table1[[#This Row],[Total_Cost]]</f>
        <v>576</v>
      </c>
      <c r="N1069" s="1">
        <f>Table1[[#This Row],[Profit]]/Table1[[#This Row],[Sales]]</f>
        <v>0.5</v>
      </c>
      <c r="O1069" t="str">
        <f>TEXT(Table1[[#This Row],[Order_Date]],"mmmm")</f>
        <v>February</v>
      </c>
      <c r="P1069">
        <f>YEAR(Table1[[#This Row],[Order_Date]])</f>
        <v>2025</v>
      </c>
      <c r="Q1069" t="str">
        <f>"Q"&amp;ROUNDUP(MONTH(Table1[[#This Row],[Order_Date]])/3,0)</f>
        <v>Q1</v>
      </c>
    </row>
    <row r="1070" spans="1:17" x14ac:dyDescent="0.25">
      <c r="A1070" t="s">
        <v>2388</v>
      </c>
      <c r="B1070" t="s">
        <v>933</v>
      </c>
      <c r="C1070" t="s">
        <v>2063</v>
      </c>
      <c r="D1070" t="s">
        <v>454</v>
      </c>
      <c r="E1070" t="str">
        <f>_xlfn.XLOOKUP(Table1[[#This Row],[Product_ID]],[1]!Table1[Product_ID],[1]!Table1[Product_Name])</f>
        <v>Home &amp; Kitchen Product 94</v>
      </c>
      <c r="F1070" t="str">
        <f>_xlfn.XLOOKUP(Table1[[#This Row],[Product_ID]],[1]!Table1[Product_ID],[1]!Table1[Category])</f>
        <v>Home &amp; Kitchen</v>
      </c>
      <c r="G1070">
        <f>_xlfn.XLOOKUP(Table1[[#This Row],[Product_ID]],[1]!Table1[Product_ID],[1]!Table1[Unit_Price])</f>
        <v>13434</v>
      </c>
      <c r="H1070">
        <f>_xlfn.XLOOKUP(Table1[[#This Row],[Product_ID]],[1]!Table1[Product_ID],[1]!Table1[Cost])</f>
        <v>9403.7999999999993</v>
      </c>
      <c r="I1070">
        <v>5</v>
      </c>
      <c r="J1070">
        <v>5</v>
      </c>
      <c r="K1070">
        <f>Table1[[#This Row],[Quantity]]*Table1[[#This Row],[Unit_Price]]</f>
        <v>67170</v>
      </c>
      <c r="L1070">
        <f>Table1[[#This Row],[Quantity]]*Table1[[#This Row],[Cost]]</f>
        <v>47019</v>
      </c>
      <c r="M1070">
        <f>Table1[[#This Row],[Sales]]-Table1[[#This Row],[Total_Cost]]</f>
        <v>20151</v>
      </c>
      <c r="N1070" s="1">
        <f>Table1[[#This Row],[Profit]]/Table1[[#This Row],[Sales]]</f>
        <v>0.3</v>
      </c>
      <c r="O1070" t="str">
        <f>TEXT(Table1[[#This Row],[Order_Date]],"mmmm")</f>
        <v>August</v>
      </c>
      <c r="P1070">
        <f>YEAR(Table1[[#This Row],[Order_Date]])</f>
        <v>2025</v>
      </c>
      <c r="Q1070" t="str">
        <f>"Q"&amp;ROUNDUP(MONTH(Table1[[#This Row],[Order_Date]])/3,0)</f>
        <v>Q3</v>
      </c>
    </row>
    <row r="1071" spans="1:17" x14ac:dyDescent="0.25">
      <c r="A1071" t="s">
        <v>2389</v>
      </c>
      <c r="B1071" t="s">
        <v>2015</v>
      </c>
      <c r="C1071" t="s">
        <v>2390</v>
      </c>
      <c r="D1071" t="s">
        <v>394</v>
      </c>
      <c r="E1071" t="str">
        <f>_xlfn.XLOOKUP(Table1[[#This Row],[Product_ID]],[1]!Table1[Product_ID],[1]!Table1[Product_Name])</f>
        <v>Electronics Product 45</v>
      </c>
      <c r="F1071" t="str">
        <f>_xlfn.XLOOKUP(Table1[[#This Row],[Product_ID]],[1]!Table1[Product_ID],[1]!Table1[Category])</f>
        <v>Electronics</v>
      </c>
      <c r="G1071">
        <f>_xlfn.XLOOKUP(Table1[[#This Row],[Product_ID]],[1]!Table1[Product_ID],[1]!Table1[Unit_Price])</f>
        <v>31300</v>
      </c>
      <c r="H1071">
        <f>_xlfn.XLOOKUP(Table1[[#This Row],[Product_ID]],[1]!Table1[Product_ID],[1]!Table1[Cost])</f>
        <v>18780</v>
      </c>
      <c r="I1071">
        <v>1</v>
      </c>
      <c r="J1071">
        <v>15</v>
      </c>
      <c r="K1071">
        <f>Table1[[#This Row],[Quantity]]*Table1[[#This Row],[Unit_Price]]</f>
        <v>31300</v>
      </c>
      <c r="L1071">
        <f>Table1[[#This Row],[Quantity]]*Table1[[#This Row],[Cost]]</f>
        <v>18780</v>
      </c>
      <c r="M1071">
        <f>Table1[[#This Row],[Sales]]-Table1[[#This Row],[Total_Cost]]</f>
        <v>12520</v>
      </c>
      <c r="N1071" s="1">
        <f>Table1[[#This Row],[Profit]]/Table1[[#This Row],[Sales]]</f>
        <v>0.4</v>
      </c>
      <c r="O1071" t="str">
        <f>TEXT(Table1[[#This Row],[Order_Date]],"mmmm")</f>
        <v>April</v>
      </c>
      <c r="P1071">
        <f>YEAR(Table1[[#This Row],[Order_Date]])</f>
        <v>2024</v>
      </c>
      <c r="Q1071" t="str">
        <f>"Q"&amp;ROUNDUP(MONTH(Table1[[#This Row],[Order_Date]])/3,0)</f>
        <v>Q2</v>
      </c>
    </row>
    <row r="1072" spans="1:17" x14ac:dyDescent="0.25">
      <c r="A1072" t="s">
        <v>2391</v>
      </c>
      <c r="B1072" t="s">
        <v>2392</v>
      </c>
      <c r="C1072" t="s">
        <v>346</v>
      </c>
      <c r="D1072" t="s">
        <v>25</v>
      </c>
      <c r="E1072" t="str">
        <f>_xlfn.XLOOKUP(Table1[[#This Row],[Product_ID]],[1]!Table1[Product_ID],[1]!Table1[Product_Name])</f>
        <v>Sports Product 7</v>
      </c>
      <c r="F1072" t="str">
        <f>_xlfn.XLOOKUP(Table1[[#This Row],[Product_ID]],[1]!Table1[Product_ID],[1]!Table1[Category])</f>
        <v>Sports</v>
      </c>
      <c r="G1072">
        <f>_xlfn.XLOOKUP(Table1[[#This Row],[Product_ID]],[1]!Table1[Product_ID],[1]!Table1[Unit_Price])</f>
        <v>5469</v>
      </c>
      <c r="H1072">
        <f>_xlfn.XLOOKUP(Table1[[#This Row],[Product_ID]],[1]!Table1[Product_ID],[1]!Table1[Cost])</f>
        <v>3281.4</v>
      </c>
      <c r="I1072">
        <v>4</v>
      </c>
      <c r="J1072">
        <v>0</v>
      </c>
      <c r="K1072">
        <f>Table1[[#This Row],[Quantity]]*Table1[[#This Row],[Unit_Price]]</f>
        <v>21876</v>
      </c>
      <c r="L1072">
        <f>Table1[[#This Row],[Quantity]]*Table1[[#This Row],[Cost]]</f>
        <v>13125.6</v>
      </c>
      <c r="M1072">
        <f>Table1[[#This Row],[Sales]]-Table1[[#This Row],[Total_Cost]]</f>
        <v>8750.4</v>
      </c>
      <c r="N1072" s="1">
        <f>Table1[[#This Row],[Profit]]/Table1[[#This Row],[Sales]]</f>
        <v>0.39999999999999997</v>
      </c>
      <c r="O1072" t="str">
        <f>TEXT(Table1[[#This Row],[Order_Date]],"mmmm")</f>
        <v>April</v>
      </c>
      <c r="P1072">
        <f>YEAR(Table1[[#This Row],[Order_Date]])</f>
        <v>2025</v>
      </c>
      <c r="Q1072" t="str">
        <f>"Q"&amp;ROUNDUP(MONTH(Table1[[#This Row],[Order_Date]])/3,0)</f>
        <v>Q2</v>
      </c>
    </row>
    <row r="1073" spans="1:17" x14ac:dyDescent="0.25">
      <c r="A1073" t="s">
        <v>2393</v>
      </c>
      <c r="B1073" t="s">
        <v>1883</v>
      </c>
      <c r="C1073" t="s">
        <v>1800</v>
      </c>
      <c r="D1073" t="s">
        <v>153</v>
      </c>
      <c r="E1073" t="str">
        <f>_xlfn.XLOOKUP(Table1[[#This Row],[Product_ID]],[1]!Table1[Product_ID],[1]!Table1[Product_Name])</f>
        <v>Beauty Product 98</v>
      </c>
      <c r="F1073" t="str">
        <f>_xlfn.XLOOKUP(Table1[[#This Row],[Product_ID]],[1]!Table1[Product_ID],[1]!Table1[Category])</f>
        <v>Beauty</v>
      </c>
      <c r="G1073">
        <f>_xlfn.XLOOKUP(Table1[[#This Row],[Product_ID]],[1]!Table1[Product_ID],[1]!Table1[Unit_Price])</f>
        <v>1661</v>
      </c>
      <c r="H1073">
        <f>_xlfn.XLOOKUP(Table1[[#This Row],[Product_ID]],[1]!Table1[Product_ID],[1]!Table1[Cost])</f>
        <v>830.5</v>
      </c>
      <c r="I1073">
        <v>5</v>
      </c>
      <c r="J1073">
        <v>5</v>
      </c>
      <c r="K1073">
        <f>Table1[[#This Row],[Quantity]]*Table1[[#This Row],[Unit_Price]]</f>
        <v>8305</v>
      </c>
      <c r="L1073">
        <f>Table1[[#This Row],[Quantity]]*Table1[[#This Row],[Cost]]</f>
        <v>4152.5</v>
      </c>
      <c r="M1073">
        <f>Table1[[#This Row],[Sales]]-Table1[[#This Row],[Total_Cost]]</f>
        <v>4152.5</v>
      </c>
      <c r="N1073" s="1">
        <f>Table1[[#This Row],[Profit]]/Table1[[#This Row],[Sales]]</f>
        <v>0.5</v>
      </c>
      <c r="O1073" t="str">
        <f>TEXT(Table1[[#This Row],[Order_Date]],"mmmm")</f>
        <v>August</v>
      </c>
      <c r="P1073">
        <f>YEAR(Table1[[#This Row],[Order_Date]])</f>
        <v>2025</v>
      </c>
      <c r="Q1073" t="str">
        <f>"Q"&amp;ROUNDUP(MONTH(Table1[[#This Row],[Order_Date]])/3,0)</f>
        <v>Q3</v>
      </c>
    </row>
    <row r="1074" spans="1:17" x14ac:dyDescent="0.25">
      <c r="A1074" t="s">
        <v>2394</v>
      </c>
      <c r="B1074" t="s">
        <v>2232</v>
      </c>
      <c r="C1074" t="s">
        <v>2395</v>
      </c>
      <c r="D1074" t="s">
        <v>426</v>
      </c>
      <c r="E1074" t="str">
        <f>_xlfn.XLOOKUP(Table1[[#This Row],[Product_ID]],[1]!Table1[Product_ID],[1]!Table1[Product_Name])</f>
        <v>Clothing Product 95</v>
      </c>
      <c r="F1074" t="str">
        <f>_xlfn.XLOOKUP(Table1[[#This Row],[Product_ID]],[1]!Table1[Product_ID],[1]!Table1[Category])</f>
        <v>Clothing</v>
      </c>
      <c r="G1074">
        <f>_xlfn.XLOOKUP(Table1[[#This Row],[Product_ID]],[1]!Table1[Product_ID],[1]!Table1[Unit_Price])</f>
        <v>4520</v>
      </c>
      <c r="H1074">
        <f>_xlfn.XLOOKUP(Table1[[#This Row],[Product_ID]],[1]!Table1[Product_ID],[1]!Table1[Cost])</f>
        <v>3164</v>
      </c>
      <c r="I1074">
        <v>4</v>
      </c>
      <c r="J1074">
        <v>10</v>
      </c>
      <c r="K1074">
        <f>Table1[[#This Row],[Quantity]]*Table1[[#This Row],[Unit_Price]]</f>
        <v>18080</v>
      </c>
      <c r="L1074">
        <f>Table1[[#This Row],[Quantity]]*Table1[[#This Row],[Cost]]</f>
        <v>12656</v>
      </c>
      <c r="M1074">
        <f>Table1[[#This Row],[Sales]]-Table1[[#This Row],[Total_Cost]]</f>
        <v>5424</v>
      </c>
      <c r="N1074" s="1">
        <f>Table1[[#This Row],[Profit]]/Table1[[#This Row],[Sales]]</f>
        <v>0.3</v>
      </c>
      <c r="O1074" t="str">
        <f>TEXT(Table1[[#This Row],[Order_Date]],"mmmm")</f>
        <v>February</v>
      </c>
      <c r="P1074">
        <f>YEAR(Table1[[#This Row],[Order_Date]])</f>
        <v>2024</v>
      </c>
      <c r="Q1074" t="str">
        <f>"Q"&amp;ROUNDUP(MONTH(Table1[[#This Row],[Order_Date]])/3,0)</f>
        <v>Q1</v>
      </c>
    </row>
    <row r="1075" spans="1:17" x14ac:dyDescent="0.25">
      <c r="A1075" t="s">
        <v>2396</v>
      </c>
      <c r="B1075" t="s">
        <v>1708</v>
      </c>
      <c r="C1075" t="s">
        <v>1912</v>
      </c>
      <c r="D1075" t="s">
        <v>37</v>
      </c>
      <c r="E1075" t="str">
        <f>_xlfn.XLOOKUP(Table1[[#This Row],[Product_ID]],[1]!Table1[Product_ID],[1]!Table1[Product_Name])</f>
        <v>Home &amp; Kitchen Product 46</v>
      </c>
      <c r="F1075" t="str">
        <f>_xlfn.XLOOKUP(Table1[[#This Row],[Product_ID]],[1]!Table1[Product_ID],[1]!Table1[Category])</f>
        <v>Home &amp; Kitchen</v>
      </c>
      <c r="G1075">
        <f>_xlfn.XLOOKUP(Table1[[#This Row],[Product_ID]],[1]!Table1[Product_ID],[1]!Table1[Unit_Price])</f>
        <v>10604</v>
      </c>
      <c r="H1075">
        <f>_xlfn.XLOOKUP(Table1[[#This Row],[Product_ID]],[1]!Table1[Product_ID],[1]!Table1[Cost])</f>
        <v>5302</v>
      </c>
      <c r="I1075">
        <v>5</v>
      </c>
      <c r="J1075">
        <v>5</v>
      </c>
      <c r="K1075">
        <f>Table1[[#This Row],[Quantity]]*Table1[[#This Row],[Unit_Price]]</f>
        <v>53020</v>
      </c>
      <c r="L1075">
        <f>Table1[[#This Row],[Quantity]]*Table1[[#This Row],[Cost]]</f>
        <v>26510</v>
      </c>
      <c r="M1075">
        <f>Table1[[#This Row],[Sales]]-Table1[[#This Row],[Total_Cost]]</f>
        <v>26510</v>
      </c>
      <c r="N1075" s="1">
        <f>Table1[[#This Row],[Profit]]/Table1[[#This Row],[Sales]]</f>
        <v>0.5</v>
      </c>
      <c r="O1075" t="str">
        <f>TEXT(Table1[[#This Row],[Order_Date]],"mmmm")</f>
        <v>March</v>
      </c>
      <c r="P1075">
        <f>YEAR(Table1[[#This Row],[Order_Date]])</f>
        <v>2025</v>
      </c>
      <c r="Q1075" t="str">
        <f>"Q"&amp;ROUNDUP(MONTH(Table1[[#This Row],[Order_Date]])/3,0)</f>
        <v>Q1</v>
      </c>
    </row>
    <row r="1076" spans="1:17" x14ac:dyDescent="0.25">
      <c r="A1076" t="s">
        <v>2397</v>
      </c>
      <c r="B1076" t="s">
        <v>2398</v>
      </c>
      <c r="C1076" t="s">
        <v>1409</v>
      </c>
      <c r="D1076" t="s">
        <v>297</v>
      </c>
      <c r="E1076" t="str">
        <f>_xlfn.XLOOKUP(Table1[[#This Row],[Product_ID]],[1]!Table1[Product_ID],[1]!Table1[Product_Name])</f>
        <v>Home &amp; Kitchen Product 64</v>
      </c>
      <c r="F1076" t="str">
        <f>_xlfn.XLOOKUP(Table1[[#This Row],[Product_ID]],[1]!Table1[Product_ID],[1]!Table1[Category])</f>
        <v>Home &amp; Kitchen</v>
      </c>
      <c r="G1076">
        <f>_xlfn.XLOOKUP(Table1[[#This Row],[Product_ID]],[1]!Table1[Product_ID],[1]!Table1[Unit_Price])</f>
        <v>8274</v>
      </c>
      <c r="H1076">
        <f>_xlfn.XLOOKUP(Table1[[#This Row],[Product_ID]],[1]!Table1[Product_ID],[1]!Table1[Cost])</f>
        <v>5791.8</v>
      </c>
      <c r="I1076">
        <v>1</v>
      </c>
      <c r="J1076">
        <v>15</v>
      </c>
      <c r="K1076">
        <f>Table1[[#This Row],[Quantity]]*Table1[[#This Row],[Unit_Price]]</f>
        <v>8274</v>
      </c>
      <c r="L1076">
        <f>Table1[[#This Row],[Quantity]]*Table1[[#This Row],[Cost]]</f>
        <v>5791.8</v>
      </c>
      <c r="M1076">
        <f>Table1[[#This Row],[Sales]]-Table1[[#This Row],[Total_Cost]]</f>
        <v>2482.1999999999998</v>
      </c>
      <c r="N1076" s="1">
        <f>Table1[[#This Row],[Profit]]/Table1[[#This Row],[Sales]]</f>
        <v>0.3</v>
      </c>
      <c r="O1076" t="str">
        <f>TEXT(Table1[[#This Row],[Order_Date]],"mmmm")</f>
        <v>November</v>
      </c>
      <c r="P1076">
        <f>YEAR(Table1[[#This Row],[Order_Date]])</f>
        <v>2025</v>
      </c>
      <c r="Q1076" t="str">
        <f>"Q"&amp;ROUNDUP(MONTH(Table1[[#This Row],[Order_Date]])/3,0)</f>
        <v>Q4</v>
      </c>
    </row>
    <row r="1077" spans="1:17" x14ac:dyDescent="0.25">
      <c r="A1077" t="s">
        <v>2399</v>
      </c>
      <c r="B1077" t="s">
        <v>876</v>
      </c>
      <c r="C1077" t="s">
        <v>770</v>
      </c>
      <c r="D1077" t="s">
        <v>753</v>
      </c>
      <c r="E1077" t="str">
        <f>_xlfn.XLOOKUP(Table1[[#This Row],[Product_ID]],[1]!Table1[Product_ID],[1]!Table1[Product_Name])</f>
        <v>Beauty Product 73</v>
      </c>
      <c r="F1077" t="str">
        <f>_xlfn.XLOOKUP(Table1[[#This Row],[Product_ID]],[1]!Table1[Product_ID],[1]!Table1[Category])</f>
        <v>Beauty</v>
      </c>
      <c r="G1077">
        <f>_xlfn.XLOOKUP(Table1[[#This Row],[Product_ID]],[1]!Table1[Product_ID],[1]!Table1[Unit_Price])</f>
        <v>626</v>
      </c>
      <c r="H1077">
        <f>_xlfn.XLOOKUP(Table1[[#This Row],[Product_ID]],[1]!Table1[Product_ID],[1]!Table1[Cost])</f>
        <v>438.2</v>
      </c>
      <c r="I1077">
        <v>3</v>
      </c>
      <c r="J1077">
        <v>15</v>
      </c>
      <c r="K1077">
        <f>Table1[[#This Row],[Quantity]]*Table1[[#This Row],[Unit_Price]]</f>
        <v>1878</v>
      </c>
      <c r="L1077">
        <f>Table1[[#This Row],[Quantity]]*Table1[[#This Row],[Cost]]</f>
        <v>1314.6</v>
      </c>
      <c r="M1077">
        <f>Table1[[#This Row],[Sales]]-Table1[[#This Row],[Total_Cost]]</f>
        <v>563.40000000000009</v>
      </c>
      <c r="N1077" s="1">
        <f>Table1[[#This Row],[Profit]]/Table1[[#This Row],[Sales]]</f>
        <v>0.30000000000000004</v>
      </c>
      <c r="O1077" t="str">
        <f>TEXT(Table1[[#This Row],[Order_Date]],"mmmm")</f>
        <v>January</v>
      </c>
      <c r="P1077">
        <f>YEAR(Table1[[#This Row],[Order_Date]])</f>
        <v>2024</v>
      </c>
      <c r="Q1077" t="str">
        <f>"Q"&amp;ROUNDUP(MONTH(Table1[[#This Row],[Order_Date]])/3,0)</f>
        <v>Q1</v>
      </c>
    </row>
    <row r="1078" spans="1:17" x14ac:dyDescent="0.25">
      <c r="A1078" t="s">
        <v>2400</v>
      </c>
      <c r="B1078" t="s">
        <v>2401</v>
      </c>
      <c r="C1078" t="s">
        <v>2402</v>
      </c>
      <c r="D1078" t="s">
        <v>146</v>
      </c>
      <c r="E1078" t="str">
        <f>_xlfn.XLOOKUP(Table1[[#This Row],[Product_ID]],[1]!Table1[Product_ID],[1]!Table1[Product_Name])</f>
        <v>Electronics Product 8</v>
      </c>
      <c r="F1078" t="str">
        <f>_xlfn.XLOOKUP(Table1[[#This Row],[Product_ID]],[1]!Table1[Product_ID],[1]!Table1[Category])</f>
        <v>Electronics</v>
      </c>
      <c r="G1078">
        <f>_xlfn.XLOOKUP(Table1[[#This Row],[Product_ID]],[1]!Table1[Product_ID],[1]!Table1[Unit_Price])</f>
        <v>41971</v>
      </c>
      <c r="H1078">
        <f>_xlfn.XLOOKUP(Table1[[#This Row],[Product_ID]],[1]!Table1[Product_ID],[1]!Table1[Cost])</f>
        <v>29379.7</v>
      </c>
      <c r="I1078">
        <v>1</v>
      </c>
      <c r="J1078">
        <v>15</v>
      </c>
      <c r="K1078">
        <f>Table1[[#This Row],[Quantity]]*Table1[[#This Row],[Unit_Price]]</f>
        <v>41971</v>
      </c>
      <c r="L1078">
        <f>Table1[[#This Row],[Quantity]]*Table1[[#This Row],[Cost]]</f>
        <v>29379.7</v>
      </c>
      <c r="M1078">
        <f>Table1[[#This Row],[Sales]]-Table1[[#This Row],[Total_Cost]]</f>
        <v>12591.3</v>
      </c>
      <c r="N1078" s="1">
        <f>Table1[[#This Row],[Profit]]/Table1[[#This Row],[Sales]]</f>
        <v>0.3</v>
      </c>
      <c r="O1078" t="str">
        <f>TEXT(Table1[[#This Row],[Order_Date]],"mmmm")</f>
        <v>July</v>
      </c>
      <c r="P1078">
        <f>YEAR(Table1[[#This Row],[Order_Date]])</f>
        <v>2025</v>
      </c>
      <c r="Q1078" t="str">
        <f>"Q"&amp;ROUNDUP(MONTH(Table1[[#This Row],[Order_Date]])/3,0)</f>
        <v>Q3</v>
      </c>
    </row>
    <row r="1079" spans="1:17" x14ac:dyDescent="0.25">
      <c r="A1079" t="s">
        <v>2403</v>
      </c>
      <c r="B1079" t="s">
        <v>65</v>
      </c>
      <c r="C1079" t="s">
        <v>2404</v>
      </c>
      <c r="D1079" t="s">
        <v>21</v>
      </c>
      <c r="E1079" t="str">
        <f>_xlfn.XLOOKUP(Table1[[#This Row],[Product_ID]],[1]!Table1[Product_ID],[1]!Table1[Product_Name])</f>
        <v>Electronics Product 77</v>
      </c>
      <c r="F1079" t="str">
        <f>_xlfn.XLOOKUP(Table1[[#This Row],[Product_ID]],[1]!Table1[Product_ID],[1]!Table1[Category])</f>
        <v>Electronics</v>
      </c>
      <c r="G1079">
        <f>_xlfn.XLOOKUP(Table1[[#This Row],[Product_ID]],[1]!Table1[Product_ID],[1]!Table1[Unit_Price])</f>
        <v>42787</v>
      </c>
      <c r="H1079">
        <f>_xlfn.XLOOKUP(Table1[[#This Row],[Product_ID]],[1]!Table1[Product_ID],[1]!Table1[Cost])</f>
        <v>29950.9</v>
      </c>
      <c r="I1079">
        <v>4</v>
      </c>
      <c r="J1079">
        <v>10</v>
      </c>
      <c r="K1079">
        <f>Table1[[#This Row],[Quantity]]*Table1[[#This Row],[Unit_Price]]</f>
        <v>171148</v>
      </c>
      <c r="L1079">
        <f>Table1[[#This Row],[Quantity]]*Table1[[#This Row],[Cost]]</f>
        <v>119803.6</v>
      </c>
      <c r="M1079">
        <f>Table1[[#This Row],[Sales]]-Table1[[#This Row],[Total_Cost]]</f>
        <v>51344.399999999994</v>
      </c>
      <c r="N1079" s="1">
        <f>Table1[[#This Row],[Profit]]/Table1[[#This Row],[Sales]]</f>
        <v>0.3</v>
      </c>
      <c r="O1079" t="str">
        <f>TEXT(Table1[[#This Row],[Order_Date]],"mmmm")</f>
        <v>November</v>
      </c>
      <c r="P1079">
        <f>YEAR(Table1[[#This Row],[Order_Date]])</f>
        <v>2024</v>
      </c>
      <c r="Q1079" t="str">
        <f>"Q"&amp;ROUNDUP(MONTH(Table1[[#This Row],[Order_Date]])/3,0)</f>
        <v>Q4</v>
      </c>
    </row>
    <row r="1080" spans="1:17" x14ac:dyDescent="0.25">
      <c r="A1080" t="s">
        <v>2405</v>
      </c>
      <c r="B1080" t="s">
        <v>2406</v>
      </c>
      <c r="C1080" t="s">
        <v>2407</v>
      </c>
      <c r="D1080" t="s">
        <v>563</v>
      </c>
      <c r="E1080" t="str">
        <f>_xlfn.XLOOKUP(Table1[[#This Row],[Product_ID]],[1]!Table1[Product_ID],[1]!Table1[Product_Name])</f>
        <v>Beauty Product 60</v>
      </c>
      <c r="F1080" t="str">
        <f>_xlfn.XLOOKUP(Table1[[#This Row],[Product_ID]],[1]!Table1[Product_ID],[1]!Table1[Category])</f>
        <v>Beauty</v>
      </c>
      <c r="G1080">
        <f>_xlfn.XLOOKUP(Table1[[#This Row],[Product_ID]],[1]!Table1[Product_ID],[1]!Table1[Unit_Price])</f>
        <v>758</v>
      </c>
      <c r="H1080">
        <f>_xlfn.XLOOKUP(Table1[[#This Row],[Product_ID]],[1]!Table1[Product_ID],[1]!Table1[Cost])</f>
        <v>530.6</v>
      </c>
      <c r="I1080">
        <v>3</v>
      </c>
      <c r="J1080">
        <v>5</v>
      </c>
      <c r="K1080">
        <f>Table1[[#This Row],[Quantity]]*Table1[[#This Row],[Unit_Price]]</f>
        <v>2274</v>
      </c>
      <c r="L1080">
        <f>Table1[[#This Row],[Quantity]]*Table1[[#This Row],[Cost]]</f>
        <v>1591.8000000000002</v>
      </c>
      <c r="M1080">
        <f>Table1[[#This Row],[Sales]]-Table1[[#This Row],[Total_Cost]]</f>
        <v>682.19999999999982</v>
      </c>
      <c r="N1080" s="1">
        <f>Table1[[#This Row],[Profit]]/Table1[[#This Row],[Sales]]</f>
        <v>0.29999999999999993</v>
      </c>
      <c r="O1080" t="str">
        <f>TEXT(Table1[[#This Row],[Order_Date]],"mmmm")</f>
        <v>June</v>
      </c>
      <c r="P1080">
        <f>YEAR(Table1[[#This Row],[Order_Date]])</f>
        <v>2024</v>
      </c>
      <c r="Q1080" t="str">
        <f>"Q"&amp;ROUNDUP(MONTH(Table1[[#This Row],[Order_Date]])/3,0)</f>
        <v>Q2</v>
      </c>
    </row>
    <row r="1081" spans="1:17" x14ac:dyDescent="0.25">
      <c r="A1081" t="s">
        <v>2408</v>
      </c>
      <c r="B1081" t="s">
        <v>2088</v>
      </c>
      <c r="C1081" t="s">
        <v>2409</v>
      </c>
      <c r="D1081" t="s">
        <v>663</v>
      </c>
      <c r="E1081" t="str">
        <f>_xlfn.XLOOKUP(Table1[[#This Row],[Product_ID]],[1]!Table1[Product_ID],[1]!Table1[Product_Name])</f>
        <v>Electronics Product 34</v>
      </c>
      <c r="F1081" t="str">
        <f>_xlfn.XLOOKUP(Table1[[#This Row],[Product_ID]],[1]!Table1[Product_ID],[1]!Table1[Category])</f>
        <v>Electronics</v>
      </c>
      <c r="G1081">
        <f>_xlfn.XLOOKUP(Table1[[#This Row],[Product_ID]],[1]!Table1[Product_ID],[1]!Table1[Unit_Price])</f>
        <v>4860</v>
      </c>
      <c r="H1081">
        <f>_xlfn.XLOOKUP(Table1[[#This Row],[Product_ID]],[1]!Table1[Product_ID],[1]!Table1[Cost])</f>
        <v>2430</v>
      </c>
      <c r="I1081">
        <v>2</v>
      </c>
      <c r="J1081">
        <v>5</v>
      </c>
      <c r="K1081">
        <f>Table1[[#This Row],[Quantity]]*Table1[[#This Row],[Unit_Price]]</f>
        <v>9720</v>
      </c>
      <c r="L1081">
        <f>Table1[[#This Row],[Quantity]]*Table1[[#This Row],[Cost]]</f>
        <v>4860</v>
      </c>
      <c r="M1081">
        <f>Table1[[#This Row],[Sales]]-Table1[[#This Row],[Total_Cost]]</f>
        <v>4860</v>
      </c>
      <c r="N1081" s="1">
        <f>Table1[[#This Row],[Profit]]/Table1[[#This Row],[Sales]]</f>
        <v>0.5</v>
      </c>
      <c r="O1081" t="str">
        <f>TEXT(Table1[[#This Row],[Order_Date]],"mmmm")</f>
        <v>July</v>
      </c>
      <c r="P1081">
        <f>YEAR(Table1[[#This Row],[Order_Date]])</f>
        <v>2024</v>
      </c>
      <c r="Q1081" t="str">
        <f>"Q"&amp;ROUNDUP(MONTH(Table1[[#This Row],[Order_Date]])/3,0)</f>
        <v>Q3</v>
      </c>
    </row>
    <row r="1082" spans="1:17" x14ac:dyDescent="0.25">
      <c r="A1082" t="s">
        <v>2410</v>
      </c>
      <c r="B1082" t="s">
        <v>1818</v>
      </c>
      <c r="C1082" t="s">
        <v>1599</v>
      </c>
      <c r="D1082" t="s">
        <v>611</v>
      </c>
      <c r="E1082" t="str">
        <f>_xlfn.XLOOKUP(Table1[[#This Row],[Product_ID]],[1]!Table1[Product_ID],[1]!Table1[Product_Name])</f>
        <v>Clothing Product 21</v>
      </c>
      <c r="F1082" t="str">
        <f>_xlfn.XLOOKUP(Table1[[#This Row],[Product_ID]],[1]!Table1[Product_ID],[1]!Table1[Category])</f>
        <v>Clothing</v>
      </c>
      <c r="G1082">
        <f>_xlfn.XLOOKUP(Table1[[#This Row],[Product_ID]],[1]!Table1[Product_ID],[1]!Table1[Unit_Price])</f>
        <v>1236</v>
      </c>
      <c r="H1082">
        <f>_xlfn.XLOOKUP(Table1[[#This Row],[Product_ID]],[1]!Table1[Product_ID],[1]!Table1[Cost])</f>
        <v>865.2</v>
      </c>
      <c r="I1082">
        <v>4</v>
      </c>
      <c r="J1082">
        <v>20</v>
      </c>
      <c r="K1082">
        <f>Table1[[#This Row],[Quantity]]*Table1[[#This Row],[Unit_Price]]</f>
        <v>4944</v>
      </c>
      <c r="L1082">
        <f>Table1[[#This Row],[Quantity]]*Table1[[#This Row],[Cost]]</f>
        <v>3460.8</v>
      </c>
      <c r="M1082">
        <f>Table1[[#This Row],[Sales]]-Table1[[#This Row],[Total_Cost]]</f>
        <v>1483.1999999999998</v>
      </c>
      <c r="N1082" s="1">
        <f>Table1[[#This Row],[Profit]]/Table1[[#This Row],[Sales]]</f>
        <v>0.3</v>
      </c>
      <c r="O1082" t="str">
        <f>TEXT(Table1[[#This Row],[Order_Date]],"mmmm")</f>
        <v>October</v>
      </c>
      <c r="P1082">
        <f>YEAR(Table1[[#This Row],[Order_Date]])</f>
        <v>2025</v>
      </c>
      <c r="Q1082" t="str">
        <f>"Q"&amp;ROUNDUP(MONTH(Table1[[#This Row],[Order_Date]])/3,0)</f>
        <v>Q4</v>
      </c>
    </row>
    <row r="1083" spans="1:17" x14ac:dyDescent="0.25">
      <c r="A1083" t="s">
        <v>2411</v>
      </c>
      <c r="B1083" t="s">
        <v>1308</v>
      </c>
      <c r="C1083" t="s">
        <v>2276</v>
      </c>
      <c r="D1083" t="s">
        <v>908</v>
      </c>
      <c r="E1083" t="str">
        <f>_xlfn.XLOOKUP(Table1[[#This Row],[Product_ID]],[1]!Table1[Product_ID],[1]!Table1[Product_Name])</f>
        <v>Beauty Product 41</v>
      </c>
      <c r="F1083" t="str">
        <f>_xlfn.XLOOKUP(Table1[[#This Row],[Product_ID]],[1]!Table1[Product_ID],[1]!Table1[Category])</f>
        <v>Beauty</v>
      </c>
      <c r="G1083">
        <f>_xlfn.XLOOKUP(Table1[[#This Row],[Product_ID]],[1]!Table1[Product_ID],[1]!Table1[Unit_Price])</f>
        <v>2433</v>
      </c>
      <c r="H1083">
        <f>_xlfn.XLOOKUP(Table1[[#This Row],[Product_ID]],[1]!Table1[Product_ID],[1]!Table1[Cost])</f>
        <v>1216.5</v>
      </c>
      <c r="I1083">
        <v>2</v>
      </c>
      <c r="J1083">
        <v>15</v>
      </c>
      <c r="K1083">
        <f>Table1[[#This Row],[Quantity]]*Table1[[#This Row],[Unit_Price]]</f>
        <v>4866</v>
      </c>
      <c r="L1083">
        <f>Table1[[#This Row],[Quantity]]*Table1[[#This Row],[Cost]]</f>
        <v>2433</v>
      </c>
      <c r="M1083">
        <f>Table1[[#This Row],[Sales]]-Table1[[#This Row],[Total_Cost]]</f>
        <v>2433</v>
      </c>
      <c r="N1083" s="1">
        <f>Table1[[#This Row],[Profit]]/Table1[[#This Row],[Sales]]</f>
        <v>0.5</v>
      </c>
      <c r="O1083" t="str">
        <f>TEXT(Table1[[#This Row],[Order_Date]],"mmmm")</f>
        <v>January</v>
      </c>
      <c r="P1083">
        <f>YEAR(Table1[[#This Row],[Order_Date]])</f>
        <v>2024</v>
      </c>
      <c r="Q1083" t="str">
        <f>"Q"&amp;ROUNDUP(MONTH(Table1[[#This Row],[Order_Date]])/3,0)</f>
        <v>Q1</v>
      </c>
    </row>
    <row r="1084" spans="1:17" x14ac:dyDescent="0.25">
      <c r="A1084" t="s">
        <v>2412</v>
      </c>
      <c r="B1084" t="s">
        <v>2413</v>
      </c>
      <c r="C1084" t="s">
        <v>1662</v>
      </c>
      <c r="D1084" t="s">
        <v>659</v>
      </c>
      <c r="E1084" t="str">
        <f>_xlfn.XLOOKUP(Table1[[#This Row],[Product_ID]],[1]!Table1[Product_ID],[1]!Table1[Product_Name])</f>
        <v>Beauty Product 43</v>
      </c>
      <c r="F1084" t="str">
        <f>_xlfn.XLOOKUP(Table1[[#This Row],[Product_ID]],[1]!Table1[Product_ID],[1]!Table1[Category])</f>
        <v>Beauty</v>
      </c>
      <c r="G1084">
        <f>_xlfn.XLOOKUP(Table1[[#This Row],[Product_ID]],[1]!Table1[Product_ID],[1]!Table1[Unit_Price])</f>
        <v>1637</v>
      </c>
      <c r="H1084">
        <f>_xlfn.XLOOKUP(Table1[[#This Row],[Product_ID]],[1]!Table1[Product_ID],[1]!Table1[Cost])</f>
        <v>818.5</v>
      </c>
      <c r="I1084">
        <v>3</v>
      </c>
      <c r="J1084">
        <v>5</v>
      </c>
      <c r="K1084">
        <f>Table1[[#This Row],[Quantity]]*Table1[[#This Row],[Unit_Price]]</f>
        <v>4911</v>
      </c>
      <c r="L1084">
        <f>Table1[[#This Row],[Quantity]]*Table1[[#This Row],[Cost]]</f>
        <v>2455.5</v>
      </c>
      <c r="M1084">
        <f>Table1[[#This Row],[Sales]]-Table1[[#This Row],[Total_Cost]]</f>
        <v>2455.5</v>
      </c>
      <c r="N1084" s="1">
        <f>Table1[[#This Row],[Profit]]/Table1[[#This Row],[Sales]]</f>
        <v>0.5</v>
      </c>
      <c r="O1084" t="str">
        <f>TEXT(Table1[[#This Row],[Order_Date]],"mmmm")</f>
        <v>July</v>
      </c>
      <c r="P1084">
        <f>YEAR(Table1[[#This Row],[Order_Date]])</f>
        <v>2025</v>
      </c>
      <c r="Q1084" t="str">
        <f>"Q"&amp;ROUNDUP(MONTH(Table1[[#This Row],[Order_Date]])/3,0)</f>
        <v>Q3</v>
      </c>
    </row>
    <row r="1085" spans="1:17" x14ac:dyDescent="0.25">
      <c r="A1085" t="s">
        <v>2414</v>
      </c>
      <c r="B1085" t="s">
        <v>2415</v>
      </c>
      <c r="C1085" t="s">
        <v>913</v>
      </c>
      <c r="D1085" t="s">
        <v>189</v>
      </c>
      <c r="E1085" t="str">
        <f>_xlfn.XLOOKUP(Table1[[#This Row],[Product_ID]],[1]!Table1[Product_ID],[1]!Table1[Product_Name])</f>
        <v>Home &amp; Kitchen Product 79</v>
      </c>
      <c r="F1085" t="str">
        <f>_xlfn.XLOOKUP(Table1[[#This Row],[Product_ID]],[1]!Table1[Product_ID],[1]!Table1[Category])</f>
        <v>Home &amp; Kitchen</v>
      </c>
      <c r="G1085">
        <f>_xlfn.XLOOKUP(Table1[[#This Row],[Product_ID]],[1]!Table1[Product_ID],[1]!Table1[Unit_Price])</f>
        <v>10900</v>
      </c>
      <c r="H1085">
        <f>_xlfn.XLOOKUP(Table1[[#This Row],[Product_ID]],[1]!Table1[Product_ID],[1]!Table1[Cost])</f>
        <v>5450</v>
      </c>
      <c r="I1085">
        <v>5</v>
      </c>
      <c r="J1085">
        <v>5</v>
      </c>
      <c r="K1085">
        <f>Table1[[#This Row],[Quantity]]*Table1[[#This Row],[Unit_Price]]</f>
        <v>54500</v>
      </c>
      <c r="L1085">
        <f>Table1[[#This Row],[Quantity]]*Table1[[#This Row],[Cost]]</f>
        <v>27250</v>
      </c>
      <c r="M1085">
        <f>Table1[[#This Row],[Sales]]-Table1[[#This Row],[Total_Cost]]</f>
        <v>27250</v>
      </c>
      <c r="N1085" s="1">
        <f>Table1[[#This Row],[Profit]]/Table1[[#This Row],[Sales]]</f>
        <v>0.5</v>
      </c>
      <c r="O1085" t="str">
        <f>TEXT(Table1[[#This Row],[Order_Date]],"mmmm")</f>
        <v>July</v>
      </c>
      <c r="P1085">
        <f>YEAR(Table1[[#This Row],[Order_Date]])</f>
        <v>2025</v>
      </c>
      <c r="Q1085" t="str">
        <f>"Q"&amp;ROUNDUP(MONTH(Table1[[#This Row],[Order_Date]])/3,0)</f>
        <v>Q3</v>
      </c>
    </row>
    <row r="1086" spans="1:17" x14ac:dyDescent="0.25">
      <c r="A1086" t="s">
        <v>2416</v>
      </c>
      <c r="B1086" t="s">
        <v>820</v>
      </c>
      <c r="C1086" t="s">
        <v>253</v>
      </c>
      <c r="D1086" t="s">
        <v>195</v>
      </c>
      <c r="E1086" t="str">
        <f>_xlfn.XLOOKUP(Table1[[#This Row],[Product_ID]],[1]!Table1[Product_ID],[1]!Table1[Product_Name])</f>
        <v>Electronics Product 57</v>
      </c>
      <c r="F1086" t="str">
        <f>_xlfn.XLOOKUP(Table1[[#This Row],[Product_ID]],[1]!Table1[Product_ID],[1]!Table1[Category])</f>
        <v>Electronics</v>
      </c>
      <c r="G1086">
        <f>_xlfn.XLOOKUP(Table1[[#This Row],[Product_ID]],[1]!Table1[Product_ID],[1]!Table1[Unit_Price])</f>
        <v>26846</v>
      </c>
      <c r="H1086">
        <f>_xlfn.XLOOKUP(Table1[[#This Row],[Product_ID]],[1]!Table1[Product_ID],[1]!Table1[Cost])</f>
        <v>16107.6</v>
      </c>
      <c r="I1086">
        <v>4</v>
      </c>
      <c r="J1086">
        <v>20</v>
      </c>
      <c r="K1086">
        <f>Table1[[#This Row],[Quantity]]*Table1[[#This Row],[Unit_Price]]</f>
        <v>107384</v>
      </c>
      <c r="L1086">
        <f>Table1[[#This Row],[Quantity]]*Table1[[#This Row],[Cost]]</f>
        <v>64430.400000000001</v>
      </c>
      <c r="M1086">
        <f>Table1[[#This Row],[Sales]]-Table1[[#This Row],[Total_Cost]]</f>
        <v>42953.599999999999</v>
      </c>
      <c r="N1086" s="1">
        <f>Table1[[#This Row],[Profit]]/Table1[[#This Row],[Sales]]</f>
        <v>0.39999999999999997</v>
      </c>
      <c r="O1086" t="str">
        <f>TEXT(Table1[[#This Row],[Order_Date]],"mmmm")</f>
        <v>October</v>
      </c>
      <c r="P1086">
        <f>YEAR(Table1[[#This Row],[Order_Date]])</f>
        <v>2025</v>
      </c>
      <c r="Q1086" t="str">
        <f>"Q"&amp;ROUNDUP(MONTH(Table1[[#This Row],[Order_Date]])/3,0)</f>
        <v>Q4</v>
      </c>
    </row>
    <row r="1087" spans="1:17" x14ac:dyDescent="0.25">
      <c r="A1087" t="s">
        <v>2417</v>
      </c>
      <c r="B1087" t="s">
        <v>1384</v>
      </c>
      <c r="C1087" t="s">
        <v>2418</v>
      </c>
      <c r="D1087" t="s">
        <v>659</v>
      </c>
      <c r="E1087" t="str">
        <f>_xlfn.XLOOKUP(Table1[[#This Row],[Product_ID]],[1]!Table1[Product_ID],[1]!Table1[Product_Name])</f>
        <v>Beauty Product 43</v>
      </c>
      <c r="F1087" t="str">
        <f>_xlfn.XLOOKUP(Table1[[#This Row],[Product_ID]],[1]!Table1[Product_ID],[1]!Table1[Category])</f>
        <v>Beauty</v>
      </c>
      <c r="G1087">
        <f>_xlfn.XLOOKUP(Table1[[#This Row],[Product_ID]],[1]!Table1[Product_ID],[1]!Table1[Unit_Price])</f>
        <v>1637</v>
      </c>
      <c r="H1087">
        <f>_xlfn.XLOOKUP(Table1[[#This Row],[Product_ID]],[1]!Table1[Product_ID],[1]!Table1[Cost])</f>
        <v>818.5</v>
      </c>
      <c r="I1087">
        <v>5</v>
      </c>
      <c r="J1087">
        <v>5</v>
      </c>
      <c r="K1087">
        <f>Table1[[#This Row],[Quantity]]*Table1[[#This Row],[Unit_Price]]</f>
        <v>8185</v>
      </c>
      <c r="L1087">
        <f>Table1[[#This Row],[Quantity]]*Table1[[#This Row],[Cost]]</f>
        <v>4092.5</v>
      </c>
      <c r="M1087">
        <f>Table1[[#This Row],[Sales]]-Table1[[#This Row],[Total_Cost]]</f>
        <v>4092.5</v>
      </c>
      <c r="N1087" s="1">
        <f>Table1[[#This Row],[Profit]]/Table1[[#This Row],[Sales]]</f>
        <v>0.5</v>
      </c>
      <c r="O1087" t="str">
        <f>TEXT(Table1[[#This Row],[Order_Date]],"mmmm")</f>
        <v>October</v>
      </c>
      <c r="P1087">
        <f>YEAR(Table1[[#This Row],[Order_Date]])</f>
        <v>2024</v>
      </c>
      <c r="Q1087" t="str">
        <f>"Q"&amp;ROUNDUP(MONTH(Table1[[#This Row],[Order_Date]])/3,0)</f>
        <v>Q4</v>
      </c>
    </row>
    <row r="1088" spans="1:17" x14ac:dyDescent="0.25">
      <c r="A1088" t="s">
        <v>2419</v>
      </c>
      <c r="B1088" t="s">
        <v>2056</v>
      </c>
      <c r="C1088" t="s">
        <v>134</v>
      </c>
      <c r="D1088" t="s">
        <v>317</v>
      </c>
      <c r="E1088" t="str">
        <f>_xlfn.XLOOKUP(Table1[[#This Row],[Product_ID]],[1]!Table1[Product_ID],[1]!Table1[Product_Name])</f>
        <v>Beauty Product 90</v>
      </c>
      <c r="F1088" t="str">
        <f>_xlfn.XLOOKUP(Table1[[#This Row],[Product_ID]],[1]!Table1[Product_ID],[1]!Table1[Category])</f>
        <v>Beauty</v>
      </c>
      <c r="G1088">
        <f>_xlfn.XLOOKUP(Table1[[#This Row],[Product_ID]],[1]!Table1[Product_ID],[1]!Table1[Unit_Price])</f>
        <v>1510</v>
      </c>
      <c r="H1088">
        <f>_xlfn.XLOOKUP(Table1[[#This Row],[Product_ID]],[1]!Table1[Product_ID],[1]!Table1[Cost])</f>
        <v>755</v>
      </c>
      <c r="I1088">
        <v>2</v>
      </c>
      <c r="J1088">
        <v>15</v>
      </c>
      <c r="K1088">
        <f>Table1[[#This Row],[Quantity]]*Table1[[#This Row],[Unit_Price]]</f>
        <v>3020</v>
      </c>
      <c r="L1088">
        <f>Table1[[#This Row],[Quantity]]*Table1[[#This Row],[Cost]]</f>
        <v>1510</v>
      </c>
      <c r="M1088">
        <f>Table1[[#This Row],[Sales]]-Table1[[#This Row],[Total_Cost]]</f>
        <v>1510</v>
      </c>
      <c r="N1088" s="1">
        <f>Table1[[#This Row],[Profit]]/Table1[[#This Row],[Sales]]</f>
        <v>0.5</v>
      </c>
      <c r="O1088" t="str">
        <f>TEXT(Table1[[#This Row],[Order_Date]],"mmmm")</f>
        <v>December</v>
      </c>
      <c r="P1088">
        <f>YEAR(Table1[[#This Row],[Order_Date]])</f>
        <v>2024</v>
      </c>
      <c r="Q1088" t="str">
        <f>"Q"&amp;ROUNDUP(MONTH(Table1[[#This Row],[Order_Date]])/3,0)</f>
        <v>Q4</v>
      </c>
    </row>
    <row r="1089" spans="1:17" x14ac:dyDescent="0.25">
      <c r="A1089" t="s">
        <v>2420</v>
      </c>
      <c r="B1089" t="s">
        <v>2421</v>
      </c>
      <c r="C1089" t="s">
        <v>1089</v>
      </c>
      <c r="D1089" t="s">
        <v>628</v>
      </c>
      <c r="E1089" t="str">
        <f>_xlfn.XLOOKUP(Table1[[#This Row],[Product_ID]],[1]!Table1[Product_ID],[1]!Table1[Product_Name])</f>
        <v>Sports Product 97</v>
      </c>
      <c r="F1089" t="str">
        <f>_xlfn.XLOOKUP(Table1[[#This Row],[Product_ID]],[1]!Table1[Product_ID],[1]!Table1[Category])</f>
        <v>Sports</v>
      </c>
      <c r="G1089">
        <f>_xlfn.XLOOKUP(Table1[[#This Row],[Product_ID]],[1]!Table1[Product_ID],[1]!Table1[Unit_Price])</f>
        <v>9084</v>
      </c>
      <c r="H1089">
        <f>_xlfn.XLOOKUP(Table1[[#This Row],[Product_ID]],[1]!Table1[Product_ID],[1]!Table1[Cost])</f>
        <v>6358.8</v>
      </c>
      <c r="I1089">
        <v>2</v>
      </c>
      <c r="J1089">
        <v>10</v>
      </c>
      <c r="K1089">
        <f>Table1[[#This Row],[Quantity]]*Table1[[#This Row],[Unit_Price]]</f>
        <v>18168</v>
      </c>
      <c r="L1089">
        <f>Table1[[#This Row],[Quantity]]*Table1[[#This Row],[Cost]]</f>
        <v>12717.6</v>
      </c>
      <c r="M1089">
        <f>Table1[[#This Row],[Sales]]-Table1[[#This Row],[Total_Cost]]</f>
        <v>5450.4</v>
      </c>
      <c r="N1089" s="1">
        <f>Table1[[#This Row],[Profit]]/Table1[[#This Row],[Sales]]</f>
        <v>0.3</v>
      </c>
      <c r="O1089" t="str">
        <f>TEXT(Table1[[#This Row],[Order_Date]],"mmmm")</f>
        <v>April</v>
      </c>
      <c r="P1089">
        <f>YEAR(Table1[[#This Row],[Order_Date]])</f>
        <v>2025</v>
      </c>
      <c r="Q1089" t="str">
        <f>"Q"&amp;ROUNDUP(MONTH(Table1[[#This Row],[Order_Date]])/3,0)</f>
        <v>Q2</v>
      </c>
    </row>
    <row r="1090" spans="1:17" x14ac:dyDescent="0.25">
      <c r="A1090" t="s">
        <v>2422</v>
      </c>
      <c r="B1090" t="s">
        <v>187</v>
      </c>
      <c r="C1090" t="s">
        <v>2423</v>
      </c>
      <c r="D1090" t="s">
        <v>476</v>
      </c>
      <c r="E1090" t="str">
        <f>_xlfn.XLOOKUP(Table1[[#This Row],[Product_ID]],[1]!Table1[Product_ID],[1]!Table1[Product_Name])</f>
        <v>Electronics Product 22</v>
      </c>
      <c r="F1090" t="str">
        <f>_xlfn.XLOOKUP(Table1[[#This Row],[Product_ID]],[1]!Table1[Product_ID],[1]!Table1[Category])</f>
        <v>Electronics</v>
      </c>
      <c r="G1090">
        <f>_xlfn.XLOOKUP(Table1[[#This Row],[Product_ID]],[1]!Table1[Product_ID],[1]!Table1[Unit_Price])</f>
        <v>48755</v>
      </c>
      <c r="H1090">
        <f>_xlfn.XLOOKUP(Table1[[#This Row],[Product_ID]],[1]!Table1[Product_ID],[1]!Table1[Cost])</f>
        <v>29253</v>
      </c>
      <c r="I1090">
        <v>5</v>
      </c>
      <c r="J1090">
        <v>15</v>
      </c>
      <c r="K1090">
        <f>Table1[[#This Row],[Quantity]]*Table1[[#This Row],[Unit_Price]]</f>
        <v>243775</v>
      </c>
      <c r="L1090">
        <f>Table1[[#This Row],[Quantity]]*Table1[[#This Row],[Cost]]</f>
        <v>146265</v>
      </c>
      <c r="M1090">
        <f>Table1[[#This Row],[Sales]]-Table1[[#This Row],[Total_Cost]]</f>
        <v>97510</v>
      </c>
      <c r="N1090" s="1">
        <f>Table1[[#This Row],[Profit]]/Table1[[#This Row],[Sales]]</f>
        <v>0.4</v>
      </c>
      <c r="O1090" t="str">
        <f>TEXT(Table1[[#This Row],[Order_Date]],"mmmm")</f>
        <v>March</v>
      </c>
      <c r="P1090">
        <f>YEAR(Table1[[#This Row],[Order_Date]])</f>
        <v>2025</v>
      </c>
      <c r="Q1090" t="str">
        <f>"Q"&amp;ROUNDUP(MONTH(Table1[[#This Row],[Order_Date]])/3,0)</f>
        <v>Q1</v>
      </c>
    </row>
    <row r="1091" spans="1:17" x14ac:dyDescent="0.25">
      <c r="A1091" t="s">
        <v>2424</v>
      </c>
      <c r="B1091" t="s">
        <v>2425</v>
      </c>
      <c r="C1091" t="s">
        <v>2426</v>
      </c>
      <c r="D1091" t="s">
        <v>17</v>
      </c>
      <c r="E1091" t="str">
        <f>_xlfn.XLOOKUP(Table1[[#This Row],[Product_ID]],[1]!Table1[Product_ID],[1]!Table1[Product_Name])</f>
        <v>Clothing Product 38</v>
      </c>
      <c r="F1091" t="str">
        <f>_xlfn.XLOOKUP(Table1[[#This Row],[Product_ID]],[1]!Table1[Product_ID],[1]!Table1[Category])</f>
        <v>Clothing</v>
      </c>
      <c r="G1091">
        <f>_xlfn.XLOOKUP(Table1[[#This Row],[Product_ID]],[1]!Table1[Product_ID],[1]!Table1[Unit_Price])</f>
        <v>413</v>
      </c>
      <c r="H1091">
        <f>_xlfn.XLOOKUP(Table1[[#This Row],[Product_ID]],[1]!Table1[Product_ID],[1]!Table1[Cost])</f>
        <v>247.8</v>
      </c>
      <c r="I1091">
        <v>4</v>
      </c>
      <c r="J1091">
        <v>20</v>
      </c>
      <c r="K1091">
        <f>Table1[[#This Row],[Quantity]]*Table1[[#This Row],[Unit_Price]]</f>
        <v>1652</v>
      </c>
      <c r="L1091">
        <f>Table1[[#This Row],[Quantity]]*Table1[[#This Row],[Cost]]</f>
        <v>991.2</v>
      </c>
      <c r="M1091">
        <f>Table1[[#This Row],[Sales]]-Table1[[#This Row],[Total_Cost]]</f>
        <v>660.8</v>
      </c>
      <c r="N1091" s="1">
        <f>Table1[[#This Row],[Profit]]/Table1[[#This Row],[Sales]]</f>
        <v>0.39999999999999997</v>
      </c>
      <c r="O1091" t="str">
        <f>TEXT(Table1[[#This Row],[Order_Date]],"mmmm")</f>
        <v>June</v>
      </c>
      <c r="P1091">
        <f>YEAR(Table1[[#This Row],[Order_Date]])</f>
        <v>2025</v>
      </c>
      <c r="Q1091" t="str">
        <f>"Q"&amp;ROUNDUP(MONTH(Table1[[#This Row],[Order_Date]])/3,0)</f>
        <v>Q2</v>
      </c>
    </row>
    <row r="1092" spans="1:17" x14ac:dyDescent="0.25">
      <c r="A1092" t="s">
        <v>2427</v>
      </c>
      <c r="B1092" t="s">
        <v>65</v>
      </c>
      <c r="C1092" t="s">
        <v>95</v>
      </c>
      <c r="D1092" t="s">
        <v>855</v>
      </c>
      <c r="E1092" t="str">
        <f>_xlfn.XLOOKUP(Table1[[#This Row],[Product_ID]],[1]!Table1[Product_ID],[1]!Table1[Product_Name])</f>
        <v>Sports Product 62</v>
      </c>
      <c r="F1092" t="str">
        <f>_xlfn.XLOOKUP(Table1[[#This Row],[Product_ID]],[1]!Table1[Product_ID],[1]!Table1[Category])</f>
        <v>Sports</v>
      </c>
      <c r="G1092">
        <f>_xlfn.XLOOKUP(Table1[[#This Row],[Product_ID]],[1]!Table1[Product_ID],[1]!Table1[Unit_Price])</f>
        <v>2777</v>
      </c>
      <c r="H1092">
        <f>_xlfn.XLOOKUP(Table1[[#This Row],[Product_ID]],[1]!Table1[Product_ID],[1]!Table1[Cost])</f>
        <v>1943.9</v>
      </c>
      <c r="I1092">
        <v>4</v>
      </c>
      <c r="J1092">
        <v>0</v>
      </c>
      <c r="K1092">
        <f>Table1[[#This Row],[Quantity]]*Table1[[#This Row],[Unit_Price]]</f>
        <v>11108</v>
      </c>
      <c r="L1092">
        <f>Table1[[#This Row],[Quantity]]*Table1[[#This Row],[Cost]]</f>
        <v>7775.6</v>
      </c>
      <c r="M1092">
        <f>Table1[[#This Row],[Sales]]-Table1[[#This Row],[Total_Cost]]</f>
        <v>3332.3999999999996</v>
      </c>
      <c r="N1092" s="1">
        <f>Table1[[#This Row],[Profit]]/Table1[[#This Row],[Sales]]</f>
        <v>0.3</v>
      </c>
      <c r="O1092" t="str">
        <f>TEXT(Table1[[#This Row],[Order_Date]],"mmmm")</f>
        <v>November</v>
      </c>
      <c r="P1092">
        <f>YEAR(Table1[[#This Row],[Order_Date]])</f>
        <v>2024</v>
      </c>
      <c r="Q1092" t="str">
        <f>"Q"&amp;ROUNDUP(MONTH(Table1[[#This Row],[Order_Date]])/3,0)</f>
        <v>Q4</v>
      </c>
    </row>
    <row r="1093" spans="1:17" x14ac:dyDescent="0.25">
      <c r="A1093" t="s">
        <v>2428</v>
      </c>
      <c r="B1093" t="s">
        <v>1388</v>
      </c>
      <c r="C1093" t="s">
        <v>2429</v>
      </c>
      <c r="D1093" t="s">
        <v>366</v>
      </c>
      <c r="E1093" t="str">
        <f>_xlfn.XLOOKUP(Table1[[#This Row],[Product_ID]],[1]!Table1[Product_ID],[1]!Table1[Product_Name])</f>
        <v>Home &amp; Kitchen Product 93</v>
      </c>
      <c r="F1093" t="str">
        <f>_xlfn.XLOOKUP(Table1[[#This Row],[Product_ID]],[1]!Table1[Product_ID],[1]!Table1[Category])</f>
        <v>Home &amp; Kitchen</v>
      </c>
      <c r="G1093">
        <f>_xlfn.XLOOKUP(Table1[[#This Row],[Product_ID]],[1]!Table1[Product_ID],[1]!Table1[Unit_Price])</f>
        <v>10597</v>
      </c>
      <c r="H1093">
        <f>_xlfn.XLOOKUP(Table1[[#This Row],[Product_ID]],[1]!Table1[Product_ID],[1]!Table1[Cost])</f>
        <v>5298.5</v>
      </c>
      <c r="I1093">
        <v>3</v>
      </c>
      <c r="J1093">
        <v>0</v>
      </c>
      <c r="K1093">
        <f>Table1[[#This Row],[Quantity]]*Table1[[#This Row],[Unit_Price]]</f>
        <v>31791</v>
      </c>
      <c r="L1093">
        <f>Table1[[#This Row],[Quantity]]*Table1[[#This Row],[Cost]]</f>
        <v>15895.5</v>
      </c>
      <c r="M1093">
        <f>Table1[[#This Row],[Sales]]-Table1[[#This Row],[Total_Cost]]</f>
        <v>15895.5</v>
      </c>
      <c r="N1093" s="1">
        <f>Table1[[#This Row],[Profit]]/Table1[[#This Row],[Sales]]</f>
        <v>0.5</v>
      </c>
      <c r="O1093" t="str">
        <f>TEXT(Table1[[#This Row],[Order_Date]],"mmmm")</f>
        <v>February</v>
      </c>
      <c r="P1093">
        <f>YEAR(Table1[[#This Row],[Order_Date]])</f>
        <v>2025</v>
      </c>
      <c r="Q1093" t="str">
        <f>"Q"&amp;ROUNDUP(MONTH(Table1[[#This Row],[Order_Date]])/3,0)</f>
        <v>Q1</v>
      </c>
    </row>
    <row r="1094" spans="1:17" x14ac:dyDescent="0.25">
      <c r="A1094" t="s">
        <v>2430</v>
      </c>
      <c r="B1094" t="s">
        <v>1180</v>
      </c>
      <c r="C1094" t="s">
        <v>1416</v>
      </c>
      <c r="D1094" t="s">
        <v>615</v>
      </c>
      <c r="E1094" t="str">
        <f>_xlfn.XLOOKUP(Table1[[#This Row],[Product_ID]],[1]!Table1[Product_ID],[1]!Table1[Product_Name])</f>
        <v>Home &amp; Kitchen Product 92</v>
      </c>
      <c r="F1094" t="str">
        <f>_xlfn.XLOOKUP(Table1[[#This Row],[Product_ID]],[1]!Table1[Product_ID],[1]!Table1[Category])</f>
        <v>Home &amp; Kitchen</v>
      </c>
      <c r="G1094">
        <f>_xlfn.XLOOKUP(Table1[[#This Row],[Product_ID]],[1]!Table1[Product_ID],[1]!Table1[Unit_Price])</f>
        <v>7315</v>
      </c>
      <c r="H1094">
        <f>_xlfn.XLOOKUP(Table1[[#This Row],[Product_ID]],[1]!Table1[Product_ID],[1]!Table1[Cost])</f>
        <v>4389</v>
      </c>
      <c r="I1094">
        <v>4</v>
      </c>
      <c r="J1094">
        <v>15</v>
      </c>
      <c r="K1094">
        <f>Table1[[#This Row],[Quantity]]*Table1[[#This Row],[Unit_Price]]</f>
        <v>29260</v>
      </c>
      <c r="L1094">
        <f>Table1[[#This Row],[Quantity]]*Table1[[#This Row],[Cost]]</f>
        <v>17556</v>
      </c>
      <c r="M1094">
        <f>Table1[[#This Row],[Sales]]-Table1[[#This Row],[Total_Cost]]</f>
        <v>11704</v>
      </c>
      <c r="N1094" s="1">
        <f>Table1[[#This Row],[Profit]]/Table1[[#This Row],[Sales]]</f>
        <v>0.4</v>
      </c>
      <c r="O1094" t="str">
        <f>TEXT(Table1[[#This Row],[Order_Date]],"mmmm")</f>
        <v>March</v>
      </c>
      <c r="P1094">
        <f>YEAR(Table1[[#This Row],[Order_Date]])</f>
        <v>2025</v>
      </c>
      <c r="Q1094" t="str">
        <f>"Q"&amp;ROUNDUP(MONTH(Table1[[#This Row],[Order_Date]])/3,0)</f>
        <v>Q1</v>
      </c>
    </row>
    <row r="1095" spans="1:17" x14ac:dyDescent="0.25">
      <c r="A1095" t="s">
        <v>2431</v>
      </c>
      <c r="B1095" t="s">
        <v>422</v>
      </c>
      <c r="C1095" t="s">
        <v>2432</v>
      </c>
      <c r="D1095" t="s">
        <v>29</v>
      </c>
      <c r="E1095" t="str">
        <f>_xlfn.XLOOKUP(Table1[[#This Row],[Product_ID]],[1]!Table1[Product_ID],[1]!Table1[Product_Name])</f>
        <v>Beauty Product 18</v>
      </c>
      <c r="F1095" t="str">
        <f>_xlfn.XLOOKUP(Table1[[#This Row],[Product_ID]],[1]!Table1[Product_ID],[1]!Table1[Category])</f>
        <v>Beauty</v>
      </c>
      <c r="G1095">
        <f>_xlfn.XLOOKUP(Table1[[#This Row],[Product_ID]],[1]!Table1[Product_ID],[1]!Table1[Unit_Price])</f>
        <v>3985</v>
      </c>
      <c r="H1095">
        <f>_xlfn.XLOOKUP(Table1[[#This Row],[Product_ID]],[1]!Table1[Product_ID],[1]!Table1[Cost])</f>
        <v>2789.5</v>
      </c>
      <c r="I1095">
        <v>3</v>
      </c>
      <c r="J1095">
        <v>20</v>
      </c>
      <c r="K1095">
        <f>Table1[[#This Row],[Quantity]]*Table1[[#This Row],[Unit_Price]]</f>
        <v>11955</v>
      </c>
      <c r="L1095">
        <f>Table1[[#This Row],[Quantity]]*Table1[[#This Row],[Cost]]</f>
        <v>8368.5</v>
      </c>
      <c r="M1095">
        <f>Table1[[#This Row],[Sales]]-Table1[[#This Row],[Total_Cost]]</f>
        <v>3586.5</v>
      </c>
      <c r="N1095" s="1">
        <f>Table1[[#This Row],[Profit]]/Table1[[#This Row],[Sales]]</f>
        <v>0.3</v>
      </c>
      <c r="O1095" t="str">
        <f>TEXT(Table1[[#This Row],[Order_Date]],"mmmm")</f>
        <v>February</v>
      </c>
      <c r="P1095">
        <f>YEAR(Table1[[#This Row],[Order_Date]])</f>
        <v>2024</v>
      </c>
      <c r="Q1095" t="str">
        <f>"Q"&amp;ROUNDUP(MONTH(Table1[[#This Row],[Order_Date]])/3,0)</f>
        <v>Q1</v>
      </c>
    </row>
    <row r="1096" spans="1:17" x14ac:dyDescent="0.25">
      <c r="A1096" t="s">
        <v>2433</v>
      </c>
      <c r="B1096" t="s">
        <v>2434</v>
      </c>
      <c r="C1096" t="s">
        <v>767</v>
      </c>
      <c r="D1096" t="s">
        <v>37</v>
      </c>
      <c r="E1096" t="str">
        <f>_xlfn.XLOOKUP(Table1[[#This Row],[Product_ID]],[1]!Table1[Product_ID],[1]!Table1[Product_Name])</f>
        <v>Home &amp; Kitchen Product 46</v>
      </c>
      <c r="F1096" t="str">
        <f>_xlfn.XLOOKUP(Table1[[#This Row],[Product_ID]],[1]!Table1[Product_ID],[1]!Table1[Category])</f>
        <v>Home &amp; Kitchen</v>
      </c>
      <c r="G1096">
        <f>_xlfn.XLOOKUP(Table1[[#This Row],[Product_ID]],[1]!Table1[Product_ID],[1]!Table1[Unit_Price])</f>
        <v>10604</v>
      </c>
      <c r="H1096">
        <f>_xlfn.XLOOKUP(Table1[[#This Row],[Product_ID]],[1]!Table1[Product_ID],[1]!Table1[Cost])</f>
        <v>5302</v>
      </c>
      <c r="I1096">
        <v>5</v>
      </c>
      <c r="J1096">
        <v>20</v>
      </c>
      <c r="K1096">
        <f>Table1[[#This Row],[Quantity]]*Table1[[#This Row],[Unit_Price]]</f>
        <v>53020</v>
      </c>
      <c r="L1096">
        <f>Table1[[#This Row],[Quantity]]*Table1[[#This Row],[Cost]]</f>
        <v>26510</v>
      </c>
      <c r="M1096">
        <f>Table1[[#This Row],[Sales]]-Table1[[#This Row],[Total_Cost]]</f>
        <v>26510</v>
      </c>
      <c r="N1096" s="1">
        <f>Table1[[#This Row],[Profit]]/Table1[[#This Row],[Sales]]</f>
        <v>0.5</v>
      </c>
      <c r="O1096" t="str">
        <f>TEXT(Table1[[#This Row],[Order_Date]],"mmmm")</f>
        <v>November</v>
      </c>
      <c r="P1096">
        <f>YEAR(Table1[[#This Row],[Order_Date]])</f>
        <v>2025</v>
      </c>
      <c r="Q1096" t="str">
        <f>"Q"&amp;ROUNDUP(MONTH(Table1[[#This Row],[Order_Date]])/3,0)</f>
        <v>Q4</v>
      </c>
    </row>
    <row r="1097" spans="1:17" x14ac:dyDescent="0.25">
      <c r="A1097" t="s">
        <v>2435</v>
      </c>
      <c r="B1097" t="s">
        <v>428</v>
      </c>
      <c r="C1097" t="s">
        <v>2436</v>
      </c>
      <c r="D1097" t="s">
        <v>598</v>
      </c>
      <c r="E1097" t="str">
        <f>_xlfn.XLOOKUP(Table1[[#This Row],[Product_ID]],[1]!Table1[Product_ID],[1]!Table1[Product_Name])</f>
        <v>Clothing Product 84</v>
      </c>
      <c r="F1097" t="str">
        <f>_xlfn.XLOOKUP(Table1[[#This Row],[Product_ID]],[1]!Table1[Product_ID],[1]!Table1[Category])</f>
        <v>Clothing</v>
      </c>
      <c r="G1097">
        <f>_xlfn.XLOOKUP(Table1[[#This Row],[Product_ID]],[1]!Table1[Product_ID],[1]!Table1[Unit_Price])</f>
        <v>3921</v>
      </c>
      <c r="H1097">
        <f>_xlfn.XLOOKUP(Table1[[#This Row],[Product_ID]],[1]!Table1[Product_ID],[1]!Table1[Cost])</f>
        <v>2352.6</v>
      </c>
      <c r="I1097">
        <v>3</v>
      </c>
      <c r="J1097">
        <v>20</v>
      </c>
      <c r="K1097">
        <f>Table1[[#This Row],[Quantity]]*Table1[[#This Row],[Unit_Price]]</f>
        <v>11763</v>
      </c>
      <c r="L1097">
        <f>Table1[[#This Row],[Quantity]]*Table1[[#This Row],[Cost]]</f>
        <v>7057.7999999999993</v>
      </c>
      <c r="M1097">
        <f>Table1[[#This Row],[Sales]]-Table1[[#This Row],[Total_Cost]]</f>
        <v>4705.2000000000007</v>
      </c>
      <c r="N1097" s="1">
        <f>Table1[[#This Row],[Profit]]/Table1[[#This Row],[Sales]]</f>
        <v>0.40000000000000008</v>
      </c>
      <c r="O1097" t="str">
        <f>TEXT(Table1[[#This Row],[Order_Date]],"mmmm")</f>
        <v>August</v>
      </c>
      <c r="P1097">
        <f>YEAR(Table1[[#This Row],[Order_Date]])</f>
        <v>2024</v>
      </c>
      <c r="Q1097" t="str">
        <f>"Q"&amp;ROUNDUP(MONTH(Table1[[#This Row],[Order_Date]])/3,0)</f>
        <v>Q3</v>
      </c>
    </row>
    <row r="1098" spans="1:17" x14ac:dyDescent="0.25">
      <c r="A1098" t="s">
        <v>2437</v>
      </c>
      <c r="B1098" t="s">
        <v>2438</v>
      </c>
      <c r="C1098" t="s">
        <v>2439</v>
      </c>
      <c r="D1098" t="s">
        <v>567</v>
      </c>
      <c r="E1098" t="str">
        <f>_xlfn.XLOOKUP(Table1[[#This Row],[Product_ID]],[1]!Table1[Product_ID],[1]!Table1[Product_Name])</f>
        <v>Beauty Product 52</v>
      </c>
      <c r="F1098" t="str">
        <f>_xlfn.XLOOKUP(Table1[[#This Row],[Product_ID]],[1]!Table1[Product_ID],[1]!Table1[Category])</f>
        <v>Beauty</v>
      </c>
      <c r="G1098">
        <f>_xlfn.XLOOKUP(Table1[[#This Row],[Product_ID]],[1]!Table1[Product_ID],[1]!Table1[Unit_Price])</f>
        <v>192</v>
      </c>
      <c r="H1098">
        <f>_xlfn.XLOOKUP(Table1[[#This Row],[Product_ID]],[1]!Table1[Product_ID],[1]!Table1[Cost])</f>
        <v>96</v>
      </c>
      <c r="I1098">
        <v>3</v>
      </c>
      <c r="J1098">
        <v>10</v>
      </c>
      <c r="K1098">
        <f>Table1[[#This Row],[Quantity]]*Table1[[#This Row],[Unit_Price]]</f>
        <v>576</v>
      </c>
      <c r="L1098">
        <f>Table1[[#This Row],[Quantity]]*Table1[[#This Row],[Cost]]</f>
        <v>288</v>
      </c>
      <c r="M1098">
        <f>Table1[[#This Row],[Sales]]-Table1[[#This Row],[Total_Cost]]</f>
        <v>288</v>
      </c>
      <c r="N1098" s="1">
        <f>Table1[[#This Row],[Profit]]/Table1[[#This Row],[Sales]]</f>
        <v>0.5</v>
      </c>
      <c r="O1098" t="str">
        <f>TEXT(Table1[[#This Row],[Order_Date]],"mmmm")</f>
        <v>February</v>
      </c>
      <c r="P1098">
        <f>YEAR(Table1[[#This Row],[Order_Date]])</f>
        <v>2024</v>
      </c>
      <c r="Q1098" t="str">
        <f>"Q"&amp;ROUNDUP(MONTH(Table1[[#This Row],[Order_Date]])/3,0)</f>
        <v>Q1</v>
      </c>
    </row>
    <row r="1099" spans="1:17" x14ac:dyDescent="0.25">
      <c r="A1099" t="s">
        <v>2440</v>
      </c>
      <c r="B1099" t="s">
        <v>2441</v>
      </c>
      <c r="C1099" t="s">
        <v>2442</v>
      </c>
      <c r="D1099" t="s">
        <v>471</v>
      </c>
      <c r="E1099" t="str">
        <f>_xlfn.XLOOKUP(Table1[[#This Row],[Product_ID]],[1]!Table1[Product_ID],[1]!Table1[Product_Name])</f>
        <v>Sports Product 66</v>
      </c>
      <c r="F1099" t="str">
        <f>_xlfn.XLOOKUP(Table1[[#This Row],[Product_ID]],[1]!Table1[Product_ID],[1]!Table1[Category])</f>
        <v>Sports</v>
      </c>
      <c r="G1099">
        <f>_xlfn.XLOOKUP(Table1[[#This Row],[Product_ID]],[1]!Table1[Product_ID],[1]!Table1[Unit_Price])</f>
        <v>4711</v>
      </c>
      <c r="H1099">
        <f>_xlfn.XLOOKUP(Table1[[#This Row],[Product_ID]],[1]!Table1[Product_ID],[1]!Table1[Cost])</f>
        <v>2826.6</v>
      </c>
      <c r="I1099">
        <v>4</v>
      </c>
      <c r="J1099">
        <v>0</v>
      </c>
      <c r="K1099">
        <f>Table1[[#This Row],[Quantity]]*Table1[[#This Row],[Unit_Price]]</f>
        <v>18844</v>
      </c>
      <c r="L1099">
        <f>Table1[[#This Row],[Quantity]]*Table1[[#This Row],[Cost]]</f>
        <v>11306.4</v>
      </c>
      <c r="M1099">
        <f>Table1[[#This Row],[Sales]]-Table1[[#This Row],[Total_Cost]]</f>
        <v>7537.6</v>
      </c>
      <c r="N1099" s="1">
        <f>Table1[[#This Row],[Profit]]/Table1[[#This Row],[Sales]]</f>
        <v>0.4</v>
      </c>
      <c r="O1099" t="str">
        <f>TEXT(Table1[[#This Row],[Order_Date]],"mmmm")</f>
        <v>August</v>
      </c>
      <c r="P1099">
        <f>YEAR(Table1[[#This Row],[Order_Date]])</f>
        <v>2024</v>
      </c>
      <c r="Q1099" t="str">
        <f>"Q"&amp;ROUNDUP(MONTH(Table1[[#This Row],[Order_Date]])/3,0)</f>
        <v>Q3</v>
      </c>
    </row>
    <row r="1100" spans="1:17" x14ac:dyDescent="0.25">
      <c r="A1100" t="s">
        <v>2443</v>
      </c>
      <c r="B1100" t="s">
        <v>1457</v>
      </c>
      <c r="C1100" t="s">
        <v>641</v>
      </c>
      <c r="D1100" t="s">
        <v>297</v>
      </c>
      <c r="E1100" t="str">
        <f>_xlfn.XLOOKUP(Table1[[#This Row],[Product_ID]],[1]!Table1[Product_ID],[1]!Table1[Product_Name])</f>
        <v>Home &amp; Kitchen Product 64</v>
      </c>
      <c r="F1100" t="str">
        <f>_xlfn.XLOOKUP(Table1[[#This Row],[Product_ID]],[1]!Table1[Product_ID],[1]!Table1[Category])</f>
        <v>Home &amp; Kitchen</v>
      </c>
      <c r="G1100">
        <f>_xlfn.XLOOKUP(Table1[[#This Row],[Product_ID]],[1]!Table1[Product_ID],[1]!Table1[Unit_Price])</f>
        <v>8274</v>
      </c>
      <c r="H1100">
        <f>_xlfn.XLOOKUP(Table1[[#This Row],[Product_ID]],[1]!Table1[Product_ID],[1]!Table1[Cost])</f>
        <v>5791.8</v>
      </c>
      <c r="I1100">
        <v>4</v>
      </c>
      <c r="J1100">
        <v>0</v>
      </c>
      <c r="K1100">
        <f>Table1[[#This Row],[Quantity]]*Table1[[#This Row],[Unit_Price]]</f>
        <v>33096</v>
      </c>
      <c r="L1100">
        <f>Table1[[#This Row],[Quantity]]*Table1[[#This Row],[Cost]]</f>
        <v>23167.200000000001</v>
      </c>
      <c r="M1100">
        <f>Table1[[#This Row],[Sales]]-Table1[[#This Row],[Total_Cost]]</f>
        <v>9928.7999999999993</v>
      </c>
      <c r="N1100" s="1">
        <f>Table1[[#This Row],[Profit]]/Table1[[#This Row],[Sales]]</f>
        <v>0.3</v>
      </c>
      <c r="O1100" t="str">
        <f>TEXT(Table1[[#This Row],[Order_Date]],"mmmm")</f>
        <v>August</v>
      </c>
      <c r="P1100">
        <f>YEAR(Table1[[#This Row],[Order_Date]])</f>
        <v>2025</v>
      </c>
      <c r="Q1100" t="str">
        <f>"Q"&amp;ROUNDUP(MONTH(Table1[[#This Row],[Order_Date]])/3,0)</f>
        <v>Q3</v>
      </c>
    </row>
    <row r="1101" spans="1:17" x14ac:dyDescent="0.25">
      <c r="A1101" t="s">
        <v>2444</v>
      </c>
      <c r="B1101" t="s">
        <v>2445</v>
      </c>
      <c r="C1101" t="s">
        <v>2446</v>
      </c>
      <c r="D1101" t="s">
        <v>331</v>
      </c>
      <c r="E1101" t="str">
        <f>_xlfn.XLOOKUP(Table1[[#This Row],[Product_ID]],[1]!Table1[Product_ID],[1]!Table1[Product_Name])</f>
        <v>Electronics Product 24</v>
      </c>
      <c r="F1101" t="str">
        <f>_xlfn.XLOOKUP(Table1[[#This Row],[Product_ID]],[1]!Table1[Product_ID],[1]!Table1[Category])</f>
        <v>Electronics</v>
      </c>
      <c r="G1101">
        <f>_xlfn.XLOOKUP(Table1[[#This Row],[Product_ID]],[1]!Table1[Product_ID],[1]!Table1[Unit_Price])</f>
        <v>9702</v>
      </c>
      <c r="H1101">
        <f>_xlfn.XLOOKUP(Table1[[#This Row],[Product_ID]],[1]!Table1[Product_ID],[1]!Table1[Cost])</f>
        <v>4851</v>
      </c>
      <c r="I1101">
        <v>3</v>
      </c>
      <c r="J1101">
        <v>0</v>
      </c>
      <c r="K1101">
        <f>Table1[[#This Row],[Quantity]]*Table1[[#This Row],[Unit_Price]]</f>
        <v>29106</v>
      </c>
      <c r="L1101">
        <f>Table1[[#This Row],[Quantity]]*Table1[[#This Row],[Cost]]</f>
        <v>14553</v>
      </c>
      <c r="M1101">
        <f>Table1[[#This Row],[Sales]]-Table1[[#This Row],[Total_Cost]]</f>
        <v>14553</v>
      </c>
      <c r="N1101" s="1">
        <f>Table1[[#This Row],[Profit]]/Table1[[#This Row],[Sales]]</f>
        <v>0.5</v>
      </c>
      <c r="O1101" t="str">
        <f>TEXT(Table1[[#This Row],[Order_Date]],"mmmm")</f>
        <v>November</v>
      </c>
      <c r="P1101">
        <f>YEAR(Table1[[#This Row],[Order_Date]])</f>
        <v>2025</v>
      </c>
      <c r="Q1101" t="str">
        <f>"Q"&amp;ROUNDUP(MONTH(Table1[[#This Row],[Order_Date]])/3,0)</f>
        <v>Q4</v>
      </c>
    </row>
    <row r="1102" spans="1:17" x14ac:dyDescent="0.25">
      <c r="A1102" t="s">
        <v>2447</v>
      </c>
      <c r="B1102" t="s">
        <v>1359</v>
      </c>
      <c r="C1102" t="s">
        <v>871</v>
      </c>
      <c r="D1102" t="s">
        <v>119</v>
      </c>
      <c r="E1102" t="str">
        <f>_xlfn.XLOOKUP(Table1[[#This Row],[Product_ID]],[1]!Table1[Product_ID],[1]!Table1[Product_Name])</f>
        <v>Electronics Product 56</v>
      </c>
      <c r="F1102" t="str">
        <f>_xlfn.XLOOKUP(Table1[[#This Row],[Product_ID]],[1]!Table1[Product_ID],[1]!Table1[Category])</f>
        <v>Electronics</v>
      </c>
      <c r="G1102">
        <f>_xlfn.XLOOKUP(Table1[[#This Row],[Product_ID]],[1]!Table1[Product_ID],[1]!Table1[Unit_Price])</f>
        <v>18900</v>
      </c>
      <c r="H1102">
        <f>_xlfn.XLOOKUP(Table1[[#This Row],[Product_ID]],[1]!Table1[Product_ID],[1]!Table1[Cost])</f>
        <v>9450</v>
      </c>
      <c r="I1102">
        <v>3</v>
      </c>
      <c r="J1102">
        <v>10</v>
      </c>
      <c r="K1102">
        <f>Table1[[#This Row],[Quantity]]*Table1[[#This Row],[Unit_Price]]</f>
        <v>56700</v>
      </c>
      <c r="L1102">
        <f>Table1[[#This Row],[Quantity]]*Table1[[#This Row],[Cost]]</f>
        <v>28350</v>
      </c>
      <c r="M1102">
        <f>Table1[[#This Row],[Sales]]-Table1[[#This Row],[Total_Cost]]</f>
        <v>28350</v>
      </c>
      <c r="N1102" s="1">
        <f>Table1[[#This Row],[Profit]]/Table1[[#This Row],[Sales]]</f>
        <v>0.5</v>
      </c>
      <c r="O1102" t="str">
        <f>TEXT(Table1[[#This Row],[Order_Date]],"mmmm")</f>
        <v>February</v>
      </c>
      <c r="P1102">
        <f>YEAR(Table1[[#This Row],[Order_Date]])</f>
        <v>2025</v>
      </c>
      <c r="Q1102" t="str">
        <f>"Q"&amp;ROUNDUP(MONTH(Table1[[#This Row],[Order_Date]])/3,0)</f>
        <v>Q1</v>
      </c>
    </row>
    <row r="1103" spans="1:17" x14ac:dyDescent="0.25">
      <c r="A1103" t="s">
        <v>2448</v>
      </c>
      <c r="B1103" t="s">
        <v>715</v>
      </c>
      <c r="C1103" t="s">
        <v>1409</v>
      </c>
      <c r="D1103" t="s">
        <v>9</v>
      </c>
      <c r="E1103" t="str">
        <f>_xlfn.XLOOKUP(Table1[[#This Row],[Product_ID]],[1]!Table1[Product_ID],[1]!Table1[Product_Name])</f>
        <v>Home &amp; Kitchen Product 10</v>
      </c>
      <c r="F1103" t="str">
        <f>_xlfn.XLOOKUP(Table1[[#This Row],[Product_ID]],[1]!Table1[Product_ID],[1]!Table1[Category])</f>
        <v>Home &amp; Kitchen</v>
      </c>
      <c r="G1103">
        <f>_xlfn.XLOOKUP(Table1[[#This Row],[Product_ID]],[1]!Table1[Product_ID],[1]!Table1[Unit_Price])</f>
        <v>10936</v>
      </c>
      <c r="H1103">
        <f>_xlfn.XLOOKUP(Table1[[#This Row],[Product_ID]],[1]!Table1[Product_ID],[1]!Table1[Cost])</f>
        <v>6561.6</v>
      </c>
      <c r="I1103">
        <v>4</v>
      </c>
      <c r="J1103">
        <v>5</v>
      </c>
      <c r="K1103">
        <f>Table1[[#This Row],[Quantity]]*Table1[[#This Row],[Unit_Price]]</f>
        <v>43744</v>
      </c>
      <c r="L1103">
        <f>Table1[[#This Row],[Quantity]]*Table1[[#This Row],[Cost]]</f>
        <v>26246.400000000001</v>
      </c>
      <c r="M1103">
        <f>Table1[[#This Row],[Sales]]-Table1[[#This Row],[Total_Cost]]</f>
        <v>17497.599999999999</v>
      </c>
      <c r="N1103" s="1">
        <f>Table1[[#This Row],[Profit]]/Table1[[#This Row],[Sales]]</f>
        <v>0.39999999999999997</v>
      </c>
      <c r="O1103" t="str">
        <f>TEXT(Table1[[#This Row],[Order_Date]],"mmmm")</f>
        <v>September</v>
      </c>
      <c r="P1103">
        <f>YEAR(Table1[[#This Row],[Order_Date]])</f>
        <v>2025</v>
      </c>
      <c r="Q1103" t="str">
        <f>"Q"&amp;ROUNDUP(MONTH(Table1[[#This Row],[Order_Date]])/3,0)</f>
        <v>Q3</v>
      </c>
    </row>
    <row r="1104" spans="1:17" x14ac:dyDescent="0.25">
      <c r="A1104" t="s">
        <v>2449</v>
      </c>
      <c r="B1104" t="s">
        <v>2450</v>
      </c>
      <c r="C1104" t="s">
        <v>2170</v>
      </c>
      <c r="D1104" t="s">
        <v>313</v>
      </c>
      <c r="E1104" t="str">
        <f>_xlfn.XLOOKUP(Table1[[#This Row],[Product_ID]],[1]!Table1[Product_ID],[1]!Table1[Product_Name])</f>
        <v>Sports Product 44</v>
      </c>
      <c r="F1104" t="str">
        <f>_xlfn.XLOOKUP(Table1[[#This Row],[Product_ID]],[1]!Table1[Product_ID],[1]!Table1[Category])</f>
        <v>Sports</v>
      </c>
      <c r="G1104">
        <f>_xlfn.XLOOKUP(Table1[[#This Row],[Product_ID]],[1]!Table1[Product_ID],[1]!Table1[Unit_Price])</f>
        <v>5008</v>
      </c>
      <c r="H1104">
        <f>_xlfn.XLOOKUP(Table1[[#This Row],[Product_ID]],[1]!Table1[Product_ID],[1]!Table1[Cost])</f>
        <v>3505.6</v>
      </c>
      <c r="I1104">
        <v>5</v>
      </c>
      <c r="J1104">
        <v>5</v>
      </c>
      <c r="K1104">
        <f>Table1[[#This Row],[Quantity]]*Table1[[#This Row],[Unit_Price]]</f>
        <v>25040</v>
      </c>
      <c r="L1104">
        <f>Table1[[#This Row],[Quantity]]*Table1[[#This Row],[Cost]]</f>
        <v>17528</v>
      </c>
      <c r="M1104">
        <f>Table1[[#This Row],[Sales]]-Table1[[#This Row],[Total_Cost]]</f>
        <v>7512</v>
      </c>
      <c r="N1104" s="1">
        <f>Table1[[#This Row],[Profit]]/Table1[[#This Row],[Sales]]</f>
        <v>0.3</v>
      </c>
      <c r="O1104" t="str">
        <f>TEXT(Table1[[#This Row],[Order_Date]],"mmmm")</f>
        <v>August</v>
      </c>
      <c r="P1104">
        <f>YEAR(Table1[[#This Row],[Order_Date]])</f>
        <v>2024</v>
      </c>
      <c r="Q1104" t="str">
        <f>"Q"&amp;ROUNDUP(MONTH(Table1[[#This Row],[Order_Date]])/3,0)</f>
        <v>Q3</v>
      </c>
    </row>
    <row r="1105" spans="1:17" x14ac:dyDescent="0.25">
      <c r="A1105" t="s">
        <v>2451</v>
      </c>
      <c r="B1105" t="s">
        <v>2452</v>
      </c>
      <c r="C1105" t="s">
        <v>748</v>
      </c>
      <c r="D1105" t="s">
        <v>270</v>
      </c>
      <c r="E1105" t="str">
        <f>_xlfn.XLOOKUP(Table1[[#This Row],[Product_ID]],[1]!Table1[Product_ID],[1]!Table1[Product_Name])</f>
        <v>Clothing Product 47</v>
      </c>
      <c r="F1105" t="str">
        <f>_xlfn.XLOOKUP(Table1[[#This Row],[Product_ID]],[1]!Table1[Product_ID],[1]!Table1[Category])</f>
        <v>Clothing</v>
      </c>
      <c r="G1105">
        <f>_xlfn.XLOOKUP(Table1[[#This Row],[Product_ID]],[1]!Table1[Product_ID],[1]!Table1[Unit_Price])</f>
        <v>3146</v>
      </c>
      <c r="H1105">
        <f>_xlfn.XLOOKUP(Table1[[#This Row],[Product_ID]],[1]!Table1[Product_ID],[1]!Table1[Cost])</f>
        <v>1573</v>
      </c>
      <c r="I1105">
        <v>5</v>
      </c>
      <c r="J1105">
        <v>5</v>
      </c>
      <c r="K1105">
        <f>Table1[[#This Row],[Quantity]]*Table1[[#This Row],[Unit_Price]]</f>
        <v>15730</v>
      </c>
      <c r="L1105">
        <f>Table1[[#This Row],[Quantity]]*Table1[[#This Row],[Cost]]</f>
        <v>7865</v>
      </c>
      <c r="M1105">
        <f>Table1[[#This Row],[Sales]]-Table1[[#This Row],[Total_Cost]]</f>
        <v>7865</v>
      </c>
      <c r="N1105" s="1">
        <f>Table1[[#This Row],[Profit]]/Table1[[#This Row],[Sales]]</f>
        <v>0.5</v>
      </c>
      <c r="O1105" t="str">
        <f>TEXT(Table1[[#This Row],[Order_Date]],"mmmm")</f>
        <v>October</v>
      </c>
      <c r="P1105">
        <f>YEAR(Table1[[#This Row],[Order_Date]])</f>
        <v>2024</v>
      </c>
      <c r="Q1105" t="str">
        <f>"Q"&amp;ROUNDUP(MONTH(Table1[[#This Row],[Order_Date]])/3,0)</f>
        <v>Q4</v>
      </c>
    </row>
    <row r="1106" spans="1:17" x14ac:dyDescent="0.25">
      <c r="A1106" t="s">
        <v>2453</v>
      </c>
      <c r="B1106" t="s">
        <v>98</v>
      </c>
      <c r="C1106" t="s">
        <v>2454</v>
      </c>
      <c r="D1106" t="s">
        <v>304</v>
      </c>
      <c r="E1106" t="str">
        <f>_xlfn.XLOOKUP(Table1[[#This Row],[Product_ID]],[1]!Table1[Product_ID],[1]!Table1[Product_Name])</f>
        <v>Sports Product 67</v>
      </c>
      <c r="F1106" t="str">
        <f>_xlfn.XLOOKUP(Table1[[#This Row],[Product_ID]],[1]!Table1[Product_ID],[1]!Table1[Category])</f>
        <v>Sports</v>
      </c>
      <c r="G1106">
        <f>_xlfn.XLOOKUP(Table1[[#This Row],[Product_ID]],[1]!Table1[Product_ID],[1]!Table1[Unit_Price])</f>
        <v>1463</v>
      </c>
      <c r="H1106">
        <f>_xlfn.XLOOKUP(Table1[[#This Row],[Product_ID]],[1]!Table1[Product_ID],[1]!Table1[Cost])</f>
        <v>731.5</v>
      </c>
      <c r="I1106">
        <v>1</v>
      </c>
      <c r="J1106">
        <v>15</v>
      </c>
      <c r="K1106">
        <f>Table1[[#This Row],[Quantity]]*Table1[[#This Row],[Unit_Price]]</f>
        <v>1463</v>
      </c>
      <c r="L1106">
        <f>Table1[[#This Row],[Quantity]]*Table1[[#This Row],[Cost]]</f>
        <v>731.5</v>
      </c>
      <c r="M1106">
        <f>Table1[[#This Row],[Sales]]-Table1[[#This Row],[Total_Cost]]</f>
        <v>731.5</v>
      </c>
      <c r="N1106" s="1">
        <f>Table1[[#This Row],[Profit]]/Table1[[#This Row],[Sales]]</f>
        <v>0.5</v>
      </c>
      <c r="O1106" t="str">
        <f>TEXT(Table1[[#This Row],[Order_Date]],"mmmm")</f>
        <v>August</v>
      </c>
      <c r="P1106">
        <f>YEAR(Table1[[#This Row],[Order_Date]])</f>
        <v>2024</v>
      </c>
      <c r="Q1106" t="str">
        <f>"Q"&amp;ROUNDUP(MONTH(Table1[[#This Row],[Order_Date]])/3,0)</f>
        <v>Q3</v>
      </c>
    </row>
    <row r="1107" spans="1:17" x14ac:dyDescent="0.25">
      <c r="A1107" t="s">
        <v>2455</v>
      </c>
      <c r="B1107" t="s">
        <v>129</v>
      </c>
      <c r="C1107" t="s">
        <v>2456</v>
      </c>
      <c r="D1107" t="s">
        <v>409</v>
      </c>
      <c r="E1107" t="str">
        <f>_xlfn.XLOOKUP(Table1[[#This Row],[Product_ID]],[1]!Table1[Product_ID],[1]!Table1[Product_Name])</f>
        <v>Home &amp; Kitchen Product 68</v>
      </c>
      <c r="F1107" t="str">
        <f>_xlfn.XLOOKUP(Table1[[#This Row],[Product_ID]],[1]!Table1[Product_ID],[1]!Table1[Category])</f>
        <v>Home &amp; Kitchen</v>
      </c>
      <c r="G1107">
        <f>_xlfn.XLOOKUP(Table1[[#This Row],[Product_ID]],[1]!Table1[Product_ID],[1]!Table1[Unit_Price])</f>
        <v>7252</v>
      </c>
      <c r="H1107">
        <f>_xlfn.XLOOKUP(Table1[[#This Row],[Product_ID]],[1]!Table1[Product_ID],[1]!Table1[Cost])</f>
        <v>3626</v>
      </c>
      <c r="I1107">
        <v>3</v>
      </c>
      <c r="J1107">
        <v>20</v>
      </c>
      <c r="K1107">
        <f>Table1[[#This Row],[Quantity]]*Table1[[#This Row],[Unit_Price]]</f>
        <v>21756</v>
      </c>
      <c r="L1107">
        <f>Table1[[#This Row],[Quantity]]*Table1[[#This Row],[Cost]]</f>
        <v>10878</v>
      </c>
      <c r="M1107">
        <f>Table1[[#This Row],[Sales]]-Table1[[#This Row],[Total_Cost]]</f>
        <v>10878</v>
      </c>
      <c r="N1107" s="1">
        <f>Table1[[#This Row],[Profit]]/Table1[[#This Row],[Sales]]</f>
        <v>0.5</v>
      </c>
      <c r="O1107" t="str">
        <f>TEXT(Table1[[#This Row],[Order_Date]],"mmmm")</f>
        <v>November</v>
      </c>
      <c r="P1107">
        <f>YEAR(Table1[[#This Row],[Order_Date]])</f>
        <v>2025</v>
      </c>
      <c r="Q1107" t="str">
        <f>"Q"&amp;ROUNDUP(MONTH(Table1[[#This Row],[Order_Date]])/3,0)</f>
        <v>Q4</v>
      </c>
    </row>
    <row r="1108" spans="1:17" x14ac:dyDescent="0.25">
      <c r="A1108" t="s">
        <v>2457</v>
      </c>
      <c r="B1108" t="s">
        <v>1680</v>
      </c>
      <c r="C1108" t="s">
        <v>163</v>
      </c>
      <c r="D1108" t="s">
        <v>598</v>
      </c>
      <c r="E1108" t="str">
        <f>_xlfn.XLOOKUP(Table1[[#This Row],[Product_ID]],[1]!Table1[Product_ID],[1]!Table1[Product_Name])</f>
        <v>Clothing Product 84</v>
      </c>
      <c r="F1108" t="str">
        <f>_xlfn.XLOOKUP(Table1[[#This Row],[Product_ID]],[1]!Table1[Product_ID],[1]!Table1[Category])</f>
        <v>Clothing</v>
      </c>
      <c r="G1108">
        <f>_xlfn.XLOOKUP(Table1[[#This Row],[Product_ID]],[1]!Table1[Product_ID],[1]!Table1[Unit_Price])</f>
        <v>3921</v>
      </c>
      <c r="H1108">
        <f>_xlfn.XLOOKUP(Table1[[#This Row],[Product_ID]],[1]!Table1[Product_ID],[1]!Table1[Cost])</f>
        <v>2352.6</v>
      </c>
      <c r="I1108">
        <v>3</v>
      </c>
      <c r="J1108">
        <v>5</v>
      </c>
      <c r="K1108">
        <f>Table1[[#This Row],[Quantity]]*Table1[[#This Row],[Unit_Price]]</f>
        <v>11763</v>
      </c>
      <c r="L1108">
        <f>Table1[[#This Row],[Quantity]]*Table1[[#This Row],[Cost]]</f>
        <v>7057.7999999999993</v>
      </c>
      <c r="M1108">
        <f>Table1[[#This Row],[Sales]]-Table1[[#This Row],[Total_Cost]]</f>
        <v>4705.2000000000007</v>
      </c>
      <c r="N1108" s="1">
        <f>Table1[[#This Row],[Profit]]/Table1[[#This Row],[Sales]]</f>
        <v>0.40000000000000008</v>
      </c>
      <c r="O1108" t="str">
        <f>TEXT(Table1[[#This Row],[Order_Date]],"mmmm")</f>
        <v>December</v>
      </c>
      <c r="P1108">
        <f>YEAR(Table1[[#This Row],[Order_Date]])</f>
        <v>2024</v>
      </c>
      <c r="Q1108" t="str">
        <f>"Q"&amp;ROUNDUP(MONTH(Table1[[#This Row],[Order_Date]])/3,0)</f>
        <v>Q4</v>
      </c>
    </row>
    <row r="1109" spans="1:17" x14ac:dyDescent="0.25">
      <c r="A1109" t="s">
        <v>2458</v>
      </c>
      <c r="B1109" t="s">
        <v>2018</v>
      </c>
      <c r="C1109" t="s">
        <v>1781</v>
      </c>
      <c r="D1109" t="s">
        <v>385</v>
      </c>
      <c r="E1109" t="str">
        <f>_xlfn.XLOOKUP(Table1[[#This Row],[Product_ID]],[1]!Table1[Product_ID],[1]!Table1[Product_Name])</f>
        <v>Sports Product 54</v>
      </c>
      <c r="F1109" t="str">
        <f>_xlfn.XLOOKUP(Table1[[#This Row],[Product_ID]],[1]!Table1[Product_ID],[1]!Table1[Category])</f>
        <v>Sports</v>
      </c>
      <c r="G1109">
        <f>_xlfn.XLOOKUP(Table1[[#This Row],[Product_ID]],[1]!Table1[Product_ID],[1]!Table1[Unit_Price])</f>
        <v>611</v>
      </c>
      <c r="H1109">
        <f>_xlfn.XLOOKUP(Table1[[#This Row],[Product_ID]],[1]!Table1[Product_ID],[1]!Table1[Cost])</f>
        <v>427.7</v>
      </c>
      <c r="I1109">
        <v>3</v>
      </c>
      <c r="J1109">
        <v>20</v>
      </c>
      <c r="K1109">
        <f>Table1[[#This Row],[Quantity]]*Table1[[#This Row],[Unit_Price]]</f>
        <v>1833</v>
      </c>
      <c r="L1109">
        <f>Table1[[#This Row],[Quantity]]*Table1[[#This Row],[Cost]]</f>
        <v>1283.0999999999999</v>
      </c>
      <c r="M1109">
        <f>Table1[[#This Row],[Sales]]-Table1[[#This Row],[Total_Cost]]</f>
        <v>549.90000000000009</v>
      </c>
      <c r="N1109" s="1">
        <f>Table1[[#This Row],[Profit]]/Table1[[#This Row],[Sales]]</f>
        <v>0.30000000000000004</v>
      </c>
      <c r="O1109" t="str">
        <f>TEXT(Table1[[#This Row],[Order_Date]],"mmmm")</f>
        <v>January</v>
      </c>
      <c r="P1109">
        <f>YEAR(Table1[[#This Row],[Order_Date]])</f>
        <v>2024</v>
      </c>
      <c r="Q1109" t="str">
        <f>"Q"&amp;ROUNDUP(MONTH(Table1[[#This Row],[Order_Date]])/3,0)</f>
        <v>Q1</v>
      </c>
    </row>
    <row r="1110" spans="1:17" x14ac:dyDescent="0.25">
      <c r="A1110" t="s">
        <v>2459</v>
      </c>
      <c r="B1110" t="s">
        <v>368</v>
      </c>
      <c r="C1110" t="s">
        <v>1892</v>
      </c>
      <c r="D1110" t="s">
        <v>304</v>
      </c>
      <c r="E1110" t="str">
        <f>_xlfn.XLOOKUP(Table1[[#This Row],[Product_ID]],[1]!Table1[Product_ID],[1]!Table1[Product_Name])</f>
        <v>Sports Product 67</v>
      </c>
      <c r="F1110" t="str">
        <f>_xlfn.XLOOKUP(Table1[[#This Row],[Product_ID]],[1]!Table1[Product_ID],[1]!Table1[Category])</f>
        <v>Sports</v>
      </c>
      <c r="G1110">
        <f>_xlfn.XLOOKUP(Table1[[#This Row],[Product_ID]],[1]!Table1[Product_ID],[1]!Table1[Unit_Price])</f>
        <v>1463</v>
      </c>
      <c r="H1110">
        <f>_xlfn.XLOOKUP(Table1[[#This Row],[Product_ID]],[1]!Table1[Product_ID],[1]!Table1[Cost])</f>
        <v>731.5</v>
      </c>
      <c r="I1110">
        <v>2</v>
      </c>
      <c r="J1110">
        <v>5</v>
      </c>
      <c r="K1110">
        <f>Table1[[#This Row],[Quantity]]*Table1[[#This Row],[Unit_Price]]</f>
        <v>2926</v>
      </c>
      <c r="L1110">
        <f>Table1[[#This Row],[Quantity]]*Table1[[#This Row],[Cost]]</f>
        <v>1463</v>
      </c>
      <c r="M1110">
        <f>Table1[[#This Row],[Sales]]-Table1[[#This Row],[Total_Cost]]</f>
        <v>1463</v>
      </c>
      <c r="N1110" s="1">
        <f>Table1[[#This Row],[Profit]]/Table1[[#This Row],[Sales]]</f>
        <v>0.5</v>
      </c>
      <c r="O1110" t="str">
        <f>TEXT(Table1[[#This Row],[Order_Date]],"mmmm")</f>
        <v>December</v>
      </c>
      <c r="P1110">
        <f>YEAR(Table1[[#This Row],[Order_Date]])</f>
        <v>2025</v>
      </c>
      <c r="Q1110" t="str">
        <f>"Q"&amp;ROUNDUP(MONTH(Table1[[#This Row],[Order_Date]])/3,0)</f>
        <v>Q4</v>
      </c>
    </row>
    <row r="1111" spans="1:17" x14ac:dyDescent="0.25">
      <c r="A1111" t="s">
        <v>2460</v>
      </c>
      <c r="B1111" t="s">
        <v>469</v>
      </c>
      <c r="C1111" t="s">
        <v>2002</v>
      </c>
      <c r="D1111" t="s">
        <v>373</v>
      </c>
      <c r="E1111" t="str">
        <f>_xlfn.XLOOKUP(Table1[[#This Row],[Product_ID]],[1]!Table1[Product_ID],[1]!Table1[Product_Name])</f>
        <v>Sports Product 26</v>
      </c>
      <c r="F1111" t="str">
        <f>_xlfn.XLOOKUP(Table1[[#This Row],[Product_ID]],[1]!Table1[Product_ID],[1]!Table1[Category])</f>
        <v>Sports</v>
      </c>
      <c r="G1111">
        <f>_xlfn.XLOOKUP(Table1[[#This Row],[Product_ID]],[1]!Table1[Product_ID],[1]!Table1[Unit_Price])</f>
        <v>4882</v>
      </c>
      <c r="H1111">
        <f>_xlfn.XLOOKUP(Table1[[#This Row],[Product_ID]],[1]!Table1[Product_ID],[1]!Table1[Cost])</f>
        <v>2929.2</v>
      </c>
      <c r="I1111">
        <v>1</v>
      </c>
      <c r="J1111">
        <v>10</v>
      </c>
      <c r="K1111">
        <f>Table1[[#This Row],[Quantity]]*Table1[[#This Row],[Unit_Price]]</f>
        <v>4882</v>
      </c>
      <c r="L1111">
        <f>Table1[[#This Row],[Quantity]]*Table1[[#This Row],[Cost]]</f>
        <v>2929.2</v>
      </c>
      <c r="M1111">
        <f>Table1[[#This Row],[Sales]]-Table1[[#This Row],[Total_Cost]]</f>
        <v>1952.8000000000002</v>
      </c>
      <c r="N1111" s="1">
        <f>Table1[[#This Row],[Profit]]/Table1[[#This Row],[Sales]]</f>
        <v>0.4</v>
      </c>
      <c r="O1111" t="str">
        <f>TEXT(Table1[[#This Row],[Order_Date]],"mmmm")</f>
        <v>June</v>
      </c>
      <c r="P1111">
        <f>YEAR(Table1[[#This Row],[Order_Date]])</f>
        <v>2024</v>
      </c>
      <c r="Q1111" t="str">
        <f>"Q"&amp;ROUNDUP(MONTH(Table1[[#This Row],[Order_Date]])/3,0)</f>
        <v>Q2</v>
      </c>
    </row>
    <row r="1112" spans="1:17" x14ac:dyDescent="0.25">
      <c r="A1112" t="s">
        <v>2461</v>
      </c>
      <c r="B1112" t="s">
        <v>630</v>
      </c>
      <c r="C1112" t="s">
        <v>573</v>
      </c>
      <c r="D1112" t="s">
        <v>908</v>
      </c>
      <c r="E1112" t="str">
        <f>_xlfn.XLOOKUP(Table1[[#This Row],[Product_ID]],[1]!Table1[Product_ID],[1]!Table1[Product_Name])</f>
        <v>Beauty Product 41</v>
      </c>
      <c r="F1112" t="str">
        <f>_xlfn.XLOOKUP(Table1[[#This Row],[Product_ID]],[1]!Table1[Product_ID],[1]!Table1[Category])</f>
        <v>Beauty</v>
      </c>
      <c r="G1112">
        <f>_xlfn.XLOOKUP(Table1[[#This Row],[Product_ID]],[1]!Table1[Product_ID],[1]!Table1[Unit_Price])</f>
        <v>2433</v>
      </c>
      <c r="H1112">
        <f>_xlfn.XLOOKUP(Table1[[#This Row],[Product_ID]],[1]!Table1[Product_ID],[1]!Table1[Cost])</f>
        <v>1216.5</v>
      </c>
      <c r="I1112">
        <v>2</v>
      </c>
      <c r="J1112">
        <v>10</v>
      </c>
      <c r="K1112">
        <f>Table1[[#This Row],[Quantity]]*Table1[[#This Row],[Unit_Price]]</f>
        <v>4866</v>
      </c>
      <c r="L1112">
        <f>Table1[[#This Row],[Quantity]]*Table1[[#This Row],[Cost]]</f>
        <v>2433</v>
      </c>
      <c r="M1112">
        <f>Table1[[#This Row],[Sales]]-Table1[[#This Row],[Total_Cost]]</f>
        <v>2433</v>
      </c>
      <c r="N1112" s="1">
        <f>Table1[[#This Row],[Profit]]/Table1[[#This Row],[Sales]]</f>
        <v>0.5</v>
      </c>
      <c r="O1112" t="str">
        <f>TEXT(Table1[[#This Row],[Order_Date]],"mmmm")</f>
        <v>April</v>
      </c>
      <c r="P1112">
        <f>YEAR(Table1[[#This Row],[Order_Date]])</f>
        <v>2025</v>
      </c>
      <c r="Q1112" t="str">
        <f>"Q"&amp;ROUNDUP(MONTH(Table1[[#This Row],[Order_Date]])/3,0)</f>
        <v>Q2</v>
      </c>
    </row>
    <row r="1113" spans="1:17" x14ac:dyDescent="0.25">
      <c r="A1113" t="s">
        <v>2462</v>
      </c>
      <c r="B1113" t="s">
        <v>2463</v>
      </c>
      <c r="C1113" t="s">
        <v>573</v>
      </c>
      <c r="D1113" t="s">
        <v>59</v>
      </c>
      <c r="E1113" t="str">
        <f>_xlfn.XLOOKUP(Table1[[#This Row],[Product_ID]],[1]!Table1[Product_ID],[1]!Table1[Product_Name])</f>
        <v>Sports Product 23</v>
      </c>
      <c r="F1113" t="str">
        <f>_xlfn.XLOOKUP(Table1[[#This Row],[Product_ID]],[1]!Table1[Product_ID],[1]!Table1[Category])</f>
        <v>Sports</v>
      </c>
      <c r="G1113">
        <f>_xlfn.XLOOKUP(Table1[[#This Row],[Product_ID]],[1]!Table1[Product_ID],[1]!Table1[Unit_Price])</f>
        <v>4437</v>
      </c>
      <c r="H1113">
        <f>_xlfn.XLOOKUP(Table1[[#This Row],[Product_ID]],[1]!Table1[Product_ID],[1]!Table1[Cost])</f>
        <v>2662.2</v>
      </c>
      <c r="I1113">
        <v>2</v>
      </c>
      <c r="J1113">
        <v>15</v>
      </c>
      <c r="K1113">
        <f>Table1[[#This Row],[Quantity]]*Table1[[#This Row],[Unit_Price]]</f>
        <v>8874</v>
      </c>
      <c r="L1113">
        <f>Table1[[#This Row],[Quantity]]*Table1[[#This Row],[Cost]]</f>
        <v>5324.4</v>
      </c>
      <c r="M1113">
        <f>Table1[[#This Row],[Sales]]-Table1[[#This Row],[Total_Cost]]</f>
        <v>3549.6000000000004</v>
      </c>
      <c r="N1113" s="1">
        <f>Table1[[#This Row],[Profit]]/Table1[[#This Row],[Sales]]</f>
        <v>0.4</v>
      </c>
      <c r="O1113" t="str">
        <f>TEXT(Table1[[#This Row],[Order_Date]],"mmmm")</f>
        <v>November</v>
      </c>
      <c r="P1113">
        <f>YEAR(Table1[[#This Row],[Order_Date]])</f>
        <v>2025</v>
      </c>
      <c r="Q1113" t="str">
        <f>"Q"&amp;ROUNDUP(MONTH(Table1[[#This Row],[Order_Date]])/3,0)</f>
        <v>Q4</v>
      </c>
    </row>
    <row r="1114" spans="1:17" x14ac:dyDescent="0.25">
      <c r="A1114" t="s">
        <v>2464</v>
      </c>
      <c r="B1114" t="s">
        <v>569</v>
      </c>
      <c r="C1114" t="s">
        <v>1391</v>
      </c>
      <c r="D1114" t="s">
        <v>465</v>
      </c>
      <c r="E1114" t="str">
        <f>_xlfn.XLOOKUP(Table1[[#This Row],[Product_ID]],[1]!Table1[Product_ID],[1]!Table1[Product_Name])</f>
        <v>Beauty Product 71</v>
      </c>
      <c r="F1114" t="str">
        <f>_xlfn.XLOOKUP(Table1[[#This Row],[Product_ID]],[1]!Table1[Product_ID],[1]!Table1[Category])</f>
        <v>Beauty</v>
      </c>
      <c r="G1114">
        <f>_xlfn.XLOOKUP(Table1[[#This Row],[Product_ID]],[1]!Table1[Product_ID],[1]!Table1[Unit_Price])</f>
        <v>487</v>
      </c>
      <c r="H1114">
        <f>_xlfn.XLOOKUP(Table1[[#This Row],[Product_ID]],[1]!Table1[Product_ID],[1]!Table1[Cost])</f>
        <v>243.5</v>
      </c>
      <c r="I1114">
        <v>2</v>
      </c>
      <c r="J1114">
        <v>0</v>
      </c>
      <c r="K1114">
        <f>Table1[[#This Row],[Quantity]]*Table1[[#This Row],[Unit_Price]]</f>
        <v>974</v>
      </c>
      <c r="L1114">
        <f>Table1[[#This Row],[Quantity]]*Table1[[#This Row],[Cost]]</f>
        <v>487</v>
      </c>
      <c r="M1114">
        <f>Table1[[#This Row],[Sales]]-Table1[[#This Row],[Total_Cost]]</f>
        <v>487</v>
      </c>
      <c r="N1114" s="1">
        <f>Table1[[#This Row],[Profit]]/Table1[[#This Row],[Sales]]</f>
        <v>0.5</v>
      </c>
      <c r="O1114" t="str">
        <f>TEXT(Table1[[#This Row],[Order_Date]],"mmmm")</f>
        <v>December</v>
      </c>
      <c r="P1114">
        <f>YEAR(Table1[[#This Row],[Order_Date]])</f>
        <v>2024</v>
      </c>
      <c r="Q1114" t="str">
        <f>"Q"&amp;ROUNDUP(MONTH(Table1[[#This Row],[Order_Date]])/3,0)</f>
        <v>Q4</v>
      </c>
    </row>
    <row r="1115" spans="1:17" x14ac:dyDescent="0.25">
      <c r="A1115" t="s">
        <v>2465</v>
      </c>
      <c r="B1115" t="s">
        <v>2025</v>
      </c>
      <c r="C1115" t="s">
        <v>1540</v>
      </c>
      <c r="D1115" t="s">
        <v>270</v>
      </c>
      <c r="E1115" t="str">
        <f>_xlfn.XLOOKUP(Table1[[#This Row],[Product_ID]],[1]!Table1[Product_ID],[1]!Table1[Product_Name])</f>
        <v>Clothing Product 47</v>
      </c>
      <c r="F1115" t="str">
        <f>_xlfn.XLOOKUP(Table1[[#This Row],[Product_ID]],[1]!Table1[Product_ID],[1]!Table1[Category])</f>
        <v>Clothing</v>
      </c>
      <c r="G1115">
        <f>_xlfn.XLOOKUP(Table1[[#This Row],[Product_ID]],[1]!Table1[Product_ID],[1]!Table1[Unit_Price])</f>
        <v>3146</v>
      </c>
      <c r="H1115">
        <f>_xlfn.XLOOKUP(Table1[[#This Row],[Product_ID]],[1]!Table1[Product_ID],[1]!Table1[Cost])</f>
        <v>1573</v>
      </c>
      <c r="I1115">
        <v>4</v>
      </c>
      <c r="J1115">
        <v>15</v>
      </c>
      <c r="K1115">
        <f>Table1[[#This Row],[Quantity]]*Table1[[#This Row],[Unit_Price]]</f>
        <v>12584</v>
      </c>
      <c r="L1115">
        <f>Table1[[#This Row],[Quantity]]*Table1[[#This Row],[Cost]]</f>
        <v>6292</v>
      </c>
      <c r="M1115">
        <f>Table1[[#This Row],[Sales]]-Table1[[#This Row],[Total_Cost]]</f>
        <v>6292</v>
      </c>
      <c r="N1115" s="1">
        <f>Table1[[#This Row],[Profit]]/Table1[[#This Row],[Sales]]</f>
        <v>0.5</v>
      </c>
      <c r="O1115" t="str">
        <f>TEXT(Table1[[#This Row],[Order_Date]],"mmmm")</f>
        <v>April</v>
      </c>
      <c r="P1115">
        <f>YEAR(Table1[[#This Row],[Order_Date]])</f>
        <v>2025</v>
      </c>
      <c r="Q1115" t="str">
        <f>"Q"&amp;ROUNDUP(MONTH(Table1[[#This Row],[Order_Date]])/3,0)</f>
        <v>Q2</v>
      </c>
    </row>
    <row r="1116" spans="1:17" x14ac:dyDescent="0.25">
      <c r="A1116" t="s">
        <v>2466</v>
      </c>
      <c r="B1116" t="s">
        <v>782</v>
      </c>
      <c r="C1116" t="s">
        <v>2467</v>
      </c>
      <c r="D1116" t="s">
        <v>461</v>
      </c>
      <c r="E1116" t="str">
        <f>_xlfn.XLOOKUP(Table1[[#This Row],[Product_ID]],[1]!Table1[Product_ID],[1]!Table1[Product_Name])</f>
        <v>Beauty Product 13</v>
      </c>
      <c r="F1116" t="str">
        <f>_xlfn.XLOOKUP(Table1[[#This Row],[Product_ID]],[1]!Table1[Product_ID],[1]!Table1[Category])</f>
        <v>Beauty</v>
      </c>
      <c r="G1116">
        <f>_xlfn.XLOOKUP(Table1[[#This Row],[Product_ID]],[1]!Table1[Product_ID],[1]!Table1[Unit_Price])</f>
        <v>639</v>
      </c>
      <c r="H1116">
        <f>_xlfn.XLOOKUP(Table1[[#This Row],[Product_ID]],[1]!Table1[Product_ID],[1]!Table1[Cost])</f>
        <v>319.5</v>
      </c>
      <c r="I1116">
        <v>4</v>
      </c>
      <c r="J1116">
        <v>10</v>
      </c>
      <c r="K1116">
        <f>Table1[[#This Row],[Quantity]]*Table1[[#This Row],[Unit_Price]]</f>
        <v>2556</v>
      </c>
      <c r="L1116">
        <f>Table1[[#This Row],[Quantity]]*Table1[[#This Row],[Cost]]</f>
        <v>1278</v>
      </c>
      <c r="M1116">
        <f>Table1[[#This Row],[Sales]]-Table1[[#This Row],[Total_Cost]]</f>
        <v>1278</v>
      </c>
      <c r="N1116" s="1">
        <f>Table1[[#This Row],[Profit]]/Table1[[#This Row],[Sales]]</f>
        <v>0.5</v>
      </c>
      <c r="O1116" t="str">
        <f>TEXT(Table1[[#This Row],[Order_Date]],"mmmm")</f>
        <v>February</v>
      </c>
      <c r="P1116">
        <f>YEAR(Table1[[#This Row],[Order_Date]])</f>
        <v>2025</v>
      </c>
      <c r="Q1116" t="str">
        <f>"Q"&amp;ROUNDUP(MONTH(Table1[[#This Row],[Order_Date]])/3,0)</f>
        <v>Q1</v>
      </c>
    </row>
    <row r="1117" spans="1:17" x14ac:dyDescent="0.25">
      <c r="A1117" t="s">
        <v>2468</v>
      </c>
      <c r="B1117" t="s">
        <v>2469</v>
      </c>
      <c r="C1117" t="s">
        <v>2470</v>
      </c>
      <c r="D1117" t="s">
        <v>135</v>
      </c>
      <c r="E1117" t="str">
        <f>_xlfn.XLOOKUP(Table1[[#This Row],[Product_ID]],[1]!Table1[Product_ID],[1]!Table1[Product_Name])</f>
        <v>Electronics Product 28</v>
      </c>
      <c r="F1117" t="str">
        <f>_xlfn.XLOOKUP(Table1[[#This Row],[Product_ID]],[1]!Table1[Product_ID],[1]!Table1[Category])</f>
        <v>Electronics</v>
      </c>
      <c r="G1117">
        <f>_xlfn.XLOOKUP(Table1[[#This Row],[Product_ID]],[1]!Table1[Product_ID],[1]!Table1[Unit_Price])</f>
        <v>9664</v>
      </c>
      <c r="H1117">
        <f>_xlfn.XLOOKUP(Table1[[#This Row],[Product_ID]],[1]!Table1[Product_ID],[1]!Table1[Cost])</f>
        <v>4832</v>
      </c>
      <c r="I1117">
        <v>2</v>
      </c>
      <c r="J1117">
        <v>5</v>
      </c>
      <c r="K1117">
        <f>Table1[[#This Row],[Quantity]]*Table1[[#This Row],[Unit_Price]]</f>
        <v>19328</v>
      </c>
      <c r="L1117">
        <f>Table1[[#This Row],[Quantity]]*Table1[[#This Row],[Cost]]</f>
        <v>9664</v>
      </c>
      <c r="M1117">
        <f>Table1[[#This Row],[Sales]]-Table1[[#This Row],[Total_Cost]]</f>
        <v>9664</v>
      </c>
      <c r="N1117" s="1">
        <f>Table1[[#This Row],[Profit]]/Table1[[#This Row],[Sales]]</f>
        <v>0.5</v>
      </c>
      <c r="O1117" t="str">
        <f>TEXT(Table1[[#This Row],[Order_Date]],"mmmm")</f>
        <v>February</v>
      </c>
      <c r="P1117">
        <f>YEAR(Table1[[#This Row],[Order_Date]])</f>
        <v>2025</v>
      </c>
      <c r="Q1117" t="str">
        <f>"Q"&amp;ROUNDUP(MONTH(Table1[[#This Row],[Order_Date]])/3,0)</f>
        <v>Q1</v>
      </c>
    </row>
    <row r="1118" spans="1:17" x14ac:dyDescent="0.25">
      <c r="A1118" t="s">
        <v>2471</v>
      </c>
      <c r="B1118" t="s">
        <v>2033</v>
      </c>
      <c r="C1118" t="s">
        <v>2472</v>
      </c>
      <c r="D1118" t="s">
        <v>615</v>
      </c>
      <c r="E1118" t="str">
        <f>_xlfn.XLOOKUP(Table1[[#This Row],[Product_ID]],[1]!Table1[Product_ID],[1]!Table1[Product_Name])</f>
        <v>Home &amp; Kitchen Product 92</v>
      </c>
      <c r="F1118" t="str">
        <f>_xlfn.XLOOKUP(Table1[[#This Row],[Product_ID]],[1]!Table1[Product_ID],[1]!Table1[Category])</f>
        <v>Home &amp; Kitchen</v>
      </c>
      <c r="G1118">
        <f>_xlfn.XLOOKUP(Table1[[#This Row],[Product_ID]],[1]!Table1[Product_ID],[1]!Table1[Unit_Price])</f>
        <v>7315</v>
      </c>
      <c r="H1118">
        <f>_xlfn.XLOOKUP(Table1[[#This Row],[Product_ID]],[1]!Table1[Product_ID],[1]!Table1[Cost])</f>
        <v>4389</v>
      </c>
      <c r="I1118">
        <v>4</v>
      </c>
      <c r="J1118">
        <v>15</v>
      </c>
      <c r="K1118">
        <f>Table1[[#This Row],[Quantity]]*Table1[[#This Row],[Unit_Price]]</f>
        <v>29260</v>
      </c>
      <c r="L1118">
        <f>Table1[[#This Row],[Quantity]]*Table1[[#This Row],[Cost]]</f>
        <v>17556</v>
      </c>
      <c r="M1118">
        <f>Table1[[#This Row],[Sales]]-Table1[[#This Row],[Total_Cost]]</f>
        <v>11704</v>
      </c>
      <c r="N1118" s="1">
        <f>Table1[[#This Row],[Profit]]/Table1[[#This Row],[Sales]]</f>
        <v>0.4</v>
      </c>
      <c r="O1118" t="str">
        <f>TEXT(Table1[[#This Row],[Order_Date]],"mmmm")</f>
        <v>April</v>
      </c>
      <c r="P1118">
        <f>YEAR(Table1[[#This Row],[Order_Date]])</f>
        <v>2024</v>
      </c>
      <c r="Q1118" t="str">
        <f>"Q"&amp;ROUNDUP(MONTH(Table1[[#This Row],[Order_Date]])/3,0)</f>
        <v>Q2</v>
      </c>
    </row>
    <row r="1119" spans="1:17" x14ac:dyDescent="0.25">
      <c r="A1119" t="s">
        <v>2473</v>
      </c>
      <c r="B1119" t="s">
        <v>342</v>
      </c>
      <c r="C1119" t="s">
        <v>2474</v>
      </c>
      <c r="D1119" t="s">
        <v>29</v>
      </c>
      <c r="E1119" t="str">
        <f>_xlfn.XLOOKUP(Table1[[#This Row],[Product_ID]],[1]!Table1[Product_ID],[1]!Table1[Product_Name])</f>
        <v>Beauty Product 18</v>
      </c>
      <c r="F1119" t="str">
        <f>_xlfn.XLOOKUP(Table1[[#This Row],[Product_ID]],[1]!Table1[Product_ID],[1]!Table1[Category])</f>
        <v>Beauty</v>
      </c>
      <c r="G1119">
        <f>_xlfn.XLOOKUP(Table1[[#This Row],[Product_ID]],[1]!Table1[Product_ID],[1]!Table1[Unit_Price])</f>
        <v>3985</v>
      </c>
      <c r="H1119">
        <f>_xlfn.XLOOKUP(Table1[[#This Row],[Product_ID]],[1]!Table1[Product_ID],[1]!Table1[Cost])</f>
        <v>2789.5</v>
      </c>
      <c r="I1119">
        <v>3</v>
      </c>
      <c r="J1119">
        <v>15</v>
      </c>
      <c r="K1119">
        <f>Table1[[#This Row],[Quantity]]*Table1[[#This Row],[Unit_Price]]</f>
        <v>11955</v>
      </c>
      <c r="L1119">
        <f>Table1[[#This Row],[Quantity]]*Table1[[#This Row],[Cost]]</f>
        <v>8368.5</v>
      </c>
      <c r="M1119">
        <f>Table1[[#This Row],[Sales]]-Table1[[#This Row],[Total_Cost]]</f>
        <v>3586.5</v>
      </c>
      <c r="N1119" s="1">
        <f>Table1[[#This Row],[Profit]]/Table1[[#This Row],[Sales]]</f>
        <v>0.3</v>
      </c>
      <c r="O1119" t="str">
        <f>TEXT(Table1[[#This Row],[Order_Date]],"mmmm")</f>
        <v>February</v>
      </c>
      <c r="P1119">
        <f>YEAR(Table1[[#This Row],[Order_Date]])</f>
        <v>2025</v>
      </c>
      <c r="Q1119" t="str">
        <f>"Q"&amp;ROUNDUP(MONTH(Table1[[#This Row],[Order_Date]])/3,0)</f>
        <v>Q1</v>
      </c>
    </row>
    <row r="1120" spans="1:17" x14ac:dyDescent="0.25">
      <c r="A1120" t="s">
        <v>2475</v>
      </c>
      <c r="B1120" t="s">
        <v>918</v>
      </c>
      <c r="C1120" t="s">
        <v>163</v>
      </c>
      <c r="D1120" t="s">
        <v>362</v>
      </c>
      <c r="E1120" t="str">
        <f>_xlfn.XLOOKUP(Table1[[#This Row],[Product_ID]],[1]!Table1[Product_ID],[1]!Table1[Product_Name])</f>
        <v>Clothing Product 25</v>
      </c>
      <c r="F1120" t="str">
        <f>_xlfn.XLOOKUP(Table1[[#This Row],[Product_ID]],[1]!Table1[Product_ID],[1]!Table1[Category])</f>
        <v>Clothing</v>
      </c>
      <c r="G1120">
        <f>_xlfn.XLOOKUP(Table1[[#This Row],[Product_ID]],[1]!Table1[Product_ID],[1]!Table1[Unit_Price])</f>
        <v>696</v>
      </c>
      <c r="H1120">
        <f>_xlfn.XLOOKUP(Table1[[#This Row],[Product_ID]],[1]!Table1[Product_ID],[1]!Table1[Cost])</f>
        <v>348</v>
      </c>
      <c r="I1120">
        <v>1</v>
      </c>
      <c r="J1120">
        <v>15</v>
      </c>
      <c r="K1120">
        <f>Table1[[#This Row],[Quantity]]*Table1[[#This Row],[Unit_Price]]</f>
        <v>696</v>
      </c>
      <c r="L1120">
        <f>Table1[[#This Row],[Quantity]]*Table1[[#This Row],[Cost]]</f>
        <v>348</v>
      </c>
      <c r="M1120">
        <f>Table1[[#This Row],[Sales]]-Table1[[#This Row],[Total_Cost]]</f>
        <v>348</v>
      </c>
      <c r="N1120" s="1">
        <f>Table1[[#This Row],[Profit]]/Table1[[#This Row],[Sales]]</f>
        <v>0.5</v>
      </c>
      <c r="O1120" t="str">
        <f>TEXT(Table1[[#This Row],[Order_Date]],"mmmm")</f>
        <v>February</v>
      </c>
      <c r="P1120">
        <f>YEAR(Table1[[#This Row],[Order_Date]])</f>
        <v>2024</v>
      </c>
      <c r="Q1120" t="str">
        <f>"Q"&amp;ROUNDUP(MONTH(Table1[[#This Row],[Order_Date]])/3,0)</f>
        <v>Q1</v>
      </c>
    </row>
    <row r="1121" spans="1:17" x14ac:dyDescent="0.25">
      <c r="A1121" t="s">
        <v>2476</v>
      </c>
      <c r="B1121" t="s">
        <v>569</v>
      </c>
      <c r="C1121" t="s">
        <v>103</v>
      </c>
      <c r="D1121" t="s">
        <v>304</v>
      </c>
      <c r="E1121" t="str">
        <f>_xlfn.XLOOKUP(Table1[[#This Row],[Product_ID]],[1]!Table1[Product_ID],[1]!Table1[Product_Name])</f>
        <v>Sports Product 67</v>
      </c>
      <c r="F1121" t="str">
        <f>_xlfn.XLOOKUP(Table1[[#This Row],[Product_ID]],[1]!Table1[Product_ID],[1]!Table1[Category])</f>
        <v>Sports</v>
      </c>
      <c r="G1121">
        <f>_xlfn.XLOOKUP(Table1[[#This Row],[Product_ID]],[1]!Table1[Product_ID],[1]!Table1[Unit_Price])</f>
        <v>1463</v>
      </c>
      <c r="H1121">
        <f>_xlfn.XLOOKUP(Table1[[#This Row],[Product_ID]],[1]!Table1[Product_ID],[1]!Table1[Cost])</f>
        <v>731.5</v>
      </c>
      <c r="I1121">
        <v>3</v>
      </c>
      <c r="J1121">
        <v>5</v>
      </c>
      <c r="K1121">
        <f>Table1[[#This Row],[Quantity]]*Table1[[#This Row],[Unit_Price]]</f>
        <v>4389</v>
      </c>
      <c r="L1121">
        <f>Table1[[#This Row],[Quantity]]*Table1[[#This Row],[Cost]]</f>
        <v>2194.5</v>
      </c>
      <c r="M1121">
        <f>Table1[[#This Row],[Sales]]-Table1[[#This Row],[Total_Cost]]</f>
        <v>2194.5</v>
      </c>
      <c r="N1121" s="1">
        <f>Table1[[#This Row],[Profit]]/Table1[[#This Row],[Sales]]</f>
        <v>0.5</v>
      </c>
      <c r="O1121" t="str">
        <f>TEXT(Table1[[#This Row],[Order_Date]],"mmmm")</f>
        <v>December</v>
      </c>
      <c r="P1121">
        <f>YEAR(Table1[[#This Row],[Order_Date]])</f>
        <v>2024</v>
      </c>
      <c r="Q1121" t="str">
        <f>"Q"&amp;ROUNDUP(MONTH(Table1[[#This Row],[Order_Date]])/3,0)</f>
        <v>Q4</v>
      </c>
    </row>
    <row r="1122" spans="1:17" x14ac:dyDescent="0.25">
      <c r="A1122" t="s">
        <v>2477</v>
      </c>
      <c r="B1122" t="s">
        <v>2478</v>
      </c>
      <c r="C1122" t="s">
        <v>1160</v>
      </c>
      <c r="D1122" t="s">
        <v>659</v>
      </c>
      <c r="E1122" t="str">
        <f>_xlfn.XLOOKUP(Table1[[#This Row],[Product_ID]],[1]!Table1[Product_ID],[1]!Table1[Product_Name])</f>
        <v>Beauty Product 43</v>
      </c>
      <c r="F1122" t="str">
        <f>_xlfn.XLOOKUP(Table1[[#This Row],[Product_ID]],[1]!Table1[Product_ID],[1]!Table1[Category])</f>
        <v>Beauty</v>
      </c>
      <c r="G1122">
        <f>_xlfn.XLOOKUP(Table1[[#This Row],[Product_ID]],[1]!Table1[Product_ID],[1]!Table1[Unit_Price])</f>
        <v>1637</v>
      </c>
      <c r="H1122">
        <f>_xlfn.XLOOKUP(Table1[[#This Row],[Product_ID]],[1]!Table1[Product_ID],[1]!Table1[Cost])</f>
        <v>818.5</v>
      </c>
      <c r="I1122">
        <v>3</v>
      </c>
      <c r="J1122">
        <v>15</v>
      </c>
      <c r="K1122">
        <f>Table1[[#This Row],[Quantity]]*Table1[[#This Row],[Unit_Price]]</f>
        <v>4911</v>
      </c>
      <c r="L1122">
        <f>Table1[[#This Row],[Quantity]]*Table1[[#This Row],[Cost]]</f>
        <v>2455.5</v>
      </c>
      <c r="M1122">
        <f>Table1[[#This Row],[Sales]]-Table1[[#This Row],[Total_Cost]]</f>
        <v>2455.5</v>
      </c>
      <c r="N1122" s="1">
        <f>Table1[[#This Row],[Profit]]/Table1[[#This Row],[Sales]]</f>
        <v>0.5</v>
      </c>
      <c r="O1122" t="str">
        <f>TEXT(Table1[[#This Row],[Order_Date]],"mmmm")</f>
        <v>September</v>
      </c>
      <c r="P1122">
        <f>YEAR(Table1[[#This Row],[Order_Date]])</f>
        <v>2024</v>
      </c>
      <c r="Q1122" t="str">
        <f>"Q"&amp;ROUNDUP(MONTH(Table1[[#This Row],[Order_Date]])/3,0)</f>
        <v>Q3</v>
      </c>
    </row>
    <row r="1123" spans="1:17" x14ac:dyDescent="0.25">
      <c r="A1123" t="s">
        <v>2479</v>
      </c>
      <c r="B1123" t="s">
        <v>2480</v>
      </c>
      <c r="C1123" t="s">
        <v>2481</v>
      </c>
      <c r="D1123" t="s">
        <v>37</v>
      </c>
      <c r="E1123" t="str">
        <f>_xlfn.XLOOKUP(Table1[[#This Row],[Product_ID]],[1]!Table1[Product_ID],[1]!Table1[Product_Name])</f>
        <v>Home &amp; Kitchen Product 46</v>
      </c>
      <c r="F1123" t="str">
        <f>_xlfn.XLOOKUP(Table1[[#This Row],[Product_ID]],[1]!Table1[Product_ID],[1]!Table1[Category])</f>
        <v>Home &amp; Kitchen</v>
      </c>
      <c r="G1123">
        <f>_xlfn.XLOOKUP(Table1[[#This Row],[Product_ID]],[1]!Table1[Product_ID],[1]!Table1[Unit_Price])</f>
        <v>10604</v>
      </c>
      <c r="H1123">
        <f>_xlfn.XLOOKUP(Table1[[#This Row],[Product_ID]],[1]!Table1[Product_ID],[1]!Table1[Cost])</f>
        <v>5302</v>
      </c>
      <c r="I1123">
        <v>2</v>
      </c>
      <c r="J1123">
        <v>10</v>
      </c>
      <c r="K1123">
        <f>Table1[[#This Row],[Quantity]]*Table1[[#This Row],[Unit_Price]]</f>
        <v>21208</v>
      </c>
      <c r="L1123">
        <f>Table1[[#This Row],[Quantity]]*Table1[[#This Row],[Cost]]</f>
        <v>10604</v>
      </c>
      <c r="M1123">
        <f>Table1[[#This Row],[Sales]]-Table1[[#This Row],[Total_Cost]]</f>
        <v>10604</v>
      </c>
      <c r="N1123" s="1">
        <f>Table1[[#This Row],[Profit]]/Table1[[#This Row],[Sales]]</f>
        <v>0.5</v>
      </c>
      <c r="O1123" t="str">
        <f>TEXT(Table1[[#This Row],[Order_Date]],"mmmm")</f>
        <v>October</v>
      </c>
      <c r="P1123">
        <f>YEAR(Table1[[#This Row],[Order_Date]])</f>
        <v>2024</v>
      </c>
      <c r="Q1123" t="str">
        <f>"Q"&amp;ROUNDUP(MONTH(Table1[[#This Row],[Order_Date]])/3,0)</f>
        <v>Q4</v>
      </c>
    </row>
    <row r="1124" spans="1:17" x14ac:dyDescent="0.25">
      <c r="A1124" t="s">
        <v>2482</v>
      </c>
      <c r="B1124" t="s">
        <v>620</v>
      </c>
      <c r="C1124" t="s">
        <v>1674</v>
      </c>
      <c r="D1124" t="s">
        <v>317</v>
      </c>
      <c r="E1124" t="str">
        <f>_xlfn.XLOOKUP(Table1[[#This Row],[Product_ID]],[1]!Table1[Product_ID],[1]!Table1[Product_Name])</f>
        <v>Beauty Product 90</v>
      </c>
      <c r="F1124" t="str">
        <f>_xlfn.XLOOKUP(Table1[[#This Row],[Product_ID]],[1]!Table1[Product_ID],[1]!Table1[Category])</f>
        <v>Beauty</v>
      </c>
      <c r="G1124">
        <f>_xlfn.XLOOKUP(Table1[[#This Row],[Product_ID]],[1]!Table1[Product_ID],[1]!Table1[Unit_Price])</f>
        <v>1510</v>
      </c>
      <c r="H1124">
        <f>_xlfn.XLOOKUP(Table1[[#This Row],[Product_ID]],[1]!Table1[Product_ID],[1]!Table1[Cost])</f>
        <v>755</v>
      </c>
      <c r="I1124">
        <v>2</v>
      </c>
      <c r="J1124">
        <v>15</v>
      </c>
      <c r="K1124">
        <f>Table1[[#This Row],[Quantity]]*Table1[[#This Row],[Unit_Price]]</f>
        <v>3020</v>
      </c>
      <c r="L1124">
        <f>Table1[[#This Row],[Quantity]]*Table1[[#This Row],[Cost]]</f>
        <v>1510</v>
      </c>
      <c r="M1124">
        <f>Table1[[#This Row],[Sales]]-Table1[[#This Row],[Total_Cost]]</f>
        <v>1510</v>
      </c>
      <c r="N1124" s="1">
        <f>Table1[[#This Row],[Profit]]/Table1[[#This Row],[Sales]]</f>
        <v>0.5</v>
      </c>
      <c r="O1124" t="str">
        <f>TEXT(Table1[[#This Row],[Order_Date]],"mmmm")</f>
        <v>April</v>
      </c>
      <c r="P1124">
        <f>YEAR(Table1[[#This Row],[Order_Date]])</f>
        <v>2024</v>
      </c>
      <c r="Q1124" t="str">
        <f>"Q"&amp;ROUNDUP(MONTH(Table1[[#This Row],[Order_Date]])/3,0)</f>
        <v>Q2</v>
      </c>
    </row>
    <row r="1125" spans="1:17" x14ac:dyDescent="0.25">
      <c r="A1125" t="s">
        <v>2483</v>
      </c>
      <c r="B1125" t="s">
        <v>239</v>
      </c>
      <c r="C1125" t="s">
        <v>2484</v>
      </c>
      <c r="D1125" t="s">
        <v>585</v>
      </c>
      <c r="E1125" t="str">
        <f>_xlfn.XLOOKUP(Table1[[#This Row],[Product_ID]],[1]!Table1[Product_ID],[1]!Table1[Product_Name])</f>
        <v>Sports Product 80</v>
      </c>
      <c r="F1125" t="str">
        <f>_xlfn.XLOOKUP(Table1[[#This Row],[Product_ID]],[1]!Table1[Product_ID],[1]!Table1[Category])</f>
        <v>Sports</v>
      </c>
      <c r="G1125">
        <f>_xlfn.XLOOKUP(Table1[[#This Row],[Product_ID]],[1]!Table1[Product_ID],[1]!Table1[Unit_Price])</f>
        <v>4816</v>
      </c>
      <c r="H1125">
        <f>_xlfn.XLOOKUP(Table1[[#This Row],[Product_ID]],[1]!Table1[Product_ID],[1]!Table1[Cost])</f>
        <v>3371.2</v>
      </c>
      <c r="I1125">
        <v>2</v>
      </c>
      <c r="J1125">
        <v>15</v>
      </c>
      <c r="K1125">
        <f>Table1[[#This Row],[Quantity]]*Table1[[#This Row],[Unit_Price]]</f>
        <v>9632</v>
      </c>
      <c r="L1125">
        <f>Table1[[#This Row],[Quantity]]*Table1[[#This Row],[Cost]]</f>
        <v>6742.4</v>
      </c>
      <c r="M1125">
        <f>Table1[[#This Row],[Sales]]-Table1[[#This Row],[Total_Cost]]</f>
        <v>2889.6000000000004</v>
      </c>
      <c r="N1125" s="1">
        <f>Table1[[#This Row],[Profit]]/Table1[[#This Row],[Sales]]</f>
        <v>0.30000000000000004</v>
      </c>
      <c r="O1125" t="str">
        <f>TEXT(Table1[[#This Row],[Order_Date]],"mmmm")</f>
        <v>April</v>
      </c>
      <c r="P1125">
        <f>YEAR(Table1[[#This Row],[Order_Date]])</f>
        <v>2024</v>
      </c>
      <c r="Q1125" t="str">
        <f>"Q"&amp;ROUNDUP(MONTH(Table1[[#This Row],[Order_Date]])/3,0)</f>
        <v>Q2</v>
      </c>
    </row>
    <row r="1126" spans="1:17" x14ac:dyDescent="0.25">
      <c r="A1126" t="s">
        <v>2485</v>
      </c>
      <c r="B1126" t="s">
        <v>201</v>
      </c>
      <c r="C1126" t="s">
        <v>417</v>
      </c>
      <c r="D1126" t="s">
        <v>327</v>
      </c>
      <c r="E1126" t="str">
        <f>_xlfn.XLOOKUP(Table1[[#This Row],[Product_ID]],[1]!Table1[Product_ID],[1]!Table1[Product_Name])</f>
        <v>Electronics Product 55</v>
      </c>
      <c r="F1126" t="str">
        <f>_xlfn.XLOOKUP(Table1[[#This Row],[Product_ID]],[1]!Table1[Product_ID],[1]!Table1[Category])</f>
        <v>Electronics</v>
      </c>
      <c r="G1126">
        <f>_xlfn.XLOOKUP(Table1[[#This Row],[Product_ID]],[1]!Table1[Product_ID],[1]!Table1[Unit_Price])</f>
        <v>6621</v>
      </c>
      <c r="H1126">
        <f>_xlfn.XLOOKUP(Table1[[#This Row],[Product_ID]],[1]!Table1[Product_ID],[1]!Table1[Cost])</f>
        <v>3972.6</v>
      </c>
      <c r="I1126">
        <v>3</v>
      </c>
      <c r="J1126">
        <v>15</v>
      </c>
      <c r="K1126">
        <f>Table1[[#This Row],[Quantity]]*Table1[[#This Row],[Unit_Price]]</f>
        <v>19863</v>
      </c>
      <c r="L1126">
        <f>Table1[[#This Row],[Quantity]]*Table1[[#This Row],[Cost]]</f>
        <v>11917.8</v>
      </c>
      <c r="M1126">
        <f>Table1[[#This Row],[Sales]]-Table1[[#This Row],[Total_Cost]]</f>
        <v>7945.2000000000007</v>
      </c>
      <c r="N1126" s="1">
        <f>Table1[[#This Row],[Profit]]/Table1[[#This Row],[Sales]]</f>
        <v>0.4</v>
      </c>
      <c r="O1126" t="str">
        <f>TEXT(Table1[[#This Row],[Order_Date]],"mmmm")</f>
        <v>April</v>
      </c>
      <c r="P1126">
        <f>YEAR(Table1[[#This Row],[Order_Date]])</f>
        <v>2024</v>
      </c>
      <c r="Q1126" t="str">
        <f>"Q"&amp;ROUNDUP(MONTH(Table1[[#This Row],[Order_Date]])/3,0)</f>
        <v>Q2</v>
      </c>
    </row>
    <row r="1127" spans="1:17" x14ac:dyDescent="0.25">
      <c r="A1127" t="s">
        <v>2486</v>
      </c>
      <c r="B1127" t="s">
        <v>98</v>
      </c>
      <c r="C1127" t="s">
        <v>1125</v>
      </c>
      <c r="D1127" t="s">
        <v>237</v>
      </c>
      <c r="E1127" t="str">
        <f>_xlfn.XLOOKUP(Table1[[#This Row],[Product_ID]],[1]!Table1[Product_ID],[1]!Table1[Product_Name])</f>
        <v>Sports Product 61</v>
      </c>
      <c r="F1127" t="str">
        <f>_xlfn.XLOOKUP(Table1[[#This Row],[Product_ID]],[1]!Table1[Product_ID],[1]!Table1[Category])</f>
        <v>Sports</v>
      </c>
      <c r="G1127">
        <f>_xlfn.XLOOKUP(Table1[[#This Row],[Product_ID]],[1]!Table1[Product_ID],[1]!Table1[Unit_Price])</f>
        <v>7170</v>
      </c>
      <c r="H1127">
        <f>_xlfn.XLOOKUP(Table1[[#This Row],[Product_ID]],[1]!Table1[Product_ID],[1]!Table1[Cost])</f>
        <v>3585</v>
      </c>
      <c r="I1127">
        <v>5</v>
      </c>
      <c r="J1127">
        <v>15</v>
      </c>
      <c r="K1127">
        <f>Table1[[#This Row],[Quantity]]*Table1[[#This Row],[Unit_Price]]</f>
        <v>35850</v>
      </c>
      <c r="L1127">
        <f>Table1[[#This Row],[Quantity]]*Table1[[#This Row],[Cost]]</f>
        <v>17925</v>
      </c>
      <c r="M1127">
        <f>Table1[[#This Row],[Sales]]-Table1[[#This Row],[Total_Cost]]</f>
        <v>17925</v>
      </c>
      <c r="N1127" s="1">
        <f>Table1[[#This Row],[Profit]]/Table1[[#This Row],[Sales]]</f>
        <v>0.5</v>
      </c>
      <c r="O1127" t="str">
        <f>TEXT(Table1[[#This Row],[Order_Date]],"mmmm")</f>
        <v>August</v>
      </c>
      <c r="P1127">
        <f>YEAR(Table1[[#This Row],[Order_Date]])</f>
        <v>2024</v>
      </c>
      <c r="Q1127" t="str">
        <f>"Q"&amp;ROUNDUP(MONTH(Table1[[#This Row],[Order_Date]])/3,0)</f>
        <v>Q3</v>
      </c>
    </row>
    <row r="1128" spans="1:17" x14ac:dyDescent="0.25">
      <c r="A1128" t="s">
        <v>2487</v>
      </c>
      <c r="B1128" t="s">
        <v>1408</v>
      </c>
      <c r="C1128" t="s">
        <v>2395</v>
      </c>
      <c r="D1128" t="s">
        <v>1526</v>
      </c>
      <c r="E1128" t="str">
        <f>_xlfn.XLOOKUP(Table1[[#This Row],[Product_ID]],[1]!Table1[Product_ID],[1]!Table1[Product_Name])</f>
        <v>Electronics Product 6</v>
      </c>
      <c r="F1128" t="str">
        <f>_xlfn.XLOOKUP(Table1[[#This Row],[Product_ID]],[1]!Table1[Product_ID],[1]!Table1[Category])</f>
        <v>Electronics</v>
      </c>
      <c r="G1128">
        <f>_xlfn.XLOOKUP(Table1[[#This Row],[Product_ID]],[1]!Table1[Product_ID],[1]!Table1[Unit_Price])</f>
        <v>18855</v>
      </c>
      <c r="H1128">
        <f>_xlfn.XLOOKUP(Table1[[#This Row],[Product_ID]],[1]!Table1[Product_ID],[1]!Table1[Cost])</f>
        <v>9427.5</v>
      </c>
      <c r="I1128">
        <v>5</v>
      </c>
      <c r="J1128">
        <v>0</v>
      </c>
      <c r="K1128">
        <f>Table1[[#This Row],[Quantity]]*Table1[[#This Row],[Unit_Price]]</f>
        <v>94275</v>
      </c>
      <c r="L1128">
        <f>Table1[[#This Row],[Quantity]]*Table1[[#This Row],[Cost]]</f>
        <v>47137.5</v>
      </c>
      <c r="M1128">
        <f>Table1[[#This Row],[Sales]]-Table1[[#This Row],[Total_Cost]]</f>
        <v>47137.5</v>
      </c>
      <c r="N1128" s="1">
        <f>Table1[[#This Row],[Profit]]/Table1[[#This Row],[Sales]]</f>
        <v>0.5</v>
      </c>
      <c r="O1128" t="str">
        <f>TEXT(Table1[[#This Row],[Order_Date]],"mmmm")</f>
        <v>September</v>
      </c>
      <c r="P1128">
        <f>YEAR(Table1[[#This Row],[Order_Date]])</f>
        <v>2025</v>
      </c>
      <c r="Q1128" t="str">
        <f>"Q"&amp;ROUNDUP(MONTH(Table1[[#This Row],[Order_Date]])/3,0)</f>
        <v>Q3</v>
      </c>
    </row>
    <row r="1129" spans="1:17" x14ac:dyDescent="0.25">
      <c r="A1129" t="s">
        <v>2488</v>
      </c>
      <c r="B1129" t="s">
        <v>151</v>
      </c>
      <c r="C1129" t="s">
        <v>2489</v>
      </c>
      <c r="D1129" t="s">
        <v>331</v>
      </c>
      <c r="E1129" t="str">
        <f>_xlfn.XLOOKUP(Table1[[#This Row],[Product_ID]],[1]!Table1[Product_ID],[1]!Table1[Product_Name])</f>
        <v>Electronics Product 24</v>
      </c>
      <c r="F1129" t="str">
        <f>_xlfn.XLOOKUP(Table1[[#This Row],[Product_ID]],[1]!Table1[Product_ID],[1]!Table1[Category])</f>
        <v>Electronics</v>
      </c>
      <c r="G1129">
        <f>_xlfn.XLOOKUP(Table1[[#This Row],[Product_ID]],[1]!Table1[Product_ID],[1]!Table1[Unit_Price])</f>
        <v>9702</v>
      </c>
      <c r="H1129">
        <f>_xlfn.XLOOKUP(Table1[[#This Row],[Product_ID]],[1]!Table1[Product_ID],[1]!Table1[Cost])</f>
        <v>4851</v>
      </c>
      <c r="I1129">
        <v>3</v>
      </c>
      <c r="J1129">
        <v>5</v>
      </c>
      <c r="K1129">
        <f>Table1[[#This Row],[Quantity]]*Table1[[#This Row],[Unit_Price]]</f>
        <v>29106</v>
      </c>
      <c r="L1129">
        <f>Table1[[#This Row],[Quantity]]*Table1[[#This Row],[Cost]]</f>
        <v>14553</v>
      </c>
      <c r="M1129">
        <f>Table1[[#This Row],[Sales]]-Table1[[#This Row],[Total_Cost]]</f>
        <v>14553</v>
      </c>
      <c r="N1129" s="1">
        <f>Table1[[#This Row],[Profit]]/Table1[[#This Row],[Sales]]</f>
        <v>0.5</v>
      </c>
      <c r="O1129" t="str">
        <f>TEXT(Table1[[#This Row],[Order_Date]],"mmmm")</f>
        <v>January</v>
      </c>
      <c r="P1129">
        <f>YEAR(Table1[[#This Row],[Order_Date]])</f>
        <v>2025</v>
      </c>
      <c r="Q1129" t="str">
        <f>"Q"&amp;ROUNDUP(MONTH(Table1[[#This Row],[Order_Date]])/3,0)</f>
        <v>Q1</v>
      </c>
    </row>
    <row r="1130" spans="1:17" x14ac:dyDescent="0.25">
      <c r="A1130" t="s">
        <v>2490</v>
      </c>
      <c r="B1130" t="s">
        <v>2491</v>
      </c>
      <c r="C1130" t="s">
        <v>2194</v>
      </c>
      <c r="D1130" t="s">
        <v>127</v>
      </c>
      <c r="E1130" t="str">
        <f>_xlfn.XLOOKUP(Table1[[#This Row],[Product_ID]],[1]!Table1[Product_ID],[1]!Table1[Product_Name])</f>
        <v>Sports Product 75</v>
      </c>
      <c r="F1130" t="str">
        <f>_xlfn.XLOOKUP(Table1[[#This Row],[Product_ID]],[1]!Table1[Product_ID],[1]!Table1[Category])</f>
        <v>Sports</v>
      </c>
      <c r="G1130">
        <f>_xlfn.XLOOKUP(Table1[[#This Row],[Product_ID]],[1]!Table1[Product_ID],[1]!Table1[Unit_Price])</f>
        <v>5435</v>
      </c>
      <c r="H1130">
        <f>_xlfn.XLOOKUP(Table1[[#This Row],[Product_ID]],[1]!Table1[Product_ID],[1]!Table1[Cost])</f>
        <v>3804.5</v>
      </c>
      <c r="I1130">
        <v>3</v>
      </c>
      <c r="J1130">
        <v>0</v>
      </c>
      <c r="K1130">
        <f>Table1[[#This Row],[Quantity]]*Table1[[#This Row],[Unit_Price]]</f>
        <v>16305</v>
      </c>
      <c r="L1130">
        <f>Table1[[#This Row],[Quantity]]*Table1[[#This Row],[Cost]]</f>
        <v>11413.5</v>
      </c>
      <c r="M1130">
        <f>Table1[[#This Row],[Sales]]-Table1[[#This Row],[Total_Cost]]</f>
        <v>4891.5</v>
      </c>
      <c r="N1130" s="1">
        <f>Table1[[#This Row],[Profit]]/Table1[[#This Row],[Sales]]</f>
        <v>0.3</v>
      </c>
      <c r="O1130" t="str">
        <f>TEXT(Table1[[#This Row],[Order_Date]],"mmmm")</f>
        <v>March</v>
      </c>
      <c r="P1130">
        <f>YEAR(Table1[[#This Row],[Order_Date]])</f>
        <v>2024</v>
      </c>
      <c r="Q1130" t="str">
        <f>"Q"&amp;ROUNDUP(MONTH(Table1[[#This Row],[Order_Date]])/3,0)</f>
        <v>Q1</v>
      </c>
    </row>
    <row r="1131" spans="1:17" x14ac:dyDescent="0.25">
      <c r="A1131" t="s">
        <v>2492</v>
      </c>
      <c r="B1131" t="s">
        <v>653</v>
      </c>
      <c r="C1131" t="s">
        <v>801</v>
      </c>
      <c r="D1131" t="s">
        <v>409</v>
      </c>
      <c r="E1131" t="str">
        <f>_xlfn.XLOOKUP(Table1[[#This Row],[Product_ID]],[1]!Table1[Product_ID],[1]!Table1[Product_Name])</f>
        <v>Home &amp; Kitchen Product 68</v>
      </c>
      <c r="F1131" t="str">
        <f>_xlfn.XLOOKUP(Table1[[#This Row],[Product_ID]],[1]!Table1[Product_ID],[1]!Table1[Category])</f>
        <v>Home &amp; Kitchen</v>
      </c>
      <c r="G1131">
        <f>_xlfn.XLOOKUP(Table1[[#This Row],[Product_ID]],[1]!Table1[Product_ID],[1]!Table1[Unit_Price])</f>
        <v>7252</v>
      </c>
      <c r="H1131">
        <f>_xlfn.XLOOKUP(Table1[[#This Row],[Product_ID]],[1]!Table1[Product_ID],[1]!Table1[Cost])</f>
        <v>3626</v>
      </c>
      <c r="I1131">
        <v>4</v>
      </c>
      <c r="J1131">
        <v>20</v>
      </c>
      <c r="K1131">
        <f>Table1[[#This Row],[Quantity]]*Table1[[#This Row],[Unit_Price]]</f>
        <v>29008</v>
      </c>
      <c r="L1131">
        <f>Table1[[#This Row],[Quantity]]*Table1[[#This Row],[Cost]]</f>
        <v>14504</v>
      </c>
      <c r="M1131">
        <f>Table1[[#This Row],[Sales]]-Table1[[#This Row],[Total_Cost]]</f>
        <v>14504</v>
      </c>
      <c r="N1131" s="1">
        <f>Table1[[#This Row],[Profit]]/Table1[[#This Row],[Sales]]</f>
        <v>0.5</v>
      </c>
      <c r="O1131" t="str">
        <f>TEXT(Table1[[#This Row],[Order_Date]],"mmmm")</f>
        <v>March</v>
      </c>
      <c r="P1131">
        <f>YEAR(Table1[[#This Row],[Order_Date]])</f>
        <v>2025</v>
      </c>
      <c r="Q1131" t="str">
        <f>"Q"&amp;ROUNDUP(MONTH(Table1[[#This Row],[Order_Date]])/3,0)</f>
        <v>Q1</v>
      </c>
    </row>
    <row r="1132" spans="1:17" x14ac:dyDescent="0.25">
      <c r="A1132" t="s">
        <v>2493</v>
      </c>
      <c r="B1132" t="s">
        <v>2359</v>
      </c>
      <c r="C1132" t="s">
        <v>2494</v>
      </c>
      <c r="D1132" t="s">
        <v>317</v>
      </c>
      <c r="E1132" t="str">
        <f>_xlfn.XLOOKUP(Table1[[#This Row],[Product_ID]],[1]!Table1[Product_ID],[1]!Table1[Product_Name])</f>
        <v>Beauty Product 90</v>
      </c>
      <c r="F1132" t="str">
        <f>_xlfn.XLOOKUP(Table1[[#This Row],[Product_ID]],[1]!Table1[Product_ID],[1]!Table1[Category])</f>
        <v>Beauty</v>
      </c>
      <c r="G1132">
        <f>_xlfn.XLOOKUP(Table1[[#This Row],[Product_ID]],[1]!Table1[Product_ID],[1]!Table1[Unit_Price])</f>
        <v>1510</v>
      </c>
      <c r="H1132">
        <f>_xlfn.XLOOKUP(Table1[[#This Row],[Product_ID]],[1]!Table1[Product_ID],[1]!Table1[Cost])</f>
        <v>755</v>
      </c>
      <c r="I1132">
        <v>4</v>
      </c>
      <c r="J1132">
        <v>15</v>
      </c>
      <c r="K1132">
        <f>Table1[[#This Row],[Quantity]]*Table1[[#This Row],[Unit_Price]]</f>
        <v>6040</v>
      </c>
      <c r="L1132">
        <f>Table1[[#This Row],[Quantity]]*Table1[[#This Row],[Cost]]</f>
        <v>3020</v>
      </c>
      <c r="M1132">
        <f>Table1[[#This Row],[Sales]]-Table1[[#This Row],[Total_Cost]]</f>
        <v>3020</v>
      </c>
      <c r="N1132" s="1">
        <f>Table1[[#This Row],[Profit]]/Table1[[#This Row],[Sales]]</f>
        <v>0.5</v>
      </c>
      <c r="O1132" t="str">
        <f>TEXT(Table1[[#This Row],[Order_Date]],"mmmm")</f>
        <v>February</v>
      </c>
      <c r="P1132">
        <f>YEAR(Table1[[#This Row],[Order_Date]])</f>
        <v>2024</v>
      </c>
      <c r="Q1132" t="str">
        <f>"Q"&amp;ROUNDUP(MONTH(Table1[[#This Row],[Order_Date]])/3,0)</f>
        <v>Q1</v>
      </c>
    </row>
    <row r="1133" spans="1:17" x14ac:dyDescent="0.25">
      <c r="A1133" t="s">
        <v>2495</v>
      </c>
      <c r="B1133" t="s">
        <v>2496</v>
      </c>
      <c r="C1133" t="s">
        <v>443</v>
      </c>
      <c r="D1133" t="s">
        <v>192</v>
      </c>
      <c r="E1133" t="str">
        <f>_xlfn.XLOOKUP(Table1[[#This Row],[Product_ID]],[1]!Table1[Product_ID],[1]!Table1[Product_Name])</f>
        <v>Electronics Product 37</v>
      </c>
      <c r="F1133" t="str">
        <f>_xlfn.XLOOKUP(Table1[[#This Row],[Product_ID]],[1]!Table1[Product_ID],[1]!Table1[Category])</f>
        <v>Electronics</v>
      </c>
      <c r="G1133">
        <f>_xlfn.XLOOKUP(Table1[[#This Row],[Product_ID]],[1]!Table1[Product_ID],[1]!Table1[Unit_Price])</f>
        <v>29046</v>
      </c>
      <c r="H1133">
        <f>_xlfn.XLOOKUP(Table1[[#This Row],[Product_ID]],[1]!Table1[Product_ID],[1]!Table1[Cost])</f>
        <v>20332.2</v>
      </c>
      <c r="I1133">
        <v>5</v>
      </c>
      <c r="J1133">
        <v>20</v>
      </c>
      <c r="K1133">
        <f>Table1[[#This Row],[Quantity]]*Table1[[#This Row],[Unit_Price]]</f>
        <v>145230</v>
      </c>
      <c r="L1133">
        <f>Table1[[#This Row],[Quantity]]*Table1[[#This Row],[Cost]]</f>
        <v>101661</v>
      </c>
      <c r="M1133">
        <f>Table1[[#This Row],[Sales]]-Table1[[#This Row],[Total_Cost]]</f>
        <v>43569</v>
      </c>
      <c r="N1133" s="1">
        <f>Table1[[#This Row],[Profit]]/Table1[[#This Row],[Sales]]</f>
        <v>0.3</v>
      </c>
      <c r="O1133" t="str">
        <f>TEXT(Table1[[#This Row],[Order_Date]],"mmmm")</f>
        <v>May</v>
      </c>
      <c r="P1133">
        <f>YEAR(Table1[[#This Row],[Order_Date]])</f>
        <v>2024</v>
      </c>
      <c r="Q1133" t="str">
        <f>"Q"&amp;ROUNDUP(MONTH(Table1[[#This Row],[Order_Date]])/3,0)</f>
        <v>Q2</v>
      </c>
    </row>
    <row r="1134" spans="1:17" x14ac:dyDescent="0.25">
      <c r="A1134" t="s">
        <v>2497</v>
      </c>
      <c r="B1134" t="s">
        <v>1539</v>
      </c>
      <c r="C1134" t="s">
        <v>1202</v>
      </c>
      <c r="D1134" t="s">
        <v>157</v>
      </c>
      <c r="E1134" t="str">
        <f>_xlfn.XLOOKUP(Table1[[#This Row],[Product_ID]],[1]!Table1[Product_ID],[1]!Table1[Product_Name])</f>
        <v>Sports Product 89</v>
      </c>
      <c r="F1134" t="str">
        <f>_xlfn.XLOOKUP(Table1[[#This Row],[Product_ID]],[1]!Table1[Product_ID],[1]!Table1[Category])</f>
        <v>Sports</v>
      </c>
      <c r="G1134">
        <f>_xlfn.XLOOKUP(Table1[[#This Row],[Product_ID]],[1]!Table1[Product_ID],[1]!Table1[Unit_Price])</f>
        <v>2956</v>
      </c>
      <c r="H1134">
        <f>_xlfn.XLOOKUP(Table1[[#This Row],[Product_ID]],[1]!Table1[Product_ID],[1]!Table1[Cost])</f>
        <v>1478</v>
      </c>
      <c r="I1134">
        <v>3</v>
      </c>
      <c r="J1134">
        <v>5</v>
      </c>
      <c r="K1134">
        <f>Table1[[#This Row],[Quantity]]*Table1[[#This Row],[Unit_Price]]</f>
        <v>8868</v>
      </c>
      <c r="L1134">
        <f>Table1[[#This Row],[Quantity]]*Table1[[#This Row],[Cost]]</f>
        <v>4434</v>
      </c>
      <c r="M1134">
        <f>Table1[[#This Row],[Sales]]-Table1[[#This Row],[Total_Cost]]</f>
        <v>4434</v>
      </c>
      <c r="N1134" s="1">
        <f>Table1[[#This Row],[Profit]]/Table1[[#This Row],[Sales]]</f>
        <v>0.5</v>
      </c>
      <c r="O1134" t="str">
        <f>TEXT(Table1[[#This Row],[Order_Date]],"mmmm")</f>
        <v>November</v>
      </c>
      <c r="P1134">
        <f>YEAR(Table1[[#This Row],[Order_Date]])</f>
        <v>2025</v>
      </c>
      <c r="Q1134" t="str">
        <f>"Q"&amp;ROUNDUP(MONTH(Table1[[#This Row],[Order_Date]])/3,0)</f>
        <v>Q4</v>
      </c>
    </row>
    <row r="1135" spans="1:17" x14ac:dyDescent="0.25">
      <c r="A1135" t="s">
        <v>2498</v>
      </c>
      <c r="B1135" t="s">
        <v>1083</v>
      </c>
      <c r="C1135" t="s">
        <v>351</v>
      </c>
      <c r="D1135" t="s">
        <v>567</v>
      </c>
      <c r="E1135" t="str">
        <f>_xlfn.XLOOKUP(Table1[[#This Row],[Product_ID]],[1]!Table1[Product_ID],[1]!Table1[Product_Name])</f>
        <v>Beauty Product 52</v>
      </c>
      <c r="F1135" t="str">
        <f>_xlfn.XLOOKUP(Table1[[#This Row],[Product_ID]],[1]!Table1[Product_ID],[1]!Table1[Category])</f>
        <v>Beauty</v>
      </c>
      <c r="G1135">
        <f>_xlfn.XLOOKUP(Table1[[#This Row],[Product_ID]],[1]!Table1[Product_ID],[1]!Table1[Unit_Price])</f>
        <v>192</v>
      </c>
      <c r="H1135">
        <f>_xlfn.XLOOKUP(Table1[[#This Row],[Product_ID]],[1]!Table1[Product_ID],[1]!Table1[Cost])</f>
        <v>96</v>
      </c>
      <c r="I1135">
        <v>5</v>
      </c>
      <c r="J1135">
        <v>15</v>
      </c>
      <c r="K1135">
        <f>Table1[[#This Row],[Quantity]]*Table1[[#This Row],[Unit_Price]]</f>
        <v>960</v>
      </c>
      <c r="L1135">
        <f>Table1[[#This Row],[Quantity]]*Table1[[#This Row],[Cost]]</f>
        <v>480</v>
      </c>
      <c r="M1135">
        <f>Table1[[#This Row],[Sales]]-Table1[[#This Row],[Total_Cost]]</f>
        <v>480</v>
      </c>
      <c r="N1135" s="1">
        <f>Table1[[#This Row],[Profit]]/Table1[[#This Row],[Sales]]</f>
        <v>0.5</v>
      </c>
      <c r="O1135" t="str">
        <f>TEXT(Table1[[#This Row],[Order_Date]],"mmmm")</f>
        <v>November</v>
      </c>
      <c r="P1135">
        <f>YEAR(Table1[[#This Row],[Order_Date]])</f>
        <v>2025</v>
      </c>
      <c r="Q1135" t="str">
        <f>"Q"&amp;ROUNDUP(MONTH(Table1[[#This Row],[Order_Date]])/3,0)</f>
        <v>Q4</v>
      </c>
    </row>
    <row r="1136" spans="1:17" x14ac:dyDescent="0.25">
      <c r="A1136" t="s">
        <v>2499</v>
      </c>
      <c r="B1136" t="s">
        <v>818</v>
      </c>
      <c r="C1136" t="s">
        <v>2500</v>
      </c>
      <c r="D1136" t="s">
        <v>146</v>
      </c>
      <c r="E1136" t="str">
        <f>_xlfn.XLOOKUP(Table1[[#This Row],[Product_ID]],[1]!Table1[Product_ID],[1]!Table1[Product_Name])</f>
        <v>Electronics Product 8</v>
      </c>
      <c r="F1136" t="str">
        <f>_xlfn.XLOOKUP(Table1[[#This Row],[Product_ID]],[1]!Table1[Product_ID],[1]!Table1[Category])</f>
        <v>Electronics</v>
      </c>
      <c r="G1136">
        <f>_xlfn.XLOOKUP(Table1[[#This Row],[Product_ID]],[1]!Table1[Product_ID],[1]!Table1[Unit_Price])</f>
        <v>41971</v>
      </c>
      <c r="H1136">
        <f>_xlfn.XLOOKUP(Table1[[#This Row],[Product_ID]],[1]!Table1[Product_ID],[1]!Table1[Cost])</f>
        <v>29379.7</v>
      </c>
      <c r="I1136">
        <v>1</v>
      </c>
      <c r="J1136">
        <v>20</v>
      </c>
      <c r="K1136">
        <f>Table1[[#This Row],[Quantity]]*Table1[[#This Row],[Unit_Price]]</f>
        <v>41971</v>
      </c>
      <c r="L1136">
        <f>Table1[[#This Row],[Quantity]]*Table1[[#This Row],[Cost]]</f>
        <v>29379.7</v>
      </c>
      <c r="M1136">
        <f>Table1[[#This Row],[Sales]]-Table1[[#This Row],[Total_Cost]]</f>
        <v>12591.3</v>
      </c>
      <c r="N1136" s="1">
        <f>Table1[[#This Row],[Profit]]/Table1[[#This Row],[Sales]]</f>
        <v>0.3</v>
      </c>
      <c r="O1136" t="str">
        <f>TEXT(Table1[[#This Row],[Order_Date]],"mmmm")</f>
        <v>March</v>
      </c>
      <c r="P1136">
        <f>YEAR(Table1[[#This Row],[Order_Date]])</f>
        <v>2024</v>
      </c>
      <c r="Q1136" t="str">
        <f>"Q"&amp;ROUNDUP(MONTH(Table1[[#This Row],[Order_Date]])/3,0)</f>
        <v>Q1</v>
      </c>
    </row>
    <row r="1137" spans="1:17" x14ac:dyDescent="0.25">
      <c r="A1137" t="s">
        <v>2501</v>
      </c>
      <c r="B1137" t="s">
        <v>2452</v>
      </c>
      <c r="C1137" t="s">
        <v>981</v>
      </c>
      <c r="D1137" t="s">
        <v>444</v>
      </c>
      <c r="E1137" t="str">
        <f>_xlfn.XLOOKUP(Table1[[#This Row],[Product_ID]],[1]!Table1[Product_ID],[1]!Table1[Product_Name])</f>
        <v>Sports Product 14</v>
      </c>
      <c r="F1137" t="str">
        <f>_xlfn.XLOOKUP(Table1[[#This Row],[Product_ID]],[1]!Table1[Product_ID],[1]!Table1[Category])</f>
        <v>Sports</v>
      </c>
      <c r="G1137">
        <f>_xlfn.XLOOKUP(Table1[[#This Row],[Product_ID]],[1]!Table1[Product_ID],[1]!Table1[Unit_Price])</f>
        <v>9565</v>
      </c>
      <c r="H1137">
        <f>_xlfn.XLOOKUP(Table1[[#This Row],[Product_ID]],[1]!Table1[Product_ID],[1]!Table1[Cost])</f>
        <v>6695.5</v>
      </c>
      <c r="I1137">
        <v>5</v>
      </c>
      <c r="J1137">
        <v>20</v>
      </c>
      <c r="K1137">
        <f>Table1[[#This Row],[Quantity]]*Table1[[#This Row],[Unit_Price]]</f>
        <v>47825</v>
      </c>
      <c r="L1137">
        <f>Table1[[#This Row],[Quantity]]*Table1[[#This Row],[Cost]]</f>
        <v>33477.5</v>
      </c>
      <c r="M1137">
        <f>Table1[[#This Row],[Sales]]-Table1[[#This Row],[Total_Cost]]</f>
        <v>14347.5</v>
      </c>
      <c r="N1137" s="1">
        <f>Table1[[#This Row],[Profit]]/Table1[[#This Row],[Sales]]</f>
        <v>0.3</v>
      </c>
      <c r="O1137" t="str">
        <f>TEXT(Table1[[#This Row],[Order_Date]],"mmmm")</f>
        <v>October</v>
      </c>
      <c r="P1137">
        <f>YEAR(Table1[[#This Row],[Order_Date]])</f>
        <v>2024</v>
      </c>
      <c r="Q1137" t="str">
        <f>"Q"&amp;ROUNDUP(MONTH(Table1[[#This Row],[Order_Date]])/3,0)</f>
        <v>Q4</v>
      </c>
    </row>
    <row r="1138" spans="1:17" x14ac:dyDescent="0.25">
      <c r="A1138" t="s">
        <v>2502</v>
      </c>
      <c r="B1138" t="s">
        <v>2503</v>
      </c>
      <c r="C1138" t="s">
        <v>2504</v>
      </c>
      <c r="D1138" t="s">
        <v>45</v>
      </c>
      <c r="E1138" t="str">
        <f>_xlfn.XLOOKUP(Table1[[#This Row],[Product_ID]],[1]!Table1[Product_ID],[1]!Table1[Product_Name])</f>
        <v>Clothing Product 32</v>
      </c>
      <c r="F1138" t="str">
        <f>_xlfn.XLOOKUP(Table1[[#This Row],[Product_ID]],[1]!Table1[Product_ID],[1]!Table1[Category])</f>
        <v>Clothing</v>
      </c>
      <c r="G1138">
        <f>_xlfn.XLOOKUP(Table1[[#This Row],[Product_ID]],[1]!Table1[Product_ID],[1]!Table1[Unit_Price])</f>
        <v>3034</v>
      </c>
      <c r="H1138">
        <f>_xlfn.XLOOKUP(Table1[[#This Row],[Product_ID]],[1]!Table1[Product_ID],[1]!Table1[Cost])</f>
        <v>1820.4</v>
      </c>
      <c r="I1138">
        <v>4</v>
      </c>
      <c r="J1138">
        <v>10</v>
      </c>
      <c r="K1138">
        <f>Table1[[#This Row],[Quantity]]*Table1[[#This Row],[Unit_Price]]</f>
        <v>12136</v>
      </c>
      <c r="L1138">
        <f>Table1[[#This Row],[Quantity]]*Table1[[#This Row],[Cost]]</f>
        <v>7281.6</v>
      </c>
      <c r="M1138">
        <f>Table1[[#This Row],[Sales]]-Table1[[#This Row],[Total_Cost]]</f>
        <v>4854.3999999999996</v>
      </c>
      <c r="N1138" s="1">
        <f>Table1[[#This Row],[Profit]]/Table1[[#This Row],[Sales]]</f>
        <v>0.39999999999999997</v>
      </c>
      <c r="O1138" t="str">
        <f>TEXT(Table1[[#This Row],[Order_Date]],"mmmm")</f>
        <v>September</v>
      </c>
      <c r="P1138">
        <f>YEAR(Table1[[#This Row],[Order_Date]])</f>
        <v>2024</v>
      </c>
      <c r="Q1138" t="str">
        <f>"Q"&amp;ROUNDUP(MONTH(Table1[[#This Row],[Order_Date]])/3,0)</f>
        <v>Q3</v>
      </c>
    </row>
    <row r="1139" spans="1:17" x14ac:dyDescent="0.25">
      <c r="A1139" t="s">
        <v>2505</v>
      </c>
      <c r="B1139" t="s">
        <v>1028</v>
      </c>
      <c r="C1139" t="s">
        <v>294</v>
      </c>
      <c r="D1139" t="s">
        <v>127</v>
      </c>
      <c r="E1139" t="str">
        <f>_xlfn.XLOOKUP(Table1[[#This Row],[Product_ID]],[1]!Table1[Product_ID],[1]!Table1[Product_Name])</f>
        <v>Sports Product 75</v>
      </c>
      <c r="F1139" t="str">
        <f>_xlfn.XLOOKUP(Table1[[#This Row],[Product_ID]],[1]!Table1[Product_ID],[1]!Table1[Category])</f>
        <v>Sports</v>
      </c>
      <c r="G1139">
        <f>_xlfn.XLOOKUP(Table1[[#This Row],[Product_ID]],[1]!Table1[Product_ID],[1]!Table1[Unit_Price])</f>
        <v>5435</v>
      </c>
      <c r="H1139">
        <f>_xlfn.XLOOKUP(Table1[[#This Row],[Product_ID]],[1]!Table1[Product_ID],[1]!Table1[Cost])</f>
        <v>3804.5</v>
      </c>
      <c r="I1139">
        <v>4</v>
      </c>
      <c r="J1139">
        <v>20</v>
      </c>
      <c r="K1139">
        <f>Table1[[#This Row],[Quantity]]*Table1[[#This Row],[Unit_Price]]</f>
        <v>21740</v>
      </c>
      <c r="L1139">
        <f>Table1[[#This Row],[Quantity]]*Table1[[#This Row],[Cost]]</f>
        <v>15218</v>
      </c>
      <c r="M1139">
        <f>Table1[[#This Row],[Sales]]-Table1[[#This Row],[Total_Cost]]</f>
        <v>6522</v>
      </c>
      <c r="N1139" s="1">
        <f>Table1[[#This Row],[Profit]]/Table1[[#This Row],[Sales]]</f>
        <v>0.3</v>
      </c>
      <c r="O1139" t="str">
        <f>TEXT(Table1[[#This Row],[Order_Date]],"mmmm")</f>
        <v>December</v>
      </c>
      <c r="P1139">
        <f>YEAR(Table1[[#This Row],[Order_Date]])</f>
        <v>2024</v>
      </c>
      <c r="Q1139" t="str">
        <f>"Q"&amp;ROUNDUP(MONTH(Table1[[#This Row],[Order_Date]])/3,0)</f>
        <v>Q4</v>
      </c>
    </row>
    <row r="1140" spans="1:17" x14ac:dyDescent="0.25">
      <c r="A1140" t="s">
        <v>2506</v>
      </c>
      <c r="B1140" t="s">
        <v>2229</v>
      </c>
      <c r="C1140" t="s">
        <v>1961</v>
      </c>
      <c r="D1140" t="s">
        <v>100</v>
      </c>
      <c r="E1140" t="str">
        <f>_xlfn.XLOOKUP(Table1[[#This Row],[Product_ID]],[1]!Table1[Product_ID],[1]!Table1[Product_Name])</f>
        <v>Electronics Product 74</v>
      </c>
      <c r="F1140" t="str">
        <f>_xlfn.XLOOKUP(Table1[[#This Row],[Product_ID]],[1]!Table1[Product_ID],[1]!Table1[Category])</f>
        <v>Electronics</v>
      </c>
      <c r="G1140">
        <f>_xlfn.XLOOKUP(Table1[[#This Row],[Product_ID]],[1]!Table1[Product_ID],[1]!Table1[Unit_Price])</f>
        <v>20835</v>
      </c>
      <c r="H1140">
        <f>_xlfn.XLOOKUP(Table1[[#This Row],[Product_ID]],[1]!Table1[Product_ID],[1]!Table1[Cost])</f>
        <v>12501</v>
      </c>
      <c r="I1140">
        <v>2</v>
      </c>
      <c r="J1140">
        <v>20</v>
      </c>
      <c r="K1140">
        <f>Table1[[#This Row],[Quantity]]*Table1[[#This Row],[Unit_Price]]</f>
        <v>41670</v>
      </c>
      <c r="L1140">
        <f>Table1[[#This Row],[Quantity]]*Table1[[#This Row],[Cost]]</f>
        <v>25002</v>
      </c>
      <c r="M1140">
        <f>Table1[[#This Row],[Sales]]-Table1[[#This Row],[Total_Cost]]</f>
        <v>16668</v>
      </c>
      <c r="N1140" s="1">
        <f>Table1[[#This Row],[Profit]]/Table1[[#This Row],[Sales]]</f>
        <v>0.4</v>
      </c>
      <c r="O1140" t="str">
        <f>TEXT(Table1[[#This Row],[Order_Date]],"mmmm")</f>
        <v>June</v>
      </c>
      <c r="P1140">
        <f>YEAR(Table1[[#This Row],[Order_Date]])</f>
        <v>2024</v>
      </c>
      <c r="Q1140" t="str">
        <f>"Q"&amp;ROUNDUP(MONTH(Table1[[#This Row],[Order_Date]])/3,0)</f>
        <v>Q2</v>
      </c>
    </row>
    <row r="1141" spans="1:17" x14ac:dyDescent="0.25">
      <c r="A1141" t="s">
        <v>2507</v>
      </c>
      <c r="B1141" t="s">
        <v>43</v>
      </c>
      <c r="C1141" t="s">
        <v>745</v>
      </c>
      <c r="D1141" t="s">
        <v>611</v>
      </c>
      <c r="E1141" t="str">
        <f>_xlfn.XLOOKUP(Table1[[#This Row],[Product_ID]],[1]!Table1[Product_ID],[1]!Table1[Product_Name])</f>
        <v>Clothing Product 21</v>
      </c>
      <c r="F1141" t="str">
        <f>_xlfn.XLOOKUP(Table1[[#This Row],[Product_ID]],[1]!Table1[Product_ID],[1]!Table1[Category])</f>
        <v>Clothing</v>
      </c>
      <c r="G1141">
        <f>_xlfn.XLOOKUP(Table1[[#This Row],[Product_ID]],[1]!Table1[Product_ID],[1]!Table1[Unit_Price])</f>
        <v>1236</v>
      </c>
      <c r="H1141">
        <f>_xlfn.XLOOKUP(Table1[[#This Row],[Product_ID]],[1]!Table1[Product_ID],[1]!Table1[Cost])</f>
        <v>865.2</v>
      </c>
      <c r="I1141">
        <v>4</v>
      </c>
      <c r="J1141">
        <v>20</v>
      </c>
      <c r="K1141">
        <f>Table1[[#This Row],[Quantity]]*Table1[[#This Row],[Unit_Price]]</f>
        <v>4944</v>
      </c>
      <c r="L1141">
        <f>Table1[[#This Row],[Quantity]]*Table1[[#This Row],[Cost]]</f>
        <v>3460.8</v>
      </c>
      <c r="M1141">
        <f>Table1[[#This Row],[Sales]]-Table1[[#This Row],[Total_Cost]]</f>
        <v>1483.1999999999998</v>
      </c>
      <c r="N1141" s="1">
        <f>Table1[[#This Row],[Profit]]/Table1[[#This Row],[Sales]]</f>
        <v>0.3</v>
      </c>
      <c r="O1141" t="str">
        <f>TEXT(Table1[[#This Row],[Order_Date]],"mmmm")</f>
        <v>December</v>
      </c>
      <c r="P1141">
        <f>YEAR(Table1[[#This Row],[Order_Date]])</f>
        <v>2024</v>
      </c>
      <c r="Q1141" t="str">
        <f>"Q"&amp;ROUNDUP(MONTH(Table1[[#This Row],[Order_Date]])/3,0)</f>
        <v>Q4</v>
      </c>
    </row>
    <row r="1142" spans="1:17" x14ac:dyDescent="0.25">
      <c r="A1142" t="s">
        <v>2508</v>
      </c>
      <c r="B1142" t="s">
        <v>1305</v>
      </c>
      <c r="C1142" t="s">
        <v>1394</v>
      </c>
      <c r="D1142" t="s">
        <v>502</v>
      </c>
      <c r="E1142" t="str">
        <f>_xlfn.XLOOKUP(Table1[[#This Row],[Product_ID]],[1]!Table1[Product_ID],[1]!Table1[Product_Name])</f>
        <v>Beauty Product 42</v>
      </c>
      <c r="F1142" t="str">
        <f>_xlfn.XLOOKUP(Table1[[#This Row],[Product_ID]],[1]!Table1[Product_ID],[1]!Table1[Category])</f>
        <v>Beauty</v>
      </c>
      <c r="G1142">
        <f>_xlfn.XLOOKUP(Table1[[#This Row],[Product_ID]],[1]!Table1[Product_ID],[1]!Table1[Unit_Price])</f>
        <v>2758</v>
      </c>
      <c r="H1142">
        <f>_xlfn.XLOOKUP(Table1[[#This Row],[Product_ID]],[1]!Table1[Product_ID],[1]!Table1[Cost])</f>
        <v>1379</v>
      </c>
      <c r="I1142">
        <v>5</v>
      </c>
      <c r="J1142">
        <v>20</v>
      </c>
      <c r="K1142">
        <f>Table1[[#This Row],[Quantity]]*Table1[[#This Row],[Unit_Price]]</f>
        <v>13790</v>
      </c>
      <c r="L1142">
        <f>Table1[[#This Row],[Quantity]]*Table1[[#This Row],[Cost]]</f>
        <v>6895</v>
      </c>
      <c r="M1142">
        <f>Table1[[#This Row],[Sales]]-Table1[[#This Row],[Total_Cost]]</f>
        <v>6895</v>
      </c>
      <c r="N1142" s="1">
        <f>Table1[[#This Row],[Profit]]/Table1[[#This Row],[Sales]]</f>
        <v>0.5</v>
      </c>
      <c r="O1142" t="str">
        <f>TEXT(Table1[[#This Row],[Order_Date]],"mmmm")</f>
        <v>August</v>
      </c>
      <c r="P1142">
        <f>YEAR(Table1[[#This Row],[Order_Date]])</f>
        <v>2024</v>
      </c>
      <c r="Q1142" t="str">
        <f>"Q"&amp;ROUNDUP(MONTH(Table1[[#This Row],[Order_Date]])/3,0)</f>
        <v>Q3</v>
      </c>
    </row>
    <row r="1143" spans="1:17" x14ac:dyDescent="0.25">
      <c r="A1143" t="s">
        <v>2509</v>
      </c>
      <c r="B1143" t="s">
        <v>1938</v>
      </c>
      <c r="C1143" t="s">
        <v>1896</v>
      </c>
      <c r="D1143" t="s">
        <v>628</v>
      </c>
      <c r="E1143" t="str">
        <f>_xlfn.XLOOKUP(Table1[[#This Row],[Product_ID]],[1]!Table1[Product_ID],[1]!Table1[Product_Name])</f>
        <v>Sports Product 97</v>
      </c>
      <c r="F1143" t="str">
        <f>_xlfn.XLOOKUP(Table1[[#This Row],[Product_ID]],[1]!Table1[Product_ID],[1]!Table1[Category])</f>
        <v>Sports</v>
      </c>
      <c r="G1143">
        <f>_xlfn.XLOOKUP(Table1[[#This Row],[Product_ID]],[1]!Table1[Product_ID],[1]!Table1[Unit_Price])</f>
        <v>9084</v>
      </c>
      <c r="H1143">
        <f>_xlfn.XLOOKUP(Table1[[#This Row],[Product_ID]],[1]!Table1[Product_ID],[1]!Table1[Cost])</f>
        <v>6358.8</v>
      </c>
      <c r="I1143">
        <v>4</v>
      </c>
      <c r="J1143">
        <v>20</v>
      </c>
      <c r="K1143">
        <f>Table1[[#This Row],[Quantity]]*Table1[[#This Row],[Unit_Price]]</f>
        <v>36336</v>
      </c>
      <c r="L1143">
        <f>Table1[[#This Row],[Quantity]]*Table1[[#This Row],[Cost]]</f>
        <v>25435.200000000001</v>
      </c>
      <c r="M1143">
        <f>Table1[[#This Row],[Sales]]-Table1[[#This Row],[Total_Cost]]</f>
        <v>10900.8</v>
      </c>
      <c r="N1143" s="1">
        <f>Table1[[#This Row],[Profit]]/Table1[[#This Row],[Sales]]</f>
        <v>0.3</v>
      </c>
      <c r="O1143" t="str">
        <f>TEXT(Table1[[#This Row],[Order_Date]],"mmmm")</f>
        <v>March</v>
      </c>
      <c r="P1143">
        <f>YEAR(Table1[[#This Row],[Order_Date]])</f>
        <v>2025</v>
      </c>
      <c r="Q1143" t="str">
        <f>"Q"&amp;ROUNDUP(MONTH(Table1[[#This Row],[Order_Date]])/3,0)</f>
        <v>Q1</v>
      </c>
    </row>
    <row r="1144" spans="1:17" x14ac:dyDescent="0.25">
      <c r="A1144" t="s">
        <v>2510</v>
      </c>
      <c r="B1144" t="s">
        <v>1566</v>
      </c>
      <c r="C1144" t="s">
        <v>2511</v>
      </c>
      <c r="D1144" t="s">
        <v>898</v>
      </c>
      <c r="E1144" t="str">
        <f>_xlfn.XLOOKUP(Table1[[#This Row],[Product_ID]],[1]!Table1[Product_ID],[1]!Table1[Product_Name])</f>
        <v>Sports Product 29</v>
      </c>
      <c r="F1144" t="str">
        <f>_xlfn.XLOOKUP(Table1[[#This Row],[Product_ID]],[1]!Table1[Product_ID],[1]!Table1[Category])</f>
        <v>Sports</v>
      </c>
      <c r="G1144">
        <f>_xlfn.XLOOKUP(Table1[[#This Row],[Product_ID]],[1]!Table1[Product_ID],[1]!Table1[Unit_Price])</f>
        <v>2105</v>
      </c>
      <c r="H1144">
        <f>_xlfn.XLOOKUP(Table1[[#This Row],[Product_ID]],[1]!Table1[Product_ID],[1]!Table1[Cost])</f>
        <v>1263</v>
      </c>
      <c r="I1144">
        <v>2</v>
      </c>
      <c r="J1144">
        <v>5</v>
      </c>
      <c r="K1144">
        <f>Table1[[#This Row],[Quantity]]*Table1[[#This Row],[Unit_Price]]</f>
        <v>4210</v>
      </c>
      <c r="L1144">
        <f>Table1[[#This Row],[Quantity]]*Table1[[#This Row],[Cost]]</f>
        <v>2526</v>
      </c>
      <c r="M1144">
        <f>Table1[[#This Row],[Sales]]-Table1[[#This Row],[Total_Cost]]</f>
        <v>1684</v>
      </c>
      <c r="N1144" s="1">
        <f>Table1[[#This Row],[Profit]]/Table1[[#This Row],[Sales]]</f>
        <v>0.4</v>
      </c>
      <c r="O1144" t="str">
        <f>TEXT(Table1[[#This Row],[Order_Date]],"mmmm")</f>
        <v>August</v>
      </c>
      <c r="P1144">
        <f>YEAR(Table1[[#This Row],[Order_Date]])</f>
        <v>2025</v>
      </c>
      <c r="Q1144" t="str">
        <f>"Q"&amp;ROUNDUP(MONTH(Table1[[#This Row],[Order_Date]])/3,0)</f>
        <v>Q3</v>
      </c>
    </row>
    <row r="1145" spans="1:17" x14ac:dyDescent="0.25">
      <c r="A1145" t="s">
        <v>2512</v>
      </c>
      <c r="B1145" t="s">
        <v>2359</v>
      </c>
      <c r="C1145" t="s">
        <v>2513</v>
      </c>
      <c r="D1145" t="s">
        <v>288</v>
      </c>
      <c r="E1145" t="str">
        <f>_xlfn.XLOOKUP(Table1[[#This Row],[Product_ID]],[1]!Table1[Product_ID],[1]!Table1[Product_Name])</f>
        <v>Clothing Product 81</v>
      </c>
      <c r="F1145" t="str">
        <f>_xlfn.XLOOKUP(Table1[[#This Row],[Product_ID]],[1]!Table1[Product_ID],[1]!Table1[Category])</f>
        <v>Clothing</v>
      </c>
      <c r="G1145">
        <f>_xlfn.XLOOKUP(Table1[[#This Row],[Product_ID]],[1]!Table1[Product_ID],[1]!Table1[Unit_Price])</f>
        <v>4046</v>
      </c>
      <c r="H1145">
        <f>_xlfn.XLOOKUP(Table1[[#This Row],[Product_ID]],[1]!Table1[Product_ID],[1]!Table1[Cost])</f>
        <v>2427.6</v>
      </c>
      <c r="I1145">
        <v>3</v>
      </c>
      <c r="J1145">
        <v>5</v>
      </c>
      <c r="K1145">
        <f>Table1[[#This Row],[Quantity]]*Table1[[#This Row],[Unit_Price]]</f>
        <v>12138</v>
      </c>
      <c r="L1145">
        <f>Table1[[#This Row],[Quantity]]*Table1[[#This Row],[Cost]]</f>
        <v>7282.7999999999993</v>
      </c>
      <c r="M1145">
        <f>Table1[[#This Row],[Sales]]-Table1[[#This Row],[Total_Cost]]</f>
        <v>4855.2000000000007</v>
      </c>
      <c r="N1145" s="1">
        <f>Table1[[#This Row],[Profit]]/Table1[[#This Row],[Sales]]</f>
        <v>0.40000000000000008</v>
      </c>
      <c r="O1145" t="str">
        <f>TEXT(Table1[[#This Row],[Order_Date]],"mmmm")</f>
        <v>February</v>
      </c>
      <c r="P1145">
        <f>YEAR(Table1[[#This Row],[Order_Date]])</f>
        <v>2024</v>
      </c>
      <c r="Q1145" t="str">
        <f>"Q"&amp;ROUNDUP(MONTH(Table1[[#This Row],[Order_Date]])/3,0)</f>
        <v>Q1</v>
      </c>
    </row>
    <row r="1146" spans="1:17" x14ac:dyDescent="0.25">
      <c r="A1146" t="s">
        <v>2514</v>
      </c>
      <c r="B1146" t="s">
        <v>133</v>
      </c>
      <c r="C1146" t="s">
        <v>1623</v>
      </c>
      <c r="D1146" t="s">
        <v>67</v>
      </c>
      <c r="E1146" t="str">
        <f>_xlfn.XLOOKUP(Table1[[#This Row],[Product_ID]],[1]!Table1[Product_ID],[1]!Table1[Product_Name])</f>
        <v>Home &amp; Kitchen Product 12</v>
      </c>
      <c r="F1146" t="str">
        <f>_xlfn.XLOOKUP(Table1[[#This Row],[Product_ID]],[1]!Table1[Product_ID],[1]!Table1[Category])</f>
        <v>Home &amp; Kitchen</v>
      </c>
      <c r="G1146">
        <f>_xlfn.XLOOKUP(Table1[[#This Row],[Product_ID]],[1]!Table1[Product_ID],[1]!Table1[Unit_Price])</f>
        <v>1513</v>
      </c>
      <c r="H1146">
        <f>_xlfn.XLOOKUP(Table1[[#This Row],[Product_ID]],[1]!Table1[Product_ID],[1]!Table1[Cost])</f>
        <v>907.8</v>
      </c>
      <c r="I1146">
        <v>3</v>
      </c>
      <c r="J1146">
        <v>20</v>
      </c>
      <c r="K1146">
        <f>Table1[[#This Row],[Quantity]]*Table1[[#This Row],[Unit_Price]]</f>
        <v>4539</v>
      </c>
      <c r="L1146">
        <f>Table1[[#This Row],[Quantity]]*Table1[[#This Row],[Cost]]</f>
        <v>2723.3999999999996</v>
      </c>
      <c r="M1146">
        <f>Table1[[#This Row],[Sales]]-Table1[[#This Row],[Total_Cost]]</f>
        <v>1815.6000000000004</v>
      </c>
      <c r="N1146" s="1">
        <f>Table1[[#This Row],[Profit]]/Table1[[#This Row],[Sales]]</f>
        <v>0.40000000000000008</v>
      </c>
      <c r="O1146" t="str">
        <f>TEXT(Table1[[#This Row],[Order_Date]],"mmmm")</f>
        <v>May</v>
      </c>
      <c r="P1146">
        <f>YEAR(Table1[[#This Row],[Order_Date]])</f>
        <v>2025</v>
      </c>
      <c r="Q1146" t="str">
        <f>"Q"&amp;ROUNDUP(MONTH(Table1[[#This Row],[Order_Date]])/3,0)</f>
        <v>Q2</v>
      </c>
    </row>
    <row r="1147" spans="1:17" x14ac:dyDescent="0.25">
      <c r="A1147" t="s">
        <v>2515</v>
      </c>
      <c r="B1147" t="s">
        <v>1890</v>
      </c>
      <c r="C1147" t="s">
        <v>2516</v>
      </c>
      <c r="D1147" t="s">
        <v>502</v>
      </c>
      <c r="E1147" t="str">
        <f>_xlfn.XLOOKUP(Table1[[#This Row],[Product_ID]],[1]!Table1[Product_ID],[1]!Table1[Product_Name])</f>
        <v>Beauty Product 42</v>
      </c>
      <c r="F1147" t="str">
        <f>_xlfn.XLOOKUP(Table1[[#This Row],[Product_ID]],[1]!Table1[Product_ID],[1]!Table1[Category])</f>
        <v>Beauty</v>
      </c>
      <c r="G1147">
        <f>_xlfn.XLOOKUP(Table1[[#This Row],[Product_ID]],[1]!Table1[Product_ID],[1]!Table1[Unit_Price])</f>
        <v>2758</v>
      </c>
      <c r="H1147">
        <f>_xlfn.XLOOKUP(Table1[[#This Row],[Product_ID]],[1]!Table1[Product_ID],[1]!Table1[Cost])</f>
        <v>1379</v>
      </c>
      <c r="I1147">
        <v>4</v>
      </c>
      <c r="J1147">
        <v>10</v>
      </c>
      <c r="K1147">
        <f>Table1[[#This Row],[Quantity]]*Table1[[#This Row],[Unit_Price]]</f>
        <v>11032</v>
      </c>
      <c r="L1147">
        <f>Table1[[#This Row],[Quantity]]*Table1[[#This Row],[Cost]]</f>
        <v>5516</v>
      </c>
      <c r="M1147">
        <f>Table1[[#This Row],[Sales]]-Table1[[#This Row],[Total_Cost]]</f>
        <v>5516</v>
      </c>
      <c r="N1147" s="1">
        <f>Table1[[#This Row],[Profit]]/Table1[[#This Row],[Sales]]</f>
        <v>0.5</v>
      </c>
      <c r="O1147" t="str">
        <f>TEXT(Table1[[#This Row],[Order_Date]],"mmmm")</f>
        <v>July</v>
      </c>
      <c r="P1147">
        <f>YEAR(Table1[[#This Row],[Order_Date]])</f>
        <v>2025</v>
      </c>
      <c r="Q1147" t="str">
        <f>"Q"&amp;ROUNDUP(MONTH(Table1[[#This Row],[Order_Date]])/3,0)</f>
        <v>Q3</v>
      </c>
    </row>
    <row r="1148" spans="1:17" x14ac:dyDescent="0.25">
      <c r="A1148" t="s">
        <v>2517</v>
      </c>
      <c r="B1148" t="s">
        <v>1247</v>
      </c>
      <c r="C1148" t="s">
        <v>1557</v>
      </c>
      <c r="D1148" t="s">
        <v>409</v>
      </c>
      <c r="E1148" t="str">
        <f>_xlfn.XLOOKUP(Table1[[#This Row],[Product_ID]],[1]!Table1[Product_ID],[1]!Table1[Product_Name])</f>
        <v>Home &amp; Kitchen Product 68</v>
      </c>
      <c r="F1148" t="str">
        <f>_xlfn.XLOOKUP(Table1[[#This Row],[Product_ID]],[1]!Table1[Product_ID],[1]!Table1[Category])</f>
        <v>Home &amp; Kitchen</v>
      </c>
      <c r="G1148">
        <f>_xlfn.XLOOKUP(Table1[[#This Row],[Product_ID]],[1]!Table1[Product_ID],[1]!Table1[Unit_Price])</f>
        <v>7252</v>
      </c>
      <c r="H1148">
        <f>_xlfn.XLOOKUP(Table1[[#This Row],[Product_ID]],[1]!Table1[Product_ID],[1]!Table1[Cost])</f>
        <v>3626</v>
      </c>
      <c r="I1148">
        <v>3</v>
      </c>
      <c r="J1148">
        <v>5</v>
      </c>
      <c r="K1148">
        <f>Table1[[#This Row],[Quantity]]*Table1[[#This Row],[Unit_Price]]</f>
        <v>21756</v>
      </c>
      <c r="L1148">
        <f>Table1[[#This Row],[Quantity]]*Table1[[#This Row],[Cost]]</f>
        <v>10878</v>
      </c>
      <c r="M1148">
        <f>Table1[[#This Row],[Sales]]-Table1[[#This Row],[Total_Cost]]</f>
        <v>10878</v>
      </c>
      <c r="N1148" s="1">
        <f>Table1[[#This Row],[Profit]]/Table1[[#This Row],[Sales]]</f>
        <v>0.5</v>
      </c>
      <c r="O1148" t="str">
        <f>TEXT(Table1[[#This Row],[Order_Date]],"mmmm")</f>
        <v>July</v>
      </c>
      <c r="P1148">
        <f>YEAR(Table1[[#This Row],[Order_Date]])</f>
        <v>2024</v>
      </c>
      <c r="Q1148" t="str">
        <f>"Q"&amp;ROUNDUP(MONTH(Table1[[#This Row],[Order_Date]])/3,0)</f>
        <v>Q3</v>
      </c>
    </row>
    <row r="1149" spans="1:17" x14ac:dyDescent="0.25">
      <c r="A1149" t="s">
        <v>2518</v>
      </c>
      <c r="B1149" t="s">
        <v>1689</v>
      </c>
      <c r="C1149" t="s">
        <v>2519</v>
      </c>
      <c r="D1149" t="s">
        <v>195</v>
      </c>
      <c r="E1149" t="str">
        <f>_xlfn.XLOOKUP(Table1[[#This Row],[Product_ID]],[1]!Table1[Product_ID],[1]!Table1[Product_Name])</f>
        <v>Electronics Product 57</v>
      </c>
      <c r="F1149" t="str">
        <f>_xlfn.XLOOKUP(Table1[[#This Row],[Product_ID]],[1]!Table1[Product_ID],[1]!Table1[Category])</f>
        <v>Electronics</v>
      </c>
      <c r="G1149">
        <f>_xlfn.XLOOKUP(Table1[[#This Row],[Product_ID]],[1]!Table1[Product_ID],[1]!Table1[Unit_Price])</f>
        <v>26846</v>
      </c>
      <c r="H1149">
        <f>_xlfn.XLOOKUP(Table1[[#This Row],[Product_ID]],[1]!Table1[Product_ID],[1]!Table1[Cost])</f>
        <v>16107.6</v>
      </c>
      <c r="I1149">
        <v>5</v>
      </c>
      <c r="J1149">
        <v>20</v>
      </c>
      <c r="K1149">
        <f>Table1[[#This Row],[Quantity]]*Table1[[#This Row],[Unit_Price]]</f>
        <v>134230</v>
      </c>
      <c r="L1149">
        <f>Table1[[#This Row],[Quantity]]*Table1[[#This Row],[Cost]]</f>
        <v>80538</v>
      </c>
      <c r="M1149">
        <f>Table1[[#This Row],[Sales]]-Table1[[#This Row],[Total_Cost]]</f>
        <v>53692</v>
      </c>
      <c r="N1149" s="1">
        <f>Table1[[#This Row],[Profit]]/Table1[[#This Row],[Sales]]</f>
        <v>0.4</v>
      </c>
      <c r="O1149" t="str">
        <f>TEXT(Table1[[#This Row],[Order_Date]],"mmmm")</f>
        <v>December</v>
      </c>
      <c r="P1149">
        <f>YEAR(Table1[[#This Row],[Order_Date]])</f>
        <v>2024</v>
      </c>
      <c r="Q1149" t="str">
        <f>"Q"&amp;ROUNDUP(MONTH(Table1[[#This Row],[Order_Date]])/3,0)</f>
        <v>Q4</v>
      </c>
    </row>
    <row r="1150" spans="1:17" x14ac:dyDescent="0.25">
      <c r="A1150" t="s">
        <v>2520</v>
      </c>
      <c r="B1150" t="s">
        <v>1587</v>
      </c>
      <c r="C1150" t="s">
        <v>959</v>
      </c>
      <c r="D1150" t="s">
        <v>29</v>
      </c>
      <c r="E1150" t="str">
        <f>_xlfn.XLOOKUP(Table1[[#This Row],[Product_ID]],[1]!Table1[Product_ID],[1]!Table1[Product_Name])</f>
        <v>Beauty Product 18</v>
      </c>
      <c r="F1150" t="str">
        <f>_xlfn.XLOOKUP(Table1[[#This Row],[Product_ID]],[1]!Table1[Product_ID],[1]!Table1[Category])</f>
        <v>Beauty</v>
      </c>
      <c r="G1150">
        <f>_xlfn.XLOOKUP(Table1[[#This Row],[Product_ID]],[1]!Table1[Product_ID],[1]!Table1[Unit_Price])</f>
        <v>3985</v>
      </c>
      <c r="H1150">
        <f>_xlfn.XLOOKUP(Table1[[#This Row],[Product_ID]],[1]!Table1[Product_ID],[1]!Table1[Cost])</f>
        <v>2789.5</v>
      </c>
      <c r="I1150">
        <v>5</v>
      </c>
      <c r="J1150">
        <v>15</v>
      </c>
      <c r="K1150">
        <f>Table1[[#This Row],[Quantity]]*Table1[[#This Row],[Unit_Price]]</f>
        <v>19925</v>
      </c>
      <c r="L1150">
        <f>Table1[[#This Row],[Quantity]]*Table1[[#This Row],[Cost]]</f>
        <v>13947.5</v>
      </c>
      <c r="M1150">
        <f>Table1[[#This Row],[Sales]]-Table1[[#This Row],[Total_Cost]]</f>
        <v>5977.5</v>
      </c>
      <c r="N1150" s="1">
        <f>Table1[[#This Row],[Profit]]/Table1[[#This Row],[Sales]]</f>
        <v>0.3</v>
      </c>
      <c r="O1150" t="str">
        <f>TEXT(Table1[[#This Row],[Order_Date]],"mmmm")</f>
        <v>July</v>
      </c>
      <c r="P1150">
        <f>YEAR(Table1[[#This Row],[Order_Date]])</f>
        <v>2025</v>
      </c>
      <c r="Q1150" t="str">
        <f>"Q"&amp;ROUNDUP(MONTH(Table1[[#This Row],[Order_Date]])/3,0)</f>
        <v>Q3</v>
      </c>
    </row>
    <row r="1151" spans="1:17" x14ac:dyDescent="0.25">
      <c r="A1151" t="s">
        <v>2521</v>
      </c>
      <c r="B1151" t="s">
        <v>943</v>
      </c>
      <c r="C1151" t="s">
        <v>1943</v>
      </c>
      <c r="D1151" t="s">
        <v>654</v>
      </c>
      <c r="E1151" t="str">
        <f>_xlfn.XLOOKUP(Table1[[#This Row],[Product_ID]],[1]!Table1[Product_ID],[1]!Table1[Product_Name])</f>
        <v>Sports Product 40</v>
      </c>
      <c r="F1151" t="str">
        <f>_xlfn.XLOOKUP(Table1[[#This Row],[Product_ID]],[1]!Table1[Product_ID],[1]!Table1[Category])</f>
        <v>Sports</v>
      </c>
      <c r="G1151">
        <f>_xlfn.XLOOKUP(Table1[[#This Row],[Product_ID]],[1]!Table1[Product_ID],[1]!Table1[Unit_Price])</f>
        <v>6724</v>
      </c>
      <c r="H1151">
        <f>_xlfn.XLOOKUP(Table1[[#This Row],[Product_ID]],[1]!Table1[Product_ID],[1]!Table1[Cost])</f>
        <v>4034.4</v>
      </c>
      <c r="I1151">
        <v>2</v>
      </c>
      <c r="J1151">
        <v>0</v>
      </c>
      <c r="K1151">
        <f>Table1[[#This Row],[Quantity]]*Table1[[#This Row],[Unit_Price]]</f>
        <v>13448</v>
      </c>
      <c r="L1151">
        <f>Table1[[#This Row],[Quantity]]*Table1[[#This Row],[Cost]]</f>
        <v>8068.8</v>
      </c>
      <c r="M1151">
        <f>Table1[[#This Row],[Sales]]-Table1[[#This Row],[Total_Cost]]</f>
        <v>5379.2</v>
      </c>
      <c r="N1151" s="1">
        <f>Table1[[#This Row],[Profit]]/Table1[[#This Row],[Sales]]</f>
        <v>0.39999999999999997</v>
      </c>
      <c r="O1151" t="str">
        <f>TEXT(Table1[[#This Row],[Order_Date]],"mmmm")</f>
        <v>June</v>
      </c>
      <c r="P1151">
        <f>YEAR(Table1[[#This Row],[Order_Date]])</f>
        <v>2025</v>
      </c>
      <c r="Q1151" t="str">
        <f>"Q"&amp;ROUNDUP(MONTH(Table1[[#This Row],[Order_Date]])/3,0)</f>
        <v>Q2</v>
      </c>
    </row>
    <row r="1152" spans="1:17" x14ac:dyDescent="0.25">
      <c r="A1152" t="s">
        <v>2522</v>
      </c>
      <c r="B1152" t="s">
        <v>2115</v>
      </c>
      <c r="C1152" t="s">
        <v>1648</v>
      </c>
      <c r="D1152" t="s">
        <v>41</v>
      </c>
      <c r="E1152" t="str">
        <f>_xlfn.XLOOKUP(Table1[[#This Row],[Product_ID]],[1]!Table1[Product_ID],[1]!Table1[Product_Name])</f>
        <v>Clothing Product 86</v>
      </c>
      <c r="F1152" t="str">
        <f>_xlfn.XLOOKUP(Table1[[#This Row],[Product_ID]],[1]!Table1[Product_ID],[1]!Table1[Category])</f>
        <v>Clothing</v>
      </c>
      <c r="G1152">
        <f>_xlfn.XLOOKUP(Table1[[#This Row],[Product_ID]],[1]!Table1[Product_ID],[1]!Table1[Unit_Price])</f>
        <v>3333</v>
      </c>
      <c r="H1152">
        <f>_xlfn.XLOOKUP(Table1[[#This Row],[Product_ID]],[1]!Table1[Product_ID],[1]!Table1[Cost])</f>
        <v>2333.1</v>
      </c>
      <c r="I1152">
        <v>4</v>
      </c>
      <c r="J1152">
        <v>5</v>
      </c>
      <c r="K1152">
        <f>Table1[[#This Row],[Quantity]]*Table1[[#This Row],[Unit_Price]]</f>
        <v>13332</v>
      </c>
      <c r="L1152">
        <f>Table1[[#This Row],[Quantity]]*Table1[[#This Row],[Cost]]</f>
        <v>9332.4</v>
      </c>
      <c r="M1152">
        <f>Table1[[#This Row],[Sales]]-Table1[[#This Row],[Total_Cost]]</f>
        <v>3999.6000000000004</v>
      </c>
      <c r="N1152" s="1">
        <f>Table1[[#This Row],[Profit]]/Table1[[#This Row],[Sales]]</f>
        <v>0.30000000000000004</v>
      </c>
      <c r="O1152" t="str">
        <f>TEXT(Table1[[#This Row],[Order_Date]],"mmmm")</f>
        <v>November</v>
      </c>
      <c r="P1152">
        <f>YEAR(Table1[[#This Row],[Order_Date]])</f>
        <v>2024</v>
      </c>
      <c r="Q1152" t="str">
        <f>"Q"&amp;ROUNDUP(MONTH(Table1[[#This Row],[Order_Date]])/3,0)</f>
        <v>Q4</v>
      </c>
    </row>
    <row r="1153" spans="1:17" x14ac:dyDescent="0.25">
      <c r="A1153" t="s">
        <v>2523</v>
      </c>
      <c r="B1153" t="s">
        <v>1643</v>
      </c>
      <c r="C1153" t="s">
        <v>2301</v>
      </c>
      <c r="D1153" t="s">
        <v>111</v>
      </c>
      <c r="E1153" t="str">
        <f>_xlfn.XLOOKUP(Table1[[#This Row],[Product_ID]],[1]!Table1[Product_ID],[1]!Table1[Product_Name])</f>
        <v>Sports Product 20</v>
      </c>
      <c r="F1153" t="str">
        <f>_xlfn.XLOOKUP(Table1[[#This Row],[Product_ID]],[1]!Table1[Product_ID],[1]!Table1[Category])</f>
        <v>Sports</v>
      </c>
      <c r="G1153">
        <f>_xlfn.XLOOKUP(Table1[[#This Row],[Product_ID]],[1]!Table1[Product_ID],[1]!Table1[Unit_Price])</f>
        <v>11647</v>
      </c>
      <c r="H1153">
        <f>_xlfn.XLOOKUP(Table1[[#This Row],[Product_ID]],[1]!Table1[Product_ID],[1]!Table1[Cost])</f>
        <v>8152.9</v>
      </c>
      <c r="I1153">
        <v>3</v>
      </c>
      <c r="J1153">
        <v>10</v>
      </c>
      <c r="K1153">
        <f>Table1[[#This Row],[Quantity]]*Table1[[#This Row],[Unit_Price]]</f>
        <v>34941</v>
      </c>
      <c r="L1153">
        <f>Table1[[#This Row],[Quantity]]*Table1[[#This Row],[Cost]]</f>
        <v>24458.699999999997</v>
      </c>
      <c r="M1153">
        <f>Table1[[#This Row],[Sales]]-Table1[[#This Row],[Total_Cost]]</f>
        <v>10482.300000000003</v>
      </c>
      <c r="N1153" s="1">
        <f>Table1[[#This Row],[Profit]]/Table1[[#This Row],[Sales]]</f>
        <v>0.3000000000000001</v>
      </c>
      <c r="O1153" t="str">
        <f>TEXT(Table1[[#This Row],[Order_Date]],"mmmm")</f>
        <v>May</v>
      </c>
      <c r="P1153">
        <f>YEAR(Table1[[#This Row],[Order_Date]])</f>
        <v>2025</v>
      </c>
      <c r="Q1153" t="str">
        <f>"Q"&amp;ROUNDUP(MONTH(Table1[[#This Row],[Order_Date]])/3,0)</f>
        <v>Q2</v>
      </c>
    </row>
    <row r="1154" spans="1:17" x14ac:dyDescent="0.25">
      <c r="A1154" t="s">
        <v>2524</v>
      </c>
      <c r="B1154" t="s">
        <v>924</v>
      </c>
      <c r="C1154" t="s">
        <v>95</v>
      </c>
      <c r="D1154" t="s">
        <v>855</v>
      </c>
      <c r="E1154" t="str">
        <f>_xlfn.XLOOKUP(Table1[[#This Row],[Product_ID]],[1]!Table1[Product_ID],[1]!Table1[Product_Name])</f>
        <v>Sports Product 62</v>
      </c>
      <c r="F1154" t="str">
        <f>_xlfn.XLOOKUP(Table1[[#This Row],[Product_ID]],[1]!Table1[Product_ID],[1]!Table1[Category])</f>
        <v>Sports</v>
      </c>
      <c r="G1154">
        <f>_xlfn.XLOOKUP(Table1[[#This Row],[Product_ID]],[1]!Table1[Product_ID],[1]!Table1[Unit_Price])</f>
        <v>2777</v>
      </c>
      <c r="H1154">
        <f>_xlfn.XLOOKUP(Table1[[#This Row],[Product_ID]],[1]!Table1[Product_ID],[1]!Table1[Cost])</f>
        <v>1943.9</v>
      </c>
      <c r="I1154">
        <v>1</v>
      </c>
      <c r="J1154">
        <v>10</v>
      </c>
      <c r="K1154">
        <f>Table1[[#This Row],[Quantity]]*Table1[[#This Row],[Unit_Price]]</f>
        <v>2777</v>
      </c>
      <c r="L1154">
        <f>Table1[[#This Row],[Quantity]]*Table1[[#This Row],[Cost]]</f>
        <v>1943.9</v>
      </c>
      <c r="M1154">
        <f>Table1[[#This Row],[Sales]]-Table1[[#This Row],[Total_Cost]]</f>
        <v>833.09999999999991</v>
      </c>
      <c r="N1154" s="1">
        <f>Table1[[#This Row],[Profit]]/Table1[[#This Row],[Sales]]</f>
        <v>0.3</v>
      </c>
      <c r="O1154" t="str">
        <f>TEXT(Table1[[#This Row],[Order_Date]],"mmmm")</f>
        <v>December</v>
      </c>
      <c r="P1154">
        <f>YEAR(Table1[[#This Row],[Order_Date]])</f>
        <v>2025</v>
      </c>
      <c r="Q1154" t="str">
        <f>"Q"&amp;ROUNDUP(MONTH(Table1[[#This Row],[Order_Date]])/3,0)</f>
        <v>Q4</v>
      </c>
    </row>
    <row r="1155" spans="1:17" x14ac:dyDescent="0.25">
      <c r="A1155" t="s">
        <v>2525</v>
      </c>
      <c r="B1155" t="s">
        <v>181</v>
      </c>
      <c r="C1155" t="s">
        <v>1633</v>
      </c>
      <c r="D1155" t="s">
        <v>153</v>
      </c>
      <c r="E1155" t="str">
        <f>_xlfn.XLOOKUP(Table1[[#This Row],[Product_ID]],[1]!Table1[Product_ID],[1]!Table1[Product_Name])</f>
        <v>Beauty Product 98</v>
      </c>
      <c r="F1155" t="str">
        <f>_xlfn.XLOOKUP(Table1[[#This Row],[Product_ID]],[1]!Table1[Product_ID],[1]!Table1[Category])</f>
        <v>Beauty</v>
      </c>
      <c r="G1155">
        <f>_xlfn.XLOOKUP(Table1[[#This Row],[Product_ID]],[1]!Table1[Product_ID],[1]!Table1[Unit_Price])</f>
        <v>1661</v>
      </c>
      <c r="H1155">
        <f>_xlfn.XLOOKUP(Table1[[#This Row],[Product_ID]],[1]!Table1[Product_ID],[1]!Table1[Cost])</f>
        <v>830.5</v>
      </c>
      <c r="I1155">
        <v>3</v>
      </c>
      <c r="J1155">
        <v>5</v>
      </c>
      <c r="K1155">
        <f>Table1[[#This Row],[Quantity]]*Table1[[#This Row],[Unit_Price]]</f>
        <v>4983</v>
      </c>
      <c r="L1155">
        <f>Table1[[#This Row],[Quantity]]*Table1[[#This Row],[Cost]]</f>
        <v>2491.5</v>
      </c>
      <c r="M1155">
        <f>Table1[[#This Row],[Sales]]-Table1[[#This Row],[Total_Cost]]</f>
        <v>2491.5</v>
      </c>
      <c r="N1155" s="1">
        <f>Table1[[#This Row],[Profit]]/Table1[[#This Row],[Sales]]</f>
        <v>0.5</v>
      </c>
      <c r="O1155" t="str">
        <f>TEXT(Table1[[#This Row],[Order_Date]],"mmmm")</f>
        <v>October</v>
      </c>
      <c r="P1155">
        <f>YEAR(Table1[[#This Row],[Order_Date]])</f>
        <v>2025</v>
      </c>
      <c r="Q1155" t="str">
        <f>"Q"&amp;ROUNDUP(MONTH(Table1[[#This Row],[Order_Date]])/3,0)</f>
        <v>Q4</v>
      </c>
    </row>
    <row r="1156" spans="1:17" x14ac:dyDescent="0.25">
      <c r="A1156" t="s">
        <v>2526</v>
      </c>
      <c r="B1156" t="s">
        <v>900</v>
      </c>
      <c r="C1156" t="s">
        <v>2373</v>
      </c>
      <c r="D1156" t="s">
        <v>585</v>
      </c>
      <c r="E1156" t="str">
        <f>_xlfn.XLOOKUP(Table1[[#This Row],[Product_ID]],[1]!Table1[Product_ID],[1]!Table1[Product_Name])</f>
        <v>Sports Product 80</v>
      </c>
      <c r="F1156" t="str">
        <f>_xlfn.XLOOKUP(Table1[[#This Row],[Product_ID]],[1]!Table1[Product_ID],[1]!Table1[Category])</f>
        <v>Sports</v>
      </c>
      <c r="G1156">
        <f>_xlfn.XLOOKUP(Table1[[#This Row],[Product_ID]],[1]!Table1[Product_ID],[1]!Table1[Unit_Price])</f>
        <v>4816</v>
      </c>
      <c r="H1156">
        <f>_xlfn.XLOOKUP(Table1[[#This Row],[Product_ID]],[1]!Table1[Product_ID],[1]!Table1[Cost])</f>
        <v>3371.2</v>
      </c>
      <c r="I1156">
        <v>2</v>
      </c>
      <c r="J1156">
        <v>5</v>
      </c>
      <c r="K1156">
        <f>Table1[[#This Row],[Quantity]]*Table1[[#This Row],[Unit_Price]]</f>
        <v>9632</v>
      </c>
      <c r="L1156">
        <f>Table1[[#This Row],[Quantity]]*Table1[[#This Row],[Cost]]</f>
        <v>6742.4</v>
      </c>
      <c r="M1156">
        <f>Table1[[#This Row],[Sales]]-Table1[[#This Row],[Total_Cost]]</f>
        <v>2889.6000000000004</v>
      </c>
      <c r="N1156" s="1">
        <f>Table1[[#This Row],[Profit]]/Table1[[#This Row],[Sales]]</f>
        <v>0.30000000000000004</v>
      </c>
      <c r="O1156" t="str">
        <f>TEXT(Table1[[#This Row],[Order_Date]],"mmmm")</f>
        <v>January</v>
      </c>
      <c r="P1156">
        <f>YEAR(Table1[[#This Row],[Order_Date]])</f>
        <v>2025</v>
      </c>
      <c r="Q1156" t="str">
        <f>"Q"&amp;ROUNDUP(MONTH(Table1[[#This Row],[Order_Date]])/3,0)</f>
        <v>Q1</v>
      </c>
    </row>
    <row r="1157" spans="1:17" x14ac:dyDescent="0.25">
      <c r="A1157" t="s">
        <v>2527</v>
      </c>
      <c r="B1157" t="s">
        <v>1566</v>
      </c>
      <c r="C1157" t="s">
        <v>1724</v>
      </c>
      <c r="D1157" t="s">
        <v>135</v>
      </c>
      <c r="E1157" t="str">
        <f>_xlfn.XLOOKUP(Table1[[#This Row],[Product_ID]],[1]!Table1[Product_ID],[1]!Table1[Product_Name])</f>
        <v>Electronics Product 28</v>
      </c>
      <c r="F1157" t="str">
        <f>_xlfn.XLOOKUP(Table1[[#This Row],[Product_ID]],[1]!Table1[Product_ID],[1]!Table1[Category])</f>
        <v>Electronics</v>
      </c>
      <c r="G1157">
        <f>_xlfn.XLOOKUP(Table1[[#This Row],[Product_ID]],[1]!Table1[Product_ID],[1]!Table1[Unit_Price])</f>
        <v>9664</v>
      </c>
      <c r="H1157">
        <f>_xlfn.XLOOKUP(Table1[[#This Row],[Product_ID]],[1]!Table1[Product_ID],[1]!Table1[Cost])</f>
        <v>4832</v>
      </c>
      <c r="I1157">
        <v>3</v>
      </c>
      <c r="J1157">
        <v>10</v>
      </c>
      <c r="K1157">
        <f>Table1[[#This Row],[Quantity]]*Table1[[#This Row],[Unit_Price]]</f>
        <v>28992</v>
      </c>
      <c r="L1157">
        <f>Table1[[#This Row],[Quantity]]*Table1[[#This Row],[Cost]]</f>
        <v>14496</v>
      </c>
      <c r="M1157">
        <f>Table1[[#This Row],[Sales]]-Table1[[#This Row],[Total_Cost]]</f>
        <v>14496</v>
      </c>
      <c r="N1157" s="1">
        <f>Table1[[#This Row],[Profit]]/Table1[[#This Row],[Sales]]</f>
        <v>0.5</v>
      </c>
      <c r="O1157" t="str">
        <f>TEXT(Table1[[#This Row],[Order_Date]],"mmmm")</f>
        <v>August</v>
      </c>
      <c r="P1157">
        <f>YEAR(Table1[[#This Row],[Order_Date]])</f>
        <v>2025</v>
      </c>
      <c r="Q1157" t="str">
        <f>"Q"&amp;ROUNDUP(MONTH(Table1[[#This Row],[Order_Date]])/3,0)</f>
        <v>Q3</v>
      </c>
    </row>
    <row r="1158" spans="1:17" x14ac:dyDescent="0.25">
      <c r="A1158" t="s">
        <v>2528</v>
      </c>
      <c r="B1158" t="s">
        <v>948</v>
      </c>
      <c r="C1158" t="s">
        <v>1272</v>
      </c>
      <c r="D1158" t="s">
        <v>320</v>
      </c>
      <c r="E1158" t="str">
        <f>_xlfn.XLOOKUP(Table1[[#This Row],[Product_ID]],[1]!Table1[Product_ID],[1]!Table1[Product_Name])</f>
        <v>Clothing Product 15</v>
      </c>
      <c r="F1158" t="str">
        <f>_xlfn.XLOOKUP(Table1[[#This Row],[Product_ID]],[1]!Table1[Product_ID],[1]!Table1[Category])</f>
        <v>Clothing</v>
      </c>
      <c r="G1158">
        <f>_xlfn.XLOOKUP(Table1[[#This Row],[Product_ID]],[1]!Table1[Product_ID],[1]!Table1[Unit_Price])</f>
        <v>2943</v>
      </c>
      <c r="H1158">
        <f>_xlfn.XLOOKUP(Table1[[#This Row],[Product_ID]],[1]!Table1[Product_ID],[1]!Table1[Cost])</f>
        <v>1471.5</v>
      </c>
      <c r="I1158">
        <v>3</v>
      </c>
      <c r="J1158">
        <v>10</v>
      </c>
      <c r="K1158">
        <f>Table1[[#This Row],[Quantity]]*Table1[[#This Row],[Unit_Price]]</f>
        <v>8829</v>
      </c>
      <c r="L1158">
        <f>Table1[[#This Row],[Quantity]]*Table1[[#This Row],[Cost]]</f>
        <v>4414.5</v>
      </c>
      <c r="M1158">
        <f>Table1[[#This Row],[Sales]]-Table1[[#This Row],[Total_Cost]]</f>
        <v>4414.5</v>
      </c>
      <c r="N1158" s="1">
        <f>Table1[[#This Row],[Profit]]/Table1[[#This Row],[Sales]]</f>
        <v>0.5</v>
      </c>
      <c r="O1158" t="str">
        <f>TEXT(Table1[[#This Row],[Order_Date]],"mmmm")</f>
        <v>December</v>
      </c>
      <c r="P1158">
        <f>YEAR(Table1[[#This Row],[Order_Date]])</f>
        <v>2025</v>
      </c>
      <c r="Q1158" t="str">
        <f>"Q"&amp;ROUNDUP(MONTH(Table1[[#This Row],[Order_Date]])/3,0)</f>
        <v>Q4</v>
      </c>
    </row>
    <row r="1159" spans="1:17" x14ac:dyDescent="0.25">
      <c r="A1159" t="s">
        <v>2529</v>
      </c>
      <c r="B1159" t="s">
        <v>1147</v>
      </c>
      <c r="C1159" t="s">
        <v>2187</v>
      </c>
      <c r="D1159" t="s">
        <v>199</v>
      </c>
      <c r="E1159" t="str">
        <f>_xlfn.XLOOKUP(Table1[[#This Row],[Product_ID]],[1]!Table1[Product_ID],[1]!Table1[Product_Name])</f>
        <v>Sports Product 19</v>
      </c>
      <c r="F1159" t="str">
        <f>_xlfn.XLOOKUP(Table1[[#This Row],[Product_ID]],[1]!Table1[Product_ID],[1]!Table1[Category])</f>
        <v>Sports</v>
      </c>
      <c r="G1159">
        <f>_xlfn.XLOOKUP(Table1[[#This Row],[Product_ID]],[1]!Table1[Product_ID],[1]!Table1[Unit_Price])</f>
        <v>11395</v>
      </c>
      <c r="H1159">
        <f>_xlfn.XLOOKUP(Table1[[#This Row],[Product_ID]],[1]!Table1[Product_ID],[1]!Table1[Cost])</f>
        <v>5697.5</v>
      </c>
      <c r="I1159">
        <v>4</v>
      </c>
      <c r="J1159">
        <v>15</v>
      </c>
      <c r="K1159">
        <f>Table1[[#This Row],[Quantity]]*Table1[[#This Row],[Unit_Price]]</f>
        <v>45580</v>
      </c>
      <c r="L1159">
        <f>Table1[[#This Row],[Quantity]]*Table1[[#This Row],[Cost]]</f>
        <v>22790</v>
      </c>
      <c r="M1159">
        <f>Table1[[#This Row],[Sales]]-Table1[[#This Row],[Total_Cost]]</f>
        <v>22790</v>
      </c>
      <c r="N1159" s="1">
        <f>Table1[[#This Row],[Profit]]/Table1[[#This Row],[Sales]]</f>
        <v>0.5</v>
      </c>
      <c r="O1159" t="str">
        <f>TEXT(Table1[[#This Row],[Order_Date]],"mmmm")</f>
        <v>October</v>
      </c>
      <c r="P1159">
        <f>YEAR(Table1[[#This Row],[Order_Date]])</f>
        <v>2024</v>
      </c>
      <c r="Q1159" t="str">
        <f>"Q"&amp;ROUNDUP(MONTH(Table1[[#This Row],[Order_Date]])/3,0)</f>
        <v>Q4</v>
      </c>
    </row>
    <row r="1160" spans="1:17" x14ac:dyDescent="0.25">
      <c r="A1160" t="s">
        <v>2530</v>
      </c>
      <c r="B1160" t="s">
        <v>724</v>
      </c>
      <c r="C1160" t="s">
        <v>2531</v>
      </c>
      <c r="D1160" t="s">
        <v>654</v>
      </c>
      <c r="E1160" t="str">
        <f>_xlfn.XLOOKUP(Table1[[#This Row],[Product_ID]],[1]!Table1[Product_ID],[1]!Table1[Product_Name])</f>
        <v>Sports Product 40</v>
      </c>
      <c r="F1160" t="str">
        <f>_xlfn.XLOOKUP(Table1[[#This Row],[Product_ID]],[1]!Table1[Product_ID],[1]!Table1[Category])</f>
        <v>Sports</v>
      </c>
      <c r="G1160">
        <f>_xlfn.XLOOKUP(Table1[[#This Row],[Product_ID]],[1]!Table1[Product_ID],[1]!Table1[Unit_Price])</f>
        <v>6724</v>
      </c>
      <c r="H1160">
        <f>_xlfn.XLOOKUP(Table1[[#This Row],[Product_ID]],[1]!Table1[Product_ID],[1]!Table1[Cost])</f>
        <v>4034.4</v>
      </c>
      <c r="I1160">
        <v>2</v>
      </c>
      <c r="J1160">
        <v>20</v>
      </c>
      <c r="K1160">
        <f>Table1[[#This Row],[Quantity]]*Table1[[#This Row],[Unit_Price]]</f>
        <v>13448</v>
      </c>
      <c r="L1160">
        <f>Table1[[#This Row],[Quantity]]*Table1[[#This Row],[Cost]]</f>
        <v>8068.8</v>
      </c>
      <c r="M1160">
        <f>Table1[[#This Row],[Sales]]-Table1[[#This Row],[Total_Cost]]</f>
        <v>5379.2</v>
      </c>
      <c r="N1160" s="1">
        <f>Table1[[#This Row],[Profit]]/Table1[[#This Row],[Sales]]</f>
        <v>0.39999999999999997</v>
      </c>
      <c r="O1160" t="str">
        <f>TEXT(Table1[[#This Row],[Order_Date]],"mmmm")</f>
        <v>October</v>
      </c>
      <c r="P1160">
        <f>YEAR(Table1[[#This Row],[Order_Date]])</f>
        <v>2024</v>
      </c>
      <c r="Q1160" t="str">
        <f>"Q"&amp;ROUNDUP(MONTH(Table1[[#This Row],[Order_Date]])/3,0)</f>
        <v>Q4</v>
      </c>
    </row>
    <row r="1161" spans="1:17" x14ac:dyDescent="0.25">
      <c r="A1161" t="s">
        <v>2532</v>
      </c>
      <c r="B1161" t="s">
        <v>452</v>
      </c>
      <c r="C1161" t="s">
        <v>1811</v>
      </c>
      <c r="D1161" t="s">
        <v>598</v>
      </c>
      <c r="E1161" t="str">
        <f>_xlfn.XLOOKUP(Table1[[#This Row],[Product_ID]],[1]!Table1[Product_ID],[1]!Table1[Product_Name])</f>
        <v>Clothing Product 84</v>
      </c>
      <c r="F1161" t="str">
        <f>_xlfn.XLOOKUP(Table1[[#This Row],[Product_ID]],[1]!Table1[Product_ID],[1]!Table1[Category])</f>
        <v>Clothing</v>
      </c>
      <c r="G1161">
        <f>_xlfn.XLOOKUP(Table1[[#This Row],[Product_ID]],[1]!Table1[Product_ID],[1]!Table1[Unit_Price])</f>
        <v>3921</v>
      </c>
      <c r="H1161">
        <f>_xlfn.XLOOKUP(Table1[[#This Row],[Product_ID]],[1]!Table1[Product_ID],[1]!Table1[Cost])</f>
        <v>2352.6</v>
      </c>
      <c r="I1161">
        <v>5</v>
      </c>
      <c r="J1161">
        <v>15</v>
      </c>
      <c r="K1161">
        <f>Table1[[#This Row],[Quantity]]*Table1[[#This Row],[Unit_Price]]</f>
        <v>19605</v>
      </c>
      <c r="L1161">
        <f>Table1[[#This Row],[Quantity]]*Table1[[#This Row],[Cost]]</f>
        <v>11763</v>
      </c>
      <c r="M1161">
        <f>Table1[[#This Row],[Sales]]-Table1[[#This Row],[Total_Cost]]</f>
        <v>7842</v>
      </c>
      <c r="N1161" s="1">
        <f>Table1[[#This Row],[Profit]]/Table1[[#This Row],[Sales]]</f>
        <v>0.4</v>
      </c>
      <c r="O1161" t="str">
        <f>TEXT(Table1[[#This Row],[Order_Date]],"mmmm")</f>
        <v>July</v>
      </c>
      <c r="P1161">
        <f>YEAR(Table1[[#This Row],[Order_Date]])</f>
        <v>2024</v>
      </c>
      <c r="Q1161" t="str">
        <f>"Q"&amp;ROUNDUP(MONTH(Table1[[#This Row],[Order_Date]])/3,0)</f>
        <v>Q3</v>
      </c>
    </row>
    <row r="1162" spans="1:17" x14ac:dyDescent="0.25">
      <c r="A1162" t="s">
        <v>2533</v>
      </c>
      <c r="B1162" t="s">
        <v>2534</v>
      </c>
      <c r="C1162" t="s">
        <v>1337</v>
      </c>
      <c r="D1162" t="s">
        <v>111</v>
      </c>
      <c r="E1162" t="str">
        <f>_xlfn.XLOOKUP(Table1[[#This Row],[Product_ID]],[1]!Table1[Product_ID],[1]!Table1[Product_Name])</f>
        <v>Sports Product 20</v>
      </c>
      <c r="F1162" t="str">
        <f>_xlfn.XLOOKUP(Table1[[#This Row],[Product_ID]],[1]!Table1[Product_ID],[1]!Table1[Category])</f>
        <v>Sports</v>
      </c>
      <c r="G1162">
        <f>_xlfn.XLOOKUP(Table1[[#This Row],[Product_ID]],[1]!Table1[Product_ID],[1]!Table1[Unit_Price])</f>
        <v>11647</v>
      </c>
      <c r="H1162">
        <f>_xlfn.XLOOKUP(Table1[[#This Row],[Product_ID]],[1]!Table1[Product_ID],[1]!Table1[Cost])</f>
        <v>8152.9</v>
      </c>
      <c r="I1162">
        <v>5</v>
      </c>
      <c r="J1162">
        <v>15</v>
      </c>
      <c r="K1162">
        <f>Table1[[#This Row],[Quantity]]*Table1[[#This Row],[Unit_Price]]</f>
        <v>58235</v>
      </c>
      <c r="L1162">
        <f>Table1[[#This Row],[Quantity]]*Table1[[#This Row],[Cost]]</f>
        <v>40764.5</v>
      </c>
      <c r="M1162">
        <f>Table1[[#This Row],[Sales]]-Table1[[#This Row],[Total_Cost]]</f>
        <v>17470.5</v>
      </c>
      <c r="N1162" s="1">
        <f>Table1[[#This Row],[Profit]]/Table1[[#This Row],[Sales]]</f>
        <v>0.3</v>
      </c>
      <c r="O1162" t="str">
        <f>TEXT(Table1[[#This Row],[Order_Date]],"mmmm")</f>
        <v>November</v>
      </c>
      <c r="P1162">
        <f>YEAR(Table1[[#This Row],[Order_Date]])</f>
        <v>2025</v>
      </c>
      <c r="Q1162" t="str">
        <f>"Q"&amp;ROUNDUP(MONTH(Table1[[#This Row],[Order_Date]])/3,0)</f>
        <v>Q4</v>
      </c>
    </row>
    <row r="1163" spans="1:17" x14ac:dyDescent="0.25">
      <c r="A1163" t="s">
        <v>2535</v>
      </c>
      <c r="B1163" t="s">
        <v>1339</v>
      </c>
      <c r="C1163" t="s">
        <v>2536</v>
      </c>
      <c r="D1163" t="s">
        <v>223</v>
      </c>
      <c r="E1163" t="str">
        <f>_xlfn.XLOOKUP(Table1[[#This Row],[Product_ID]],[1]!Table1[Product_ID],[1]!Table1[Product_Name])</f>
        <v>Clothing Product 48</v>
      </c>
      <c r="F1163" t="str">
        <f>_xlfn.XLOOKUP(Table1[[#This Row],[Product_ID]],[1]!Table1[Product_ID],[1]!Table1[Category])</f>
        <v>Clothing</v>
      </c>
      <c r="G1163">
        <f>_xlfn.XLOOKUP(Table1[[#This Row],[Product_ID]],[1]!Table1[Product_ID],[1]!Table1[Unit_Price])</f>
        <v>2190</v>
      </c>
      <c r="H1163">
        <f>_xlfn.XLOOKUP(Table1[[#This Row],[Product_ID]],[1]!Table1[Product_ID],[1]!Table1[Cost])</f>
        <v>1095</v>
      </c>
      <c r="I1163">
        <v>3</v>
      </c>
      <c r="J1163">
        <v>20</v>
      </c>
      <c r="K1163">
        <f>Table1[[#This Row],[Quantity]]*Table1[[#This Row],[Unit_Price]]</f>
        <v>6570</v>
      </c>
      <c r="L1163">
        <f>Table1[[#This Row],[Quantity]]*Table1[[#This Row],[Cost]]</f>
        <v>3285</v>
      </c>
      <c r="M1163">
        <f>Table1[[#This Row],[Sales]]-Table1[[#This Row],[Total_Cost]]</f>
        <v>3285</v>
      </c>
      <c r="N1163" s="1">
        <f>Table1[[#This Row],[Profit]]/Table1[[#This Row],[Sales]]</f>
        <v>0.5</v>
      </c>
      <c r="O1163" t="str">
        <f>TEXT(Table1[[#This Row],[Order_Date]],"mmmm")</f>
        <v>November</v>
      </c>
      <c r="P1163">
        <f>YEAR(Table1[[#This Row],[Order_Date]])</f>
        <v>2025</v>
      </c>
      <c r="Q1163" t="str">
        <f>"Q"&amp;ROUNDUP(MONTH(Table1[[#This Row],[Order_Date]])/3,0)</f>
        <v>Q4</v>
      </c>
    </row>
    <row r="1164" spans="1:17" x14ac:dyDescent="0.25">
      <c r="A1164" t="s">
        <v>2537</v>
      </c>
      <c r="B1164" t="s">
        <v>2538</v>
      </c>
      <c r="C1164" t="s">
        <v>1375</v>
      </c>
      <c r="D1164" t="s">
        <v>638</v>
      </c>
      <c r="E1164" t="str">
        <f>_xlfn.XLOOKUP(Table1[[#This Row],[Product_ID]],[1]!Table1[Product_ID],[1]!Table1[Product_Name])</f>
        <v>Sports Product 70</v>
      </c>
      <c r="F1164" t="str">
        <f>_xlfn.XLOOKUP(Table1[[#This Row],[Product_ID]],[1]!Table1[Product_ID],[1]!Table1[Category])</f>
        <v>Sports</v>
      </c>
      <c r="G1164">
        <f>_xlfn.XLOOKUP(Table1[[#This Row],[Product_ID]],[1]!Table1[Product_ID],[1]!Table1[Unit_Price])</f>
        <v>583</v>
      </c>
      <c r="H1164">
        <f>_xlfn.XLOOKUP(Table1[[#This Row],[Product_ID]],[1]!Table1[Product_ID],[1]!Table1[Cost])</f>
        <v>349.8</v>
      </c>
      <c r="I1164">
        <v>4</v>
      </c>
      <c r="J1164">
        <v>0</v>
      </c>
      <c r="K1164">
        <f>Table1[[#This Row],[Quantity]]*Table1[[#This Row],[Unit_Price]]</f>
        <v>2332</v>
      </c>
      <c r="L1164">
        <f>Table1[[#This Row],[Quantity]]*Table1[[#This Row],[Cost]]</f>
        <v>1399.2</v>
      </c>
      <c r="M1164">
        <f>Table1[[#This Row],[Sales]]-Table1[[#This Row],[Total_Cost]]</f>
        <v>932.8</v>
      </c>
      <c r="N1164" s="1">
        <f>Table1[[#This Row],[Profit]]/Table1[[#This Row],[Sales]]</f>
        <v>0.39999999999999997</v>
      </c>
      <c r="O1164" t="str">
        <f>TEXT(Table1[[#This Row],[Order_Date]],"mmmm")</f>
        <v>November</v>
      </c>
      <c r="P1164">
        <f>YEAR(Table1[[#This Row],[Order_Date]])</f>
        <v>2024</v>
      </c>
      <c r="Q1164" t="str">
        <f>"Q"&amp;ROUNDUP(MONTH(Table1[[#This Row],[Order_Date]])/3,0)</f>
        <v>Q4</v>
      </c>
    </row>
    <row r="1165" spans="1:17" x14ac:dyDescent="0.25">
      <c r="A1165" t="s">
        <v>2539</v>
      </c>
      <c r="B1165" t="s">
        <v>577</v>
      </c>
      <c r="C1165" t="s">
        <v>1653</v>
      </c>
      <c r="D1165" t="s">
        <v>127</v>
      </c>
      <c r="E1165" t="str">
        <f>_xlfn.XLOOKUP(Table1[[#This Row],[Product_ID]],[1]!Table1[Product_ID],[1]!Table1[Product_Name])</f>
        <v>Sports Product 75</v>
      </c>
      <c r="F1165" t="str">
        <f>_xlfn.XLOOKUP(Table1[[#This Row],[Product_ID]],[1]!Table1[Product_ID],[1]!Table1[Category])</f>
        <v>Sports</v>
      </c>
      <c r="G1165">
        <f>_xlfn.XLOOKUP(Table1[[#This Row],[Product_ID]],[1]!Table1[Product_ID],[1]!Table1[Unit_Price])</f>
        <v>5435</v>
      </c>
      <c r="H1165">
        <f>_xlfn.XLOOKUP(Table1[[#This Row],[Product_ID]],[1]!Table1[Product_ID],[1]!Table1[Cost])</f>
        <v>3804.5</v>
      </c>
      <c r="I1165">
        <v>1</v>
      </c>
      <c r="J1165">
        <v>0</v>
      </c>
      <c r="K1165">
        <f>Table1[[#This Row],[Quantity]]*Table1[[#This Row],[Unit_Price]]</f>
        <v>5435</v>
      </c>
      <c r="L1165">
        <f>Table1[[#This Row],[Quantity]]*Table1[[#This Row],[Cost]]</f>
        <v>3804.5</v>
      </c>
      <c r="M1165">
        <f>Table1[[#This Row],[Sales]]-Table1[[#This Row],[Total_Cost]]</f>
        <v>1630.5</v>
      </c>
      <c r="N1165" s="1">
        <f>Table1[[#This Row],[Profit]]/Table1[[#This Row],[Sales]]</f>
        <v>0.3</v>
      </c>
      <c r="O1165" t="str">
        <f>TEXT(Table1[[#This Row],[Order_Date]],"mmmm")</f>
        <v>April</v>
      </c>
      <c r="P1165">
        <f>YEAR(Table1[[#This Row],[Order_Date]])</f>
        <v>2024</v>
      </c>
      <c r="Q1165" t="str">
        <f>"Q"&amp;ROUNDUP(MONTH(Table1[[#This Row],[Order_Date]])/3,0)</f>
        <v>Q2</v>
      </c>
    </row>
    <row r="1166" spans="1:17" x14ac:dyDescent="0.25">
      <c r="A1166" t="s">
        <v>2540</v>
      </c>
      <c r="B1166" t="s">
        <v>2541</v>
      </c>
      <c r="C1166" t="s">
        <v>296</v>
      </c>
      <c r="D1166" t="s">
        <v>131</v>
      </c>
      <c r="E1166" t="str">
        <f>_xlfn.XLOOKUP(Table1[[#This Row],[Product_ID]],[1]!Table1[Product_ID],[1]!Table1[Product_Name])</f>
        <v>Sports Product 50</v>
      </c>
      <c r="F1166" t="str">
        <f>_xlfn.XLOOKUP(Table1[[#This Row],[Product_ID]],[1]!Table1[Product_ID],[1]!Table1[Category])</f>
        <v>Sports</v>
      </c>
      <c r="G1166">
        <f>_xlfn.XLOOKUP(Table1[[#This Row],[Product_ID]],[1]!Table1[Product_ID],[1]!Table1[Unit_Price])</f>
        <v>10475</v>
      </c>
      <c r="H1166">
        <f>_xlfn.XLOOKUP(Table1[[#This Row],[Product_ID]],[1]!Table1[Product_ID],[1]!Table1[Cost])</f>
        <v>7332.5</v>
      </c>
      <c r="I1166">
        <v>1</v>
      </c>
      <c r="J1166">
        <v>0</v>
      </c>
      <c r="K1166">
        <f>Table1[[#This Row],[Quantity]]*Table1[[#This Row],[Unit_Price]]</f>
        <v>10475</v>
      </c>
      <c r="L1166">
        <f>Table1[[#This Row],[Quantity]]*Table1[[#This Row],[Cost]]</f>
        <v>7332.5</v>
      </c>
      <c r="M1166">
        <f>Table1[[#This Row],[Sales]]-Table1[[#This Row],[Total_Cost]]</f>
        <v>3142.5</v>
      </c>
      <c r="N1166" s="1">
        <f>Table1[[#This Row],[Profit]]/Table1[[#This Row],[Sales]]</f>
        <v>0.3</v>
      </c>
      <c r="O1166" t="str">
        <f>TEXT(Table1[[#This Row],[Order_Date]],"mmmm")</f>
        <v>June</v>
      </c>
      <c r="P1166">
        <f>YEAR(Table1[[#This Row],[Order_Date]])</f>
        <v>2025</v>
      </c>
      <c r="Q1166" t="str">
        <f>"Q"&amp;ROUNDUP(MONTH(Table1[[#This Row],[Order_Date]])/3,0)</f>
        <v>Q2</v>
      </c>
    </row>
    <row r="1167" spans="1:17" x14ac:dyDescent="0.25">
      <c r="A1167" t="s">
        <v>2542</v>
      </c>
      <c r="B1167" t="s">
        <v>1772</v>
      </c>
      <c r="C1167" t="s">
        <v>816</v>
      </c>
      <c r="D1167" t="s">
        <v>17</v>
      </c>
      <c r="E1167" t="str">
        <f>_xlfn.XLOOKUP(Table1[[#This Row],[Product_ID]],[1]!Table1[Product_ID],[1]!Table1[Product_Name])</f>
        <v>Clothing Product 38</v>
      </c>
      <c r="F1167" t="str">
        <f>_xlfn.XLOOKUP(Table1[[#This Row],[Product_ID]],[1]!Table1[Product_ID],[1]!Table1[Category])</f>
        <v>Clothing</v>
      </c>
      <c r="G1167">
        <f>_xlfn.XLOOKUP(Table1[[#This Row],[Product_ID]],[1]!Table1[Product_ID],[1]!Table1[Unit_Price])</f>
        <v>413</v>
      </c>
      <c r="H1167">
        <f>_xlfn.XLOOKUP(Table1[[#This Row],[Product_ID]],[1]!Table1[Product_ID],[1]!Table1[Cost])</f>
        <v>247.8</v>
      </c>
      <c r="I1167">
        <v>1</v>
      </c>
      <c r="J1167">
        <v>5</v>
      </c>
      <c r="K1167">
        <f>Table1[[#This Row],[Quantity]]*Table1[[#This Row],[Unit_Price]]</f>
        <v>413</v>
      </c>
      <c r="L1167">
        <f>Table1[[#This Row],[Quantity]]*Table1[[#This Row],[Cost]]</f>
        <v>247.8</v>
      </c>
      <c r="M1167">
        <f>Table1[[#This Row],[Sales]]-Table1[[#This Row],[Total_Cost]]</f>
        <v>165.2</v>
      </c>
      <c r="N1167" s="1">
        <f>Table1[[#This Row],[Profit]]/Table1[[#This Row],[Sales]]</f>
        <v>0.39999999999999997</v>
      </c>
      <c r="O1167" t="str">
        <f>TEXT(Table1[[#This Row],[Order_Date]],"mmmm")</f>
        <v>September</v>
      </c>
      <c r="P1167">
        <f>YEAR(Table1[[#This Row],[Order_Date]])</f>
        <v>2024</v>
      </c>
      <c r="Q1167" t="str">
        <f>"Q"&amp;ROUNDUP(MONTH(Table1[[#This Row],[Order_Date]])/3,0)</f>
        <v>Q3</v>
      </c>
    </row>
    <row r="1168" spans="1:17" x14ac:dyDescent="0.25">
      <c r="A1168" t="s">
        <v>2543</v>
      </c>
      <c r="B1168" t="s">
        <v>2544</v>
      </c>
      <c r="C1168" t="s">
        <v>1212</v>
      </c>
      <c r="D1168" t="s">
        <v>270</v>
      </c>
      <c r="E1168" t="str">
        <f>_xlfn.XLOOKUP(Table1[[#This Row],[Product_ID]],[1]!Table1[Product_ID],[1]!Table1[Product_Name])</f>
        <v>Clothing Product 47</v>
      </c>
      <c r="F1168" t="str">
        <f>_xlfn.XLOOKUP(Table1[[#This Row],[Product_ID]],[1]!Table1[Product_ID],[1]!Table1[Category])</f>
        <v>Clothing</v>
      </c>
      <c r="G1168">
        <f>_xlfn.XLOOKUP(Table1[[#This Row],[Product_ID]],[1]!Table1[Product_ID],[1]!Table1[Unit_Price])</f>
        <v>3146</v>
      </c>
      <c r="H1168">
        <f>_xlfn.XLOOKUP(Table1[[#This Row],[Product_ID]],[1]!Table1[Product_ID],[1]!Table1[Cost])</f>
        <v>1573</v>
      </c>
      <c r="I1168">
        <v>5</v>
      </c>
      <c r="J1168">
        <v>5</v>
      </c>
      <c r="K1168">
        <f>Table1[[#This Row],[Quantity]]*Table1[[#This Row],[Unit_Price]]</f>
        <v>15730</v>
      </c>
      <c r="L1168">
        <f>Table1[[#This Row],[Quantity]]*Table1[[#This Row],[Cost]]</f>
        <v>7865</v>
      </c>
      <c r="M1168">
        <f>Table1[[#This Row],[Sales]]-Table1[[#This Row],[Total_Cost]]</f>
        <v>7865</v>
      </c>
      <c r="N1168" s="1">
        <f>Table1[[#This Row],[Profit]]/Table1[[#This Row],[Sales]]</f>
        <v>0.5</v>
      </c>
      <c r="O1168" t="str">
        <f>TEXT(Table1[[#This Row],[Order_Date]],"mmmm")</f>
        <v>November</v>
      </c>
      <c r="P1168">
        <f>YEAR(Table1[[#This Row],[Order_Date]])</f>
        <v>2025</v>
      </c>
      <c r="Q1168" t="str">
        <f>"Q"&amp;ROUNDUP(MONTH(Table1[[#This Row],[Order_Date]])/3,0)</f>
        <v>Q4</v>
      </c>
    </row>
    <row r="1169" spans="1:17" x14ac:dyDescent="0.25">
      <c r="A1169" t="s">
        <v>2545</v>
      </c>
      <c r="B1169" t="s">
        <v>1492</v>
      </c>
      <c r="C1169" t="s">
        <v>1781</v>
      </c>
      <c r="D1169" t="s">
        <v>100</v>
      </c>
      <c r="E1169" t="str">
        <f>_xlfn.XLOOKUP(Table1[[#This Row],[Product_ID]],[1]!Table1[Product_ID],[1]!Table1[Product_Name])</f>
        <v>Electronics Product 74</v>
      </c>
      <c r="F1169" t="str">
        <f>_xlfn.XLOOKUP(Table1[[#This Row],[Product_ID]],[1]!Table1[Product_ID],[1]!Table1[Category])</f>
        <v>Electronics</v>
      </c>
      <c r="G1169">
        <f>_xlfn.XLOOKUP(Table1[[#This Row],[Product_ID]],[1]!Table1[Product_ID],[1]!Table1[Unit_Price])</f>
        <v>20835</v>
      </c>
      <c r="H1169">
        <f>_xlfn.XLOOKUP(Table1[[#This Row],[Product_ID]],[1]!Table1[Product_ID],[1]!Table1[Cost])</f>
        <v>12501</v>
      </c>
      <c r="I1169">
        <v>2</v>
      </c>
      <c r="J1169">
        <v>0</v>
      </c>
      <c r="K1169">
        <f>Table1[[#This Row],[Quantity]]*Table1[[#This Row],[Unit_Price]]</f>
        <v>41670</v>
      </c>
      <c r="L1169">
        <f>Table1[[#This Row],[Quantity]]*Table1[[#This Row],[Cost]]</f>
        <v>25002</v>
      </c>
      <c r="M1169">
        <f>Table1[[#This Row],[Sales]]-Table1[[#This Row],[Total_Cost]]</f>
        <v>16668</v>
      </c>
      <c r="N1169" s="1">
        <f>Table1[[#This Row],[Profit]]/Table1[[#This Row],[Sales]]</f>
        <v>0.4</v>
      </c>
      <c r="O1169" t="str">
        <f>TEXT(Table1[[#This Row],[Order_Date]],"mmmm")</f>
        <v>July</v>
      </c>
      <c r="P1169">
        <f>YEAR(Table1[[#This Row],[Order_Date]])</f>
        <v>2024</v>
      </c>
      <c r="Q1169" t="str">
        <f>"Q"&amp;ROUNDUP(MONTH(Table1[[#This Row],[Order_Date]])/3,0)</f>
        <v>Q3</v>
      </c>
    </row>
    <row r="1170" spans="1:17" x14ac:dyDescent="0.25">
      <c r="A1170" t="s">
        <v>2546</v>
      </c>
      <c r="B1170" t="s">
        <v>2359</v>
      </c>
      <c r="C1170" t="s">
        <v>1143</v>
      </c>
      <c r="D1170" t="s">
        <v>426</v>
      </c>
      <c r="E1170" t="str">
        <f>_xlfn.XLOOKUP(Table1[[#This Row],[Product_ID]],[1]!Table1[Product_ID],[1]!Table1[Product_Name])</f>
        <v>Clothing Product 95</v>
      </c>
      <c r="F1170" t="str">
        <f>_xlfn.XLOOKUP(Table1[[#This Row],[Product_ID]],[1]!Table1[Product_ID],[1]!Table1[Category])</f>
        <v>Clothing</v>
      </c>
      <c r="G1170">
        <f>_xlfn.XLOOKUP(Table1[[#This Row],[Product_ID]],[1]!Table1[Product_ID],[1]!Table1[Unit_Price])</f>
        <v>4520</v>
      </c>
      <c r="H1170">
        <f>_xlfn.XLOOKUP(Table1[[#This Row],[Product_ID]],[1]!Table1[Product_ID],[1]!Table1[Cost])</f>
        <v>3164</v>
      </c>
      <c r="I1170">
        <v>3</v>
      </c>
      <c r="J1170">
        <v>5</v>
      </c>
      <c r="K1170">
        <f>Table1[[#This Row],[Quantity]]*Table1[[#This Row],[Unit_Price]]</f>
        <v>13560</v>
      </c>
      <c r="L1170">
        <f>Table1[[#This Row],[Quantity]]*Table1[[#This Row],[Cost]]</f>
        <v>9492</v>
      </c>
      <c r="M1170">
        <f>Table1[[#This Row],[Sales]]-Table1[[#This Row],[Total_Cost]]</f>
        <v>4068</v>
      </c>
      <c r="N1170" s="1">
        <f>Table1[[#This Row],[Profit]]/Table1[[#This Row],[Sales]]</f>
        <v>0.3</v>
      </c>
      <c r="O1170" t="str">
        <f>TEXT(Table1[[#This Row],[Order_Date]],"mmmm")</f>
        <v>February</v>
      </c>
      <c r="P1170">
        <f>YEAR(Table1[[#This Row],[Order_Date]])</f>
        <v>2024</v>
      </c>
      <c r="Q1170" t="str">
        <f>"Q"&amp;ROUNDUP(MONTH(Table1[[#This Row],[Order_Date]])/3,0)</f>
        <v>Q1</v>
      </c>
    </row>
    <row r="1171" spans="1:17" x14ac:dyDescent="0.25">
      <c r="A1171" t="s">
        <v>2547</v>
      </c>
      <c r="B1171" t="s">
        <v>432</v>
      </c>
      <c r="C1171" t="s">
        <v>2548</v>
      </c>
      <c r="D1171" t="s">
        <v>320</v>
      </c>
      <c r="E1171" t="str">
        <f>_xlfn.XLOOKUP(Table1[[#This Row],[Product_ID]],[1]!Table1[Product_ID],[1]!Table1[Product_Name])</f>
        <v>Clothing Product 15</v>
      </c>
      <c r="F1171" t="str">
        <f>_xlfn.XLOOKUP(Table1[[#This Row],[Product_ID]],[1]!Table1[Product_ID],[1]!Table1[Category])</f>
        <v>Clothing</v>
      </c>
      <c r="G1171">
        <f>_xlfn.XLOOKUP(Table1[[#This Row],[Product_ID]],[1]!Table1[Product_ID],[1]!Table1[Unit_Price])</f>
        <v>2943</v>
      </c>
      <c r="H1171">
        <f>_xlfn.XLOOKUP(Table1[[#This Row],[Product_ID]],[1]!Table1[Product_ID],[1]!Table1[Cost])</f>
        <v>1471.5</v>
      </c>
      <c r="I1171">
        <v>1</v>
      </c>
      <c r="J1171">
        <v>5</v>
      </c>
      <c r="K1171">
        <f>Table1[[#This Row],[Quantity]]*Table1[[#This Row],[Unit_Price]]</f>
        <v>2943</v>
      </c>
      <c r="L1171">
        <f>Table1[[#This Row],[Quantity]]*Table1[[#This Row],[Cost]]</f>
        <v>1471.5</v>
      </c>
      <c r="M1171">
        <f>Table1[[#This Row],[Sales]]-Table1[[#This Row],[Total_Cost]]</f>
        <v>1471.5</v>
      </c>
      <c r="N1171" s="1">
        <f>Table1[[#This Row],[Profit]]/Table1[[#This Row],[Sales]]</f>
        <v>0.5</v>
      </c>
      <c r="O1171" t="str">
        <f>TEXT(Table1[[#This Row],[Order_Date]],"mmmm")</f>
        <v>August</v>
      </c>
      <c r="P1171">
        <f>YEAR(Table1[[#This Row],[Order_Date]])</f>
        <v>2025</v>
      </c>
      <c r="Q1171" t="str">
        <f>"Q"&amp;ROUNDUP(MONTH(Table1[[#This Row],[Order_Date]])/3,0)</f>
        <v>Q3</v>
      </c>
    </row>
    <row r="1172" spans="1:17" x14ac:dyDescent="0.25">
      <c r="A1172" t="s">
        <v>2549</v>
      </c>
      <c r="B1172" t="s">
        <v>912</v>
      </c>
      <c r="C1172" t="s">
        <v>1828</v>
      </c>
      <c r="D1172" t="s">
        <v>611</v>
      </c>
      <c r="E1172" t="str">
        <f>_xlfn.XLOOKUP(Table1[[#This Row],[Product_ID]],[1]!Table1[Product_ID],[1]!Table1[Product_Name])</f>
        <v>Clothing Product 21</v>
      </c>
      <c r="F1172" t="str">
        <f>_xlfn.XLOOKUP(Table1[[#This Row],[Product_ID]],[1]!Table1[Product_ID],[1]!Table1[Category])</f>
        <v>Clothing</v>
      </c>
      <c r="G1172">
        <f>_xlfn.XLOOKUP(Table1[[#This Row],[Product_ID]],[1]!Table1[Product_ID],[1]!Table1[Unit_Price])</f>
        <v>1236</v>
      </c>
      <c r="H1172">
        <f>_xlfn.XLOOKUP(Table1[[#This Row],[Product_ID]],[1]!Table1[Product_ID],[1]!Table1[Cost])</f>
        <v>865.2</v>
      </c>
      <c r="I1172">
        <v>5</v>
      </c>
      <c r="J1172">
        <v>20</v>
      </c>
      <c r="K1172">
        <f>Table1[[#This Row],[Quantity]]*Table1[[#This Row],[Unit_Price]]</f>
        <v>6180</v>
      </c>
      <c r="L1172">
        <f>Table1[[#This Row],[Quantity]]*Table1[[#This Row],[Cost]]</f>
        <v>4326</v>
      </c>
      <c r="M1172">
        <f>Table1[[#This Row],[Sales]]-Table1[[#This Row],[Total_Cost]]</f>
        <v>1854</v>
      </c>
      <c r="N1172" s="1">
        <f>Table1[[#This Row],[Profit]]/Table1[[#This Row],[Sales]]</f>
        <v>0.3</v>
      </c>
      <c r="O1172" t="str">
        <f>TEXT(Table1[[#This Row],[Order_Date]],"mmmm")</f>
        <v>January</v>
      </c>
      <c r="P1172">
        <f>YEAR(Table1[[#This Row],[Order_Date]])</f>
        <v>2025</v>
      </c>
      <c r="Q1172" t="str">
        <f>"Q"&amp;ROUNDUP(MONTH(Table1[[#This Row],[Order_Date]])/3,0)</f>
        <v>Q1</v>
      </c>
    </row>
    <row r="1173" spans="1:17" x14ac:dyDescent="0.25">
      <c r="A1173" t="s">
        <v>2550</v>
      </c>
      <c r="B1173" t="s">
        <v>356</v>
      </c>
      <c r="C1173" t="s">
        <v>2551</v>
      </c>
      <c r="D1173" t="s">
        <v>199</v>
      </c>
      <c r="E1173" t="str">
        <f>_xlfn.XLOOKUP(Table1[[#This Row],[Product_ID]],[1]!Table1[Product_ID],[1]!Table1[Product_Name])</f>
        <v>Sports Product 19</v>
      </c>
      <c r="F1173" t="str">
        <f>_xlfn.XLOOKUP(Table1[[#This Row],[Product_ID]],[1]!Table1[Product_ID],[1]!Table1[Category])</f>
        <v>Sports</v>
      </c>
      <c r="G1173">
        <f>_xlfn.XLOOKUP(Table1[[#This Row],[Product_ID]],[1]!Table1[Product_ID],[1]!Table1[Unit_Price])</f>
        <v>11395</v>
      </c>
      <c r="H1173">
        <f>_xlfn.XLOOKUP(Table1[[#This Row],[Product_ID]],[1]!Table1[Product_ID],[1]!Table1[Cost])</f>
        <v>5697.5</v>
      </c>
      <c r="I1173">
        <v>3</v>
      </c>
      <c r="J1173">
        <v>15</v>
      </c>
      <c r="K1173">
        <f>Table1[[#This Row],[Quantity]]*Table1[[#This Row],[Unit_Price]]</f>
        <v>34185</v>
      </c>
      <c r="L1173">
        <f>Table1[[#This Row],[Quantity]]*Table1[[#This Row],[Cost]]</f>
        <v>17092.5</v>
      </c>
      <c r="M1173">
        <f>Table1[[#This Row],[Sales]]-Table1[[#This Row],[Total_Cost]]</f>
        <v>17092.5</v>
      </c>
      <c r="N1173" s="1">
        <f>Table1[[#This Row],[Profit]]/Table1[[#This Row],[Sales]]</f>
        <v>0.5</v>
      </c>
      <c r="O1173" t="str">
        <f>TEXT(Table1[[#This Row],[Order_Date]],"mmmm")</f>
        <v>April</v>
      </c>
      <c r="P1173">
        <f>YEAR(Table1[[#This Row],[Order_Date]])</f>
        <v>2024</v>
      </c>
      <c r="Q1173" t="str">
        <f>"Q"&amp;ROUNDUP(MONTH(Table1[[#This Row],[Order_Date]])/3,0)</f>
        <v>Q2</v>
      </c>
    </row>
    <row r="1174" spans="1:17" x14ac:dyDescent="0.25">
      <c r="A1174" t="s">
        <v>2552</v>
      </c>
      <c r="B1174" t="s">
        <v>239</v>
      </c>
      <c r="C1174" t="s">
        <v>2553</v>
      </c>
      <c r="D1174" t="s">
        <v>77</v>
      </c>
      <c r="E1174" t="str">
        <f>_xlfn.XLOOKUP(Table1[[#This Row],[Product_ID]],[1]!Table1[Product_ID],[1]!Table1[Product_Name])</f>
        <v>Sports Product 83</v>
      </c>
      <c r="F1174" t="str">
        <f>_xlfn.XLOOKUP(Table1[[#This Row],[Product_ID]],[1]!Table1[Product_ID],[1]!Table1[Category])</f>
        <v>Sports</v>
      </c>
      <c r="G1174">
        <f>_xlfn.XLOOKUP(Table1[[#This Row],[Product_ID]],[1]!Table1[Product_ID],[1]!Table1[Unit_Price])</f>
        <v>5842</v>
      </c>
      <c r="H1174">
        <f>_xlfn.XLOOKUP(Table1[[#This Row],[Product_ID]],[1]!Table1[Product_ID],[1]!Table1[Cost])</f>
        <v>3505.2</v>
      </c>
      <c r="I1174">
        <v>4</v>
      </c>
      <c r="J1174">
        <v>15</v>
      </c>
      <c r="K1174">
        <f>Table1[[#This Row],[Quantity]]*Table1[[#This Row],[Unit_Price]]</f>
        <v>23368</v>
      </c>
      <c r="L1174">
        <f>Table1[[#This Row],[Quantity]]*Table1[[#This Row],[Cost]]</f>
        <v>14020.8</v>
      </c>
      <c r="M1174">
        <f>Table1[[#This Row],[Sales]]-Table1[[#This Row],[Total_Cost]]</f>
        <v>9347.2000000000007</v>
      </c>
      <c r="N1174" s="1">
        <f>Table1[[#This Row],[Profit]]/Table1[[#This Row],[Sales]]</f>
        <v>0.4</v>
      </c>
      <c r="O1174" t="str">
        <f>TEXT(Table1[[#This Row],[Order_Date]],"mmmm")</f>
        <v>April</v>
      </c>
      <c r="P1174">
        <f>YEAR(Table1[[#This Row],[Order_Date]])</f>
        <v>2024</v>
      </c>
      <c r="Q1174" t="str">
        <f>"Q"&amp;ROUNDUP(MONTH(Table1[[#This Row],[Order_Date]])/3,0)</f>
        <v>Q2</v>
      </c>
    </row>
    <row r="1175" spans="1:17" x14ac:dyDescent="0.25">
      <c r="A1175" t="s">
        <v>2554</v>
      </c>
      <c r="B1175" t="s">
        <v>2452</v>
      </c>
      <c r="C1175" t="s">
        <v>1685</v>
      </c>
      <c r="D1175" t="s">
        <v>281</v>
      </c>
      <c r="E1175" t="str">
        <f>_xlfn.XLOOKUP(Table1[[#This Row],[Product_ID]],[1]!Table1[Product_ID],[1]!Table1[Product_Name])</f>
        <v>Sports Product 9</v>
      </c>
      <c r="F1175" t="str">
        <f>_xlfn.XLOOKUP(Table1[[#This Row],[Product_ID]],[1]!Table1[Product_ID],[1]!Table1[Category])</f>
        <v>Sports</v>
      </c>
      <c r="G1175">
        <f>_xlfn.XLOOKUP(Table1[[#This Row],[Product_ID]],[1]!Table1[Product_ID],[1]!Table1[Unit_Price])</f>
        <v>10891</v>
      </c>
      <c r="H1175">
        <f>_xlfn.XLOOKUP(Table1[[#This Row],[Product_ID]],[1]!Table1[Product_ID],[1]!Table1[Cost])</f>
        <v>5445.5</v>
      </c>
      <c r="I1175">
        <v>1</v>
      </c>
      <c r="J1175">
        <v>0</v>
      </c>
      <c r="K1175">
        <f>Table1[[#This Row],[Quantity]]*Table1[[#This Row],[Unit_Price]]</f>
        <v>10891</v>
      </c>
      <c r="L1175">
        <f>Table1[[#This Row],[Quantity]]*Table1[[#This Row],[Cost]]</f>
        <v>5445.5</v>
      </c>
      <c r="M1175">
        <f>Table1[[#This Row],[Sales]]-Table1[[#This Row],[Total_Cost]]</f>
        <v>5445.5</v>
      </c>
      <c r="N1175" s="1">
        <f>Table1[[#This Row],[Profit]]/Table1[[#This Row],[Sales]]</f>
        <v>0.5</v>
      </c>
      <c r="O1175" t="str">
        <f>TEXT(Table1[[#This Row],[Order_Date]],"mmmm")</f>
        <v>October</v>
      </c>
      <c r="P1175">
        <f>YEAR(Table1[[#This Row],[Order_Date]])</f>
        <v>2024</v>
      </c>
      <c r="Q1175" t="str">
        <f>"Q"&amp;ROUNDUP(MONTH(Table1[[#This Row],[Order_Date]])/3,0)</f>
        <v>Q4</v>
      </c>
    </row>
    <row r="1176" spans="1:17" x14ac:dyDescent="0.25">
      <c r="A1176" t="s">
        <v>2555</v>
      </c>
      <c r="B1176" t="s">
        <v>782</v>
      </c>
      <c r="C1176" t="s">
        <v>1736</v>
      </c>
      <c r="D1176" t="s">
        <v>502</v>
      </c>
      <c r="E1176" t="str">
        <f>_xlfn.XLOOKUP(Table1[[#This Row],[Product_ID]],[1]!Table1[Product_ID],[1]!Table1[Product_Name])</f>
        <v>Beauty Product 42</v>
      </c>
      <c r="F1176" t="str">
        <f>_xlfn.XLOOKUP(Table1[[#This Row],[Product_ID]],[1]!Table1[Product_ID],[1]!Table1[Category])</f>
        <v>Beauty</v>
      </c>
      <c r="G1176">
        <f>_xlfn.XLOOKUP(Table1[[#This Row],[Product_ID]],[1]!Table1[Product_ID],[1]!Table1[Unit_Price])</f>
        <v>2758</v>
      </c>
      <c r="H1176">
        <f>_xlfn.XLOOKUP(Table1[[#This Row],[Product_ID]],[1]!Table1[Product_ID],[1]!Table1[Cost])</f>
        <v>1379</v>
      </c>
      <c r="I1176">
        <v>5</v>
      </c>
      <c r="J1176">
        <v>15</v>
      </c>
      <c r="K1176">
        <f>Table1[[#This Row],[Quantity]]*Table1[[#This Row],[Unit_Price]]</f>
        <v>13790</v>
      </c>
      <c r="L1176">
        <f>Table1[[#This Row],[Quantity]]*Table1[[#This Row],[Cost]]</f>
        <v>6895</v>
      </c>
      <c r="M1176">
        <f>Table1[[#This Row],[Sales]]-Table1[[#This Row],[Total_Cost]]</f>
        <v>6895</v>
      </c>
      <c r="N1176" s="1">
        <f>Table1[[#This Row],[Profit]]/Table1[[#This Row],[Sales]]</f>
        <v>0.5</v>
      </c>
      <c r="O1176" t="str">
        <f>TEXT(Table1[[#This Row],[Order_Date]],"mmmm")</f>
        <v>February</v>
      </c>
      <c r="P1176">
        <f>YEAR(Table1[[#This Row],[Order_Date]])</f>
        <v>2025</v>
      </c>
      <c r="Q1176" t="str">
        <f>"Q"&amp;ROUNDUP(MONTH(Table1[[#This Row],[Order_Date]])/3,0)</f>
        <v>Q1</v>
      </c>
    </row>
    <row r="1177" spans="1:17" x14ac:dyDescent="0.25">
      <c r="A1177" t="s">
        <v>2556</v>
      </c>
      <c r="B1177" t="s">
        <v>755</v>
      </c>
      <c r="C1177" t="s">
        <v>1621</v>
      </c>
      <c r="D1177" t="s">
        <v>206</v>
      </c>
      <c r="E1177" t="str">
        <f>_xlfn.XLOOKUP(Table1[[#This Row],[Product_ID]],[1]!Table1[Product_ID],[1]!Table1[Product_Name])</f>
        <v>Electronics Product 30</v>
      </c>
      <c r="F1177" t="str">
        <f>_xlfn.XLOOKUP(Table1[[#This Row],[Product_ID]],[1]!Table1[Product_ID],[1]!Table1[Category])</f>
        <v>Electronics</v>
      </c>
      <c r="G1177">
        <f>_xlfn.XLOOKUP(Table1[[#This Row],[Product_ID]],[1]!Table1[Product_ID],[1]!Table1[Unit_Price])</f>
        <v>16441</v>
      </c>
      <c r="H1177">
        <f>_xlfn.XLOOKUP(Table1[[#This Row],[Product_ID]],[1]!Table1[Product_ID],[1]!Table1[Cost])</f>
        <v>8220.5</v>
      </c>
      <c r="I1177">
        <v>1</v>
      </c>
      <c r="J1177">
        <v>0</v>
      </c>
      <c r="K1177">
        <f>Table1[[#This Row],[Quantity]]*Table1[[#This Row],[Unit_Price]]</f>
        <v>16441</v>
      </c>
      <c r="L1177">
        <f>Table1[[#This Row],[Quantity]]*Table1[[#This Row],[Cost]]</f>
        <v>8220.5</v>
      </c>
      <c r="M1177">
        <f>Table1[[#This Row],[Sales]]-Table1[[#This Row],[Total_Cost]]</f>
        <v>8220.5</v>
      </c>
      <c r="N1177" s="1">
        <f>Table1[[#This Row],[Profit]]/Table1[[#This Row],[Sales]]</f>
        <v>0.5</v>
      </c>
      <c r="O1177" t="str">
        <f>TEXT(Table1[[#This Row],[Order_Date]],"mmmm")</f>
        <v>October</v>
      </c>
      <c r="P1177">
        <f>YEAR(Table1[[#This Row],[Order_Date]])</f>
        <v>2025</v>
      </c>
      <c r="Q1177" t="str">
        <f>"Q"&amp;ROUNDUP(MONTH(Table1[[#This Row],[Order_Date]])/3,0)</f>
        <v>Q4</v>
      </c>
    </row>
    <row r="1178" spans="1:17" x14ac:dyDescent="0.25">
      <c r="A1178" t="s">
        <v>2557</v>
      </c>
      <c r="B1178" t="s">
        <v>2558</v>
      </c>
      <c r="C1178" t="s">
        <v>2352</v>
      </c>
      <c r="D1178" t="s">
        <v>385</v>
      </c>
      <c r="E1178" t="str">
        <f>_xlfn.XLOOKUP(Table1[[#This Row],[Product_ID]],[1]!Table1[Product_ID],[1]!Table1[Product_Name])</f>
        <v>Sports Product 54</v>
      </c>
      <c r="F1178" t="str">
        <f>_xlfn.XLOOKUP(Table1[[#This Row],[Product_ID]],[1]!Table1[Product_ID],[1]!Table1[Category])</f>
        <v>Sports</v>
      </c>
      <c r="G1178">
        <f>_xlfn.XLOOKUP(Table1[[#This Row],[Product_ID]],[1]!Table1[Product_ID],[1]!Table1[Unit_Price])</f>
        <v>611</v>
      </c>
      <c r="H1178">
        <f>_xlfn.XLOOKUP(Table1[[#This Row],[Product_ID]],[1]!Table1[Product_ID],[1]!Table1[Cost])</f>
        <v>427.7</v>
      </c>
      <c r="I1178">
        <v>4</v>
      </c>
      <c r="J1178">
        <v>20</v>
      </c>
      <c r="K1178">
        <f>Table1[[#This Row],[Quantity]]*Table1[[#This Row],[Unit_Price]]</f>
        <v>2444</v>
      </c>
      <c r="L1178">
        <f>Table1[[#This Row],[Quantity]]*Table1[[#This Row],[Cost]]</f>
        <v>1710.8</v>
      </c>
      <c r="M1178">
        <f>Table1[[#This Row],[Sales]]-Table1[[#This Row],[Total_Cost]]</f>
        <v>733.2</v>
      </c>
      <c r="N1178" s="1">
        <f>Table1[[#This Row],[Profit]]/Table1[[#This Row],[Sales]]</f>
        <v>0.30000000000000004</v>
      </c>
      <c r="O1178" t="str">
        <f>TEXT(Table1[[#This Row],[Order_Date]],"mmmm")</f>
        <v>January</v>
      </c>
      <c r="P1178">
        <f>YEAR(Table1[[#This Row],[Order_Date]])</f>
        <v>2024</v>
      </c>
      <c r="Q1178" t="str">
        <f>"Q"&amp;ROUNDUP(MONTH(Table1[[#This Row],[Order_Date]])/3,0)</f>
        <v>Q1</v>
      </c>
    </row>
    <row r="1179" spans="1:17" x14ac:dyDescent="0.25">
      <c r="A1179" t="s">
        <v>2559</v>
      </c>
      <c r="B1179" t="s">
        <v>2421</v>
      </c>
      <c r="C1179" t="s">
        <v>1999</v>
      </c>
      <c r="D1179" t="s">
        <v>216</v>
      </c>
      <c r="E1179" t="str">
        <f>_xlfn.XLOOKUP(Table1[[#This Row],[Product_ID]],[1]!Table1[Product_ID],[1]!Table1[Product_Name])</f>
        <v>Beauty Product 69</v>
      </c>
      <c r="F1179" t="str">
        <f>_xlfn.XLOOKUP(Table1[[#This Row],[Product_ID]],[1]!Table1[Product_ID],[1]!Table1[Category])</f>
        <v>Beauty</v>
      </c>
      <c r="G1179">
        <f>_xlfn.XLOOKUP(Table1[[#This Row],[Product_ID]],[1]!Table1[Product_ID],[1]!Table1[Unit_Price])</f>
        <v>384</v>
      </c>
      <c r="H1179">
        <f>_xlfn.XLOOKUP(Table1[[#This Row],[Product_ID]],[1]!Table1[Product_ID],[1]!Table1[Cost])</f>
        <v>192</v>
      </c>
      <c r="I1179">
        <v>4</v>
      </c>
      <c r="J1179">
        <v>20</v>
      </c>
      <c r="K1179">
        <f>Table1[[#This Row],[Quantity]]*Table1[[#This Row],[Unit_Price]]</f>
        <v>1536</v>
      </c>
      <c r="L1179">
        <f>Table1[[#This Row],[Quantity]]*Table1[[#This Row],[Cost]]</f>
        <v>768</v>
      </c>
      <c r="M1179">
        <f>Table1[[#This Row],[Sales]]-Table1[[#This Row],[Total_Cost]]</f>
        <v>768</v>
      </c>
      <c r="N1179" s="1">
        <f>Table1[[#This Row],[Profit]]/Table1[[#This Row],[Sales]]</f>
        <v>0.5</v>
      </c>
      <c r="O1179" t="str">
        <f>TEXT(Table1[[#This Row],[Order_Date]],"mmmm")</f>
        <v>April</v>
      </c>
      <c r="P1179">
        <f>YEAR(Table1[[#This Row],[Order_Date]])</f>
        <v>2025</v>
      </c>
      <c r="Q1179" t="str">
        <f>"Q"&amp;ROUNDUP(MONTH(Table1[[#This Row],[Order_Date]])/3,0)</f>
        <v>Q2</v>
      </c>
    </row>
    <row r="1180" spans="1:17" x14ac:dyDescent="0.25">
      <c r="A1180" t="s">
        <v>2560</v>
      </c>
      <c r="B1180" t="s">
        <v>1132</v>
      </c>
      <c r="C1180" t="s">
        <v>1837</v>
      </c>
      <c r="D1180" t="s">
        <v>288</v>
      </c>
      <c r="E1180" t="str">
        <f>_xlfn.XLOOKUP(Table1[[#This Row],[Product_ID]],[1]!Table1[Product_ID],[1]!Table1[Product_Name])</f>
        <v>Clothing Product 81</v>
      </c>
      <c r="F1180" t="str">
        <f>_xlfn.XLOOKUP(Table1[[#This Row],[Product_ID]],[1]!Table1[Product_ID],[1]!Table1[Category])</f>
        <v>Clothing</v>
      </c>
      <c r="G1180">
        <f>_xlfn.XLOOKUP(Table1[[#This Row],[Product_ID]],[1]!Table1[Product_ID],[1]!Table1[Unit_Price])</f>
        <v>4046</v>
      </c>
      <c r="H1180">
        <f>_xlfn.XLOOKUP(Table1[[#This Row],[Product_ID]],[1]!Table1[Product_ID],[1]!Table1[Cost])</f>
        <v>2427.6</v>
      </c>
      <c r="I1180">
        <v>5</v>
      </c>
      <c r="J1180">
        <v>15</v>
      </c>
      <c r="K1180">
        <f>Table1[[#This Row],[Quantity]]*Table1[[#This Row],[Unit_Price]]</f>
        <v>20230</v>
      </c>
      <c r="L1180">
        <f>Table1[[#This Row],[Quantity]]*Table1[[#This Row],[Cost]]</f>
        <v>12138</v>
      </c>
      <c r="M1180">
        <f>Table1[[#This Row],[Sales]]-Table1[[#This Row],[Total_Cost]]</f>
        <v>8092</v>
      </c>
      <c r="N1180" s="1">
        <f>Table1[[#This Row],[Profit]]/Table1[[#This Row],[Sales]]</f>
        <v>0.4</v>
      </c>
      <c r="O1180" t="str">
        <f>TEXT(Table1[[#This Row],[Order_Date]],"mmmm")</f>
        <v>May</v>
      </c>
      <c r="P1180">
        <f>YEAR(Table1[[#This Row],[Order_Date]])</f>
        <v>2024</v>
      </c>
      <c r="Q1180" t="str">
        <f>"Q"&amp;ROUNDUP(MONTH(Table1[[#This Row],[Order_Date]])/3,0)</f>
        <v>Q2</v>
      </c>
    </row>
    <row r="1181" spans="1:17" x14ac:dyDescent="0.25">
      <c r="A1181" t="s">
        <v>2561</v>
      </c>
      <c r="B1181" t="s">
        <v>1481</v>
      </c>
      <c r="C1181" t="s">
        <v>88</v>
      </c>
      <c r="D1181" t="s">
        <v>628</v>
      </c>
      <c r="E1181" t="str">
        <f>_xlfn.XLOOKUP(Table1[[#This Row],[Product_ID]],[1]!Table1[Product_ID],[1]!Table1[Product_Name])</f>
        <v>Sports Product 97</v>
      </c>
      <c r="F1181" t="str">
        <f>_xlfn.XLOOKUP(Table1[[#This Row],[Product_ID]],[1]!Table1[Product_ID],[1]!Table1[Category])</f>
        <v>Sports</v>
      </c>
      <c r="G1181">
        <f>_xlfn.XLOOKUP(Table1[[#This Row],[Product_ID]],[1]!Table1[Product_ID],[1]!Table1[Unit_Price])</f>
        <v>9084</v>
      </c>
      <c r="H1181">
        <f>_xlfn.XLOOKUP(Table1[[#This Row],[Product_ID]],[1]!Table1[Product_ID],[1]!Table1[Cost])</f>
        <v>6358.8</v>
      </c>
      <c r="I1181">
        <v>5</v>
      </c>
      <c r="J1181">
        <v>0</v>
      </c>
      <c r="K1181">
        <f>Table1[[#This Row],[Quantity]]*Table1[[#This Row],[Unit_Price]]</f>
        <v>45420</v>
      </c>
      <c r="L1181">
        <f>Table1[[#This Row],[Quantity]]*Table1[[#This Row],[Cost]]</f>
        <v>31794</v>
      </c>
      <c r="M1181">
        <f>Table1[[#This Row],[Sales]]-Table1[[#This Row],[Total_Cost]]</f>
        <v>13626</v>
      </c>
      <c r="N1181" s="1">
        <f>Table1[[#This Row],[Profit]]/Table1[[#This Row],[Sales]]</f>
        <v>0.3</v>
      </c>
      <c r="O1181" t="str">
        <f>TEXT(Table1[[#This Row],[Order_Date]],"mmmm")</f>
        <v>December</v>
      </c>
      <c r="P1181">
        <f>YEAR(Table1[[#This Row],[Order_Date]])</f>
        <v>2025</v>
      </c>
      <c r="Q1181" t="str">
        <f>"Q"&amp;ROUNDUP(MONTH(Table1[[#This Row],[Order_Date]])/3,0)</f>
        <v>Q4</v>
      </c>
    </row>
    <row r="1182" spans="1:17" x14ac:dyDescent="0.25">
      <c r="A1182" t="s">
        <v>2562</v>
      </c>
      <c r="B1182" t="s">
        <v>353</v>
      </c>
      <c r="C1182" t="s">
        <v>2563</v>
      </c>
      <c r="D1182" t="s">
        <v>21</v>
      </c>
      <c r="E1182" t="str">
        <f>_xlfn.XLOOKUP(Table1[[#This Row],[Product_ID]],[1]!Table1[Product_ID],[1]!Table1[Product_Name])</f>
        <v>Electronics Product 77</v>
      </c>
      <c r="F1182" t="str">
        <f>_xlfn.XLOOKUP(Table1[[#This Row],[Product_ID]],[1]!Table1[Product_ID],[1]!Table1[Category])</f>
        <v>Electronics</v>
      </c>
      <c r="G1182">
        <f>_xlfn.XLOOKUP(Table1[[#This Row],[Product_ID]],[1]!Table1[Product_ID],[1]!Table1[Unit_Price])</f>
        <v>42787</v>
      </c>
      <c r="H1182">
        <f>_xlfn.XLOOKUP(Table1[[#This Row],[Product_ID]],[1]!Table1[Product_ID],[1]!Table1[Cost])</f>
        <v>29950.9</v>
      </c>
      <c r="I1182">
        <v>3</v>
      </c>
      <c r="J1182">
        <v>20</v>
      </c>
      <c r="K1182">
        <f>Table1[[#This Row],[Quantity]]*Table1[[#This Row],[Unit_Price]]</f>
        <v>128361</v>
      </c>
      <c r="L1182">
        <f>Table1[[#This Row],[Quantity]]*Table1[[#This Row],[Cost]]</f>
        <v>89852.700000000012</v>
      </c>
      <c r="M1182">
        <f>Table1[[#This Row],[Sales]]-Table1[[#This Row],[Total_Cost]]</f>
        <v>38508.299999999988</v>
      </c>
      <c r="N1182" s="1">
        <f>Table1[[#This Row],[Profit]]/Table1[[#This Row],[Sales]]</f>
        <v>0.29999999999999993</v>
      </c>
      <c r="O1182" t="str">
        <f>TEXT(Table1[[#This Row],[Order_Date]],"mmmm")</f>
        <v>June</v>
      </c>
      <c r="P1182">
        <f>YEAR(Table1[[#This Row],[Order_Date]])</f>
        <v>2025</v>
      </c>
      <c r="Q1182" t="str">
        <f>"Q"&amp;ROUNDUP(MONTH(Table1[[#This Row],[Order_Date]])/3,0)</f>
        <v>Q2</v>
      </c>
    </row>
    <row r="1183" spans="1:17" x14ac:dyDescent="0.25">
      <c r="A1183" t="s">
        <v>2564</v>
      </c>
      <c r="B1183" t="s">
        <v>342</v>
      </c>
      <c r="C1183" t="s">
        <v>2565</v>
      </c>
      <c r="D1183" t="s">
        <v>119</v>
      </c>
      <c r="E1183" t="str">
        <f>_xlfn.XLOOKUP(Table1[[#This Row],[Product_ID]],[1]!Table1[Product_ID],[1]!Table1[Product_Name])</f>
        <v>Electronics Product 56</v>
      </c>
      <c r="F1183" t="str">
        <f>_xlfn.XLOOKUP(Table1[[#This Row],[Product_ID]],[1]!Table1[Product_ID],[1]!Table1[Category])</f>
        <v>Electronics</v>
      </c>
      <c r="G1183">
        <f>_xlfn.XLOOKUP(Table1[[#This Row],[Product_ID]],[1]!Table1[Product_ID],[1]!Table1[Unit_Price])</f>
        <v>18900</v>
      </c>
      <c r="H1183">
        <f>_xlfn.XLOOKUP(Table1[[#This Row],[Product_ID]],[1]!Table1[Product_ID],[1]!Table1[Cost])</f>
        <v>9450</v>
      </c>
      <c r="I1183">
        <v>2</v>
      </c>
      <c r="J1183">
        <v>10</v>
      </c>
      <c r="K1183">
        <f>Table1[[#This Row],[Quantity]]*Table1[[#This Row],[Unit_Price]]</f>
        <v>37800</v>
      </c>
      <c r="L1183">
        <f>Table1[[#This Row],[Quantity]]*Table1[[#This Row],[Cost]]</f>
        <v>18900</v>
      </c>
      <c r="M1183">
        <f>Table1[[#This Row],[Sales]]-Table1[[#This Row],[Total_Cost]]</f>
        <v>18900</v>
      </c>
      <c r="N1183" s="1">
        <f>Table1[[#This Row],[Profit]]/Table1[[#This Row],[Sales]]</f>
        <v>0.5</v>
      </c>
      <c r="O1183" t="str">
        <f>TEXT(Table1[[#This Row],[Order_Date]],"mmmm")</f>
        <v>February</v>
      </c>
      <c r="P1183">
        <f>YEAR(Table1[[#This Row],[Order_Date]])</f>
        <v>2025</v>
      </c>
      <c r="Q1183" t="str">
        <f>"Q"&amp;ROUNDUP(MONTH(Table1[[#This Row],[Order_Date]])/3,0)</f>
        <v>Q1</v>
      </c>
    </row>
    <row r="1184" spans="1:17" x14ac:dyDescent="0.25">
      <c r="A1184" t="s">
        <v>2566</v>
      </c>
      <c r="B1184" t="s">
        <v>2567</v>
      </c>
      <c r="C1184" t="s">
        <v>2568</v>
      </c>
      <c r="D1184" t="s">
        <v>17</v>
      </c>
      <c r="E1184" t="str">
        <f>_xlfn.XLOOKUP(Table1[[#This Row],[Product_ID]],[1]!Table1[Product_ID],[1]!Table1[Product_Name])</f>
        <v>Clothing Product 38</v>
      </c>
      <c r="F1184" t="str">
        <f>_xlfn.XLOOKUP(Table1[[#This Row],[Product_ID]],[1]!Table1[Product_ID],[1]!Table1[Category])</f>
        <v>Clothing</v>
      </c>
      <c r="G1184">
        <f>_xlfn.XLOOKUP(Table1[[#This Row],[Product_ID]],[1]!Table1[Product_ID],[1]!Table1[Unit_Price])</f>
        <v>413</v>
      </c>
      <c r="H1184">
        <f>_xlfn.XLOOKUP(Table1[[#This Row],[Product_ID]],[1]!Table1[Product_ID],[1]!Table1[Cost])</f>
        <v>247.8</v>
      </c>
      <c r="I1184">
        <v>5</v>
      </c>
      <c r="J1184">
        <v>20</v>
      </c>
      <c r="K1184">
        <f>Table1[[#This Row],[Quantity]]*Table1[[#This Row],[Unit_Price]]</f>
        <v>2065</v>
      </c>
      <c r="L1184">
        <f>Table1[[#This Row],[Quantity]]*Table1[[#This Row],[Cost]]</f>
        <v>1239</v>
      </c>
      <c r="M1184">
        <f>Table1[[#This Row],[Sales]]-Table1[[#This Row],[Total_Cost]]</f>
        <v>826</v>
      </c>
      <c r="N1184" s="1">
        <f>Table1[[#This Row],[Profit]]/Table1[[#This Row],[Sales]]</f>
        <v>0.4</v>
      </c>
      <c r="O1184" t="str">
        <f>TEXT(Table1[[#This Row],[Order_Date]],"mmmm")</f>
        <v>April</v>
      </c>
      <c r="P1184">
        <f>YEAR(Table1[[#This Row],[Order_Date]])</f>
        <v>2024</v>
      </c>
      <c r="Q1184" t="str">
        <f>"Q"&amp;ROUNDUP(MONTH(Table1[[#This Row],[Order_Date]])/3,0)</f>
        <v>Q2</v>
      </c>
    </row>
    <row r="1185" spans="1:17" x14ac:dyDescent="0.25">
      <c r="A1185" t="s">
        <v>2569</v>
      </c>
      <c r="B1185" t="s">
        <v>225</v>
      </c>
      <c r="C1185" t="s">
        <v>1549</v>
      </c>
      <c r="D1185" t="s">
        <v>908</v>
      </c>
      <c r="E1185" t="str">
        <f>_xlfn.XLOOKUP(Table1[[#This Row],[Product_ID]],[1]!Table1[Product_ID],[1]!Table1[Product_Name])</f>
        <v>Beauty Product 41</v>
      </c>
      <c r="F1185" t="str">
        <f>_xlfn.XLOOKUP(Table1[[#This Row],[Product_ID]],[1]!Table1[Product_ID],[1]!Table1[Category])</f>
        <v>Beauty</v>
      </c>
      <c r="G1185">
        <f>_xlfn.XLOOKUP(Table1[[#This Row],[Product_ID]],[1]!Table1[Product_ID],[1]!Table1[Unit_Price])</f>
        <v>2433</v>
      </c>
      <c r="H1185">
        <f>_xlfn.XLOOKUP(Table1[[#This Row],[Product_ID]],[1]!Table1[Product_ID],[1]!Table1[Cost])</f>
        <v>1216.5</v>
      </c>
      <c r="I1185">
        <v>4</v>
      </c>
      <c r="J1185">
        <v>5</v>
      </c>
      <c r="K1185">
        <f>Table1[[#This Row],[Quantity]]*Table1[[#This Row],[Unit_Price]]</f>
        <v>9732</v>
      </c>
      <c r="L1185">
        <f>Table1[[#This Row],[Quantity]]*Table1[[#This Row],[Cost]]</f>
        <v>4866</v>
      </c>
      <c r="M1185">
        <f>Table1[[#This Row],[Sales]]-Table1[[#This Row],[Total_Cost]]</f>
        <v>4866</v>
      </c>
      <c r="N1185" s="1">
        <f>Table1[[#This Row],[Profit]]/Table1[[#This Row],[Sales]]</f>
        <v>0.5</v>
      </c>
      <c r="O1185" t="str">
        <f>TEXT(Table1[[#This Row],[Order_Date]],"mmmm")</f>
        <v>June</v>
      </c>
      <c r="P1185">
        <f>YEAR(Table1[[#This Row],[Order_Date]])</f>
        <v>2024</v>
      </c>
      <c r="Q1185" t="str">
        <f>"Q"&amp;ROUNDUP(MONTH(Table1[[#This Row],[Order_Date]])/3,0)</f>
        <v>Q2</v>
      </c>
    </row>
    <row r="1186" spans="1:17" x14ac:dyDescent="0.25">
      <c r="A1186" t="s">
        <v>2570</v>
      </c>
      <c r="B1186" t="s">
        <v>861</v>
      </c>
      <c r="C1186" t="s">
        <v>991</v>
      </c>
      <c r="D1186" t="s">
        <v>281</v>
      </c>
      <c r="E1186" t="str">
        <f>_xlfn.XLOOKUP(Table1[[#This Row],[Product_ID]],[1]!Table1[Product_ID],[1]!Table1[Product_Name])</f>
        <v>Sports Product 9</v>
      </c>
      <c r="F1186" t="str">
        <f>_xlfn.XLOOKUP(Table1[[#This Row],[Product_ID]],[1]!Table1[Product_ID],[1]!Table1[Category])</f>
        <v>Sports</v>
      </c>
      <c r="G1186">
        <f>_xlfn.XLOOKUP(Table1[[#This Row],[Product_ID]],[1]!Table1[Product_ID],[1]!Table1[Unit_Price])</f>
        <v>10891</v>
      </c>
      <c r="H1186">
        <f>_xlfn.XLOOKUP(Table1[[#This Row],[Product_ID]],[1]!Table1[Product_ID],[1]!Table1[Cost])</f>
        <v>5445.5</v>
      </c>
      <c r="I1186">
        <v>1</v>
      </c>
      <c r="J1186">
        <v>10</v>
      </c>
      <c r="K1186">
        <f>Table1[[#This Row],[Quantity]]*Table1[[#This Row],[Unit_Price]]</f>
        <v>10891</v>
      </c>
      <c r="L1186">
        <f>Table1[[#This Row],[Quantity]]*Table1[[#This Row],[Cost]]</f>
        <v>5445.5</v>
      </c>
      <c r="M1186">
        <f>Table1[[#This Row],[Sales]]-Table1[[#This Row],[Total_Cost]]</f>
        <v>5445.5</v>
      </c>
      <c r="N1186" s="1">
        <f>Table1[[#This Row],[Profit]]/Table1[[#This Row],[Sales]]</f>
        <v>0.5</v>
      </c>
      <c r="O1186" t="str">
        <f>TEXT(Table1[[#This Row],[Order_Date]],"mmmm")</f>
        <v>January</v>
      </c>
      <c r="P1186">
        <f>YEAR(Table1[[#This Row],[Order_Date]])</f>
        <v>2024</v>
      </c>
      <c r="Q1186" t="str">
        <f>"Q"&amp;ROUNDUP(MONTH(Table1[[#This Row],[Order_Date]])/3,0)</f>
        <v>Q1</v>
      </c>
    </row>
    <row r="1187" spans="1:17" x14ac:dyDescent="0.25">
      <c r="A1187" t="s">
        <v>2571</v>
      </c>
      <c r="B1187" t="s">
        <v>948</v>
      </c>
      <c r="C1187" t="s">
        <v>1950</v>
      </c>
      <c r="D1187" t="s">
        <v>753</v>
      </c>
      <c r="E1187" t="str">
        <f>_xlfn.XLOOKUP(Table1[[#This Row],[Product_ID]],[1]!Table1[Product_ID],[1]!Table1[Product_Name])</f>
        <v>Beauty Product 73</v>
      </c>
      <c r="F1187" t="str">
        <f>_xlfn.XLOOKUP(Table1[[#This Row],[Product_ID]],[1]!Table1[Product_ID],[1]!Table1[Category])</f>
        <v>Beauty</v>
      </c>
      <c r="G1187">
        <f>_xlfn.XLOOKUP(Table1[[#This Row],[Product_ID]],[1]!Table1[Product_ID],[1]!Table1[Unit_Price])</f>
        <v>626</v>
      </c>
      <c r="H1187">
        <f>_xlfn.XLOOKUP(Table1[[#This Row],[Product_ID]],[1]!Table1[Product_ID],[1]!Table1[Cost])</f>
        <v>438.2</v>
      </c>
      <c r="I1187">
        <v>5</v>
      </c>
      <c r="J1187">
        <v>0</v>
      </c>
      <c r="K1187">
        <f>Table1[[#This Row],[Quantity]]*Table1[[#This Row],[Unit_Price]]</f>
        <v>3130</v>
      </c>
      <c r="L1187">
        <f>Table1[[#This Row],[Quantity]]*Table1[[#This Row],[Cost]]</f>
        <v>2191</v>
      </c>
      <c r="M1187">
        <f>Table1[[#This Row],[Sales]]-Table1[[#This Row],[Total_Cost]]</f>
        <v>939</v>
      </c>
      <c r="N1187" s="1">
        <f>Table1[[#This Row],[Profit]]/Table1[[#This Row],[Sales]]</f>
        <v>0.3</v>
      </c>
      <c r="O1187" t="str">
        <f>TEXT(Table1[[#This Row],[Order_Date]],"mmmm")</f>
        <v>December</v>
      </c>
      <c r="P1187">
        <f>YEAR(Table1[[#This Row],[Order_Date]])</f>
        <v>2025</v>
      </c>
      <c r="Q1187" t="str">
        <f>"Q"&amp;ROUNDUP(MONTH(Table1[[#This Row],[Order_Date]])/3,0)</f>
        <v>Q4</v>
      </c>
    </row>
    <row r="1188" spans="1:17" x14ac:dyDescent="0.25">
      <c r="A1188" t="s">
        <v>2572</v>
      </c>
      <c r="B1188" t="s">
        <v>364</v>
      </c>
      <c r="C1188" t="s">
        <v>2573</v>
      </c>
      <c r="D1188" t="s">
        <v>822</v>
      </c>
      <c r="E1188" t="str">
        <f>_xlfn.XLOOKUP(Table1[[#This Row],[Product_ID]],[1]!Table1[Product_ID],[1]!Table1[Product_Name])</f>
        <v>Electronics Product 31</v>
      </c>
      <c r="F1188" t="str">
        <f>_xlfn.XLOOKUP(Table1[[#This Row],[Product_ID]],[1]!Table1[Product_ID],[1]!Table1[Category])</f>
        <v>Electronics</v>
      </c>
      <c r="G1188">
        <f>_xlfn.XLOOKUP(Table1[[#This Row],[Product_ID]],[1]!Table1[Product_ID],[1]!Table1[Unit_Price])</f>
        <v>34152</v>
      </c>
      <c r="H1188">
        <f>_xlfn.XLOOKUP(Table1[[#This Row],[Product_ID]],[1]!Table1[Product_ID],[1]!Table1[Cost])</f>
        <v>23906.400000000001</v>
      </c>
      <c r="I1188">
        <v>4</v>
      </c>
      <c r="J1188">
        <v>0</v>
      </c>
      <c r="K1188">
        <f>Table1[[#This Row],[Quantity]]*Table1[[#This Row],[Unit_Price]]</f>
        <v>136608</v>
      </c>
      <c r="L1188">
        <f>Table1[[#This Row],[Quantity]]*Table1[[#This Row],[Cost]]</f>
        <v>95625.600000000006</v>
      </c>
      <c r="M1188">
        <f>Table1[[#This Row],[Sales]]-Table1[[#This Row],[Total_Cost]]</f>
        <v>40982.399999999994</v>
      </c>
      <c r="N1188" s="1">
        <f>Table1[[#This Row],[Profit]]/Table1[[#This Row],[Sales]]</f>
        <v>0.29999999999999993</v>
      </c>
      <c r="O1188" t="str">
        <f>TEXT(Table1[[#This Row],[Order_Date]],"mmmm")</f>
        <v>July</v>
      </c>
      <c r="P1188">
        <f>YEAR(Table1[[#This Row],[Order_Date]])</f>
        <v>2025</v>
      </c>
      <c r="Q1188" t="str">
        <f>"Q"&amp;ROUNDUP(MONTH(Table1[[#This Row],[Order_Date]])/3,0)</f>
        <v>Q3</v>
      </c>
    </row>
    <row r="1189" spans="1:17" x14ac:dyDescent="0.25">
      <c r="A1189" t="s">
        <v>2574</v>
      </c>
      <c r="B1189" t="s">
        <v>83</v>
      </c>
      <c r="C1189" t="s">
        <v>2276</v>
      </c>
      <c r="D1189" t="s">
        <v>373</v>
      </c>
      <c r="E1189" t="str">
        <f>_xlfn.XLOOKUP(Table1[[#This Row],[Product_ID]],[1]!Table1[Product_ID],[1]!Table1[Product_Name])</f>
        <v>Sports Product 26</v>
      </c>
      <c r="F1189" t="str">
        <f>_xlfn.XLOOKUP(Table1[[#This Row],[Product_ID]],[1]!Table1[Product_ID],[1]!Table1[Category])</f>
        <v>Sports</v>
      </c>
      <c r="G1189">
        <f>_xlfn.XLOOKUP(Table1[[#This Row],[Product_ID]],[1]!Table1[Product_ID],[1]!Table1[Unit_Price])</f>
        <v>4882</v>
      </c>
      <c r="H1189">
        <f>_xlfn.XLOOKUP(Table1[[#This Row],[Product_ID]],[1]!Table1[Product_ID],[1]!Table1[Cost])</f>
        <v>2929.2</v>
      </c>
      <c r="I1189">
        <v>2</v>
      </c>
      <c r="J1189">
        <v>0</v>
      </c>
      <c r="K1189">
        <f>Table1[[#This Row],[Quantity]]*Table1[[#This Row],[Unit_Price]]</f>
        <v>9764</v>
      </c>
      <c r="L1189">
        <f>Table1[[#This Row],[Quantity]]*Table1[[#This Row],[Cost]]</f>
        <v>5858.4</v>
      </c>
      <c r="M1189">
        <f>Table1[[#This Row],[Sales]]-Table1[[#This Row],[Total_Cost]]</f>
        <v>3905.6000000000004</v>
      </c>
      <c r="N1189" s="1">
        <f>Table1[[#This Row],[Profit]]/Table1[[#This Row],[Sales]]</f>
        <v>0.4</v>
      </c>
      <c r="O1189" t="str">
        <f>TEXT(Table1[[#This Row],[Order_Date]],"mmmm")</f>
        <v>July</v>
      </c>
      <c r="P1189">
        <f>YEAR(Table1[[#This Row],[Order_Date]])</f>
        <v>2024</v>
      </c>
      <c r="Q1189" t="str">
        <f>"Q"&amp;ROUNDUP(MONTH(Table1[[#This Row],[Order_Date]])/3,0)</f>
        <v>Q3</v>
      </c>
    </row>
    <row r="1190" spans="1:17" x14ac:dyDescent="0.25">
      <c r="A1190" t="s">
        <v>2575</v>
      </c>
      <c r="B1190" t="s">
        <v>1810</v>
      </c>
      <c r="C1190" t="s">
        <v>1484</v>
      </c>
      <c r="D1190" t="s">
        <v>394</v>
      </c>
      <c r="E1190" t="str">
        <f>_xlfn.XLOOKUP(Table1[[#This Row],[Product_ID]],[1]!Table1[Product_ID],[1]!Table1[Product_Name])</f>
        <v>Electronics Product 45</v>
      </c>
      <c r="F1190" t="str">
        <f>_xlfn.XLOOKUP(Table1[[#This Row],[Product_ID]],[1]!Table1[Product_ID],[1]!Table1[Category])</f>
        <v>Electronics</v>
      </c>
      <c r="G1190">
        <f>_xlfn.XLOOKUP(Table1[[#This Row],[Product_ID]],[1]!Table1[Product_ID],[1]!Table1[Unit_Price])</f>
        <v>31300</v>
      </c>
      <c r="H1190">
        <f>_xlfn.XLOOKUP(Table1[[#This Row],[Product_ID]],[1]!Table1[Product_ID],[1]!Table1[Cost])</f>
        <v>18780</v>
      </c>
      <c r="I1190">
        <v>5</v>
      </c>
      <c r="J1190">
        <v>15</v>
      </c>
      <c r="K1190">
        <f>Table1[[#This Row],[Quantity]]*Table1[[#This Row],[Unit_Price]]</f>
        <v>156500</v>
      </c>
      <c r="L1190">
        <f>Table1[[#This Row],[Quantity]]*Table1[[#This Row],[Cost]]</f>
        <v>93900</v>
      </c>
      <c r="M1190">
        <f>Table1[[#This Row],[Sales]]-Table1[[#This Row],[Total_Cost]]</f>
        <v>62600</v>
      </c>
      <c r="N1190" s="1">
        <f>Table1[[#This Row],[Profit]]/Table1[[#This Row],[Sales]]</f>
        <v>0.4</v>
      </c>
      <c r="O1190" t="str">
        <f>TEXT(Table1[[#This Row],[Order_Date]],"mmmm")</f>
        <v>August</v>
      </c>
      <c r="P1190">
        <f>YEAR(Table1[[#This Row],[Order_Date]])</f>
        <v>2025</v>
      </c>
      <c r="Q1190" t="str">
        <f>"Q"&amp;ROUNDUP(MONTH(Table1[[#This Row],[Order_Date]])/3,0)</f>
        <v>Q3</v>
      </c>
    </row>
    <row r="1191" spans="1:17" x14ac:dyDescent="0.25">
      <c r="A1191" t="s">
        <v>2576</v>
      </c>
      <c r="B1191" t="s">
        <v>2577</v>
      </c>
      <c r="C1191" t="s">
        <v>2494</v>
      </c>
      <c r="D1191" t="s">
        <v>999</v>
      </c>
      <c r="E1191" t="str">
        <f>_xlfn.XLOOKUP(Table1[[#This Row],[Product_ID]],[1]!Table1[Product_ID],[1]!Table1[Product_Name])</f>
        <v>Beauty Product 51</v>
      </c>
      <c r="F1191" t="str">
        <f>_xlfn.XLOOKUP(Table1[[#This Row],[Product_ID]],[1]!Table1[Product_ID],[1]!Table1[Category])</f>
        <v>Beauty</v>
      </c>
      <c r="G1191">
        <f>_xlfn.XLOOKUP(Table1[[#This Row],[Product_ID]],[1]!Table1[Product_ID],[1]!Table1[Unit_Price])</f>
        <v>1507</v>
      </c>
      <c r="H1191">
        <f>_xlfn.XLOOKUP(Table1[[#This Row],[Product_ID]],[1]!Table1[Product_ID],[1]!Table1[Cost])</f>
        <v>753.5</v>
      </c>
      <c r="I1191">
        <v>3</v>
      </c>
      <c r="J1191">
        <v>5</v>
      </c>
      <c r="K1191">
        <f>Table1[[#This Row],[Quantity]]*Table1[[#This Row],[Unit_Price]]</f>
        <v>4521</v>
      </c>
      <c r="L1191">
        <f>Table1[[#This Row],[Quantity]]*Table1[[#This Row],[Cost]]</f>
        <v>2260.5</v>
      </c>
      <c r="M1191">
        <f>Table1[[#This Row],[Sales]]-Table1[[#This Row],[Total_Cost]]</f>
        <v>2260.5</v>
      </c>
      <c r="N1191" s="1">
        <f>Table1[[#This Row],[Profit]]/Table1[[#This Row],[Sales]]</f>
        <v>0.5</v>
      </c>
      <c r="O1191" t="str">
        <f>TEXT(Table1[[#This Row],[Order_Date]],"mmmm")</f>
        <v>January</v>
      </c>
      <c r="P1191">
        <f>YEAR(Table1[[#This Row],[Order_Date]])</f>
        <v>2024</v>
      </c>
      <c r="Q1191" t="str">
        <f>"Q"&amp;ROUNDUP(MONTH(Table1[[#This Row],[Order_Date]])/3,0)</f>
        <v>Q1</v>
      </c>
    </row>
    <row r="1192" spans="1:17" x14ac:dyDescent="0.25">
      <c r="A1192" t="s">
        <v>2578</v>
      </c>
      <c r="B1192" t="s">
        <v>2538</v>
      </c>
      <c r="C1192" t="s">
        <v>323</v>
      </c>
      <c r="D1192" t="s">
        <v>100</v>
      </c>
      <c r="E1192" t="str">
        <f>_xlfn.XLOOKUP(Table1[[#This Row],[Product_ID]],[1]!Table1[Product_ID],[1]!Table1[Product_Name])</f>
        <v>Electronics Product 74</v>
      </c>
      <c r="F1192" t="str">
        <f>_xlfn.XLOOKUP(Table1[[#This Row],[Product_ID]],[1]!Table1[Product_ID],[1]!Table1[Category])</f>
        <v>Electronics</v>
      </c>
      <c r="G1192">
        <f>_xlfn.XLOOKUP(Table1[[#This Row],[Product_ID]],[1]!Table1[Product_ID],[1]!Table1[Unit_Price])</f>
        <v>20835</v>
      </c>
      <c r="H1192">
        <f>_xlfn.XLOOKUP(Table1[[#This Row],[Product_ID]],[1]!Table1[Product_ID],[1]!Table1[Cost])</f>
        <v>12501</v>
      </c>
      <c r="I1192">
        <v>1</v>
      </c>
      <c r="J1192">
        <v>5</v>
      </c>
      <c r="K1192">
        <f>Table1[[#This Row],[Quantity]]*Table1[[#This Row],[Unit_Price]]</f>
        <v>20835</v>
      </c>
      <c r="L1192">
        <f>Table1[[#This Row],[Quantity]]*Table1[[#This Row],[Cost]]</f>
        <v>12501</v>
      </c>
      <c r="M1192">
        <f>Table1[[#This Row],[Sales]]-Table1[[#This Row],[Total_Cost]]</f>
        <v>8334</v>
      </c>
      <c r="N1192" s="1">
        <f>Table1[[#This Row],[Profit]]/Table1[[#This Row],[Sales]]</f>
        <v>0.4</v>
      </c>
      <c r="O1192" t="str">
        <f>TEXT(Table1[[#This Row],[Order_Date]],"mmmm")</f>
        <v>November</v>
      </c>
      <c r="P1192">
        <f>YEAR(Table1[[#This Row],[Order_Date]])</f>
        <v>2024</v>
      </c>
      <c r="Q1192" t="str">
        <f>"Q"&amp;ROUNDUP(MONTH(Table1[[#This Row],[Order_Date]])/3,0)</f>
        <v>Q4</v>
      </c>
    </row>
    <row r="1193" spans="1:17" x14ac:dyDescent="0.25">
      <c r="A1193" t="s">
        <v>2579</v>
      </c>
      <c r="B1193" t="s">
        <v>407</v>
      </c>
      <c r="C1193" t="s">
        <v>2352</v>
      </c>
      <c r="D1193" t="s">
        <v>842</v>
      </c>
      <c r="E1193" t="str">
        <f>_xlfn.XLOOKUP(Table1[[#This Row],[Product_ID]],[1]!Table1[Product_ID],[1]!Table1[Product_Name])</f>
        <v>Sports Product 35</v>
      </c>
      <c r="F1193" t="str">
        <f>_xlfn.XLOOKUP(Table1[[#This Row],[Product_ID]],[1]!Table1[Product_ID],[1]!Table1[Category])</f>
        <v>Sports</v>
      </c>
      <c r="G1193">
        <f>_xlfn.XLOOKUP(Table1[[#This Row],[Product_ID]],[1]!Table1[Product_ID],[1]!Table1[Unit_Price])</f>
        <v>3185</v>
      </c>
      <c r="H1193">
        <f>_xlfn.XLOOKUP(Table1[[#This Row],[Product_ID]],[1]!Table1[Product_ID],[1]!Table1[Cost])</f>
        <v>1592.5</v>
      </c>
      <c r="I1193">
        <v>3</v>
      </c>
      <c r="J1193">
        <v>5</v>
      </c>
      <c r="K1193">
        <f>Table1[[#This Row],[Quantity]]*Table1[[#This Row],[Unit_Price]]</f>
        <v>9555</v>
      </c>
      <c r="L1193">
        <f>Table1[[#This Row],[Quantity]]*Table1[[#This Row],[Cost]]</f>
        <v>4777.5</v>
      </c>
      <c r="M1193">
        <f>Table1[[#This Row],[Sales]]-Table1[[#This Row],[Total_Cost]]</f>
        <v>4777.5</v>
      </c>
      <c r="N1193" s="1">
        <f>Table1[[#This Row],[Profit]]/Table1[[#This Row],[Sales]]</f>
        <v>0.5</v>
      </c>
      <c r="O1193" t="str">
        <f>TEXT(Table1[[#This Row],[Order_Date]],"mmmm")</f>
        <v>August</v>
      </c>
      <c r="P1193">
        <f>YEAR(Table1[[#This Row],[Order_Date]])</f>
        <v>2025</v>
      </c>
      <c r="Q1193" t="str">
        <f>"Q"&amp;ROUNDUP(MONTH(Table1[[#This Row],[Order_Date]])/3,0)</f>
        <v>Q3</v>
      </c>
    </row>
    <row r="1194" spans="1:17" x14ac:dyDescent="0.25">
      <c r="A1194" t="s">
        <v>2580</v>
      </c>
      <c r="B1194" t="s">
        <v>510</v>
      </c>
      <c r="C1194" t="s">
        <v>760</v>
      </c>
      <c r="D1194" t="s">
        <v>898</v>
      </c>
      <c r="E1194" t="str">
        <f>_xlfn.XLOOKUP(Table1[[#This Row],[Product_ID]],[1]!Table1[Product_ID],[1]!Table1[Product_Name])</f>
        <v>Sports Product 29</v>
      </c>
      <c r="F1194" t="str">
        <f>_xlfn.XLOOKUP(Table1[[#This Row],[Product_ID]],[1]!Table1[Product_ID],[1]!Table1[Category])</f>
        <v>Sports</v>
      </c>
      <c r="G1194">
        <f>_xlfn.XLOOKUP(Table1[[#This Row],[Product_ID]],[1]!Table1[Product_ID],[1]!Table1[Unit_Price])</f>
        <v>2105</v>
      </c>
      <c r="H1194">
        <f>_xlfn.XLOOKUP(Table1[[#This Row],[Product_ID]],[1]!Table1[Product_ID],[1]!Table1[Cost])</f>
        <v>1263</v>
      </c>
      <c r="I1194">
        <v>5</v>
      </c>
      <c r="J1194">
        <v>20</v>
      </c>
      <c r="K1194">
        <f>Table1[[#This Row],[Quantity]]*Table1[[#This Row],[Unit_Price]]</f>
        <v>10525</v>
      </c>
      <c r="L1194">
        <f>Table1[[#This Row],[Quantity]]*Table1[[#This Row],[Cost]]</f>
        <v>6315</v>
      </c>
      <c r="M1194">
        <f>Table1[[#This Row],[Sales]]-Table1[[#This Row],[Total_Cost]]</f>
        <v>4210</v>
      </c>
      <c r="N1194" s="1">
        <f>Table1[[#This Row],[Profit]]/Table1[[#This Row],[Sales]]</f>
        <v>0.4</v>
      </c>
      <c r="O1194" t="str">
        <f>TEXT(Table1[[#This Row],[Order_Date]],"mmmm")</f>
        <v>September</v>
      </c>
      <c r="P1194">
        <f>YEAR(Table1[[#This Row],[Order_Date]])</f>
        <v>2024</v>
      </c>
      <c r="Q1194" t="str">
        <f>"Q"&amp;ROUNDUP(MONTH(Table1[[#This Row],[Order_Date]])/3,0)</f>
        <v>Q3</v>
      </c>
    </row>
    <row r="1195" spans="1:17" x14ac:dyDescent="0.25">
      <c r="A1195" t="s">
        <v>2581</v>
      </c>
      <c r="B1195" t="s">
        <v>2496</v>
      </c>
      <c r="C1195" t="s">
        <v>804</v>
      </c>
      <c r="D1195" t="s">
        <v>394</v>
      </c>
      <c r="E1195" t="str">
        <f>_xlfn.XLOOKUP(Table1[[#This Row],[Product_ID]],[1]!Table1[Product_ID],[1]!Table1[Product_Name])</f>
        <v>Electronics Product 45</v>
      </c>
      <c r="F1195" t="str">
        <f>_xlfn.XLOOKUP(Table1[[#This Row],[Product_ID]],[1]!Table1[Product_ID],[1]!Table1[Category])</f>
        <v>Electronics</v>
      </c>
      <c r="G1195">
        <f>_xlfn.XLOOKUP(Table1[[#This Row],[Product_ID]],[1]!Table1[Product_ID],[1]!Table1[Unit_Price])</f>
        <v>31300</v>
      </c>
      <c r="H1195">
        <f>_xlfn.XLOOKUP(Table1[[#This Row],[Product_ID]],[1]!Table1[Product_ID],[1]!Table1[Cost])</f>
        <v>18780</v>
      </c>
      <c r="I1195">
        <v>2</v>
      </c>
      <c r="J1195">
        <v>0</v>
      </c>
      <c r="K1195">
        <f>Table1[[#This Row],[Quantity]]*Table1[[#This Row],[Unit_Price]]</f>
        <v>62600</v>
      </c>
      <c r="L1195">
        <f>Table1[[#This Row],[Quantity]]*Table1[[#This Row],[Cost]]</f>
        <v>37560</v>
      </c>
      <c r="M1195">
        <f>Table1[[#This Row],[Sales]]-Table1[[#This Row],[Total_Cost]]</f>
        <v>25040</v>
      </c>
      <c r="N1195" s="1">
        <f>Table1[[#This Row],[Profit]]/Table1[[#This Row],[Sales]]</f>
        <v>0.4</v>
      </c>
      <c r="O1195" t="str">
        <f>TEXT(Table1[[#This Row],[Order_Date]],"mmmm")</f>
        <v>May</v>
      </c>
      <c r="P1195">
        <f>YEAR(Table1[[#This Row],[Order_Date]])</f>
        <v>2024</v>
      </c>
      <c r="Q1195" t="str">
        <f>"Q"&amp;ROUNDUP(MONTH(Table1[[#This Row],[Order_Date]])/3,0)</f>
        <v>Q2</v>
      </c>
    </row>
    <row r="1196" spans="1:17" x14ac:dyDescent="0.25">
      <c r="A1196" t="s">
        <v>2582</v>
      </c>
      <c r="B1196" t="s">
        <v>35</v>
      </c>
      <c r="C1196" t="s">
        <v>951</v>
      </c>
      <c r="D1196" t="s">
        <v>111</v>
      </c>
      <c r="E1196" t="str">
        <f>_xlfn.XLOOKUP(Table1[[#This Row],[Product_ID]],[1]!Table1[Product_ID],[1]!Table1[Product_Name])</f>
        <v>Sports Product 20</v>
      </c>
      <c r="F1196" t="str">
        <f>_xlfn.XLOOKUP(Table1[[#This Row],[Product_ID]],[1]!Table1[Product_ID],[1]!Table1[Category])</f>
        <v>Sports</v>
      </c>
      <c r="G1196">
        <f>_xlfn.XLOOKUP(Table1[[#This Row],[Product_ID]],[1]!Table1[Product_ID],[1]!Table1[Unit_Price])</f>
        <v>11647</v>
      </c>
      <c r="H1196">
        <f>_xlfn.XLOOKUP(Table1[[#This Row],[Product_ID]],[1]!Table1[Product_ID],[1]!Table1[Cost])</f>
        <v>8152.9</v>
      </c>
      <c r="I1196">
        <v>5</v>
      </c>
      <c r="J1196">
        <v>0</v>
      </c>
      <c r="K1196">
        <f>Table1[[#This Row],[Quantity]]*Table1[[#This Row],[Unit_Price]]</f>
        <v>58235</v>
      </c>
      <c r="L1196">
        <f>Table1[[#This Row],[Quantity]]*Table1[[#This Row],[Cost]]</f>
        <v>40764.5</v>
      </c>
      <c r="M1196">
        <f>Table1[[#This Row],[Sales]]-Table1[[#This Row],[Total_Cost]]</f>
        <v>17470.5</v>
      </c>
      <c r="N1196" s="1">
        <f>Table1[[#This Row],[Profit]]/Table1[[#This Row],[Sales]]</f>
        <v>0.3</v>
      </c>
      <c r="O1196" t="str">
        <f>TEXT(Table1[[#This Row],[Order_Date]],"mmmm")</f>
        <v>December</v>
      </c>
      <c r="P1196">
        <f>YEAR(Table1[[#This Row],[Order_Date]])</f>
        <v>2025</v>
      </c>
      <c r="Q1196" t="str">
        <f>"Q"&amp;ROUNDUP(MONTH(Table1[[#This Row],[Order_Date]])/3,0)</f>
        <v>Q4</v>
      </c>
    </row>
    <row r="1197" spans="1:17" x14ac:dyDescent="0.25">
      <c r="A1197" t="s">
        <v>2583</v>
      </c>
      <c r="B1197" t="s">
        <v>1044</v>
      </c>
      <c r="C1197" t="s">
        <v>2584</v>
      </c>
      <c r="D1197" t="s">
        <v>13</v>
      </c>
      <c r="E1197" t="str">
        <f>_xlfn.XLOOKUP(Table1[[#This Row],[Product_ID]],[1]!Table1[Product_ID],[1]!Table1[Product_Name])</f>
        <v>Beauty Product 1</v>
      </c>
      <c r="F1197" t="str">
        <f>_xlfn.XLOOKUP(Table1[[#This Row],[Product_ID]],[1]!Table1[Product_ID],[1]!Table1[Category])</f>
        <v>Beauty</v>
      </c>
      <c r="G1197">
        <f>_xlfn.XLOOKUP(Table1[[#This Row],[Product_ID]],[1]!Table1[Product_ID],[1]!Table1[Unit_Price])</f>
        <v>1891</v>
      </c>
      <c r="H1197">
        <f>_xlfn.XLOOKUP(Table1[[#This Row],[Product_ID]],[1]!Table1[Product_ID],[1]!Table1[Cost])</f>
        <v>945.5</v>
      </c>
      <c r="I1197">
        <v>2</v>
      </c>
      <c r="J1197">
        <v>15</v>
      </c>
      <c r="K1197">
        <f>Table1[[#This Row],[Quantity]]*Table1[[#This Row],[Unit_Price]]</f>
        <v>3782</v>
      </c>
      <c r="L1197">
        <f>Table1[[#This Row],[Quantity]]*Table1[[#This Row],[Cost]]</f>
        <v>1891</v>
      </c>
      <c r="M1197">
        <f>Table1[[#This Row],[Sales]]-Table1[[#This Row],[Total_Cost]]</f>
        <v>1891</v>
      </c>
      <c r="N1197" s="1">
        <f>Table1[[#This Row],[Profit]]/Table1[[#This Row],[Sales]]</f>
        <v>0.5</v>
      </c>
      <c r="O1197" t="str">
        <f>TEXT(Table1[[#This Row],[Order_Date]],"mmmm")</f>
        <v>September</v>
      </c>
      <c r="P1197">
        <f>YEAR(Table1[[#This Row],[Order_Date]])</f>
        <v>2025</v>
      </c>
      <c r="Q1197" t="str">
        <f>"Q"&amp;ROUNDUP(MONTH(Table1[[#This Row],[Order_Date]])/3,0)</f>
        <v>Q3</v>
      </c>
    </row>
    <row r="1198" spans="1:17" x14ac:dyDescent="0.25">
      <c r="A1198" t="s">
        <v>2585</v>
      </c>
      <c r="B1198" t="s">
        <v>596</v>
      </c>
      <c r="C1198" t="s">
        <v>877</v>
      </c>
      <c r="D1198" t="s">
        <v>585</v>
      </c>
      <c r="E1198" t="str">
        <f>_xlfn.XLOOKUP(Table1[[#This Row],[Product_ID]],[1]!Table1[Product_ID],[1]!Table1[Product_Name])</f>
        <v>Sports Product 80</v>
      </c>
      <c r="F1198" t="str">
        <f>_xlfn.XLOOKUP(Table1[[#This Row],[Product_ID]],[1]!Table1[Product_ID],[1]!Table1[Category])</f>
        <v>Sports</v>
      </c>
      <c r="G1198">
        <f>_xlfn.XLOOKUP(Table1[[#This Row],[Product_ID]],[1]!Table1[Product_ID],[1]!Table1[Unit_Price])</f>
        <v>4816</v>
      </c>
      <c r="H1198">
        <f>_xlfn.XLOOKUP(Table1[[#This Row],[Product_ID]],[1]!Table1[Product_ID],[1]!Table1[Cost])</f>
        <v>3371.2</v>
      </c>
      <c r="I1198">
        <v>1</v>
      </c>
      <c r="J1198">
        <v>20</v>
      </c>
      <c r="K1198">
        <f>Table1[[#This Row],[Quantity]]*Table1[[#This Row],[Unit_Price]]</f>
        <v>4816</v>
      </c>
      <c r="L1198">
        <f>Table1[[#This Row],[Quantity]]*Table1[[#This Row],[Cost]]</f>
        <v>3371.2</v>
      </c>
      <c r="M1198">
        <f>Table1[[#This Row],[Sales]]-Table1[[#This Row],[Total_Cost]]</f>
        <v>1444.8000000000002</v>
      </c>
      <c r="N1198" s="1">
        <f>Table1[[#This Row],[Profit]]/Table1[[#This Row],[Sales]]</f>
        <v>0.30000000000000004</v>
      </c>
      <c r="O1198" t="str">
        <f>TEXT(Table1[[#This Row],[Order_Date]],"mmmm")</f>
        <v>July</v>
      </c>
      <c r="P1198">
        <f>YEAR(Table1[[#This Row],[Order_Date]])</f>
        <v>2024</v>
      </c>
      <c r="Q1198" t="str">
        <f>"Q"&amp;ROUNDUP(MONTH(Table1[[#This Row],[Order_Date]])/3,0)</f>
        <v>Q3</v>
      </c>
    </row>
    <row r="1199" spans="1:17" x14ac:dyDescent="0.25">
      <c r="A1199" t="s">
        <v>2586</v>
      </c>
      <c r="B1199" t="s">
        <v>356</v>
      </c>
      <c r="C1199" t="s">
        <v>2296</v>
      </c>
      <c r="D1199" t="s">
        <v>157</v>
      </c>
      <c r="E1199" t="str">
        <f>_xlfn.XLOOKUP(Table1[[#This Row],[Product_ID]],[1]!Table1[Product_ID],[1]!Table1[Product_Name])</f>
        <v>Sports Product 89</v>
      </c>
      <c r="F1199" t="str">
        <f>_xlfn.XLOOKUP(Table1[[#This Row],[Product_ID]],[1]!Table1[Product_ID],[1]!Table1[Category])</f>
        <v>Sports</v>
      </c>
      <c r="G1199">
        <f>_xlfn.XLOOKUP(Table1[[#This Row],[Product_ID]],[1]!Table1[Product_ID],[1]!Table1[Unit_Price])</f>
        <v>2956</v>
      </c>
      <c r="H1199">
        <f>_xlfn.XLOOKUP(Table1[[#This Row],[Product_ID]],[1]!Table1[Product_ID],[1]!Table1[Cost])</f>
        <v>1478</v>
      </c>
      <c r="I1199">
        <v>3</v>
      </c>
      <c r="J1199">
        <v>5</v>
      </c>
      <c r="K1199">
        <f>Table1[[#This Row],[Quantity]]*Table1[[#This Row],[Unit_Price]]</f>
        <v>8868</v>
      </c>
      <c r="L1199">
        <f>Table1[[#This Row],[Quantity]]*Table1[[#This Row],[Cost]]</f>
        <v>4434</v>
      </c>
      <c r="M1199">
        <f>Table1[[#This Row],[Sales]]-Table1[[#This Row],[Total_Cost]]</f>
        <v>4434</v>
      </c>
      <c r="N1199" s="1">
        <f>Table1[[#This Row],[Profit]]/Table1[[#This Row],[Sales]]</f>
        <v>0.5</v>
      </c>
      <c r="O1199" t="str">
        <f>TEXT(Table1[[#This Row],[Order_Date]],"mmmm")</f>
        <v>April</v>
      </c>
      <c r="P1199">
        <f>YEAR(Table1[[#This Row],[Order_Date]])</f>
        <v>2024</v>
      </c>
      <c r="Q1199" t="str">
        <f>"Q"&amp;ROUNDUP(MONTH(Table1[[#This Row],[Order_Date]])/3,0)</f>
        <v>Q2</v>
      </c>
    </row>
    <row r="1200" spans="1:17" x14ac:dyDescent="0.25">
      <c r="A1200" t="s">
        <v>2587</v>
      </c>
      <c r="B1200" t="s">
        <v>1784</v>
      </c>
      <c r="C1200" t="s">
        <v>2588</v>
      </c>
      <c r="D1200" t="s">
        <v>317</v>
      </c>
      <c r="E1200" t="str">
        <f>_xlfn.XLOOKUP(Table1[[#This Row],[Product_ID]],[1]!Table1[Product_ID],[1]!Table1[Product_Name])</f>
        <v>Beauty Product 90</v>
      </c>
      <c r="F1200" t="str">
        <f>_xlfn.XLOOKUP(Table1[[#This Row],[Product_ID]],[1]!Table1[Product_ID],[1]!Table1[Category])</f>
        <v>Beauty</v>
      </c>
      <c r="G1200">
        <f>_xlfn.XLOOKUP(Table1[[#This Row],[Product_ID]],[1]!Table1[Product_ID],[1]!Table1[Unit_Price])</f>
        <v>1510</v>
      </c>
      <c r="H1200">
        <f>_xlfn.XLOOKUP(Table1[[#This Row],[Product_ID]],[1]!Table1[Product_ID],[1]!Table1[Cost])</f>
        <v>755</v>
      </c>
      <c r="I1200">
        <v>1</v>
      </c>
      <c r="J1200">
        <v>0</v>
      </c>
      <c r="K1200">
        <f>Table1[[#This Row],[Quantity]]*Table1[[#This Row],[Unit_Price]]</f>
        <v>1510</v>
      </c>
      <c r="L1200">
        <f>Table1[[#This Row],[Quantity]]*Table1[[#This Row],[Cost]]</f>
        <v>755</v>
      </c>
      <c r="M1200">
        <f>Table1[[#This Row],[Sales]]-Table1[[#This Row],[Total_Cost]]</f>
        <v>755</v>
      </c>
      <c r="N1200" s="1">
        <f>Table1[[#This Row],[Profit]]/Table1[[#This Row],[Sales]]</f>
        <v>0.5</v>
      </c>
      <c r="O1200" t="str">
        <f>TEXT(Table1[[#This Row],[Order_Date]],"mmmm")</f>
        <v>January</v>
      </c>
      <c r="P1200">
        <f>YEAR(Table1[[#This Row],[Order_Date]])</f>
        <v>2024</v>
      </c>
      <c r="Q1200" t="str">
        <f>"Q"&amp;ROUNDUP(MONTH(Table1[[#This Row],[Order_Date]])/3,0)</f>
        <v>Q1</v>
      </c>
    </row>
    <row r="1201" spans="1:17" x14ac:dyDescent="0.25">
      <c r="A1201" t="s">
        <v>2589</v>
      </c>
      <c r="B1201" t="s">
        <v>1687</v>
      </c>
      <c r="C1201" t="s">
        <v>194</v>
      </c>
      <c r="D1201" t="s">
        <v>659</v>
      </c>
      <c r="E1201" t="str">
        <f>_xlfn.XLOOKUP(Table1[[#This Row],[Product_ID]],[1]!Table1[Product_ID],[1]!Table1[Product_Name])</f>
        <v>Beauty Product 43</v>
      </c>
      <c r="F1201" t="str">
        <f>_xlfn.XLOOKUP(Table1[[#This Row],[Product_ID]],[1]!Table1[Product_ID],[1]!Table1[Category])</f>
        <v>Beauty</v>
      </c>
      <c r="G1201">
        <f>_xlfn.XLOOKUP(Table1[[#This Row],[Product_ID]],[1]!Table1[Product_ID],[1]!Table1[Unit_Price])</f>
        <v>1637</v>
      </c>
      <c r="H1201">
        <f>_xlfn.XLOOKUP(Table1[[#This Row],[Product_ID]],[1]!Table1[Product_ID],[1]!Table1[Cost])</f>
        <v>818.5</v>
      </c>
      <c r="I1201">
        <v>1</v>
      </c>
      <c r="J1201">
        <v>20</v>
      </c>
      <c r="K1201">
        <f>Table1[[#This Row],[Quantity]]*Table1[[#This Row],[Unit_Price]]</f>
        <v>1637</v>
      </c>
      <c r="L1201">
        <f>Table1[[#This Row],[Quantity]]*Table1[[#This Row],[Cost]]</f>
        <v>818.5</v>
      </c>
      <c r="M1201">
        <f>Table1[[#This Row],[Sales]]-Table1[[#This Row],[Total_Cost]]</f>
        <v>818.5</v>
      </c>
      <c r="N1201" s="1">
        <f>Table1[[#This Row],[Profit]]/Table1[[#This Row],[Sales]]</f>
        <v>0.5</v>
      </c>
      <c r="O1201" t="str">
        <f>TEXT(Table1[[#This Row],[Order_Date]],"mmmm")</f>
        <v>February</v>
      </c>
      <c r="P1201">
        <f>YEAR(Table1[[#This Row],[Order_Date]])</f>
        <v>2024</v>
      </c>
      <c r="Q1201" t="str">
        <f>"Q"&amp;ROUNDUP(MONTH(Table1[[#This Row],[Order_Date]])/3,0)</f>
        <v>Q1</v>
      </c>
    </row>
    <row r="1202" spans="1:17" x14ac:dyDescent="0.25">
      <c r="A1202" t="s">
        <v>2590</v>
      </c>
      <c r="B1202" t="s">
        <v>2591</v>
      </c>
      <c r="C1202" t="s">
        <v>1520</v>
      </c>
      <c r="D1202" t="s">
        <v>659</v>
      </c>
      <c r="E1202" t="str">
        <f>_xlfn.XLOOKUP(Table1[[#This Row],[Product_ID]],[1]!Table1[Product_ID],[1]!Table1[Product_Name])</f>
        <v>Beauty Product 43</v>
      </c>
      <c r="F1202" t="str">
        <f>_xlfn.XLOOKUP(Table1[[#This Row],[Product_ID]],[1]!Table1[Product_ID],[1]!Table1[Category])</f>
        <v>Beauty</v>
      </c>
      <c r="G1202">
        <f>_xlfn.XLOOKUP(Table1[[#This Row],[Product_ID]],[1]!Table1[Product_ID],[1]!Table1[Unit_Price])</f>
        <v>1637</v>
      </c>
      <c r="H1202">
        <f>_xlfn.XLOOKUP(Table1[[#This Row],[Product_ID]],[1]!Table1[Product_ID],[1]!Table1[Cost])</f>
        <v>818.5</v>
      </c>
      <c r="I1202">
        <v>3</v>
      </c>
      <c r="J1202">
        <v>20</v>
      </c>
      <c r="K1202">
        <f>Table1[[#This Row],[Quantity]]*Table1[[#This Row],[Unit_Price]]</f>
        <v>4911</v>
      </c>
      <c r="L1202">
        <f>Table1[[#This Row],[Quantity]]*Table1[[#This Row],[Cost]]</f>
        <v>2455.5</v>
      </c>
      <c r="M1202">
        <f>Table1[[#This Row],[Sales]]-Table1[[#This Row],[Total_Cost]]</f>
        <v>2455.5</v>
      </c>
      <c r="N1202" s="1">
        <f>Table1[[#This Row],[Profit]]/Table1[[#This Row],[Sales]]</f>
        <v>0.5</v>
      </c>
      <c r="O1202" t="str">
        <f>TEXT(Table1[[#This Row],[Order_Date]],"mmmm")</f>
        <v>April</v>
      </c>
      <c r="P1202">
        <f>YEAR(Table1[[#This Row],[Order_Date]])</f>
        <v>2025</v>
      </c>
      <c r="Q1202" t="str">
        <f>"Q"&amp;ROUNDUP(MONTH(Table1[[#This Row],[Order_Date]])/3,0)</f>
        <v>Q2</v>
      </c>
    </row>
    <row r="1203" spans="1:17" x14ac:dyDescent="0.25">
      <c r="A1203" t="s">
        <v>2592</v>
      </c>
      <c r="B1203" t="s">
        <v>1489</v>
      </c>
      <c r="C1203" t="s">
        <v>2593</v>
      </c>
      <c r="D1203" t="s">
        <v>49</v>
      </c>
      <c r="E1203" t="str">
        <f>_xlfn.XLOOKUP(Table1[[#This Row],[Product_ID]],[1]!Table1[Product_ID],[1]!Table1[Product_Name])</f>
        <v>Sports Product 65</v>
      </c>
      <c r="F1203" t="str">
        <f>_xlfn.XLOOKUP(Table1[[#This Row],[Product_ID]],[1]!Table1[Product_ID],[1]!Table1[Category])</f>
        <v>Sports</v>
      </c>
      <c r="G1203">
        <f>_xlfn.XLOOKUP(Table1[[#This Row],[Product_ID]],[1]!Table1[Product_ID],[1]!Table1[Unit_Price])</f>
        <v>4421</v>
      </c>
      <c r="H1203">
        <f>_xlfn.XLOOKUP(Table1[[#This Row],[Product_ID]],[1]!Table1[Product_ID],[1]!Table1[Cost])</f>
        <v>3094.7</v>
      </c>
      <c r="I1203">
        <v>1</v>
      </c>
      <c r="J1203">
        <v>0</v>
      </c>
      <c r="K1203">
        <f>Table1[[#This Row],[Quantity]]*Table1[[#This Row],[Unit_Price]]</f>
        <v>4421</v>
      </c>
      <c r="L1203">
        <f>Table1[[#This Row],[Quantity]]*Table1[[#This Row],[Cost]]</f>
        <v>3094.7</v>
      </c>
      <c r="M1203">
        <f>Table1[[#This Row],[Sales]]-Table1[[#This Row],[Total_Cost]]</f>
        <v>1326.3000000000002</v>
      </c>
      <c r="N1203" s="1">
        <f>Table1[[#This Row],[Profit]]/Table1[[#This Row],[Sales]]</f>
        <v>0.30000000000000004</v>
      </c>
      <c r="O1203" t="str">
        <f>TEXT(Table1[[#This Row],[Order_Date]],"mmmm")</f>
        <v>November</v>
      </c>
      <c r="P1203">
        <f>YEAR(Table1[[#This Row],[Order_Date]])</f>
        <v>2024</v>
      </c>
      <c r="Q1203" t="str">
        <f>"Q"&amp;ROUNDUP(MONTH(Table1[[#This Row],[Order_Date]])/3,0)</f>
        <v>Q4</v>
      </c>
    </row>
    <row r="1204" spans="1:17" x14ac:dyDescent="0.25">
      <c r="A1204" t="s">
        <v>2594</v>
      </c>
      <c r="B1204" t="s">
        <v>1730</v>
      </c>
      <c r="C1204" t="s">
        <v>2595</v>
      </c>
      <c r="D1204" t="s">
        <v>450</v>
      </c>
      <c r="E1204" t="str">
        <f>_xlfn.XLOOKUP(Table1[[#This Row],[Product_ID]],[1]!Table1[Product_ID],[1]!Table1[Product_Name])</f>
        <v>Electronics Product 82</v>
      </c>
      <c r="F1204" t="str">
        <f>_xlfn.XLOOKUP(Table1[[#This Row],[Product_ID]],[1]!Table1[Product_ID],[1]!Table1[Category])</f>
        <v>Electronics</v>
      </c>
      <c r="G1204">
        <f>_xlfn.XLOOKUP(Table1[[#This Row],[Product_ID]],[1]!Table1[Product_ID],[1]!Table1[Unit_Price])</f>
        <v>354</v>
      </c>
      <c r="H1204">
        <f>_xlfn.XLOOKUP(Table1[[#This Row],[Product_ID]],[1]!Table1[Product_ID],[1]!Table1[Cost])</f>
        <v>247.8</v>
      </c>
      <c r="I1204">
        <v>4</v>
      </c>
      <c r="J1204">
        <v>0</v>
      </c>
      <c r="K1204">
        <f>Table1[[#This Row],[Quantity]]*Table1[[#This Row],[Unit_Price]]</f>
        <v>1416</v>
      </c>
      <c r="L1204">
        <f>Table1[[#This Row],[Quantity]]*Table1[[#This Row],[Cost]]</f>
        <v>991.2</v>
      </c>
      <c r="M1204">
        <f>Table1[[#This Row],[Sales]]-Table1[[#This Row],[Total_Cost]]</f>
        <v>424.79999999999995</v>
      </c>
      <c r="N1204" s="1">
        <f>Table1[[#This Row],[Profit]]/Table1[[#This Row],[Sales]]</f>
        <v>0.3</v>
      </c>
      <c r="O1204" t="str">
        <f>TEXT(Table1[[#This Row],[Order_Date]],"mmmm")</f>
        <v>April</v>
      </c>
      <c r="P1204">
        <f>YEAR(Table1[[#This Row],[Order_Date]])</f>
        <v>2025</v>
      </c>
      <c r="Q1204" t="str">
        <f>"Q"&amp;ROUNDUP(MONTH(Table1[[#This Row],[Order_Date]])/3,0)</f>
        <v>Q2</v>
      </c>
    </row>
    <row r="1205" spans="1:17" x14ac:dyDescent="0.25">
      <c r="A1205" t="s">
        <v>2596</v>
      </c>
      <c r="B1205" t="s">
        <v>1025</v>
      </c>
      <c r="C1205" t="s">
        <v>2597</v>
      </c>
      <c r="D1205" t="s">
        <v>604</v>
      </c>
      <c r="E1205" t="str">
        <f>_xlfn.XLOOKUP(Table1[[#This Row],[Product_ID]],[1]!Table1[Product_ID],[1]!Table1[Product_Name])</f>
        <v>Home &amp; Kitchen Product 39</v>
      </c>
      <c r="F1205" t="str">
        <f>_xlfn.XLOOKUP(Table1[[#This Row],[Product_ID]],[1]!Table1[Product_ID],[1]!Table1[Category])</f>
        <v>Home &amp; Kitchen</v>
      </c>
      <c r="G1205">
        <f>_xlfn.XLOOKUP(Table1[[#This Row],[Product_ID]],[1]!Table1[Product_ID],[1]!Table1[Unit_Price])</f>
        <v>9543</v>
      </c>
      <c r="H1205">
        <f>_xlfn.XLOOKUP(Table1[[#This Row],[Product_ID]],[1]!Table1[Product_ID],[1]!Table1[Cost])</f>
        <v>4771.5</v>
      </c>
      <c r="I1205">
        <v>1</v>
      </c>
      <c r="J1205">
        <v>0</v>
      </c>
      <c r="K1205">
        <f>Table1[[#This Row],[Quantity]]*Table1[[#This Row],[Unit_Price]]</f>
        <v>9543</v>
      </c>
      <c r="L1205">
        <f>Table1[[#This Row],[Quantity]]*Table1[[#This Row],[Cost]]</f>
        <v>4771.5</v>
      </c>
      <c r="M1205">
        <f>Table1[[#This Row],[Sales]]-Table1[[#This Row],[Total_Cost]]</f>
        <v>4771.5</v>
      </c>
      <c r="N1205" s="1">
        <f>Table1[[#This Row],[Profit]]/Table1[[#This Row],[Sales]]</f>
        <v>0.5</v>
      </c>
      <c r="O1205" t="str">
        <f>TEXT(Table1[[#This Row],[Order_Date]],"mmmm")</f>
        <v>July</v>
      </c>
      <c r="P1205">
        <f>YEAR(Table1[[#This Row],[Order_Date]])</f>
        <v>2025</v>
      </c>
      <c r="Q1205" t="str">
        <f>"Q"&amp;ROUNDUP(MONTH(Table1[[#This Row],[Order_Date]])/3,0)</f>
        <v>Q3</v>
      </c>
    </row>
    <row r="1206" spans="1:17" x14ac:dyDescent="0.25">
      <c r="A1206" t="s">
        <v>2598</v>
      </c>
      <c r="B1206" t="s">
        <v>2177</v>
      </c>
      <c r="C1206" t="s">
        <v>2599</v>
      </c>
      <c r="D1206" t="s">
        <v>842</v>
      </c>
      <c r="E1206" t="str">
        <f>_xlfn.XLOOKUP(Table1[[#This Row],[Product_ID]],[1]!Table1[Product_ID],[1]!Table1[Product_Name])</f>
        <v>Sports Product 35</v>
      </c>
      <c r="F1206" t="str">
        <f>_xlfn.XLOOKUP(Table1[[#This Row],[Product_ID]],[1]!Table1[Product_ID],[1]!Table1[Category])</f>
        <v>Sports</v>
      </c>
      <c r="G1206">
        <f>_xlfn.XLOOKUP(Table1[[#This Row],[Product_ID]],[1]!Table1[Product_ID],[1]!Table1[Unit_Price])</f>
        <v>3185</v>
      </c>
      <c r="H1206">
        <f>_xlfn.XLOOKUP(Table1[[#This Row],[Product_ID]],[1]!Table1[Product_ID],[1]!Table1[Cost])</f>
        <v>1592.5</v>
      </c>
      <c r="I1206">
        <v>2</v>
      </c>
      <c r="J1206">
        <v>0</v>
      </c>
      <c r="K1206">
        <f>Table1[[#This Row],[Quantity]]*Table1[[#This Row],[Unit_Price]]</f>
        <v>6370</v>
      </c>
      <c r="L1206">
        <f>Table1[[#This Row],[Quantity]]*Table1[[#This Row],[Cost]]</f>
        <v>3185</v>
      </c>
      <c r="M1206">
        <f>Table1[[#This Row],[Sales]]-Table1[[#This Row],[Total_Cost]]</f>
        <v>3185</v>
      </c>
      <c r="N1206" s="1">
        <f>Table1[[#This Row],[Profit]]/Table1[[#This Row],[Sales]]</f>
        <v>0.5</v>
      </c>
      <c r="O1206" t="str">
        <f>TEXT(Table1[[#This Row],[Order_Date]],"mmmm")</f>
        <v>June</v>
      </c>
      <c r="P1206">
        <f>YEAR(Table1[[#This Row],[Order_Date]])</f>
        <v>2024</v>
      </c>
      <c r="Q1206" t="str">
        <f>"Q"&amp;ROUNDUP(MONTH(Table1[[#This Row],[Order_Date]])/3,0)</f>
        <v>Q2</v>
      </c>
    </row>
    <row r="1207" spans="1:17" x14ac:dyDescent="0.25">
      <c r="A1207" t="s">
        <v>2600</v>
      </c>
      <c r="B1207" t="s">
        <v>2601</v>
      </c>
      <c r="C1207" t="s">
        <v>2602</v>
      </c>
      <c r="D1207" t="s">
        <v>199</v>
      </c>
      <c r="E1207" t="str">
        <f>_xlfn.XLOOKUP(Table1[[#This Row],[Product_ID]],[1]!Table1[Product_ID],[1]!Table1[Product_Name])</f>
        <v>Sports Product 19</v>
      </c>
      <c r="F1207" t="str">
        <f>_xlfn.XLOOKUP(Table1[[#This Row],[Product_ID]],[1]!Table1[Product_ID],[1]!Table1[Category])</f>
        <v>Sports</v>
      </c>
      <c r="G1207">
        <f>_xlfn.XLOOKUP(Table1[[#This Row],[Product_ID]],[1]!Table1[Product_ID],[1]!Table1[Unit_Price])</f>
        <v>11395</v>
      </c>
      <c r="H1207">
        <f>_xlfn.XLOOKUP(Table1[[#This Row],[Product_ID]],[1]!Table1[Product_ID],[1]!Table1[Cost])</f>
        <v>5697.5</v>
      </c>
      <c r="I1207">
        <v>1</v>
      </c>
      <c r="J1207">
        <v>0</v>
      </c>
      <c r="K1207">
        <f>Table1[[#This Row],[Quantity]]*Table1[[#This Row],[Unit_Price]]</f>
        <v>11395</v>
      </c>
      <c r="L1207">
        <f>Table1[[#This Row],[Quantity]]*Table1[[#This Row],[Cost]]</f>
        <v>5697.5</v>
      </c>
      <c r="M1207">
        <f>Table1[[#This Row],[Sales]]-Table1[[#This Row],[Total_Cost]]</f>
        <v>5697.5</v>
      </c>
      <c r="N1207" s="1">
        <f>Table1[[#This Row],[Profit]]/Table1[[#This Row],[Sales]]</f>
        <v>0.5</v>
      </c>
      <c r="O1207" t="str">
        <f>TEXT(Table1[[#This Row],[Order_Date]],"mmmm")</f>
        <v>April</v>
      </c>
      <c r="P1207">
        <f>YEAR(Table1[[#This Row],[Order_Date]])</f>
        <v>2025</v>
      </c>
      <c r="Q1207" t="str">
        <f>"Q"&amp;ROUNDUP(MONTH(Table1[[#This Row],[Order_Date]])/3,0)</f>
        <v>Q2</v>
      </c>
    </row>
    <row r="1208" spans="1:17" x14ac:dyDescent="0.25">
      <c r="A1208" t="s">
        <v>2603</v>
      </c>
      <c r="B1208" t="s">
        <v>279</v>
      </c>
      <c r="C1208" t="s">
        <v>1968</v>
      </c>
      <c r="D1208" t="s">
        <v>385</v>
      </c>
      <c r="E1208" t="str">
        <f>_xlfn.XLOOKUP(Table1[[#This Row],[Product_ID]],[1]!Table1[Product_ID],[1]!Table1[Product_Name])</f>
        <v>Sports Product 54</v>
      </c>
      <c r="F1208" t="str">
        <f>_xlfn.XLOOKUP(Table1[[#This Row],[Product_ID]],[1]!Table1[Product_ID],[1]!Table1[Category])</f>
        <v>Sports</v>
      </c>
      <c r="G1208">
        <f>_xlfn.XLOOKUP(Table1[[#This Row],[Product_ID]],[1]!Table1[Product_ID],[1]!Table1[Unit_Price])</f>
        <v>611</v>
      </c>
      <c r="H1208">
        <f>_xlfn.XLOOKUP(Table1[[#This Row],[Product_ID]],[1]!Table1[Product_ID],[1]!Table1[Cost])</f>
        <v>427.7</v>
      </c>
      <c r="I1208">
        <v>4</v>
      </c>
      <c r="J1208">
        <v>0</v>
      </c>
      <c r="K1208">
        <f>Table1[[#This Row],[Quantity]]*Table1[[#This Row],[Unit_Price]]</f>
        <v>2444</v>
      </c>
      <c r="L1208">
        <f>Table1[[#This Row],[Quantity]]*Table1[[#This Row],[Cost]]</f>
        <v>1710.8</v>
      </c>
      <c r="M1208">
        <f>Table1[[#This Row],[Sales]]-Table1[[#This Row],[Total_Cost]]</f>
        <v>733.2</v>
      </c>
      <c r="N1208" s="1">
        <f>Table1[[#This Row],[Profit]]/Table1[[#This Row],[Sales]]</f>
        <v>0.30000000000000004</v>
      </c>
      <c r="O1208" t="str">
        <f>TEXT(Table1[[#This Row],[Order_Date]],"mmmm")</f>
        <v>February</v>
      </c>
      <c r="P1208">
        <f>YEAR(Table1[[#This Row],[Order_Date]])</f>
        <v>2024</v>
      </c>
      <c r="Q1208" t="str">
        <f>"Q"&amp;ROUNDUP(MONTH(Table1[[#This Row],[Order_Date]])/3,0)</f>
        <v>Q1</v>
      </c>
    </row>
    <row r="1209" spans="1:17" x14ac:dyDescent="0.25">
      <c r="A1209" t="s">
        <v>2604</v>
      </c>
      <c r="B1209" t="s">
        <v>2023</v>
      </c>
      <c r="C1209" t="s">
        <v>134</v>
      </c>
      <c r="D1209" t="s">
        <v>908</v>
      </c>
      <c r="E1209" t="str">
        <f>_xlfn.XLOOKUP(Table1[[#This Row],[Product_ID]],[1]!Table1[Product_ID],[1]!Table1[Product_Name])</f>
        <v>Beauty Product 41</v>
      </c>
      <c r="F1209" t="str">
        <f>_xlfn.XLOOKUP(Table1[[#This Row],[Product_ID]],[1]!Table1[Product_ID],[1]!Table1[Category])</f>
        <v>Beauty</v>
      </c>
      <c r="G1209">
        <f>_xlfn.XLOOKUP(Table1[[#This Row],[Product_ID]],[1]!Table1[Product_ID],[1]!Table1[Unit_Price])</f>
        <v>2433</v>
      </c>
      <c r="H1209">
        <f>_xlfn.XLOOKUP(Table1[[#This Row],[Product_ID]],[1]!Table1[Product_ID],[1]!Table1[Cost])</f>
        <v>1216.5</v>
      </c>
      <c r="I1209">
        <v>5</v>
      </c>
      <c r="J1209">
        <v>5</v>
      </c>
      <c r="K1209">
        <f>Table1[[#This Row],[Quantity]]*Table1[[#This Row],[Unit_Price]]</f>
        <v>12165</v>
      </c>
      <c r="L1209">
        <f>Table1[[#This Row],[Quantity]]*Table1[[#This Row],[Cost]]</f>
        <v>6082.5</v>
      </c>
      <c r="M1209">
        <f>Table1[[#This Row],[Sales]]-Table1[[#This Row],[Total_Cost]]</f>
        <v>6082.5</v>
      </c>
      <c r="N1209" s="1">
        <f>Table1[[#This Row],[Profit]]/Table1[[#This Row],[Sales]]</f>
        <v>0.5</v>
      </c>
      <c r="O1209" t="str">
        <f>TEXT(Table1[[#This Row],[Order_Date]],"mmmm")</f>
        <v>April</v>
      </c>
      <c r="P1209">
        <f>YEAR(Table1[[#This Row],[Order_Date]])</f>
        <v>2025</v>
      </c>
      <c r="Q1209" t="str">
        <f>"Q"&amp;ROUNDUP(MONTH(Table1[[#This Row],[Order_Date]])/3,0)</f>
        <v>Q2</v>
      </c>
    </row>
    <row r="1210" spans="1:17" x14ac:dyDescent="0.25">
      <c r="A1210" t="s">
        <v>2605</v>
      </c>
      <c r="B1210" t="s">
        <v>1147</v>
      </c>
      <c r="C1210" t="s">
        <v>821</v>
      </c>
      <c r="D1210" t="s">
        <v>146</v>
      </c>
      <c r="E1210" t="str">
        <f>_xlfn.XLOOKUP(Table1[[#This Row],[Product_ID]],[1]!Table1[Product_ID],[1]!Table1[Product_Name])</f>
        <v>Electronics Product 8</v>
      </c>
      <c r="F1210" t="str">
        <f>_xlfn.XLOOKUP(Table1[[#This Row],[Product_ID]],[1]!Table1[Product_ID],[1]!Table1[Category])</f>
        <v>Electronics</v>
      </c>
      <c r="G1210">
        <f>_xlfn.XLOOKUP(Table1[[#This Row],[Product_ID]],[1]!Table1[Product_ID],[1]!Table1[Unit_Price])</f>
        <v>41971</v>
      </c>
      <c r="H1210">
        <f>_xlfn.XLOOKUP(Table1[[#This Row],[Product_ID]],[1]!Table1[Product_ID],[1]!Table1[Cost])</f>
        <v>29379.7</v>
      </c>
      <c r="I1210">
        <v>2</v>
      </c>
      <c r="J1210">
        <v>10</v>
      </c>
      <c r="K1210">
        <f>Table1[[#This Row],[Quantity]]*Table1[[#This Row],[Unit_Price]]</f>
        <v>83942</v>
      </c>
      <c r="L1210">
        <f>Table1[[#This Row],[Quantity]]*Table1[[#This Row],[Cost]]</f>
        <v>58759.4</v>
      </c>
      <c r="M1210">
        <f>Table1[[#This Row],[Sales]]-Table1[[#This Row],[Total_Cost]]</f>
        <v>25182.6</v>
      </c>
      <c r="N1210" s="1">
        <f>Table1[[#This Row],[Profit]]/Table1[[#This Row],[Sales]]</f>
        <v>0.3</v>
      </c>
      <c r="O1210" t="str">
        <f>TEXT(Table1[[#This Row],[Order_Date]],"mmmm")</f>
        <v>October</v>
      </c>
      <c r="P1210">
        <f>YEAR(Table1[[#This Row],[Order_Date]])</f>
        <v>2024</v>
      </c>
      <c r="Q1210" t="str">
        <f>"Q"&amp;ROUNDUP(MONTH(Table1[[#This Row],[Order_Date]])/3,0)</f>
        <v>Q4</v>
      </c>
    </row>
    <row r="1211" spans="1:17" x14ac:dyDescent="0.25">
      <c r="A1211" t="s">
        <v>2606</v>
      </c>
      <c r="B1211" t="s">
        <v>2469</v>
      </c>
      <c r="C1211" t="s">
        <v>1842</v>
      </c>
      <c r="D1211" t="s">
        <v>812</v>
      </c>
      <c r="E1211" t="str">
        <f>_xlfn.XLOOKUP(Table1[[#This Row],[Product_ID]],[1]!Table1[Product_ID],[1]!Table1[Product_Name])</f>
        <v>Beauty Product 5</v>
      </c>
      <c r="F1211" t="str">
        <f>_xlfn.XLOOKUP(Table1[[#This Row],[Product_ID]],[1]!Table1[Product_ID],[1]!Table1[Category])</f>
        <v>Beauty</v>
      </c>
      <c r="G1211">
        <f>_xlfn.XLOOKUP(Table1[[#This Row],[Product_ID]],[1]!Table1[Product_ID],[1]!Table1[Unit_Price])</f>
        <v>3939</v>
      </c>
      <c r="H1211">
        <f>_xlfn.XLOOKUP(Table1[[#This Row],[Product_ID]],[1]!Table1[Product_ID],[1]!Table1[Cost])</f>
        <v>2757.3</v>
      </c>
      <c r="I1211">
        <v>5</v>
      </c>
      <c r="J1211">
        <v>15</v>
      </c>
      <c r="K1211">
        <f>Table1[[#This Row],[Quantity]]*Table1[[#This Row],[Unit_Price]]</f>
        <v>19695</v>
      </c>
      <c r="L1211">
        <f>Table1[[#This Row],[Quantity]]*Table1[[#This Row],[Cost]]</f>
        <v>13786.5</v>
      </c>
      <c r="M1211">
        <f>Table1[[#This Row],[Sales]]-Table1[[#This Row],[Total_Cost]]</f>
        <v>5908.5</v>
      </c>
      <c r="N1211" s="1">
        <f>Table1[[#This Row],[Profit]]/Table1[[#This Row],[Sales]]</f>
        <v>0.3</v>
      </c>
      <c r="O1211" t="str">
        <f>TEXT(Table1[[#This Row],[Order_Date]],"mmmm")</f>
        <v>February</v>
      </c>
      <c r="P1211">
        <f>YEAR(Table1[[#This Row],[Order_Date]])</f>
        <v>2025</v>
      </c>
      <c r="Q1211" t="str">
        <f>"Q"&amp;ROUNDUP(MONTH(Table1[[#This Row],[Order_Date]])/3,0)</f>
        <v>Q1</v>
      </c>
    </row>
    <row r="1212" spans="1:17" x14ac:dyDescent="0.25">
      <c r="A1212" t="s">
        <v>2607</v>
      </c>
      <c r="B1212" t="s">
        <v>1960</v>
      </c>
      <c r="C1212" t="s">
        <v>2608</v>
      </c>
      <c r="D1212" t="s">
        <v>663</v>
      </c>
      <c r="E1212" t="str">
        <f>_xlfn.XLOOKUP(Table1[[#This Row],[Product_ID]],[1]!Table1[Product_ID],[1]!Table1[Product_Name])</f>
        <v>Electronics Product 34</v>
      </c>
      <c r="F1212" t="str">
        <f>_xlfn.XLOOKUP(Table1[[#This Row],[Product_ID]],[1]!Table1[Product_ID],[1]!Table1[Category])</f>
        <v>Electronics</v>
      </c>
      <c r="G1212">
        <f>_xlfn.XLOOKUP(Table1[[#This Row],[Product_ID]],[1]!Table1[Product_ID],[1]!Table1[Unit_Price])</f>
        <v>4860</v>
      </c>
      <c r="H1212">
        <f>_xlfn.XLOOKUP(Table1[[#This Row],[Product_ID]],[1]!Table1[Product_ID],[1]!Table1[Cost])</f>
        <v>2430</v>
      </c>
      <c r="I1212">
        <v>3</v>
      </c>
      <c r="J1212">
        <v>10</v>
      </c>
      <c r="K1212">
        <f>Table1[[#This Row],[Quantity]]*Table1[[#This Row],[Unit_Price]]</f>
        <v>14580</v>
      </c>
      <c r="L1212">
        <f>Table1[[#This Row],[Quantity]]*Table1[[#This Row],[Cost]]</f>
        <v>7290</v>
      </c>
      <c r="M1212">
        <f>Table1[[#This Row],[Sales]]-Table1[[#This Row],[Total_Cost]]</f>
        <v>7290</v>
      </c>
      <c r="N1212" s="1">
        <f>Table1[[#This Row],[Profit]]/Table1[[#This Row],[Sales]]</f>
        <v>0.5</v>
      </c>
      <c r="O1212" t="str">
        <f>TEXT(Table1[[#This Row],[Order_Date]],"mmmm")</f>
        <v>October</v>
      </c>
      <c r="P1212">
        <f>YEAR(Table1[[#This Row],[Order_Date]])</f>
        <v>2025</v>
      </c>
      <c r="Q1212" t="str">
        <f>"Q"&amp;ROUNDUP(MONTH(Table1[[#This Row],[Order_Date]])/3,0)</f>
        <v>Q4</v>
      </c>
    </row>
    <row r="1213" spans="1:17" x14ac:dyDescent="0.25">
      <c r="A1213" t="s">
        <v>2609</v>
      </c>
      <c r="B1213" t="s">
        <v>1371</v>
      </c>
      <c r="C1213" t="s">
        <v>2225</v>
      </c>
      <c r="D1213" t="s">
        <v>49</v>
      </c>
      <c r="E1213" t="str">
        <f>_xlfn.XLOOKUP(Table1[[#This Row],[Product_ID]],[1]!Table1[Product_ID],[1]!Table1[Product_Name])</f>
        <v>Sports Product 65</v>
      </c>
      <c r="F1213" t="str">
        <f>_xlfn.XLOOKUP(Table1[[#This Row],[Product_ID]],[1]!Table1[Product_ID],[1]!Table1[Category])</f>
        <v>Sports</v>
      </c>
      <c r="G1213">
        <f>_xlfn.XLOOKUP(Table1[[#This Row],[Product_ID]],[1]!Table1[Product_ID],[1]!Table1[Unit_Price])</f>
        <v>4421</v>
      </c>
      <c r="H1213">
        <f>_xlfn.XLOOKUP(Table1[[#This Row],[Product_ID]],[1]!Table1[Product_ID],[1]!Table1[Cost])</f>
        <v>3094.7</v>
      </c>
      <c r="I1213">
        <v>1</v>
      </c>
      <c r="J1213">
        <v>15</v>
      </c>
      <c r="K1213">
        <f>Table1[[#This Row],[Quantity]]*Table1[[#This Row],[Unit_Price]]</f>
        <v>4421</v>
      </c>
      <c r="L1213">
        <f>Table1[[#This Row],[Quantity]]*Table1[[#This Row],[Cost]]</f>
        <v>3094.7</v>
      </c>
      <c r="M1213">
        <f>Table1[[#This Row],[Sales]]-Table1[[#This Row],[Total_Cost]]</f>
        <v>1326.3000000000002</v>
      </c>
      <c r="N1213" s="1">
        <f>Table1[[#This Row],[Profit]]/Table1[[#This Row],[Sales]]</f>
        <v>0.30000000000000004</v>
      </c>
      <c r="O1213" t="str">
        <f>TEXT(Table1[[#This Row],[Order_Date]],"mmmm")</f>
        <v>April</v>
      </c>
      <c r="P1213">
        <f>YEAR(Table1[[#This Row],[Order_Date]])</f>
        <v>2025</v>
      </c>
      <c r="Q1213" t="str">
        <f>"Q"&amp;ROUNDUP(MONTH(Table1[[#This Row],[Order_Date]])/3,0)</f>
        <v>Q2</v>
      </c>
    </row>
    <row r="1214" spans="1:17" x14ac:dyDescent="0.25">
      <c r="A1214" t="s">
        <v>2610</v>
      </c>
      <c r="B1214" t="s">
        <v>106</v>
      </c>
      <c r="C1214" t="s">
        <v>2096</v>
      </c>
      <c r="D1214" t="s">
        <v>327</v>
      </c>
      <c r="E1214" t="str">
        <f>_xlfn.XLOOKUP(Table1[[#This Row],[Product_ID]],[1]!Table1[Product_ID],[1]!Table1[Product_Name])</f>
        <v>Electronics Product 55</v>
      </c>
      <c r="F1214" t="str">
        <f>_xlfn.XLOOKUP(Table1[[#This Row],[Product_ID]],[1]!Table1[Product_ID],[1]!Table1[Category])</f>
        <v>Electronics</v>
      </c>
      <c r="G1214">
        <f>_xlfn.XLOOKUP(Table1[[#This Row],[Product_ID]],[1]!Table1[Product_ID],[1]!Table1[Unit_Price])</f>
        <v>6621</v>
      </c>
      <c r="H1214">
        <f>_xlfn.XLOOKUP(Table1[[#This Row],[Product_ID]],[1]!Table1[Product_ID],[1]!Table1[Cost])</f>
        <v>3972.6</v>
      </c>
      <c r="I1214">
        <v>3</v>
      </c>
      <c r="J1214">
        <v>5</v>
      </c>
      <c r="K1214">
        <f>Table1[[#This Row],[Quantity]]*Table1[[#This Row],[Unit_Price]]</f>
        <v>19863</v>
      </c>
      <c r="L1214">
        <f>Table1[[#This Row],[Quantity]]*Table1[[#This Row],[Cost]]</f>
        <v>11917.8</v>
      </c>
      <c r="M1214">
        <f>Table1[[#This Row],[Sales]]-Table1[[#This Row],[Total_Cost]]</f>
        <v>7945.2000000000007</v>
      </c>
      <c r="N1214" s="1">
        <f>Table1[[#This Row],[Profit]]/Table1[[#This Row],[Sales]]</f>
        <v>0.4</v>
      </c>
      <c r="O1214" t="str">
        <f>TEXT(Table1[[#This Row],[Order_Date]],"mmmm")</f>
        <v>January</v>
      </c>
      <c r="P1214">
        <f>YEAR(Table1[[#This Row],[Order_Date]])</f>
        <v>2025</v>
      </c>
      <c r="Q1214" t="str">
        <f>"Q"&amp;ROUNDUP(MONTH(Table1[[#This Row],[Order_Date]])/3,0)</f>
        <v>Q1</v>
      </c>
    </row>
    <row r="1215" spans="1:17" x14ac:dyDescent="0.25">
      <c r="A1215" t="s">
        <v>2611</v>
      </c>
      <c r="B1215" t="s">
        <v>2612</v>
      </c>
      <c r="C1215" t="s">
        <v>1267</v>
      </c>
      <c r="D1215" t="s">
        <v>313</v>
      </c>
      <c r="E1215" t="str">
        <f>_xlfn.XLOOKUP(Table1[[#This Row],[Product_ID]],[1]!Table1[Product_ID],[1]!Table1[Product_Name])</f>
        <v>Sports Product 44</v>
      </c>
      <c r="F1215" t="str">
        <f>_xlfn.XLOOKUP(Table1[[#This Row],[Product_ID]],[1]!Table1[Product_ID],[1]!Table1[Category])</f>
        <v>Sports</v>
      </c>
      <c r="G1215">
        <f>_xlfn.XLOOKUP(Table1[[#This Row],[Product_ID]],[1]!Table1[Product_ID],[1]!Table1[Unit_Price])</f>
        <v>5008</v>
      </c>
      <c r="H1215">
        <f>_xlfn.XLOOKUP(Table1[[#This Row],[Product_ID]],[1]!Table1[Product_ID],[1]!Table1[Cost])</f>
        <v>3505.6</v>
      </c>
      <c r="I1215">
        <v>5</v>
      </c>
      <c r="J1215">
        <v>20</v>
      </c>
      <c r="K1215">
        <f>Table1[[#This Row],[Quantity]]*Table1[[#This Row],[Unit_Price]]</f>
        <v>25040</v>
      </c>
      <c r="L1215">
        <f>Table1[[#This Row],[Quantity]]*Table1[[#This Row],[Cost]]</f>
        <v>17528</v>
      </c>
      <c r="M1215">
        <f>Table1[[#This Row],[Sales]]-Table1[[#This Row],[Total_Cost]]</f>
        <v>7512</v>
      </c>
      <c r="N1215" s="1">
        <f>Table1[[#This Row],[Profit]]/Table1[[#This Row],[Sales]]</f>
        <v>0.3</v>
      </c>
      <c r="O1215" t="str">
        <f>TEXT(Table1[[#This Row],[Order_Date]],"mmmm")</f>
        <v>September</v>
      </c>
      <c r="P1215">
        <f>YEAR(Table1[[#This Row],[Order_Date]])</f>
        <v>2025</v>
      </c>
      <c r="Q1215" t="str">
        <f>"Q"&amp;ROUNDUP(MONTH(Table1[[#This Row],[Order_Date]])/3,0)</f>
        <v>Q3</v>
      </c>
    </row>
    <row r="1216" spans="1:17" x14ac:dyDescent="0.25">
      <c r="A1216" t="s">
        <v>2613</v>
      </c>
      <c r="B1216" t="s">
        <v>853</v>
      </c>
      <c r="C1216" t="s">
        <v>1924</v>
      </c>
      <c r="D1216" t="s">
        <v>377</v>
      </c>
      <c r="E1216" t="str">
        <f>_xlfn.XLOOKUP(Table1[[#This Row],[Product_ID]],[1]!Table1[Product_ID],[1]!Table1[Product_Name])</f>
        <v>Sports Product 2</v>
      </c>
      <c r="F1216" t="str">
        <f>_xlfn.XLOOKUP(Table1[[#This Row],[Product_ID]],[1]!Table1[Product_ID],[1]!Table1[Category])</f>
        <v>Sports</v>
      </c>
      <c r="G1216">
        <f>_xlfn.XLOOKUP(Table1[[#This Row],[Product_ID]],[1]!Table1[Product_ID],[1]!Table1[Unit_Price])</f>
        <v>4241</v>
      </c>
      <c r="H1216">
        <f>_xlfn.XLOOKUP(Table1[[#This Row],[Product_ID]],[1]!Table1[Product_ID],[1]!Table1[Cost])</f>
        <v>2120.5</v>
      </c>
      <c r="I1216">
        <v>2</v>
      </c>
      <c r="J1216">
        <v>20</v>
      </c>
      <c r="K1216">
        <f>Table1[[#This Row],[Quantity]]*Table1[[#This Row],[Unit_Price]]</f>
        <v>8482</v>
      </c>
      <c r="L1216">
        <f>Table1[[#This Row],[Quantity]]*Table1[[#This Row],[Cost]]</f>
        <v>4241</v>
      </c>
      <c r="M1216">
        <f>Table1[[#This Row],[Sales]]-Table1[[#This Row],[Total_Cost]]</f>
        <v>4241</v>
      </c>
      <c r="N1216" s="1">
        <f>Table1[[#This Row],[Profit]]/Table1[[#This Row],[Sales]]</f>
        <v>0.5</v>
      </c>
      <c r="O1216" t="str">
        <f>TEXT(Table1[[#This Row],[Order_Date]],"mmmm")</f>
        <v>September</v>
      </c>
      <c r="P1216">
        <f>YEAR(Table1[[#This Row],[Order_Date]])</f>
        <v>2025</v>
      </c>
      <c r="Q1216" t="str">
        <f>"Q"&amp;ROUNDUP(MONTH(Table1[[#This Row],[Order_Date]])/3,0)</f>
        <v>Q3</v>
      </c>
    </row>
    <row r="1217" spans="1:17" x14ac:dyDescent="0.25">
      <c r="A1217" t="s">
        <v>2614</v>
      </c>
      <c r="B1217" t="s">
        <v>758</v>
      </c>
      <c r="C1217" t="s">
        <v>1160</v>
      </c>
      <c r="D1217" t="s">
        <v>570</v>
      </c>
      <c r="E1217" t="str">
        <f>_xlfn.XLOOKUP(Table1[[#This Row],[Product_ID]],[1]!Table1[Product_ID],[1]!Table1[Product_Name])</f>
        <v>Electronics Product 87</v>
      </c>
      <c r="F1217" t="str">
        <f>_xlfn.XLOOKUP(Table1[[#This Row],[Product_ID]],[1]!Table1[Product_ID],[1]!Table1[Category])</f>
        <v>Electronics</v>
      </c>
      <c r="G1217">
        <f>_xlfn.XLOOKUP(Table1[[#This Row],[Product_ID]],[1]!Table1[Product_ID],[1]!Table1[Unit_Price])</f>
        <v>25216</v>
      </c>
      <c r="H1217">
        <f>_xlfn.XLOOKUP(Table1[[#This Row],[Product_ID]],[1]!Table1[Product_ID],[1]!Table1[Cost])</f>
        <v>17651.2</v>
      </c>
      <c r="I1217">
        <v>4</v>
      </c>
      <c r="J1217">
        <v>15</v>
      </c>
      <c r="K1217">
        <f>Table1[[#This Row],[Quantity]]*Table1[[#This Row],[Unit_Price]]</f>
        <v>100864</v>
      </c>
      <c r="L1217">
        <f>Table1[[#This Row],[Quantity]]*Table1[[#This Row],[Cost]]</f>
        <v>70604.800000000003</v>
      </c>
      <c r="M1217">
        <f>Table1[[#This Row],[Sales]]-Table1[[#This Row],[Total_Cost]]</f>
        <v>30259.199999999997</v>
      </c>
      <c r="N1217" s="1">
        <f>Table1[[#This Row],[Profit]]/Table1[[#This Row],[Sales]]</f>
        <v>0.3</v>
      </c>
      <c r="O1217" t="str">
        <f>TEXT(Table1[[#This Row],[Order_Date]],"mmmm")</f>
        <v>January</v>
      </c>
      <c r="P1217">
        <f>YEAR(Table1[[#This Row],[Order_Date]])</f>
        <v>2025</v>
      </c>
      <c r="Q1217" t="str">
        <f>"Q"&amp;ROUNDUP(MONTH(Table1[[#This Row],[Order_Date]])/3,0)</f>
        <v>Q1</v>
      </c>
    </row>
    <row r="1218" spans="1:17" x14ac:dyDescent="0.25">
      <c r="A1218" t="s">
        <v>2615</v>
      </c>
      <c r="B1218" t="s">
        <v>504</v>
      </c>
      <c r="C1218" t="s">
        <v>1075</v>
      </c>
      <c r="D1218" t="s">
        <v>41</v>
      </c>
      <c r="E1218" t="str">
        <f>_xlfn.XLOOKUP(Table1[[#This Row],[Product_ID]],[1]!Table1[Product_ID],[1]!Table1[Product_Name])</f>
        <v>Clothing Product 86</v>
      </c>
      <c r="F1218" t="str">
        <f>_xlfn.XLOOKUP(Table1[[#This Row],[Product_ID]],[1]!Table1[Product_ID],[1]!Table1[Category])</f>
        <v>Clothing</v>
      </c>
      <c r="G1218">
        <f>_xlfn.XLOOKUP(Table1[[#This Row],[Product_ID]],[1]!Table1[Product_ID],[1]!Table1[Unit_Price])</f>
        <v>3333</v>
      </c>
      <c r="H1218">
        <f>_xlfn.XLOOKUP(Table1[[#This Row],[Product_ID]],[1]!Table1[Product_ID],[1]!Table1[Cost])</f>
        <v>2333.1</v>
      </c>
      <c r="I1218">
        <v>4</v>
      </c>
      <c r="J1218">
        <v>0</v>
      </c>
      <c r="K1218">
        <f>Table1[[#This Row],[Quantity]]*Table1[[#This Row],[Unit_Price]]</f>
        <v>13332</v>
      </c>
      <c r="L1218">
        <f>Table1[[#This Row],[Quantity]]*Table1[[#This Row],[Cost]]</f>
        <v>9332.4</v>
      </c>
      <c r="M1218">
        <f>Table1[[#This Row],[Sales]]-Table1[[#This Row],[Total_Cost]]</f>
        <v>3999.6000000000004</v>
      </c>
      <c r="N1218" s="1">
        <f>Table1[[#This Row],[Profit]]/Table1[[#This Row],[Sales]]</f>
        <v>0.30000000000000004</v>
      </c>
      <c r="O1218" t="str">
        <f>TEXT(Table1[[#This Row],[Order_Date]],"mmmm")</f>
        <v>July</v>
      </c>
      <c r="P1218">
        <f>YEAR(Table1[[#This Row],[Order_Date]])</f>
        <v>2024</v>
      </c>
      <c r="Q1218" t="str">
        <f>"Q"&amp;ROUNDUP(MONTH(Table1[[#This Row],[Order_Date]])/3,0)</f>
        <v>Q3</v>
      </c>
    </row>
    <row r="1219" spans="1:17" x14ac:dyDescent="0.25">
      <c r="A1219" t="s">
        <v>2616</v>
      </c>
      <c r="B1219" t="s">
        <v>593</v>
      </c>
      <c r="C1219" t="s">
        <v>1559</v>
      </c>
      <c r="D1219" t="s">
        <v>216</v>
      </c>
      <c r="E1219" t="str">
        <f>_xlfn.XLOOKUP(Table1[[#This Row],[Product_ID]],[1]!Table1[Product_ID],[1]!Table1[Product_Name])</f>
        <v>Beauty Product 69</v>
      </c>
      <c r="F1219" t="str">
        <f>_xlfn.XLOOKUP(Table1[[#This Row],[Product_ID]],[1]!Table1[Product_ID],[1]!Table1[Category])</f>
        <v>Beauty</v>
      </c>
      <c r="G1219">
        <f>_xlfn.XLOOKUP(Table1[[#This Row],[Product_ID]],[1]!Table1[Product_ID],[1]!Table1[Unit_Price])</f>
        <v>384</v>
      </c>
      <c r="H1219">
        <f>_xlfn.XLOOKUP(Table1[[#This Row],[Product_ID]],[1]!Table1[Product_ID],[1]!Table1[Cost])</f>
        <v>192</v>
      </c>
      <c r="I1219">
        <v>1</v>
      </c>
      <c r="J1219">
        <v>0</v>
      </c>
      <c r="K1219">
        <f>Table1[[#This Row],[Quantity]]*Table1[[#This Row],[Unit_Price]]</f>
        <v>384</v>
      </c>
      <c r="L1219">
        <f>Table1[[#This Row],[Quantity]]*Table1[[#This Row],[Cost]]</f>
        <v>192</v>
      </c>
      <c r="M1219">
        <f>Table1[[#This Row],[Sales]]-Table1[[#This Row],[Total_Cost]]</f>
        <v>192</v>
      </c>
      <c r="N1219" s="1">
        <f>Table1[[#This Row],[Profit]]/Table1[[#This Row],[Sales]]</f>
        <v>0.5</v>
      </c>
      <c r="O1219" t="str">
        <f>TEXT(Table1[[#This Row],[Order_Date]],"mmmm")</f>
        <v>May</v>
      </c>
      <c r="P1219">
        <f>YEAR(Table1[[#This Row],[Order_Date]])</f>
        <v>2025</v>
      </c>
      <c r="Q1219" t="str">
        <f>"Q"&amp;ROUNDUP(MONTH(Table1[[#This Row],[Order_Date]])/3,0)</f>
        <v>Q2</v>
      </c>
    </row>
    <row r="1220" spans="1:17" x14ac:dyDescent="0.25">
      <c r="A1220" t="s">
        <v>2617</v>
      </c>
      <c r="B1220" t="s">
        <v>2025</v>
      </c>
      <c r="C1220" t="s">
        <v>2198</v>
      </c>
      <c r="D1220" t="s">
        <v>604</v>
      </c>
      <c r="E1220" t="str">
        <f>_xlfn.XLOOKUP(Table1[[#This Row],[Product_ID]],[1]!Table1[Product_ID],[1]!Table1[Product_Name])</f>
        <v>Home &amp; Kitchen Product 39</v>
      </c>
      <c r="F1220" t="str">
        <f>_xlfn.XLOOKUP(Table1[[#This Row],[Product_ID]],[1]!Table1[Product_ID],[1]!Table1[Category])</f>
        <v>Home &amp; Kitchen</v>
      </c>
      <c r="G1220">
        <f>_xlfn.XLOOKUP(Table1[[#This Row],[Product_ID]],[1]!Table1[Product_ID],[1]!Table1[Unit_Price])</f>
        <v>9543</v>
      </c>
      <c r="H1220">
        <f>_xlfn.XLOOKUP(Table1[[#This Row],[Product_ID]],[1]!Table1[Product_ID],[1]!Table1[Cost])</f>
        <v>4771.5</v>
      </c>
      <c r="I1220">
        <v>1</v>
      </c>
      <c r="J1220">
        <v>0</v>
      </c>
      <c r="K1220">
        <f>Table1[[#This Row],[Quantity]]*Table1[[#This Row],[Unit_Price]]</f>
        <v>9543</v>
      </c>
      <c r="L1220">
        <f>Table1[[#This Row],[Quantity]]*Table1[[#This Row],[Cost]]</f>
        <v>4771.5</v>
      </c>
      <c r="M1220">
        <f>Table1[[#This Row],[Sales]]-Table1[[#This Row],[Total_Cost]]</f>
        <v>4771.5</v>
      </c>
      <c r="N1220" s="1">
        <f>Table1[[#This Row],[Profit]]/Table1[[#This Row],[Sales]]</f>
        <v>0.5</v>
      </c>
      <c r="O1220" t="str">
        <f>TEXT(Table1[[#This Row],[Order_Date]],"mmmm")</f>
        <v>April</v>
      </c>
      <c r="P1220">
        <f>YEAR(Table1[[#This Row],[Order_Date]])</f>
        <v>2025</v>
      </c>
      <c r="Q1220" t="str">
        <f>"Q"&amp;ROUNDUP(MONTH(Table1[[#This Row],[Order_Date]])/3,0)</f>
        <v>Q2</v>
      </c>
    </row>
    <row r="1221" spans="1:17" x14ac:dyDescent="0.25">
      <c r="A1221" t="s">
        <v>2618</v>
      </c>
      <c r="B1221" t="s">
        <v>228</v>
      </c>
      <c r="C1221" t="s">
        <v>1446</v>
      </c>
      <c r="D1221" t="s">
        <v>77</v>
      </c>
      <c r="E1221" t="str">
        <f>_xlfn.XLOOKUP(Table1[[#This Row],[Product_ID]],[1]!Table1[Product_ID],[1]!Table1[Product_Name])</f>
        <v>Sports Product 83</v>
      </c>
      <c r="F1221" t="str">
        <f>_xlfn.XLOOKUP(Table1[[#This Row],[Product_ID]],[1]!Table1[Product_ID],[1]!Table1[Category])</f>
        <v>Sports</v>
      </c>
      <c r="G1221">
        <f>_xlfn.XLOOKUP(Table1[[#This Row],[Product_ID]],[1]!Table1[Product_ID],[1]!Table1[Unit_Price])</f>
        <v>5842</v>
      </c>
      <c r="H1221">
        <f>_xlfn.XLOOKUP(Table1[[#This Row],[Product_ID]],[1]!Table1[Product_ID],[1]!Table1[Cost])</f>
        <v>3505.2</v>
      </c>
      <c r="I1221">
        <v>5</v>
      </c>
      <c r="J1221">
        <v>0</v>
      </c>
      <c r="K1221">
        <f>Table1[[#This Row],[Quantity]]*Table1[[#This Row],[Unit_Price]]</f>
        <v>29210</v>
      </c>
      <c r="L1221">
        <f>Table1[[#This Row],[Quantity]]*Table1[[#This Row],[Cost]]</f>
        <v>17526</v>
      </c>
      <c r="M1221">
        <f>Table1[[#This Row],[Sales]]-Table1[[#This Row],[Total_Cost]]</f>
        <v>11684</v>
      </c>
      <c r="N1221" s="1">
        <f>Table1[[#This Row],[Profit]]/Table1[[#This Row],[Sales]]</f>
        <v>0.4</v>
      </c>
      <c r="O1221" t="str">
        <f>TEXT(Table1[[#This Row],[Order_Date]],"mmmm")</f>
        <v>August</v>
      </c>
      <c r="P1221">
        <f>YEAR(Table1[[#This Row],[Order_Date]])</f>
        <v>2024</v>
      </c>
      <c r="Q1221" t="str">
        <f>"Q"&amp;ROUNDUP(MONTH(Table1[[#This Row],[Order_Date]])/3,0)</f>
        <v>Q3</v>
      </c>
    </row>
    <row r="1222" spans="1:17" x14ac:dyDescent="0.25">
      <c r="A1222" t="s">
        <v>2619</v>
      </c>
      <c r="B1222" t="s">
        <v>2620</v>
      </c>
      <c r="C1222" t="s">
        <v>2621</v>
      </c>
      <c r="D1222" t="s">
        <v>444</v>
      </c>
      <c r="E1222" t="str">
        <f>_xlfn.XLOOKUP(Table1[[#This Row],[Product_ID]],[1]!Table1[Product_ID],[1]!Table1[Product_Name])</f>
        <v>Sports Product 14</v>
      </c>
      <c r="F1222" t="str">
        <f>_xlfn.XLOOKUP(Table1[[#This Row],[Product_ID]],[1]!Table1[Product_ID],[1]!Table1[Category])</f>
        <v>Sports</v>
      </c>
      <c r="G1222">
        <f>_xlfn.XLOOKUP(Table1[[#This Row],[Product_ID]],[1]!Table1[Product_ID],[1]!Table1[Unit_Price])</f>
        <v>9565</v>
      </c>
      <c r="H1222">
        <f>_xlfn.XLOOKUP(Table1[[#This Row],[Product_ID]],[1]!Table1[Product_ID],[1]!Table1[Cost])</f>
        <v>6695.5</v>
      </c>
      <c r="I1222">
        <v>4</v>
      </c>
      <c r="J1222">
        <v>15</v>
      </c>
      <c r="K1222">
        <f>Table1[[#This Row],[Quantity]]*Table1[[#This Row],[Unit_Price]]</f>
        <v>38260</v>
      </c>
      <c r="L1222">
        <f>Table1[[#This Row],[Quantity]]*Table1[[#This Row],[Cost]]</f>
        <v>26782</v>
      </c>
      <c r="M1222">
        <f>Table1[[#This Row],[Sales]]-Table1[[#This Row],[Total_Cost]]</f>
        <v>11478</v>
      </c>
      <c r="N1222" s="1">
        <f>Table1[[#This Row],[Profit]]/Table1[[#This Row],[Sales]]</f>
        <v>0.3</v>
      </c>
      <c r="O1222" t="str">
        <f>TEXT(Table1[[#This Row],[Order_Date]],"mmmm")</f>
        <v>February</v>
      </c>
      <c r="P1222">
        <f>YEAR(Table1[[#This Row],[Order_Date]])</f>
        <v>2025</v>
      </c>
      <c r="Q1222" t="str">
        <f>"Q"&amp;ROUNDUP(MONTH(Table1[[#This Row],[Order_Date]])/3,0)</f>
        <v>Q1</v>
      </c>
    </row>
    <row r="1223" spans="1:17" x14ac:dyDescent="0.25">
      <c r="A1223" t="s">
        <v>2622</v>
      </c>
      <c r="B1223" t="s">
        <v>921</v>
      </c>
      <c r="C1223" t="s">
        <v>2623</v>
      </c>
      <c r="D1223" t="s">
        <v>327</v>
      </c>
      <c r="E1223" t="str">
        <f>_xlfn.XLOOKUP(Table1[[#This Row],[Product_ID]],[1]!Table1[Product_ID],[1]!Table1[Product_Name])</f>
        <v>Electronics Product 55</v>
      </c>
      <c r="F1223" t="str">
        <f>_xlfn.XLOOKUP(Table1[[#This Row],[Product_ID]],[1]!Table1[Product_ID],[1]!Table1[Category])</f>
        <v>Electronics</v>
      </c>
      <c r="G1223">
        <f>_xlfn.XLOOKUP(Table1[[#This Row],[Product_ID]],[1]!Table1[Product_ID],[1]!Table1[Unit_Price])</f>
        <v>6621</v>
      </c>
      <c r="H1223">
        <f>_xlfn.XLOOKUP(Table1[[#This Row],[Product_ID]],[1]!Table1[Product_ID],[1]!Table1[Cost])</f>
        <v>3972.6</v>
      </c>
      <c r="I1223">
        <v>3</v>
      </c>
      <c r="J1223">
        <v>10</v>
      </c>
      <c r="K1223">
        <f>Table1[[#This Row],[Quantity]]*Table1[[#This Row],[Unit_Price]]</f>
        <v>19863</v>
      </c>
      <c r="L1223">
        <f>Table1[[#This Row],[Quantity]]*Table1[[#This Row],[Cost]]</f>
        <v>11917.8</v>
      </c>
      <c r="M1223">
        <f>Table1[[#This Row],[Sales]]-Table1[[#This Row],[Total_Cost]]</f>
        <v>7945.2000000000007</v>
      </c>
      <c r="N1223" s="1">
        <f>Table1[[#This Row],[Profit]]/Table1[[#This Row],[Sales]]</f>
        <v>0.4</v>
      </c>
      <c r="O1223" t="str">
        <f>TEXT(Table1[[#This Row],[Order_Date]],"mmmm")</f>
        <v>February</v>
      </c>
      <c r="P1223">
        <f>YEAR(Table1[[#This Row],[Order_Date]])</f>
        <v>2024</v>
      </c>
      <c r="Q1223" t="str">
        <f>"Q"&amp;ROUNDUP(MONTH(Table1[[#This Row],[Order_Date]])/3,0)</f>
        <v>Q1</v>
      </c>
    </row>
    <row r="1224" spans="1:17" x14ac:dyDescent="0.25">
      <c r="A1224" t="s">
        <v>2624</v>
      </c>
      <c r="B1224" t="s">
        <v>733</v>
      </c>
      <c r="C1224" t="s">
        <v>2625</v>
      </c>
      <c r="D1224" t="s">
        <v>377</v>
      </c>
      <c r="E1224" t="str">
        <f>_xlfn.XLOOKUP(Table1[[#This Row],[Product_ID]],[1]!Table1[Product_ID],[1]!Table1[Product_Name])</f>
        <v>Sports Product 2</v>
      </c>
      <c r="F1224" t="str">
        <f>_xlfn.XLOOKUP(Table1[[#This Row],[Product_ID]],[1]!Table1[Product_ID],[1]!Table1[Category])</f>
        <v>Sports</v>
      </c>
      <c r="G1224">
        <f>_xlfn.XLOOKUP(Table1[[#This Row],[Product_ID]],[1]!Table1[Product_ID],[1]!Table1[Unit_Price])</f>
        <v>4241</v>
      </c>
      <c r="H1224">
        <f>_xlfn.XLOOKUP(Table1[[#This Row],[Product_ID]],[1]!Table1[Product_ID],[1]!Table1[Cost])</f>
        <v>2120.5</v>
      </c>
      <c r="I1224">
        <v>4</v>
      </c>
      <c r="J1224">
        <v>10</v>
      </c>
      <c r="K1224">
        <f>Table1[[#This Row],[Quantity]]*Table1[[#This Row],[Unit_Price]]</f>
        <v>16964</v>
      </c>
      <c r="L1224">
        <f>Table1[[#This Row],[Quantity]]*Table1[[#This Row],[Cost]]</f>
        <v>8482</v>
      </c>
      <c r="M1224">
        <f>Table1[[#This Row],[Sales]]-Table1[[#This Row],[Total_Cost]]</f>
        <v>8482</v>
      </c>
      <c r="N1224" s="1">
        <f>Table1[[#This Row],[Profit]]/Table1[[#This Row],[Sales]]</f>
        <v>0.5</v>
      </c>
      <c r="O1224" t="str">
        <f>TEXT(Table1[[#This Row],[Order_Date]],"mmmm")</f>
        <v>July</v>
      </c>
      <c r="P1224">
        <f>YEAR(Table1[[#This Row],[Order_Date]])</f>
        <v>2025</v>
      </c>
      <c r="Q1224" t="str">
        <f>"Q"&amp;ROUNDUP(MONTH(Table1[[#This Row],[Order_Date]])/3,0)</f>
        <v>Q3</v>
      </c>
    </row>
    <row r="1225" spans="1:17" x14ac:dyDescent="0.25">
      <c r="A1225" t="s">
        <v>2626</v>
      </c>
      <c r="B1225" t="s">
        <v>2627</v>
      </c>
      <c r="C1225" t="s">
        <v>253</v>
      </c>
      <c r="D1225" t="s">
        <v>146</v>
      </c>
      <c r="E1225" t="str">
        <f>_xlfn.XLOOKUP(Table1[[#This Row],[Product_ID]],[1]!Table1[Product_ID],[1]!Table1[Product_Name])</f>
        <v>Electronics Product 8</v>
      </c>
      <c r="F1225" t="str">
        <f>_xlfn.XLOOKUP(Table1[[#This Row],[Product_ID]],[1]!Table1[Product_ID],[1]!Table1[Category])</f>
        <v>Electronics</v>
      </c>
      <c r="G1225">
        <f>_xlfn.XLOOKUP(Table1[[#This Row],[Product_ID]],[1]!Table1[Product_ID],[1]!Table1[Unit_Price])</f>
        <v>41971</v>
      </c>
      <c r="H1225">
        <f>_xlfn.XLOOKUP(Table1[[#This Row],[Product_ID]],[1]!Table1[Product_ID],[1]!Table1[Cost])</f>
        <v>29379.7</v>
      </c>
      <c r="I1225">
        <v>1</v>
      </c>
      <c r="J1225">
        <v>10</v>
      </c>
      <c r="K1225">
        <f>Table1[[#This Row],[Quantity]]*Table1[[#This Row],[Unit_Price]]</f>
        <v>41971</v>
      </c>
      <c r="L1225">
        <f>Table1[[#This Row],[Quantity]]*Table1[[#This Row],[Cost]]</f>
        <v>29379.7</v>
      </c>
      <c r="M1225">
        <f>Table1[[#This Row],[Sales]]-Table1[[#This Row],[Total_Cost]]</f>
        <v>12591.3</v>
      </c>
      <c r="N1225" s="1">
        <f>Table1[[#This Row],[Profit]]/Table1[[#This Row],[Sales]]</f>
        <v>0.3</v>
      </c>
      <c r="O1225" t="str">
        <f>TEXT(Table1[[#This Row],[Order_Date]],"mmmm")</f>
        <v>March</v>
      </c>
      <c r="P1225">
        <f>YEAR(Table1[[#This Row],[Order_Date]])</f>
        <v>2024</v>
      </c>
      <c r="Q1225" t="str">
        <f>"Q"&amp;ROUNDUP(MONTH(Table1[[#This Row],[Order_Date]])/3,0)</f>
        <v>Q1</v>
      </c>
    </row>
    <row r="1226" spans="1:17" x14ac:dyDescent="0.25">
      <c r="A1226" t="s">
        <v>2628</v>
      </c>
      <c r="B1226" t="s">
        <v>1489</v>
      </c>
      <c r="C1226" t="s">
        <v>2020</v>
      </c>
      <c r="D1226" t="s">
        <v>563</v>
      </c>
      <c r="E1226" t="str">
        <f>_xlfn.XLOOKUP(Table1[[#This Row],[Product_ID]],[1]!Table1[Product_ID],[1]!Table1[Product_Name])</f>
        <v>Beauty Product 60</v>
      </c>
      <c r="F1226" t="str">
        <f>_xlfn.XLOOKUP(Table1[[#This Row],[Product_ID]],[1]!Table1[Product_ID],[1]!Table1[Category])</f>
        <v>Beauty</v>
      </c>
      <c r="G1226">
        <f>_xlfn.XLOOKUP(Table1[[#This Row],[Product_ID]],[1]!Table1[Product_ID],[1]!Table1[Unit_Price])</f>
        <v>758</v>
      </c>
      <c r="H1226">
        <f>_xlfn.XLOOKUP(Table1[[#This Row],[Product_ID]],[1]!Table1[Product_ID],[1]!Table1[Cost])</f>
        <v>530.6</v>
      </c>
      <c r="I1226">
        <v>4</v>
      </c>
      <c r="J1226">
        <v>5</v>
      </c>
      <c r="K1226">
        <f>Table1[[#This Row],[Quantity]]*Table1[[#This Row],[Unit_Price]]</f>
        <v>3032</v>
      </c>
      <c r="L1226">
        <f>Table1[[#This Row],[Quantity]]*Table1[[#This Row],[Cost]]</f>
        <v>2122.4</v>
      </c>
      <c r="M1226">
        <f>Table1[[#This Row],[Sales]]-Table1[[#This Row],[Total_Cost]]</f>
        <v>909.59999999999991</v>
      </c>
      <c r="N1226" s="1">
        <f>Table1[[#This Row],[Profit]]/Table1[[#This Row],[Sales]]</f>
        <v>0.3</v>
      </c>
      <c r="O1226" t="str">
        <f>TEXT(Table1[[#This Row],[Order_Date]],"mmmm")</f>
        <v>November</v>
      </c>
      <c r="P1226">
        <f>YEAR(Table1[[#This Row],[Order_Date]])</f>
        <v>2024</v>
      </c>
      <c r="Q1226" t="str">
        <f>"Q"&amp;ROUNDUP(MONTH(Table1[[#This Row],[Order_Date]])/3,0)</f>
        <v>Q4</v>
      </c>
    </row>
    <row r="1227" spans="1:17" x14ac:dyDescent="0.25">
      <c r="A1227" t="s">
        <v>2629</v>
      </c>
      <c r="B1227" t="s">
        <v>306</v>
      </c>
      <c r="C1227" t="s">
        <v>2630</v>
      </c>
      <c r="D1227" t="s">
        <v>131</v>
      </c>
      <c r="E1227" t="str">
        <f>_xlfn.XLOOKUP(Table1[[#This Row],[Product_ID]],[1]!Table1[Product_ID],[1]!Table1[Product_Name])</f>
        <v>Sports Product 50</v>
      </c>
      <c r="F1227" t="str">
        <f>_xlfn.XLOOKUP(Table1[[#This Row],[Product_ID]],[1]!Table1[Product_ID],[1]!Table1[Category])</f>
        <v>Sports</v>
      </c>
      <c r="G1227">
        <f>_xlfn.XLOOKUP(Table1[[#This Row],[Product_ID]],[1]!Table1[Product_ID],[1]!Table1[Unit_Price])</f>
        <v>10475</v>
      </c>
      <c r="H1227">
        <f>_xlfn.XLOOKUP(Table1[[#This Row],[Product_ID]],[1]!Table1[Product_ID],[1]!Table1[Cost])</f>
        <v>7332.5</v>
      </c>
      <c r="I1227">
        <v>4</v>
      </c>
      <c r="J1227">
        <v>5</v>
      </c>
      <c r="K1227">
        <f>Table1[[#This Row],[Quantity]]*Table1[[#This Row],[Unit_Price]]</f>
        <v>41900</v>
      </c>
      <c r="L1227">
        <f>Table1[[#This Row],[Quantity]]*Table1[[#This Row],[Cost]]</f>
        <v>29330</v>
      </c>
      <c r="M1227">
        <f>Table1[[#This Row],[Sales]]-Table1[[#This Row],[Total_Cost]]</f>
        <v>12570</v>
      </c>
      <c r="N1227" s="1">
        <f>Table1[[#This Row],[Profit]]/Table1[[#This Row],[Sales]]</f>
        <v>0.3</v>
      </c>
      <c r="O1227" t="str">
        <f>TEXT(Table1[[#This Row],[Order_Date]],"mmmm")</f>
        <v>January</v>
      </c>
      <c r="P1227">
        <f>YEAR(Table1[[#This Row],[Order_Date]])</f>
        <v>2024</v>
      </c>
      <c r="Q1227" t="str">
        <f>"Q"&amp;ROUNDUP(MONTH(Table1[[#This Row],[Order_Date]])/3,0)</f>
        <v>Q1</v>
      </c>
    </row>
    <row r="1228" spans="1:17" x14ac:dyDescent="0.25">
      <c r="A1228" t="s">
        <v>2631</v>
      </c>
      <c r="B1228" t="s">
        <v>2632</v>
      </c>
      <c r="C1228" t="s">
        <v>1357</v>
      </c>
      <c r="D1228" t="s">
        <v>153</v>
      </c>
      <c r="E1228" t="str">
        <f>_xlfn.XLOOKUP(Table1[[#This Row],[Product_ID]],[1]!Table1[Product_ID],[1]!Table1[Product_Name])</f>
        <v>Beauty Product 98</v>
      </c>
      <c r="F1228" t="str">
        <f>_xlfn.XLOOKUP(Table1[[#This Row],[Product_ID]],[1]!Table1[Product_ID],[1]!Table1[Category])</f>
        <v>Beauty</v>
      </c>
      <c r="G1228">
        <f>_xlfn.XLOOKUP(Table1[[#This Row],[Product_ID]],[1]!Table1[Product_ID],[1]!Table1[Unit_Price])</f>
        <v>1661</v>
      </c>
      <c r="H1228">
        <f>_xlfn.XLOOKUP(Table1[[#This Row],[Product_ID]],[1]!Table1[Product_ID],[1]!Table1[Cost])</f>
        <v>830.5</v>
      </c>
      <c r="I1228">
        <v>2</v>
      </c>
      <c r="J1228">
        <v>20</v>
      </c>
      <c r="K1228">
        <f>Table1[[#This Row],[Quantity]]*Table1[[#This Row],[Unit_Price]]</f>
        <v>3322</v>
      </c>
      <c r="L1228">
        <f>Table1[[#This Row],[Quantity]]*Table1[[#This Row],[Cost]]</f>
        <v>1661</v>
      </c>
      <c r="M1228">
        <f>Table1[[#This Row],[Sales]]-Table1[[#This Row],[Total_Cost]]</f>
        <v>1661</v>
      </c>
      <c r="N1228" s="1">
        <f>Table1[[#This Row],[Profit]]/Table1[[#This Row],[Sales]]</f>
        <v>0.5</v>
      </c>
      <c r="O1228" t="str">
        <f>TEXT(Table1[[#This Row],[Order_Date]],"mmmm")</f>
        <v>April</v>
      </c>
      <c r="P1228">
        <f>YEAR(Table1[[#This Row],[Order_Date]])</f>
        <v>2024</v>
      </c>
      <c r="Q1228" t="str">
        <f>"Q"&amp;ROUNDUP(MONTH(Table1[[#This Row],[Order_Date]])/3,0)</f>
        <v>Q2</v>
      </c>
    </row>
    <row r="1229" spans="1:17" x14ac:dyDescent="0.25">
      <c r="A1229" t="s">
        <v>2633</v>
      </c>
      <c r="B1229" t="s">
        <v>151</v>
      </c>
      <c r="C1229" t="s">
        <v>1828</v>
      </c>
      <c r="D1229" t="s">
        <v>454</v>
      </c>
      <c r="E1229" t="str">
        <f>_xlfn.XLOOKUP(Table1[[#This Row],[Product_ID]],[1]!Table1[Product_ID],[1]!Table1[Product_Name])</f>
        <v>Home &amp; Kitchen Product 94</v>
      </c>
      <c r="F1229" t="str">
        <f>_xlfn.XLOOKUP(Table1[[#This Row],[Product_ID]],[1]!Table1[Product_ID],[1]!Table1[Category])</f>
        <v>Home &amp; Kitchen</v>
      </c>
      <c r="G1229">
        <f>_xlfn.XLOOKUP(Table1[[#This Row],[Product_ID]],[1]!Table1[Product_ID],[1]!Table1[Unit_Price])</f>
        <v>13434</v>
      </c>
      <c r="H1229">
        <f>_xlfn.XLOOKUP(Table1[[#This Row],[Product_ID]],[1]!Table1[Product_ID],[1]!Table1[Cost])</f>
        <v>9403.7999999999993</v>
      </c>
      <c r="I1229">
        <v>5</v>
      </c>
      <c r="J1229">
        <v>5</v>
      </c>
      <c r="K1229">
        <f>Table1[[#This Row],[Quantity]]*Table1[[#This Row],[Unit_Price]]</f>
        <v>67170</v>
      </c>
      <c r="L1229">
        <f>Table1[[#This Row],[Quantity]]*Table1[[#This Row],[Cost]]</f>
        <v>47019</v>
      </c>
      <c r="M1229">
        <f>Table1[[#This Row],[Sales]]-Table1[[#This Row],[Total_Cost]]</f>
        <v>20151</v>
      </c>
      <c r="N1229" s="1">
        <f>Table1[[#This Row],[Profit]]/Table1[[#This Row],[Sales]]</f>
        <v>0.3</v>
      </c>
      <c r="O1229" t="str">
        <f>TEXT(Table1[[#This Row],[Order_Date]],"mmmm")</f>
        <v>January</v>
      </c>
      <c r="P1229">
        <f>YEAR(Table1[[#This Row],[Order_Date]])</f>
        <v>2025</v>
      </c>
      <c r="Q1229" t="str">
        <f>"Q"&amp;ROUNDUP(MONTH(Table1[[#This Row],[Order_Date]])/3,0)</f>
        <v>Q1</v>
      </c>
    </row>
    <row r="1230" spans="1:17" x14ac:dyDescent="0.25">
      <c r="A1230" t="s">
        <v>2634</v>
      </c>
      <c r="B1230" t="s">
        <v>788</v>
      </c>
      <c r="C1230" t="s">
        <v>1591</v>
      </c>
      <c r="D1230" t="s">
        <v>206</v>
      </c>
      <c r="E1230" t="str">
        <f>_xlfn.XLOOKUP(Table1[[#This Row],[Product_ID]],[1]!Table1[Product_ID],[1]!Table1[Product_Name])</f>
        <v>Electronics Product 30</v>
      </c>
      <c r="F1230" t="str">
        <f>_xlfn.XLOOKUP(Table1[[#This Row],[Product_ID]],[1]!Table1[Product_ID],[1]!Table1[Category])</f>
        <v>Electronics</v>
      </c>
      <c r="G1230">
        <f>_xlfn.XLOOKUP(Table1[[#This Row],[Product_ID]],[1]!Table1[Product_ID],[1]!Table1[Unit_Price])</f>
        <v>16441</v>
      </c>
      <c r="H1230">
        <f>_xlfn.XLOOKUP(Table1[[#This Row],[Product_ID]],[1]!Table1[Product_ID],[1]!Table1[Cost])</f>
        <v>8220.5</v>
      </c>
      <c r="I1230">
        <v>4</v>
      </c>
      <c r="J1230">
        <v>5</v>
      </c>
      <c r="K1230">
        <f>Table1[[#This Row],[Quantity]]*Table1[[#This Row],[Unit_Price]]</f>
        <v>65764</v>
      </c>
      <c r="L1230">
        <f>Table1[[#This Row],[Quantity]]*Table1[[#This Row],[Cost]]</f>
        <v>32882</v>
      </c>
      <c r="M1230">
        <f>Table1[[#This Row],[Sales]]-Table1[[#This Row],[Total_Cost]]</f>
        <v>32882</v>
      </c>
      <c r="N1230" s="1">
        <f>Table1[[#This Row],[Profit]]/Table1[[#This Row],[Sales]]</f>
        <v>0.5</v>
      </c>
      <c r="O1230" t="str">
        <f>TEXT(Table1[[#This Row],[Order_Date]],"mmmm")</f>
        <v>January</v>
      </c>
      <c r="P1230">
        <f>YEAR(Table1[[#This Row],[Order_Date]])</f>
        <v>2025</v>
      </c>
      <c r="Q1230" t="str">
        <f>"Q"&amp;ROUNDUP(MONTH(Table1[[#This Row],[Order_Date]])/3,0)</f>
        <v>Q1</v>
      </c>
    </row>
    <row r="1231" spans="1:17" x14ac:dyDescent="0.25">
      <c r="A1231" t="s">
        <v>2635</v>
      </c>
      <c r="B1231" t="s">
        <v>1393</v>
      </c>
      <c r="C1231" t="s">
        <v>2636</v>
      </c>
      <c r="D1231" t="s">
        <v>585</v>
      </c>
      <c r="E1231" t="str">
        <f>_xlfn.XLOOKUP(Table1[[#This Row],[Product_ID]],[1]!Table1[Product_ID],[1]!Table1[Product_Name])</f>
        <v>Sports Product 80</v>
      </c>
      <c r="F1231" t="str">
        <f>_xlfn.XLOOKUP(Table1[[#This Row],[Product_ID]],[1]!Table1[Product_ID],[1]!Table1[Category])</f>
        <v>Sports</v>
      </c>
      <c r="G1231">
        <f>_xlfn.XLOOKUP(Table1[[#This Row],[Product_ID]],[1]!Table1[Product_ID],[1]!Table1[Unit_Price])</f>
        <v>4816</v>
      </c>
      <c r="H1231">
        <f>_xlfn.XLOOKUP(Table1[[#This Row],[Product_ID]],[1]!Table1[Product_ID],[1]!Table1[Cost])</f>
        <v>3371.2</v>
      </c>
      <c r="I1231">
        <v>3</v>
      </c>
      <c r="J1231">
        <v>15</v>
      </c>
      <c r="K1231">
        <f>Table1[[#This Row],[Quantity]]*Table1[[#This Row],[Unit_Price]]</f>
        <v>14448</v>
      </c>
      <c r="L1231">
        <f>Table1[[#This Row],[Quantity]]*Table1[[#This Row],[Cost]]</f>
        <v>10113.599999999999</v>
      </c>
      <c r="M1231">
        <f>Table1[[#This Row],[Sales]]-Table1[[#This Row],[Total_Cost]]</f>
        <v>4334.4000000000015</v>
      </c>
      <c r="N1231" s="1">
        <f>Table1[[#This Row],[Profit]]/Table1[[#This Row],[Sales]]</f>
        <v>0.3000000000000001</v>
      </c>
      <c r="O1231" t="str">
        <f>TEXT(Table1[[#This Row],[Order_Date]],"mmmm")</f>
        <v>February</v>
      </c>
      <c r="P1231">
        <f>YEAR(Table1[[#This Row],[Order_Date]])</f>
        <v>2025</v>
      </c>
      <c r="Q1231" t="str">
        <f>"Q"&amp;ROUNDUP(MONTH(Table1[[#This Row],[Order_Date]])/3,0)</f>
        <v>Q1</v>
      </c>
    </row>
    <row r="1232" spans="1:17" x14ac:dyDescent="0.25">
      <c r="A1232" t="s">
        <v>2637</v>
      </c>
      <c r="B1232" t="s">
        <v>1354</v>
      </c>
      <c r="C1232" t="s">
        <v>1369</v>
      </c>
      <c r="D1232" t="s">
        <v>189</v>
      </c>
      <c r="E1232" t="str">
        <f>_xlfn.XLOOKUP(Table1[[#This Row],[Product_ID]],[1]!Table1[Product_ID],[1]!Table1[Product_Name])</f>
        <v>Home &amp; Kitchen Product 79</v>
      </c>
      <c r="F1232" t="str">
        <f>_xlfn.XLOOKUP(Table1[[#This Row],[Product_ID]],[1]!Table1[Product_ID],[1]!Table1[Category])</f>
        <v>Home &amp; Kitchen</v>
      </c>
      <c r="G1232">
        <f>_xlfn.XLOOKUP(Table1[[#This Row],[Product_ID]],[1]!Table1[Product_ID],[1]!Table1[Unit_Price])</f>
        <v>10900</v>
      </c>
      <c r="H1232">
        <f>_xlfn.XLOOKUP(Table1[[#This Row],[Product_ID]],[1]!Table1[Product_ID],[1]!Table1[Cost])</f>
        <v>5450</v>
      </c>
      <c r="I1232">
        <v>3</v>
      </c>
      <c r="J1232">
        <v>10</v>
      </c>
      <c r="K1232">
        <f>Table1[[#This Row],[Quantity]]*Table1[[#This Row],[Unit_Price]]</f>
        <v>32700</v>
      </c>
      <c r="L1232">
        <f>Table1[[#This Row],[Quantity]]*Table1[[#This Row],[Cost]]</f>
        <v>16350</v>
      </c>
      <c r="M1232">
        <f>Table1[[#This Row],[Sales]]-Table1[[#This Row],[Total_Cost]]</f>
        <v>16350</v>
      </c>
      <c r="N1232" s="1">
        <f>Table1[[#This Row],[Profit]]/Table1[[#This Row],[Sales]]</f>
        <v>0.5</v>
      </c>
      <c r="O1232" t="str">
        <f>TEXT(Table1[[#This Row],[Order_Date]],"mmmm")</f>
        <v>January</v>
      </c>
      <c r="P1232">
        <f>YEAR(Table1[[#This Row],[Order_Date]])</f>
        <v>2024</v>
      </c>
      <c r="Q1232" t="str">
        <f>"Q"&amp;ROUNDUP(MONTH(Table1[[#This Row],[Order_Date]])/3,0)</f>
        <v>Q1</v>
      </c>
    </row>
    <row r="1233" spans="1:17" x14ac:dyDescent="0.25">
      <c r="A1233" t="s">
        <v>2638</v>
      </c>
      <c r="B1233" t="s">
        <v>2639</v>
      </c>
      <c r="C1233" t="s">
        <v>2640</v>
      </c>
      <c r="D1233" t="s">
        <v>135</v>
      </c>
      <c r="E1233" t="str">
        <f>_xlfn.XLOOKUP(Table1[[#This Row],[Product_ID]],[1]!Table1[Product_ID],[1]!Table1[Product_Name])</f>
        <v>Electronics Product 28</v>
      </c>
      <c r="F1233" t="str">
        <f>_xlfn.XLOOKUP(Table1[[#This Row],[Product_ID]],[1]!Table1[Product_ID],[1]!Table1[Category])</f>
        <v>Electronics</v>
      </c>
      <c r="G1233">
        <f>_xlfn.XLOOKUP(Table1[[#This Row],[Product_ID]],[1]!Table1[Product_ID],[1]!Table1[Unit_Price])</f>
        <v>9664</v>
      </c>
      <c r="H1233">
        <f>_xlfn.XLOOKUP(Table1[[#This Row],[Product_ID]],[1]!Table1[Product_ID],[1]!Table1[Cost])</f>
        <v>4832</v>
      </c>
      <c r="I1233">
        <v>1</v>
      </c>
      <c r="J1233">
        <v>0</v>
      </c>
      <c r="K1233">
        <f>Table1[[#This Row],[Quantity]]*Table1[[#This Row],[Unit_Price]]</f>
        <v>9664</v>
      </c>
      <c r="L1233">
        <f>Table1[[#This Row],[Quantity]]*Table1[[#This Row],[Cost]]</f>
        <v>4832</v>
      </c>
      <c r="M1233">
        <f>Table1[[#This Row],[Sales]]-Table1[[#This Row],[Total_Cost]]</f>
        <v>4832</v>
      </c>
      <c r="N1233" s="1">
        <f>Table1[[#This Row],[Profit]]/Table1[[#This Row],[Sales]]</f>
        <v>0.5</v>
      </c>
      <c r="O1233" t="str">
        <f>TEXT(Table1[[#This Row],[Order_Date]],"mmmm")</f>
        <v>February</v>
      </c>
      <c r="P1233">
        <f>YEAR(Table1[[#This Row],[Order_Date]])</f>
        <v>2024</v>
      </c>
      <c r="Q1233" t="str">
        <f>"Q"&amp;ROUNDUP(MONTH(Table1[[#This Row],[Order_Date]])/3,0)</f>
        <v>Q1</v>
      </c>
    </row>
    <row r="1234" spans="1:17" x14ac:dyDescent="0.25">
      <c r="A1234" t="s">
        <v>2641</v>
      </c>
      <c r="B1234" t="s">
        <v>113</v>
      </c>
      <c r="C1234" t="s">
        <v>1343</v>
      </c>
      <c r="D1234" t="s">
        <v>812</v>
      </c>
      <c r="E1234" t="str">
        <f>_xlfn.XLOOKUP(Table1[[#This Row],[Product_ID]],[1]!Table1[Product_ID],[1]!Table1[Product_Name])</f>
        <v>Beauty Product 5</v>
      </c>
      <c r="F1234" t="str">
        <f>_xlfn.XLOOKUP(Table1[[#This Row],[Product_ID]],[1]!Table1[Product_ID],[1]!Table1[Category])</f>
        <v>Beauty</v>
      </c>
      <c r="G1234">
        <f>_xlfn.XLOOKUP(Table1[[#This Row],[Product_ID]],[1]!Table1[Product_ID],[1]!Table1[Unit_Price])</f>
        <v>3939</v>
      </c>
      <c r="H1234">
        <f>_xlfn.XLOOKUP(Table1[[#This Row],[Product_ID]],[1]!Table1[Product_ID],[1]!Table1[Cost])</f>
        <v>2757.3</v>
      </c>
      <c r="I1234">
        <v>2</v>
      </c>
      <c r="J1234">
        <v>20</v>
      </c>
      <c r="K1234">
        <f>Table1[[#This Row],[Quantity]]*Table1[[#This Row],[Unit_Price]]</f>
        <v>7878</v>
      </c>
      <c r="L1234">
        <f>Table1[[#This Row],[Quantity]]*Table1[[#This Row],[Cost]]</f>
        <v>5514.6</v>
      </c>
      <c r="M1234">
        <f>Table1[[#This Row],[Sales]]-Table1[[#This Row],[Total_Cost]]</f>
        <v>2363.3999999999996</v>
      </c>
      <c r="N1234" s="1">
        <f>Table1[[#This Row],[Profit]]/Table1[[#This Row],[Sales]]</f>
        <v>0.29999999999999993</v>
      </c>
      <c r="O1234" t="str">
        <f>TEXT(Table1[[#This Row],[Order_Date]],"mmmm")</f>
        <v>July</v>
      </c>
      <c r="P1234">
        <f>YEAR(Table1[[#This Row],[Order_Date]])</f>
        <v>2025</v>
      </c>
      <c r="Q1234" t="str">
        <f>"Q"&amp;ROUNDUP(MONTH(Table1[[#This Row],[Order_Date]])/3,0)</f>
        <v>Q3</v>
      </c>
    </row>
    <row r="1235" spans="1:17" x14ac:dyDescent="0.25">
      <c r="A1235" t="s">
        <v>2642</v>
      </c>
      <c r="B1235" t="s">
        <v>2643</v>
      </c>
      <c r="C1235" t="s">
        <v>2644</v>
      </c>
      <c r="D1235" t="s">
        <v>385</v>
      </c>
      <c r="E1235" t="str">
        <f>_xlfn.XLOOKUP(Table1[[#This Row],[Product_ID]],[1]!Table1[Product_ID],[1]!Table1[Product_Name])</f>
        <v>Sports Product 54</v>
      </c>
      <c r="F1235" t="str">
        <f>_xlfn.XLOOKUP(Table1[[#This Row],[Product_ID]],[1]!Table1[Product_ID],[1]!Table1[Category])</f>
        <v>Sports</v>
      </c>
      <c r="G1235">
        <f>_xlfn.XLOOKUP(Table1[[#This Row],[Product_ID]],[1]!Table1[Product_ID],[1]!Table1[Unit_Price])</f>
        <v>611</v>
      </c>
      <c r="H1235">
        <f>_xlfn.XLOOKUP(Table1[[#This Row],[Product_ID]],[1]!Table1[Product_ID],[1]!Table1[Cost])</f>
        <v>427.7</v>
      </c>
      <c r="I1235">
        <v>4</v>
      </c>
      <c r="J1235">
        <v>20</v>
      </c>
      <c r="K1235">
        <f>Table1[[#This Row],[Quantity]]*Table1[[#This Row],[Unit_Price]]</f>
        <v>2444</v>
      </c>
      <c r="L1235">
        <f>Table1[[#This Row],[Quantity]]*Table1[[#This Row],[Cost]]</f>
        <v>1710.8</v>
      </c>
      <c r="M1235">
        <f>Table1[[#This Row],[Sales]]-Table1[[#This Row],[Total_Cost]]</f>
        <v>733.2</v>
      </c>
      <c r="N1235" s="1">
        <f>Table1[[#This Row],[Profit]]/Table1[[#This Row],[Sales]]</f>
        <v>0.30000000000000004</v>
      </c>
      <c r="O1235" t="str">
        <f>TEXT(Table1[[#This Row],[Order_Date]],"mmmm")</f>
        <v>July</v>
      </c>
      <c r="P1235">
        <f>YEAR(Table1[[#This Row],[Order_Date]])</f>
        <v>2024</v>
      </c>
      <c r="Q1235" t="str">
        <f>"Q"&amp;ROUNDUP(MONTH(Table1[[#This Row],[Order_Date]])/3,0)</f>
        <v>Q3</v>
      </c>
    </row>
    <row r="1236" spans="1:17" x14ac:dyDescent="0.25">
      <c r="A1236" t="s">
        <v>2645</v>
      </c>
      <c r="B1236" t="s">
        <v>1980</v>
      </c>
      <c r="C1236" t="s">
        <v>149</v>
      </c>
      <c r="D1236" t="s">
        <v>855</v>
      </c>
      <c r="E1236" t="str">
        <f>_xlfn.XLOOKUP(Table1[[#This Row],[Product_ID]],[1]!Table1[Product_ID],[1]!Table1[Product_Name])</f>
        <v>Sports Product 62</v>
      </c>
      <c r="F1236" t="str">
        <f>_xlfn.XLOOKUP(Table1[[#This Row],[Product_ID]],[1]!Table1[Product_ID],[1]!Table1[Category])</f>
        <v>Sports</v>
      </c>
      <c r="G1236">
        <f>_xlfn.XLOOKUP(Table1[[#This Row],[Product_ID]],[1]!Table1[Product_ID],[1]!Table1[Unit_Price])</f>
        <v>2777</v>
      </c>
      <c r="H1236">
        <f>_xlfn.XLOOKUP(Table1[[#This Row],[Product_ID]],[1]!Table1[Product_ID],[1]!Table1[Cost])</f>
        <v>1943.9</v>
      </c>
      <c r="I1236">
        <v>1</v>
      </c>
      <c r="J1236">
        <v>10</v>
      </c>
      <c r="K1236">
        <f>Table1[[#This Row],[Quantity]]*Table1[[#This Row],[Unit_Price]]</f>
        <v>2777</v>
      </c>
      <c r="L1236">
        <f>Table1[[#This Row],[Quantity]]*Table1[[#This Row],[Cost]]</f>
        <v>1943.9</v>
      </c>
      <c r="M1236">
        <f>Table1[[#This Row],[Sales]]-Table1[[#This Row],[Total_Cost]]</f>
        <v>833.09999999999991</v>
      </c>
      <c r="N1236" s="1">
        <f>Table1[[#This Row],[Profit]]/Table1[[#This Row],[Sales]]</f>
        <v>0.3</v>
      </c>
      <c r="O1236" t="str">
        <f>TEXT(Table1[[#This Row],[Order_Date]],"mmmm")</f>
        <v>March</v>
      </c>
      <c r="P1236">
        <f>YEAR(Table1[[#This Row],[Order_Date]])</f>
        <v>2025</v>
      </c>
      <c r="Q1236" t="str">
        <f>"Q"&amp;ROUNDUP(MONTH(Table1[[#This Row],[Order_Date]])/3,0)</f>
        <v>Q1</v>
      </c>
    </row>
    <row r="1237" spans="1:17" x14ac:dyDescent="0.25">
      <c r="A1237" t="s">
        <v>2646</v>
      </c>
      <c r="B1237" t="s">
        <v>1481</v>
      </c>
      <c r="C1237" t="s">
        <v>891</v>
      </c>
      <c r="D1237" t="s">
        <v>570</v>
      </c>
      <c r="E1237" t="str">
        <f>_xlfn.XLOOKUP(Table1[[#This Row],[Product_ID]],[1]!Table1[Product_ID],[1]!Table1[Product_Name])</f>
        <v>Electronics Product 87</v>
      </c>
      <c r="F1237" t="str">
        <f>_xlfn.XLOOKUP(Table1[[#This Row],[Product_ID]],[1]!Table1[Product_ID],[1]!Table1[Category])</f>
        <v>Electronics</v>
      </c>
      <c r="G1237">
        <f>_xlfn.XLOOKUP(Table1[[#This Row],[Product_ID]],[1]!Table1[Product_ID],[1]!Table1[Unit_Price])</f>
        <v>25216</v>
      </c>
      <c r="H1237">
        <f>_xlfn.XLOOKUP(Table1[[#This Row],[Product_ID]],[1]!Table1[Product_ID],[1]!Table1[Cost])</f>
        <v>17651.2</v>
      </c>
      <c r="I1237">
        <v>4</v>
      </c>
      <c r="J1237">
        <v>15</v>
      </c>
      <c r="K1237">
        <f>Table1[[#This Row],[Quantity]]*Table1[[#This Row],[Unit_Price]]</f>
        <v>100864</v>
      </c>
      <c r="L1237">
        <f>Table1[[#This Row],[Quantity]]*Table1[[#This Row],[Cost]]</f>
        <v>70604.800000000003</v>
      </c>
      <c r="M1237">
        <f>Table1[[#This Row],[Sales]]-Table1[[#This Row],[Total_Cost]]</f>
        <v>30259.199999999997</v>
      </c>
      <c r="N1237" s="1">
        <f>Table1[[#This Row],[Profit]]/Table1[[#This Row],[Sales]]</f>
        <v>0.3</v>
      </c>
      <c r="O1237" t="str">
        <f>TEXT(Table1[[#This Row],[Order_Date]],"mmmm")</f>
        <v>December</v>
      </c>
      <c r="P1237">
        <f>YEAR(Table1[[#This Row],[Order_Date]])</f>
        <v>2025</v>
      </c>
      <c r="Q1237" t="str">
        <f>"Q"&amp;ROUNDUP(MONTH(Table1[[#This Row],[Order_Date]])/3,0)</f>
        <v>Q4</v>
      </c>
    </row>
    <row r="1238" spans="1:17" x14ac:dyDescent="0.25">
      <c r="A1238" t="s">
        <v>2647</v>
      </c>
      <c r="B1238" t="s">
        <v>2181</v>
      </c>
      <c r="C1238" t="s">
        <v>814</v>
      </c>
      <c r="D1238" t="s">
        <v>139</v>
      </c>
      <c r="E1238" t="str">
        <f>_xlfn.XLOOKUP(Table1[[#This Row],[Product_ID]],[1]!Table1[Product_ID],[1]!Table1[Product_Name])</f>
        <v>Clothing Product 53</v>
      </c>
      <c r="F1238" t="str">
        <f>_xlfn.XLOOKUP(Table1[[#This Row],[Product_ID]],[1]!Table1[Product_ID],[1]!Table1[Category])</f>
        <v>Clothing</v>
      </c>
      <c r="G1238">
        <f>_xlfn.XLOOKUP(Table1[[#This Row],[Product_ID]],[1]!Table1[Product_ID],[1]!Table1[Unit_Price])</f>
        <v>641</v>
      </c>
      <c r="H1238">
        <f>_xlfn.XLOOKUP(Table1[[#This Row],[Product_ID]],[1]!Table1[Product_ID],[1]!Table1[Cost])</f>
        <v>384.6</v>
      </c>
      <c r="I1238">
        <v>1</v>
      </c>
      <c r="J1238">
        <v>0</v>
      </c>
      <c r="K1238">
        <f>Table1[[#This Row],[Quantity]]*Table1[[#This Row],[Unit_Price]]</f>
        <v>641</v>
      </c>
      <c r="L1238">
        <f>Table1[[#This Row],[Quantity]]*Table1[[#This Row],[Cost]]</f>
        <v>384.6</v>
      </c>
      <c r="M1238">
        <f>Table1[[#This Row],[Sales]]-Table1[[#This Row],[Total_Cost]]</f>
        <v>256.39999999999998</v>
      </c>
      <c r="N1238" s="1">
        <f>Table1[[#This Row],[Profit]]/Table1[[#This Row],[Sales]]</f>
        <v>0.39999999999999997</v>
      </c>
      <c r="O1238" t="str">
        <f>TEXT(Table1[[#This Row],[Order_Date]],"mmmm")</f>
        <v>September</v>
      </c>
      <c r="P1238">
        <f>YEAR(Table1[[#This Row],[Order_Date]])</f>
        <v>2024</v>
      </c>
      <c r="Q1238" t="str">
        <f>"Q"&amp;ROUNDUP(MONTH(Table1[[#This Row],[Order_Date]])/3,0)</f>
        <v>Q3</v>
      </c>
    </row>
    <row r="1239" spans="1:17" x14ac:dyDescent="0.25">
      <c r="A1239" t="s">
        <v>2648</v>
      </c>
      <c r="B1239" t="s">
        <v>51</v>
      </c>
      <c r="C1239" t="s">
        <v>1432</v>
      </c>
      <c r="D1239" t="s">
        <v>195</v>
      </c>
      <c r="E1239" t="str">
        <f>_xlfn.XLOOKUP(Table1[[#This Row],[Product_ID]],[1]!Table1[Product_ID],[1]!Table1[Product_Name])</f>
        <v>Electronics Product 57</v>
      </c>
      <c r="F1239" t="str">
        <f>_xlfn.XLOOKUP(Table1[[#This Row],[Product_ID]],[1]!Table1[Product_ID],[1]!Table1[Category])</f>
        <v>Electronics</v>
      </c>
      <c r="G1239">
        <f>_xlfn.XLOOKUP(Table1[[#This Row],[Product_ID]],[1]!Table1[Product_ID],[1]!Table1[Unit_Price])</f>
        <v>26846</v>
      </c>
      <c r="H1239">
        <f>_xlfn.XLOOKUP(Table1[[#This Row],[Product_ID]],[1]!Table1[Product_ID],[1]!Table1[Cost])</f>
        <v>16107.6</v>
      </c>
      <c r="I1239">
        <v>2</v>
      </c>
      <c r="J1239">
        <v>15</v>
      </c>
      <c r="K1239">
        <f>Table1[[#This Row],[Quantity]]*Table1[[#This Row],[Unit_Price]]</f>
        <v>53692</v>
      </c>
      <c r="L1239">
        <f>Table1[[#This Row],[Quantity]]*Table1[[#This Row],[Cost]]</f>
        <v>32215.200000000001</v>
      </c>
      <c r="M1239">
        <f>Table1[[#This Row],[Sales]]-Table1[[#This Row],[Total_Cost]]</f>
        <v>21476.799999999999</v>
      </c>
      <c r="N1239" s="1">
        <f>Table1[[#This Row],[Profit]]/Table1[[#This Row],[Sales]]</f>
        <v>0.39999999999999997</v>
      </c>
      <c r="O1239" t="str">
        <f>TEXT(Table1[[#This Row],[Order_Date]],"mmmm")</f>
        <v>November</v>
      </c>
      <c r="P1239">
        <f>YEAR(Table1[[#This Row],[Order_Date]])</f>
        <v>2025</v>
      </c>
      <c r="Q1239" t="str">
        <f>"Q"&amp;ROUNDUP(MONTH(Table1[[#This Row],[Order_Date]])/3,0)</f>
        <v>Q4</v>
      </c>
    </row>
    <row r="1240" spans="1:17" x14ac:dyDescent="0.25">
      <c r="A1240" t="s">
        <v>2649</v>
      </c>
      <c r="B1240" t="s">
        <v>2627</v>
      </c>
      <c r="C1240" t="s">
        <v>1599</v>
      </c>
      <c r="D1240" t="s">
        <v>223</v>
      </c>
      <c r="E1240" t="str">
        <f>_xlfn.XLOOKUP(Table1[[#This Row],[Product_ID]],[1]!Table1[Product_ID],[1]!Table1[Product_Name])</f>
        <v>Clothing Product 48</v>
      </c>
      <c r="F1240" t="str">
        <f>_xlfn.XLOOKUP(Table1[[#This Row],[Product_ID]],[1]!Table1[Product_ID],[1]!Table1[Category])</f>
        <v>Clothing</v>
      </c>
      <c r="G1240">
        <f>_xlfn.XLOOKUP(Table1[[#This Row],[Product_ID]],[1]!Table1[Product_ID],[1]!Table1[Unit_Price])</f>
        <v>2190</v>
      </c>
      <c r="H1240">
        <f>_xlfn.XLOOKUP(Table1[[#This Row],[Product_ID]],[1]!Table1[Product_ID],[1]!Table1[Cost])</f>
        <v>1095</v>
      </c>
      <c r="I1240">
        <v>1</v>
      </c>
      <c r="J1240">
        <v>10</v>
      </c>
      <c r="K1240">
        <f>Table1[[#This Row],[Quantity]]*Table1[[#This Row],[Unit_Price]]</f>
        <v>2190</v>
      </c>
      <c r="L1240">
        <f>Table1[[#This Row],[Quantity]]*Table1[[#This Row],[Cost]]</f>
        <v>1095</v>
      </c>
      <c r="M1240">
        <f>Table1[[#This Row],[Sales]]-Table1[[#This Row],[Total_Cost]]</f>
        <v>1095</v>
      </c>
      <c r="N1240" s="1">
        <f>Table1[[#This Row],[Profit]]/Table1[[#This Row],[Sales]]</f>
        <v>0.5</v>
      </c>
      <c r="O1240" t="str">
        <f>TEXT(Table1[[#This Row],[Order_Date]],"mmmm")</f>
        <v>March</v>
      </c>
      <c r="P1240">
        <f>YEAR(Table1[[#This Row],[Order_Date]])</f>
        <v>2024</v>
      </c>
      <c r="Q1240" t="str">
        <f>"Q"&amp;ROUNDUP(MONTH(Table1[[#This Row],[Order_Date]])/3,0)</f>
        <v>Q1</v>
      </c>
    </row>
    <row r="1241" spans="1:17" x14ac:dyDescent="0.25">
      <c r="A1241" t="s">
        <v>2650</v>
      </c>
      <c r="B1241" t="s">
        <v>166</v>
      </c>
      <c r="C1241" t="s">
        <v>70</v>
      </c>
      <c r="D1241" t="s">
        <v>77</v>
      </c>
      <c r="E1241" t="str">
        <f>_xlfn.XLOOKUP(Table1[[#This Row],[Product_ID]],[1]!Table1[Product_ID],[1]!Table1[Product_Name])</f>
        <v>Sports Product 83</v>
      </c>
      <c r="F1241" t="str">
        <f>_xlfn.XLOOKUP(Table1[[#This Row],[Product_ID]],[1]!Table1[Product_ID],[1]!Table1[Category])</f>
        <v>Sports</v>
      </c>
      <c r="G1241">
        <f>_xlfn.XLOOKUP(Table1[[#This Row],[Product_ID]],[1]!Table1[Product_ID],[1]!Table1[Unit_Price])</f>
        <v>5842</v>
      </c>
      <c r="H1241">
        <f>_xlfn.XLOOKUP(Table1[[#This Row],[Product_ID]],[1]!Table1[Product_ID],[1]!Table1[Cost])</f>
        <v>3505.2</v>
      </c>
      <c r="I1241">
        <v>2</v>
      </c>
      <c r="J1241">
        <v>20</v>
      </c>
      <c r="K1241">
        <f>Table1[[#This Row],[Quantity]]*Table1[[#This Row],[Unit_Price]]</f>
        <v>11684</v>
      </c>
      <c r="L1241">
        <f>Table1[[#This Row],[Quantity]]*Table1[[#This Row],[Cost]]</f>
        <v>7010.4</v>
      </c>
      <c r="M1241">
        <f>Table1[[#This Row],[Sales]]-Table1[[#This Row],[Total_Cost]]</f>
        <v>4673.6000000000004</v>
      </c>
      <c r="N1241" s="1">
        <f>Table1[[#This Row],[Profit]]/Table1[[#This Row],[Sales]]</f>
        <v>0.4</v>
      </c>
      <c r="O1241" t="str">
        <f>TEXT(Table1[[#This Row],[Order_Date]],"mmmm")</f>
        <v>June</v>
      </c>
      <c r="P1241">
        <f>YEAR(Table1[[#This Row],[Order_Date]])</f>
        <v>2025</v>
      </c>
      <c r="Q1241" t="str">
        <f>"Q"&amp;ROUNDUP(MONTH(Table1[[#This Row],[Order_Date]])/3,0)</f>
        <v>Q2</v>
      </c>
    </row>
    <row r="1242" spans="1:17" x14ac:dyDescent="0.25">
      <c r="A1242" t="s">
        <v>2651</v>
      </c>
      <c r="B1242" t="s">
        <v>2652</v>
      </c>
      <c r="C1242" t="s">
        <v>473</v>
      </c>
      <c r="D1242" t="s">
        <v>9</v>
      </c>
      <c r="E1242" t="str">
        <f>_xlfn.XLOOKUP(Table1[[#This Row],[Product_ID]],[1]!Table1[Product_ID],[1]!Table1[Product_Name])</f>
        <v>Home &amp; Kitchen Product 10</v>
      </c>
      <c r="F1242" t="str">
        <f>_xlfn.XLOOKUP(Table1[[#This Row],[Product_ID]],[1]!Table1[Product_ID],[1]!Table1[Category])</f>
        <v>Home &amp; Kitchen</v>
      </c>
      <c r="G1242">
        <f>_xlfn.XLOOKUP(Table1[[#This Row],[Product_ID]],[1]!Table1[Product_ID],[1]!Table1[Unit_Price])</f>
        <v>10936</v>
      </c>
      <c r="H1242">
        <f>_xlfn.XLOOKUP(Table1[[#This Row],[Product_ID]],[1]!Table1[Product_ID],[1]!Table1[Cost])</f>
        <v>6561.6</v>
      </c>
      <c r="I1242">
        <v>2</v>
      </c>
      <c r="J1242">
        <v>10</v>
      </c>
      <c r="K1242">
        <f>Table1[[#This Row],[Quantity]]*Table1[[#This Row],[Unit_Price]]</f>
        <v>21872</v>
      </c>
      <c r="L1242">
        <f>Table1[[#This Row],[Quantity]]*Table1[[#This Row],[Cost]]</f>
        <v>13123.2</v>
      </c>
      <c r="M1242">
        <f>Table1[[#This Row],[Sales]]-Table1[[#This Row],[Total_Cost]]</f>
        <v>8748.7999999999993</v>
      </c>
      <c r="N1242" s="1">
        <f>Table1[[#This Row],[Profit]]/Table1[[#This Row],[Sales]]</f>
        <v>0.39999999999999997</v>
      </c>
      <c r="O1242" t="str">
        <f>TEXT(Table1[[#This Row],[Order_Date]],"mmmm")</f>
        <v>September</v>
      </c>
      <c r="P1242">
        <f>YEAR(Table1[[#This Row],[Order_Date]])</f>
        <v>2024</v>
      </c>
      <c r="Q1242" t="str">
        <f>"Q"&amp;ROUNDUP(MONTH(Table1[[#This Row],[Order_Date]])/3,0)</f>
        <v>Q3</v>
      </c>
    </row>
    <row r="1243" spans="1:17" x14ac:dyDescent="0.25">
      <c r="A1243" t="s">
        <v>2653</v>
      </c>
      <c r="B1243" t="s">
        <v>1571</v>
      </c>
      <c r="C1243" t="s">
        <v>538</v>
      </c>
      <c r="D1243" t="s">
        <v>189</v>
      </c>
      <c r="E1243" t="str">
        <f>_xlfn.XLOOKUP(Table1[[#This Row],[Product_ID]],[1]!Table1[Product_ID],[1]!Table1[Product_Name])</f>
        <v>Home &amp; Kitchen Product 79</v>
      </c>
      <c r="F1243" t="str">
        <f>_xlfn.XLOOKUP(Table1[[#This Row],[Product_ID]],[1]!Table1[Product_ID],[1]!Table1[Category])</f>
        <v>Home &amp; Kitchen</v>
      </c>
      <c r="G1243">
        <f>_xlfn.XLOOKUP(Table1[[#This Row],[Product_ID]],[1]!Table1[Product_ID],[1]!Table1[Unit_Price])</f>
        <v>10900</v>
      </c>
      <c r="H1243">
        <f>_xlfn.XLOOKUP(Table1[[#This Row],[Product_ID]],[1]!Table1[Product_ID],[1]!Table1[Cost])</f>
        <v>5450</v>
      </c>
      <c r="I1243">
        <v>2</v>
      </c>
      <c r="J1243">
        <v>5</v>
      </c>
      <c r="K1243">
        <f>Table1[[#This Row],[Quantity]]*Table1[[#This Row],[Unit_Price]]</f>
        <v>21800</v>
      </c>
      <c r="L1243">
        <f>Table1[[#This Row],[Quantity]]*Table1[[#This Row],[Cost]]</f>
        <v>10900</v>
      </c>
      <c r="M1243">
        <f>Table1[[#This Row],[Sales]]-Table1[[#This Row],[Total_Cost]]</f>
        <v>10900</v>
      </c>
      <c r="N1243" s="1">
        <f>Table1[[#This Row],[Profit]]/Table1[[#This Row],[Sales]]</f>
        <v>0.5</v>
      </c>
      <c r="O1243" t="str">
        <f>TEXT(Table1[[#This Row],[Order_Date]],"mmmm")</f>
        <v>March</v>
      </c>
      <c r="P1243">
        <f>YEAR(Table1[[#This Row],[Order_Date]])</f>
        <v>2024</v>
      </c>
      <c r="Q1243" t="str">
        <f>"Q"&amp;ROUNDUP(MONTH(Table1[[#This Row],[Order_Date]])/3,0)</f>
        <v>Q1</v>
      </c>
    </row>
    <row r="1244" spans="1:17" x14ac:dyDescent="0.25">
      <c r="A1244" t="s">
        <v>2654</v>
      </c>
      <c r="B1244" t="s">
        <v>492</v>
      </c>
      <c r="C1244" t="s">
        <v>991</v>
      </c>
      <c r="D1244" t="s">
        <v>230</v>
      </c>
      <c r="E1244" t="str">
        <f>_xlfn.XLOOKUP(Table1[[#This Row],[Product_ID]],[1]!Table1[Product_ID],[1]!Table1[Product_Name])</f>
        <v>Beauty Product 16</v>
      </c>
      <c r="F1244" t="str">
        <f>_xlfn.XLOOKUP(Table1[[#This Row],[Product_ID]],[1]!Table1[Product_ID],[1]!Table1[Category])</f>
        <v>Beauty</v>
      </c>
      <c r="G1244">
        <f>_xlfn.XLOOKUP(Table1[[#This Row],[Product_ID]],[1]!Table1[Product_ID],[1]!Table1[Unit_Price])</f>
        <v>1591</v>
      </c>
      <c r="H1244">
        <f>_xlfn.XLOOKUP(Table1[[#This Row],[Product_ID]],[1]!Table1[Product_ID],[1]!Table1[Cost])</f>
        <v>1113.7</v>
      </c>
      <c r="I1244">
        <v>3</v>
      </c>
      <c r="J1244">
        <v>5</v>
      </c>
      <c r="K1244">
        <f>Table1[[#This Row],[Quantity]]*Table1[[#This Row],[Unit_Price]]</f>
        <v>4773</v>
      </c>
      <c r="L1244">
        <f>Table1[[#This Row],[Quantity]]*Table1[[#This Row],[Cost]]</f>
        <v>3341.1000000000004</v>
      </c>
      <c r="M1244">
        <f>Table1[[#This Row],[Sales]]-Table1[[#This Row],[Total_Cost]]</f>
        <v>1431.8999999999996</v>
      </c>
      <c r="N1244" s="1">
        <f>Table1[[#This Row],[Profit]]/Table1[[#This Row],[Sales]]</f>
        <v>0.29999999999999993</v>
      </c>
      <c r="O1244" t="str">
        <f>TEXT(Table1[[#This Row],[Order_Date]],"mmmm")</f>
        <v>June</v>
      </c>
      <c r="P1244">
        <f>YEAR(Table1[[#This Row],[Order_Date]])</f>
        <v>2025</v>
      </c>
      <c r="Q1244" t="str">
        <f>"Q"&amp;ROUNDUP(MONTH(Table1[[#This Row],[Order_Date]])/3,0)</f>
        <v>Q2</v>
      </c>
    </row>
    <row r="1245" spans="1:17" x14ac:dyDescent="0.25">
      <c r="A1245" t="s">
        <v>2655</v>
      </c>
      <c r="B1245" t="s">
        <v>235</v>
      </c>
      <c r="C1245" t="s">
        <v>2429</v>
      </c>
      <c r="D1245" t="s">
        <v>450</v>
      </c>
      <c r="E1245" t="str">
        <f>_xlfn.XLOOKUP(Table1[[#This Row],[Product_ID]],[1]!Table1[Product_ID],[1]!Table1[Product_Name])</f>
        <v>Electronics Product 82</v>
      </c>
      <c r="F1245" t="str">
        <f>_xlfn.XLOOKUP(Table1[[#This Row],[Product_ID]],[1]!Table1[Product_ID],[1]!Table1[Category])</f>
        <v>Electronics</v>
      </c>
      <c r="G1245">
        <f>_xlfn.XLOOKUP(Table1[[#This Row],[Product_ID]],[1]!Table1[Product_ID],[1]!Table1[Unit_Price])</f>
        <v>354</v>
      </c>
      <c r="H1245">
        <f>_xlfn.XLOOKUP(Table1[[#This Row],[Product_ID]],[1]!Table1[Product_ID],[1]!Table1[Cost])</f>
        <v>247.8</v>
      </c>
      <c r="I1245">
        <v>3</v>
      </c>
      <c r="J1245">
        <v>5</v>
      </c>
      <c r="K1245">
        <f>Table1[[#This Row],[Quantity]]*Table1[[#This Row],[Unit_Price]]</f>
        <v>1062</v>
      </c>
      <c r="L1245">
        <f>Table1[[#This Row],[Quantity]]*Table1[[#This Row],[Cost]]</f>
        <v>743.40000000000009</v>
      </c>
      <c r="M1245">
        <f>Table1[[#This Row],[Sales]]-Table1[[#This Row],[Total_Cost]]</f>
        <v>318.59999999999991</v>
      </c>
      <c r="N1245" s="1">
        <f>Table1[[#This Row],[Profit]]/Table1[[#This Row],[Sales]]</f>
        <v>0.29999999999999993</v>
      </c>
      <c r="O1245" t="str">
        <f>TEXT(Table1[[#This Row],[Order_Date]],"mmmm")</f>
        <v>December</v>
      </c>
      <c r="P1245">
        <f>YEAR(Table1[[#This Row],[Order_Date]])</f>
        <v>2024</v>
      </c>
      <c r="Q1245" t="str">
        <f>"Q"&amp;ROUNDUP(MONTH(Table1[[#This Row],[Order_Date]])/3,0)</f>
        <v>Q4</v>
      </c>
    </row>
    <row r="1246" spans="1:17" x14ac:dyDescent="0.25">
      <c r="A1246" t="s">
        <v>2656</v>
      </c>
      <c r="B1246" t="s">
        <v>2657</v>
      </c>
      <c r="C1246" t="s">
        <v>2317</v>
      </c>
      <c r="D1246" t="s">
        <v>898</v>
      </c>
      <c r="E1246" t="str">
        <f>_xlfn.XLOOKUP(Table1[[#This Row],[Product_ID]],[1]!Table1[Product_ID],[1]!Table1[Product_Name])</f>
        <v>Sports Product 29</v>
      </c>
      <c r="F1246" t="str">
        <f>_xlfn.XLOOKUP(Table1[[#This Row],[Product_ID]],[1]!Table1[Product_ID],[1]!Table1[Category])</f>
        <v>Sports</v>
      </c>
      <c r="G1246">
        <f>_xlfn.XLOOKUP(Table1[[#This Row],[Product_ID]],[1]!Table1[Product_ID],[1]!Table1[Unit_Price])</f>
        <v>2105</v>
      </c>
      <c r="H1246">
        <f>_xlfn.XLOOKUP(Table1[[#This Row],[Product_ID]],[1]!Table1[Product_ID],[1]!Table1[Cost])</f>
        <v>1263</v>
      </c>
      <c r="I1246">
        <v>4</v>
      </c>
      <c r="J1246">
        <v>0</v>
      </c>
      <c r="K1246">
        <f>Table1[[#This Row],[Quantity]]*Table1[[#This Row],[Unit_Price]]</f>
        <v>8420</v>
      </c>
      <c r="L1246">
        <f>Table1[[#This Row],[Quantity]]*Table1[[#This Row],[Cost]]</f>
        <v>5052</v>
      </c>
      <c r="M1246">
        <f>Table1[[#This Row],[Sales]]-Table1[[#This Row],[Total_Cost]]</f>
        <v>3368</v>
      </c>
      <c r="N1246" s="1">
        <f>Table1[[#This Row],[Profit]]/Table1[[#This Row],[Sales]]</f>
        <v>0.4</v>
      </c>
      <c r="O1246" t="str">
        <f>TEXT(Table1[[#This Row],[Order_Date]],"mmmm")</f>
        <v>February</v>
      </c>
      <c r="P1246">
        <f>YEAR(Table1[[#This Row],[Order_Date]])</f>
        <v>2024</v>
      </c>
      <c r="Q1246" t="str">
        <f>"Q"&amp;ROUNDUP(MONTH(Table1[[#This Row],[Order_Date]])/3,0)</f>
        <v>Q1</v>
      </c>
    </row>
    <row r="1247" spans="1:17" x14ac:dyDescent="0.25">
      <c r="A1247" t="s">
        <v>2658</v>
      </c>
      <c r="B1247" t="s">
        <v>744</v>
      </c>
      <c r="C1247" t="s">
        <v>2659</v>
      </c>
      <c r="D1247" t="s">
        <v>563</v>
      </c>
      <c r="E1247" t="str">
        <f>_xlfn.XLOOKUP(Table1[[#This Row],[Product_ID]],[1]!Table1[Product_ID],[1]!Table1[Product_Name])</f>
        <v>Beauty Product 60</v>
      </c>
      <c r="F1247" t="str">
        <f>_xlfn.XLOOKUP(Table1[[#This Row],[Product_ID]],[1]!Table1[Product_ID],[1]!Table1[Category])</f>
        <v>Beauty</v>
      </c>
      <c r="G1247">
        <f>_xlfn.XLOOKUP(Table1[[#This Row],[Product_ID]],[1]!Table1[Product_ID],[1]!Table1[Unit_Price])</f>
        <v>758</v>
      </c>
      <c r="H1247">
        <f>_xlfn.XLOOKUP(Table1[[#This Row],[Product_ID]],[1]!Table1[Product_ID],[1]!Table1[Cost])</f>
        <v>530.6</v>
      </c>
      <c r="I1247">
        <v>3</v>
      </c>
      <c r="J1247">
        <v>15</v>
      </c>
      <c r="K1247">
        <f>Table1[[#This Row],[Quantity]]*Table1[[#This Row],[Unit_Price]]</f>
        <v>2274</v>
      </c>
      <c r="L1247">
        <f>Table1[[#This Row],[Quantity]]*Table1[[#This Row],[Cost]]</f>
        <v>1591.8000000000002</v>
      </c>
      <c r="M1247">
        <f>Table1[[#This Row],[Sales]]-Table1[[#This Row],[Total_Cost]]</f>
        <v>682.19999999999982</v>
      </c>
      <c r="N1247" s="1">
        <f>Table1[[#This Row],[Profit]]/Table1[[#This Row],[Sales]]</f>
        <v>0.29999999999999993</v>
      </c>
      <c r="O1247" t="str">
        <f>TEXT(Table1[[#This Row],[Order_Date]],"mmmm")</f>
        <v>March</v>
      </c>
      <c r="P1247">
        <f>YEAR(Table1[[#This Row],[Order_Date]])</f>
        <v>2025</v>
      </c>
      <c r="Q1247" t="str">
        <f>"Q"&amp;ROUNDUP(MONTH(Table1[[#This Row],[Order_Date]])/3,0)</f>
        <v>Q1</v>
      </c>
    </row>
    <row r="1248" spans="1:17" x14ac:dyDescent="0.25">
      <c r="A1248" t="s">
        <v>2660</v>
      </c>
      <c r="B1248" t="s">
        <v>785</v>
      </c>
      <c r="C1248" t="s">
        <v>2661</v>
      </c>
      <c r="D1248" t="s">
        <v>45</v>
      </c>
      <c r="E1248" t="str">
        <f>_xlfn.XLOOKUP(Table1[[#This Row],[Product_ID]],[1]!Table1[Product_ID],[1]!Table1[Product_Name])</f>
        <v>Clothing Product 32</v>
      </c>
      <c r="F1248" t="str">
        <f>_xlfn.XLOOKUP(Table1[[#This Row],[Product_ID]],[1]!Table1[Product_ID],[1]!Table1[Category])</f>
        <v>Clothing</v>
      </c>
      <c r="G1248">
        <f>_xlfn.XLOOKUP(Table1[[#This Row],[Product_ID]],[1]!Table1[Product_ID],[1]!Table1[Unit_Price])</f>
        <v>3034</v>
      </c>
      <c r="H1248">
        <f>_xlfn.XLOOKUP(Table1[[#This Row],[Product_ID]],[1]!Table1[Product_ID],[1]!Table1[Cost])</f>
        <v>1820.4</v>
      </c>
      <c r="I1248">
        <v>1</v>
      </c>
      <c r="J1248">
        <v>10</v>
      </c>
      <c r="K1248">
        <f>Table1[[#This Row],[Quantity]]*Table1[[#This Row],[Unit_Price]]</f>
        <v>3034</v>
      </c>
      <c r="L1248">
        <f>Table1[[#This Row],[Quantity]]*Table1[[#This Row],[Cost]]</f>
        <v>1820.4</v>
      </c>
      <c r="M1248">
        <f>Table1[[#This Row],[Sales]]-Table1[[#This Row],[Total_Cost]]</f>
        <v>1213.5999999999999</v>
      </c>
      <c r="N1248" s="1">
        <f>Table1[[#This Row],[Profit]]/Table1[[#This Row],[Sales]]</f>
        <v>0.39999999999999997</v>
      </c>
      <c r="O1248" t="str">
        <f>TEXT(Table1[[#This Row],[Order_Date]],"mmmm")</f>
        <v>July</v>
      </c>
      <c r="P1248">
        <f>YEAR(Table1[[#This Row],[Order_Date]])</f>
        <v>2025</v>
      </c>
      <c r="Q1248" t="str">
        <f>"Q"&amp;ROUNDUP(MONTH(Table1[[#This Row],[Order_Date]])/3,0)</f>
        <v>Q3</v>
      </c>
    </row>
    <row r="1249" spans="1:17" x14ac:dyDescent="0.25">
      <c r="A1249" t="s">
        <v>2662</v>
      </c>
      <c r="B1249" t="s">
        <v>2663</v>
      </c>
      <c r="C1249" t="s">
        <v>2380</v>
      </c>
      <c r="D1249" t="s">
        <v>135</v>
      </c>
      <c r="E1249" t="str">
        <f>_xlfn.XLOOKUP(Table1[[#This Row],[Product_ID]],[1]!Table1[Product_ID],[1]!Table1[Product_Name])</f>
        <v>Electronics Product 28</v>
      </c>
      <c r="F1249" t="str">
        <f>_xlfn.XLOOKUP(Table1[[#This Row],[Product_ID]],[1]!Table1[Product_ID],[1]!Table1[Category])</f>
        <v>Electronics</v>
      </c>
      <c r="G1249">
        <f>_xlfn.XLOOKUP(Table1[[#This Row],[Product_ID]],[1]!Table1[Product_ID],[1]!Table1[Unit_Price])</f>
        <v>9664</v>
      </c>
      <c r="H1249">
        <f>_xlfn.XLOOKUP(Table1[[#This Row],[Product_ID]],[1]!Table1[Product_ID],[1]!Table1[Cost])</f>
        <v>4832</v>
      </c>
      <c r="I1249">
        <v>5</v>
      </c>
      <c r="J1249">
        <v>20</v>
      </c>
      <c r="K1249">
        <f>Table1[[#This Row],[Quantity]]*Table1[[#This Row],[Unit_Price]]</f>
        <v>48320</v>
      </c>
      <c r="L1249">
        <f>Table1[[#This Row],[Quantity]]*Table1[[#This Row],[Cost]]</f>
        <v>24160</v>
      </c>
      <c r="M1249">
        <f>Table1[[#This Row],[Sales]]-Table1[[#This Row],[Total_Cost]]</f>
        <v>24160</v>
      </c>
      <c r="N1249" s="1">
        <f>Table1[[#This Row],[Profit]]/Table1[[#This Row],[Sales]]</f>
        <v>0.5</v>
      </c>
      <c r="O1249" t="str">
        <f>TEXT(Table1[[#This Row],[Order_Date]],"mmmm")</f>
        <v>February</v>
      </c>
      <c r="P1249">
        <f>YEAR(Table1[[#This Row],[Order_Date]])</f>
        <v>2025</v>
      </c>
      <c r="Q1249" t="str">
        <f>"Q"&amp;ROUNDUP(MONTH(Table1[[#This Row],[Order_Date]])/3,0)</f>
        <v>Q1</v>
      </c>
    </row>
    <row r="1250" spans="1:17" x14ac:dyDescent="0.25">
      <c r="A1250" t="s">
        <v>2664</v>
      </c>
      <c r="B1250" t="s">
        <v>2665</v>
      </c>
      <c r="C1250" t="s">
        <v>212</v>
      </c>
      <c r="D1250" t="s">
        <v>476</v>
      </c>
      <c r="E1250" t="str">
        <f>_xlfn.XLOOKUP(Table1[[#This Row],[Product_ID]],[1]!Table1[Product_ID],[1]!Table1[Product_Name])</f>
        <v>Electronics Product 22</v>
      </c>
      <c r="F1250" t="str">
        <f>_xlfn.XLOOKUP(Table1[[#This Row],[Product_ID]],[1]!Table1[Product_ID],[1]!Table1[Category])</f>
        <v>Electronics</v>
      </c>
      <c r="G1250">
        <f>_xlfn.XLOOKUP(Table1[[#This Row],[Product_ID]],[1]!Table1[Product_ID],[1]!Table1[Unit_Price])</f>
        <v>48755</v>
      </c>
      <c r="H1250">
        <f>_xlfn.XLOOKUP(Table1[[#This Row],[Product_ID]],[1]!Table1[Product_ID],[1]!Table1[Cost])</f>
        <v>29253</v>
      </c>
      <c r="I1250">
        <v>3</v>
      </c>
      <c r="J1250">
        <v>15</v>
      </c>
      <c r="K1250">
        <f>Table1[[#This Row],[Quantity]]*Table1[[#This Row],[Unit_Price]]</f>
        <v>146265</v>
      </c>
      <c r="L1250">
        <f>Table1[[#This Row],[Quantity]]*Table1[[#This Row],[Cost]]</f>
        <v>87759</v>
      </c>
      <c r="M1250">
        <f>Table1[[#This Row],[Sales]]-Table1[[#This Row],[Total_Cost]]</f>
        <v>58506</v>
      </c>
      <c r="N1250" s="1">
        <f>Table1[[#This Row],[Profit]]/Table1[[#This Row],[Sales]]</f>
        <v>0.4</v>
      </c>
      <c r="O1250" t="str">
        <f>TEXT(Table1[[#This Row],[Order_Date]],"mmmm")</f>
        <v>September</v>
      </c>
      <c r="P1250">
        <f>YEAR(Table1[[#This Row],[Order_Date]])</f>
        <v>2024</v>
      </c>
      <c r="Q1250" t="str">
        <f>"Q"&amp;ROUNDUP(MONTH(Table1[[#This Row],[Order_Date]])/3,0)</f>
        <v>Q3</v>
      </c>
    </row>
    <row r="1251" spans="1:17" x14ac:dyDescent="0.25">
      <c r="A1251" t="s">
        <v>2666</v>
      </c>
      <c r="B1251" t="s">
        <v>1869</v>
      </c>
      <c r="C1251" t="s">
        <v>1557</v>
      </c>
      <c r="D1251" t="s">
        <v>638</v>
      </c>
      <c r="E1251" t="str">
        <f>_xlfn.XLOOKUP(Table1[[#This Row],[Product_ID]],[1]!Table1[Product_ID],[1]!Table1[Product_Name])</f>
        <v>Sports Product 70</v>
      </c>
      <c r="F1251" t="str">
        <f>_xlfn.XLOOKUP(Table1[[#This Row],[Product_ID]],[1]!Table1[Product_ID],[1]!Table1[Category])</f>
        <v>Sports</v>
      </c>
      <c r="G1251">
        <f>_xlfn.XLOOKUP(Table1[[#This Row],[Product_ID]],[1]!Table1[Product_ID],[1]!Table1[Unit_Price])</f>
        <v>583</v>
      </c>
      <c r="H1251">
        <f>_xlfn.XLOOKUP(Table1[[#This Row],[Product_ID]],[1]!Table1[Product_ID],[1]!Table1[Cost])</f>
        <v>349.8</v>
      </c>
      <c r="I1251">
        <v>1</v>
      </c>
      <c r="J1251">
        <v>20</v>
      </c>
      <c r="K1251">
        <f>Table1[[#This Row],[Quantity]]*Table1[[#This Row],[Unit_Price]]</f>
        <v>583</v>
      </c>
      <c r="L1251">
        <f>Table1[[#This Row],[Quantity]]*Table1[[#This Row],[Cost]]</f>
        <v>349.8</v>
      </c>
      <c r="M1251">
        <f>Table1[[#This Row],[Sales]]-Table1[[#This Row],[Total_Cost]]</f>
        <v>233.2</v>
      </c>
      <c r="N1251" s="1">
        <f>Table1[[#This Row],[Profit]]/Table1[[#This Row],[Sales]]</f>
        <v>0.39999999999999997</v>
      </c>
      <c r="O1251" t="str">
        <f>TEXT(Table1[[#This Row],[Order_Date]],"mmmm")</f>
        <v>August</v>
      </c>
      <c r="P1251">
        <f>YEAR(Table1[[#This Row],[Order_Date]])</f>
        <v>2024</v>
      </c>
      <c r="Q1251" t="str">
        <f>"Q"&amp;ROUNDUP(MONTH(Table1[[#This Row],[Order_Date]])/3,0)</f>
        <v>Q3</v>
      </c>
    </row>
    <row r="1252" spans="1:17" x14ac:dyDescent="0.25">
      <c r="A1252" t="s">
        <v>2667</v>
      </c>
      <c r="B1252" t="s">
        <v>1680</v>
      </c>
      <c r="C1252" t="s">
        <v>142</v>
      </c>
      <c r="D1252" t="s">
        <v>115</v>
      </c>
      <c r="E1252" t="str">
        <f>_xlfn.XLOOKUP(Table1[[#This Row],[Product_ID]],[1]!Table1[Product_ID],[1]!Table1[Product_Name])</f>
        <v>Beauty Product 85</v>
      </c>
      <c r="F1252" t="str">
        <f>_xlfn.XLOOKUP(Table1[[#This Row],[Product_ID]],[1]!Table1[Product_ID],[1]!Table1[Category])</f>
        <v>Beauty</v>
      </c>
      <c r="G1252">
        <f>_xlfn.XLOOKUP(Table1[[#This Row],[Product_ID]],[1]!Table1[Product_ID],[1]!Table1[Unit_Price])</f>
        <v>1436</v>
      </c>
      <c r="H1252">
        <f>_xlfn.XLOOKUP(Table1[[#This Row],[Product_ID]],[1]!Table1[Product_ID],[1]!Table1[Cost])</f>
        <v>1005.2</v>
      </c>
      <c r="I1252">
        <v>4</v>
      </c>
      <c r="J1252">
        <v>20</v>
      </c>
      <c r="K1252">
        <f>Table1[[#This Row],[Quantity]]*Table1[[#This Row],[Unit_Price]]</f>
        <v>5744</v>
      </c>
      <c r="L1252">
        <f>Table1[[#This Row],[Quantity]]*Table1[[#This Row],[Cost]]</f>
        <v>4020.8</v>
      </c>
      <c r="M1252">
        <f>Table1[[#This Row],[Sales]]-Table1[[#This Row],[Total_Cost]]</f>
        <v>1723.1999999999998</v>
      </c>
      <c r="N1252" s="1">
        <f>Table1[[#This Row],[Profit]]/Table1[[#This Row],[Sales]]</f>
        <v>0.3</v>
      </c>
      <c r="O1252" t="str">
        <f>TEXT(Table1[[#This Row],[Order_Date]],"mmmm")</f>
        <v>December</v>
      </c>
      <c r="P1252">
        <f>YEAR(Table1[[#This Row],[Order_Date]])</f>
        <v>2024</v>
      </c>
      <c r="Q1252" t="str">
        <f>"Q"&amp;ROUNDUP(MONTH(Table1[[#This Row],[Order_Date]])/3,0)</f>
        <v>Q4</v>
      </c>
    </row>
    <row r="1253" spans="1:17" x14ac:dyDescent="0.25">
      <c r="A1253" t="s">
        <v>2668</v>
      </c>
      <c r="B1253" t="s">
        <v>993</v>
      </c>
      <c r="C1253" t="s">
        <v>1950</v>
      </c>
      <c r="D1253" t="s">
        <v>164</v>
      </c>
      <c r="E1253" t="str">
        <f>_xlfn.XLOOKUP(Table1[[#This Row],[Product_ID]],[1]!Table1[Product_ID],[1]!Table1[Product_Name])</f>
        <v>Home &amp; Kitchen Product 11</v>
      </c>
      <c r="F1253" t="str">
        <f>_xlfn.XLOOKUP(Table1[[#This Row],[Product_ID]],[1]!Table1[Product_ID],[1]!Table1[Category])</f>
        <v>Home &amp; Kitchen</v>
      </c>
      <c r="G1253">
        <f>_xlfn.XLOOKUP(Table1[[#This Row],[Product_ID]],[1]!Table1[Product_ID],[1]!Table1[Unit_Price])</f>
        <v>4339</v>
      </c>
      <c r="H1253">
        <f>_xlfn.XLOOKUP(Table1[[#This Row],[Product_ID]],[1]!Table1[Product_ID],[1]!Table1[Cost])</f>
        <v>2169.5</v>
      </c>
      <c r="I1253">
        <v>5</v>
      </c>
      <c r="J1253">
        <v>10</v>
      </c>
      <c r="K1253">
        <f>Table1[[#This Row],[Quantity]]*Table1[[#This Row],[Unit_Price]]</f>
        <v>21695</v>
      </c>
      <c r="L1253">
        <f>Table1[[#This Row],[Quantity]]*Table1[[#This Row],[Cost]]</f>
        <v>10847.5</v>
      </c>
      <c r="M1253">
        <f>Table1[[#This Row],[Sales]]-Table1[[#This Row],[Total_Cost]]</f>
        <v>10847.5</v>
      </c>
      <c r="N1253" s="1">
        <f>Table1[[#This Row],[Profit]]/Table1[[#This Row],[Sales]]</f>
        <v>0.5</v>
      </c>
      <c r="O1253" t="str">
        <f>TEXT(Table1[[#This Row],[Order_Date]],"mmmm")</f>
        <v>May</v>
      </c>
      <c r="P1253">
        <f>YEAR(Table1[[#This Row],[Order_Date]])</f>
        <v>2024</v>
      </c>
      <c r="Q1253" t="str">
        <f>"Q"&amp;ROUNDUP(MONTH(Table1[[#This Row],[Order_Date]])/3,0)</f>
        <v>Q2</v>
      </c>
    </row>
    <row r="1254" spans="1:17" x14ac:dyDescent="0.25">
      <c r="A1254" t="s">
        <v>2669</v>
      </c>
      <c r="B1254" t="s">
        <v>941</v>
      </c>
      <c r="C1254" t="s">
        <v>2565</v>
      </c>
      <c r="D1254" t="s">
        <v>567</v>
      </c>
      <c r="E1254" t="str">
        <f>_xlfn.XLOOKUP(Table1[[#This Row],[Product_ID]],[1]!Table1[Product_ID],[1]!Table1[Product_Name])</f>
        <v>Beauty Product 52</v>
      </c>
      <c r="F1254" t="str">
        <f>_xlfn.XLOOKUP(Table1[[#This Row],[Product_ID]],[1]!Table1[Product_ID],[1]!Table1[Category])</f>
        <v>Beauty</v>
      </c>
      <c r="G1254">
        <f>_xlfn.XLOOKUP(Table1[[#This Row],[Product_ID]],[1]!Table1[Product_ID],[1]!Table1[Unit_Price])</f>
        <v>192</v>
      </c>
      <c r="H1254">
        <f>_xlfn.XLOOKUP(Table1[[#This Row],[Product_ID]],[1]!Table1[Product_ID],[1]!Table1[Cost])</f>
        <v>96</v>
      </c>
      <c r="I1254">
        <v>2</v>
      </c>
      <c r="J1254">
        <v>0</v>
      </c>
      <c r="K1254">
        <f>Table1[[#This Row],[Quantity]]*Table1[[#This Row],[Unit_Price]]</f>
        <v>384</v>
      </c>
      <c r="L1254">
        <f>Table1[[#This Row],[Quantity]]*Table1[[#This Row],[Cost]]</f>
        <v>192</v>
      </c>
      <c r="M1254">
        <f>Table1[[#This Row],[Sales]]-Table1[[#This Row],[Total_Cost]]</f>
        <v>192</v>
      </c>
      <c r="N1254" s="1">
        <f>Table1[[#This Row],[Profit]]/Table1[[#This Row],[Sales]]</f>
        <v>0.5</v>
      </c>
      <c r="O1254" t="str">
        <f>TEXT(Table1[[#This Row],[Order_Date]],"mmmm")</f>
        <v>July</v>
      </c>
      <c r="P1254">
        <f>YEAR(Table1[[#This Row],[Order_Date]])</f>
        <v>2024</v>
      </c>
      <c r="Q1254" t="str">
        <f>"Q"&amp;ROUNDUP(MONTH(Table1[[#This Row],[Order_Date]])/3,0)</f>
        <v>Q3</v>
      </c>
    </row>
    <row r="1255" spans="1:17" x14ac:dyDescent="0.25">
      <c r="A1255" t="s">
        <v>2670</v>
      </c>
      <c r="B1255" t="s">
        <v>302</v>
      </c>
      <c r="C1255" t="s">
        <v>1591</v>
      </c>
      <c r="D1255" t="s">
        <v>461</v>
      </c>
      <c r="E1255" t="str">
        <f>_xlfn.XLOOKUP(Table1[[#This Row],[Product_ID]],[1]!Table1[Product_ID],[1]!Table1[Product_Name])</f>
        <v>Beauty Product 13</v>
      </c>
      <c r="F1255" t="str">
        <f>_xlfn.XLOOKUP(Table1[[#This Row],[Product_ID]],[1]!Table1[Product_ID],[1]!Table1[Category])</f>
        <v>Beauty</v>
      </c>
      <c r="G1255">
        <f>_xlfn.XLOOKUP(Table1[[#This Row],[Product_ID]],[1]!Table1[Product_ID],[1]!Table1[Unit_Price])</f>
        <v>639</v>
      </c>
      <c r="H1255">
        <f>_xlfn.XLOOKUP(Table1[[#This Row],[Product_ID]],[1]!Table1[Product_ID],[1]!Table1[Cost])</f>
        <v>319.5</v>
      </c>
      <c r="I1255">
        <v>3</v>
      </c>
      <c r="J1255">
        <v>20</v>
      </c>
      <c r="K1255">
        <f>Table1[[#This Row],[Quantity]]*Table1[[#This Row],[Unit_Price]]</f>
        <v>1917</v>
      </c>
      <c r="L1255">
        <f>Table1[[#This Row],[Quantity]]*Table1[[#This Row],[Cost]]</f>
        <v>958.5</v>
      </c>
      <c r="M1255">
        <f>Table1[[#This Row],[Sales]]-Table1[[#This Row],[Total_Cost]]</f>
        <v>958.5</v>
      </c>
      <c r="N1255" s="1">
        <f>Table1[[#This Row],[Profit]]/Table1[[#This Row],[Sales]]</f>
        <v>0.5</v>
      </c>
      <c r="O1255" t="str">
        <f>TEXT(Table1[[#This Row],[Order_Date]],"mmmm")</f>
        <v>December</v>
      </c>
      <c r="P1255">
        <f>YEAR(Table1[[#This Row],[Order_Date]])</f>
        <v>2025</v>
      </c>
      <c r="Q1255" t="str">
        <f>"Q"&amp;ROUNDUP(MONTH(Table1[[#This Row],[Order_Date]])/3,0)</f>
        <v>Q4</v>
      </c>
    </row>
    <row r="1256" spans="1:17" x14ac:dyDescent="0.25">
      <c r="A1256" t="s">
        <v>2671</v>
      </c>
      <c r="B1256" t="s">
        <v>1460</v>
      </c>
      <c r="C1256" t="s">
        <v>1409</v>
      </c>
      <c r="D1256" t="s">
        <v>898</v>
      </c>
      <c r="E1256" t="str">
        <f>_xlfn.XLOOKUP(Table1[[#This Row],[Product_ID]],[1]!Table1[Product_ID],[1]!Table1[Product_Name])</f>
        <v>Sports Product 29</v>
      </c>
      <c r="F1256" t="str">
        <f>_xlfn.XLOOKUP(Table1[[#This Row],[Product_ID]],[1]!Table1[Product_ID],[1]!Table1[Category])</f>
        <v>Sports</v>
      </c>
      <c r="G1256">
        <f>_xlfn.XLOOKUP(Table1[[#This Row],[Product_ID]],[1]!Table1[Product_ID],[1]!Table1[Unit_Price])</f>
        <v>2105</v>
      </c>
      <c r="H1256">
        <f>_xlfn.XLOOKUP(Table1[[#This Row],[Product_ID]],[1]!Table1[Product_ID],[1]!Table1[Cost])</f>
        <v>1263</v>
      </c>
      <c r="I1256">
        <v>2</v>
      </c>
      <c r="J1256">
        <v>0</v>
      </c>
      <c r="K1256">
        <f>Table1[[#This Row],[Quantity]]*Table1[[#This Row],[Unit_Price]]</f>
        <v>4210</v>
      </c>
      <c r="L1256">
        <f>Table1[[#This Row],[Quantity]]*Table1[[#This Row],[Cost]]</f>
        <v>2526</v>
      </c>
      <c r="M1256">
        <f>Table1[[#This Row],[Sales]]-Table1[[#This Row],[Total_Cost]]</f>
        <v>1684</v>
      </c>
      <c r="N1256" s="1">
        <f>Table1[[#This Row],[Profit]]/Table1[[#This Row],[Sales]]</f>
        <v>0.4</v>
      </c>
      <c r="O1256" t="str">
        <f>TEXT(Table1[[#This Row],[Order_Date]],"mmmm")</f>
        <v>June</v>
      </c>
      <c r="P1256">
        <f>YEAR(Table1[[#This Row],[Order_Date]])</f>
        <v>2024</v>
      </c>
      <c r="Q1256" t="str">
        <f>"Q"&amp;ROUNDUP(MONTH(Table1[[#This Row],[Order_Date]])/3,0)</f>
        <v>Q2</v>
      </c>
    </row>
    <row r="1257" spans="1:17" x14ac:dyDescent="0.25">
      <c r="A1257" t="s">
        <v>2672</v>
      </c>
      <c r="B1257" t="s">
        <v>688</v>
      </c>
      <c r="C1257" t="s">
        <v>2096</v>
      </c>
      <c r="D1257" t="s">
        <v>157</v>
      </c>
      <c r="E1257" t="str">
        <f>_xlfn.XLOOKUP(Table1[[#This Row],[Product_ID]],[1]!Table1[Product_ID],[1]!Table1[Product_Name])</f>
        <v>Sports Product 89</v>
      </c>
      <c r="F1257" t="str">
        <f>_xlfn.XLOOKUP(Table1[[#This Row],[Product_ID]],[1]!Table1[Product_ID],[1]!Table1[Category])</f>
        <v>Sports</v>
      </c>
      <c r="G1257">
        <f>_xlfn.XLOOKUP(Table1[[#This Row],[Product_ID]],[1]!Table1[Product_ID],[1]!Table1[Unit_Price])</f>
        <v>2956</v>
      </c>
      <c r="H1257">
        <f>_xlfn.XLOOKUP(Table1[[#This Row],[Product_ID]],[1]!Table1[Product_ID],[1]!Table1[Cost])</f>
        <v>1478</v>
      </c>
      <c r="I1257">
        <v>3</v>
      </c>
      <c r="J1257">
        <v>10</v>
      </c>
      <c r="K1257">
        <f>Table1[[#This Row],[Quantity]]*Table1[[#This Row],[Unit_Price]]</f>
        <v>8868</v>
      </c>
      <c r="L1257">
        <f>Table1[[#This Row],[Quantity]]*Table1[[#This Row],[Cost]]</f>
        <v>4434</v>
      </c>
      <c r="M1257">
        <f>Table1[[#This Row],[Sales]]-Table1[[#This Row],[Total_Cost]]</f>
        <v>4434</v>
      </c>
      <c r="N1257" s="1">
        <f>Table1[[#This Row],[Profit]]/Table1[[#This Row],[Sales]]</f>
        <v>0.5</v>
      </c>
      <c r="O1257" t="str">
        <f>TEXT(Table1[[#This Row],[Order_Date]],"mmmm")</f>
        <v>October</v>
      </c>
      <c r="P1257">
        <f>YEAR(Table1[[#This Row],[Order_Date]])</f>
        <v>2024</v>
      </c>
      <c r="Q1257" t="str">
        <f>"Q"&amp;ROUNDUP(MONTH(Table1[[#This Row],[Order_Date]])/3,0)</f>
        <v>Q4</v>
      </c>
    </row>
    <row r="1258" spans="1:17" x14ac:dyDescent="0.25">
      <c r="A1258" t="s">
        <v>2673</v>
      </c>
      <c r="B1258" t="s">
        <v>779</v>
      </c>
      <c r="C1258" t="s">
        <v>1612</v>
      </c>
      <c r="D1258" t="s">
        <v>320</v>
      </c>
      <c r="E1258" t="str">
        <f>_xlfn.XLOOKUP(Table1[[#This Row],[Product_ID]],[1]!Table1[Product_ID],[1]!Table1[Product_Name])</f>
        <v>Clothing Product 15</v>
      </c>
      <c r="F1258" t="str">
        <f>_xlfn.XLOOKUP(Table1[[#This Row],[Product_ID]],[1]!Table1[Product_ID],[1]!Table1[Category])</f>
        <v>Clothing</v>
      </c>
      <c r="G1258">
        <f>_xlfn.XLOOKUP(Table1[[#This Row],[Product_ID]],[1]!Table1[Product_ID],[1]!Table1[Unit_Price])</f>
        <v>2943</v>
      </c>
      <c r="H1258">
        <f>_xlfn.XLOOKUP(Table1[[#This Row],[Product_ID]],[1]!Table1[Product_ID],[1]!Table1[Cost])</f>
        <v>1471.5</v>
      </c>
      <c r="I1258">
        <v>2</v>
      </c>
      <c r="J1258">
        <v>5</v>
      </c>
      <c r="K1258">
        <f>Table1[[#This Row],[Quantity]]*Table1[[#This Row],[Unit_Price]]</f>
        <v>5886</v>
      </c>
      <c r="L1258">
        <f>Table1[[#This Row],[Quantity]]*Table1[[#This Row],[Cost]]</f>
        <v>2943</v>
      </c>
      <c r="M1258">
        <f>Table1[[#This Row],[Sales]]-Table1[[#This Row],[Total_Cost]]</f>
        <v>2943</v>
      </c>
      <c r="N1258" s="1">
        <f>Table1[[#This Row],[Profit]]/Table1[[#This Row],[Sales]]</f>
        <v>0.5</v>
      </c>
      <c r="O1258" t="str">
        <f>TEXT(Table1[[#This Row],[Order_Date]],"mmmm")</f>
        <v>June</v>
      </c>
      <c r="P1258">
        <f>YEAR(Table1[[#This Row],[Order_Date]])</f>
        <v>2025</v>
      </c>
      <c r="Q1258" t="str">
        <f>"Q"&amp;ROUNDUP(MONTH(Table1[[#This Row],[Order_Date]])/3,0)</f>
        <v>Q2</v>
      </c>
    </row>
    <row r="1259" spans="1:17" x14ac:dyDescent="0.25">
      <c r="A1259" t="s">
        <v>2674</v>
      </c>
      <c r="B1259" t="s">
        <v>459</v>
      </c>
      <c r="C1259" t="s">
        <v>1114</v>
      </c>
      <c r="D1259" t="s">
        <v>898</v>
      </c>
      <c r="E1259" t="str">
        <f>_xlfn.XLOOKUP(Table1[[#This Row],[Product_ID]],[1]!Table1[Product_ID],[1]!Table1[Product_Name])</f>
        <v>Sports Product 29</v>
      </c>
      <c r="F1259" t="str">
        <f>_xlfn.XLOOKUP(Table1[[#This Row],[Product_ID]],[1]!Table1[Product_ID],[1]!Table1[Category])</f>
        <v>Sports</v>
      </c>
      <c r="G1259">
        <f>_xlfn.XLOOKUP(Table1[[#This Row],[Product_ID]],[1]!Table1[Product_ID],[1]!Table1[Unit_Price])</f>
        <v>2105</v>
      </c>
      <c r="H1259">
        <f>_xlfn.XLOOKUP(Table1[[#This Row],[Product_ID]],[1]!Table1[Product_ID],[1]!Table1[Cost])</f>
        <v>1263</v>
      </c>
      <c r="I1259">
        <v>4</v>
      </c>
      <c r="J1259">
        <v>0</v>
      </c>
      <c r="K1259">
        <f>Table1[[#This Row],[Quantity]]*Table1[[#This Row],[Unit_Price]]</f>
        <v>8420</v>
      </c>
      <c r="L1259">
        <f>Table1[[#This Row],[Quantity]]*Table1[[#This Row],[Cost]]</f>
        <v>5052</v>
      </c>
      <c r="M1259">
        <f>Table1[[#This Row],[Sales]]-Table1[[#This Row],[Total_Cost]]</f>
        <v>3368</v>
      </c>
      <c r="N1259" s="1">
        <f>Table1[[#This Row],[Profit]]/Table1[[#This Row],[Sales]]</f>
        <v>0.4</v>
      </c>
      <c r="O1259" t="str">
        <f>TEXT(Table1[[#This Row],[Order_Date]],"mmmm")</f>
        <v>June</v>
      </c>
      <c r="P1259">
        <f>YEAR(Table1[[#This Row],[Order_Date]])</f>
        <v>2025</v>
      </c>
      <c r="Q1259" t="str">
        <f>"Q"&amp;ROUNDUP(MONTH(Table1[[#This Row],[Order_Date]])/3,0)</f>
        <v>Q2</v>
      </c>
    </row>
    <row r="1260" spans="1:17" x14ac:dyDescent="0.25">
      <c r="A1260" t="s">
        <v>2675</v>
      </c>
      <c r="B1260" t="s">
        <v>2041</v>
      </c>
      <c r="C1260" t="s">
        <v>662</v>
      </c>
      <c r="D1260" t="s">
        <v>9</v>
      </c>
      <c r="E1260" t="str">
        <f>_xlfn.XLOOKUP(Table1[[#This Row],[Product_ID]],[1]!Table1[Product_ID],[1]!Table1[Product_Name])</f>
        <v>Home &amp; Kitchen Product 10</v>
      </c>
      <c r="F1260" t="str">
        <f>_xlfn.XLOOKUP(Table1[[#This Row],[Product_ID]],[1]!Table1[Product_ID],[1]!Table1[Category])</f>
        <v>Home &amp; Kitchen</v>
      </c>
      <c r="G1260">
        <f>_xlfn.XLOOKUP(Table1[[#This Row],[Product_ID]],[1]!Table1[Product_ID],[1]!Table1[Unit_Price])</f>
        <v>10936</v>
      </c>
      <c r="H1260">
        <f>_xlfn.XLOOKUP(Table1[[#This Row],[Product_ID]],[1]!Table1[Product_ID],[1]!Table1[Cost])</f>
        <v>6561.6</v>
      </c>
      <c r="I1260">
        <v>5</v>
      </c>
      <c r="J1260">
        <v>15</v>
      </c>
      <c r="K1260">
        <f>Table1[[#This Row],[Quantity]]*Table1[[#This Row],[Unit_Price]]</f>
        <v>54680</v>
      </c>
      <c r="L1260">
        <f>Table1[[#This Row],[Quantity]]*Table1[[#This Row],[Cost]]</f>
        <v>32808</v>
      </c>
      <c r="M1260">
        <f>Table1[[#This Row],[Sales]]-Table1[[#This Row],[Total_Cost]]</f>
        <v>21872</v>
      </c>
      <c r="N1260" s="1">
        <f>Table1[[#This Row],[Profit]]/Table1[[#This Row],[Sales]]</f>
        <v>0.4</v>
      </c>
      <c r="O1260" t="str">
        <f>TEXT(Table1[[#This Row],[Order_Date]],"mmmm")</f>
        <v>February</v>
      </c>
      <c r="P1260">
        <f>YEAR(Table1[[#This Row],[Order_Date]])</f>
        <v>2025</v>
      </c>
      <c r="Q1260" t="str">
        <f>"Q"&amp;ROUNDUP(MONTH(Table1[[#This Row],[Order_Date]])/3,0)</f>
        <v>Q1</v>
      </c>
    </row>
    <row r="1261" spans="1:17" x14ac:dyDescent="0.25">
      <c r="A1261" t="s">
        <v>2676</v>
      </c>
      <c r="B1261" t="s">
        <v>2677</v>
      </c>
      <c r="C1261" t="s">
        <v>2678</v>
      </c>
      <c r="D1261" t="s">
        <v>115</v>
      </c>
      <c r="E1261" t="str">
        <f>_xlfn.XLOOKUP(Table1[[#This Row],[Product_ID]],[1]!Table1[Product_ID],[1]!Table1[Product_Name])</f>
        <v>Beauty Product 85</v>
      </c>
      <c r="F1261" t="str">
        <f>_xlfn.XLOOKUP(Table1[[#This Row],[Product_ID]],[1]!Table1[Product_ID],[1]!Table1[Category])</f>
        <v>Beauty</v>
      </c>
      <c r="G1261">
        <f>_xlfn.XLOOKUP(Table1[[#This Row],[Product_ID]],[1]!Table1[Product_ID],[1]!Table1[Unit_Price])</f>
        <v>1436</v>
      </c>
      <c r="H1261">
        <f>_xlfn.XLOOKUP(Table1[[#This Row],[Product_ID]],[1]!Table1[Product_ID],[1]!Table1[Cost])</f>
        <v>1005.2</v>
      </c>
      <c r="I1261">
        <v>2</v>
      </c>
      <c r="J1261">
        <v>15</v>
      </c>
      <c r="K1261">
        <f>Table1[[#This Row],[Quantity]]*Table1[[#This Row],[Unit_Price]]</f>
        <v>2872</v>
      </c>
      <c r="L1261">
        <f>Table1[[#This Row],[Quantity]]*Table1[[#This Row],[Cost]]</f>
        <v>2010.4</v>
      </c>
      <c r="M1261">
        <f>Table1[[#This Row],[Sales]]-Table1[[#This Row],[Total_Cost]]</f>
        <v>861.59999999999991</v>
      </c>
      <c r="N1261" s="1">
        <f>Table1[[#This Row],[Profit]]/Table1[[#This Row],[Sales]]</f>
        <v>0.3</v>
      </c>
      <c r="O1261" t="str">
        <f>TEXT(Table1[[#This Row],[Order_Date]],"mmmm")</f>
        <v>February</v>
      </c>
      <c r="P1261">
        <f>YEAR(Table1[[#This Row],[Order_Date]])</f>
        <v>2024</v>
      </c>
      <c r="Q1261" t="str">
        <f>"Q"&amp;ROUNDUP(MONTH(Table1[[#This Row],[Order_Date]])/3,0)</f>
        <v>Q1</v>
      </c>
    </row>
    <row r="1262" spans="1:17" x14ac:dyDescent="0.25">
      <c r="A1262" t="s">
        <v>2679</v>
      </c>
      <c r="B1262" t="s">
        <v>2680</v>
      </c>
      <c r="C1262" t="s">
        <v>794</v>
      </c>
      <c r="D1262" t="s">
        <v>288</v>
      </c>
      <c r="E1262" t="str">
        <f>_xlfn.XLOOKUP(Table1[[#This Row],[Product_ID]],[1]!Table1[Product_ID],[1]!Table1[Product_Name])</f>
        <v>Clothing Product 81</v>
      </c>
      <c r="F1262" t="str">
        <f>_xlfn.XLOOKUP(Table1[[#This Row],[Product_ID]],[1]!Table1[Product_ID],[1]!Table1[Category])</f>
        <v>Clothing</v>
      </c>
      <c r="G1262">
        <f>_xlfn.XLOOKUP(Table1[[#This Row],[Product_ID]],[1]!Table1[Product_ID],[1]!Table1[Unit_Price])</f>
        <v>4046</v>
      </c>
      <c r="H1262">
        <f>_xlfn.XLOOKUP(Table1[[#This Row],[Product_ID]],[1]!Table1[Product_ID],[1]!Table1[Cost])</f>
        <v>2427.6</v>
      </c>
      <c r="I1262">
        <v>3</v>
      </c>
      <c r="J1262">
        <v>15</v>
      </c>
      <c r="K1262">
        <f>Table1[[#This Row],[Quantity]]*Table1[[#This Row],[Unit_Price]]</f>
        <v>12138</v>
      </c>
      <c r="L1262">
        <f>Table1[[#This Row],[Quantity]]*Table1[[#This Row],[Cost]]</f>
        <v>7282.7999999999993</v>
      </c>
      <c r="M1262">
        <f>Table1[[#This Row],[Sales]]-Table1[[#This Row],[Total_Cost]]</f>
        <v>4855.2000000000007</v>
      </c>
      <c r="N1262" s="1">
        <f>Table1[[#This Row],[Profit]]/Table1[[#This Row],[Sales]]</f>
        <v>0.40000000000000008</v>
      </c>
      <c r="O1262" t="str">
        <f>TEXT(Table1[[#This Row],[Order_Date]],"mmmm")</f>
        <v>July</v>
      </c>
      <c r="P1262">
        <f>YEAR(Table1[[#This Row],[Order_Date]])</f>
        <v>2024</v>
      </c>
      <c r="Q1262" t="str">
        <f>"Q"&amp;ROUNDUP(MONTH(Table1[[#This Row],[Order_Date]])/3,0)</f>
        <v>Q3</v>
      </c>
    </row>
    <row r="1263" spans="1:17" x14ac:dyDescent="0.25">
      <c r="A1263" t="s">
        <v>2681</v>
      </c>
      <c r="B1263" t="s">
        <v>2682</v>
      </c>
      <c r="C1263" t="s">
        <v>1419</v>
      </c>
      <c r="D1263" t="s">
        <v>237</v>
      </c>
      <c r="E1263" t="str">
        <f>_xlfn.XLOOKUP(Table1[[#This Row],[Product_ID]],[1]!Table1[Product_ID],[1]!Table1[Product_Name])</f>
        <v>Sports Product 61</v>
      </c>
      <c r="F1263" t="str">
        <f>_xlfn.XLOOKUP(Table1[[#This Row],[Product_ID]],[1]!Table1[Product_ID],[1]!Table1[Category])</f>
        <v>Sports</v>
      </c>
      <c r="G1263">
        <f>_xlfn.XLOOKUP(Table1[[#This Row],[Product_ID]],[1]!Table1[Product_ID],[1]!Table1[Unit_Price])</f>
        <v>7170</v>
      </c>
      <c r="H1263">
        <f>_xlfn.XLOOKUP(Table1[[#This Row],[Product_ID]],[1]!Table1[Product_ID],[1]!Table1[Cost])</f>
        <v>3585</v>
      </c>
      <c r="I1263">
        <v>5</v>
      </c>
      <c r="J1263">
        <v>10</v>
      </c>
      <c r="K1263">
        <f>Table1[[#This Row],[Quantity]]*Table1[[#This Row],[Unit_Price]]</f>
        <v>35850</v>
      </c>
      <c r="L1263">
        <f>Table1[[#This Row],[Quantity]]*Table1[[#This Row],[Cost]]</f>
        <v>17925</v>
      </c>
      <c r="M1263">
        <f>Table1[[#This Row],[Sales]]-Table1[[#This Row],[Total_Cost]]</f>
        <v>17925</v>
      </c>
      <c r="N1263" s="1">
        <f>Table1[[#This Row],[Profit]]/Table1[[#This Row],[Sales]]</f>
        <v>0.5</v>
      </c>
      <c r="O1263" t="str">
        <f>TEXT(Table1[[#This Row],[Order_Date]],"mmmm")</f>
        <v>November</v>
      </c>
      <c r="P1263">
        <f>YEAR(Table1[[#This Row],[Order_Date]])</f>
        <v>2024</v>
      </c>
      <c r="Q1263" t="str">
        <f>"Q"&amp;ROUNDUP(MONTH(Table1[[#This Row],[Order_Date]])/3,0)</f>
        <v>Q4</v>
      </c>
    </row>
    <row r="1264" spans="1:17" x14ac:dyDescent="0.25">
      <c r="A1264" t="s">
        <v>2683</v>
      </c>
      <c r="B1264" t="s">
        <v>399</v>
      </c>
      <c r="C1264" t="s">
        <v>2684</v>
      </c>
      <c r="D1264" t="s">
        <v>659</v>
      </c>
      <c r="E1264" t="str">
        <f>_xlfn.XLOOKUP(Table1[[#This Row],[Product_ID]],[1]!Table1[Product_ID],[1]!Table1[Product_Name])</f>
        <v>Beauty Product 43</v>
      </c>
      <c r="F1264" t="str">
        <f>_xlfn.XLOOKUP(Table1[[#This Row],[Product_ID]],[1]!Table1[Product_ID],[1]!Table1[Category])</f>
        <v>Beauty</v>
      </c>
      <c r="G1264">
        <f>_xlfn.XLOOKUP(Table1[[#This Row],[Product_ID]],[1]!Table1[Product_ID],[1]!Table1[Unit_Price])</f>
        <v>1637</v>
      </c>
      <c r="H1264">
        <f>_xlfn.XLOOKUP(Table1[[#This Row],[Product_ID]],[1]!Table1[Product_ID],[1]!Table1[Cost])</f>
        <v>818.5</v>
      </c>
      <c r="I1264">
        <v>1</v>
      </c>
      <c r="J1264">
        <v>20</v>
      </c>
      <c r="K1264">
        <f>Table1[[#This Row],[Quantity]]*Table1[[#This Row],[Unit_Price]]</f>
        <v>1637</v>
      </c>
      <c r="L1264">
        <f>Table1[[#This Row],[Quantity]]*Table1[[#This Row],[Cost]]</f>
        <v>818.5</v>
      </c>
      <c r="M1264">
        <f>Table1[[#This Row],[Sales]]-Table1[[#This Row],[Total_Cost]]</f>
        <v>818.5</v>
      </c>
      <c r="N1264" s="1">
        <f>Table1[[#This Row],[Profit]]/Table1[[#This Row],[Sales]]</f>
        <v>0.5</v>
      </c>
      <c r="O1264" t="str">
        <f>TEXT(Table1[[#This Row],[Order_Date]],"mmmm")</f>
        <v>January</v>
      </c>
      <c r="P1264">
        <f>YEAR(Table1[[#This Row],[Order_Date]])</f>
        <v>2024</v>
      </c>
      <c r="Q1264" t="str">
        <f>"Q"&amp;ROUNDUP(MONTH(Table1[[#This Row],[Order_Date]])/3,0)</f>
        <v>Q1</v>
      </c>
    </row>
    <row r="1265" spans="1:17" x14ac:dyDescent="0.25">
      <c r="A1265" t="s">
        <v>2685</v>
      </c>
      <c r="B1265" t="s">
        <v>1481</v>
      </c>
      <c r="C1265" t="s">
        <v>194</v>
      </c>
      <c r="D1265" t="s">
        <v>313</v>
      </c>
      <c r="E1265" t="str">
        <f>_xlfn.XLOOKUP(Table1[[#This Row],[Product_ID]],[1]!Table1[Product_ID],[1]!Table1[Product_Name])</f>
        <v>Sports Product 44</v>
      </c>
      <c r="F1265" t="str">
        <f>_xlfn.XLOOKUP(Table1[[#This Row],[Product_ID]],[1]!Table1[Product_ID],[1]!Table1[Category])</f>
        <v>Sports</v>
      </c>
      <c r="G1265">
        <f>_xlfn.XLOOKUP(Table1[[#This Row],[Product_ID]],[1]!Table1[Product_ID],[1]!Table1[Unit_Price])</f>
        <v>5008</v>
      </c>
      <c r="H1265">
        <f>_xlfn.XLOOKUP(Table1[[#This Row],[Product_ID]],[1]!Table1[Product_ID],[1]!Table1[Cost])</f>
        <v>3505.6</v>
      </c>
      <c r="I1265">
        <v>1</v>
      </c>
      <c r="J1265">
        <v>15</v>
      </c>
      <c r="K1265">
        <f>Table1[[#This Row],[Quantity]]*Table1[[#This Row],[Unit_Price]]</f>
        <v>5008</v>
      </c>
      <c r="L1265">
        <f>Table1[[#This Row],[Quantity]]*Table1[[#This Row],[Cost]]</f>
        <v>3505.6</v>
      </c>
      <c r="M1265">
        <f>Table1[[#This Row],[Sales]]-Table1[[#This Row],[Total_Cost]]</f>
        <v>1502.4</v>
      </c>
      <c r="N1265" s="1">
        <f>Table1[[#This Row],[Profit]]/Table1[[#This Row],[Sales]]</f>
        <v>0.30000000000000004</v>
      </c>
      <c r="O1265" t="str">
        <f>TEXT(Table1[[#This Row],[Order_Date]],"mmmm")</f>
        <v>December</v>
      </c>
      <c r="P1265">
        <f>YEAR(Table1[[#This Row],[Order_Date]])</f>
        <v>2025</v>
      </c>
      <c r="Q1265" t="str">
        <f>"Q"&amp;ROUNDUP(MONTH(Table1[[#This Row],[Order_Date]])/3,0)</f>
        <v>Q4</v>
      </c>
    </row>
    <row r="1266" spans="1:17" x14ac:dyDescent="0.25">
      <c r="A1266" t="s">
        <v>2686</v>
      </c>
      <c r="B1266" t="s">
        <v>1500</v>
      </c>
      <c r="C1266" t="s">
        <v>1084</v>
      </c>
      <c r="D1266" t="s">
        <v>476</v>
      </c>
      <c r="E1266" t="str">
        <f>_xlfn.XLOOKUP(Table1[[#This Row],[Product_ID]],[1]!Table1[Product_ID],[1]!Table1[Product_Name])</f>
        <v>Electronics Product 22</v>
      </c>
      <c r="F1266" t="str">
        <f>_xlfn.XLOOKUP(Table1[[#This Row],[Product_ID]],[1]!Table1[Product_ID],[1]!Table1[Category])</f>
        <v>Electronics</v>
      </c>
      <c r="G1266">
        <f>_xlfn.XLOOKUP(Table1[[#This Row],[Product_ID]],[1]!Table1[Product_ID],[1]!Table1[Unit_Price])</f>
        <v>48755</v>
      </c>
      <c r="H1266">
        <f>_xlfn.XLOOKUP(Table1[[#This Row],[Product_ID]],[1]!Table1[Product_ID],[1]!Table1[Cost])</f>
        <v>29253</v>
      </c>
      <c r="I1266">
        <v>1</v>
      </c>
      <c r="J1266">
        <v>5</v>
      </c>
      <c r="K1266">
        <f>Table1[[#This Row],[Quantity]]*Table1[[#This Row],[Unit_Price]]</f>
        <v>48755</v>
      </c>
      <c r="L1266">
        <f>Table1[[#This Row],[Quantity]]*Table1[[#This Row],[Cost]]</f>
        <v>29253</v>
      </c>
      <c r="M1266">
        <f>Table1[[#This Row],[Sales]]-Table1[[#This Row],[Total_Cost]]</f>
        <v>19502</v>
      </c>
      <c r="N1266" s="1">
        <f>Table1[[#This Row],[Profit]]/Table1[[#This Row],[Sales]]</f>
        <v>0.4</v>
      </c>
      <c r="O1266" t="str">
        <f>TEXT(Table1[[#This Row],[Order_Date]],"mmmm")</f>
        <v>June</v>
      </c>
      <c r="P1266">
        <f>YEAR(Table1[[#This Row],[Order_Date]])</f>
        <v>2024</v>
      </c>
      <c r="Q1266" t="str">
        <f>"Q"&amp;ROUNDUP(MONTH(Table1[[#This Row],[Order_Date]])/3,0)</f>
        <v>Q2</v>
      </c>
    </row>
    <row r="1267" spans="1:17" x14ac:dyDescent="0.25">
      <c r="A1267" t="s">
        <v>2687</v>
      </c>
      <c r="B1267" t="s">
        <v>829</v>
      </c>
      <c r="C1267" t="s">
        <v>2688</v>
      </c>
      <c r="D1267" t="s">
        <v>331</v>
      </c>
      <c r="E1267" t="str">
        <f>_xlfn.XLOOKUP(Table1[[#This Row],[Product_ID]],[1]!Table1[Product_ID],[1]!Table1[Product_Name])</f>
        <v>Electronics Product 24</v>
      </c>
      <c r="F1267" t="str">
        <f>_xlfn.XLOOKUP(Table1[[#This Row],[Product_ID]],[1]!Table1[Product_ID],[1]!Table1[Category])</f>
        <v>Electronics</v>
      </c>
      <c r="G1267">
        <f>_xlfn.XLOOKUP(Table1[[#This Row],[Product_ID]],[1]!Table1[Product_ID],[1]!Table1[Unit_Price])</f>
        <v>9702</v>
      </c>
      <c r="H1267">
        <f>_xlfn.XLOOKUP(Table1[[#This Row],[Product_ID]],[1]!Table1[Product_ID],[1]!Table1[Cost])</f>
        <v>4851</v>
      </c>
      <c r="I1267">
        <v>3</v>
      </c>
      <c r="J1267">
        <v>15</v>
      </c>
      <c r="K1267">
        <f>Table1[[#This Row],[Quantity]]*Table1[[#This Row],[Unit_Price]]</f>
        <v>29106</v>
      </c>
      <c r="L1267">
        <f>Table1[[#This Row],[Quantity]]*Table1[[#This Row],[Cost]]</f>
        <v>14553</v>
      </c>
      <c r="M1267">
        <f>Table1[[#This Row],[Sales]]-Table1[[#This Row],[Total_Cost]]</f>
        <v>14553</v>
      </c>
      <c r="N1267" s="1">
        <f>Table1[[#This Row],[Profit]]/Table1[[#This Row],[Sales]]</f>
        <v>0.5</v>
      </c>
      <c r="O1267" t="str">
        <f>TEXT(Table1[[#This Row],[Order_Date]],"mmmm")</f>
        <v>April</v>
      </c>
      <c r="P1267">
        <f>YEAR(Table1[[#This Row],[Order_Date]])</f>
        <v>2025</v>
      </c>
      <c r="Q1267" t="str">
        <f>"Q"&amp;ROUNDUP(MONTH(Table1[[#This Row],[Order_Date]])/3,0)</f>
        <v>Q2</v>
      </c>
    </row>
    <row r="1268" spans="1:17" x14ac:dyDescent="0.25">
      <c r="A1268" t="s">
        <v>2689</v>
      </c>
      <c r="B1268" t="s">
        <v>2690</v>
      </c>
      <c r="C1268" t="s">
        <v>1382</v>
      </c>
      <c r="D1268" t="s">
        <v>89</v>
      </c>
      <c r="E1268" t="str">
        <f>_xlfn.XLOOKUP(Table1[[#This Row],[Product_ID]],[1]!Table1[Product_ID],[1]!Table1[Product_Name])</f>
        <v>Beauty Product 76</v>
      </c>
      <c r="F1268" t="str">
        <f>_xlfn.XLOOKUP(Table1[[#This Row],[Product_ID]],[1]!Table1[Product_ID],[1]!Table1[Category])</f>
        <v>Beauty</v>
      </c>
      <c r="G1268">
        <f>_xlfn.XLOOKUP(Table1[[#This Row],[Product_ID]],[1]!Table1[Product_ID],[1]!Table1[Unit_Price])</f>
        <v>3690</v>
      </c>
      <c r="H1268">
        <f>_xlfn.XLOOKUP(Table1[[#This Row],[Product_ID]],[1]!Table1[Product_ID],[1]!Table1[Cost])</f>
        <v>2583</v>
      </c>
      <c r="I1268">
        <v>5</v>
      </c>
      <c r="J1268">
        <v>20</v>
      </c>
      <c r="K1268">
        <f>Table1[[#This Row],[Quantity]]*Table1[[#This Row],[Unit_Price]]</f>
        <v>18450</v>
      </c>
      <c r="L1268">
        <f>Table1[[#This Row],[Quantity]]*Table1[[#This Row],[Cost]]</f>
        <v>12915</v>
      </c>
      <c r="M1268">
        <f>Table1[[#This Row],[Sales]]-Table1[[#This Row],[Total_Cost]]</f>
        <v>5535</v>
      </c>
      <c r="N1268" s="1">
        <f>Table1[[#This Row],[Profit]]/Table1[[#This Row],[Sales]]</f>
        <v>0.3</v>
      </c>
      <c r="O1268" t="str">
        <f>TEXT(Table1[[#This Row],[Order_Date]],"mmmm")</f>
        <v>May</v>
      </c>
      <c r="P1268">
        <f>YEAR(Table1[[#This Row],[Order_Date]])</f>
        <v>2024</v>
      </c>
      <c r="Q1268" t="str">
        <f>"Q"&amp;ROUNDUP(MONTH(Table1[[#This Row],[Order_Date]])/3,0)</f>
        <v>Q2</v>
      </c>
    </row>
    <row r="1269" spans="1:17" x14ac:dyDescent="0.25">
      <c r="A1269" t="s">
        <v>2691</v>
      </c>
      <c r="B1269" t="s">
        <v>1821</v>
      </c>
      <c r="C1269" t="s">
        <v>1235</v>
      </c>
      <c r="D1269" t="s">
        <v>444</v>
      </c>
      <c r="E1269" t="str">
        <f>_xlfn.XLOOKUP(Table1[[#This Row],[Product_ID]],[1]!Table1[Product_ID],[1]!Table1[Product_Name])</f>
        <v>Sports Product 14</v>
      </c>
      <c r="F1269" t="str">
        <f>_xlfn.XLOOKUP(Table1[[#This Row],[Product_ID]],[1]!Table1[Product_ID],[1]!Table1[Category])</f>
        <v>Sports</v>
      </c>
      <c r="G1269">
        <f>_xlfn.XLOOKUP(Table1[[#This Row],[Product_ID]],[1]!Table1[Product_ID],[1]!Table1[Unit_Price])</f>
        <v>9565</v>
      </c>
      <c r="H1269">
        <f>_xlfn.XLOOKUP(Table1[[#This Row],[Product_ID]],[1]!Table1[Product_ID],[1]!Table1[Cost])</f>
        <v>6695.5</v>
      </c>
      <c r="I1269">
        <v>5</v>
      </c>
      <c r="J1269">
        <v>15</v>
      </c>
      <c r="K1269">
        <f>Table1[[#This Row],[Quantity]]*Table1[[#This Row],[Unit_Price]]</f>
        <v>47825</v>
      </c>
      <c r="L1269">
        <f>Table1[[#This Row],[Quantity]]*Table1[[#This Row],[Cost]]</f>
        <v>33477.5</v>
      </c>
      <c r="M1269">
        <f>Table1[[#This Row],[Sales]]-Table1[[#This Row],[Total_Cost]]</f>
        <v>14347.5</v>
      </c>
      <c r="N1269" s="1">
        <f>Table1[[#This Row],[Profit]]/Table1[[#This Row],[Sales]]</f>
        <v>0.3</v>
      </c>
      <c r="O1269" t="str">
        <f>TEXT(Table1[[#This Row],[Order_Date]],"mmmm")</f>
        <v>September</v>
      </c>
      <c r="P1269">
        <f>YEAR(Table1[[#This Row],[Order_Date]])</f>
        <v>2024</v>
      </c>
      <c r="Q1269" t="str">
        <f>"Q"&amp;ROUNDUP(MONTH(Table1[[#This Row],[Order_Date]])/3,0)</f>
        <v>Q3</v>
      </c>
    </row>
    <row r="1270" spans="1:17" x14ac:dyDescent="0.25">
      <c r="A1270" t="s">
        <v>2692</v>
      </c>
      <c r="B1270" t="s">
        <v>774</v>
      </c>
      <c r="C1270" t="s">
        <v>1249</v>
      </c>
      <c r="D1270" t="s">
        <v>297</v>
      </c>
      <c r="E1270" t="str">
        <f>_xlfn.XLOOKUP(Table1[[#This Row],[Product_ID]],[1]!Table1[Product_ID],[1]!Table1[Product_Name])</f>
        <v>Home &amp; Kitchen Product 64</v>
      </c>
      <c r="F1270" t="str">
        <f>_xlfn.XLOOKUP(Table1[[#This Row],[Product_ID]],[1]!Table1[Product_ID],[1]!Table1[Category])</f>
        <v>Home &amp; Kitchen</v>
      </c>
      <c r="G1270">
        <f>_xlfn.XLOOKUP(Table1[[#This Row],[Product_ID]],[1]!Table1[Product_ID],[1]!Table1[Unit_Price])</f>
        <v>8274</v>
      </c>
      <c r="H1270">
        <f>_xlfn.XLOOKUP(Table1[[#This Row],[Product_ID]],[1]!Table1[Product_ID],[1]!Table1[Cost])</f>
        <v>5791.8</v>
      </c>
      <c r="I1270">
        <v>2</v>
      </c>
      <c r="J1270">
        <v>0</v>
      </c>
      <c r="K1270">
        <f>Table1[[#This Row],[Quantity]]*Table1[[#This Row],[Unit_Price]]</f>
        <v>16548</v>
      </c>
      <c r="L1270">
        <f>Table1[[#This Row],[Quantity]]*Table1[[#This Row],[Cost]]</f>
        <v>11583.6</v>
      </c>
      <c r="M1270">
        <f>Table1[[#This Row],[Sales]]-Table1[[#This Row],[Total_Cost]]</f>
        <v>4964.3999999999996</v>
      </c>
      <c r="N1270" s="1">
        <f>Table1[[#This Row],[Profit]]/Table1[[#This Row],[Sales]]</f>
        <v>0.3</v>
      </c>
      <c r="O1270" t="str">
        <f>TEXT(Table1[[#This Row],[Order_Date]],"mmmm")</f>
        <v>February</v>
      </c>
      <c r="P1270">
        <f>YEAR(Table1[[#This Row],[Order_Date]])</f>
        <v>2025</v>
      </c>
      <c r="Q1270" t="str">
        <f>"Q"&amp;ROUNDUP(MONTH(Table1[[#This Row],[Order_Date]])/3,0)</f>
        <v>Q1</v>
      </c>
    </row>
    <row r="1271" spans="1:17" x14ac:dyDescent="0.25">
      <c r="A1271" t="s">
        <v>2693</v>
      </c>
      <c r="B1271" t="s">
        <v>1427</v>
      </c>
      <c r="C1271" t="s">
        <v>631</v>
      </c>
      <c r="D1271" t="s">
        <v>59</v>
      </c>
      <c r="E1271" t="str">
        <f>_xlfn.XLOOKUP(Table1[[#This Row],[Product_ID]],[1]!Table1[Product_ID],[1]!Table1[Product_Name])</f>
        <v>Sports Product 23</v>
      </c>
      <c r="F1271" t="str">
        <f>_xlfn.XLOOKUP(Table1[[#This Row],[Product_ID]],[1]!Table1[Product_ID],[1]!Table1[Category])</f>
        <v>Sports</v>
      </c>
      <c r="G1271">
        <f>_xlfn.XLOOKUP(Table1[[#This Row],[Product_ID]],[1]!Table1[Product_ID],[1]!Table1[Unit_Price])</f>
        <v>4437</v>
      </c>
      <c r="H1271">
        <f>_xlfn.XLOOKUP(Table1[[#This Row],[Product_ID]],[1]!Table1[Product_ID],[1]!Table1[Cost])</f>
        <v>2662.2</v>
      </c>
      <c r="I1271">
        <v>1</v>
      </c>
      <c r="J1271">
        <v>20</v>
      </c>
      <c r="K1271">
        <f>Table1[[#This Row],[Quantity]]*Table1[[#This Row],[Unit_Price]]</f>
        <v>4437</v>
      </c>
      <c r="L1271">
        <f>Table1[[#This Row],[Quantity]]*Table1[[#This Row],[Cost]]</f>
        <v>2662.2</v>
      </c>
      <c r="M1271">
        <f>Table1[[#This Row],[Sales]]-Table1[[#This Row],[Total_Cost]]</f>
        <v>1774.8000000000002</v>
      </c>
      <c r="N1271" s="1">
        <f>Table1[[#This Row],[Profit]]/Table1[[#This Row],[Sales]]</f>
        <v>0.4</v>
      </c>
      <c r="O1271" t="str">
        <f>TEXT(Table1[[#This Row],[Order_Date]],"mmmm")</f>
        <v>April</v>
      </c>
      <c r="P1271">
        <f>YEAR(Table1[[#This Row],[Order_Date]])</f>
        <v>2025</v>
      </c>
      <c r="Q1271" t="str">
        <f>"Q"&amp;ROUNDUP(MONTH(Table1[[#This Row],[Order_Date]])/3,0)</f>
        <v>Q2</v>
      </c>
    </row>
    <row r="1272" spans="1:17" x14ac:dyDescent="0.25">
      <c r="A1272" t="s">
        <v>2694</v>
      </c>
      <c r="B1272" t="s">
        <v>1180</v>
      </c>
      <c r="C1272" t="s">
        <v>588</v>
      </c>
      <c r="D1272" t="s">
        <v>37</v>
      </c>
      <c r="E1272" t="str">
        <f>_xlfn.XLOOKUP(Table1[[#This Row],[Product_ID]],[1]!Table1[Product_ID],[1]!Table1[Product_Name])</f>
        <v>Home &amp; Kitchen Product 46</v>
      </c>
      <c r="F1272" t="str">
        <f>_xlfn.XLOOKUP(Table1[[#This Row],[Product_ID]],[1]!Table1[Product_ID],[1]!Table1[Category])</f>
        <v>Home &amp; Kitchen</v>
      </c>
      <c r="G1272">
        <f>_xlfn.XLOOKUP(Table1[[#This Row],[Product_ID]],[1]!Table1[Product_ID],[1]!Table1[Unit_Price])</f>
        <v>10604</v>
      </c>
      <c r="H1272">
        <f>_xlfn.XLOOKUP(Table1[[#This Row],[Product_ID]],[1]!Table1[Product_ID],[1]!Table1[Cost])</f>
        <v>5302</v>
      </c>
      <c r="I1272">
        <v>5</v>
      </c>
      <c r="J1272">
        <v>20</v>
      </c>
      <c r="K1272">
        <f>Table1[[#This Row],[Quantity]]*Table1[[#This Row],[Unit_Price]]</f>
        <v>53020</v>
      </c>
      <c r="L1272">
        <f>Table1[[#This Row],[Quantity]]*Table1[[#This Row],[Cost]]</f>
        <v>26510</v>
      </c>
      <c r="M1272">
        <f>Table1[[#This Row],[Sales]]-Table1[[#This Row],[Total_Cost]]</f>
        <v>26510</v>
      </c>
      <c r="N1272" s="1">
        <f>Table1[[#This Row],[Profit]]/Table1[[#This Row],[Sales]]</f>
        <v>0.5</v>
      </c>
      <c r="O1272" t="str">
        <f>TEXT(Table1[[#This Row],[Order_Date]],"mmmm")</f>
        <v>March</v>
      </c>
      <c r="P1272">
        <f>YEAR(Table1[[#This Row],[Order_Date]])</f>
        <v>2025</v>
      </c>
      <c r="Q1272" t="str">
        <f>"Q"&amp;ROUNDUP(MONTH(Table1[[#This Row],[Order_Date]])/3,0)</f>
        <v>Q1</v>
      </c>
    </row>
    <row r="1273" spans="1:17" x14ac:dyDescent="0.25">
      <c r="A1273" t="s">
        <v>2695</v>
      </c>
      <c r="B1273" t="s">
        <v>449</v>
      </c>
      <c r="C1273" t="s">
        <v>2696</v>
      </c>
      <c r="D1273" t="s">
        <v>67</v>
      </c>
      <c r="E1273" t="str">
        <f>_xlfn.XLOOKUP(Table1[[#This Row],[Product_ID]],[1]!Table1[Product_ID],[1]!Table1[Product_Name])</f>
        <v>Home &amp; Kitchen Product 12</v>
      </c>
      <c r="F1273" t="str">
        <f>_xlfn.XLOOKUP(Table1[[#This Row],[Product_ID]],[1]!Table1[Product_ID],[1]!Table1[Category])</f>
        <v>Home &amp; Kitchen</v>
      </c>
      <c r="G1273">
        <f>_xlfn.XLOOKUP(Table1[[#This Row],[Product_ID]],[1]!Table1[Product_ID],[1]!Table1[Unit_Price])</f>
        <v>1513</v>
      </c>
      <c r="H1273">
        <f>_xlfn.XLOOKUP(Table1[[#This Row],[Product_ID]],[1]!Table1[Product_ID],[1]!Table1[Cost])</f>
        <v>907.8</v>
      </c>
      <c r="I1273">
        <v>1</v>
      </c>
      <c r="J1273">
        <v>20</v>
      </c>
      <c r="K1273">
        <f>Table1[[#This Row],[Quantity]]*Table1[[#This Row],[Unit_Price]]</f>
        <v>1513</v>
      </c>
      <c r="L1273">
        <f>Table1[[#This Row],[Quantity]]*Table1[[#This Row],[Cost]]</f>
        <v>907.8</v>
      </c>
      <c r="M1273">
        <f>Table1[[#This Row],[Sales]]-Table1[[#This Row],[Total_Cost]]</f>
        <v>605.20000000000005</v>
      </c>
      <c r="N1273" s="1">
        <f>Table1[[#This Row],[Profit]]/Table1[[#This Row],[Sales]]</f>
        <v>0.4</v>
      </c>
      <c r="O1273" t="str">
        <f>TEXT(Table1[[#This Row],[Order_Date]],"mmmm")</f>
        <v>December</v>
      </c>
      <c r="P1273">
        <f>YEAR(Table1[[#This Row],[Order_Date]])</f>
        <v>2025</v>
      </c>
      <c r="Q1273" t="str">
        <f>"Q"&amp;ROUNDUP(MONTH(Table1[[#This Row],[Order_Date]])/3,0)</f>
        <v>Q4</v>
      </c>
    </row>
    <row r="1274" spans="1:17" x14ac:dyDescent="0.25">
      <c r="A1274" t="s">
        <v>2697</v>
      </c>
      <c r="B1274" t="s">
        <v>117</v>
      </c>
      <c r="C1274" t="s">
        <v>2698</v>
      </c>
      <c r="D1274" t="s">
        <v>25</v>
      </c>
      <c r="E1274" t="str">
        <f>_xlfn.XLOOKUP(Table1[[#This Row],[Product_ID]],[1]!Table1[Product_ID],[1]!Table1[Product_Name])</f>
        <v>Sports Product 7</v>
      </c>
      <c r="F1274" t="str">
        <f>_xlfn.XLOOKUP(Table1[[#This Row],[Product_ID]],[1]!Table1[Product_ID],[1]!Table1[Category])</f>
        <v>Sports</v>
      </c>
      <c r="G1274">
        <f>_xlfn.XLOOKUP(Table1[[#This Row],[Product_ID]],[1]!Table1[Product_ID],[1]!Table1[Unit_Price])</f>
        <v>5469</v>
      </c>
      <c r="H1274">
        <f>_xlfn.XLOOKUP(Table1[[#This Row],[Product_ID]],[1]!Table1[Product_ID],[1]!Table1[Cost])</f>
        <v>3281.4</v>
      </c>
      <c r="I1274">
        <v>2</v>
      </c>
      <c r="J1274">
        <v>15</v>
      </c>
      <c r="K1274">
        <f>Table1[[#This Row],[Quantity]]*Table1[[#This Row],[Unit_Price]]</f>
        <v>10938</v>
      </c>
      <c r="L1274">
        <f>Table1[[#This Row],[Quantity]]*Table1[[#This Row],[Cost]]</f>
        <v>6562.8</v>
      </c>
      <c r="M1274">
        <f>Table1[[#This Row],[Sales]]-Table1[[#This Row],[Total_Cost]]</f>
        <v>4375.2</v>
      </c>
      <c r="N1274" s="1">
        <f>Table1[[#This Row],[Profit]]/Table1[[#This Row],[Sales]]</f>
        <v>0.39999999999999997</v>
      </c>
      <c r="O1274" t="str">
        <f>TEXT(Table1[[#This Row],[Order_Date]],"mmmm")</f>
        <v>July</v>
      </c>
      <c r="P1274">
        <f>YEAR(Table1[[#This Row],[Order_Date]])</f>
        <v>2025</v>
      </c>
      <c r="Q1274" t="str">
        <f>"Q"&amp;ROUNDUP(MONTH(Table1[[#This Row],[Order_Date]])/3,0)</f>
        <v>Q3</v>
      </c>
    </row>
    <row r="1275" spans="1:17" x14ac:dyDescent="0.25">
      <c r="A1275" t="s">
        <v>2699</v>
      </c>
      <c r="B1275" t="s">
        <v>510</v>
      </c>
      <c r="C1275" t="s">
        <v>1128</v>
      </c>
      <c r="D1275" t="s">
        <v>502</v>
      </c>
      <c r="E1275" t="str">
        <f>_xlfn.XLOOKUP(Table1[[#This Row],[Product_ID]],[1]!Table1[Product_ID],[1]!Table1[Product_Name])</f>
        <v>Beauty Product 42</v>
      </c>
      <c r="F1275" t="str">
        <f>_xlfn.XLOOKUP(Table1[[#This Row],[Product_ID]],[1]!Table1[Product_ID],[1]!Table1[Category])</f>
        <v>Beauty</v>
      </c>
      <c r="G1275">
        <f>_xlfn.XLOOKUP(Table1[[#This Row],[Product_ID]],[1]!Table1[Product_ID],[1]!Table1[Unit_Price])</f>
        <v>2758</v>
      </c>
      <c r="H1275">
        <f>_xlfn.XLOOKUP(Table1[[#This Row],[Product_ID]],[1]!Table1[Product_ID],[1]!Table1[Cost])</f>
        <v>1379</v>
      </c>
      <c r="I1275">
        <v>2</v>
      </c>
      <c r="J1275">
        <v>0</v>
      </c>
      <c r="K1275">
        <f>Table1[[#This Row],[Quantity]]*Table1[[#This Row],[Unit_Price]]</f>
        <v>5516</v>
      </c>
      <c r="L1275">
        <f>Table1[[#This Row],[Quantity]]*Table1[[#This Row],[Cost]]</f>
        <v>2758</v>
      </c>
      <c r="M1275">
        <f>Table1[[#This Row],[Sales]]-Table1[[#This Row],[Total_Cost]]</f>
        <v>2758</v>
      </c>
      <c r="N1275" s="1">
        <f>Table1[[#This Row],[Profit]]/Table1[[#This Row],[Sales]]</f>
        <v>0.5</v>
      </c>
      <c r="O1275" t="str">
        <f>TEXT(Table1[[#This Row],[Order_Date]],"mmmm")</f>
        <v>September</v>
      </c>
      <c r="P1275">
        <f>YEAR(Table1[[#This Row],[Order_Date]])</f>
        <v>2024</v>
      </c>
      <c r="Q1275" t="str">
        <f>"Q"&amp;ROUNDUP(MONTH(Table1[[#This Row],[Order_Date]])/3,0)</f>
        <v>Q3</v>
      </c>
    </row>
    <row r="1276" spans="1:17" x14ac:dyDescent="0.25">
      <c r="A1276" t="s">
        <v>2700</v>
      </c>
      <c r="B1276" t="s">
        <v>438</v>
      </c>
      <c r="C1276" t="s">
        <v>2701</v>
      </c>
      <c r="D1276" t="s">
        <v>216</v>
      </c>
      <c r="E1276" t="str">
        <f>_xlfn.XLOOKUP(Table1[[#This Row],[Product_ID]],[1]!Table1[Product_ID],[1]!Table1[Product_Name])</f>
        <v>Beauty Product 69</v>
      </c>
      <c r="F1276" t="str">
        <f>_xlfn.XLOOKUP(Table1[[#This Row],[Product_ID]],[1]!Table1[Product_ID],[1]!Table1[Category])</f>
        <v>Beauty</v>
      </c>
      <c r="G1276">
        <f>_xlfn.XLOOKUP(Table1[[#This Row],[Product_ID]],[1]!Table1[Product_ID],[1]!Table1[Unit_Price])</f>
        <v>384</v>
      </c>
      <c r="H1276">
        <f>_xlfn.XLOOKUP(Table1[[#This Row],[Product_ID]],[1]!Table1[Product_ID],[1]!Table1[Cost])</f>
        <v>192</v>
      </c>
      <c r="I1276">
        <v>3</v>
      </c>
      <c r="J1276">
        <v>0</v>
      </c>
      <c r="K1276">
        <f>Table1[[#This Row],[Quantity]]*Table1[[#This Row],[Unit_Price]]</f>
        <v>1152</v>
      </c>
      <c r="L1276">
        <f>Table1[[#This Row],[Quantity]]*Table1[[#This Row],[Cost]]</f>
        <v>576</v>
      </c>
      <c r="M1276">
        <f>Table1[[#This Row],[Sales]]-Table1[[#This Row],[Total_Cost]]</f>
        <v>576</v>
      </c>
      <c r="N1276" s="1">
        <f>Table1[[#This Row],[Profit]]/Table1[[#This Row],[Sales]]</f>
        <v>0.5</v>
      </c>
      <c r="O1276" t="str">
        <f>TEXT(Table1[[#This Row],[Order_Date]],"mmmm")</f>
        <v>October</v>
      </c>
      <c r="P1276">
        <f>YEAR(Table1[[#This Row],[Order_Date]])</f>
        <v>2024</v>
      </c>
      <c r="Q1276" t="str">
        <f>"Q"&amp;ROUNDUP(MONTH(Table1[[#This Row],[Order_Date]])/3,0)</f>
        <v>Q4</v>
      </c>
    </row>
    <row r="1277" spans="1:17" x14ac:dyDescent="0.25">
      <c r="A1277" t="s">
        <v>2702</v>
      </c>
      <c r="B1277" t="s">
        <v>1302</v>
      </c>
      <c r="C1277" t="s">
        <v>1721</v>
      </c>
      <c r="D1277" t="s">
        <v>362</v>
      </c>
      <c r="E1277" t="str">
        <f>_xlfn.XLOOKUP(Table1[[#This Row],[Product_ID]],[1]!Table1[Product_ID],[1]!Table1[Product_Name])</f>
        <v>Clothing Product 25</v>
      </c>
      <c r="F1277" t="str">
        <f>_xlfn.XLOOKUP(Table1[[#This Row],[Product_ID]],[1]!Table1[Product_ID],[1]!Table1[Category])</f>
        <v>Clothing</v>
      </c>
      <c r="G1277">
        <f>_xlfn.XLOOKUP(Table1[[#This Row],[Product_ID]],[1]!Table1[Product_ID],[1]!Table1[Unit_Price])</f>
        <v>696</v>
      </c>
      <c r="H1277">
        <f>_xlfn.XLOOKUP(Table1[[#This Row],[Product_ID]],[1]!Table1[Product_ID],[1]!Table1[Cost])</f>
        <v>348</v>
      </c>
      <c r="I1277">
        <v>1</v>
      </c>
      <c r="J1277">
        <v>15</v>
      </c>
      <c r="K1277">
        <f>Table1[[#This Row],[Quantity]]*Table1[[#This Row],[Unit_Price]]</f>
        <v>696</v>
      </c>
      <c r="L1277">
        <f>Table1[[#This Row],[Quantity]]*Table1[[#This Row],[Cost]]</f>
        <v>348</v>
      </c>
      <c r="M1277">
        <f>Table1[[#This Row],[Sales]]-Table1[[#This Row],[Total_Cost]]</f>
        <v>348</v>
      </c>
      <c r="N1277" s="1">
        <f>Table1[[#This Row],[Profit]]/Table1[[#This Row],[Sales]]</f>
        <v>0.5</v>
      </c>
      <c r="O1277" t="str">
        <f>TEXT(Table1[[#This Row],[Order_Date]],"mmmm")</f>
        <v>August</v>
      </c>
      <c r="P1277">
        <f>YEAR(Table1[[#This Row],[Order_Date]])</f>
        <v>2024</v>
      </c>
      <c r="Q1277" t="str">
        <f>"Q"&amp;ROUNDUP(MONTH(Table1[[#This Row],[Order_Date]])/3,0)</f>
        <v>Q3</v>
      </c>
    </row>
    <row r="1278" spans="1:17" x14ac:dyDescent="0.25">
      <c r="A1278" t="s">
        <v>2703</v>
      </c>
      <c r="B1278" t="s">
        <v>569</v>
      </c>
      <c r="C1278" t="s">
        <v>2494</v>
      </c>
      <c r="D1278" t="s">
        <v>385</v>
      </c>
      <c r="E1278" t="str">
        <f>_xlfn.XLOOKUP(Table1[[#This Row],[Product_ID]],[1]!Table1[Product_ID],[1]!Table1[Product_Name])</f>
        <v>Sports Product 54</v>
      </c>
      <c r="F1278" t="str">
        <f>_xlfn.XLOOKUP(Table1[[#This Row],[Product_ID]],[1]!Table1[Product_ID],[1]!Table1[Category])</f>
        <v>Sports</v>
      </c>
      <c r="G1278">
        <f>_xlfn.XLOOKUP(Table1[[#This Row],[Product_ID]],[1]!Table1[Product_ID],[1]!Table1[Unit_Price])</f>
        <v>611</v>
      </c>
      <c r="H1278">
        <f>_xlfn.XLOOKUP(Table1[[#This Row],[Product_ID]],[1]!Table1[Product_ID],[1]!Table1[Cost])</f>
        <v>427.7</v>
      </c>
      <c r="I1278">
        <v>3</v>
      </c>
      <c r="J1278">
        <v>15</v>
      </c>
      <c r="K1278">
        <f>Table1[[#This Row],[Quantity]]*Table1[[#This Row],[Unit_Price]]</f>
        <v>1833</v>
      </c>
      <c r="L1278">
        <f>Table1[[#This Row],[Quantity]]*Table1[[#This Row],[Cost]]</f>
        <v>1283.0999999999999</v>
      </c>
      <c r="M1278">
        <f>Table1[[#This Row],[Sales]]-Table1[[#This Row],[Total_Cost]]</f>
        <v>549.90000000000009</v>
      </c>
      <c r="N1278" s="1">
        <f>Table1[[#This Row],[Profit]]/Table1[[#This Row],[Sales]]</f>
        <v>0.30000000000000004</v>
      </c>
      <c r="O1278" t="str">
        <f>TEXT(Table1[[#This Row],[Order_Date]],"mmmm")</f>
        <v>December</v>
      </c>
      <c r="P1278">
        <f>YEAR(Table1[[#This Row],[Order_Date]])</f>
        <v>2024</v>
      </c>
      <c r="Q1278" t="str">
        <f>"Q"&amp;ROUNDUP(MONTH(Table1[[#This Row],[Order_Date]])/3,0)</f>
        <v>Q4</v>
      </c>
    </row>
    <row r="1279" spans="1:17" x14ac:dyDescent="0.25">
      <c r="A1279" t="s">
        <v>2704</v>
      </c>
      <c r="B1279" t="s">
        <v>2705</v>
      </c>
      <c r="C1279" t="s">
        <v>2227</v>
      </c>
      <c r="D1279" t="s">
        <v>654</v>
      </c>
      <c r="E1279" t="str">
        <f>_xlfn.XLOOKUP(Table1[[#This Row],[Product_ID]],[1]!Table1[Product_ID],[1]!Table1[Product_Name])</f>
        <v>Sports Product 40</v>
      </c>
      <c r="F1279" t="str">
        <f>_xlfn.XLOOKUP(Table1[[#This Row],[Product_ID]],[1]!Table1[Product_ID],[1]!Table1[Category])</f>
        <v>Sports</v>
      </c>
      <c r="G1279">
        <f>_xlfn.XLOOKUP(Table1[[#This Row],[Product_ID]],[1]!Table1[Product_ID],[1]!Table1[Unit_Price])</f>
        <v>6724</v>
      </c>
      <c r="H1279">
        <f>_xlfn.XLOOKUP(Table1[[#This Row],[Product_ID]],[1]!Table1[Product_ID],[1]!Table1[Cost])</f>
        <v>4034.4</v>
      </c>
      <c r="I1279">
        <v>3</v>
      </c>
      <c r="J1279">
        <v>0</v>
      </c>
      <c r="K1279">
        <f>Table1[[#This Row],[Quantity]]*Table1[[#This Row],[Unit_Price]]</f>
        <v>20172</v>
      </c>
      <c r="L1279">
        <f>Table1[[#This Row],[Quantity]]*Table1[[#This Row],[Cost]]</f>
        <v>12103.2</v>
      </c>
      <c r="M1279">
        <f>Table1[[#This Row],[Sales]]-Table1[[#This Row],[Total_Cost]]</f>
        <v>8068.7999999999993</v>
      </c>
      <c r="N1279" s="1">
        <f>Table1[[#This Row],[Profit]]/Table1[[#This Row],[Sales]]</f>
        <v>0.39999999999999997</v>
      </c>
      <c r="O1279" t="str">
        <f>TEXT(Table1[[#This Row],[Order_Date]],"mmmm")</f>
        <v>January</v>
      </c>
      <c r="P1279">
        <f>YEAR(Table1[[#This Row],[Order_Date]])</f>
        <v>2025</v>
      </c>
      <c r="Q1279" t="str">
        <f>"Q"&amp;ROUNDUP(MONTH(Table1[[#This Row],[Order_Date]])/3,0)</f>
        <v>Q1</v>
      </c>
    </row>
    <row r="1280" spans="1:17" x14ac:dyDescent="0.25">
      <c r="A1280" t="s">
        <v>2706</v>
      </c>
      <c r="B1280" t="s">
        <v>948</v>
      </c>
      <c r="C1280" t="s">
        <v>1216</v>
      </c>
      <c r="D1280" t="s">
        <v>146</v>
      </c>
      <c r="E1280" t="str">
        <f>_xlfn.XLOOKUP(Table1[[#This Row],[Product_ID]],[1]!Table1[Product_ID],[1]!Table1[Product_Name])</f>
        <v>Electronics Product 8</v>
      </c>
      <c r="F1280" t="str">
        <f>_xlfn.XLOOKUP(Table1[[#This Row],[Product_ID]],[1]!Table1[Product_ID],[1]!Table1[Category])</f>
        <v>Electronics</v>
      </c>
      <c r="G1280">
        <f>_xlfn.XLOOKUP(Table1[[#This Row],[Product_ID]],[1]!Table1[Product_ID],[1]!Table1[Unit_Price])</f>
        <v>41971</v>
      </c>
      <c r="H1280">
        <f>_xlfn.XLOOKUP(Table1[[#This Row],[Product_ID]],[1]!Table1[Product_ID],[1]!Table1[Cost])</f>
        <v>29379.7</v>
      </c>
      <c r="I1280">
        <v>4</v>
      </c>
      <c r="J1280">
        <v>15</v>
      </c>
      <c r="K1280">
        <f>Table1[[#This Row],[Quantity]]*Table1[[#This Row],[Unit_Price]]</f>
        <v>167884</v>
      </c>
      <c r="L1280">
        <f>Table1[[#This Row],[Quantity]]*Table1[[#This Row],[Cost]]</f>
        <v>117518.8</v>
      </c>
      <c r="M1280">
        <f>Table1[[#This Row],[Sales]]-Table1[[#This Row],[Total_Cost]]</f>
        <v>50365.2</v>
      </c>
      <c r="N1280" s="1">
        <f>Table1[[#This Row],[Profit]]/Table1[[#This Row],[Sales]]</f>
        <v>0.3</v>
      </c>
      <c r="O1280" t="str">
        <f>TEXT(Table1[[#This Row],[Order_Date]],"mmmm")</f>
        <v>December</v>
      </c>
      <c r="P1280">
        <f>YEAR(Table1[[#This Row],[Order_Date]])</f>
        <v>2025</v>
      </c>
      <c r="Q1280" t="str">
        <f>"Q"&amp;ROUNDUP(MONTH(Table1[[#This Row],[Order_Date]])/3,0)</f>
        <v>Q4</v>
      </c>
    </row>
    <row r="1281" spans="1:17" x14ac:dyDescent="0.25">
      <c r="A1281" t="s">
        <v>2707</v>
      </c>
      <c r="B1281" t="s">
        <v>2346</v>
      </c>
      <c r="C1281" t="s">
        <v>1081</v>
      </c>
      <c r="D1281" t="s">
        <v>604</v>
      </c>
      <c r="E1281" t="str">
        <f>_xlfn.XLOOKUP(Table1[[#This Row],[Product_ID]],[1]!Table1[Product_ID],[1]!Table1[Product_Name])</f>
        <v>Home &amp; Kitchen Product 39</v>
      </c>
      <c r="F1281" t="str">
        <f>_xlfn.XLOOKUP(Table1[[#This Row],[Product_ID]],[1]!Table1[Product_ID],[1]!Table1[Category])</f>
        <v>Home &amp; Kitchen</v>
      </c>
      <c r="G1281">
        <f>_xlfn.XLOOKUP(Table1[[#This Row],[Product_ID]],[1]!Table1[Product_ID],[1]!Table1[Unit_Price])</f>
        <v>9543</v>
      </c>
      <c r="H1281">
        <f>_xlfn.XLOOKUP(Table1[[#This Row],[Product_ID]],[1]!Table1[Product_ID],[1]!Table1[Cost])</f>
        <v>4771.5</v>
      </c>
      <c r="I1281">
        <v>2</v>
      </c>
      <c r="J1281">
        <v>5</v>
      </c>
      <c r="K1281">
        <f>Table1[[#This Row],[Quantity]]*Table1[[#This Row],[Unit_Price]]</f>
        <v>19086</v>
      </c>
      <c r="L1281">
        <f>Table1[[#This Row],[Quantity]]*Table1[[#This Row],[Cost]]</f>
        <v>9543</v>
      </c>
      <c r="M1281">
        <f>Table1[[#This Row],[Sales]]-Table1[[#This Row],[Total_Cost]]</f>
        <v>9543</v>
      </c>
      <c r="N1281" s="1">
        <f>Table1[[#This Row],[Profit]]/Table1[[#This Row],[Sales]]</f>
        <v>0.5</v>
      </c>
      <c r="O1281" t="str">
        <f>TEXT(Table1[[#This Row],[Order_Date]],"mmmm")</f>
        <v>April</v>
      </c>
      <c r="P1281">
        <f>YEAR(Table1[[#This Row],[Order_Date]])</f>
        <v>2024</v>
      </c>
      <c r="Q1281" t="str">
        <f>"Q"&amp;ROUNDUP(MONTH(Table1[[#This Row],[Order_Date]])/3,0)</f>
        <v>Q2</v>
      </c>
    </row>
    <row r="1282" spans="1:17" x14ac:dyDescent="0.25">
      <c r="A1282" t="s">
        <v>2708</v>
      </c>
      <c r="B1282" t="s">
        <v>467</v>
      </c>
      <c r="C1282" t="s">
        <v>1340</v>
      </c>
      <c r="D1282" t="s">
        <v>153</v>
      </c>
      <c r="E1282" t="str">
        <f>_xlfn.XLOOKUP(Table1[[#This Row],[Product_ID]],[1]!Table1[Product_ID],[1]!Table1[Product_Name])</f>
        <v>Beauty Product 98</v>
      </c>
      <c r="F1282" t="str">
        <f>_xlfn.XLOOKUP(Table1[[#This Row],[Product_ID]],[1]!Table1[Product_ID],[1]!Table1[Category])</f>
        <v>Beauty</v>
      </c>
      <c r="G1282">
        <f>_xlfn.XLOOKUP(Table1[[#This Row],[Product_ID]],[1]!Table1[Product_ID],[1]!Table1[Unit_Price])</f>
        <v>1661</v>
      </c>
      <c r="H1282">
        <f>_xlfn.XLOOKUP(Table1[[#This Row],[Product_ID]],[1]!Table1[Product_ID],[1]!Table1[Cost])</f>
        <v>830.5</v>
      </c>
      <c r="I1282">
        <v>4</v>
      </c>
      <c r="J1282">
        <v>0</v>
      </c>
      <c r="K1282">
        <f>Table1[[#This Row],[Quantity]]*Table1[[#This Row],[Unit_Price]]</f>
        <v>6644</v>
      </c>
      <c r="L1282">
        <f>Table1[[#This Row],[Quantity]]*Table1[[#This Row],[Cost]]</f>
        <v>3322</v>
      </c>
      <c r="M1282">
        <f>Table1[[#This Row],[Sales]]-Table1[[#This Row],[Total_Cost]]</f>
        <v>3322</v>
      </c>
      <c r="N1282" s="1">
        <f>Table1[[#This Row],[Profit]]/Table1[[#This Row],[Sales]]</f>
        <v>0.5</v>
      </c>
      <c r="O1282" t="str">
        <f>TEXT(Table1[[#This Row],[Order_Date]],"mmmm")</f>
        <v>June</v>
      </c>
      <c r="P1282">
        <f>YEAR(Table1[[#This Row],[Order_Date]])</f>
        <v>2025</v>
      </c>
      <c r="Q1282" t="str">
        <f>"Q"&amp;ROUNDUP(MONTH(Table1[[#This Row],[Order_Date]])/3,0)</f>
        <v>Q2</v>
      </c>
    </row>
    <row r="1283" spans="1:17" x14ac:dyDescent="0.25">
      <c r="A1283" t="s">
        <v>2709</v>
      </c>
      <c r="B1283" t="s">
        <v>2710</v>
      </c>
      <c r="C1283" t="s">
        <v>2307</v>
      </c>
      <c r="D1283" t="s">
        <v>100</v>
      </c>
      <c r="E1283" t="str">
        <f>_xlfn.XLOOKUP(Table1[[#This Row],[Product_ID]],[1]!Table1[Product_ID],[1]!Table1[Product_Name])</f>
        <v>Electronics Product 74</v>
      </c>
      <c r="F1283" t="str">
        <f>_xlfn.XLOOKUP(Table1[[#This Row],[Product_ID]],[1]!Table1[Product_ID],[1]!Table1[Category])</f>
        <v>Electronics</v>
      </c>
      <c r="G1283">
        <f>_xlfn.XLOOKUP(Table1[[#This Row],[Product_ID]],[1]!Table1[Product_ID],[1]!Table1[Unit_Price])</f>
        <v>20835</v>
      </c>
      <c r="H1283">
        <f>_xlfn.XLOOKUP(Table1[[#This Row],[Product_ID]],[1]!Table1[Product_ID],[1]!Table1[Cost])</f>
        <v>12501</v>
      </c>
      <c r="I1283">
        <v>5</v>
      </c>
      <c r="J1283">
        <v>15</v>
      </c>
      <c r="K1283">
        <f>Table1[[#This Row],[Quantity]]*Table1[[#This Row],[Unit_Price]]</f>
        <v>104175</v>
      </c>
      <c r="L1283">
        <f>Table1[[#This Row],[Quantity]]*Table1[[#This Row],[Cost]]</f>
        <v>62505</v>
      </c>
      <c r="M1283">
        <f>Table1[[#This Row],[Sales]]-Table1[[#This Row],[Total_Cost]]</f>
        <v>41670</v>
      </c>
      <c r="N1283" s="1">
        <f>Table1[[#This Row],[Profit]]/Table1[[#This Row],[Sales]]</f>
        <v>0.4</v>
      </c>
      <c r="O1283" t="str">
        <f>TEXT(Table1[[#This Row],[Order_Date]],"mmmm")</f>
        <v>May</v>
      </c>
      <c r="P1283">
        <f>YEAR(Table1[[#This Row],[Order_Date]])</f>
        <v>2025</v>
      </c>
      <c r="Q1283" t="str">
        <f>"Q"&amp;ROUNDUP(MONTH(Table1[[#This Row],[Order_Date]])/3,0)</f>
        <v>Q2</v>
      </c>
    </row>
    <row r="1284" spans="1:17" x14ac:dyDescent="0.25">
      <c r="A1284" t="s">
        <v>2711</v>
      </c>
      <c r="B1284" t="s">
        <v>173</v>
      </c>
      <c r="C1284" t="s">
        <v>178</v>
      </c>
      <c r="D1284" t="s">
        <v>999</v>
      </c>
      <c r="E1284" t="str">
        <f>_xlfn.XLOOKUP(Table1[[#This Row],[Product_ID]],[1]!Table1[Product_ID],[1]!Table1[Product_Name])</f>
        <v>Beauty Product 51</v>
      </c>
      <c r="F1284" t="str">
        <f>_xlfn.XLOOKUP(Table1[[#This Row],[Product_ID]],[1]!Table1[Product_ID],[1]!Table1[Category])</f>
        <v>Beauty</v>
      </c>
      <c r="G1284">
        <f>_xlfn.XLOOKUP(Table1[[#This Row],[Product_ID]],[1]!Table1[Product_ID],[1]!Table1[Unit_Price])</f>
        <v>1507</v>
      </c>
      <c r="H1284">
        <f>_xlfn.XLOOKUP(Table1[[#This Row],[Product_ID]],[1]!Table1[Product_ID],[1]!Table1[Cost])</f>
        <v>753.5</v>
      </c>
      <c r="I1284">
        <v>1</v>
      </c>
      <c r="J1284">
        <v>5</v>
      </c>
      <c r="K1284">
        <f>Table1[[#This Row],[Quantity]]*Table1[[#This Row],[Unit_Price]]</f>
        <v>1507</v>
      </c>
      <c r="L1284">
        <f>Table1[[#This Row],[Quantity]]*Table1[[#This Row],[Cost]]</f>
        <v>753.5</v>
      </c>
      <c r="M1284">
        <f>Table1[[#This Row],[Sales]]-Table1[[#This Row],[Total_Cost]]</f>
        <v>753.5</v>
      </c>
      <c r="N1284" s="1">
        <f>Table1[[#This Row],[Profit]]/Table1[[#This Row],[Sales]]</f>
        <v>0.5</v>
      </c>
      <c r="O1284" t="str">
        <f>TEXT(Table1[[#This Row],[Order_Date]],"mmmm")</f>
        <v>October</v>
      </c>
      <c r="P1284">
        <f>YEAR(Table1[[#This Row],[Order_Date]])</f>
        <v>2024</v>
      </c>
      <c r="Q1284" t="str">
        <f>"Q"&amp;ROUNDUP(MONTH(Table1[[#This Row],[Order_Date]])/3,0)</f>
        <v>Q4</v>
      </c>
    </row>
    <row r="1285" spans="1:17" x14ac:dyDescent="0.25">
      <c r="A1285" t="s">
        <v>2712</v>
      </c>
      <c r="B1285" t="s">
        <v>416</v>
      </c>
      <c r="C1285" t="s">
        <v>411</v>
      </c>
      <c r="D1285" t="s">
        <v>25</v>
      </c>
      <c r="E1285" t="str">
        <f>_xlfn.XLOOKUP(Table1[[#This Row],[Product_ID]],[1]!Table1[Product_ID],[1]!Table1[Product_Name])</f>
        <v>Sports Product 7</v>
      </c>
      <c r="F1285" t="str">
        <f>_xlfn.XLOOKUP(Table1[[#This Row],[Product_ID]],[1]!Table1[Product_ID],[1]!Table1[Category])</f>
        <v>Sports</v>
      </c>
      <c r="G1285">
        <f>_xlfn.XLOOKUP(Table1[[#This Row],[Product_ID]],[1]!Table1[Product_ID],[1]!Table1[Unit_Price])</f>
        <v>5469</v>
      </c>
      <c r="H1285">
        <f>_xlfn.XLOOKUP(Table1[[#This Row],[Product_ID]],[1]!Table1[Product_ID],[1]!Table1[Cost])</f>
        <v>3281.4</v>
      </c>
      <c r="I1285">
        <v>1</v>
      </c>
      <c r="J1285">
        <v>10</v>
      </c>
      <c r="K1285">
        <f>Table1[[#This Row],[Quantity]]*Table1[[#This Row],[Unit_Price]]</f>
        <v>5469</v>
      </c>
      <c r="L1285">
        <f>Table1[[#This Row],[Quantity]]*Table1[[#This Row],[Cost]]</f>
        <v>3281.4</v>
      </c>
      <c r="M1285">
        <f>Table1[[#This Row],[Sales]]-Table1[[#This Row],[Total_Cost]]</f>
        <v>2187.6</v>
      </c>
      <c r="N1285" s="1">
        <f>Table1[[#This Row],[Profit]]/Table1[[#This Row],[Sales]]</f>
        <v>0.39999999999999997</v>
      </c>
      <c r="O1285" t="str">
        <f>TEXT(Table1[[#This Row],[Order_Date]],"mmmm")</f>
        <v>September</v>
      </c>
      <c r="P1285">
        <f>YEAR(Table1[[#This Row],[Order_Date]])</f>
        <v>2025</v>
      </c>
      <c r="Q1285" t="str">
        <f>"Q"&amp;ROUNDUP(MONTH(Table1[[#This Row],[Order_Date]])/3,0)</f>
        <v>Q3</v>
      </c>
    </row>
    <row r="1286" spans="1:17" x14ac:dyDescent="0.25">
      <c r="A1286" t="s">
        <v>2713</v>
      </c>
      <c r="B1286" t="s">
        <v>2413</v>
      </c>
      <c r="C1286" t="s">
        <v>1512</v>
      </c>
      <c r="D1286" t="s">
        <v>297</v>
      </c>
      <c r="E1286" t="str">
        <f>_xlfn.XLOOKUP(Table1[[#This Row],[Product_ID]],[1]!Table1[Product_ID],[1]!Table1[Product_Name])</f>
        <v>Home &amp; Kitchen Product 64</v>
      </c>
      <c r="F1286" t="str">
        <f>_xlfn.XLOOKUP(Table1[[#This Row],[Product_ID]],[1]!Table1[Product_ID],[1]!Table1[Category])</f>
        <v>Home &amp; Kitchen</v>
      </c>
      <c r="G1286">
        <f>_xlfn.XLOOKUP(Table1[[#This Row],[Product_ID]],[1]!Table1[Product_ID],[1]!Table1[Unit_Price])</f>
        <v>8274</v>
      </c>
      <c r="H1286">
        <f>_xlfn.XLOOKUP(Table1[[#This Row],[Product_ID]],[1]!Table1[Product_ID],[1]!Table1[Cost])</f>
        <v>5791.8</v>
      </c>
      <c r="I1286">
        <v>4</v>
      </c>
      <c r="J1286">
        <v>15</v>
      </c>
      <c r="K1286">
        <f>Table1[[#This Row],[Quantity]]*Table1[[#This Row],[Unit_Price]]</f>
        <v>33096</v>
      </c>
      <c r="L1286">
        <f>Table1[[#This Row],[Quantity]]*Table1[[#This Row],[Cost]]</f>
        <v>23167.200000000001</v>
      </c>
      <c r="M1286">
        <f>Table1[[#This Row],[Sales]]-Table1[[#This Row],[Total_Cost]]</f>
        <v>9928.7999999999993</v>
      </c>
      <c r="N1286" s="1">
        <f>Table1[[#This Row],[Profit]]/Table1[[#This Row],[Sales]]</f>
        <v>0.3</v>
      </c>
      <c r="O1286" t="str">
        <f>TEXT(Table1[[#This Row],[Order_Date]],"mmmm")</f>
        <v>July</v>
      </c>
      <c r="P1286">
        <f>YEAR(Table1[[#This Row],[Order_Date]])</f>
        <v>2025</v>
      </c>
      <c r="Q1286" t="str">
        <f>"Q"&amp;ROUNDUP(MONTH(Table1[[#This Row],[Order_Date]])/3,0)</f>
        <v>Q3</v>
      </c>
    </row>
    <row r="1287" spans="1:17" x14ac:dyDescent="0.25">
      <c r="A1287" t="s">
        <v>2714</v>
      </c>
      <c r="B1287" t="s">
        <v>1910</v>
      </c>
      <c r="C1287" t="s">
        <v>330</v>
      </c>
      <c r="D1287" t="s">
        <v>570</v>
      </c>
      <c r="E1287" t="str">
        <f>_xlfn.XLOOKUP(Table1[[#This Row],[Product_ID]],[1]!Table1[Product_ID],[1]!Table1[Product_Name])</f>
        <v>Electronics Product 87</v>
      </c>
      <c r="F1287" t="str">
        <f>_xlfn.XLOOKUP(Table1[[#This Row],[Product_ID]],[1]!Table1[Product_ID],[1]!Table1[Category])</f>
        <v>Electronics</v>
      </c>
      <c r="G1287">
        <f>_xlfn.XLOOKUP(Table1[[#This Row],[Product_ID]],[1]!Table1[Product_ID],[1]!Table1[Unit_Price])</f>
        <v>25216</v>
      </c>
      <c r="H1287">
        <f>_xlfn.XLOOKUP(Table1[[#This Row],[Product_ID]],[1]!Table1[Product_ID],[1]!Table1[Cost])</f>
        <v>17651.2</v>
      </c>
      <c r="I1287">
        <v>3</v>
      </c>
      <c r="J1287">
        <v>10</v>
      </c>
      <c r="K1287">
        <f>Table1[[#This Row],[Quantity]]*Table1[[#This Row],[Unit_Price]]</f>
        <v>75648</v>
      </c>
      <c r="L1287">
        <f>Table1[[#This Row],[Quantity]]*Table1[[#This Row],[Cost]]</f>
        <v>52953.600000000006</v>
      </c>
      <c r="M1287">
        <f>Table1[[#This Row],[Sales]]-Table1[[#This Row],[Total_Cost]]</f>
        <v>22694.399999999994</v>
      </c>
      <c r="N1287" s="1">
        <f>Table1[[#This Row],[Profit]]/Table1[[#This Row],[Sales]]</f>
        <v>0.29999999999999993</v>
      </c>
      <c r="O1287" t="str">
        <f>TEXT(Table1[[#This Row],[Order_Date]],"mmmm")</f>
        <v>April</v>
      </c>
      <c r="P1287">
        <f>YEAR(Table1[[#This Row],[Order_Date]])</f>
        <v>2024</v>
      </c>
      <c r="Q1287" t="str">
        <f>"Q"&amp;ROUNDUP(MONTH(Table1[[#This Row],[Order_Date]])/3,0)</f>
        <v>Q2</v>
      </c>
    </row>
    <row r="1288" spans="1:17" x14ac:dyDescent="0.25">
      <c r="A1288" t="s">
        <v>2715</v>
      </c>
      <c r="B1288" t="s">
        <v>540</v>
      </c>
      <c r="C1288" t="s">
        <v>411</v>
      </c>
      <c r="D1288" t="s">
        <v>908</v>
      </c>
      <c r="E1288" t="str">
        <f>_xlfn.XLOOKUP(Table1[[#This Row],[Product_ID]],[1]!Table1[Product_ID],[1]!Table1[Product_Name])</f>
        <v>Beauty Product 41</v>
      </c>
      <c r="F1288" t="str">
        <f>_xlfn.XLOOKUP(Table1[[#This Row],[Product_ID]],[1]!Table1[Product_ID],[1]!Table1[Category])</f>
        <v>Beauty</v>
      </c>
      <c r="G1288">
        <f>_xlfn.XLOOKUP(Table1[[#This Row],[Product_ID]],[1]!Table1[Product_ID],[1]!Table1[Unit_Price])</f>
        <v>2433</v>
      </c>
      <c r="H1288">
        <f>_xlfn.XLOOKUP(Table1[[#This Row],[Product_ID]],[1]!Table1[Product_ID],[1]!Table1[Cost])</f>
        <v>1216.5</v>
      </c>
      <c r="I1288">
        <v>1</v>
      </c>
      <c r="J1288">
        <v>20</v>
      </c>
      <c r="K1288">
        <f>Table1[[#This Row],[Quantity]]*Table1[[#This Row],[Unit_Price]]</f>
        <v>2433</v>
      </c>
      <c r="L1288">
        <f>Table1[[#This Row],[Quantity]]*Table1[[#This Row],[Cost]]</f>
        <v>1216.5</v>
      </c>
      <c r="M1288">
        <f>Table1[[#This Row],[Sales]]-Table1[[#This Row],[Total_Cost]]</f>
        <v>1216.5</v>
      </c>
      <c r="N1288" s="1">
        <f>Table1[[#This Row],[Profit]]/Table1[[#This Row],[Sales]]</f>
        <v>0.5</v>
      </c>
      <c r="O1288" t="str">
        <f>TEXT(Table1[[#This Row],[Order_Date]],"mmmm")</f>
        <v>May</v>
      </c>
      <c r="P1288">
        <f>YEAR(Table1[[#This Row],[Order_Date]])</f>
        <v>2025</v>
      </c>
      <c r="Q1288" t="str">
        <f>"Q"&amp;ROUNDUP(MONTH(Table1[[#This Row],[Order_Date]])/3,0)</f>
        <v>Q2</v>
      </c>
    </row>
    <row r="1289" spans="1:17" x14ac:dyDescent="0.25">
      <c r="A1289" t="s">
        <v>2716</v>
      </c>
      <c r="B1289" t="s">
        <v>2657</v>
      </c>
      <c r="C1289" t="s">
        <v>2717</v>
      </c>
      <c r="D1289" t="s">
        <v>100</v>
      </c>
      <c r="E1289" t="str">
        <f>_xlfn.XLOOKUP(Table1[[#This Row],[Product_ID]],[1]!Table1[Product_ID],[1]!Table1[Product_Name])</f>
        <v>Electronics Product 74</v>
      </c>
      <c r="F1289" t="str">
        <f>_xlfn.XLOOKUP(Table1[[#This Row],[Product_ID]],[1]!Table1[Product_ID],[1]!Table1[Category])</f>
        <v>Electronics</v>
      </c>
      <c r="G1289">
        <f>_xlfn.XLOOKUP(Table1[[#This Row],[Product_ID]],[1]!Table1[Product_ID],[1]!Table1[Unit_Price])</f>
        <v>20835</v>
      </c>
      <c r="H1289">
        <f>_xlfn.XLOOKUP(Table1[[#This Row],[Product_ID]],[1]!Table1[Product_ID],[1]!Table1[Cost])</f>
        <v>12501</v>
      </c>
      <c r="I1289">
        <v>1</v>
      </c>
      <c r="J1289">
        <v>5</v>
      </c>
      <c r="K1289">
        <f>Table1[[#This Row],[Quantity]]*Table1[[#This Row],[Unit_Price]]</f>
        <v>20835</v>
      </c>
      <c r="L1289">
        <f>Table1[[#This Row],[Quantity]]*Table1[[#This Row],[Cost]]</f>
        <v>12501</v>
      </c>
      <c r="M1289">
        <f>Table1[[#This Row],[Sales]]-Table1[[#This Row],[Total_Cost]]</f>
        <v>8334</v>
      </c>
      <c r="N1289" s="1">
        <f>Table1[[#This Row],[Profit]]/Table1[[#This Row],[Sales]]</f>
        <v>0.4</v>
      </c>
      <c r="O1289" t="str">
        <f>TEXT(Table1[[#This Row],[Order_Date]],"mmmm")</f>
        <v>February</v>
      </c>
      <c r="P1289">
        <f>YEAR(Table1[[#This Row],[Order_Date]])</f>
        <v>2024</v>
      </c>
      <c r="Q1289" t="str">
        <f>"Q"&amp;ROUNDUP(MONTH(Table1[[#This Row],[Order_Date]])/3,0)</f>
        <v>Q1</v>
      </c>
    </row>
    <row r="1290" spans="1:17" x14ac:dyDescent="0.25">
      <c r="A1290" t="s">
        <v>2718</v>
      </c>
      <c r="B1290" t="s">
        <v>2719</v>
      </c>
      <c r="C1290" t="s">
        <v>922</v>
      </c>
      <c r="D1290" t="s">
        <v>317</v>
      </c>
      <c r="E1290" t="str">
        <f>_xlfn.XLOOKUP(Table1[[#This Row],[Product_ID]],[1]!Table1[Product_ID],[1]!Table1[Product_Name])</f>
        <v>Beauty Product 90</v>
      </c>
      <c r="F1290" t="str">
        <f>_xlfn.XLOOKUP(Table1[[#This Row],[Product_ID]],[1]!Table1[Product_ID],[1]!Table1[Category])</f>
        <v>Beauty</v>
      </c>
      <c r="G1290">
        <f>_xlfn.XLOOKUP(Table1[[#This Row],[Product_ID]],[1]!Table1[Product_ID],[1]!Table1[Unit_Price])</f>
        <v>1510</v>
      </c>
      <c r="H1290">
        <f>_xlfn.XLOOKUP(Table1[[#This Row],[Product_ID]],[1]!Table1[Product_ID],[1]!Table1[Cost])</f>
        <v>755</v>
      </c>
      <c r="I1290">
        <v>2</v>
      </c>
      <c r="J1290">
        <v>15</v>
      </c>
      <c r="K1290">
        <f>Table1[[#This Row],[Quantity]]*Table1[[#This Row],[Unit_Price]]</f>
        <v>3020</v>
      </c>
      <c r="L1290">
        <f>Table1[[#This Row],[Quantity]]*Table1[[#This Row],[Cost]]</f>
        <v>1510</v>
      </c>
      <c r="M1290">
        <f>Table1[[#This Row],[Sales]]-Table1[[#This Row],[Total_Cost]]</f>
        <v>1510</v>
      </c>
      <c r="N1290" s="1">
        <f>Table1[[#This Row],[Profit]]/Table1[[#This Row],[Sales]]</f>
        <v>0.5</v>
      </c>
      <c r="O1290" t="str">
        <f>TEXT(Table1[[#This Row],[Order_Date]],"mmmm")</f>
        <v>August</v>
      </c>
      <c r="P1290">
        <f>YEAR(Table1[[#This Row],[Order_Date]])</f>
        <v>2024</v>
      </c>
      <c r="Q1290" t="str">
        <f>"Q"&amp;ROUNDUP(MONTH(Table1[[#This Row],[Order_Date]])/3,0)</f>
        <v>Q3</v>
      </c>
    </row>
    <row r="1291" spans="1:17" x14ac:dyDescent="0.25">
      <c r="A1291" t="s">
        <v>2720</v>
      </c>
      <c r="B1291" t="s">
        <v>1204</v>
      </c>
      <c r="C1291" t="s">
        <v>408</v>
      </c>
      <c r="D1291" t="s">
        <v>317</v>
      </c>
      <c r="E1291" t="str">
        <f>_xlfn.XLOOKUP(Table1[[#This Row],[Product_ID]],[1]!Table1[Product_ID],[1]!Table1[Product_Name])</f>
        <v>Beauty Product 90</v>
      </c>
      <c r="F1291" t="str">
        <f>_xlfn.XLOOKUP(Table1[[#This Row],[Product_ID]],[1]!Table1[Product_ID],[1]!Table1[Category])</f>
        <v>Beauty</v>
      </c>
      <c r="G1291">
        <f>_xlfn.XLOOKUP(Table1[[#This Row],[Product_ID]],[1]!Table1[Product_ID],[1]!Table1[Unit_Price])</f>
        <v>1510</v>
      </c>
      <c r="H1291">
        <f>_xlfn.XLOOKUP(Table1[[#This Row],[Product_ID]],[1]!Table1[Product_ID],[1]!Table1[Cost])</f>
        <v>755</v>
      </c>
      <c r="I1291">
        <v>4</v>
      </c>
      <c r="J1291">
        <v>0</v>
      </c>
      <c r="K1291">
        <f>Table1[[#This Row],[Quantity]]*Table1[[#This Row],[Unit_Price]]</f>
        <v>6040</v>
      </c>
      <c r="L1291">
        <f>Table1[[#This Row],[Quantity]]*Table1[[#This Row],[Cost]]</f>
        <v>3020</v>
      </c>
      <c r="M1291">
        <f>Table1[[#This Row],[Sales]]-Table1[[#This Row],[Total_Cost]]</f>
        <v>3020</v>
      </c>
      <c r="N1291" s="1">
        <f>Table1[[#This Row],[Profit]]/Table1[[#This Row],[Sales]]</f>
        <v>0.5</v>
      </c>
      <c r="O1291" t="str">
        <f>TEXT(Table1[[#This Row],[Order_Date]],"mmmm")</f>
        <v>October</v>
      </c>
      <c r="P1291">
        <f>YEAR(Table1[[#This Row],[Order_Date]])</f>
        <v>2024</v>
      </c>
      <c r="Q1291" t="str">
        <f>"Q"&amp;ROUNDUP(MONTH(Table1[[#This Row],[Order_Date]])/3,0)</f>
        <v>Q4</v>
      </c>
    </row>
    <row r="1292" spans="1:17" x14ac:dyDescent="0.25">
      <c r="A1292" t="s">
        <v>2721</v>
      </c>
      <c r="B1292" t="s">
        <v>724</v>
      </c>
      <c r="C1292" t="s">
        <v>891</v>
      </c>
      <c r="D1292" t="s">
        <v>465</v>
      </c>
      <c r="E1292" t="str">
        <f>_xlfn.XLOOKUP(Table1[[#This Row],[Product_ID]],[1]!Table1[Product_ID],[1]!Table1[Product_Name])</f>
        <v>Beauty Product 71</v>
      </c>
      <c r="F1292" t="str">
        <f>_xlfn.XLOOKUP(Table1[[#This Row],[Product_ID]],[1]!Table1[Product_ID],[1]!Table1[Category])</f>
        <v>Beauty</v>
      </c>
      <c r="G1292">
        <f>_xlfn.XLOOKUP(Table1[[#This Row],[Product_ID]],[1]!Table1[Product_ID],[1]!Table1[Unit_Price])</f>
        <v>487</v>
      </c>
      <c r="H1292">
        <f>_xlfn.XLOOKUP(Table1[[#This Row],[Product_ID]],[1]!Table1[Product_ID],[1]!Table1[Cost])</f>
        <v>243.5</v>
      </c>
      <c r="I1292">
        <v>3</v>
      </c>
      <c r="J1292">
        <v>0</v>
      </c>
      <c r="K1292">
        <f>Table1[[#This Row],[Quantity]]*Table1[[#This Row],[Unit_Price]]</f>
        <v>1461</v>
      </c>
      <c r="L1292">
        <f>Table1[[#This Row],[Quantity]]*Table1[[#This Row],[Cost]]</f>
        <v>730.5</v>
      </c>
      <c r="M1292">
        <f>Table1[[#This Row],[Sales]]-Table1[[#This Row],[Total_Cost]]</f>
        <v>730.5</v>
      </c>
      <c r="N1292" s="1">
        <f>Table1[[#This Row],[Profit]]/Table1[[#This Row],[Sales]]</f>
        <v>0.5</v>
      </c>
      <c r="O1292" t="str">
        <f>TEXT(Table1[[#This Row],[Order_Date]],"mmmm")</f>
        <v>October</v>
      </c>
      <c r="P1292">
        <f>YEAR(Table1[[#This Row],[Order_Date]])</f>
        <v>2024</v>
      </c>
      <c r="Q1292" t="str">
        <f>"Q"&amp;ROUNDUP(MONTH(Table1[[#This Row],[Order_Date]])/3,0)</f>
        <v>Q4</v>
      </c>
    </row>
    <row r="1293" spans="1:17" x14ac:dyDescent="0.25">
      <c r="A1293" t="s">
        <v>2722</v>
      </c>
      <c r="B1293" t="s">
        <v>2723</v>
      </c>
      <c r="C1293" t="s">
        <v>2163</v>
      </c>
      <c r="D1293" t="s">
        <v>115</v>
      </c>
      <c r="E1293" t="str">
        <f>_xlfn.XLOOKUP(Table1[[#This Row],[Product_ID]],[1]!Table1[Product_ID],[1]!Table1[Product_Name])</f>
        <v>Beauty Product 85</v>
      </c>
      <c r="F1293" t="str">
        <f>_xlfn.XLOOKUP(Table1[[#This Row],[Product_ID]],[1]!Table1[Product_ID],[1]!Table1[Category])</f>
        <v>Beauty</v>
      </c>
      <c r="G1293">
        <f>_xlfn.XLOOKUP(Table1[[#This Row],[Product_ID]],[1]!Table1[Product_ID],[1]!Table1[Unit_Price])</f>
        <v>1436</v>
      </c>
      <c r="H1293">
        <f>_xlfn.XLOOKUP(Table1[[#This Row],[Product_ID]],[1]!Table1[Product_ID],[1]!Table1[Cost])</f>
        <v>1005.2</v>
      </c>
      <c r="I1293">
        <v>5</v>
      </c>
      <c r="J1293">
        <v>0</v>
      </c>
      <c r="K1293">
        <f>Table1[[#This Row],[Quantity]]*Table1[[#This Row],[Unit_Price]]</f>
        <v>7180</v>
      </c>
      <c r="L1293">
        <f>Table1[[#This Row],[Quantity]]*Table1[[#This Row],[Cost]]</f>
        <v>5026</v>
      </c>
      <c r="M1293">
        <f>Table1[[#This Row],[Sales]]-Table1[[#This Row],[Total_Cost]]</f>
        <v>2154</v>
      </c>
      <c r="N1293" s="1">
        <f>Table1[[#This Row],[Profit]]/Table1[[#This Row],[Sales]]</f>
        <v>0.3</v>
      </c>
      <c r="O1293" t="str">
        <f>TEXT(Table1[[#This Row],[Order_Date]],"mmmm")</f>
        <v>September</v>
      </c>
      <c r="P1293">
        <f>YEAR(Table1[[#This Row],[Order_Date]])</f>
        <v>2025</v>
      </c>
      <c r="Q1293" t="str">
        <f>"Q"&amp;ROUNDUP(MONTH(Table1[[#This Row],[Order_Date]])/3,0)</f>
        <v>Q3</v>
      </c>
    </row>
    <row r="1294" spans="1:17" x14ac:dyDescent="0.25">
      <c r="A1294" t="s">
        <v>2724</v>
      </c>
      <c r="B1294" t="s">
        <v>933</v>
      </c>
      <c r="C1294" t="s">
        <v>1826</v>
      </c>
      <c r="D1294" t="s">
        <v>659</v>
      </c>
      <c r="E1294" t="str">
        <f>_xlfn.XLOOKUP(Table1[[#This Row],[Product_ID]],[1]!Table1[Product_ID],[1]!Table1[Product_Name])</f>
        <v>Beauty Product 43</v>
      </c>
      <c r="F1294" t="str">
        <f>_xlfn.XLOOKUP(Table1[[#This Row],[Product_ID]],[1]!Table1[Product_ID],[1]!Table1[Category])</f>
        <v>Beauty</v>
      </c>
      <c r="G1294">
        <f>_xlfn.XLOOKUP(Table1[[#This Row],[Product_ID]],[1]!Table1[Product_ID],[1]!Table1[Unit_Price])</f>
        <v>1637</v>
      </c>
      <c r="H1294">
        <f>_xlfn.XLOOKUP(Table1[[#This Row],[Product_ID]],[1]!Table1[Product_ID],[1]!Table1[Cost])</f>
        <v>818.5</v>
      </c>
      <c r="I1294">
        <v>1</v>
      </c>
      <c r="J1294">
        <v>10</v>
      </c>
      <c r="K1294">
        <f>Table1[[#This Row],[Quantity]]*Table1[[#This Row],[Unit_Price]]</f>
        <v>1637</v>
      </c>
      <c r="L1294">
        <f>Table1[[#This Row],[Quantity]]*Table1[[#This Row],[Cost]]</f>
        <v>818.5</v>
      </c>
      <c r="M1294">
        <f>Table1[[#This Row],[Sales]]-Table1[[#This Row],[Total_Cost]]</f>
        <v>818.5</v>
      </c>
      <c r="N1294" s="1">
        <f>Table1[[#This Row],[Profit]]/Table1[[#This Row],[Sales]]</f>
        <v>0.5</v>
      </c>
      <c r="O1294" t="str">
        <f>TEXT(Table1[[#This Row],[Order_Date]],"mmmm")</f>
        <v>August</v>
      </c>
      <c r="P1294">
        <f>YEAR(Table1[[#This Row],[Order_Date]])</f>
        <v>2025</v>
      </c>
      <c r="Q1294" t="str">
        <f>"Q"&amp;ROUNDUP(MONTH(Table1[[#This Row],[Order_Date]])/3,0)</f>
        <v>Q3</v>
      </c>
    </row>
    <row r="1295" spans="1:17" x14ac:dyDescent="0.25">
      <c r="A1295" t="s">
        <v>2725</v>
      </c>
      <c r="B1295" t="s">
        <v>918</v>
      </c>
      <c r="C1295" t="s">
        <v>1450</v>
      </c>
      <c r="D1295" t="s">
        <v>1034</v>
      </c>
      <c r="E1295" t="str">
        <f>_xlfn.XLOOKUP(Table1[[#This Row],[Product_ID]],[1]!Table1[Product_ID],[1]!Table1[Product_Name])</f>
        <v>Electronics Product 36</v>
      </c>
      <c r="F1295" t="str">
        <f>_xlfn.XLOOKUP(Table1[[#This Row],[Product_ID]],[1]!Table1[Product_ID],[1]!Table1[Category])</f>
        <v>Electronics</v>
      </c>
      <c r="G1295">
        <f>_xlfn.XLOOKUP(Table1[[#This Row],[Product_ID]],[1]!Table1[Product_ID],[1]!Table1[Unit_Price])</f>
        <v>3046</v>
      </c>
      <c r="H1295">
        <f>_xlfn.XLOOKUP(Table1[[#This Row],[Product_ID]],[1]!Table1[Product_ID],[1]!Table1[Cost])</f>
        <v>1827.6</v>
      </c>
      <c r="I1295">
        <v>4</v>
      </c>
      <c r="J1295">
        <v>15</v>
      </c>
      <c r="K1295">
        <f>Table1[[#This Row],[Quantity]]*Table1[[#This Row],[Unit_Price]]</f>
        <v>12184</v>
      </c>
      <c r="L1295">
        <f>Table1[[#This Row],[Quantity]]*Table1[[#This Row],[Cost]]</f>
        <v>7310.4</v>
      </c>
      <c r="M1295">
        <f>Table1[[#This Row],[Sales]]-Table1[[#This Row],[Total_Cost]]</f>
        <v>4873.6000000000004</v>
      </c>
      <c r="N1295" s="1">
        <f>Table1[[#This Row],[Profit]]/Table1[[#This Row],[Sales]]</f>
        <v>0.4</v>
      </c>
      <c r="O1295" t="str">
        <f>TEXT(Table1[[#This Row],[Order_Date]],"mmmm")</f>
        <v>February</v>
      </c>
      <c r="P1295">
        <f>YEAR(Table1[[#This Row],[Order_Date]])</f>
        <v>2024</v>
      </c>
      <c r="Q1295" t="str">
        <f>"Q"&amp;ROUNDUP(MONTH(Table1[[#This Row],[Order_Date]])/3,0)</f>
        <v>Q1</v>
      </c>
    </row>
    <row r="1296" spans="1:17" x14ac:dyDescent="0.25">
      <c r="A1296" t="s">
        <v>2726</v>
      </c>
      <c r="B1296" t="s">
        <v>2727</v>
      </c>
      <c r="C1296" t="s">
        <v>1357</v>
      </c>
      <c r="D1296" t="s">
        <v>81</v>
      </c>
      <c r="E1296" t="str">
        <f>_xlfn.XLOOKUP(Table1[[#This Row],[Product_ID]],[1]!Table1[Product_ID],[1]!Table1[Product_Name])</f>
        <v>Beauty Product 4</v>
      </c>
      <c r="F1296" t="str">
        <f>_xlfn.XLOOKUP(Table1[[#This Row],[Product_ID]],[1]!Table1[Product_ID],[1]!Table1[Category])</f>
        <v>Beauty</v>
      </c>
      <c r="G1296">
        <f>_xlfn.XLOOKUP(Table1[[#This Row],[Product_ID]],[1]!Table1[Product_ID],[1]!Table1[Unit_Price])</f>
        <v>591</v>
      </c>
      <c r="H1296">
        <f>_xlfn.XLOOKUP(Table1[[#This Row],[Product_ID]],[1]!Table1[Product_ID],[1]!Table1[Cost])</f>
        <v>354.6</v>
      </c>
      <c r="I1296">
        <v>1</v>
      </c>
      <c r="J1296">
        <v>10</v>
      </c>
      <c r="K1296">
        <f>Table1[[#This Row],[Quantity]]*Table1[[#This Row],[Unit_Price]]</f>
        <v>591</v>
      </c>
      <c r="L1296">
        <f>Table1[[#This Row],[Quantity]]*Table1[[#This Row],[Cost]]</f>
        <v>354.6</v>
      </c>
      <c r="M1296">
        <f>Table1[[#This Row],[Sales]]-Table1[[#This Row],[Total_Cost]]</f>
        <v>236.39999999999998</v>
      </c>
      <c r="N1296" s="1">
        <f>Table1[[#This Row],[Profit]]/Table1[[#This Row],[Sales]]</f>
        <v>0.39999999999999997</v>
      </c>
      <c r="O1296" t="str">
        <f>TEXT(Table1[[#This Row],[Order_Date]],"mmmm")</f>
        <v>December</v>
      </c>
      <c r="P1296">
        <f>YEAR(Table1[[#This Row],[Order_Date]])</f>
        <v>2025</v>
      </c>
      <c r="Q1296" t="str">
        <f>"Q"&amp;ROUNDUP(MONTH(Table1[[#This Row],[Order_Date]])/3,0)</f>
        <v>Q4</v>
      </c>
    </row>
    <row r="1297" spans="1:17" x14ac:dyDescent="0.25">
      <c r="A1297" t="s">
        <v>2728</v>
      </c>
      <c r="B1297" t="s">
        <v>583</v>
      </c>
      <c r="C1297" t="s">
        <v>1699</v>
      </c>
      <c r="D1297" t="s">
        <v>1526</v>
      </c>
      <c r="E1297" t="str">
        <f>_xlfn.XLOOKUP(Table1[[#This Row],[Product_ID]],[1]!Table1[Product_ID],[1]!Table1[Product_Name])</f>
        <v>Electronics Product 6</v>
      </c>
      <c r="F1297" t="str">
        <f>_xlfn.XLOOKUP(Table1[[#This Row],[Product_ID]],[1]!Table1[Product_ID],[1]!Table1[Category])</f>
        <v>Electronics</v>
      </c>
      <c r="G1297">
        <f>_xlfn.XLOOKUP(Table1[[#This Row],[Product_ID]],[1]!Table1[Product_ID],[1]!Table1[Unit_Price])</f>
        <v>18855</v>
      </c>
      <c r="H1297">
        <f>_xlfn.XLOOKUP(Table1[[#This Row],[Product_ID]],[1]!Table1[Product_ID],[1]!Table1[Cost])</f>
        <v>9427.5</v>
      </c>
      <c r="I1297">
        <v>4</v>
      </c>
      <c r="J1297">
        <v>15</v>
      </c>
      <c r="K1297">
        <f>Table1[[#This Row],[Quantity]]*Table1[[#This Row],[Unit_Price]]</f>
        <v>75420</v>
      </c>
      <c r="L1297">
        <f>Table1[[#This Row],[Quantity]]*Table1[[#This Row],[Cost]]</f>
        <v>37710</v>
      </c>
      <c r="M1297">
        <f>Table1[[#This Row],[Sales]]-Table1[[#This Row],[Total_Cost]]</f>
        <v>37710</v>
      </c>
      <c r="N1297" s="1">
        <f>Table1[[#This Row],[Profit]]/Table1[[#This Row],[Sales]]</f>
        <v>0.5</v>
      </c>
      <c r="O1297" t="str">
        <f>TEXT(Table1[[#This Row],[Order_Date]],"mmmm")</f>
        <v>July</v>
      </c>
      <c r="P1297">
        <f>YEAR(Table1[[#This Row],[Order_Date]])</f>
        <v>2025</v>
      </c>
      <c r="Q1297" t="str">
        <f>"Q"&amp;ROUNDUP(MONTH(Table1[[#This Row],[Order_Date]])/3,0)</f>
        <v>Q3</v>
      </c>
    </row>
    <row r="1298" spans="1:17" x14ac:dyDescent="0.25">
      <c r="A1298" t="s">
        <v>2729</v>
      </c>
      <c r="B1298" t="s">
        <v>2730</v>
      </c>
      <c r="C1298" t="s">
        <v>2731</v>
      </c>
      <c r="D1298" t="s">
        <v>908</v>
      </c>
      <c r="E1298" t="str">
        <f>_xlfn.XLOOKUP(Table1[[#This Row],[Product_ID]],[1]!Table1[Product_ID],[1]!Table1[Product_Name])</f>
        <v>Beauty Product 41</v>
      </c>
      <c r="F1298" t="str">
        <f>_xlfn.XLOOKUP(Table1[[#This Row],[Product_ID]],[1]!Table1[Product_ID],[1]!Table1[Category])</f>
        <v>Beauty</v>
      </c>
      <c r="G1298">
        <f>_xlfn.XLOOKUP(Table1[[#This Row],[Product_ID]],[1]!Table1[Product_ID],[1]!Table1[Unit_Price])</f>
        <v>2433</v>
      </c>
      <c r="H1298">
        <f>_xlfn.XLOOKUP(Table1[[#This Row],[Product_ID]],[1]!Table1[Product_ID],[1]!Table1[Cost])</f>
        <v>1216.5</v>
      </c>
      <c r="I1298">
        <v>4</v>
      </c>
      <c r="J1298">
        <v>10</v>
      </c>
      <c r="K1298">
        <f>Table1[[#This Row],[Quantity]]*Table1[[#This Row],[Unit_Price]]</f>
        <v>9732</v>
      </c>
      <c r="L1298">
        <f>Table1[[#This Row],[Quantity]]*Table1[[#This Row],[Cost]]</f>
        <v>4866</v>
      </c>
      <c r="M1298">
        <f>Table1[[#This Row],[Sales]]-Table1[[#This Row],[Total_Cost]]</f>
        <v>4866</v>
      </c>
      <c r="N1298" s="1">
        <f>Table1[[#This Row],[Profit]]/Table1[[#This Row],[Sales]]</f>
        <v>0.5</v>
      </c>
      <c r="O1298" t="str">
        <f>TEXT(Table1[[#This Row],[Order_Date]],"mmmm")</f>
        <v>June</v>
      </c>
      <c r="P1298">
        <f>YEAR(Table1[[#This Row],[Order_Date]])</f>
        <v>2024</v>
      </c>
      <c r="Q1298" t="str">
        <f>"Q"&amp;ROUNDUP(MONTH(Table1[[#This Row],[Order_Date]])/3,0)</f>
        <v>Q2</v>
      </c>
    </row>
    <row r="1299" spans="1:17" x14ac:dyDescent="0.25">
      <c r="A1299" t="s">
        <v>2732</v>
      </c>
      <c r="B1299" t="s">
        <v>204</v>
      </c>
      <c r="C1299" t="s">
        <v>2076</v>
      </c>
      <c r="D1299" t="s">
        <v>362</v>
      </c>
      <c r="E1299" t="str">
        <f>_xlfn.XLOOKUP(Table1[[#This Row],[Product_ID]],[1]!Table1[Product_ID],[1]!Table1[Product_Name])</f>
        <v>Clothing Product 25</v>
      </c>
      <c r="F1299" t="str">
        <f>_xlfn.XLOOKUP(Table1[[#This Row],[Product_ID]],[1]!Table1[Product_ID],[1]!Table1[Category])</f>
        <v>Clothing</v>
      </c>
      <c r="G1299">
        <f>_xlfn.XLOOKUP(Table1[[#This Row],[Product_ID]],[1]!Table1[Product_ID],[1]!Table1[Unit_Price])</f>
        <v>696</v>
      </c>
      <c r="H1299">
        <f>_xlfn.XLOOKUP(Table1[[#This Row],[Product_ID]],[1]!Table1[Product_ID],[1]!Table1[Cost])</f>
        <v>348</v>
      </c>
      <c r="I1299">
        <v>3</v>
      </c>
      <c r="J1299">
        <v>5</v>
      </c>
      <c r="K1299">
        <f>Table1[[#This Row],[Quantity]]*Table1[[#This Row],[Unit_Price]]</f>
        <v>2088</v>
      </c>
      <c r="L1299">
        <f>Table1[[#This Row],[Quantity]]*Table1[[#This Row],[Cost]]</f>
        <v>1044</v>
      </c>
      <c r="M1299">
        <f>Table1[[#This Row],[Sales]]-Table1[[#This Row],[Total_Cost]]</f>
        <v>1044</v>
      </c>
      <c r="N1299" s="1">
        <f>Table1[[#This Row],[Profit]]/Table1[[#This Row],[Sales]]</f>
        <v>0.5</v>
      </c>
      <c r="O1299" t="str">
        <f>TEXT(Table1[[#This Row],[Order_Date]],"mmmm")</f>
        <v>March</v>
      </c>
      <c r="P1299">
        <f>YEAR(Table1[[#This Row],[Order_Date]])</f>
        <v>2024</v>
      </c>
      <c r="Q1299" t="str">
        <f>"Q"&amp;ROUNDUP(MONTH(Table1[[#This Row],[Order_Date]])/3,0)</f>
        <v>Q1</v>
      </c>
    </row>
    <row r="1300" spans="1:17" x14ac:dyDescent="0.25">
      <c r="A1300" t="s">
        <v>2733</v>
      </c>
      <c r="B1300" t="s">
        <v>2734</v>
      </c>
      <c r="C1300" t="s">
        <v>1806</v>
      </c>
      <c r="D1300" t="s">
        <v>119</v>
      </c>
      <c r="E1300" t="str">
        <f>_xlfn.XLOOKUP(Table1[[#This Row],[Product_ID]],[1]!Table1[Product_ID],[1]!Table1[Product_Name])</f>
        <v>Electronics Product 56</v>
      </c>
      <c r="F1300" t="str">
        <f>_xlfn.XLOOKUP(Table1[[#This Row],[Product_ID]],[1]!Table1[Product_ID],[1]!Table1[Category])</f>
        <v>Electronics</v>
      </c>
      <c r="G1300">
        <f>_xlfn.XLOOKUP(Table1[[#This Row],[Product_ID]],[1]!Table1[Product_ID],[1]!Table1[Unit_Price])</f>
        <v>18900</v>
      </c>
      <c r="H1300">
        <f>_xlfn.XLOOKUP(Table1[[#This Row],[Product_ID]],[1]!Table1[Product_ID],[1]!Table1[Cost])</f>
        <v>9450</v>
      </c>
      <c r="I1300">
        <v>4</v>
      </c>
      <c r="J1300">
        <v>20</v>
      </c>
      <c r="K1300">
        <f>Table1[[#This Row],[Quantity]]*Table1[[#This Row],[Unit_Price]]</f>
        <v>75600</v>
      </c>
      <c r="L1300">
        <f>Table1[[#This Row],[Quantity]]*Table1[[#This Row],[Cost]]</f>
        <v>37800</v>
      </c>
      <c r="M1300">
        <f>Table1[[#This Row],[Sales]]-Table1[[#This Row],[Total_Cost]]</f>
        <v>37800</v>
      </c>
      <c r="N1300" s="1">
        <f>Table1[[#This Row],[Profit]]/Table1[[#This Row],[Sales]]</f>
        <v>0.5</v>
      </c>
      <c r="O1300" t="str">
        <f>TEXT(Table1[[#This Row],[Order_Date]],"mmmm")</f>
        <v>March</v>
      </c>
      <c r="P1300">
        <f>YEAR(Table1[[#This Row],[Order_Date]])</f>
        <v>2025</v>
      </c>
      <c r="Q1300" t="str">
        <f>"Q"&amp;ROUNDUP(MONTH(Table1[[#This Row],[Order_Date]])/3,0)</f>
        <v>Q1</v>
      </c>
    </row>
    <row r="1301" spans="1:17" x14ac:dyDescent="0.25">
      <c r="A1301" t="s">
        <v>2735</v>
      </c>
      <c r="B1301" t="s">
        <v>1377</v>
      </c>
      <c r="C1301" t="s">
        <v>2736</v>
      </c>
      <c r="D1301" t="s">
        <v>331</v>
      </c>
      <c r="E1301" t="str">
        <f>_xlfn.XLOOKUP(Table1[[#This Row],[Product_ID]],[1]!Table1[Product_ID],[1]!Table1[Product_Name])</f>
        <v>Electronics Product 24</v>
      </c>
      <c r="F1301" t="str">
        <f>_xlfn.XLOOKUP(Table1[[#This Row],[Product_ID]],[1]!Table1[Product_ID],[1]!Table1[Category])</f>
        <v>Electronics</v>
      </c>
      <c r="G1301">
        <f>_xlfn.XLOOKUP(Table1[[#This Row],[Product_ID]],[1]!Table1[Product_ID],[1]!Table1[Unit_Price])</f>
        <v>9702</v>
      </c>
      <c r="H1301">
        <f>_xlfn.XLOOKUP(Table1[[#This Row],[Product_ID]],[1]!Table1[Product_ID],[1]!Table1[Cost])</f>
        <v>4851</v>
      </c>
      <c r="I1301">
        <v>4</v>
      </c>
      <c r="J1301">
        <v>10</v>
      </c>
      <c r="K1301">
        <f>Table1[[#This Row],[Quantity]]*Table1[[#This Row],[Unit_Price]]</f>
        <v>38808</v>
      </c>
      <c r="L1301">
        <f>Table1[[#This Row],[Quantity]]*Table1[[#This Row],[Cost]]</f>
        <v>19404</v>
      </c>
      <c r="M1301">
        <f>Table1[[#This Row],[Sales]]-Table1[[#This Row],[Total_Cost]]</f>
        <v>19404</v>
      </c>
      <c r="N1301" s="1">
        <f>Table1[[#This Row],[Profit]]/Table1[[#This Row],[Sales]]</f>
        <v>0.5</v>
      </c>
      <c r="O1301" t="str">
        <f>TEXT(Table1[[#This Row],[Order_Date]],"mmmm")</f>
        <v>December</v>
      </c>
      <c r="P1301">
        <f>YEAR(Table1[[#This Row],[Order_Date]])</f>
        <v>2024</v>
      </c>
      <c r="Q1301" t="str">
        <f>"Q"&amp;ROUNDUP(MONTH(Table1[[#This Row],[Order_Date]])/3,0)</f>
        <v>Q4</v>
      </c>
    </row>
    <row r="1302" spans="1:17" x14ac:dyDescent="0.25">
      <c r="A1302" t="s">
        <v>2737</v>
      </c>
      <c r="B1302" t="s">
        <v>870</v>
      </c>
      <c r="C1302" t="s">
        <v>1621</v>
      </c>
      <c r="D1302" t="s">
        <v>999</v>
      </c>
      <c r="E1302" t="str">
        <f>_xlfn.XLOOKUP(Table1[[#This Row],[Product_ID]],[1]!Table1[Product_ID],[1]!Table1[Product_Name])</f>
        <v>Beauty Product 51</v>
      </c>
      <c r="F1302" t="str">
        <f>_xlfn.XLOOKUP(Table1[[#This Row],[Product_ID]],[1]!Table1[Product_ID],[1]!Table1[Category])</f>
        <v>Beauty</v>
      </c>
      <c r="G1302">
        <f>_xlfn.XLOOKUP(Table1[[#This Row],[Product_ID]],[1]!Table1[Product_ID],[1]!Table1[Unit_Price])</f>
        <v>1507</v>
      </c>
      <c r="H1302">
        <f>_xlfn.XLOOKUP(Table1[[#This Row],[Product_ID]],[1]!Table1[Product_ID],[1]!Table1[Cost])</f>
        <v>753.5</v>
      </c>
      <c r="I1302">
        <v>4</v>
      </c>
      <c r="J1302">
        <v>10</v>
      </c>
      <c r="K1302">
        <f>Table1[[#This Row],[Quantity]]*Table1[[#This Row],[Unit_Price]]</f>
        <v>6028</v>
      </c>
      <c r="L1302">
        <f>Table1[[#This Row],[Quantity]]*Table1[[#This Row],[Cost]]</f>
        <v>3014</v>
      </c>
      <c r="M1302">
        <f>Table1[[#This Row],[Sales]]-Table1[[#This Row],[Total_Cost]]</f>
        <v>3014</v>
      </c>
      <c r="N1302" s="1">
        <f>Table1[[#This Row],[Profit]]/Table1[[#This Row],[Sales]]</f>
        <v>0.5</v>
      </c>
      <c r="O1302" t="str">
        <f>TEXT(Table1[[#This Row],[Order_Date]],"mmmm")</f>
        <v>November</v>
      </c>
      <c r="P1302">
        <f>YEAR(Table1[[#This Row],[Order_Date]])</f>
        <v>2024</v>
      </c>
      <c r="Q1302" t="str">
        <f>"Q"&amp;ROUNDUP(MONTH(Table1[[#This Row],[Order_Date]])/3,0)</f>
        <v>Q4</v>
      </c>
    </row>
    <row r="1303" spans="1:17" x14ac:dyDescent="0.25">
      <c r="A1303" t="s">
        <v>2738</v>
      </c>
      <c r="B1303" t="s">
        <v>2739</v>
      </c>
      <c r="C1303" t="s">
        <v>1561</v>
      </c>
      <c r="D1303" t="s">
        <v>1034</v>
      </c>
      <c r="E1303" t="str">
        <f>_xlfn.XLOOKUP(Table1[[#This Row],[Product_ID]],[1]!Table1[Product_ID],[1]!Table1[Product_Name])</f>
        <v>Electronics Product 36</v>
      </c>
      <c r="F1303" t="str">
        <f>_xlfn.XLOOKUP(Table1[[#This Row],[Product_ID]],[1]!Table1[Product_ID],[1]!Table1[Category])</f>
        <v>Electronics</v>
      </c>
      <c r="G1303">
        <f>_xlfn.XLOOKUP(Table1[[#This Row],[Product_ID]],[1]!Table1[Product_ID],[1]!Table1[Unit_Price])</f>
        <v>3046</v>
      </c>
      <c r="H1303">
        <f>_xlfn.XLOOKUP(Table1[[#This Row],[Product_ID]],[1]!Table1[Product_ID],[1]!Table1[Cost])</f>
        <v>1827.6</v>
      </c>
      <c r="I1303">
        <v>2</v>
      </c>
      <c r="J1303">
        <v>10</v>
      </c>
      <c r="K1303">
        <f>Table1[[#This Row],[Quantity]]*Table1[[#This Row],[Unit_Price]]</f>
        <v>6092</v>
      </c>
      <c r="L1303">
        <f>Table1[[#This Row],[Quantity]]*Table1[[#This Row],[Cost]]</f>
        <v>3655.2</v>
      </c>
      <c r="M1303">
        <f>Table1[[#This Row],[Sales]]-Table1[[#This Row],[Total_Cost]]</f>
        <v>2436.8000000000002</v>
      </c>
      <c r="N1303" s="1">
        <f>Table1[[#This Row],[Profit]]/Table1[[#This Row],[Sales]]</f>
        <v>0.4</v>
      </c>
      <c r="O1303" t="str">
        <f>TEXT(Table1[[#This Row],[Order_Date]],"mmmm")</f>
        <v>January</v>
      </c>
      <c r="P1303">
        <f>YEAR(Table1[[#This Row],[Order_Date]])</f>
        <v>2025</v>
      </c>
      <c r="Q1303" t="str">
        <f>"Q"&amp;ROUNDUP(MONTH(Table1[[#This Row],[Order_Date]])/3,0)</f>
        <v>Q1</v>
      </c>
    </row>
    <row r="1304" spans="1:17" x14ac:dyDescent="0.25">
      <c r="A1304" t="s">
        <v>2740</v>
      </c>
      <c r="B1304" t="s">
        <v>2025</v>
      </c>
      <c r="C1304" t="s">
        <v>2446</v>
      </c>
      <c r="D1304" t="s">
        <v>366</v>
      </c>
      <c r="E1304" t="str">
        <f>_xlfn.XLOOKUP(Table1[[#This Row],[Product_ID]],[1]!Table1[Product_ID],[1]!Table1[Product_Name])</f>
        <v>Home &amp; Kitchen Product 93</v>
      </c>
      <c r="F1304" t="str">
        <f>_xlfn.XLOOKUP(Table1[[#This Row],[Product_ID]],[1]!Table1[Product_ID],[1]!Table1[Category])</f>
        <v>Home &amp; Kitchen</v>
      </c>
      <c r="G1304">
        <f>_xlfn.XLOOKUP(Table1[[#This Row],[Product_ID]],[1]!Table1[Product_ID],[1]!Table1[Unit_Price])</f>
        <v>10597</v>
      </c>
      <c r="H1304">
        <f>_xlfn.XLOOKUP(Table1[[#This Row],[Product_ID]],[1]!Table1[Product_ID],[1]!Table1[Cost])</f>
        <v>5298.5</v>
      </c>
      <c r="I1304">
        <v>5</v>
      </c>
      <c r="J1304">
        <v>10</v>
      </c>
      <c r="K1304">
        <f>Table1[[#This Row],[Quantity]]*Table1[[#This Row],[Unit_Price]]</f>
        <v>52985</v>
      </c>
      <c r="L1304">
        <f>Table1[[#This Row],[Quantity]]*Table1[[#This Row],[Cost]]</f>
        <v>26492.5</v>
      </c>
      <c r="M1304">
        <f>Table1[[#This Row],[Sales]]-Table1[[#This Row],[Total_Cost]]</f>
        <v>26492.5</v>
      </c>
      <c r="N1304" s="1">
        <f>Table1[[#This Row],[Profit]]/Table1[[#This Row],[Sales]]</f>
        <v>0.5</v>
      </c>
      <c r="O1304" t="str">
        <f>TEXT(Table1[[#This Row],[Order_Date]],"mmmm")</f>
        <v>April</v>
      </c>
      <c r="P1304">
        <f>YEAR(Table1[[#This Row],[Order_Date]])</f>
        <v>2025</v>
      </c>
      <c r="Q1304" t="str">
        <f>"Q"&amp;ROUNDUP(MONTH(Table1[[#This Row],[Order_Date]])/3,0)</f>
        <v>Q2</v>
      </c>
    </row>
    <row r="1305" spans="1:17" x14ac:dyDescent="0.25">
      <c r="A1305" t="s">
        <v>2741</v>
      </c>
      <c r="B1305" t="s">
        <v>1427</v>
      </c>
      <c r="C1305" t="s">
        <v>2068</v>
      </c>
      <c r="D1305" t="s">
        <v>444</v>
      </c>
      <c r="E1305" t="str">
        <f>_xlfn.XLOOKUP(Table1[[#This Row],[Product_ID]],[1]!Table1[Product_ID],[1]!Table1[Product_Name])</f>
        <v>Sports Product 14</v>
      </c>
      <c r="F1305" t="str">
        <f>_xlfn.XLOOKUP(Table1[[#This Row],[Product_ID]],[1]!Table1[Product_ID],[1]!Table1[Category])</f>
        <v>Sports</v>
      </c>
      <c r="G1305">
        <f>_xlfn.XLOOKUP(Table1[[#This Row],[Product_ID]],[1]!Table1[Product_ID],[1]!Table1[Unit_Price])</f>
        <v>9565</v>
      </c>
      <c r="H1305">
        <f>_xlfn.XLOOKUP(Table1[[#This Row],[Product_ID]],[1]!Table1[Product_ID],[1]!Table1[Cost])</f>
        <v>6695.5</v>
      </c>
      <c r="I1305">
        <v>4</v>
      </c>
      <c r="J1305">
        <v>5</v>
      </c>
      <c r="K1305">
        <f>Table1[[#This Row],[Quantity]]*Table1[[#This Row],[Unit_Price]]</f>
        <v>38260</v>
      </c>
      <c r="L1305">
        <f>Table1[[#This Row],[Quantity]]*Table1[[#This Row],[Cost]]</f>
        <v>26782</v>
      </c>
      <c r="M1305">
        <f>Table1[[#This Row],[Sales]]-Table1[[#This Row],[Total_Cost]]</f>
        <v>11478</v>
      </c>
      <c r="N1305" s="1">
        <f>Table1[[#This Row],[Profit]]/Table1[[#This Row],[Sales]]</f>
        <v>0.3</v>
      </c>
      <c r="O1305" t="str">
        <f>TEXT(Table1[[#This Row],[Order_Date]],"mmmm")</f>
        <v>April</v>
      </c>
      <c r="P1305">
        <f>YEAR(Table1[[#This Row],[Order_Date]])</f>
        <v>2025</v>
      </c>
      <c r="Q1305" t="str">
        <f>"Q"&amp;ROUNDUP(MONTH(Table1[[#This Row],[Order_Date]])/3,0)</f>
        <v>Q2</v>
      </c>
    </row>
    <row r="1306" spans="1:17" x14ac:dyDescent="0.25">
      <c r="A1306" t="s">
        <v>2742</v>
      </c>
      <c r="B1306" t="s">
        <v>1795</v>
      </c>
      <c r="C1306" t="s">
        <v>2684</v>
      </c>
      <c r="D1306" t="s">
        <v>598</v>
      </c>
      <c r="E1306" t="str">
        <f>_xlfn.XLOOKUP(Table1[[#This Row],[Product_ID]],[1]!Table1[Product_ID],[1]!Table1[Product_Name])</f>
        <v>Clothing Product 84</v>
      </c>
      <c r="F1306" t="str">
        <f>_xlfn.XLOOKUP(Table1[[#This Row],[Product_ID]],[1]!Table1[Product_ID],[1]!Table1[Category])</f>
        <v>Clothing</v>
      </c>
      <c r="G1306">
        <f>_xlfn.XLOOKUP(Table1[[#This Row],[Product_ID]],[1]!Table1[Product_ID],[1]!Table1[Unit_Price])</f>
        <v>3921</v>
      </c>
      <c r="H1306">
        <f>_xlfn.XLOOKUP(Table1[[#This Row],[Product_ID]],[1]!Table1[Product_ID],[1]!Table1[Cost])</f>
        <v>2352.6</v>
      </c>
      <c r="I1306">
        <v>4</v>
      </c>
      <c r="J1306">
        <v>5</v>
      </c>
      <c r="K1306">
        <f>Table1[[#This Row],[Quantity]]*Table1[[#This Row],[Unit_Price]]</f>
        <v>15684</v>
      </c>
      <c r="L1306">
        <f>Table1[[#This Row],[Quantity]]*Table1[[#This Row],[Cost]]</f>
        <v>9410.4</v>
      </c>
      <c r="M1306">
        <f>Table1[[#This Row],[Sales]]-Table1[[#This Row],[Total_Cost]]</f>
        <v>6273.6</v>
      </c>
      <c r="N1306" s="1">
        <f>Table1[[#This Row],[Profit]]/Table1[[#This Row],[Sales]]</f>
        <v>0.4</v>
      </c>
      <c r="O1306" t="str">
        <f>TEXT(Table1[[#This Row],[Order_Date]],"mmmm")</f>
        <v>April</v>
      </c>
      <c r="P1306">
        <f>YEAR(Table1[[#This Row],[Order_Date]])</f>
        <v>2025</v>
      </c>
      <c r="Q1306" t="str">
        <f>"Q"&amp;ROUNDUP(MONTH(Table1[[#This Row],[Order_Date]])/3,0)</f>
        <v>Q2</v>
      </c>
    </row>
    <row r="1307" spans="1:17" x14ac:dyDescent="0.25">
      <c r="A1307" t="s">
        <v>2743</v>
      </c>
      <c r="B1307" t="s">
        <v>2643</v>
      </c>
      <c r="C1307" t="s">
        <v>684</v>
      </c>
      <c r="D1307" t="s">
        <v>171</v>
      </c>
      <c r="E1307" t="str">
        <f>_xlfn.XLOOKUP(Table1[[#This Row],[Product_ID]],[1]!Table1[Product_ID],[1]!Table1[Product_Name])</f>
        <v>Clothing Product 27</v>
      </c>
      <c r="F1307" t="str">
        <f>_xlfn.XLOOKUP(Table1[[#This Row],[Product_ID]],[1]!Table1[Product_ID],[1]!Table1[Category])</f>
        <v>Clothing</v>
      </c>
      <c r="G1307">
        <f>_xlfn.XLOOKUP(Table1[[#This Row],[Product_ID]],[1]!Table1[Product_ID],[1]!Table1[Unit_Price])</f>
        <v>4969</v>
      </c>
      <c r="H1307">
        <f>_xlfn.XLOOKUP(Table1[[#This Row],[Product_ID]],[1]!Table1[Product_ID],[1]!Table1[Cost])</f>
        <v>2484.5</v>
      </c>
      <c r="I1307">
        <v>4</v>
      </c>
      <c r="J1307">
        <v>20</v>
      </c>
      <c r="K1307">
        <f>Table1[[#This Row],[Quantity]]*Table1[[#This Row],[Unit_Price]]</f>
        <v>19876</v>
      </c>
      <c r="L1307">
        <f>Table1[[#This Row],[Quantity]]*Table1[[#This Row],[Cost]]</f>
        <v>9938</v>
      </c>
      <c r="M1307">
        <f>Table1[[#This Row],[Sales]]-Table1[[#This Row],[Total_Cost]]</f>
        <v>9938</v>
      </c>
      <c r="N1307" s="1">
        <f>Table1[[#This Row],[Profit]]/Table1[[#This Row],[Sales]]</f>
        <v>0.5</v>
      </c>
      <c r="O1307" t="str">
        <f>TEXT(Table1[[#This Row],[Order_Date]],"mmmm")</f>
        <v>July</v>
      </c>
      <c r="P1307">
        <f>YEAR(Table1[[#This Row],[Order_Date]])</f>
        <v>2024</v>
      </c>
      <c r="Q1307" t="str">
        <f>"Q"&amp;ROUNDUP(MONTH(Table1[[#This Row],[Order_Date]])/3,0)</f>
        <v>Q3</v>
      </c>
    </row>
    <row r="1308" spans="1:17" x14ac:dyDescent="0.25">
      <c r="A1308" t="s">
        <v>2744</v>
      </c>
      <c r="B1308" t="s">
        <v>364</v>
      </c>
      <c r="C1308" t="s">
        <v>2745</v>
      </c>
      <c r="D1308" t="s">
        <v>288</v>
      </c>
      <c r="E1308" t="str">
        <f>_xlfn.XLOOKUP(Table1[[#This Row],[Product_ID]],[1]!Table1[Product_ID],[1]!Table1[Product_Name])</f>
        <v>Clothing Product 81</v>
      </c>
      <c r="F1308" t="str">
        <f>_xlfn.XLOOKUP(Table1[[#This Row],[Product_ID]],[1]!Table1[Product_ID],[1]!Table1[Category])</f>
        <v>Clothing</v>
      </c>
      <c r="G1308">
        <f>_xlfn.XLOOKUP(Table1[[#This Row],[Product_ID]],[1]!Table1[Product_ID],[1]!Table1[Unit_Price])</f>
        <v>4046</v>
      </c>
      <c r="H1308">
        <f>_xlfn.XLOOKUP(Table1[[#This Row],[Product_ID]],[1]!Table1[Product_ID],[1]!Table1[Cost])</f>
        <v>2427.6</v>
      </c>
      <c r="I1308">
        <v>4</v>
      </c>
      <c r="J1308">
        <v>0</v>
      </c>
      <c r="K1308">
        <f>Table1[[#This Row],[Quantity]]*Table1[[#This Row],[Unit_Price]]</f>
        <v>16184</v>
      </c>
      <c r="L1308">
        <f>Table1[[#This Row],[Quantity]]*Table1[[#This Row],[Cost]]</f>
        <v>9710.4</v>
      </c>
      <c r="M1308">
        <f>Table1[[#This Row],[Sales]]-Table1[[#This Row],[Total_Cost]]</f>
        <v>6473.6</v>
      </c>
      <c r="N1308" s="1">
        <f>Table1[[#This Row],[Profit]]/Table1[[#This Row],[Sales]]</f>
        <v>0.4</v>
      </c>
      <c r="O1308" t="str">
        <f>TEXT(Table1[[#This Row],[Order_Date]],"mmmm")</f>
        <v>July</v>
      </c>
      <c r="P1308">
        <f>YEAR(Table1[[#This Row],[Order_Date]])</f>
        <v>2025</v>
      </c>
      <c r="Q1308" t="str">
        <f>"Q"&amp;ROUNDUP(MONTH(Table1[[#This Row],[Order_Date]])/3,0)</f>
        <v>Q3</v>
      </c>
    </row>
    <row r="1309" spans="1:17" x14ac:dyDescent="0.25">
      <c r="A1309" t="s">
        <v>2746</v>
      </c>
      <c r="B1309" t="s">
        <v>2747</v>
      </c>
      <c r="C1309" t="s">
        <v>2748</v>
      </c>
      <c r="D1309" t="s">
        <v>85</v>
      </c>
      <c r="E1309" t="str">
        <f>_xlfn.XLOOKUP(Table1[[#This Row],[Product_ID]],[1]!Table1[Product_ID],[1]!Table1[Product_Name])</f>
        <v>Clothing Product 63</v>
      </c>
      <c r="F1309" t="str">
        <f>_xlfn.XLOOKUP(Table1[[#This Row],[Product_ID]],[1]!Table1[Product_ID],[1]!Table1[Category])</f>
        <v>Clothing</v>
      </c>
      <c r="G1309">
        <f>_xlfn.XLOOKUP(Table1[[#This Row],[Product_ID]],[1]!Table1[Product_ID],[1]!Table1[Unit_Price])</f>
        <v>3643</v>
      </c>
      <c r="H1309">
        <f>_xlfn.XLOOKUP(Table1[[#This Row],[Product_ID]],[1]!Table1[Product_ID],[1]!Table1[Cost])</f>
        <v>2185.8000000000002</v>
      </c>
      <c r="I1309">
        <v>1</v>
      </c>
      <c r="J1309">
        <v>5</v>
      </c>
      <c r="K1309">
        <f>Table1[[#This Row],[Quantity]]*Table1[[#This Row],[Unit_Price]]</f>
        <v>3643</v>
      </c>
      <c r="L1309">
        <f>Table1[[#This Row],[Quantity]]*Table1[[#This Row],[Cost]]</f>
        <v>2185.8000000000002</v>
      </c>
      <c r="M1309">
        <f>Table1[[#This Row],[Sales]]-Table1[[#This Row],[Total_Cost]]</f>
        <v>1457.1999999999998</v>
      </c>
      <c r="N1309" s="1">
        <f>Table1[[#This Row],[Profit]]/Table1[[#This Row],[Sales]]</f>
        <v>0.39999999999999997</v>
      </c>
      <c r="O1309" t="str">
        <f>TEXT(Table1[[#This Row],[Order_Date]],"mmmm")</f>
        <v>May</v>
      </c>
      <c r="P1309">
        <f>YEAR(Table1[[#This Row],[Order_Date]])</f>
        <v>2024</v>
      </c>
      <c r="Q1309" t="str">
        <f>"Q"&amp;ROUNDUP(MONTH(Table1[[#This Row],[Order_Date]])/3,0)</f>
        <v>Q2</v>
      </c>
    </row>
    <row r="1310" spans="1:17" x14ac:dyDescent="0.25">
      <c r="A1310" t="s">
        <v>2749</v>
      </c>
      <c r="B1310" t="s">
        <v>1004</v>
      </c>
      <c r="C1310" t="s">
        <v>2636</v>
      </c>
      <c r="D1310" t="s">
        <v>123</v>
      </c>
      <c r="E1310" t="str">
        <f>_xlfn.XLOOKUP(Table1[[#This Row],[Product_ID]],[1]!Table1[Product_ID],[1]!Table1[Product_Name])</f>
        <v>Electronics Product 99</v>
      </c>
      <c r="F1310" t="str">
        <f>_xlfn.XLOOKUP(Table1[[#This Row],[Product_ID]],[1]!Table1[Product_ID],[1]!Table1[Category])</f>
        <v>Electronics</v>
      </c>
      <c r="G1310">
        <f>_xlfn.XLOOKUP(Table1[[#This Row],[Product_ID]],[1]!Table1[Product_ID],[1]!Table1[Unit_Price])</f>
        <v>48012</v>
      </c>
      <c r="H1310">
        <f>_xlfn.XLOOKUP(Table1[[#This Row],[Product_ID]],[1]!Table1[Product_ID],[1]!Table1[Cost])</f>
        <v>24006</v>
      </c>
      <c r="I1310">
        <v>4</v>
      </c>
      <c r="J1310">
        <v>10</v>
      </c>
      <c r="K1310">
        <f>Table1[[#This Row],[Quantity]]*Table1[[#This Row],[Unit_Price]]</f>
        <v>192048</v>
      </c>
      <c r="L1310">
        <f>Table1[[#This Row],[Quantity]]*Table1[[#This Row],[Cost]]</f>
        <v>96024</v>
      </c>
      <c r="M1310">
        <f>Table1[[#This Row],[Sales]]-Table1[[#This Row],[Total_Cost]]</f>
        <v>96024</v>
      </c>
      <c r="N1310" s="1">
        <f>Table1[[#This Row],[Profit]]/Table1[[#This Row],[Sales]]</f>
        <v>0.5</v>
      </c>
      <c r="O1310" t="str">
        <f>TEXT(Table1[[#This Row],[Order_Date]],"mmmm")</f>
        <v>February</v>
      </c>
      <c r="P1310">
        <f>YEAR(Table1[[#This Row],[Order_Date]])</f>
        <v>2024</v>
      </c>
      <c r="Q1310" t="str">
        <f>"Q"&amp;ROUNDUP(MONTH(Table1[[#This Row],[Order_Date]])/3,0)</f>
        <v>Q1</v>
      </c>
    </row>
    <row r="1311" spans="1:17" x14ac:dyDescent="0.25">
      <c r="A1311" t="s">
        <v>2750</v>
      </c>
      <c r="B1311" t="s">
        <v>497</v>
      </c>
      <c r="C1311" t="s">
        <v>2751</v>
      </c>
      <c r="D1311" t="s">
        <v>385</v>
      </c>
      <c r="E1311" t="str">
        <f>_xlfn.XLOOKUP(Table1[[#This Row],[Product_ID]],[1]!Table1[Product_ID],[1]!Table1[Product_Name])</f>
        <v>Sports Product 54</v>
      </c>
      <c r="F1311" t="str">
        <f>_xlfn.XLOOKUP(Table1[[#This Row],[Product_ID]],[1]!Table1[Product_ID],[1]!Table1[Category])</f>
        <v>Sports</v>
      </c>
      <c r="G1311">
        <f>_xlfn.XLOOKUP(Table1[[#This Row],[Product_ID]],[1]!Table1[Product_ID],[1]!Table1[Unit_Price])</f>
        <v>611</v>
      </c>
      <c r="H1311">
        <f>_xlfn.XLOOKUP(Table1[[#This Row],[Product_ID]],[1]!Table1[Product_ID],[1]!Table1[Cost])</f>
        <v>427.7</v>
      </c>
      <c r="I1311">
        <v>2</v>
      </c>
      <c r="J1311">
        <v>10</v>
      </c>
      <c r="K1311">
        <f>Table1[[#This Row],[Quantity]]*Table1[[#This Row],[Unit_Price]]</f>
        <v>1222</v>
      </c>
      <c r="L1311">
        <f>Table1[[#This Row],[Quantity]]*Table1[[#This Row],[Cost]]</f>
        <v>855.4</v>
      </c>
      <c r="M1311">
        <f>Table1[[#This Row],[Sales]]-Table1[[#This Row],[Total_Cost]]</f>
        <v>366.6</v>
      </c>
      <c r="N1311" s="1">
        <f>Table1[[#This Row],[Profit]]/Table1[[#This Row],[Sales]]</f>
        <v>0.30000000000000004</v>
      </c>
      <c r="O1311" t="str">
        <f>TEXT(Table1[[#This Row],[Order_Date]],"mmmm")</f>
        <v>November</v>
      </c>
      <c r="P1311">
        <f>YEAR(Table1[[#This Row],[Order_Date]])</f>
        <v>2025</v>
      </c>
      <c r="Q1311" t="str">
        <f>"Q"&amp;ROUNDUP(MONTH(Table1[[#This Row],[Order_Date]])/3,0)</f>
        <v>Q4</v>
      </c>
    </row>
    <row r="1312" spans="1:17" x14ac:dyDescent="0.25">
      <c r="A1312" t="s">
        <v>2752</v>
      </c>
      <c r="B1312" t="s">
        <v>1860</v>
      </c>
      <c r="C1312" t="s">
        <v>648</v>
      </c>
      <c r="D1312" t="s">
        <v>585</v>
      </c>
      <c r="E1312" t="str">
        <f>_xlfn.XLOOKUP(Table1[[#This Row],[Product_ID]],[1]!Table1[Product_ID],[1]!Table1[Product_Name])</f>
        <v>Sports Product 80</v>
      </c>
      <c r="F1312" t="str">
        <f>_xlfn.XLOOKUP(Table1[[#This Row],[Product_ID]],[1]!Table1[Product_ID],[1]!Table1[Category])</f>
        <v>Sports</v>
      </c>
      <c r="G1312">
        <f>_xlfn.XLOOKUP(Table1[[#This Row],[Product_ID]],[1]!Table1[Product_ID],[1]!Table1[Unit_Price])</f>
        <v>4816</v>
      </c>
      <c r="H1312">
        <f>_xlfn.XLOOKUP(Table1[[#This Row],[Product_ID]],[1]!Table1[Product_ID],[1]!Table1[Cost])</f>
        <v>3371.2</v>
      </c>
      <c r="I1312">
        <v>1</v>
      </c>
      <c r="J1312">
        <v>0</v>
      </c>
      <c r="K1312">
        <f>Table1[[#This Row],[Quantity]]*Table1[[#This Row],[Unit_Price]]</f>
        <v>4816</v>
      </c>
      <c r="L1312">
        <f>Table1[[#This Row],[Quantity]]*Table1[[#This Row],[Cost]]</f>
        <v>3371.2</v>
      </c>
      <c r="M1312">
        <f>Table1[[#This Row],[Sales]]-Table1[[#This Row],[Total_Cost]]</f>
        <v>1444.8000000000002</v>
      </c>
      <c r="N1312" s="1">
        <f>Table1[[#This Row],[Profit]]/Table1[[#This Row],[Sales]]</f>
        <v>0.30000000000000004</v>
      </c>
      <c r="O1312" t="str">
        <f>TEXT(Table1[[#This Row],[Order_Date]],"mmmm")</f>
        <v>February</v>
      </c>
      <c r="P1312">
        <f>YEAR(Table1[[#This Row],[Order_Date]])</f>
        <v>2025</v>
      </c>
      <c r="Q1312" t="str">
        <f>"Q"&amp;ROUNDUP(MONTH(Table1[[#This Row],[Order_Date]])/3,0)</f>
        <v>Q1</v>
      </c>
    </row>
    <row r="1313" spans="1:17" x14ac:dyDescent="0.25">
      <c r="A1313" t="s">
        <v>2753</v>
      </c>
      <c r="B1313" t="s">
        <v>1680</v>
      </c>
      <c r="C1313" t="s">
        <v>1382</v>
      </c>
      <c r="D1313" t="s">
        <v>394</v>
      </c>
      <c r="E1313" t="str">
        <f>_xlfn.XLOOKUP(Table1[[#This Row],[Product_ID]],[1]!Table1[Product_ID],[1]!Table1[Product_Name])</f>
        <v>Electronics Product 45</v>
      </c>
      <c r="F1313" t="str">
        <f>_xlfn.XLOOKUP(Table1[[#This Row],[Product_ID]],[1]!Table1[Product_ID],[1]!Table1[Category])</f>
        <v>Electronics</v>
      </c>
      <c r="G1313">
        <f>_xlfn.XLOOKUP(Table1[[#This Row],[Product_ID]],[1]!Table1[Product_ID],[1]!Table1[Unit_Price])</f>
        <v>31300</v>
      </c>
      <c r="H1313">
        <f>_xlfn.XLOOKUP(Table1[[#This Row],[Product_ID]],[1]!Table1[Product_ID],[1]!Table1[Cost])</f>
        <v>18780</v>
      </c>
      <c r="I1313">
        <v>3</v>
      </c>
      <c r="J1313">
        <v>0</v>
      </c>
      <c r="K1313">
        <f>Table1[[#This Row],[Quantity]]*Table1[[#This Row],[Unit_Price]]</f>
        <v>93900</v>
      </c>
      <c r="L1313">
        <f>Table1[[#This Row],[Quantity]]*Table1[[#This Row],[Cost]]</f>
        <v>56340</v>
      </c>
      <c r="M1313">
        <f>Table1[[#This Row],[Sales]]-Table1[[#This Row],[Total_Cost]]</f>
        <v>37560</v>
      </c>
      <c r="N1313" s="1">
        <f>Table1[[#This Row],[Profit]]/Table1[[#This Row],[Sales]]</f>
        <v>0.4</v>
      </c>
      <c r="O1313" t="str">
        <f>TEXT(Table1[[#This Row],[Order_Date]],"mmmm")</f>
        <v>December</v>
      </c>
      <c r="P1313">
        <f>YEAR(Table1[[#This Row],[Order_Date]])</f>
        <v>2024</v>
      </c>
      <c r="Q1313" t="str">
        <f>"Q"&amp;ROUNDUP(MONTH(Table1[[#This Row],[Order_Date]])/3,0)</f>
        <v>Q4</v>
      </c>
    </row>
    <row r="1314" spans="1:17" x14ac:dyDescent="0.25">
      <c r="A1314" t="s">
        <v>2754</v>
      </c>
      <c r="B1314" t="s">
        <v>2755</v>
      </c>
      <c r="C1314" t="s">
        <v>2756</v>
      </c>
      <c r="D1314" t="s">
        <v>257</v>
      </c>
      <c r="E1314" t="str">
        <f>_xlfn.XLOOKUP(Table1[[#This Row],[Product_ID]],[1]!Table1[Product_ID],[1]!Table1[Product_Name])</f>
        <v>Beauty Product 3</v>
      </c>
      <c r="F1314" t="str">
        <f>_xlfn.XLOOKUP(Table1[[#This Row],[Product_ID]],[1]!Table1[Product_ID],[1]!Table1[Category])</f>
        <v>Beauty</v>
      </c>
      <c r="G1314">
        <f>_xlfn.XLOOKUP(Table1[[#This Row],[Product_ID]],[1]!Table1[Product_ID],[1]!Table1[Unit_Price])</f>
        <v>569</v>
      </c>
      <c r="H1314">
        <f>_xlfn.XLOOKUP(Table1[[#This Row],[Product_ID]],[1]!Table1[Product_ID],[1]!Table1[Cost])</f>
        <v>341.4</v>
      </c>
      <c r="I1314">
        <v>1</v>
      </c>
      <c r="J1314">
        <v>5</v>
      </c>
      <c r="K1314">
        <f>Table1[[#This Row],[Quantity]]*Table1[[#This Row],[Unit_Price]]</f>
        <v>569</v>
      </c>
      <c r="L1314">
        <f>Table1[[#This Row],[Quantity]]*Table1[[#This Row],[Cost]]</f>
        <v>341.4</v>
      </c>
      <c r="M1314">
        <f>Table1[[#This Row],[Sales]]-Table1[[#This Row],[Total_Cost]]</f>
        <v>227.60000000000002</v>
      </c>
      <c r="N1314" s="1">
        <f>Table1[[#This Row],[Profit]]/Table1[[#This Row],[Sales]]</f>
        <v>0.4</v>
      </c>
      <c r="O1314" t="str">
        <f>TEXT(Table1[[#This Row],[Order_Date]],"mmmm")</f>
        <v>March</v>
      </c>
      <c r="P1314">
        <f>YEAR(Table1[[#This Row],[Order_Date]])</f>
        <v>2024</v>
      </c>
      <c r="Q1314" t="str">
        <f>"Q"&amp;ROUNDUP(MONTH(Table1[[#This Row],[Order_Date]])/3,0)</f>
        <v>Q1</v>
      </c>
    </row>
    <row r="1315" spans="1:17" x14ac:dyDescent="0.25">
      <c r="A1315" t="s">
        <v>2757</v>
      </c>
      <c r="B1315" t="s">
        <v>319</v>
      </c>
      <c r="C1315" t="s">
        <v>460</v>
      </c>
      <c r="D1315" t="s">
        <v>41</v>
      </c>
      <c r="E1315" t="str">
        <f>_xlfn.XLOOKUP(Table1[[#This Row],[Product_ID]],[1]!Table1[Product_ID],[1]!Table1[Product_Name])</f>
        <v>Clothing Product 86</v>
      </c>
      <c r="F1315" t="str">
        <f>_xlfn.XLOOKUP(Table1[[#This Row],[Product_ID]],[1]!Table1[Product_ID],[1]!Table1[Category])</f>
        <v>Clothing</v>
      </c>
      <c r="G1315">
        <f>_xlfn.XLOOKUP(Table1[[#This Row],[Product_ID]],[1]!Table1[Product_ID],[1]!Table1[Unit_Price])</f>
        <v>3333</v>
      </c>
      <c r="H1315">
        <f>_xlfn.XLOOKUP(Table1[[#This Row],[Product_ID]],[1]!Table1[Product_ID],[1]!Table1[Cost])</f>
        <v>2333.1</v>
      </c>
      <c r="I1315">
        <v>4</v>
      </c>
      <c r="J1315">
        <v>0</v>
      </c>
      <c r="K1315">
        <f>Table1[[#This Row],[Quantity]]*Table1[[#This Row],[Unit_Price]]</f>
        <v>13332</v>
      </c>
      <c r="L1315">
        <f>Table1[[#This Row],[Quantity]]*Table1[[#This Row],[Cost]]</f>
        <v>9332.4</v>
      </c>
      <c r="M1315">
        <f>Table1[[#This Row],[Sales]]-Table1[[#This Row],[Total_Cost]]</f>
        <v>3999.6000000000004</v>
      </c>
      <c r="N1315" s="1">
        <f>Table1[[#This Row],[Profit]]/Table1[[#This Row],[Sales]]</f>
        <v>0.30000000000000004</v>
      </c>
      <c r="O1315" t="str">
        <f>TEXT(Table1[[#This Row],[Order_Date]],"mmmm")</f>
        <v>June</v>
      </c>
      <c r="P1315">
        <f>YEAR(Table1[[#This Row],[Order_Date]])</f>
        <v>2024</v>
      </c>
      <c r="Q1315" t="str">
        <f>"Q"&amp;ROUNDUP(MONTH(Table1[[#This Row],[Order_Date]])/3,0)</f>
        <v>Q2</v>
      </c>
    </row>
    <row r="1316" spans="1:17" x14ac:dyDescent="0.25">
      <c r="A1316" t="s">
        <v>2758</v>
      </c>
      <c r="B1316" t="s">
        <v>435</v>
      </c>
      <c r="C1316" t="s">
        <v>343</v>
      </c>
      <c r="D1316" t="s">
        <v>100</v>
      </c>
      <c r="E1316" t="str">
        <f>_xlfn.XLOOKUP(Table1[[#This Row],[Product_ID]],[1]!Table1[Product_ID],[1]!Table1[Product_Name])</f>
        <v>Electronics Product 74</v>
      </c>
      <c r="F1316" t="str">
        <f>_xlfn.XLOOKUP(Table1[[#This Row],[Product_ID]],[1]!Table1[Product_ID],[1]!Table1[Category])</f>
        <v>Electronics</v>
      </c>
      <c r="G1316">
        <f>_xlfn.XLOOKUP(Table1[[#This Row],[Product_ID]],[1]!Table1[Product_ID],[1]!Table1[Unit_Price])</f>
        <v>20835</v>
      </c>
      <c r="H1316">
        <f>_xlfn.XLOOKUP(Table1[[#This Row],[Product_ID]],[1]!Table1[Product_ID],[1]!Table1[Cost])</f>
        <v>12501</v>
      </c>
      <c r="I1316">
        <v>1</v>
      </c>
      <c r="J1316">
        <v>5</v>
      </c>
      <c r="K1316">
        <f>Table1[[#This Row],[Quantity]]*Table1[[#This Row],[Unit_Price]]</f>
        <v>20835</v>
      </c>
      <c r="L1316">
        <f>Table1[[#This Row],[Quantity]]*Table1[[#This Row],[Cost]]</f>
        <v>12501</v>
      </c>
      <c r="M1316">
        <f>Table1[[#This Row],[Sales]]-Table1[[#This Row],[Total_Cost]]</f>
        <v>8334</v>
      </c>
      <c r="N1316" s="1">
        <f>Table1[[#This Row],[Profit]]/Table1[[#This Row],[Sales]]</f>
        <v>0.4</v>
      </c>
      <c r="O1316" t="str">
        <f>TEXT(Table1[[#This Row],[Order_Date]],"mmmm")</f>
        <v>June</v>
      </c>
      <c r="P1316">
        <f>YEAR(Table1[[#This Row],[Order_Date]])</f>
        <v>2025</v>
      </c>
      <c r="Q1316" t="str">
        <f>"Q"&amp;ROUNDUP(MONTH(Table1[[#This Row],[Order_Date]])/3,0)</f>
        <v>Q2</v>
      </c>
    </row>
    <row r="1317" spans="1:17" x14ac:dyDescent="0.25">
      <c r="A1317" t="s">
        <v>2759</v>
      </c>
      <c r="B1317" t="s">
        <v>1305</v>
      </c>
      <c r="C1317" t="s">
        <v>2760</v>
      </c>
      <c r="D1317" t="s">
        <v>77</v>
      </c>
      <c r="E1317" t="str">
        <f>_xlfn.XLOOKUP(Table1[[#This Row],[Product_ID]],[1]!Table1[Product_ID],[1]!Table1[Product_Name])</f>
        <v>Sports Product 83</v>
      </c>
      <c r="F1317" t="str">
        <f>_xlfn.XLOOKUP(Table1[[#This Row],[Product_ID]],[1]!Table1[Product_ID],[1]!Table1[Category])</f>
        <v>Sports</v>
      </c>
      <c r="G1317">
        <f>_xlfn.XLOOKUP(Table1[[#This Row],[Product_ID]],[1]!Table1[Product_ID],[1]!Table1[Unit_Price])</f>
        <v>5842</v>
      </c>
      <c r="H1317">
        <f>_xlfn.XLOOKUP(Table1[[#This Row],[Product_ID]],[1]!Table1[Product_ID],[1]!Table1[Cost])</f>
        <v>3505.2</v>
      </c>
      <c r="I1317">
        <v>5</v>
      </c>
      <c r="J1317">
        <v>20</v>
      </c>
      <c r="K1317">
        <f>Table1[[#This Row],[Quantity]]*Table1[[#This Row],[Unit_Price]]</f>
        <v>29210</v>
      </c>
      <c r="L1317">
        <f>Table1[[#This Row],[Quantity]]*Table1[[#This Row],[Cost]]</f>
        <v>17526</v>
      </c>
      <c r="M1317">
        <f>Table1[[#This Row],[Sales]]-Table1[[#This Row],[Total_Cost]]</f>
        <v>11684</v>
      </c>
      <c r="N1317" s="1">
        <f>Table1[[#This Row],[Profit]]/Table1[[#This Row],[Sales]]</f>
        <v>0.4</v>
      </c>
      <c r="O1317" t="str">
        <f>TEXT(Table1[[#This Row],[Order_Date]],"mmmm")</f>
        <v>August</v>
      </c>
      <c r="P1317">
        <f>YEAR(Table1[[#This Row],[Order_Date]])</f>
        <v>2024</v>
      </c>
      <c r="Q1317" t="str">
        <f>"Q"&amp;ROUNDUP(MONTH(Table1[[#This Row],[Order_Date]])/3,0)</f>
        <v>Q3</v>
      </c>
    </row>
    <row r="1318" spans="1:17" x14ac:dyDescent="0.25">
      <c r="A1318" t="s">
        <v>2761</v>
      </c>
      <c r="B1318" t="s">
        <v>121</v>
      </c>
      <c r="C1318" t="s">
        <v>1167</v>
      </c>
      <c r="D1318" t="s">
        <v>96</v>
      </c>
      <c r="E1318" t="str">
        <f>_xlfn.XLOOKUP(Table1[[#This Row],[Product_ID]],[1]!Table1[Product_ID],[1]!Table1[Product_Name])</f>
        <v>Electronics Product 91</v>
      </c>
      <c r="F1318" t="str">
        <f>_xlfn.XLOOKUP(Table1[[#This Row],[Product_ID]],[1]!Table1[Product_ID],[1]!Table1[Category])</f>
        <v>Electronics</v>
      </c>
      <c r="G1318">
        <f>_xlfn.XLOOKUP(Table1[[#This Row],[Product_ID]],[1]!Table1[Product_ID],[1]!Table1[Unit_Price])</f>
        <v>45348</v>
      </c>
      <c r="H1318">
        <f>_xlfn.XLOOKUP(Table1[[#This Row],[Product_ID]],[1]!Table1[Product_ID],[1]!Table1[Cost])</f>
        <v>27208.799999999999</v>
      </c>
      <c r="I1318">
        <v>2</v>
      </c>
      <c r="J1318">
        <v>5</v>
      </c>
      <c r="K1318">
        <f>Table1[[#This Row],[Quantity]]*Table1[[#This Row],[Unit_Price]]</f>
        <v>90696</v>
      </c>
      <c r="L1318">
        <f>Table1[[#This Row],[Quantity]]*Table1[[#This Row],[Cost]]</f>
        <v>54417.599999999999</v>
      </c>
      <c r="M1318">
        <f>Table1[[#This Row],[Sales]]-Table1[[#This Row],[Total_Cost]]</f>
        <v>36278.400000000001</v>
      </c>
      <c r="N1318" s="1">
        <f>Table1[[#This Row],[Profit]]/Table1[[#This Row],[Sales]]</f>
        <v>0.4</v>
      </c>
      <c r="O1318" t="str">
        <f>TEXT(Table1[[#This Row],[Order_Date]],"mmmm")</f>
        <v>December</v>
      </c>
      <c r="P1318">
        <f>YEAR(Table1[[#This Row],[Order_Date]])</f>
        <v>2024</v>
      </c>
      <c r="Q1318" t="str">
        <f>"Q"&amp;ROUNDUP(MONTH(Table1[[#This Row],[Order_Date]])/3,0)</f>
        <v>Q4</v>
      </c>
    </row>
    <row r="1319" spans="1:17" x14ac:dyDescent="0.25">
      <c r="A1319" t="s">
        <v>2762</v>
      </c>
      <c r="B1319" t="s">
        <v>2763</v>
      </c>
      <c r="C1319" t="s">
        <v>904</v>
      </c>
      <c r="D1319" t="s">
        <v>33</v>
      </c>
      <c r="E1319" t="str">
        <f>_xlfn.XLOOKUP(Table1[[#This Row],[Product_ID]],[1]!Table1[Product_ID],[1]!Table1[Product_Name])</f>
        <v>Sports Product 88</v>
      </c>
      <c r="F1319" t="str">
        <f>_xlfn.XLOOKUP(Table1[[#This Row],[Product_ID]],[1]!Table1[Product_ID],[1]!Table1[Category])</f>
        <v>Sports</v>
      </c>
      <c r="G1319">
        <f>_xlfn.XLOOKUP(Table1[[#This Row],[Product_ID]],[1]!Table1[Product_ID],[1]!Table1[Unit_Price])</f>
        <v>11542</v>
      </c>
      <c r="H1319">
        <f>_xlfn.XLOOKUP(Table1[[#This Row],[Product_ID]],[1]!Table1[Product_ID],[1]!Table1[Cost])</f>
        <v>6925.2</v>
      </c>
      <c r="I1319">
        <v>5</v>
      </c>
      <c r="J1319">
        <v>0</v>
      </c>
      <c r="K1319">
        <f>Table1[[#This Row],[Quantity]]*Table1[[#This Row],[Unit_Price]]</f>
        <v>57710</v>
      </c>
      <c r="L1319">
        <f>Table1[[#This Row],[Quantity]]*Table1[[#This Row],[Cost]]</f>
        <v>34626</v>
      </c>
      <c r="M1319">
        <f>Table1[[#This Row],[Sales]]-Table1[[#This Row],[Total_Cost]]</f>
        <v>23084</v>
      </c>
      <c r="N1319" s="1">
        <f>Table1[[#This Row],[Profit]]/Table1[[#This Row],[Sales]]</f>
        <v>0.4</v>
      </c>
      <c r="O1319" t="str">
        <f>TEXT(Table1[[#This Row],[Order_Date]],"mmmm")</f>
        <v>September</v>
      </c>
      <c r="P1319">
        <f>YEAR(Table1[[#This Row],[Order_Date]])</f>
        <v>2024</v>
      </c>
      <c r="Q1319" t="str">
        <f>"Q"&amp;ROUNDUP(MONTH(Table1[[#This Row],[Order_Date]])/3,0)</f>
        <v>Q3</v>
      </c>
    </row>
    <row r="1320" spans="1:17" x14ac:dyDescent="0.25">
      <c r="A1320" t="s">
        <v>2764</v>
      </c>
      <c r="B1320" t="s">
        <v>1620</v>
      </c>
      <c r="C1320" t="s">
        <v>2250</v>
      </c>
      <c r="D1320" t="s">
        <v>855</v>
      </c>
      <c r="E1320" t="str">
        <f>_xlfn.XLOOKUP(Table1[[#This Row],[Product_ID]],[1]!Table1[Product_ID],[1]!Table1[Product_Name])</f>
        <v>Sports Product 62</v>
      </c>
      <c r="F1320" t="str">
        <f>_xlfn.XLOOKUP(Table1[[#This Row],[Product_ID]],[1]!Table1[Product_ID],[1]!Table1[Category])</f>
        <v>Sports</v>
      </c>
      <c r="G1320">
        <f>_xlfn.XLOOKUP(Table1[[#This Row],[Product_ID]],[1]!Table1[Product_ID],[1]!Table1[Unit_Price])</f>
        <v>2777</v>
      </c>
      <c r="H1320">
        <f>_xlfn.XLOOKUP(Table1[[#This Row],[Product_ID]],[1]!Table1[Product_ID],[1]!Table1[Cost])</f>
        <v>1943.9</v>
      </c>
      <c r="I1320">
        <v>2</v>
      </c>
      <c r="J1320">
        <v>0</v>
      </c>
      <c r="K1320">
        <f>Table1[[#This Row],[Quantity]]*Table1[[#This Row],[Unit_Price]]</f>
        <v>5554</v>
      </c>
      <c r="L1320">
        <f>Table1[[#This Row],[Quantity]]*Table1[[#This Row],[Cost]]</f>
        <v>3887.8</v>
      </c>
      <c r="M1320">
        <f>Table1[[#This Row],[Sales]]-Table1[[#This Row],[Total_Cost]]</f>
        <v>1666.1999999999998</v>
      </c>
      <c r="N1320" s="1">
        <f>Table1[[#This Row],[Profit]]/Table1[[#This Row],[Sales]]</f>
        <v>0.3</v>
      </c>
      <c r="O1320" t="str">
        <f>TEXT(Table1[[#This Row],[Order_Date]],"mmmm")</f>
        <v>June</v>
      </c>
      <c r="P1320">
        <f>YEAR(Table1[[#This Row],[Order_Date]])</f>
        <v>2024</v>
      </c>
      <c r="Q1320" t="str">
        <f>"Q"&amp;ROUNDUP(MONTH(Table1[[#This Row],[Order_Date]])/3,0)</f>
        <v>Q2</v>
      </c>
    </row>
    <row r="1321" spans="1:17" x14ac:dyDescent="0.25">
      <c r="A1321" t="s">
        <v>2765</v>
      </c>
      <c r="B1321" t="s">
        <v>1483</v>
      </c>
      <c r="C1321" t="s">
        <v>1221</v>
      </c>
      <c r="D1321" t="s">
        <v>288</v>
      </c>
      <c r="E1321" t="str">
        <f>_xlfn.XLOOKUP(Table1[[#This Row],[Product_ID]],[1]!Table1[Product_ID],[1]!Table1[Product_Name])</f>
        <v>Clothing Product 81</v>
      </c>
      <c r="F1321" t="str">
        <f>_xlfn.XLOOKUP(Table1[[#This Row],[Product_ID]],[1]!Table1[Product_ID],[1]!Table1[Category])</f>
        <v>Clothing</v>
      </c>
      <c r="G1321">
        <f>_xlfn.XLOOKUP(Table1[[#This Row],[Product_ID]],[1]!Table1[Product_ID],[1]!Table1[Unit_Price])</f>
        <v>4046</v>
      </c>
      <c r="H1321">
        <f>_xlfn.XLOOKUP(Table1[[#This Row],[Product_ID]],[1]!Table1[Product_ID],[1]!Table1[Cost])</f>
        <v>2427.6</v>
      </c>
      <c r="I1321">
        <v>2</v>
      </c>
      <c r="J1321">
        <v>15</v>
      </c>
      <c r="K1321">
        <f>Table1[[#This Row],[Quantity]]*Table1[[#This Row],[Unit_Price]]</f>
        <v>8092</v>
      </c>
      <c r="L1321">
        <f>Table1[[#This Row],[Quantity]]*Table1[[#This Row],[Cost]]</f>
        <v>4855.2</v>
      </c>
      <c r="M1321">
        <f>Table1[[#This Row],[Sales]]-Table1[[#This Row],[Total_Cost]]</f>
        <v>3236.8</v>
      </c>
      <c r="N1321" s="1">
        <f>Table1[[#This Row],[Profit]]/Table1[[#This Row],[Sales]]</f>
        <v>0.4</v>
      </c>
      <c r="O1321" t="str">
        <f>TEXT(Table1[[#This Row],[Order_Date]],"mmmm")</f>
        <v>December</v>
      </c>
      <c r="P1321">
        <f>YEAR(Table1[[#This Row],[Order_Date]])</f>
        <v>2024</v>
      </c>
      <c r="Q1321" t="str">
        <f>"Q"&amp;ROUNDUP(MONTH(Table1[[#This Row],[Order_Date]])/3,0)</f>
        <v>Q4</v>
      </c>
    </row>
    <row r="1322" spans="1:17" x14ac:dyDescent="0.25">
      <c r="A1322" t="s">
        <v>2766</v>
      </c>
      <c r="B1322" t="s">
        <v>1427</v>
      </c>
      <c r="C1322" t="s">
        <v>2767</v>
      </c>
      <c r="D1322" t="s">
        <v>111</v>
      </c>
      <c r="E1322" t="str">
        <f>_xlfn.XLOOKUP(Table1[[#This Row],[Product_ID]],[1]!Table1[Product_ID],[1]!Table1[Product_Name])</f>
        <v>Sports Product 20</v>
      </c>
      <c r="F1322" t="str">
        <f>_xlfn.XLOOKUP(Table1[[#This Row],[Product_ID]],[1]!Table1[Product_ID],[1]!Table1[Category])</f>
        <v>Sports</v>
      </c>
      <c r="G1322">
        <f>_xlfn.XLOOKUP(Table1[[#This Row],[Product_ID]],[1]!Table1[Product_ID],[1]!Table1[Unit_Price])</f>
        <v>11647</v>
      </c>
      <c r="H1322">
        <f>_xlfn.XLOOKUP(Table1[[#This Row],[Product_ID]],[1]!Table1[Product_ID],[1]!Table1[Cost])</f>
        <v>8152.9</v>
      </c>
      <c r="I1322">
        <v>5</v>
      </c>
      <c r="J1322">
        <v>0</v>
      </c>
      <c r="K1322">
        <f>Table1[[#This Row],[Quantity]]*Table1[[#This Row],[Unit_Price]]</f>
        <v>58235</v>
      </c>
      <c r="L1322">
        <f>Table1[[#This Row],[Quantity]]*Table1[[#This Row],[Cost]]</f>
        <v>40764.5</v>
      </c>
      <c r="M1322">
        <f>Table1[[#This Row],[Sales]]-Table1[[#This Row],[Total_Cost]]</f>
        <v>17470.5</v>
      </c>
      <c r="N1322" s="1">
        <f>Table1[[#This Row],[Profit]]/Table1[[#This Row],[Sales]]</f>
        <v>0.3</v>
      </c>
      <c r="O1322" t="str">
        <f>TEXT(Table1[[#This Row],[Order_Date]],"mmmm")</f>
        <v>April</v>
      </c>
      <c r="P1322">
        <f>YEAR(Table1[[#This Row],[Order_Date]])</f>
        <v>2025</v>
      </c>
      <c r="Q1322" t="str">
        <f>"Q"&amp;ROUNDUP(MONTH(Table1[[#This Row],[Order_Date]])/3,0)</f>
        <v>Q2</v>
      </c>
    </row>
    <row r="1323" spans="1:17" x14ac:dyDescent="0.25">
      <c r="A1323" t="s">
        <v>2768</v>
      </c>
      <c r="B1323" t="s">
        <v>1127</v>
      </c>
      <c r="C1323" t="s">
        <v>934</v>
      </c>
      <c r="D1323" t="s">
        <v>615</v>
      </c>
      <c r="E1323" t="str">
        <f>_xlfn.XLOOKUP(Table1[[#This Row],[Product_ID]],[1]!Table1[Product_ID],[1]!Table1[Product_Name])</f>
        <v>Home &amp; Kitchen Product 92</v>
      </c>
      <c r="F1323" t="str">
        <f>_xlfn.XLOOKUP(Table1[[#This Row],[Product_ID]],[1]!Table1[Product_ID],[1]!Table1[Category])</f>
        <v>Home &amp; Kitchen</v>
      </c>
      <c r="G1323">
        <f>_xlfn.XLOOKUP(Table1[[#This Row],[Product_ID]],[1]!Table1[Product_ID],[1]!Table1[Unit_Price])</f>
        <v>7315</v>
      </c>
      <c r="H1323">
        <f>_xlfn.XLOOKUP(Table1[[#This Row],[Product_ID]],[1]!Table1[Product_ID],[1]!Table1[Cost])</f>
        <v>4389</v>
      </c>
      <c r="I1323">
        <v>2</v>
      </c>
      <c r="J1323">
        <v>5</v>
      </c>
      <c r="K1323">
        <f>Table1[[#This Row],[Quantity]]*Table1[[#This Row],[Unit_Price]]</f>
        <v>14630</v>
      </c>
      <c r="L1323">
        <f>Table1[[#This Row],[Quantity]]*Table1[[#This Row],[Cost]]</f>
        <v>8778</v>
      </c>
      <c r="M1323">
        <f>Table1[[#This Row],[Sales]]-Table1[[#This Row],[Total_Cost]]</f>
        <v>5852</v>
      </c>
      <c r="N1323" s="1">
        <f>Table1[[#This Row],[Profit]]/Table1[[#This Row],[Sales]]</f>
        <v>0.4</v>
      </c>
      <c r="O1323" t="str">
        <f>TEXT(Table1[[#This Row],[Order_Date]],"mmmm")</f>
        <v>June</v>
      </c>
      <c r="P1323">
        <f>YEAR(Table1[[#This Row],[Order_Date]])</f>
        <v>2025</v>
      </c>
      <c r="Q1323" t="str">
        <f>"Q"&amp;ROUNDUP(MONTH(Table1[[#This Row],[Order_Date]])/3,0)</f>
        <v>Q2</v>
      </c>
    </row>
    <row r="1324" spans="1:17" x14ac:dyDescent="0.25">
      <c r="A1324" t="s">
        <v>2769</v>
      </c>
      <c r="B1324" t="s">
        <v>2577</v>
      </c>
      <c r="C1324" t="s">
        <v>1275</v>
      </c>
      <c r="D1324" t="s">
        <v>9</v>
      </c>
      <c r="E1324" t="str">
        <f>_xlfn.XLOOKUP(Table1[[#This Row],[Product_ID]],[1]!Table1[Product_ID],[1]!Table1[Product_Name])</f>
        <v>Home &amp; Kitchen Product 10</v>
      </c>
      <c r="F1324" t="str">
        <f>_xlfn.XLOOKUP(Table1[[#This Row],[Product_ID]],[1]!Table1[Product_ID],[1]!Table1[Category])</f>
        <v>Home &amp; Kitchen</v>
      </c>
      <c r="G1324">
        <f>_xlfn.XLOOKUP(Table1[[#This Row],[Product_ID]],[1]!Table1[Product_ID],[1]!Table1[Unit_Price])</f>
        <v>10936</v>
      </c>
      <c r="H1324">
        <f>_xlfn.XLOOKUP(Table1[[#This Row],[Product_ID]],[1]!Table1[Product_ID],[1]!Table1[Cost])</f>
        <v>6561.6</v>
      </c>
      <c r="I1324">
        <v>5</v>
      </c>
      <c r="J1324">
        <v>0</v>
      </c>
      <c r="K1324">
        <f>Table1[[#This Row],[Quantity]]*Table1[[#This Row],[Unit_Price]]</f>
        <v>54680</v>
      </c>
      <c r="L1324">
        <f>Table1[[#This Row],[Quantity]]*Table1[[#This Row],[Cost]]</f>
        <v>32808</v>
      </c>
      <c r="M1324">
        <f>Table1[[#This Row],[Sales]]-Table1[[#This Row],[Total_Cost]]</f>
        <v>21872</v>
      </c>
      <c r="N1324" s="1">
        <f>Table1[[#This Row],[Profit]]/Table1[[#This Row],[Sales]]</f>
        <v>0.4</v>
      </c>
      <c r="O1324" t="str">
        <f>TEXT(Table1[[#This Row],[Order_Date]],"mmmm")</f>
        <v>January</v>
      </c>
      <c r="P1324">
        <f>YEAR(Table1[[#This Row],[Order_Date]])</f>
        <v>2024</v>
      </c>
      <c r="Q1324" t="str">
        <f>"Q"&amp;ROUNDUP(MONTH(Table1[[#This Row],[Order_Date]])/3,0)</f>
        <v>Q1</v>
      </c>
    </row>
    <row r="1325" spans="1:17" x14ac:dyDescent="0.25">
      <c r="A1325" t="s">
        <v>2770</v>
      </c>
      <c r="B1325" t="s">
        <v>2663</v>
      </c>
      <c r="C1325" t="s">
        <v>2065</v>
      </c>
      <c r="D1325" t="s">
        <v>855</v>
      </c>
      <c r="E1325" t="str">
        <f>_xlfn.XLOOKUP(Table1[[#This Row],[Product_ID]],[1]!Table1[Product_ID],[1]!Table1[Product_Name])</f>
        <v>Sports Product 62</v>
      </c>
      <c r="F1325" t="str">
        <f>_xlfn.XLOOKUP(Table1[[#This Row],[Product_ID]],[1]!Table1[Product_ID],[1]!Table1[Category])</f>
        <v>Sports</v>
      </c>
      <c r="G1325">
        <f>_xlfn.XLOOKUP(Table1[[#This Row],[Product_ID]],[1]!Table1[Product_ID],[1]!Table1[Unit_Price])</f>
        <v>2777</v>
      </c>
      <c r="H1325">
        <f>_xlfn.XLOOKUP(Table1[[#This Row],[Product_ID]],[1]!Table1[Product_ID],[1]!Table1[Cost])</f>
        <v>1943.9</v>
      </c>
      <c r="I1325">
        <v>3</v>
      </c>
      <c r="J1325">
        <v>10</v>
      </c>
      <c r="K1325">
        <f>Table1[[#This Row],[Quantity]]*Table1[[#This Row],[Unit_Price]]</f>
        <v>8331</v>
      </c>
      <c r="L1325">
        <f>Table1[[#This Row],[Quantity]]*Table1[[#This Row],[Cost]]</f>
        <v>5831.7000000000007</v>
      </c>
      <c r="M1325">
        <f>Table1[[#This Row],[Sales]]-Table1[[#This Row],[Total_Cost]]</f>
        <v>2499.2999999999993</v>
      </c>
      <c r="N1325" s="1">
        <f>Table1[[#This Row],[Profit]]/Table1[[#This Row],[Sales]]</f>
        <v>0.29999999999999993</v>
      </c>
      <c r="O1325" t="str">
        <f>TEXT(Table1[[#This Row],[Order_Date]],"mmmm")</f>
        <v>February</v>
      </c>
      <c r="P1325">
        <f>YEAR(Table1[[#This Row],[Order_Date]])</f>
        <v>2025</v>
      </c>
      <c r="Q1325" t="str">
        <f>"Q"&amp;ROUNDUP(MONTH(Table1[[#This Row],[Order_Date]])/3,0)</f>
        <v>Q1</v>
      </c>
    </row>
    <row r="1326" spans="1:17" x14ac:dyDescent="0.25">
      <c r="A1326" t="s">
        <v>2771</v>
      </c>
      <c r="B1326" t="s">
        <v>2359</v>
      </c>
      <c r="C1326" t="s">
        <v>1382</v>
      </c>
      <c r="D1326" t="s">
        <v>264</v>
      </c>
      <c r="E1326" t="str">
        <f>_xlfn.XLOOKUP(Table1[[#This Row],[Product_ID]],[1]!Table1[Product_ID],[1]!Table1[Product_Name])</f>
        <v>Clothing Product 96</v>
      </c>
      <c r="F1326" t="str">
        <f>_xlfn.XLOOKUP(Table1[[#This Row],[Product_ID]],[1]!Table1[Product_ID],[1]!Table1[Category])</f>
        <v>Clothing</v>
      </c>
      <c r="G1326">
        <f>_xlfn.XLOOKUP(Table1[[#This Row],[Product_ID]],[1]!Table1[Product_ID],[1]!Table1[Unit_Price])</f>
        <v>483</v>
      </c>
      <c r="H1326">
        <f>_xlfn.XLOOKUP(Table1[[#This Row],[Product_ID]],[1]!Table1[Product_ID],[1]!Table1[Cost])</f>
        <v>289.8</v>
      </c>
      <c r="I1326">
        <v>1</v>
      </c>
      <c r="J1326">
        <v>0</v>
      </c>
      <c r="K1326">
        <f>Table1[[#This Row],[Quantity]]*Table1[[#This Row],[Unit_Price]]</f>
        <v>483</v>
      </c>
      <c r="L1326">
        <f>Table1[[#This Row],[Quantity]]*Table1[[#This Row],[Cost]]</f>
        <v>289.8</v>
      </c>
      <c r="M1326">
        <f>Table1[[#This Row],[Sales]]-Table1[[#This Row],[Total_Cost]]</f>
        <v>193.2</v>
      </c>
      <c r="N1326" s="1">
        <f>Table1[[#This Row],[Profit]]/Table1[[#This Row],[Sales]]</f>
        <v>0.39999999999999997</v>
      </c>
      <c r="O1326" t="str">
        <f>TEXT(Table1[[#This Row],[Order_Date]],"mmmm")</f>
        <v>February</v>
      </c>
      <c r="P1326">
        <f>YEAR(Table1[[#This Row],[Order_Date]])</f>
        <v>2024</v>
      </c>
      <c r="Q1326" t="str">
        <f>"Q"&amp;ROUNDUP(MONTH(Table1[[#This Row],[Order_Date]])/3,0)</f>
        <v>Q1</v>
      </c>
    </row>
    <row r="1327" spans="1:17" x14ac:dyDescent="0.25">
      <c r="A1327" t="s">
        <v>2772</v>
      </c>
      <c r="B1327" t="s">
        <v>2229</v>
      </c>
      <c r="C1327" t="s">
        <v>247</v>
      </c>
      <c r="D1327" t="s">
        <v>45</v>
      </c>
      <c r="E1327" t="str">
        <f>_xlfn.XLOOKUP(Table1[[#This Row],[Product_ID]],[1]!Table1[Product_ID],[1]!Table1[Product_Name])</f>
        <v>Clothing Product 32</v>
      </c>
      <c r="F1327" t="str">
        <f>_xlfn.XLOOKUP(Table1[[#This Row],[Product_ID]],[1]!Table1[Product_ID],[1]!Table1[Category])</f>
        <v>Clothing</v>
      </c>
      <c r="G1327">
        <f>_xlfn.XLOOKUP(Table1[[#This Row],[Product_ID]],[1]!Table1[Product_ID],[1]!Table1[Unit_Price])</f>
        <v>3034</v>
      </c>
      <c r="H1327">
        <f>_xlfn.XLOOKUP(Table1[[#This Row],[Product_ID]],[1]!Table1[Product_ID],[1]!Table1[Cost])</f>
        <v>1820.4</v>
      </c>
      <c r="I1327">
        <v>4</v>
      </c>
      <c r="J1327">
        <v>5</v>
      </c>
      <c r="K1327">
        <f>Table1[[#This Row],[Quantity]]*Table1[[#This Row],[Unit_Price]]</f>
        <v>12136</v>
      </c>
      <c r="L1327">
        <f>Table1[[#This Row],[Quantity]]*Table1[[#This Row],[Cost]]</f>
        <v>7281.6</v>
      </c>
      <c r="M1327">
        <f>Table1[[#This Row],[Sales]]-Table1[[#This Row],[Total_Cost]]</f>
        <v>4854.3999999999996</v>
      </c>
      <c r="N1327" s="1">
        <f>Table1[[#This Row],[Profit]]/Table1[[#This Row],[Sales]]</f>
        <v>0.39999999999999997</v>
      </c>
      <c r="O1327" t="str">
        <f>TEXT(Table1[[#This Row],[Order_Date]],"mmmm")</f>
        <v>June</v>
      </c>
      <c r="P1327">
        <f>YEAR(Table1[[#This Row],[Order_Date]])</f>
        <v>2024</v>
      </c>
      <c r="Q1327" t="str">
        <f>"Q"&amp;ROUNDUP(MONTH(Table1[[#This Row],[Order_Date]])/3,0)</f>
        <v>Q2</v>
      </c>
    </row>
    <row r="1328" spans="1:17" x14ac:dyDescent="0.25">
      <c r="A1328" t="s">
        <v>2773</v>
      </c>
      <c r="B1328" t="s">
        <v>2774</v>
      </c>
      <c r="C1328" t="s">
        <v>2775</v>
      </c>
      <c r="D1328" t="s">
        <v>123</v>
      </c>
      <c r="E1328" t="str">
        <f>_xlfn.XLOOKUP(Table1[[#This Row],[Product_ID]],[1]!Table1[Product_ID],[1]!Table1[Product_Name])</f>
        <v>Electronics Product 99</v>
      </c>
      <c r="F1328" t="str">
        <f>_xlfn.XLOOKUP(Table1[[#This Row],[Product_ID]],[1]!Table1[Product_ID],[1]!Table1[Category])</f>
        <v>Electronics</v>
      </c>
      <c r="G1328">
        <f>_xlfn.XLOOKUP(Table1[[#This Row],[Product_ID]],[1]!Table1[Product_ID],[1]!Table1[Unit_Price])</f>
        <v>48012</v>
      </c>
      <c r="H1328">
        <f>_xlfn.XLOOKUP(Table1[[#This Row],[Product_ID]],[1]!Table1[Product_ID],[1]!Table1[Cost])</f>
        <v>24006</v>
      </c>
      <c r="I1328">
        <v>3</v>
      </c>
      <c r="J1328">
        <v>0</v>
      </c>
      <c r="K1328">
        <f>Table1[[#This Row],[Quantity]]*Table1[[#This Row],[Unit_Price]]</f>
        <v>144036</v>
      </c>
      <c r="L1328">
        <f>Table1[[#This Row],[Quantity]]*Table1[[#This Row],[Cost]]</f>
        <v>72018</v>
      </c>
      <c r="M1328">
        <f>Table1[[#This Row],[Sales]]-Table1[[#This Row],[Total_Cost]]</f>
        <v>72018</v>
      </c>
      <c r="N1328" s="1">
        <f>Table1[[#This Row],[Profit]]/Table1[[#This Row],[Sales]]</f>
        <v>0.5</v>
      </c>
      <c r="O1328" t="str">
        <f>TEXT(Table1[[#This Row],[Order_Date]],"mmmm")</f>
        <v>September</v>
      </c>
      <c r="P1328">
        <f>YEAR(Table1[[#This Row],[Order_Date]])</f>
        <v>2024</v>
      </c>
      <c r="Q1328" t="str">
        <f>"Q"&amp;ROUNDUP(MONTH(Table1[[#This Row],[Order_Date]])/3,0)</f>
        <v>Q3</v>
      </c>
    </row>
    <row r="1329" spans="1:17" x14ac:dyDescent="0.25">
      <c r="A1329" t="s">
        <v>2776</v>
      </c>
      <c r="B1329" t="s">
        <v>733</v>
      </c>
      <c r="C1329" t="s">
        <v>2777</v>
      </c>
      <c r="D1329" t="s">
        <v>426</v>
      </c>
      <c r="E1329" t="str">
        <f>_xlfn.XLOOKUP(Table1[[#This Row],[Product_ID]],[1]!Table1[Product_ID],[1]!Table1[Product_Name])</f>
        <v>Clothing Product 95</v>
      </c>
      <c r="F1329" t="str">
        <f>_xlfn.XLOOKUP(Table1[[#This Row],[Product_ID]],[1]!Table1[Product_ID],[1]!Table1[Category])</f>
        <v>Clothing</v>
      </c>
      <c r="G1329">
        <f>_xlfn.XLOOKUP(Table1[[#This Row],[Product_ID]],[1]!Table1[Product_ID],[1]!Table1[Unit_Price])</f>
        <v>4520</v>
      </c>
      <c r="H1329">
        <f>_xlfn.XLOOKUP(Table1[[#This Row],[Product_ID]],[1]!Table1[Product_ID],[1]!Table1[Cost])</f>
        <v>3164</v>
      </c>
      <c r="I1329">
        <v>2</v>
      </c>
      <c r="J1329">
        <v>5</v>
      </c>
      <c r="K1329">
        <f>Table1[[#This Row],[Quantity]]*Table1[[#This Row],[Unit_Price]]</f>
        <v>9040</v>
      </c>
      <c r="L1329">
        <f>Table1[[#This Row],[Quantity]]*Table1[[#This Row],[Cost]]</f>
        <v>6328</v>
      </c>
      <c r="M1329">
        <f>Table1[[#This Row],[Sales]]-Table1[[#This Row],[Total_Cost]]</f>
        <v>2712</v>
      </c>
      <c r="N1329" s="1">
        <f>Table1[[#This Row],[Profit]]/Table1[[#This Row],[Sales]]</f>
        <v>0.3</v>
      </c>
      <c r="O1329" t="str">
        <f>TEXT(Table1[[#This Row],[Order_Date]],"mmmm")</f>
        <v>July</v>
      </c>
      <c r="P1329">
        <f>YEAR(Table1[[#This Row],[Order_Date]])</f>
        <v>2025</v>
      </c>
      <c r="Q1329" t="str">
        <f>"Q"&amp;ROUNDUP(MONTH(Table1[[#This Row],[Order_Date]])/3,0)</f>
        <v>Q3</v>
      </c>
    </row>
    <row r="1330" spans="1:17" x14ac:dyDescent="0.25">
      <c r="A1330" t="s">
        <v>2778</v>
      </c>
      <c r="B1330" t="s">
        <v>2238</v>
      </c>
      <c r="C1330" t="s">
        <v>2779</v>
      </c>
      <c r="D1330" t="s">
        <v>465</v>
      </c>
      <c r="E1330" t="str">
        <f>_xlfn.XLOOKUP(Table1[[#This Row],[Product_ID]],[1]!Table1[Product_ID],[1]!Table1[Product_Name])</f>
        <v>Beauty Product 71</v>
      </c>
      <c r="F1330" t="str">
        <f>_xlfn.XLOOKUP(Table1[[#This Row],[Product_ID]],[1]!Table1[Product_ID],[1]!Table1[Category])</f>
        <v>Beauty</v>
      </c>
      <c r="G1330">
        <f>_xlfn.XLOOKUP(Table1[[#This Row],[Product_ID]],[1]!Table1[Product_ID],[1]!Table1[Unit_Price])</f>
        <v>487</v>
      </c>
      <c r="H1330">
        <f>_xlfn.XLOOKUP(Table1[[#This Row],[Product_ID]],[1]!Table1[Product_ID],[1]!Table1[Cost])</f>
        <v>243.5</v>
      </c>
      <c r="I1330">
        <v>2</v>
      </c>
      <c r="J1330">
        <v>0</v>
      </c>
      <c r="K1330">
        <f>Table1[[#This Row],[Quantity]]*Table1[[#This Row],[Unit_Price]]</f>
        <v>974</v>
      </c>
      <c r="L1330">
        <f>Table1[[#This Row],[Quantity]]*Table1[[#This Row],[Cost]]</f>
        <v>487</v>
      </c>
      <c r="M1330">
        <f>Table1[[#This Row],[Sales]]-Table1[[#This Row],[Total_Cost]]</f>
        <v>487</v>
      </c>
      <c r="N1330" s="1">
        <f>Table1[[#This Row],[Profit]]/Table1[[#This Row],[Sales]]</f>
        <v>0.5</v>
      </c>
      <c r="O1330" t="str">
        <f>TEXT(Table1[[#This Row],[Order_Date]],"mmmm")</f>
        <v>June</v>
      </c>
      <c r="P1330">
        <f>YEAR(Table1[[#This Row],[Order_Date]])</f>
        <v>2025</v>
      </c>
      <c r="Q1330" t="str">
        <f>"Q"&amp;ROUNDUP(MONTH(Table1[[#This Row],[Order_Date]])/3,0)</f>
        <v>Q2</v>
      </c>
    </row>
    <row r="1331" spans="1:17" x14ac:dyDescent="0.25">
      <c r="A1331" t="s">
        <v>2780</v>
      </c>
      <c r="B1331" t="s">
        <v>2781</v>
      </c>
      <c r="C1331" t="s">
        <v>1099</v>
      </c>
      <c r="D1331" t="s">
        <v>288</v>
      </c>
      <c r="E1331" t="str">
        <f>_xlfn.XLOOKUP(Table1[[#This Row],[Product_ID]],[1]!Table1[Product_ID],[1]!Table1[Product_Name])</f>
        <v>Clothing Product 81</v>
      </c>
      <c r="F1331" t="str">
        <f>_xlfn.XLOOKUP(Table1[[#This Row],[Product_ID]],[1]!Table1[Product_ID],[1]!Table1[Category])</f>
        <v>Clothing</v>
      </c>
      <c r="G1331">
        <f>_xlfn.XLOOKUP(Table1[[#This Row],[Product_ID]],[1]!Table1[Product_ID],[1]!Table1[Unit_Price])</f>
        <v>4046</v>
      </c>
      <c r="H1331">
        <f>_xlfn.XLOOKUP(Table1[[#This Row],[Product_ID]],[1]!Table1[Product_ID],[1]!Table1[Cost])</f>
        <v>2427.6</v>
      </c>
      <c r="I1331">
        <v>2</v>
      </c>
      <c r="J1331">
        <v>10</v>
      </c>
      <c r="K1331">
        <f>Table1[[#This Row],[Quantity]]*Table1[[#This Row],[Unit_Price]]</f>
        <v>8092</v>
      </c>
      <c r="L1331">
        <f>Table1[[#This Row],[Quantity]]*Table1[[#This Row],[Cost]]</f>
        <v>4855.2</v>
      </c>
      <c r="M1331">
        <f>Table1[[#This Row],[Sales]]-Table1[[#This Row],[Total_Cost]]</f>
        <v>3236.8</v>
      </c>
      <c r="N1331" s="1">
        <f>Table1[[#This Row],[Profit]]/Table1[[#This Row],[Sales]]</f>
        <v>0.4</v>
      </c>
      <c r="O1331" t="str">
        <f>TEXT(Table1[[#This Row],[Order_Date]],"mmmm")</f>
        <v>December</v>
      </c>
      <c r="P1331">
        <f>YEAR(Table1[[#This Row],[Order_Date]])</f>
        <v>2025</v>
      </c>
      <c r="Q1331" t="str">
        <f>"Q"&amp;ROUNDUP(MONTH(Table1[[#This Row],[Order_Date]])/3,0)</f>
        <v>Q4</v>
      </c>
    </row>
    <row r="1332" spans="1:17" x14ac:dyDescent="0.25">
      <c r="A1332" t="s">
        <v>2782</v>
      </c>
      <c r="B1332" t="s">
        <v>603</v>
      </c>
      <c r="C1332" t="s">
        <v>1743</v>
      </c>
      <c r="D1332" t="s">
        <v>585</v>
      </c>
      <c r="E1332" t="str">
        <f>_xlfn.XLOOKUP(Table1[[#This Row],[Product_ID]],[1]!Table1[Product_ID],[1]!Table1[Product_Name])</f>
        <v>Sports Product 80</v>
      </c>
      <c r="F1332" t="str">
        <f>_xlfn.XLOOKUP(Table1[[#This Row],[Product_ID]],[1]!Table1[Product_ID],[1]!Table1[Category])</f>
        <v>Sports</v>
      </c>
      <c r="G1332">
        <f>_xlfn.XLOOKUP(Table1[[#This Row],[Product_ID]],[1]!Table1[Product_ID],[1]!Table1[Unit_Price])</f>
        <v>4816</v>
      </c>
      <c r="H1332">
        <f>_xlfn.XLOOKUP(Table1[[#This Row],[Product_ID]],[1]!Table1[Product_ID],[1]!Table1[Cost])</f>
        <v>3371.2</v>
      </c>
      <c r="I1332">
        <v>1</v>
      </c>
      <c r="J1332">
        <v>10</v>
      </c>
      <c r="K1332">
        <f>Table1[[#This Row],[Quantity]]*Table1[[#This Row],[Unit_Price]]</f>
        <v>4816</v>
      </c>
      <c r="L1332">
        <f>Table1[[#This Row],[Quantity]]*Table1[[#This Row],[Cost]]</f>
        <v>3371.2</v>
      </c>
      <c r="M1332">
        <f>Table1[[#This Row],[Sales]]-Table1[[#This Row],[Total_Cost]]</f>
        <v>1444.8000000000002</v>
      </c>
      <c r="N1332" s="1">
        <f>Table1[[#This Row],[Profit]]/Table1[[#This Row],[Sales]]</f>
        <v>0.30000000000000004</v>
      </c>
      <c r="O1332" t="str">
        <f>TEXT(Table1[[#This Row],[Order_Date]],"mmmm")</f>
        <v>June</v>
      </c>
      <c r="P1332">
        <f>YEAR(Table1[[#This Row],[Order_Date]])</f>
        <v>2024</v>
      </c>
      <c r="Q1332" t="str">
        <f>"Q"&amp;ROUNDUP(MONTH(Table1[[#This Row],[Order_Date]])/3,0)</f>
        <v>Q2</v>
      </c>
    </row>
    <row r="1333" spans="1:17" x14ac:dyDescent="0.25">
      <c r="A1333" t="s">
        <v>2783</v>
      </c>
      <c r="B1333" t="s">
        <v>1404</v>
      </c>
      <c r="C1333" t="s">
        <v>1281</v>
      </c>
      <c r="D1333" t="s">
        <v>104</v>
      </c>
      <c r="E1333" t="str">
        <f>_xlfn.XLOOKUP(Table1[[#This Row],[Product_ID]],[1]!Table1[Product_ID],[1]!Table1[Product_Name])</f>
        <v>Electronics Product 72</v>
      </c>
      <c r="F1333" t="str">
        <f>_xlfn.XLOOKUP(Table1[[#This Row],[Product_ID]],[1]!Table1[Product_ID],[1]!Table1[Category])</f>
        <v>Electronics</v>
      </c>
      <c r="G1333">
        <f>_xlfn.XLOOKUP(Table1[[#This Row],[Product_ID]],[1]!Table1[Product_ID],[1]!Table1[Unit_Price])</f>
        <v>27555</v>
      </c>
      <c r="H1333">
        <f>_xlfn.XLOOKUP(Table1[[#This Row],[Product_ID]],[1]!Table1[Product_ID],[1]!Table1[Cost])</f>
        <v>19288.5</v>
      </c>
      <c r="I1333">
        <v>1</v>
      </c>
      <c r="J1333">
        <v>0</v>
      </c>
      <c r="K1333">
        <f>Table1[[#This Row],[Quantity]]*Table1[[#This Row],[Unit_Price]]</f>
        <v>27555</v>
      </c>
      <c r="L1333">
        <f>Table1[[#This Row],[Quantity]]*Table1[[#This Row],[Cost]]</f>
        <v>19288.5</v>
      </c>
      <c r="M1333">
        <f>Table1[[#This Row],[Sales]]-Table1[[#This Row],[Total_Cost]]</f>
        <v>8266.5</v>
      </c>
      <c r="N1333" s="1">
        <f>Table1[[#This Row],[Profit]]/Table1[[#This Row],[Sales]]</f>
        <v>0.3</v>
      </c>
      <c r="O1333" t="str">
        <f>TEXT(Table1[[#This Row],[Order_Date]],"mmmm")</f>
        <v>October</v>
      </c>
      <c r="P1333">
        <f>YEAR(Table1[[#This Row],[Order_Date]])</f>
        <v>2024</v>
      </c>
      <c r="Q1333" t="str">
        <f>"Q"&amp;ROUNDUP(MONTH(Table1[[#This Row],[Order_Date]])/3,0)</f>
        <v>Q4</v>
      </c>
    </row>
    <row r="1334" spans="1:17" x14ac:dyDescent="0.25">
      <c r="A1334" t="s">
        <v>2784</v>
      </c>
      <c r="B1334" t="s">
        <v>438</v>
      </c>
      <c r="C1334" t="s">
        <v>1167</v>
      </c>
      <c r="D1334" t="s">
        <v>81</v>
      </c>
      <c r="E1334" t="str">
        <f>_xlfn.XLOOKUP(Table1[[#This Row],[Product_ID]],[1]!Table1[Product_ID],[1]!Table1[Product_Name])</f>
        <v>Beauty Product 4</v>
      </c>
      <c r="F1334" t="str">
        <f>_xlfn.XLOOKUP(Table1[[#This Row],[Product_ID]],[1]!Table1[Product_ID],[1]!Table1[Category])</f>
        <v>Beauty</v>
      </c>
      <c r="G1334">
        <f>_xlfn.XLOOKUP(Table1[[#This Row],[Product_ID]],[1]!Table1[Product_ID],[1]!Table1[Unit_Price])</f>
        <v>591</v>
      </c>
      <c r="H1334">
        <f>_xlfn.XLOOKUP(Table1[[#This Row],[Product_ID]],[1]!Table1[Product_ID],[1]!Table1[Cost])</f>
        <v>354.6</v>
      </c>
      <c r="I1334">
        <v>4</v>
      </c>
      <c r="J1334">
        <v>10</v>
      </c>
      <c r="K1334">
        <f>Table1[[#This Row],[Quantity]]*Table1[[#This Row],[Unit_Price]]</f>
        <v>2364</v>
      </c>
      <c r="L1334">
        <f>Table1[[#This Row],[Quantity]]*Table1[[#This Row],[Cost]]</f>
        <v>1418.4</v>
      </c>
      <c r="M1334">
        <f>Table1[[#This Row],[Sales]]-Table1[[#This Row],[Total_Cost]]</f>
        <v>945.59999999999991</v>
      </c>
      <c r="N1334" s="1">
        <f>Table1[[#This Row],[Profit]]/Table1[[#This Row],[Sales]]</f>
        <v>0.39999999999999997</v>
      </c>
      <c r="O1334" t="str">
        <f>TEXT(Table1[[#This Row],[Order_Date]],"mmmm")</f>
        <v>October</v>
      </c>
      <c r="P1334">
        <f>YEAR(Table1[[#This Row],[Order_Date]])</f>
        <v>2024</v>
      </c>
      <c r="Q1334" t="str">
        <f>"Q"&amp;ROUNDUP(MONTH(Table1[[#This Row],[Order_Date]])/3,0)</f>
        <v>Q4</v>
      </c>
    </row>
    <row r="1335" spans="1:17" x14ac:dyDescent="0.25">
      <c r="A1335" t="s">
        <v>2785</v>
      </c>
      <c r="B1335" t="s">
        <v>2083</v>
      </c>
      <c r="C1335" t="s">
        <v>854</v>
      </c>
      <c r="D1335" t="s">
        <v>381</v>
      </c>
      <c r="E1335" t="str">
        <f>_xlfn.XLOOKUP(Table1[[#This Row],[Product_ID]],[1]!Table1[Product_ID],[1]!Table1[Product_Name])</f>
        <v>Electronics Product 59</v>
      </c>
      <c r="F1335" t="str">
        <f>_xlfn.XLOOKUP(Table1[[#This Row],[Product_ID]],[1]!Table1[Product_ID],[1]!Table1[Category])</f>
        <v>Electronics</v>
      </c>
      <c r="G1335">
        <f>_xlfn.XLOOKUP(Table1[[#This Row],[Product_ID]],[1]!Table1[Product_ID],[1]!Table1[Unit_Price])</f>
        <v>39929</v>
      </c>
      <c r="H1335">
        <f>_xlfn.XLOOKUP(Table1[[#This Row],[Product_ID]],[1]!Table1[Product_ID],[1]!Table1[Cost])</f>
        <v>23957.4</v>
      </c>
      <c r="I1335">
        <v>3</v>
      </c>
      <c r="J1335">
        <v>5</v>
      </c>
      <c r="K1335">
        <f>Table1[[#This Row],[Quantity]]*Table1[[#This Row],[Unit_Price]]</f>
        <v>119787</v>
      </c>
      <c r="L1335">
        <f>Table1[[#This Row],[Quantity]]*Table1[[#This Row],[Cost]]</f>
        <v>71872.200000000012</v>
      </c>
      <c r="M1335">
        <f>Table1[[#This Row],[Sales]]-Table1[[#This Row],[Total_Cost]]</f>
        <v>47914.799999999988</v>
      </c>
      <c r="N1335" s="1">
        <f>Table1[[#This Row],[Profit]]/Table1[[#This Row],[Sales]]</f>
        <v>0.39999999999999991</v>
      </c>
      <c r="O1335" t="str">
        <f>TEXT(Table1[[#This Row],[Order_Date]],"mmmm")</f>
        <v>January</v>
      </c>
      <c r="P1335">
        <f>YEAR(Table1[[#This Row],[Order_Date]])</f>
        <v>2025</v>
      </c>
      <c r="Q1335" t="str">
        <f>"Q"&amp;ROUNDUP(MONTH(Table1[[#This Row],[Order_Date]])/3,0)</f>
        <v>Q1</v>
      </c>
    </row>
    <row r="1336" spans="1:17" x14ac:dyDescent="0.25">
      <c r="A1336" t="s">
        <v>2786</v>
      </c>
      <c r="B1336" t="s">
        <v>523</v>
      </c>
      <c r="C1336" t="s">
        <v>891</v>
      </c>
      <c r="D1336" t="s">
        <v>123</v>
      </c>
      <c r="E1336" t="str">
        <f>_xlfn.XLOOKUP(Table1[[#This Row],[Product_ID]],[1]!Table1[Product_ID],[1]!Table1[Product_Name])</f>
        <v>Electronics Product 99</v>
      </c>
      <c r="F1336" t="str">
        <f>_xlfn.XLOOKUP(Table1[[#This Row],[Product_ID]],[1]!Table1[Product_ID],[1]!Table1[Category])</f>
        <v>Electronics</v>
      </c>
      <c r="G1336">
        <f>_xlfn.XLOOKUP(Table1[[#This Row],[Product_ID]],[1]!Table1[Product_ID],[1]!Table1[Unit_Price])</f>
        <v>48012</v>
      </c>
      <c r="H1336">
        <f>_xlfn.XLOOKUP(Table1[[#This Row],[Product_ID]],[1]!Table1[Product_ID],[1]!Table1[Cost])</f>
        <v>24006</v>
      </c>
      <c r="I1336">
        <v>4</v>
      </c>
      <c r="J1336">
        <v>20</v>
      </c>
      <c r="K1336">
        <f>Table1[[#This Row],[Quantity]]*Table1[[#This Row],[Unit_Price]]</f>
        <v>192048</v>
      </c>
      <c r="L1336">
        <f>Table1[[#This Row],[Quantity]]*Table1[[#This Row],[Cost]]</f>
        <v>96024</v>
      </c>
      <c r="M1336">
        <f>Table1[[#This Row],[Sales]]-Table1[[#This Row],[Total_Cost]]</f>
        <v>96024</v>
      </c>
      <c r="N1336" s="1">
        <f>Table1[[#This Row],[Profit]]/Table1[[#This Row],[Sales]]</f>
        <v>0.5</v>
      </c>
      <c r="O1336" t="str">
        <f>TEXT(Table1[[#This Row],[Order_Date]],"mmmm")</f>
        <v>December</v>
      </c>
      <c r="P1336">
        <f>YEAR(Table1[[#This Row],[Order_Date]])</f>
        <v>2024</v>
      </c>
      <c r="Q1336" t="str">
        <f>"Q"&amp;ROUNDUP(MONTH(Table1[[#This Row],[Order_Date]])/3,0)</f>
        <v>Q4</v>
      </c>
    </row>
    <row r="1337" spans="1:17" x14ac:dyDescent="0.25">
      <c r="A1337" t="s">
        <v>2787</v>
      </c>
      <c r="B1337" t="s">
        <v>2788</v>
      </c>
      <c r="C1337" t="s">
        <v>1837</v>
      </c>
      <c r="D1337" t="s">
        <v>611</v>
      </c>
      <c r="E1337" t="str">
        <f>_xlfn.XLOOKUP(Table1[[#This Row],[Product_ID]],[1]!Table1[Product_ID],[1]!Table1[Product_Name])</f>
        <v>Clothing Product 21</v>
      </c>
      <c r="F1337" t="str">
        <f>_xlfn.XLOOKUP(Table1[[#This Row],[Product_ID]],[1]!Table1[Product_ID],[1]!Table1[Category])</f>
        <v>Clothing</v>
      </c>
      <c r="G1337">
        <f>_xlfn.XLOOKUP(Table1[[#This Row],[Product_ID]],[1]!Table1[Product_ID],[1]!Table1[Unit_Price])</f>
        <v>1236</v>
      </c>
      <c r="H1337">
        <f>_xlfn.XLOOKUP(Table1[[#This Row],[Product_ID]],[1]!Table1[Product_ID],[1]!Table1[Cost])</f>
        <v>865.2</v>
      </c>
      <c r="I1337">
        <v>5</v>
      </c>
      <c r="J1337">
        <v>5</v>
      </c>
      <c r="K1337">
        <f>Table1[[#This Row],[Quantity]]*Table1[[#This Row],[Unit_Price]]</f>
        <v>6180</v>
      </c>
      <c r="L1337">
        <f>Table1[[#This Row],[Quantity]]*Table1[[#This Row],[Cost]]</f>
        <v>4326</v>
      </c>
      <c r="M1337">
        <f>Table1[[#This Row],[Sales]]-Table1[[#This Row],[Total_Cost]]</f>
        <v>1854</v>
      </c>
      <c r="N1337" s="1">
        <f>Table1[[#This Row],[Profit]]/Table1[[#This Row],[Sales]]</f>
        <v>0.3</v>
      </c>
      <c r="O1337" t="str">
        <f>TEXT(Table1[[#This Row],[Order_Date]],"mmmm")</f>
        <v>February</v>
      </c>
      <c r="P1337">
        <f>YEAR(Table1[[#This Row],[Order_Date]])</f>
        <v>2025</v>
      </c>
      <c r="Q1337" t="str">
        <f>"Q"&amp;ROUNDUP(MONTH(Table1[[#This Row],[Order_Date]])/3,0)</f>
        <v>Q1</v>
      </c>
    </row>
    <row r="1338" spans="1:17" x14ac:dyDescent="0.25">
      <c r="A1338" t="s">
        <v>2789</v>
      </c>
      <c r="B1338" t="s">
        <v>2788</v>
      </c>
      <c r="C1338" t="s">
        <v>765</v>
      </c>
      <c r="D1338" t="s">
        <v>164</v>
      </c>
      <c r="E1338" t="str">
        <f>_xlfn.XLOOKUP(Table1[[#This Row],[Product_ID]],[1]!Table1[Product_ID],[1]!Table1[Product_Name])</f>
        <v>Home &amp; Kitchen Product 11</v>
      </c>
      <c r="F1338" t="str">
        <f>_xlfn.XLOOKUP(Table1[[#This Row],[Product_ID]],[1]!Table1[Product_ID],[1]!Table1[Category])</f>
        <v>Home &amp; Kitchen</v>
      </c>
      <c r="G1338">
        <f>_xlfn.XLOOKUP(Table1[[#This Row],[Product_ID]],[1]!Table1[Product_ID],[1]!Table1[Unit_Price])</f>
        <v>4339</v>
      </c>
      <c r="H1338">
        <f>_xlfn.XLOOKUP(Table1[[#This Row],[Product_ID]],[1]!Table1[Product_ID],[1]!Table1[Cost])</f>
        <v>2169.5</v>
      </c>
      <c r="I1338">
        <v>1</v>
      </c>
      <c r="J1338">
        <v>20</v>
      </c>
      <c r="K1338">
        <f>Table1[[#This Row],[Quantity]]*Table1[[#This Row],[Unit_Price]]</f>
        <v>4339</v>
      </c>
      <c r="L1338">
        <f>Table1[[#This Row],[Quantity]]*Table1[[#This Row],[Cost]]</f>
        <v>2169.5</v>
      </c>
      <c r="M1338">
        <f>Table1[[#This Row],[Sales]]-Table1[[#This Row],[Total_Cost]]</f>
        <v>2169.5</v>
      </c>
      <c r="N1338" s="1">
        <f>Table1[[#This Row],[Profit]]/Table1[[#This Row],[Sales]]</f>
        <v>0.5</v>
      </c>
      <c r="O1338" t="str">
        <f>TEXT(Table1[[#This Row],[Order_Date]],"mmmm")</f>
        <v>February</v>
      </c>
      <c r="P1338">
        <f>YEAR(Table1[[#This Row],[Order_Date]])</f>
        <v>2025</v>
      </c>
      <c r="Q1338" t="str">
        <f>"Q"&amp;ROUNDUP(MONTH(Table1[[#This Row],[Order_Date]])/3,0)</f>
        <v>Q1</v>
      </c>
    </row>
    <row r="1339" spans="1:17" x14ac:dyDescent="0.25">
      <c r="A1339" t="s">
        <v>2790</v>
      </c>
      <c r="B1339" t="s">
        <v>392</v>
      </c>
      <c r="C1339" t="s">
        <v>2791</v>
      </c>
      <c r="D1339" t="s">
        <v>313</v>
      </c>
      <c r="E1339" t="str">
        <f>_xlfn.XLOOKUP(Table1[[#This Row],[Product_ID]],[1]!Table1[Product_ID],[1]!Table1[Product_Name])</f>
        <v>Sports Product 44</v>
      </c>
      <c r="F1339" t="str">
        <f>_xlfn.XLOOKUP(Table1[[#This Row],[Product_ID]],[1]!Table1[Product_ID],[1]!Table1[Category])</f>
        <v>Sports</v>
      </c>
      <c r="G1339">
        <f>_xlfn.XLOOKUP(Table1[[#This Row],[Product_ID]],[1]!Table1[Product_ID],[1]!Table1[Unit_Price])</f>
        <v>5008</v>
      </c>
      <c r="H1339">
        <f>_xlfn.XLOOKUP(Table1[[#This Row],[Product_ID]],[1]!Table1[Product_ID],[1]!Table1[Cost])</f>
        <v>3505.6</v>
      </c>
      <c r="I1339">
        <v>1</v>
      </c>
      <c r="J1339">
        <v>20</v>
      </c>
      <c r="K1339">
        <f>Table1[[#This Row],[Quantity]]*Table1[[#This Row],[Unit_Price]]</f>
        <v>5008</v>
      </c>
      <c r="L1339">
        <f>Table1[[#This Row],[Quantity]]*Table1[[#This Row],[Cost]]</f>
        <v>3505.6</v>
      </c>
      <c r="M1339">
        <f>Table1[[#This Row],[Sales]]-Table1[[#This Row],[Total_Cost]]</f>
        <v>1502.4</v>
      </c>
      <c r="N1339" s="1">
        <f>Table1[[#This Row],[Profit]]/Table1[[#This Row],[Sales]]</f>
        <v>0.30000000000000004</v>
      </c>
      <c r="O1339" t="str">
        <f>TEXT(Table1[[#This Row],[Order_Date]],"mmmm")</f>
        <v>December</v>
      </c>
      <c r="P1339">
        <f>YEAR(Table1[[#This Row],[Order_Date]])</f>
        <v>2024</v>
      </c>
      <c r="Q1339" t="str">
        <f>"Q"&amp;ROUNDUP(MONTH(Table1[[#This Row],[Order_Date]])/3,0)</f>
        <v>Q4</v>
      </c>
    </row>
    <row r="1340" spans="1:17" x14ac:dyDescent="0.25">
      <c r="A1340" t="s">
        <v>2792</v>
      </c>
      <c r="B1340" t="s">
        <v>371</v>
      </c>
      <c r="C1340" t="s">
        <v>1549</v>
      </c>
      <c r="D1340" t="s">
        <v>444</v>
      </c>
      <c r="E1340" t="str">
        <f>_xlfn.XLOOKUP(Table1[[#This Row],[Product_ID]],[1]!Table1[Product_ID],[1]!Table1[Product_Name])</f>
        <v>Sports Product 14</v>
      </c>
      <c r="F1340" t="str">
        <f>_xlfn.XLOOKUP(Table1[[#This Row],[Product_ID]],[1]!Table1[Product_ID],[1]!Table1[Category])</f>
        <v>Sports</v>
      </c>
      <c r="G1340">
        <f>_xlfn.XLOOKUP(Table1[[#This Row],[Product_ID]],[1]!Table1[Product_ID],[1]!Table1[Unit_Price])</f>
        <v>9565</v>
      </c>
      <c r="H1340">
        <f>_xlfn.XLOOKUP(Table1[[#This Row],[Product_ID]],[1]!Table1[Product_ID],[1]!Table1[Cost])</f>
        <v>6695.5</v>
      </c>
      <c r="I1340">
        <v>2</v>
      </c>
      <c r="J1340">
        <v>15</v>
      </c>
      <c r="K1340">
        <f>Table1[[#This Row],[Quantity]]*Table1[[#This Row],[Unit_Price]]</f>
        <v>19130</v>
      </c>
      <c r="L1340">
        <f>Table1[[#This Row],[Quantity]]*Table1[[#This Row],[Cost]]</f>
        <v>13391</v>
      </c>
      <c r="M1340">
        <f>Table1[[#This Row],[Sales]]-Table1[[#This Row],[Total_Cost]]</f>
        <v>5739</v>
      </c>
      <c r="N1340" s="1">
        <f>Table1[[#This Row],[Profit]]/Table1[[#This Row],[Sales]]</f>
        <v>0.3</v>
      </c>
      <c r="O1340" t="str">
        <f>TEXT(Table1[[#This Row],[Order_Date]],"mmmm")</f>
        <v>October</v>
      </c>
      <c r="P1340">
        <f>YEAR(Table1[[#This Row],[Order_Date]])</f>
        <v>2025</v>
      </c>
      <c r="Q1340" t="str">
        <f>"Q"&amp;ROUNDUP(MONTH(Table1[[#This Row],[Order_Date]])/3,0)</f>
        <v>Q4</v>
      </c>
    </row>
    <row r="1341" spans="1:17" x14ac:dyDescent="0.25">
      <c r="A1341" t="s">
        <v>2793</v>
      </c>
      <c r="B1341" t="s">
        <v>996</v>
      </c>
      <c r="C1341" t="s">
        <v>2794</v>
      </c>
      <c r="D1341" t="s">
        <v>100</v>
      </c>
      <c r="E1341" t="str">
        <f>_xlfn.XLOOKUP(Table1[[#This Row],[Product_ID]],[1]!Table1[Product_ID],[1]!Table1[Product_Name])</f>
        <v>Electronics Product 74</v>
      </c>
      <c r="F1341" t="str">
        <f>_xlfn.XLOOKUP(Table1[[#This Row],[Product_ID]],[1]!Table1[Product_ID],[1]!Table1[Category])</f>
        <v>Electronics</v>
      </c>
      <c r="G1341">
        <f>_xlfn.XLOOKUP(Table1[[#This Row],[Product_ID]],[1]!Table1[Product_ID],[1]!Table1[Unit_Price])</f>
        <v>20835</v>
      </c>
      <c r="H1341">
        <f>_xlfn.XLOOKUP(Table1[[#This Row],[Product_ID]],[1]!Table1[Product_ID],[1]!Table1[Cost])</f>
        <v>12501</v>
      </c>
      <c r="I1341">
        <v>5</v>
      </c>
      <c r="J1341">
        <v>20</v>
      </c>
      <c r="K1341">
        <f>Table1[[#This Row],[Quantity]]*Table1[[#This Row],[Unit_Price]]</f>
        <v>104175</v>
      </c>
      <c r="L1341">
        <f>Table1[[#This Row],[Quantity]]*Table1[[#This Row],[Cost]]</f>
        <v>62505</v>
      </c>
      <c r="M1341">
        <f>Table1[[#This Row],[Sales]]-Table1[[#This Row],[Total_Cost]]</f>
        <v>41670</v>
      </c>
      <c r="N1341" s="1">
        <f>Table1[[#This Row],[Profit]]/Table1[[#This Row],[Sales]]</f>
        <v>0.4</v>
      </c>
      <c r="O1341" t="str">
        <f>TEXT(Table1[[#This Row],[Order_Date]],"mmmm")</f>
        <v>June</v>
      </c>
      <c r="P1341">
        <f>YEAR(Table1[[#This Row],[Order_Date]])</f>
        <v>2024</v>
      </c>
      <c r="Q1341" t="str">
        <f>"Q"&amp;ROUNDUP(MONTH(Table1[[#This Row],[Order_Date]])/3,0)</f>
        <v>Q2</v>
      </c>
    </row>
    <row r="1342" spans="1:17" x14ac:dyDescent="0.25">
      <c r="A1342" t="s">
        <v>2795</v>
      </c>
      <c r="B1342" t="s">
        <v>481</v>
      </c>
      <c r="C1342" t="s">
        <v>2731</v>
      </c>
      <c r="D1342" t="s">
        <v>41</v>
      </c>
      <c r="E1342" t="str">
        <f>_xlfn.XLOOKUP(Table1[[#This Row],[Product_ID]],[1]!Table1[Product_ID],[1]!Table1[Product_Name])</f>
        <v>Clothing Product 86</v>
      </c>
      <c r="F1342" t="str">
        <f>_xlfn.XLOOKUP(Table1[[#This Row],[Product_ID]],[1]!Table1[Product_ID],[1]!Table1[Category])</f>
        <v>Clothing</v>
      </c>
      <c r="G1342">
        <f>_xlfn.XLOOKUP(Table1[[#This Row],[Product_ID]],[1]!Table1[Product_ID],[1]!Table1[Unit_Price])</f>
        <v>3333</v>
      </c>
      <c r="H1342">
        <f>_xlfn.XLOOKUP(Table1[[#This Row],[Product_ID]],[1]!Table1[Product_ID],[1]!Table1[Cost])</f>
        <v>2333.1</v>
      </c>
      <c r="I1342">
        <v>5</v>
      </c>
      <c r="J1342">
        <v>0</v>
      </c>
      <c r="K1342">
        <f>Table1[[#This Row],[Quantity]]*Table1[[#This Row],[Unit_Price]]</f>
        <v>16665</v>
      </c>
      <c r="L1342">
        <f>Table1[[#This Row],[Quantity]]*Table1[[#This Row],[Cost]]</f>
        <v>11665.5</v>
      </c>
      <c r="M1342">
        <f>Table1[[#This Row],[Sales]]-Table1[[#This Row],[Total_Cost]]</f>
        <v>4999.5</v>
      </c>
      <c r="N1342" s="1">
        <f>Table1[[#This Row],[Profit]]/Table1[[#This Row],[Sales]]</f>
        <v>0.3</v>
      </c>
      <c r="O1342" t="str">
        <f>TEXT(Table1[[#This Row],[Order_Date]],"mmmm")</f>
        <v>July</v>
      </c>
      <c r="P1342">
        <f>YEAR(Table1[[#This Row],[Order_Date]])</f>
        <v>2024</v>
      </c>
      <c r="Q1342" t="str">
        <f>"Q"&amp;ROUNDUP(MONTH(Table1[[#This Row],[Order_Date]])/3,0)</f>
        <v>Q3</v>
      </c>
    </row>
    <row r="1343" spans="1:17" x14ac:dyDescent="0.25">
      <c r="A1343" t="s">
        <v>2796</v>
      </c>
      <c r="B1343" t="s">
        <v>824</v>
      </c>
      <c r="C1343" t="s">
        <v>2797</v>
      </c>
      <c r="D1343" t="s">
        <v>476</v>
      </c>
      <c r="E1343" t="str">
        <f>_xlfn.XLOOKUP(Table1[[#This Row],[Product_ID]],[1]!Table1[Product_ID],[1]!Table1[Product_Name])</f>
        <v>Electronics Product 22</v>
      </c>
      <c r="F1343" t="str">
        <f>_xlfn.XLOOKUP(Table1[[#This Row],[Product_ID]],[1]!Table1[Product_ID],[1]!Table1[Category])</f>
        <v>Electronics</v>
      </c>
      <c r="G1343">
        <f>_xlfn.XLOOKUP(Table1[[#This Row],[Product_ID]],[1]!Table1[Product_ID],[1]!Table1[Unit_Price])</f>
        <v>48755</v>
      </c>
      <c r="H1343">
        <f>_xlfn.XLOOKUP(Table1[[#This Row],[Product_ID]],[1]!Table1[Product_ID],[1]!Table1[Cost])</f>
        <v>29253</v>
      </c>
      <c r="I1343">
        <v>1</v>
      </c>
      <c r="J1343">
        <v>10</v>
      </c>
      <c r="K1343">
        <f>Table1[[#This Row],[Quantity]]*Table1[[#This Row],[Unit_Price]]</f>
        <v>48755</v>
      </c>
      <c r="L1343">
        <f>Table1[[#This Row],[Quantity]]*Table1[[#This Row],[Cost]]</f>
        <v>29253</v>
      </c>
      <c r="M1343">
        <f>Table1[[#This Row],[Sales]]-Table1[[#This Row],[Total_Cost]]</f>
        <v>19502</v>
      </c>
      <c r="N1343" s="1">
        <f>Table1[[#This Row],[Profit]]/Table1[[#This Row],[Sales]]</f>
        <v>0.4</v>
      </c>
      <c r="O1343" t="str">
        <f>TEXT(Table1[[#This Row],[Order_Date]],"mmmm")</f>
        <v>February</v>
      </c>
      <c r="P1343">
        <f>YEAR(Table1[[#This Row],[Order_Date]])</f>
        <v>2024</v>
      </c>
      <c r="Q1343" t="str">
        <f>"Q"&amp;ROUNDUP(MONTH(Table1[[#This Row],[Order_Date]])/3,0)</f>
        <v>Q1</v>
      </c>
    </row>
    <row r="1344" spans="1:17" x14ac:dyDescent="0.25">
      <c r="A1344" t="s">
        <v>2798</v>
      </c>
      <c r="B1344" t="s">
        <v>2799</v>
      </c>
      <c r="C1344" t="s">
        <v>2800</v>
      </c>
      <c r="D1344" t="s">
        <v>257</v>
      </c>
      <c r="E1344" t="str">
        <f>_xlfn.XLOOKUP(Table1[[#This Row],[Product_ID]],[1]!Table1[Product_ID],[1]!Table1[Product_Name])</f>
        <v>Beauty Product 3</v>
      </c>
      <c r="F1344" t="str">
        <f>_xlfn.XLOOKUP(Table1[[#This Row],[Product_ID]],[1]!Table1[Product_ID],[1]!Table1[Category])</f>
        <v>Beauty</v>
      </c>
      <c r="G1344">
        <f>_xlfn.XLOOKUP(Table1[[#This Row],[Product_ID]],[1]!Table1[Product_ID],[1]!Table1[Unit_Price])</f>
        <v>569</v>
      </c>
      <c r="H1344">
        <f>_xlfn.XLOOKUP(Table1[[#This Row],[Product_ID]],[1]!Table1[Product_ID],[1]!Table1[Cost])</f>
        <v>341.4</v>
      </c>
      <c r="I1344">
        <v>3</v>
      </c>
      <c r="J1344">
        <v>0</v>
      </c>
      <c r="K1344">
        <f>Table1[[#This Row],[Quantity]]*Table1[[#This Row],[Unit_Price]]</f>
        <v>1707</v>
      </c>
      <c r="L1344">
        <f>Table1[[#This Row],[Quantity]]*Table1[[#This Row],[Cost]]</f>
        <v>1024.1999999999998</v>
      </c>
      <c r="M1344">
        <f>Table1[[#This Row],[Sales]]-Table1[[#This Row],[Total_Cost]]</f>
        <v>682.80000000000018</v>
      </c>
      <c r="N1344" s="1">
        <f>Table1[[#This Row],[Profit]]/Table1[[#This Row],[Sales]]</f>
        <v>0.40000000000000013</v>
      </c>
      <c r="O1344" t="str">
        <f>TEXT(Table1[[#This Row],[Order_Date]],"mmmm")</f>
        <v>April</v>
      </c>
      <c r="P1344">
        <f>YEAR(Table1[[#This Row],[Order_Date]])</f>
        <v>2025</v>
      </c>
      <c r="Q1344" t="str">
        <f>"Q"&amp;ROUNDUP(MONTH(Table1[[#This Row],[Order_Date]])/3,0)</f>
        <v>Q2</v>
      </c>
    </row>
    <row r="1345" spans="1:17" x14ac:dyDescent="0.25">
      <c r="A1345" t="s">
        <v>2801</v>
      </c>
      <c r="B1345" t="s">
        <v>1404</v>
      </c>
      <c r="C1345" t="s">
        <v>1253</v>
      </c>
      <c r="D1345" t="s">
        <v>96</v>
      </c>
      <c r="E1345" t="str">
        <f>_xlfn.XLOOKUP(Table1[[#This Row],[Product_ID]],[1]!Table1[Product_ID],[1]!Table1[Product_Name])</f>
        <v>Electronics Product 91</v>
      </c>
      <c r="F1345" t="str">
        <f>_xlfn.XLOOKUP(Table1[[#This Row],[Product_ID]],[1]!Table1[Product_ID],[1]!Table1[Category])</f>
        <v>Electronics</v>
      </c>
      <c r="G1345">
        <f>_xlfn.XLOOKUP(Table1[[#This Row],[Product_ID]],[1]!Table1[Product_ID],[1]!Table1[Unit_Price])</f>
        <v>45348</v>
      </c>
      <c r="H1345">
        <f>_xlfn.XLOOKUP(Table1[[#This Row],[Product_ID]],[1]!Table1[Product_ID],[1]!Table1[Cost])</f>
        <v>27208.799999999999</v>
      </c>
      <c r="I1345">
        <v>5</v>
      </c>
      <c r="J1345">
        <v>10</v>
      </c>
      <c r="K1345">
        <f>Table1[[#This Row],[Quantity]]*Table1[[#This Row],[Unit_Price]]</f>
        <v>226740</v>
      </c>
      <c r="L1345">
        <f>Table1[[#This Row],[Quantity]]*Table1[[#This Row],[Cost]]</f>
        <v>136044</v>
      </c>
      <c r="M1345">
        <f>Table1[[#This Row],[Sales]]-Table1[[#This Row],[Total_Cost]]</f>
        <v>90696</v>
      </c>
      <c r="N1345" s="1">
        <f>Table1[[#This Row],[Profit]]/Table1[[#This Row],[Sales]]</f>
        <v>0.4</v>
      </c>
      <c r="O1345" t="str">
        <f>TEXT(Table1[[#This Row],[Order_Date]],"mmmm")</f>
        <v>October</v>
      </c>
      <c r="P1345">
        <f>YEAR(Table1[[#This Row],[Order_Date]])</f>
        <v>2024</v>
      </c>
      <c r="Q1345" t="str">
        <f>"Q"&amp;ROUNDUP(MONTH(Table1[[#This Row],[Order_Date]])/3,0)</f>
        <v>Q4</v>
      </c>
    </row>
    <row r="1346" spans="1:17" x14ac:dyDescent="0.25">
      <c r="A1346" t="s">
        <v>2802</v>
      </c>
      <c r="B1346" t="s">
        <v>593</v>
      </c>
      <c r="C1346" t="s">
        <v>2803</v>
      </c>
      <c r="D1346" t="s">
        <v>563</v>
      </c>
      <c r="E1346" t="str">
        <f>_xlfn.XLOOKUP(Table1[[#This Row],[Product_ID]],[1]!Table1[Product_ID],[1]!Table1[Product_Name])</f>
        <v>Beauty Product 60</v>
      </c>
      <c r="F1346" t="str">
        <f>_xlfn.XLOOKUP(Table1[[#This Row],[Product_ID]],[1]!Table1[Product_ID],[1]!Table1[Category])</f>
        <v>Beauty</v>
      </c>
      <c r="G1346">
        <f>_xlfn.XLOOKUP(Table1[[#This Row],[Product_ID]],[1]!Table1[Product_ID],[1]!Table1[Unit_Price])</f>
        <v>758</v>
      </c>
      <c r="H1346">
        <f>_xlfn.XLOOKUP(Table1[[#This Row],[Product_ID]],[1]!Table1[Product_ID],[1]!Table1[Cost])</f>
        <v>530.6</v>
      </c>
      <c r="I1346">
        <v>3</v>
      </c>
      <c r="J1346">
        <v>5</v>
      </c>
      <c r="K1346">
        <f>Table1[[#This Row],[Quantity]]*Table1[[#This Row],[Unit_Price]]</f>
        <v>2274</v>
      </c>
      <c r="L1346">
        <f>Table1[[#This Row],[Quantity]]*Table1[[#This Row],[Cost]]</f>
        <v>1591.8000000000002</v>
      </c>
      <c r="M1346">
        <f>Table1[[#This Row],[Sales]]-Table1[[#This Row],[Total_Cost]]</f>
        <v>682.19999999999982</v>
      </c>
      <c r="N1346" s="1">
        <f>Table1[[#This Row],[Profit]]/Table1[[#This Row],[Sales]]</f>
        <v>0.29999999999999993</v>
      </c>
      <c r="O1346" t="str">
        <f>TEXT(Table1[[#This Row],[Order_Date]],"mmmm")</f>
        <v>May</v>
      </c>
      <c r="P1346">
        <f>YEAR(Table1[[#This Row],[Order_Date]])</f>
        <v>2025</v>
      </c>
      <c r="Q1346" t="str">
        <f>"Q"&amp;ROUNDUP(MONTH(Table1[[#This Row],[Order_Date]])/3,0)</f>
        <v>Q2</v>
      </c>
    </row>
    <row r="1347" spans="1:17" x14ac:dyDescent="0.25">
      <c r="A1347" t="s">
        <v>2804</v>
      </c>
      <c r="B1347" t="s">
        <v>1626</v>
      </c>
      <c r="C1347" t="s">
        <v>2805</v>
      </c>
      <c r="D1347" t="s">
        <v>111</v>
      </c>
      <c r="E1347" t="str">
        <f>_xlfn.XLOOKUP(Table1[[#This Row],[Product_ID]],[1]!Table1[Product_ID],[1]!Table1[Product_Name])</f>
        <v>Sports Product 20</v>
      </c>
      <c r="F1347" t="str">
        <f>_xlfn.XLOOKUP(Table1[[#This Row],[Product_ID]],[1]!Table1[Product_ID],[1]!Table1[Category])</f>
        <v>Sports</v>
      </c>
      <c r="G1347">
        <f>_xlfn.XLOOKUP(Table1[[#This Row],[Product_ID]],[1]!Table1[Product_ID],[1]!Table1[Unit_Price])</f>
        <v>11647</v>
      </c>
      <c r="H1347">
        <f>_xlfn.XLOOKUP(Table1[[#This Row],[Product_ID]],[1]!Table1[Product_ID],[1]!Table1[Cost])</f>
        <v>8152.9</v>
      </c>
      <c r="I1347">
        <v>4</v>
      </c>
      <c r="J1347">
        <v>10</v>
      </c>
      <c r="K1347">
        <f>Table1[[#This Row],[Quantity]]*Table1[[#This Row],[Unit_Price]]</f>
        <v>46588</v>
      </c>
      <c r="L1347">
        <f>Table1[[#This Row],[Quantity]]*Table1[[#This Row],[Cost]]</f>
        <v>32611.599999999999</v>
      </c>
      <c r="M1347">
        <f>Table1[[#This Row],[Sales]]-Table1[[#This Row],[Total_Cost]]</f>
        <v>13976.400000000001</v>
      </c>
      <c r="N1347" s="1">
        <f>Table1[[#This Row],[Profit]]/Table1[[#This Row],[Sales]]</f>
        <v>0.30000000000000004</v>
      </c>
      <c r="O1347" t="str">
        <f>TEXT(Table1[[#This Row],[Order_Date]],"mmmm")</f>
        <v>March</v>
      </c>
      <c r="P1347">
        <f>YEAR(Table1[[#This Row],[Order_Date]])</f>
        <v>2025</v>
      </c>
      <c r="Q1347" t="str">
        <f>"Q"&amp;ROUNDUP(MONTH(Table1[[#This Row],[Order_Date]])/3,0)</f>
        <v>Q1</v>
      </c>
    </row>
    <row r="1348" spans="1:17" x14ac:dyDescent="0.25">
      <c r="A1348" t="s">
        <v>2806</v>
      </c>
      <c r="B1348" t="s">
        <v>2807</v>
      </c>
      <c r="C1348" t="s">
        <v>780</v>
      </c>
      <c r="D1348" t="s">
        <v>85</v>
      </c>
      <c r="E1348" t="str">
        <f>_xlfn.XLOOKUP(Table1[[#This Row],[Product_ID]],[1]!Table1[Product_ID],[1]!Table1[Product_Name])</f>
        <v>Clothing Product 63</v>
      </c>
      <c r="F1348" t="str">
        <f>_xlfn.XLOOKUP(Table1[[#This Row],[Product_ID]],[1]!Table1[Product_ID],[1]!Table1[Category])</f>
        <v>Clothing</v>
      </c>
      <c r="G1348">
        <f>_xlfn.XLOOKUP(Table1[[#This Row],[Product_ID]],[1]!Table1[Product_ID],[1]!Table1[Unit_Price])</f>
        <v>3643</v>
      </c>
      <c r="H1348">
        <f>_xlfn.XLOOKUP(Table1[[#This Row],[Product_ID]],[1]!Table1[Product_ID],[1]!Table1[Cost])</f>
        <v>2185.8000000000002</v>
      </c>
      <c r="I1348">
        <v>2</v>
      </c>
      <c r="J1348">
        <v>5</v>
      </c>
      <c r="K1348">
        <f>Table1[[#This Row],[Quantity]]*Table1[[#This Row],[Unit_Price]]</f>
        <v>7286</v>
      </c>
      <c r="L1348">
        <f>Table1[[#This Row],[Quantity]]*Table1[[#This Row],[Cost]]</f>
        <v>4371.6000000000004</v>
      </c>
      <c r="M1348">
        <f>Table1[[#This Row],[Sales]]-Table1[[#This Row],[Total_Cost]]</f>
        <v>2914.3999999999996</v>
      </c>
      <c r="N1348" s="1">
        <f>Table1[[#This Row],[Profit]]/Table1[[#This Row],[Sales]]</f>
        <v>0.39999999999999997</v>
      </c>
      <c r="O1348" t="str">
        <f>TEXT(Table1[[#This Row],[Order_Date]],"mmmm")</f>
        <v>February</v>
      </c>
      <c r="P1348">
        <f>YEAR(Table1[[#This Row],[Order_Date]])</f>
        <v>2024</v>
      </c>
      <c r="Q1348" t="str">
        <f>"Q"&amp;ROUNDUP(MONTH(Table1[[#This Row],[Order_Date]])/3,0)</f>
        <v>Q1</v>
      </c>
    </row>
    <row r="1349" spans="1:17" x14ac:dyDescent="0.25">
      <c r="A1349" t="s">
        <v>2808</v>
      </c>
      <c r="B1349" t="s">
        <v>918</v>
      </c>
      <c r="C1349" t="s">
        <v>310</v>
      </c>
      <c r="D1349" t="s">
        <v>9</v>
      </c>
      <c r="E1349" t="str">
        <f>_xlfn.XLOOKUP(Table1[[#This Row],[Product_ID]],[1]!Table1[Product_ID],[1]!Table1[Product_Name])</f>
        <v>Home &amp; Kitchen Product 10</v>
      </c>
      <c r="F1349" t="str">
        <f>_xlfn.XLOOKUP(Table1[[#This Row],[Product_ID]],[1]!Table1[Product_ID],[1]!Table1[Category])</f>
        <v>Home &amp; Kitchen</v>
      </c>
      <c r="G1349">
        <f>_xlfn.XLOOKUP(Table1[[#This Row],[Product_ID]],[1]!Table1[Product_ID],[1]!Table1[Unit_Price])</f>
        <v>10936</v>
      </c>
      <c r="H1349">
        <f>_xlfn.XLOOKUP(Table1[[#This Row],[Product_ID]],[1]!Table1[Product_ID],[1]!Table1[Cost])</f>
        <v>6561.6</v>
      </c>
      <c r="I1349">
        <v>2</v>
      </c>
      <c r="J1349">
        <v>15</v>
      </c>
      <c r="K1349">
        <f>Table1[[#This Row],[Quantity]]*Table1[[#This Row],[Unit_Price]]</f>
        <v>21872</v>
      </c>
      <c r="L1349">
        <f>Table1[[#This Row],[Quantity]]*Table1[[#This Row],[Cost]]</f>
        <v>13123.2</v>
      </c>
      <c r="M1349">
        <f>Table1[[#This Row],[Sales]]-Table1[[#This Row],[Total_Cost]]</f>
        <v>8748.7999999999993</v>
      </c>
      <c r="N1349" s="1">
        <f>Table1[[#This Row],[Profit]]/Table1[[#This Row],[Sales]]</f>
        <v>0.39999999999999997</v>
      </c>
      <c r="O1349" t="str">
        <f>TEXT(Table1[[#This Row],[Order_Date]],"mmmm")</f>
        <v>February</v>
      </c>
      <c r="P1349">
        <f>YEAR(Table1[[#This Row],[Order_Date]])</f>
        <v>2024</v>
      </c>
      <c r="Q1349" t="str">
        <f>"Q"&amp;ROUNDUP(MONTH(Table1[[#This Row],[Order_Date]])/3,0)</f>
        <v>Q1</v>
      </c>
    </row>
    <row r="1350" spans="1:17" x14ac:dyDescent="0.25">
      <c r="A1350" t="s">
        <v>2809</v>
      </c>
      <c r="B1350" t="s">
        <v>633</v>
      </c>
      <c r="C1350" t="s">
        <v>209</v>
      </c>
      <c r="D1350" t="s">
        <v>127</v>
      </c>
      <c r="E1350" t="str">
        <f>_xlfn.XLOOKUP(Table1[[#This Row],[Product_ID]],[1]!Table1[Product_ID],[1]!Table1[Product_Name])</f>
        <v>Sports Product 75</v>
      </c>
      <c r="F1350" t="str">
        <f>_xlfn.XLOOKUP(Table1[[#This Row],[Product_ID]],[1]!Table1[Product_ID],[1]!Table1[Category])</f>
        <v>Sports</v>
      </c>
      <c r="G1350">
        <f>_xlfn.XLOOKUP(Table1[[#This Row],[Product_ID]],[1]!Table1[Product_ID],[1]!Table1[Unit_Price])</f>
        <v>5435</v>
      </c>
      <c r="H1350">
        <f>_xlfn.XLOOKUP(Table1[[#This Row],[Product_ID]],[1]!Table1[Product_ID],[1]!Table1[Cost])</f>
        <v>3804.5</v>
      </c>
      <c r="I1350">
        <v>2</v>
      </c>
      <c r="J1350">
        <v>10</v>
      </c>
      <c r="K1350">
        <f>Table1[[#This Row],[Quantity]]*Table1[[#This Row],[Unit_Price]]</f>
        <v>10870</v>
      </c>
      <c r="L1350">
        <f>Table1[[#This Row],[Quantity]]*Table1[[#This Row],[Cost]]</f>
        <v>7609</v>
      </c>
      <c r="M1350">
        <f>Table1[[#This Row],[Sales]]-Table1[[#This Row],[Total_Cost]]</f>
        <v>3261</v>
      </c>
      <c r="N1350" s="1">
        <f>Table1[[#This Row],[Profit]]/Table1[[#This Row],[Sales]]</f>
        <v>0.3</v>
      </c>
      <c r="O1350" t="str">
        <f>TEXT(Table1[[#This Row],[Order_Date]],"mmmm")</f>
        <v>November</v>
      </c>
      <c r="P1350">
        <f>YEAR(Table1[[#This Row],[Order_Date]])</f>
        <v>2024</v>
      </c>
      <c r="Q1350" t="str">
        <f>"Q"&amp;ROUNDUP(MONTH(Table1[[#This Row],[Order_Date]])/3,0)</f>
        <v>Q4</v>
      </c>
    </row>
    <row r="1351" spans="1:17" x14ac:dyDescent="0.25">
      <c r="A1351" t="s">
        <v>2810</v>
      </c>
      <c r="B1351" t="s">
        <v>2088</v>
      </c>
      <c r="C1351" t="s">
        <v>114</v>
      </c>
      <c r="D1351" t="s">
        <v>281</v>
      </c>
      <c r="E1351" t="str">
        <f>_xlfn.XLOOKUP(Table1[[#This Row],[Product_ID]],[1]!Table1[Product_ID],[1]!Table1[Product_Name])</f>
        <v>Sports Product 9</v>
      </c>
      <c r="F1351" t="str">
        <f>_xlfn.XLOOKUP(Table1[[#This Row],[Product_ID]],[1]!Table1[Product_ID],[1]!Table1[Category])</f>
        <v>Sports</v>
      </c>
      <c r="G1351">
        <f>_xlfn.XLOOKUP(Table1[[#This Row],[Product_ID]],[1]!Table1[Product_ID],[1]!Table1[Unit_Price])</f>
        <v>10891</v>
      </c>
      <c r="H1351">
        <f>_xlfn.XLOOKUP(Table1[[#This Row],[Product_ID]],[1]!Table1[Product_ID],[1]!Table1[Cost])</f>
        <v>5445.5</v>
      </c>
      <c r="I1351">
        <v>2</v>
      </c>
      <c r="J1351">
        <v>10</v>
      </c>
      <c r="K1351">
        <f>Table1[[#This Row],[Quantity]]*Table1[[#This Row],[Unit_Price]]</f>
        <v>21782</v>
      </c>
      <c r="L1351">
        <f>Table1[[#This Row],[Quantity]]*Table1[[#This Row],[Cost]]</f>
        <v>10891</v>
      </c>
      <c r="M1351">
        <f>Table1[[#This Row],[Sales]]-Table1[[#This Row],[Total_Cost]]</f>
        <v>10891</v>
      </c>
      <c r="N1351" s="1">
        <f>Table1[[#This Row],[Profit]]/Table1[[#This Row],[Sales]]</f>
        <v>0.5</v>
      </c>
      <c r="O1351" t="str">
        <f>TEXT(Table1[[#This Row],[Order_Date]],"mmmm")</f>
        <v>July</v>
      </c>
      <c r="P1351">
        <f>YEAR(Table1[[#This Row],[Order_Date]])</f>
        <v>2024</v>
      </c>
      <c r="Q1351" t="str">
        <f>"Q"&amp;ROUNDUP(MONTH(Table1[[#This Row],[Order_Date]])/3,0)</f>
        <v>Q3</v>
      </c>
    </row>
    <row r="1352" spans="1:17" x14ac:dyDescent="0.25">
      <c r="A1352" t="s">
        <v>2811</v>
      </c>
      <c r="B1352" t="s">
        <v>1039</v>
      </c>
      <c r="C1352" t="s">
        <v>212</v>
      </c>
      <c r="D1352" t="s">
        <v>37</v>
      </c>
      <c r="E1352" t="str">
        <f>_xlfn.XLOOKUP(Table1[[#This Row],[Product_ID]],[1]!Table1[Product_ID],[1]!Table1[Product_Name])</f>
        <v>Home &amp; Kitchen Product 46</v>
      </c>
      <c r="F1352" t="str">
        <f>_xlfn.XLOOKUP(Table1[[#This Row],[Product_ID]],[1]!Table1[Product_ID],[1]!Table1[Category])</f>
        <v>Home &amp; Kitchen</v>
      </c>
      <c r="G1352">
        <f>_xlfn.XLOOKUP(Table1[[#This Row],[Product_ID]],[1]!Table1[Product_ID],[1]!Table1[Unit_Price])</f>
        <v>10604</v>
      </c>
      <c r="H1352">
        <f>_xlfn.XLOOKUP(Table1[[#This Row],[Product_ID]],[1]!Table1[Product_ID],[1]!Table1[Cost])</f>
        <v>5302</v>
      </c>
      <c r="I1352">
        <v>2</v>
      </c>
      <c r="J1352">
        <v>15</v>
      </c>
      <c r="K1352">
        <f>Table1[[#This Row],[Quantity]]*Table1[[#This Row],[Unit_Price]]</f>
        <v>21208</v>
      </c>
      <c r="L1352">
        <f>Table1[[#This Row],[Quantity]]*Table1[[#This Row],[Cost]]</f>
        <v>10604</v>
      </c>
      <c r="M1352">
        <f>Table1[[#This Row],[Sales]]-Table1[[#This Row],[Total_Cost]]</f>
        <v>10604</v>
      </c>
      <c r="N1352" s="1">
        <f>Table1[[#This Row],[Profit]]/Table1[[#This Row],[Sales]]</f>
        <v>0.5</v>
      </c>
      <c r="O1352" t="str">
        <f>TEXT(Table1[[#This Row],[Order_Date]],"mmmm")</f>
        <v>January</v>
      </c>
      <c r="P1352">
        <f>YEAR(Table1[[#This Row],[Order_Date]])</f>
        <v>2025</v>
      </c>
      <c r="Q1352" t="str">
        <f>"Q"&amp;ROUNDUP(MONTH(Table1[[#This Row],[Order_Date]])/3,0)</f>
        <v>Q1</v>
      </c>
    </row>
    <row r="1353" spans="1:17" x14ac:dyDescent="0.25">
      <c r="A1353" t="s">
        <v>2812</v>
      </c>
      <c r="B1353" t="s">
        <v>1445</v>
      </c>
      <c r="C1353" t="s">
        <v>742</v>
      </c>
      <c r="D1353" t="s">
        <v>123</v>
      </c>
      <c r="E1353" t="str">
        <f>_xlfn.XLOOKUP(Table1[[#This Row],[Product_ID]],[1]!Table1[Product_ID],[1]!Table1[Product_Name])</f>
        <v>Electronics Product 99</v>
      </c>
      <c r="F1353" t="str">
        <f>_xlfn.XLOOKUP(Table1[[#This Row],[Product_ID]],[1]!Table1[Product_ID],[1]!Table1[Category])</f>
        <v>Electronics</v>
      </c>
      <c r="G1353">
        <f>_xlfn.XLOOKUP(Table1[[#This Row],[Product_ID]],[1]!Table1[Product_ID],[1]!Table1[Unit_Price])</f>
        <v>48012</v>
      </c>
      <c r="H1353">
        <f>_xlfn.XLOOKUP(Table1[[#This Row],[Product_ID]],[1]!Table1[Product_ID],[1]!Table1[Cost])</f>
        <v>24006</v>
      </c>
      <c r="I1353">
        <v>2</v>
      </c>
      <c r="J1353">
        <v>15</v>
      </c>
      <c r="K1353">
        <f>Table1[[#This Row],[Quantity]]*Table1[[#This Row],[Unit_Price]]</f>
        <v>96024</v>
      </c>
      <c r="L1353">
        <f>Table1[[#This Row],[Quantity]]*Table1[[#This Row],[Cost]]</f>
        <v>48012</v>
      </c>
      <c r="M1353">
        <f>Table1[[#This Row],[Sales]]-Table1[[#This Row],[Total_Cost]]</f>
        <v>48012</v>
      </c>
      <c r="N1353" s="1">
        <f>Table1[[#This Row],[Profit]]/Table1[[#This Row],[Sales]]</f>
        <v>0.5</v>
      </c>
      <c r="O1353" t="str">
        <f>TEXT(Table1[[#This Row],[Order_Date]],"mmmm")</f>
        <v>February</v>
      </c>
      <c r="P1353">
        <f>YEAR(Table1[[#This Row],[Order_Date]])</f>
        <v>2024</v>
      </c>
      <c r="Q1353" t="str">
        <f>"Q"&amp;ROUNDUP(MONTH(Table1[[#This Row],[Order_Date]])/3,0)</f>
        <v>Q1</v>
      </c>
    </row>
    <row r="1354" spans="1:17" x14ac:dyDescent="0.25">
      <c r="A1354" t="s">
        <v>2813</v>
      </c>
      <c r="B1354" t="s">
        <v>993</v>
      </c>
      <c r="C1354" t="s">
        <v>913</v>
      </c>
      <c r="D1354" t="s">
        <v>454</v>
      </c>
      <c r="E1354" t="str">
        <f>_xlfn.XLOOKUP(Table1[[#This Row],[Product_ID]],[1]!Table1[Product_ID],[1]!Table1[Product_Name])</f>
        <v>Home &amp; Kitchen Product 94</v>
      </c>
      <c r="F1354" t="str">
        <f>_xlfn.XLOOKUP(Table1[[#This Row],[Product_ID]],[1]!Table1[Product_ID],[1]!Table1[Category])</f>
        <v>Home &amp; Kitchen</v>
      </c>
      <c r="G1354">
        <f>_xlfn.XLOOKUP(Table1[[#This Row],[Product_ID]],[1]!Table1[Product_ID],[1]!Table1[Unit_Price])</f>
        <v>13434</v>
      </c>
      <c r="H1354">
        <f>_xlfn.XLOOKUP(Table1[[#This Row],[Product_ID]],[1]!Table1[Product_ID],[1]!Table1[Cost])</f>
        <v>9403.7999999999993</v>
      </c>
      <c r="I1354">
        <v>1</v>
      </c>
      <c r="J1354">
        <v>5</v>
      </c>
      <c r="K1354">
        <f>Table1[[#This Row],[Quantity]]*Table1[[#This Row],[Unit_Price]]</f>
        <v>13434</v>
      </c>
      <c r="L1354">
        <f>Table1[[#This Row],[Quantity]]*Table1[[#This Row],[Cost]]</f>
        <v>9403.7999999999993</v>
      </c>
      <c r="M1354">
        <f>Table1[[#This Row],[Sales]]-Table1[[#This Row],[Total_Cost]]</f>
        <v>4030.2000000000007</v>
      </c>
      <c r="N1354" s="1">
        <f>Table1[[#This Row],[Profit]]/Table1[[#This Row],[Sales]]</f>
        <v>0.30000000000000004</v>
      </c>
      <c r="O1354" t="str">
        <f>TEXT(Table1[[#This Row],[Order_Date]],"mmmm")</f>
        <v>May</v>
      </c>
      <c r="P1354">
        <f>YEAR(Table1[[#This Row],[Order_Date]])</f>
        <v>2024</v>
      </c>
      <c r="Q1354" t="str">
        <f>"Q"&amp;ROUNDUP(MONTH(Table1[[#This Row],[Order_Date]])/3,0)</f>
        <v>Q2</v>
      </c>
    </row>
    <row r="1355" spans="1:17" x14ac:dyDescent="0.25">
      <c r="A1355" t="s">
        <v>2814</v>
      </c>
      <c r="B1355" t="s">
        <v>2398</v>
      </c>
      <c r="C1355" t="s">
        <v>1564</v>
      </c>
      <c r="D1355" t="s">
        <v>281</v>
      </c>
      <c r="E1355" t="str">
        <f>_xlfn.XLOOKUP(Table1[[#This Row],[Product_ID]],[1]!Table1[Product_ID],[1]!Table1[Product_Name])</f>
        <v>Sports Product 9</v>
      </c>
      <c r="F1355" t="str">
        <f>_xlfn.XLOOKUP(Table1[[#This Row],[Product_ID]],[1]!Table1[Product_ID],[1]!Table1[Category])</f>
        <v>Sports</v>
      </c>
      <c r="G1355">
        <f>_xlfn.XLOOKUP(Table1[[#This Row],[Product_ID]],[1]!Table1[Product_ID],[1]!Table1[Unit_Price])</f>
        <v>10891</v>
      </c>
      <c r="H1355">
        <f>_xlfn.XLOOKUP(Table1[[#This Row],[Product_ID]],[1]!Table1[Product_ID],[1]!Table1[Cost])</f>
        <v>5445.5</v>
      </c>
      <c r="I1355">
        <v>2</v>
      </c>
      <c r="J1355">
        <v>5</v>
      </c>
      <c r="K1355">
        <f>Table1[[#This Row],[Quantity]]*Table1[[#This Row],[Unit_Price]]</f>
        <v>21782</v>
      </c>
      <c r="L1355">
        <f>Table1[[#This Row],[Quantity]]*Table1[[#This Row],[Cost]]</f>
        <v>10891</v>
      </c>
      <c r="M1355">
        <f>Table1[[#This Row],[Sales]]-Table1[[#This Row],[Total_Cost]]</f>
        <v>10891</v>
      </c>
      <c r="N1355" s="1">
        <f>Table1[[#This Row],[Profit]]/Table1[[#This Row],[Sales]]</f>
        <v>0.5</v>
      </c>
      <c r="O1355" t="str">
        <f>TEXT(Table1[[#This Row],[Order_Date]],"mmmm")</f>
        <v>November</v>
      </c>
      <c r="P1355">
        <f>YEAR(Table1[[#This Row],[Order_Date]])</f>
        <v>2025</v>
      </c>
      <c r="Q1355" t="str">
        <f>"Q"&amp;ROUNDUP(MONTH(Table1[[#This Row],[Order_Date]])/3,0)</f>
        <v>Q4</v>
      </c>
    </row>
    <row r="1356" spans="1:17" x14ac:dyDescent="0.25">
      <c r="A1356" t="s">
        <v>2815</v>
      </c>
      <c r="B1356" t="s">
        <v>155</v>
      </c>
      <c r="C1356" t="s">
        <v>991</v>
      </c>
      <c r="D1356" t="s">
        <v>9</v>
      </c>
      <c r="E1356" t="str">
        <f>_xlfn.XLOOKUP(Table1[[#This Row],[Product_ID]],[1]!Table1[Product_ID],[1]!Table1[Product_Name])</f>
        <v>Home &amp; Kitchen Product 10</v>
      </c>
      <c r="F1356" t="str">
        <f>_xlfn.XLOOKUP(Table1[[#This Row],[Product_ID]],[1]!Table1[Product_ID],[1]!Table1[Category])</f>
        <v>Home &amp; Kitchen</v>
      </c>
      <c r="G1356">
        <f>_xlfn.XLOOKUP(Table1[[#This Row],[Product_ID]],[1]!Table1[Product_ID],[1]!Table1[Unit_Price])</f>
        <v>10936</v>
      </c>
      <c r="H1356">
        <f>_xlfn.XLOOKUP(Table1[[#This Row],[Product_ID]],[1]!Table1[Product_ID],[1]!Table1[Cost])</f>
        <v>6561.6</v>
      </c>
      <c r="I1356">
        <v>4</v>
      </c>
      <c r="J1356">
        <v>5</v>
      </c>
      <c r="K1356">
        <f>Table1[[#This Row],[Quantity]]*Table1[[#This Row],[Unit_Price]]</f>
        <v>43744</v>
      </c>
      <c r="L1356">
        <f>Table1[[#This Row],[Quantity]]*Table1[[#This Row],[Cost]]</f>
        <v>26246.400000000001</v>
      </c>
      <c r="M1356">
        <f>Table1[[#This Row],[Sales]]-Table1[[#This Row],[Total_Cost]]</f>
        <v>17497.599999999999</v>
      </c>
      <c r="N1356" s="1">
        <f>Table1[[#This Row],[Profit]]/Table1[[#This Row],[Sales]]</f>
        <v>0.39999999999999997</v>
      </c>
      <c r="O1356" t="str">
        <f>TEXT(Table1[[#This Row],[Order_Date]],"mmmm")</f>
        <v>October</v>
      </c>
      <c r="P1356">
        <f>YEAR(Table1[[#This Row],[Order_Date]])</f>
        <v>2024</v>
      </c>
      <c r="Q1356" t="str">
        <f>"Q"&amp;ROUNDUP(MONTH(Table1[[#This Row],[Order_Date]])/3,0)</f>
        <v>Q4</v>
      </c>
    </row>
    <row r="1357" spans="1:17" x14ac:dyDescent="0.25">
      <c r="A1357" t="s">
        <v>2816</v>
      </c>
      <c r="B1357" t="s">
        <v>117</v>
      </c>
      <c r="C1357" t="s">
        <v>470</v>
      </c>
      <c r="D1357" t="s">
        <v>638</v>
      </c>
      <c r="E1357" t="str">
        <f>_xlfn.XLOOKUP(Table1[[#This Row],[Product_ID]],[1]!Table1[Product_ID],[1]!Table1[Product_Name])</f>
        <v>Sports Product 70</v>
      </c>
      <c r="F1357" t="str">
        <f>_xlfn.XLOOKUP(Table1[[#This Row],[Product_ID]],[1]!Table1[Product_ID],[1]!Table1[Category])</f>
        <v>Sports</v>
      </c>
      <c r="G1357">
        <f>_xlfn.XLOOKUP(Table1[[#This Row],[Product_ID]],[1]!Table1[Product_ID],[1]!Table1[Unit_Price])</f>
        <v>583</v>
      </c>
      <c r="H1357">
        <f>_xlfn.XLOOKUP(Table1[[#This Row],[Product_ID]],[1]!Table1[Product_ID],[1]!Table1[Cost])</f>
        <v>349.8</v>
      </c>
      <c r="I1357">
        <v>2</v>
      </c>
      <c r="J1357">
        <v>10</v>
      </c>
      <c r="K1357">
        <f>Table1[[#This Row],[Quantity]]*Table1[[#This Row],[Unit_Price]]</f>
        <v>1166</v>
      </c>
      <c r="L1357">
        <f>Table1[[#This Row],[Quantity]]*Table1[[#This Row],[Cost]]</f>
        <v>699.6</v>
      </c>
      <c r="M1357">
        <f>Table1[[#This Row],[Sales]]-Table1[[#This Row],[Total_Cost]]</f>
        <v>466.4</v>
      </c>
      <c r="N1357" s="1">
        <f>Table1[[#This Row],[Profit]]/Table1[[#This Row],[Sales]]</f>
        <v>0.39999999999999997</v>
      </c>
      <c r="O1357" t="str">
        <f>TEXT(Table1[[#This Row],[Order_Date]],"mmmm")</f>
        <v>July</v>
      </c>
      <c r="P1357">
        <f>YEAR(Table1[[#This Row],[Order_Date]])</f>
        <v>2025</v>
      </c>
      <c r="Q1357" t="str">
        <f>"Q"&amp;ROUNDUP(MONTH(Table1[[#This Row],[Order_Date]])/3,0)</f>
        <v>Q3</v>
      </c>
    </row>
    <row r="1358" spans="1:17" x14ac:dyDescent="0.25">
      <c r="A1358" t="s">
        <v>2817</v>
      </c>
      <c r="B1358" t="s">
        <v>1727</v>
      </c>
      <c r="C1358" t="s">
        <v>2296</v>
      </c>
      <c r="D1358" t="s">
        <v>615</v>
      </c>
      <c r="E1358" t="str">
        <f>_xlfn.XLOOKUP(Table1[[#This Row],[Product_ID]],[1]!Table1[Product_ID],[1]!Table1[Product_Name])</f>
        <v>Home &amp; Kitchen Product 92</v>
      </c>
      <c r="F1358" t="str">
        <f>_xlfn.XLOOKUP(Table1[[#This Row],[Product_ID]],[1]!Table1[Product_ID],[1]!Table1[Category])</f>
        <v>Home &amp; Kitchen</v>
      </c>
      <c r="G1358">
        <f>_xlfn.XLOOKUP(Table1[[#This Row],[Product_ID]],[1]!Table1[Product_ID],[1]!Table1[Unit_Price])</f>
        <v>7315</v>
      </c>
      <c r="H1358">
        <f>_xlfn.XLOOKUP(Table1[[#This Row],[Product_ID]],[1]!Table1[Product_ID],[1]!Table1[Cost])</f>
        <v>4389</v>
      </c>
      <c r="I1358">
        <v>1</v>
      </c>
      <c r="J1358">
        <v>5</v>
      </c>
      <c r="K1358">
        <f>Table1[[#This Row],[Quantity]]*Table1[[#This Row],[Unit_Price]]</f>
        <v>7315</v>
      </c>
      <c r="L1358">
        <f>Table1[[#This Row],[Quantity]]*Table1[[#This Row],[Cost]]</f>
        <v>4389</v>
      </c>
      <c r="M1358">
        <f>Table1[[#This Row],[Sales]]-Table1[[#This Row],[Total_Cost]]</f>
        <v>2926</v>
      </c>
      <c r="N1358" s="1">
        <f>Table1[[#This Row],[Profit]]/Table1[[#This Row],[Sales]]</f>
        <v>0.4</v>
      </c>
      <c r="O1358" t="str">
        <f>TEXT(Table1[[#This Row],[Order_Date]],"mmmm")</f>
        <v>March</v>
      </c>
      <c r="P1358">
        <f>YEAR(Table1[[#This Row],[Order_Date]])</f>
        <v>2025</v>
      </c>
      <c r="Q1358" t="str">
        <f>"Q"&amp;ROUNDUP(MONTH(Table1[[#This Row],[Order_Date]])/3,0)</f>
        <v>Q1</v>
      </c>
    </row>
    <row r="1359" spans="1:17" x14ac:dyDescent="0.25">
      <c r="A1359" t="s">
        <v>2818</v>
      </c>
      <c r="B1359" t="s">
        <v>636</v>
      </c>
      <c r="C1359" t="s">
        <v>2819</v>
      </c>
      <c r="D1359" t="s">
        <v>320</v>
      </c>
      <c r="E1359" t="str">
        <f>_xlfn.XLOOKUP(Table1[[#This Row],[Product_ID]],[1]!Table1[Product_ID],[1]!Table1[Product_Name])</f>
        <v>Clothing Product 15</v>
      </c>
      <c r="F1359" t="str">
        <f>_xlfn.XLOOKUP(Table1[[#This Row],[Product_ID]],[1]!Table1[Product_ID],[1]!Table1[Category])</f>
        <v>Clothing</v>
      </c>
      <c r="G1359">
        <f>_xlfn.XLOOKUP(Table1[[#This Row],[Product_ID]],[1]!Table1[Product_ID],[1]!Table1[Unit_Price])</f>
        <v>2943</v>
      </c>
      <c r="H1359">
        <f>_xlfn.XLOOKUP(Table1[[#This Row],[Product_ID]],[1]!Table1[Product_ID],[1]!Table1[Cost])</f>
        <v>1471.5</v>
      </c>
      <c r="I1359">
        <v>5</v>
      </c>
      <c r="J1359">
        <v>10</v>
      </c>
      <c r="K1359">
        <f>Table1[[#This Row],[Quantity]]*Table1[[#This Row],[Unit_Price]]</f>
        <v>14715</v>
      </c>
      <c r="L1359">
        <f>Table1[[#This Row],[Quantity]]*Table1[[#This Row],[Cost]]</f>
        <v>7357.5</v>
      </c>
      <c r="M1359">
        <f>Table1[[#This Row],[Sales]]-Table1[[#This Row],[Total_Cost]]</f>
        <v>7357.5</v>
      </c>
      <c r="N1359" s="1">
        <f>Table1[[#This Row],[Profit]]/Table1[[#This Row],[Sales]]</f>
        <v>0.5</v>
      </c>
      <c r="O1359" t="str">
        <f>TEXT(Table1[[#This Row],[Order_Date]],"mmmm")</f>
        <v>November</v>
      </c>
      <c r="P1359">
        <f>YEAR(Table1[[#This Row],[Order_Date]])</f>
        <v>2025</v>
      </c>
      <c r="Q1359" t="str">
        <f>"Q"&amp;ROUNDUP(MONTH(Table1[[#This Row],[Order_Date]])/3,0)</f>
        <v>Q4</v>
      </c>
    </row>
    <row r="1360" spans="1:17" x14ac:dyDescent="0.25">
      <c r="A1360" t="s">
        <v>2820</v>
      </c>
      <c r="B1360" t="s">
        <v>2821</v>
      </c>
      <c r="C1360" t="s">
        <v>2822</v>
      </c>
      <c r="D1360" t="s">
        <v>563</v>
      </c>
      <c r="E1360" t="str">
        <f>_xlfn.XLOOKUP(Table1[[#This Row],[Product_ID]],[1]!Table1[Product_ID],[1]!Table1[Product_Name])</f>
        <v>Beauty Product 60</v>
      </c>
      <c r="F1360" t="str">
        <f>_xlfn.XLOOKUP(Table1[[#This Row],[Product_ID]],[1]!Table1[Product_ID],[1]!Table1[Category])</f>
        <v>Beauty</v>
      </c>
      <c r="G1360">
        <f>_xlfn.XLOOKUP(Table1[[#This Row],[Product_ID]],[1]!Table1[Product_ID],[1]!Table1[Unit_Price])</f>
        <v>758</v>
      </c>
      <c r="H1360">
        <f>_xlfn.XLOOKUP(Table1[[#This Row],[Product_ID]],[1]!Table1[Product_ID],[1]!Table1[Cost])</f>
        <v>530.6</v>
      </c>
      <c r="I1360">
        <v>2</v>
      </c>
      <c r="J1360">
        <v>0</v>
      </c>
      <c r="K1360">
        <f>Table1[[#This Row],[Quantity]]*Table1[[#This Row],[Unit_Price]]</f>
        <v>1516</v>
      </c>
      <c r="L1360">
        <f>Table1[[#This Row],[Quantity]]*Table1[[#This Row],[Cost]]</f>
        <v>1061.2</v>
      </c>
      <c r="M1360">
        <f>Table1[[#This Row],[Sales]]-Table1[[#This Row],[Total_Cost]]</f>
        <v>454.79999999999995</v>
      </c>
      <c r="N1360" s="1">
        <f>Table1[[#This Row],[Profit]]/Table1[[#This Row],[Sales]]</f>
        <v>0.3</v>
      </c>
      <c r="O1360" t="str">
        <f>TEXT(Table1[[#This Row],[Order_Date]],"mmmm")</f>
        <v>May</v>
      </c>
      <c r="P1360">
        <f>YEAR(Table1[[#This Row],[Order_Date]])</f>
        <v>2025</v>
      </c>
      <c r="Q1360" t="str">
        <f>"Q"&amp;ROUNDUP(MONTH(Table1[[#This Row],[Order_Date]])/3,0)</f>
        <v>Q2</v>
      </c>
    </row>
    <row r="1361" spans="1:17" x14ac:dyDescent="0.25">
      <c r="A1361" t="s">
        <v>2823</v>
      </c>
      <c r="B1361" t="s">
        <v>1153</v>
      </c>
      <c r="C1361" t="s">
        <v>874</v>
      </c>
      <c r="D1361" t="s">
        <v>171</v>
      </c>
      <c r="E1361" t="str">
        <f>_xlfn.XLOOKUP(Table1[[#This Row],[Product_ID]],[1]!Table1[Product_ID],[1]!Table1[Product_Name])</f>
        <v>Clothing Product 27</v>
      </c>
      <c r="F1361" t="str">
        <f>_xlfn.XLOOKUP(Table1[[#This Row],[Product_ID]],[1]!Table1[Product_ID],[1]!Table1[Category])</f>
        <v>Clothing</v>
      </c>
      <c r="G1361">
        <f>_xlfn.XLOOKUP(Table1[[#This Row],[Product_ID]],[1]!Table1[Product_ID],[1]!Table1[Unit_Price])</f>
        <v>4969</v>
      </c>
      <c r="H1361">
        <f>_xlfn.XLOOKUP(Table1[[#This Row],[Product_ID]],[1]!Table1[Product_ID],[1]!Table1[Cost])</f>
        <v>2484.5</v>
      </c>
      <c r="I1361">
        <v>3</v>
      </c>
      <c r="J1361">
        <v>0</v>
      </c>
      <c r="K1361">
        <f>Table1[[#This Row],[Quantity]]*Table1[[#This Row],[Unit_Price]]</f>
        <v>14907</v>
      </c>
      <c r="L1361">
        <f>Table1[[#This Row],[Quantity]]*Table1[[#This Row],[Cost]]</f>
        <v>7453.5</v>
      </c>
      <c r="M1361">
        <f>Table1[[#This Row],[Sales]]-Table1[[#This Row],[Total_Cost]]</f>
        <v>7453.5</v>
      </c>
      <c r="N1361" s="1">
        <f>Table1[[#This Row],[Profit]]/Table1[[#This Row],[Sales]]</f>
        <v>0.5</v>
      </c>
      <c r="O1361" t="str">
        <f>TEXT(Table1[[#This Row],[Order_Date]],"mmmm")</f>
        <v>October</v>
      </c>
      <c r="P1361">
        <f>YEAR(Table1[[#This Row],[Order_Date]])</f>
        <v>2025</v>
      </c>
      <c r="Q1361" t="str">
        <f>"Q"&amp;ROUNDUP(MONTH(Table1[[#This Row],[Order_Date]])/3,0)</f>
        <v>Q4</v>
      </c>
    </row>
    <row r="1362" spans="1:17" x14ac:dyDescent="0.25">
      <c r="A1362" t="s">
        <v>2824</v>
      </c>
      <c r="B1362" t="s">
        <v>54</v>
      </c>
      <c r="C1362" t="s">
        <v>511</v>
      </c>
      <c r="D1362" t="s">
        <v>17</v>
      </c>
      <c r="E1362" t="str">
        <f>_xlfn.XLOOKUP(Table1[[#This Row],[Product_ID]],[1]!Table1[Product_ID],[1]!Table1[Product_Name])</f>
        <v>Clothing Product 38</v>
      </c>
      <c r="F1362" t="str">
        <f>_xlfn.XLOOKUP(Table1[[#This Row],[Product_ID]],[1]!Table1[Product_ID],[1]!Table1[Category])</f>
        <v>Clothing</v>
      </c>
      <c r="G1362">
        <f>_xlfn.XLOOKUP(Table1[[#This Row],[Product_ID]],[1]!Table1[Product_ID],[1]!Table1[Unit_Price])</f>
        <v>413</v>
      </c>
      <c r="H1362">
        <f>_xlfn.XLOOKUP(Table1[[#This Row],[Product_ID]],[1]!Table1[Product_ID],[1]!Table1[Cost])</f>
        <v>247.8</v>
      </c>
      <c r="I1362">
        <v>3</v>
      </c>
      <c r="J1362">
        <v>15</v>
      </c>
      <c r="K1362">
        <f>Table1[[#This Row],[Quantity]]*Table1[[#This Row],[Unit_Price]]</f>
        <v>1239</v>
      </c>
      <c r="L1362">
        <f>Table1[[#This Row],[Quantity]]*Table1[[#This Row],[Cost]]</f>
        <v>743.40000000000009</v>
      </c>
      <c r="M1362">
        <f>Table1[[#This Row],[Sales]]-Table1[[#This Row],[Total_Cost]]</f>
        <v>495.59999999999991</v>
      </c>
      <c r="N1362" s="1">
        <f>Table1[[#This Row],[Profit]]/Table1[[#This Row],[Sales]]</f>
        <v>0.39999999999999991</v>
      </c>
      <c r="O1362" t="str">
        <f>TEXT(Table1[[#This Row],[Order_Date]],"mmmm")</f>
        <v>October</v>
      </c>
      <c r="P1362">
        <f>YEAR(Table1[[#This Row],[Order_Date]])</f>
        <v>2024</v>
      </c>
      <c r="Q1362" t="str">
        <f>"Q"&amp;ROUNDUP(MONTH(Table1[[#This Row],[Order_Date]])/3,0)</f>
        <v>Q4</v>
      </c>
    </row>
    <row r="1363" spans="1:17" x14ac:dyDescent="0.25">
      <c r="A1363" t="s">
        <v>2825</v>
      </c>
      <c r="B1363" t="s">
        <v>1153</v>
      </c>
      <c r="C1363" t="s">
        <v>1896</v>
      </c>
      <c r="D1363" t="s">
        <v>628</v>
      </c>
      <c r="E1363" t="str">
        <f>_xlfn.XLOOKUP(Table1[[#This Row],[Product_ID]],[1]!Table1[Product_ID],[1]!Table1[Product_Name])</f>
        <v>Sports Product 97</v>
      </c>
      <c r="F1363" t="str">
        <f>_xlfn.XLOOKUP(Table1[[#This Row],[Product_ID]],[1]!Table1[Product_ID],[1]!Table1[Category])</f>
        <v>Sports</v>
      </c>
      <c r="G1363">
        <f>_xlfn.XLOOKUP(Table1[[#This Row],[Product_ID]],[1]!Table1[Product_ID],[1]!Table1[Unit_Price])</f>
        <v>9084</v>
      </c>
      <c r="H1363">
        <f>_xlfn.XLOOKUP(Table1[[#This Row],[Product_ID]],[1]!Table1[Product_ID],[1]!Table1[Cost])</f>
        <v>6358.8</v>
      </c>
      <c r="I1363">
        <v>4</v>
      </c>
      <c r="J1363">
        <v>20</v>
      </c>
      <c r="K1363">
        <f>Table1[[#This Row],[Quantity]]*Table1[[#This Row],[Unit_Price]]</f>
        <v>36336</v>
      </c>
      <c r="L1363">
        <f>Table1[[#This Row],[Quantity]]*Table1[[#This Row],[Cost]]</f>
        <v>25435.200000000001</v>
      </c>
      <c r="M1363">
        <f>Table1[[#This Row],[Sales]]-Table1[[#This Row],[Total_Cost]]</f>
        <v>10900.8</v>
      </c>
      <c r="N1363" s="1">
        <f>Table1[[#This Row],[Profit]]/Table1[[#This Row],[Sales]]</f>
        <v>0.3</v>
      </c>
      <c r="O1363" t="str">
        <f>TEXT(Table1[[#This Row],[Order_Date]],"mmmm")</f>
        <v>October</v>
      </c>
      <c r="P1363">
        <f>YEAR(Table1[[#This Row],[Order_Date]])</f>
        <v>2025</v>
      </c>
      <c r="Q1363" t="str">
        <f>"Q"&amp;ROUNDUP(MONTH(Table1[[#This Row],[Order_Date]])/3,0)</f>
        <v>Q4</v>
      </c>
    </row>
    <row r="1364" spans="1:17" x14ac:dyDescent="0.25">
      <c r="A1364" t="s">
        <v>2826</v>
      </c>
      <c r="B1364" t="s">
        <v>379</v>
      </c>
      <c r="C1364" t="s">
        <v>8</v>
      </c>
      <c r="D1364" t="s">
        <v>49</v>
      </c>
      <c r="E1364" t="str">
        <f>_xlfn.XLOOKUP(Table1[[#This Row],[Product_ID]],[1]!Table1[Product_ID],[1]!Table1[Product_Name])</f>
        <v>Sports Product 65</v>
      </c>
      <c r="F1364" t="str">
        <f>_xlfn.XLOOKUP(Table1[[#This Row],[Product_ID]],[1]!Table1[Product_ID],[1]!Table1[Category])</f>
        <v>Sports</v>
      </c>
      <c r="G1364">
        <f>_xlfn.XLOOKUP(Table1[[#This Row],[Product_ID]],[1]!Table1[Product_ID],[1]!Table1[Unit_Price])</f>
        <v>4421</v>
      </c>
      <c r="H1364">
        <f>_xlfn.XLOOKUP(Table1[[#This Row],[Product_ID]],[1]!Table1[Product_ID],[1]!Table1[Cost])</f>
        <v>3094.7</v>
      </c>
      <c r="I1364">
        <v>1</v>
      </c>
      <c r="J1364">
        <v>15</v>
      </c>
      <c r="K1364">
        <f>Table1[[#This Row],[Quantity]]*Table1[[#This Row],[Unit_Price]]</f>
        <v>4421</v>
      </c>
      <c r="L1364">
        <f>Table1[[#This Row],[Quantity]]*Table1[[#This Row],[Cost]]</f>
        <v>3094.7</v>
      </c>
      <c r="M1364">
        <f>Table1[[#This Row],[Sales]]-Table1[[#This Row],[Total_Cost]]</f>
        <v>1326.3000000000002</v>
      </c>
      <c r="N1364" s="1">
        <f>Table1[[#This Row],[Profit]]/Table1[[#This Row],[Sales]]</f>
        <v>0.30000000000000004</v>
      </c>
      <c r="O1364" t="str">
        <f>TEXT(Table1[[#This Row],[Order_Date]],"mmmm")</f>
        <v>September</v>
      </c>
      <c r="P1364">
        <f>YEAR(Table1[[#This Row],[Order_Date]])</f>
        <v>2025</v>
      </c>
      <c r="Q1364" t="str">
        <f>"Q"&amp;ROUNDUP(MONTH(Table1[[#This Row],[Order_Date]])/3,0)</f>
        <v>Q3</v>
      </c>
    </row>
    <row r="1365" spans="1:17" x14ac:dyDescent="0.25">
      <c r="A1365" t="s">
        <v>2827</v>
      </c>
      <c r="B1365" t="s">
        <v>2828</v>
      </c>
      <c r="C1365" t="s">
        <v>92</v>
      </c>
      <c r="D1365" t="s">
        <v>49</v>
      </c>
      <c r="E1365" t="str">
        <f>_xlfn.XLOOKUP(Table1[[#This Row],[Product_ID]],[1]!Table1[Product_ID],[1]!Table1[Product_Name])</f>
        <v>Sports Product 65</v>
      </c>
      <c r="F1365" t="str">
        <f>_xlfn.XLOOKUP(Table1[[#This Row],[Product_ID]],[1]!Table1[Product_ID],[1]!Table1[Category])</f>
        <v>Sports</v>
      </c>
      <c r="G1365">
        <f>_xlfn.XLOOKUP(Table1[[#This Row],[Product_ID]],[1]!Table1[Product_ID],[1]!Table1[Unit_Price])</f>
        <v>4421</v>
      </c>
      <c r="H1365">
        <f>_xlfn.XLOOKUP(Table1[[#This Row],[Product_ID]],[1]!Table1[Product_ID],[1]!Table1[Cost])</f>
        <v>3094.7</v>
      </c>
      <c r="I1365">
        <v>1</v>
      </c>
      <c r="J1365">
        <v>10</v>
      </c>
      <c r="K1365">
        <f>Table1[[#This Row],[Quantity]]*Table1[[#This Row],[Unit_Price]]</f>
        <v>4421</v>
      </c>
      <c r="L1365">
        <f>Table1[[#This Row],[Quantity]]*Table1[[#This Row],[Cost]]</f>
        <v>3094.7</v>
      </c>
      <c r="M1365">
        <f>Table1[[#This Row],[Sales]]-Table1[[#This Row],[Total_Cost]]</f>
        <v>1326.3000000000002</v>
      </c>
      <c r="N1365" s="1">
        <f>Table1[[#This Row],[Profit]]/Table1[[#This Row],[Sales]]</f>
        <v>0.30000000000000004</v>
      </c>
      <c r="O1365" t="str">
        <f>TEXT(Table1[[#This Row],[Order_Date]],"mmmm")</f>
        <v>August</v>
      </c>
      <c r="P1365">
        <f>YEAR(Table1[[#This Row],[Order_Date]])</f>
        <v>2024</v>
      </c>
      <c r="Q1365" t="str">
        <f>"Q"&amp;ROUNDUP(MONTH(Table1[[#This Row],[Order_Date]])/3,0)</f>
        <v>Q3</v>
      </c>
    </row>
    <row r="1366" spans="1:17" x14ac:dyDescent="0.25">
      <c r="A1366" t="s">
        <v>2829</v>
      </c>
      <c r="B1366" t="s">
        <v>1530</v>
      </c>
      <c r="C1366" t="s">
        <v>346</v>
      </c>
      <c r="D1366" t="s">
        <v>164</v>
      </c>
      <c r="E1366" t="str">
        <f>_xlfn.XLOOKUP(Table1[[#This Row],[Product_ID]],[1]!Table1[Product_ID],[1]!Table1[Product_Name])</f>
        <v>Home &amp; Kitchen Product 11</v>
      </c>
      <c r="F1366" t="str">
        <f>_xlfn.XLOOKUP(Table1[[#This Row],[Product_ID]],[1]!Table1[Product_ID],[1]!Table1[Category])</f>
        <v>Home &amp; Kitchen</v>
      </c>
      <c r="G1366">
        <f>_xlfn.XLOOKUP(Table1[[#This Row],[Product_ID]],[1]!Table1[Product_ID],[1]!Table1[Unit_Price])</f>
        <v>4339</v>
      </c>
      <c r="H1366">
        <f>_xlfn.XLOOKUP(Table1[[#This Row],[Product_ID]],[1]!Table1[Product_ID],[1]!Table1[Cost])</f>
        <v>2169.5</v>
      </c>
      <c r="I1366">
        <v>3</v>
      </c>
      <c r="J1366">
        <v>10</v>
      </c>
      <c r="K1366">
        <f>Table1[[#This Row],[Quantity]]*Table1[[#This Row],[Unit_Price]]</f>
        <v>13017</v>
      </c>
      <c r="L1366">
        <f>Table1[[#This Row],[Quantity]]*Table1[[#This Row],[Cost]]</f>
        <v>6508.5</v>
      </c>
      <c r="M1366">
        <f>Table1[[#This Row],[Sales]]-Table1[[#This Row],[Total_Cost]]</f>
        <v>6508.5</v>
      </c>
      <c r="N1366" s="1">
        <f>Table1[[#This Row],[Profit]]/Table1[[#This Row],[Sales]]</f>
        <v>0.5</v>
      </c>
      <c r="O1366" t="str">
        <f>TEXT(Table1[[#This Row],[Order_Date]],"mmmm")</f>
        <v>October</v>
      </c>
      <c r="P1366">
        <f>YEAR(Table1[[#This Row],[Order_Date]])</f>
        <v>2025</v>
      </c>
      <c r="Q1366" t="str">
        <f>"Q"&amp;ROUNDUP(MONTH(Table1[[#This Row],[Order_Date]])/3,0)</f>
        <v>Q4</v>
      </c>
    </row>
    <row r="1367" spans="1:17" x14ac:dyDescent="0.25">
      <c r="A1367" t="s">
        <v>2830</v>
      </c>
      <c r="B1367" t="s">
        <v>1418</v>
      </c>
      <c r="C1367" t="s">
        <v>956</v>
      </c>
      <c r="D1367" t="s">
        <v>206</v>
      </c>
      <c r="E1367" t="str">
        <f>_xlfn.XLOOKUP(Table1[[#This Row],[Product_ID]],[1]!Table1[Product_ID],[1]!Table1[Product_Name])</f>
        <v>Electronics Product 30</v>
      </c>
      <c r="F1367" t="str">
        <f>_xlfn.XLOOKUP(Table1[[#This Row],[Product_ID]],[1]!Table1[Product_ID],[1]!Table1[Category])</f>
        <v>Electronics</v>
      </c>
      <c r="G1367">
        <f>_xlfn.XLOOKUP(Table1[[#This Row],[Product_ID]],[1]!Table1[Product_ID],[1]!Table1[Unit_Price])</f>
        <v>16441</v>
      </c>
      <c r="H1367">
        <f>_xlfn.XLOOKUP(Table1[[#This Row],[Product_ID]],[1]!Table1[Product_ID],[1]!Table1[Cost])</f>
        <v>8220.5</v>
      </c>
      <c r="I1367">
        <v>3</v>
      </c>
      <c r="J1367">
        <v>20</v>
      </c>
      <c r="K1367">
        <f>Table1[[#This Row],[Quantity]]*Table1[[#This Row],[Unit_Price]]</f>
        <v>49323</v>
      </c>
      <c r="L1367">
        <f>Table1[[#This Row],[Quantity]]*Table1[[#This Row],[Cost]]</f>
        <v>24661.5</v>
      </c>
      <c r="M1367">
        <f>Table1[[#This Row],[Sales]]-Table1[[#This Row],[Total_Cost]]</f>
        <v>24661.5</v>
      </c>
      <c r="N1367" s="1">
        <f>Table1[[#This Row],[Profit]]/Table1[[#This Row],[Sales]]</f>
        <v>0.5</v>
      </c>
      <c r="O1367" t="str">
        <f>TEXT(Table1[[#This Row],[Order_Date]],"mmmm")</f>
        <v>February</v>
      </c>
      <c r="P1367">
        <f>YEAR(Table1[[#This Row],[Order_Date]])</f>
        <v>2024</v>
      </c>
      <c r="Q1367" t="str">
        <f>"Q"&amp;ROUNDUP(MONTH(Table1[[#This Row],[Order_Date]])/3,0)</f>
        <v>Q1</v>
      </c>
    </row>
    <row r="1368" spans="1:17" x14ac:dyDescent="0.25">
      <c r="A1368" t="s">
        <v>2831</v>
      </c>
      <c r="B1368" t="s">
        <v>849</v>
      </c>
      <c r="C1368" t="s">
        <v>706</v>
      </c>
      <c r="D1368" t="s">
        <v>104</v>
      </c>
      <c r="E1368" t="str">
        <f>_xlfn.XLOOKUP(Table1[[#This Row],[Product_ID]],[1]!Table1[Product_ID],[1]!Table1[Product_Name])</f>
        <v>Electronics Product 72</v>
      </c>
      <c r="F1368" t="str">
        <f>_xlfn.XLOOKUP(Table1[[#This Row],[Product_ID]],[1]!Table1[Product_ID],[1]!Table1[Category])</f>
        <v>Electronics</v>
      </c>
      <c r="G1368">
        <f>_xlfn.XLOOKUP(Table1[[#This Row],[Product_ID]],[1]!Table1[Product_ID],[1]!Table1[Unit_Price])</f>
        <v>27555</v>
      </c>
      <c r="H1368">
        <f>_xlfn.XLOOKUP(Table1[[#This Row],[Product_ID]],[1]!Table1[Product_ID],[1]!Table1[Cost])</f>
        <v>19288.5</v>
      </c>
      <c r="I1368">
        <v>3</v>
      </c>
      <c r="J1368">
        <v>0</v>
      </c>
      <c r="K1368">
        <f>Table1[[#This Row],[Quantity]]*Table1[[#This Row],[Unit_Price]]</f>
        <v>82665</v>
      </c>
      <c r="L1368">
        <f>Table1[[#This Row],[Quantity]]*Table1[[#This Row],[Cost]]</f>
        <v>57865.5</v>
      </c>
      <c r="M1368">
        <f>Table1[[#This Row],[Sales]]-Table1[[#This Row],[Total_Cost]]</f>
        <v>24799.5</v>
      </c>
      <c r="N1368" s="1">
        <f>Table1[[#This Row],[Profit]]/Table1[[#This Row],[Sales]]</f>
        <v>0.3</v>
      </c>
      <c r="O1368" t="str">
        <f>TEXT(Table1[[#This Row],[Order_Date]],"mmmm")</f>
        <v>June</v>
      </c>
      <c r="P1368">
        <f>YEAR(Table1[[#This Row],[Order_Date]])</f>
        <v>2025</v>
      </c>
      <c r="Q1368" t="str">
        <f>"Q"&amp;ROUNDUP(MONTH(Table1[[#This Row],[Order_Date]])/3,0)</f>
        <v>Q2</v>
      </c>
    </row>
    <row r="1369" spans="1:17" x14ac:dyDescent="0.25">
      <c r="A1369" t="s">
        <v>2832</v>
      </c>
      <c r="B1369" t="s">
        <v>747</v>
      </c>
      <c r="C1369" t="s">
        <v>551</v>
      </c>
      <c r="D1369" t="s">
        <v>898</v>
      </c>
      <c r="E1369" t="str">
        <f>_xlfn.XLOOKUP(Table1[[#This Row],[Product_ID]],[1]!Table1[Product_ID],[1]!Table1[Product_Name])</f>
        <v>Sports Product 29</v>
      </c>
      <c r="F1369" t="str">
        <f>_xlfn.XLOOKUP(Table1[[#This Row],[Product_ID]],[1]!Table1[Product_ID],[1]!Table1[Category])</f>
        <v>Sports</v>
      </c>
      <c r="G1369">
        <f>_xlfn.XLOOKUP(Table1[[#This Row],[Product_ID]],[1]!Table1[Product_ID],[1]!Table1[Unit_Price])</f>
        <v>2105</v>
      </c>
      <c r="H1369">
        <f>_xlfn.XLOOKUP(Table1[[#This Row],[Product_ID]],[1]!Table1[Product_ID],[1]!Table1[Cost])</f>
        <v>1263</v>
      </c>
      <c r="I1369">
        <v>5</v>
      </c>
      <c r="J1369">
        <v>10</v>
      </c>
      <c r="K1369">
        <f>Table1[[#This Row],[Quantity]]*Table1[[#This Row],[Unit_Price]]</f>
        <v>10525</v>
      </c>
      <c r="L1369">
        <f>Table1[[#This Row],[Quantity]]*Table1[[#This Row],[Cost]]</f>
        <v>6315</v>
      </c>
      <c r="M1369">
        <f>Table1[[#This Row],[Sales]]-Table1[[#This Row],[Total_Cost]]</f>
        <v>4210</v>
      </c>
      <c r="N1369" s="1">
        <f>Table1[[#This Row],[Profit]]/Table1[[#This Row],[Sales]]</f>
        <v>0.4</v>
      </c>
      <c r="O1369" t="str">
        <f>TEXT(Table1[[#This Row],[Order_Date]],"mmmm")</f>
        <v>July</v>
      </c>
      <c r="P1369">
        <f>YEAR(Table1[[#This Row],[Order_Date]])</f>
        <v>2025</v>
      </c>
      <c r="Q1369" t="str">
        <f>"Q"&amp;ROUNDUP(MONTH(Table1[[#This Row],[Order_Date]])/3,0)</f>
        <v>Q3</v>
      </c>
    </row>
    <row r="1370" spans="1:17" x14ac:dyDescent="0.25">
      <c r="A1370" t="s">
        <v>2833</v>
      </c>
      <c r="B1370" t="s">
        <v>2834</v>
      </c>
      <c r="C1370" t="s">
        <v>2835</v>
      </c>
      <c r="D1370" t="s">
        <v>281</v>
      </c>
      <c r="E1370" t="str">
        <f>_xlfn.XLOOKUP(Table1[[#This Row],[Product_ID]],[1]!Table1[Product_ID],[1]!Table1[Product_Name])</f>
        <v>Sports Product 9</v>
      </c>
      <c r="F1370" t="str">
        <f>_xlfn.XLOOKUP(Table1[[#This Row],[Product_ID]],[1]!Table1[Product_ID],[1]!Table1[Category])</f>
        <v>Sports</v>
      </c>
      <c r="G1370">
        <f>_xlfn.XLOOKUP(Table1[[#This Row],[Product_ID]],[1]!Table1[Product_ID],[1]!Table1[Unit_Price])</f>
        <v>10891</v>
      </c>
      <c r="H1370">
        <f>_xlfn.XLOOKUP(Table1[[#This Row],[Product_ID]],[1]!Table1[Product_ID],[1]!Table1[Cost])</f>
        <v>5445.5</v>
      </c>
      <c r="I1370">
        <v>2</v>
      </c>
      <c r="J1370">
        <v>0</v>
      </c>
      <c r="K1370">
        <f>Table1[[#This Row],[Quantity]]*Table1[[#This Row],[Unit_Price]]</f>
        <v>21782</v>
      </c>
      <c r="L1370">
        <f>Table1[[#This Row],[Quantity]]*Table1[[#This Row],[Cost]]</f>
        <v>10891</v>
      </c>
      <c r="M1370">
        <f>Table1[[#This Row],[Sales]]-Table1[[#This Row],[Total_Cost]]</f>
        <v>10891</v>
      </c>
      <c r="N1370" s="1">
        <f>Table1[[#This Row],[Profit]]/Table1[[#This Row],[Sales]]</f>
        <v>0.5</v>
      </c>
      <c r="O1370" t="str">
        <f>TEXT(Table1[[#This Row],[Order_Date]],"mmmm")</f>
        <v>March</v>
      </c>
      <c r="P1370">
        <f>YEAR(Table1[[#This Row],[Order_Date]])</f>
        <v>2024</v>
      </c>
      <c r="Q1370" t="str">
        <f>"Q"&amp;ROUNDUP(MONTH(Table1[[#This Row],[Order_Date]])/3,0)</f>
        <v>Q1</v>
      </c>
    </row>
    <row r="1371" spans="1:17" x14ac:dyDescent="0.25">
      <c r="A1371" t="s">
        <v>2836</v>
      </c>
      <c r="B1371" t="s">
        <v>1763</v>
      </c>
      <c r="C1371" t="s">
        <v>1060</v>
      </c>
      <c r="D1371" t="s">
        <v>135</v>
      </c>
      <c r="E1371" t="str">
        <f>_xlfn.XLOOKUP(Table1[[#This Row],[Product_ID]],[1]!Table1[Product_ID],[1]!Table1[Product_Name])</f>
        <v>Electronics Product 28</v>
      </c>
      <c r="F1371" t="str">
        <f>_xlfn.XLOOKUP(Table1[[#This Row],[Product_ID]],[1]!Table1[Product_ID],[1]!Table1[Category])</f>
        <v>Electronics</v>
      </c>
      <c r="G1371">
        <f>_xlfn.XLOOKUP(Table1[[#This Row],[Product_ID]],[1]!Table1[Product_ID],[1]!Table1[Unit_Price])</f>
        <v>9664</v>
      </c>
      <c r="H1371">
        <f>_xlfn.XLOOKUP(Table1[[#This Row],[Product_ID]],[1]!Table1[Product_ID],[1]!Table1[Cost])</f>
        <v>4832</v>
      </c>
      <c r="I1371">
        <v>2</v>
      </c>
      <c r="J1371">
        <v>20</v>
      </c>
      <c r="K1371">
        <f>Table1[[#This Row],[Quantity]]*Table1[[#This Row],[Unit_Price]]</f>
        <v>19328</v>
      </c>
      <c r="L1371">
        <f>Table1[[#This Row],[Quantity]]*Table1[[#This Row],[Cost]]</f>
        <v>9664</v>
      </c>
      <c r="M1371">
        <f>Table1[[#This Row],[Sales]]-Table1[[#This Row],[Total_Cost]]</f>
        <v>9664</v>
      </c>
      <c r="N1371" s="1">
        <f>Table1[[#This Row],[Profit]]/Table1[[#This Row],[Sales]]</f>
        <v>0.5</v>
      </c>
      <c r="O1371" t="str">
        <f>TEXT(Table1[[#This Row],[Order_Date]],"mmmm")</f>
        <v>October</v>
      </c>
      <c r="P1371">
        <f>YEAR(Table1[[#This Row],[Order_Date]])</f>
        <v>2025</v>
      </c>
      <c r="Q1371" t="str">
        <f>"Q"&amp;ROUNDUP(MONTH(Table1[[#This Row],[Order_Date]])/3,0)</f>
        <v>Q4</v>
      </c>
    </row>
    <row r="1372" spans="1:17" x14ac:dyDescent="0.25">
      <c r="A1372" t="s">
        <v>2837</v>
      </c>
      <c r="B1372" t="s">
        <v>2788</v>
      </c>
      <c r="C1372" t="s">
        <v>1170</v>
      </c>
      <c r="D1372" t="s">
        <v>49</v>
      </c>
      <c r="E1372" t="str">
        <f>_xlfn.XLOOKUP(Table1[[#This Row],[Product_ID]],[1]!Table1[Product_ID],[1]!Table1[Product_Name])</f>
        <v>Sports Product 65</v>
      </c>
      <c r="F1372" t="str">
        <f>_xlfn.XLOOKUP(Table1[[#This Row],[Product_ID]],[1]!Table1[Product_ID],[1]!Table1[Category])</f>
        <v>Sports</v>
      </c>
      <c r="G1372">
        <f>_xlfn.XLOOKUP(Table1[[#This Row],[Product_ID]],[1]!Table1[Product_ID],[1]!Table1[Unit_Price])</f>
        <v>4421</v>
      </c>
      <c r="H1372">
        <f>_xlfn.XLOOKUP(Table1[[#This Row],[Product_ID]],[1]!Table1[Product_ID],[1]!Table1[Cost])</f>
        <v>3094.7</v>
      </c>
      <c r="I1372">
        <v>1</v>
      </c>
      <c r="J1372">
        <v>5</v>
      </c>
      <c r="K1372">
        <f>Table1[[#This Row],[Quantity]]*Table1[[#This Row],[Unit_Price]]</f>
        <v>4421</v>
      </c>
      <c r="L1372">
        <f>Table1[[#This Row],[Quantity]]*Table1[[#This Row],[Cost]]</f>
        <v>3094.7</v>
      </c>
      <c r="M1372">
        <f>Table1[[#This Row],[Sales]]-Table1[[#This Row],[Total_Cost]]</f>
        <v>1326.3000000000002</v>
      </c>
      <c r="N1372" s="1">
        <f>Table1[[#This Row],[Profit]]/Table1[[#This Row],[Sales]]</f>
        <v>0.30000000000000004</v>
      </c>
      <c r="O1372" t="str">
        <f>TEXT(Table1[[#This Row],[Order_Date]],"mmmm")</f>
        <v>February</v>
      </c>
      <c r="P1372">
        <f>YEAR(Table1[[#This Row],[Order_Date]])</f>
        <v>2025</v>
      </c>
      <c r="Q1372" t="str">
        <f>"Q"&amp;ROUNDUP(MONTH(Table1[[#This Row],[Order_Date]])/3,0)</f>
        <v>Q1</v>
      </c>
    </row>
    <row r="1373" spans="1:17" x14ac:dyDescent="0.25">
      <c r="A1373" t="s">
        <v>2838</v>
      </c>
      <c r="B1373" t="s">
        <v>2480</v>
      </c>
      <c r="C1373" t="s">
        <v>2839</v>
      </c>
      <c r="D1373" t="s">
        <v>104</v>
      </c>
      <c r="E1373" t="str">
        <f>_xlfn.XLOOKUP(Table1[[#This Row],[Product_ID]],[1]!Table1[Product_ID],[1]!Table1[Product_Name])</f>
        <v>Electronics Product 72</v>
      </c>
      <c r="F1373" t="str">
        <f>_xlfn.XLOOKUP(Table1[[#This Row],[Product_ID]],[1]!Table1[Product_ID],[1]!Table1[Category])</f>
        <v>Electronics</v>
      </c>
      <c r="G1373">
        <f>_xlfn.XLOOKUP(Table1[[#This Row],[Product_ID]],[1]!Table1[Product_ID],[1]!Table1[Unit_Price])</f>
        <v>27555</v>
      </c>
      <c r="H1373">
        <f>_xlfn.XLOOKUP(Table1[[#This Row],[Product_ID]],[1]!Table1[Product_ID],[1]!Table1[Cost])</f>
        <v>19288.5</v>
      </c>
      <c r="I1373">
        <v>2</v>
      </c>
      <c r="J1373">
        <v>15</v>
      </c>
      <c r="K1373">
        <f>Table1[[#This Row],[Quantity]]*Table1[[#This Row],[Unit_Price]]</f>
        <v>55110</v>
      </c>
      <c r="L1373">
        <f>Table1[[#This Row],[Quantity]]*Table1[[#This Row],[Cost]]</f>
        <v>38577</v>
      </c>
      <c r="M1373">
        <f>Table1[[#This Row],[Sales]]-Table1[[#This Row],[Total_Cost]]</f>
        <v>16533</v>
      </c>
      <c r="N1373" s="1">
        <f>Table1[[#This Row],[Profit]]/Table1[[#This Row],[Sales]]</f>
        <v>0.3</v>
      </c>
      <c r="O1373" t="str">
        <f>TEXT(Table1[[#This Row],[Order_Date]],"mmmm")</f>
        <v>October</v>
      </c>
      <c r="P1373">
        <f>YEAR(Table1[[#This Row],[Order_Date]])</f>
        <v>2024</v>
      </c>
      <c r="Q1373" t="str">
        <f>"Q"&amp;ROUNDUP(MONTH(Table1[[#This Row],[Order_Date]])/3,0)</f>
        <v>Q4</v>
      </c>
    </row>
    <row r="1374" spans="1:17" x14ac:dyDescent="0.25">
      <c r="A1374" t="s">
        <v>2840</v>
      </c>
      <c r="B1374" t="s">
        <v>2152</v>
      </c>
      <c r="C1374" t="s">
        <v>2841</v>
      </c>
      <c r="D1374" t="s">
        <v>223</v>
      </c>
      <c r="E1374" t="str">
        <f>_xlfn.XLOOKUP(Table1[[#This Row],[Product_ID]],[1]!Table1[Product_ID],[1]!Table1[Product_Name])</f>
        <v>Clothing Product 48</v>
      </c>
      <c r="F1374" t="str">
        <f>_xlfn.XLOOKUP(Table1[[#This Row],[Product_ID]],[1]!Table1[Product_ID],[1]!Table1[Category])</f>
        <v>Clothing</v>
      </c>
      <c r="G1374">
        <f>_xlfn.XLOOKUP(Table1[[#This Row],[Product_ID]],[1]!Table1[Product_ID],[1]!Table1[Unit_Price])</f>
        <v>2190</v>
      </c>
      <c r="H1374">
        <f>_xlfn.XLOOKUP(Table1[[#This Row],[Product_ID]],[1]!Table1[Product_ID],[1]!Table1[Cost])</f>
        <v>1095</v>
      </c>
      <c r="I1374">
        <v>4</v>
      </c>
      <c r="J1374">
        <v>15</v>
      </c>
      <c r="K1374">
        <f>Table1[[#This Row],[Quantity]]*Table1[[#This Row],[Unit_Price]]</f>
        <v>8760</v>
      </c>
      <c r="L1374">
        <f>Table1[[#This Row],[Quantity]]*Table1[[#This Row],[Cost]]</f>
        <v>4380</v>
      </c>
      <c r="M1374">
        <f>Table1[[#This Row],[Sales]]-Table1[[#This Row],[Total_Cost]]</f>
        <v>4380</v>
      </c>
      <c r="N1374" s="1">
        <f>Table1[[#This Row],[Profit]]/Table1[[#This Row],[Sales]]</f>
        <v>0.5</v>
      </c>
      <c r="O1374" t="str">
        <f>TEXT(Table1[[#This Row],[Order_Date]],"mmmm")</f>
        <v>September</v>
      </c>
      <c r="P1374">
        <f>YEAR(Table1[[#This Row],[Order_Date]])</f>
        <v>2025</v>
      </c>
      <c r="Q1374" t="str">
        <f>"Q"&amp;ROUNDUP(MONTH(Table1[[#This Row],[Order_Date]])/3,0)</f>
        <v>Q3</v>
      </c>
    </row>
    <row r="1375" spans="1:17" x14ac:dyDescent="0.25">
      <c r="A1375" t="s">
        <v>2842</v>
      </c>
      <c r="B1375" t="s">
        <v>181</v>
      </c>
      <c r="C1375" t="s">
        <v>2220</v>
      </c>
      <c r="D1375" t="s">
        <v>192</v>
      </c>
      <c r="E1375" t="str">
        <f>_xlfn.XLOOKUP(Table1[[#This Row],[Product_ID]],[1]!Table1[Product_ID],[1]!Table1[Product_Name])</f>
        <v>Electronics Product 37</v>
      </c>
      <c r="F1375" t="str">
        <f>_xlfn.XLOOKUP(Table1[[#This Row],[Product_ID]],[1]!Table1[Product_ID],[1]!Table1[Category])</f>
        <v>Electronics</v>
      </c>
      <c r="G1375">
        <f>_xlfn.XLOOKUP(Table1[[#This Row],[Product_ID]],[1]!Table1[Product_ID],[1]!Table1[Unit_Price])</f>
        <v>29046</v>
      </c>
      <c r="H1375">
        <f>_xlfn.XLOOKUP(Table1[[#This Row],[Product_ID]],[1]!Table1[Product_ID],[1]!Table1[Cost])</f>
        <v>20332.2</v>
      </c>
      <c r="I1375">
        <v>5</v>
      </c>
      <c r="J1375">
        <v>0</v>
      </c>
      <c r="K1375">
        <f>Table1[[#This Row],[Quantity]]*Table1[[#This Row],[Unit_Price]]</f>
        <v>145230</v>
      </c>
      <c r="L1375">
        <f>Table1[[#This Row],[Quantity]]*Table1[[#This Row],[Cost]]</f>
        <v>101661</v>
      </c>
      <c r="M1375">
        <f>Table1[[#This Row],[Sales]]-Table1[[#This Row],[Total_Cost]]</f>
        <v>43569</v>
      </c>
      <c r="N1375" s="1">
        <f>Table1[[#This Row],[Profit]]/Table1[[#This Row],[Sales]]</f>
        <v>0.3</v>
      </c>
      <c r="O1375" t="str">
        <f>TEXT(Table1[[#This Row],[Order_Date]],"mmmm")</f>
        <v>October</v>
      </c>
      <c r="P1375">
        <f>YEAR(Table1[[#This Row],[Order_Date]])</f>
        <v>2025</v>
      </c>
      <c r="Q1375" t="str">
        <f>"Q"&amp;ROUNDUP(MONTH(Table1[[#This Row],[Order_Date]])/3,0)</f>
        <v>Q4</v>
      </c>
    </row>
    <row r="1376" spans="1:17" x14ac:dyDescent="0.25">
      <c r="A1376" t="s">
        <v>2843</v>
      </c>
      <c r="B1376" t="s">
        <v>1315</v>
      </c>
      <c r="C1376" t="s">
        <v>2216</v>
      </c>
      <c r="D1376" t="s">
        <v>822</v>
      </c>
      <c r="E1376" t="str">
        <f>_xlfn.XLOOKUP(Table1[[#This Row],[Product_ID]],[1]!Table1[Product_ID],[1]!Table1[Product_Name])</f>
        <v>Electronics Product 31</v>
      </c>
      <c r="F1376" t="str">
        <f>_xlfn.XLOOKUP(Table1[[#This Row],[Product_ID]],[1]!Table1[Product_ID],[1]!Table1[Category])</f>
        <v>Electronics</v>
      </c>
      <c r="G1376">
        <f>_xlfn.XLOOKUP(Table1[[#This Row],[Product_ID]],[1]!Table1[Product_ID],[1]!Table1[Unit_Price])</f>
        <v>34152</v>
      </c>
      <c r="H1376">
        <f>_xlfn.XLOOKUP(Table1[[#This Row],[Product_ID]],[1]!Table1[Product_ID],[1]!Table1[Cost])</f>
        <v>23906.400000000001</v>
      </c>
      <c r="I1376">
        <v>4</v>
      </c>
      <c r="J1376">
        <v>15</v>
      </c>
      <c r="K1376">
        <f>Table1[[#This Row],[Quantity]]*Table1[[#This Row],[Unit_Price]]</f>
        <v>136608</v>
      </c>
      <c r="L1376">
        <f>Table1[[#This Row],[Quantity]]*Table1[[#This Row],[Cost]]</f>
        <v>95625.600000000006</v>
      </c>
      <c r="M1376">
        <f>Table1[[#This Row],[Sales]]-Table1[[#This Row],[Total_Cost]]</f>
        <v>40982.399999999994</v>
      </c>
      <c r="N1376" s="1">
        <f>Table1[[#This Row],[Profit]]/Table1[[#This Row],[Sales]]</f>
        <v>0.29999999999999993</v>
      </c>
      <c r="O1376" t="str">
        <f>TEXT(Table1[[#This Row],[Order_Date]],"mmmm")</f>
        <v>March</v>
      </c>
      <c r="P1376">
        <f>YEAR(Table1[[#This Row],[Order_Date]])</f>
        <v>2025</v>
      </c>
      <c r="Q1376" t="str">
        <f>"Q"&amp;ROUNDUP(MONTH(Table1[[#This Row],[Order_Date]])/3,0)</f>
        <v>Q1</v>
      </c>
    </row>
    <row r="1377" spans="1:17" x14ac:dyDescent="0.25">
      <c r="A1377" t="s">
        <v>2844</v>
      </c>
      <c r="B1377" t="s">
        <v>572</v>
      </c>
      <c r="C1377" t="s">
        <v>2845</v>
      </c>
      <c r="D1377" t="s">
        <v>394</v>
      </c>
      <c r="E1377" t="str">
        <f>_xlfn.XLOOKUP(Table1[[#This Row],[Product_ID]],[1]!Table1[Product_ID],[1]!Table1[Product_Name])</f>
        <v>Electronics Product 45</v>
      </c>
      <c r="F1377" t="str">
        <f>_xlfn.XLOOKUP(Table1[[#This Row],[Product_ID]],[1]!Table1[Product_ID],[1]!Table1[Category])</f>
        <v>Electronics</v>
      </c>
      <c r="G1377">
        <f>_xlfn.XLOOKUP(Table1[[#This Row],[Product_ID]],[1]!Table1[Product_ID],[1]!Table1[Unit_Price])</f>
        <v>31300</v>
      </c>
      <c r="H1377">
        <f>_xlfn.XLOOKUP(Table1[[#This Row],[Product_ID]],[1]!Table1[Product_ID],[1]!Table1[Cost])</f>
        <v>18780</v>
      </c>
      <c r="I1377">
        <v>3</v>
      </c>
      <c r="J1377">
        <v>0</v>
      </c>
      <c r="K1377">
        <f>Table1[[#This Row],[Quantity]]*Table1[[#This Row],[Unit_Price]]</f>
        <v>93900</v>
      </c>
      <c r="L1377">
        <f>Table1[[#This Row],[Quantity]]*Table1[[#This Row],[Cost]]</f>
        <v>56340</v>
      </c>
      <c r="M1377">
        <f>Table1[[#This Row],[Sales]]-Table1[[#This Row],[Total_Cost]]</f>
        <v>37560</v>
      </c>
      <c r="N1377" s="1">
        <f>Table1[[#This Row],[Profit]]/Table1[[#This Row],[Sales]]</f>
        <v>0.4</v>
      </c>
      <c r="O1377" t="str">
        <f>TEXT(Table1[[#This Row],[Order_Date]],"mmmm")</f>
        <v>June</v>
      </c>
      <c r="P1377">
        <f>YEAR(Table1[[#This Row],[Order_Date]])</f>
        <v>2025</v>
      </c>
      <c r="Q1377" t="str">
        <f>"Q"&amp;ROUNDUP(MONTH(Table1[[#This Row],[Order_Date]])/3,0)</f>
        <v>Q2</v>
      </c>
    </row>
    <row r="1378" spans="1:17" x14ac:dyDescent="0.25">
      <c r="A1378" t="s">
        <v>2846</v>
      </c>
      <c r="B1378" t="s">
        <v>274</v>
      </c>
      <c r="C1378" t="s">
        <v>1335</v>
      </c>
      <c r="D1378" t="s">
        <v>146</v>
      </c>
      <c r="E1378" t="str">
        <f>_xlfn.XLOOKUP(Table1[[#This Row],[Product_ID]],[1]!Table1[Product_ID],[1]!Table1[Product_Name])</f>
        <v>Electronics Product 8</v>
      </c>
      <c r="F1378" t="str">
        <f>_xlfn.XLOOKUP(Table1[[#This Row],[Product_ID]],[1]!Table1[Product_ID],[1]!Table1[Category])</f>
        <v>Electronics</v>
      </c>
      <c r="G1378">
        <f>_xlfn.XLOOKUP(Table1[[#This Row],[Product_ID]],[1]!Table1[Product_ID],[1]!Table1[Unit_Price])</f>
        <v>41971</v>
      </c>
      <c r="H1378">
        <f>_xlfn.XLOOKUP(Table1[[#This Row],[Product_ID]],[1]!Table1[Product_ID],[1]!Table1[Cost])</f>
        <v>29379.7</v>
      </c>
      <c r="I1378">
        <v>1</v>
      </c>
      <c r="J1378">
        <v>5</v>
      </c>
      <c r="K1378">
        <f>Table1[[#This Row],[Quantity]]*Table1[[#This Row],[Unit_Price]]</f>
        <v>41971</v>
      </c>
      <c r="L1378">
        <f>Table1[[#This Row],[Quantity]]*Table1[[#This Row],[Cost]]</f>
        <v>29379.7</v>
      </c>
      <c r="M1378">
        <f>Table1[[#This Row],[Sales]]-Table1[[#This Row],[Total_Cost]]</f>
        <v>12591.3</v>
      </c>
      <c r="N1378" s="1">
        <f>Table1[[#This Row],[Profit]]/Table1[[#This Row],[Sales]]</f>
        <v>0.3</v>
      </c>
      <c r="O1378" t="str">
        <f>TEXT(Table1[[#This Row],[Order_Date]],"mmmm")</f>
        <v>May</v>
      </c>
      <c r="P1378">
        <f>YEAR(Table1[[#This Row],[Order_Date]])</f>
        <v>2024</v>
      </c>
      <c r="Q1378" t="str">
        <f>"Q"&amp;ROUNDUP(MONTH(Table1[[#This Row],[Order_Date]])/3,0)</f>
        <v>Q2</v>
      </c>
    </row>
    <row r="1379" spans="1:17" x14ac:dyDescent="0.25">
      <c r="A1379" t="s">
        <v>2847</v>
      </c>
      <c r="B1379" t="s">
        <v>718</v>
      </c>
      <c r="C1379" t="s">
        <v>1394</v>
      </c>
      <c r="D1379" t="s">
        <v>654</v>
      </c>
      <c r="E1379" t="str">
        <f>_xlfn.XLOOKUP(Table1[[#This Row],[Product_ID]],[1]!Table1[Product_ID],[1]!Table1[Product_Name])</f>
        <v>Sports Product 40</v>
      </c>
      <c r="F1379" t="str">
        <f>_xlfn.XLOOKUP(Table1[[#This Row],[Product_ID]],[1]!Table1[Product_ID],[1]!Table1[Category])</f>
        <v>Sports</v>
      </c>
      <c r="G1379">
        <f>_xlfn.XLOOKUP(Table1[[#This Row],[Product_ID]],[1]!Table1[Product_ID],[1]!Table1[Unit_Price])</f>
        <v>6724</v>
      </c>
      <c r="H1379">
        <f>_xlfn.XLOOKUP(Table1[[#This Row],[Product_ID]],[1]!Table1[Product_ID],[1]!Table1[Cost])</f>
        <v>4034.4</v>
      </c>
      <c r="I1379">
        <v>3</v>
      </c>
      <c r="J1379">
        <v>10</v>
      </c>
      <c r="K1379">
        <f>Table1[[#This Row],[Quantity]]*Table1[[#This Row],[Unit_Price]]</f>
        <v>20172</v>
      </c>
      <c r="L1379">
        <f>Table1[[#This Row],[Quantity]]*Table1[[#This Row],[Cost]]</f>
        <v>12103.2</v>
      </c>
      <c r="M1379">
        <f>Table1[[#This Row],[Sales]]-Table1[[#This Row],[Total_Cost]]</f>
        <v>8068.7999999999993</v>
      </c>
      <c r="N1379" s="1">
        <f>Table1[[#This Row],[Profit]]/Table1[[#This Row],[Sales]]</f>
        <v>0.39999999999999997</v>
      </c>
      <c r="O1379" t="str">
        <f>TEXT(Table1[[#This Row],[Order_Date]],"mmmm")</f>
        <v>August</v>
      </c>
      <c r="P1379">
        <f>YEAR(Table1[[#This Row],[Order_Date]])</f>
        <v>2025</v>
      </c>
      <c r="Q1379" t="str">
        <f>"Q"&amp;ROUNDUP(MONTH(Table1[[#This Row],[Order_Date]])/3,0)</f>
        <v>Q3</v>
      </c>
    </row>
    <row r="1380" spans="1:17" x14ac:dyDescent="0.25">
      <c r="A1380" t="s">
        <v>2848</v>
      </c>
      <c r="B1380" t="s">
        <v>2059</v>
      </c>
      <c r="C1380" t="s">
        <v>470</v>
      </c>
      <c r="D1380" t="s">
        <v>111</v>
      </c>
      <c r="E1380" t="str">
        <f>_xlfn.XLOOKUP(Table1[[#This Row],[Product_ID]],[1]!Table1[Product_ID],[1]!Table1[Product_Name])</f>
        <v>Sports Product 20</v>
      </c>
      <c r="F1380" t="str">
        <f>_xlfn.XLOOKUP(Table1[[#This Row],[Product_ID]],[1]!Table1[Product_ID],[1]!Table1[Category])</f>
        <v>Sports</v>
      </c>
      <c r="G1380">
        <f>_xlfn.XLOOKUP(Table1[[#This Row],[Product_ID]],[1]!Table1[Product_ID],[1]!Table1[Unit_Price])</f>
        <v>11647</v>
      </c>
      <c r="H1380">
        <f>_xlfn.XLOOKUP(Table1[[#This Row],[Product_ID]],[1]!Table1[Product_ID],[1]!Table1[Cost])</f>
        <v>8152.9</v>
      </c>
      <c r="I1380">
        <v>3</v>
      </c>
      <c r="J1380">
        <v>5</v>
      </c>
      <c r="K1380">
        <f>Table1[[#This Row],[Quantity]]*Table1[[#This Row],[Unit_Price]]</f>
        <v>34941</v>
      </c>
      <c r="L1380">
        <f>Table1[[#This Row],[Quantity]]*Table1[[#This Row],[Cost]]</f>
        <v>24458.699999999997</v>
      </c>
      <c r="M1380">
        <f>Table1[[#This Row],[Sales]]-Table1[[#This Row],[Total_Cost]]</f>
        <v>10482.300000000003</v>
      </c>
      <c r="N1380" s="1">
        <f>Table1[[#This Row],[Profit]]/Table1[[#This Row],[Sales]]</f>
        <v>0.3000000000000001</v>
      </c>
      <c r="O1380" t="str">
        <f>TEXT(Table1[[#This Row],[Order_Date]],"mmmm")</f>
        <v>July</v>
      </c>
      <c r="P1380">
        <f>YEAR(Table1[[#This Row],[Order_Date]])</f>
        <v>2024</v>
      </c>
      <c r="Q1380" t="str">
        <f>"Q"&amp;ROUNDUP(MONTH(Table1[[#This Row],[Order_Date]])/3,0)</f>
        <v>Q3</v>
      </c>
    </row>
    <row r="1381" spans="1:17" x14ac:dyDescent="0.25">
      <c r="A1381" t="s">
        <v>2849</v>
      </c>
      <c r="B1381" t="s">
        <v>1315</v>
      </c>
      <c r="C1381" t="s">
        <v>1741</v>
      </c>
      <c r="D1381" t="s">
        <v>281</v>
      </c>
      <c r="E1381" t="str">
        <f>_xlfn.XLOOKUP(Table1[[#This Row],[Product_ID]],[1]!Table1[Product_ID],[1]!Table1[Product_Name])</f>
        <v>Sports Product 9</v>
      </c>
      <c r="F1381" t="str">
        <f>_xlfn.XLOOKUP(Table1[[#This Row],[Product_ID]],[1]!Table1[Product_ID],[1]!Table1[Category])</f>
        <v>Sports</v>
      </c>
      <c r="G1381">
        <f>_xlfn.XLOOKUP(Table1[[#This Row],[Product_ID]],[1]!Table1[Product_ID],[1]!Table1[Unit_Price])</f>
        <v>10891</v>
      </c>
      <c r="H1381">
        <f>_xlfn.XLOOKUP(Table1[[#This Row],[Product_ID]],[1]!Table1[Product_ID],[1]!Table1[Cost])</f>
        <v>5445.5</v>
      </c>
      <c r="I1381">
        <v>5</v>
      </c>
      <c r="J1381">
        <v>15</v>
      </c>
      <c r="K1381">
        <f>Table1[[#This Row],[Quantity]]*Table1[[#This Row],[Unit_Price]]</f>
        <v>54455</v>
      </c>
      <c r="L1381">
        <f>Table1[[#This Row],[Quantity]]*Table1[[#This Row],[Cost]]</f>
        <v>27227.5</v>
      </c>
      <c r="M1381">
        <f>Table1[[#This Row],[Sales]]-Table1[[#This Row],[Total_Cost]]</f>
        <v>27227.5</v>
      </c>
      <c r="N1381" s="1">
        <f>Table1[[#This Row],[Profit]]/Table1[[#This Row],[Sales]]</f>
        <v>0.5</v>
      </c>
      <c r="O1381" t="str">
        <f>TEXT(Table1[[#This Row],[Order_Date]],"mmmm")</f>
        <v>March</v>
      </c>
      <c r="P1381">
        <f>YEAR(Table1[[#This Row],[Order_Date]])</f>
        <v>2025</v>
      </c>
      <c r="Q1381" t="str">
        <f>"Q"&amp;ROUNDUP(MONTH(Table1[[#This Row],[Order_Date]])/3,0)</f>
        <v>Q1</v>
      </c>
    </row>
    <row r="1382" spans="1:17" x14ac:dyDescent="0.25">
      <c r="A1382" t="s">
        <v>2850</v>
      </c>
      <c r="B1382" t="s">
        <v>1799</v>
      </c>
      <c r="C1382" t="s">
        <v>2851</v>
      </c>
      <c r="D1382" t="s">
        <v>385</v>
      </c>
      <c r="E1382" t="str">
        <f>_xlfn.XLOOKUP(Table1[[#This Row],[Product_ID]],[1]!Table1[Product_ID],[1]!Table1[Product_Name])</f>
        <v>Sports Product 54</v>
      </c>
      <c r="F1382" t="str">
        <f>_xlfn.XLOOKUP(Table1[[#This Row],[Product_ID]],[1]!Table1[Product_ID],[1]!Table1[Category])</f>
        <v>Sports</v>
      </c>
      <c r="G1382">
        <f>_xlfn.XLOOKUP(Table1[[#This Row],[Product_ID]],[1]!Table1[Product_ID],[1]!Table1[Unit_Price])</f>
        <v>611</v>
      </c>
      <c r="H1382">
        <f>_xlfn.XLOOKUP(Table1[[#This Row],[Product_ID]],[1]!Table1[Product_ID],[1]!Table1[Cost])</f>
        <v>427.7</v>
      </c>
      <c r="I1382">
        <v>5</v>
      </c>
      <c r="J1382">
        <v>10</v>
      </c>
      <c r="K1382">
        <f>Table1[[#This Row],[Quantity]]*Table1[[#This Row],[Unit_Price]]</f>
        <v>3055</v>
      </c>
      <c r="L1382">
        <f>Table1[[#This Row],[Quantity]]*Table1[[#This Row],[Cost]]</f>
        <v>2138.5</v>
      </c>
      <c r="M1382">
        <f>Table1[[#This Row],[Sales]]-Table1[[#This Row],[Total_Cost]]</f>
        <v>916.5</v>
      </c>
      <c r="N1382" s="1">
        <f>Table1[[#This Row],[Profit]]/Table1[[#This Row],[Sales]]</f>
        <v>0.3</v>
      </c>
      <c r="O1382" t="str">
        <f>TEXT(Table1[[#This Row],[Order_Date]],"mmmm")</f>
        <v>April</v>
      </c>
      <c r="P1382">
        <f>YEAR(Table1[[#This Row],[Order_Date]])</f>
        <v>2024</v>
      </c>
      <c r="Q1382" t="str">
        <f>"Q"&amp;ROUNDUP(MONTH(Table1[[#This Row],[Order_Date]])/3,0)</f>
        <v>Q2</v>
      </c>
    </row>
    <row r="1383" spans="1:17" x14ac:dyDescent="0.25">
      <c r="A1383" t="s">
        <v>2852</v>
      </c>
      <c r="B1383" t="s">
        <v>463</v>
      </c>
      <c r="C1383" t="s">
        <v>2235</v>
      </c>
      <c r="D1383" t="s">
        <v>171</v>
      </c>
      <c r="E1383" t="str">
        <f>_xlfn.XLOOKUP(Table1[[#This Row],[Product_ID]],[1]!Table1[Product_ID],[1]!Table1[Product_Name])</f>
        <v>Clothing Product 27</v>
      </c>
      <c r="F1383" t="str">
        <f>_xlfn.XLOOKUP(Table1[[#This Row],[Product_ID]],[1]!Table1[Product_ID],[1]!Table1[Category])</f>
        <v>Clothing</v>
      </c>
      <c r="G1383">
        <f>_xlfn.XLOOKUP(Table1[[#This Row],[Product_ID]],[1]!Table1[Product_ID],[1]!Table1[Unit_Price])</f>
        <v>4969</v>
      </c>
      <c r="H1383">
        <f>_xlfn.XLOOKUP(Table1[[#This Row],[Product_ID]],[1]!Table1[Product_ID],[1]!Table1[Cost])</f>
        <v>2484.5</v>
      </c>
      <c r="I1383">
        <v>4</v>
      </c>
      <c r="J1383">
        <v>5</v>
      </c>
      <c r="K1383">
        <f>Table1[[#This Row],[Quantity]]*Table1[[#This Row],[Unit_Price]]</f>
        <v>19876</v>
      </c>
      <c r="L1383">
        <f>Table1[[#This Row],[Quantity]]*Table1[[#This Row],[Cost]]</f>
        <v>9938</v>
      </c>
      <c r="M1383">
        <f>Table1[[#This Row],[Sales]]-Table1[[#This Row],[Total_Cost]]</f>
        <v>9938</v>
      </c>
      <c r="N1383" s="1">
        <f>Table1[[#This Row],[Profit]]/Table1[[#This Row],[Sales]]</f>
        <v>0.5</v>
      </c>
      <c r="O1383" t="str">
        <f>TEXT(Table1[[#This Row],[Order_Date]],"mmmm")</f>
        <v>November</v>
      </c>
      <c r="P1383">
        <f>YEAR(Table1[[#This Row],[Order_Date]])</f>
        <v>2025</v>
      </c>
      <c r="Q1383" t="str">
        <f>"Q"&amp;ROUNDUP(MONTH(Table1[[#This Row],[Order_Date]])/3,0)</f>
        <v>Q4</v>
      </c>
    </row>
    <row r="1384" spans="1:17" x14ac:dyDescent="0.25">
      <c r="A1384" t="s">
        <v>2853</v>
      </c>
      <c r="B1384" t="s">
        <v>1285</v>
      </c>
      <c r="C1384" t="s">
        <v>1621</v>
      </c>
      <c r="D1384" t="s">
        <v>175</v>
      </c>
      <c r="E1384" t="str">
        <f>_xlfn.XLOOKUP(Table1[[#This Row],[Product_ID]],[1]!Table1[Product_ID],[1]!Table1[Product_Name])</f>
        <v>Clothing Product 49</v>
      </c>
      <c r="F1384" t="str">
        <f>_xlfn.XLOOKUP(Table1[[#This Row],[Product_ID]],[1]!Table1[Product_ID],[1]!Table1[Category])</f>
        <v>Clothing</v>
      </c>
      <c r="G1384">
        <f>_xlfn.XLOOKUP(Table1[[#This Row],[Product_ID]],[1]!Table1[Product_ID],[1]!Table1[Unit_Price])</f>
        <v>4071</v>
      </c>
      <c r="H1384">
        <f>_xlfn.XLOOKUP(Table1[[#This Row],[Product_ID]],[1]!Table1[Product_ID],[1]!Table1[Cost])</f>
        <v>2442.6</v>
      </c>
      <c r="I1384">
        <v>5</v>
      </c>
      <c r="J1384">
        <v>15</v>
      </c>
      <c r="K1384">
        <f>Table1[[#This Row],[Quantity]]*Table1[[#This Row],[Unit_Price]]</f>
        <v>20355</v>
      </c>
      <c r="L1384">
        <f>Table1[[#This Row],[Quantity]]*Table1[[#This Row],[Cost]]</f>
        <v>12213</v>
      </c>
      <c r="M1384">
        <f>Table1[[#This Row],[Sales]]-Table1[[#This Row],[Total_Cost]]</f>
        <v>8142</v>
      </c>
      <c r="N1384" s="1">
        <f>Table1[[#This Row],[Profit]]/Table1[[#This Row],[Sales]]</f>
        <v>0.4</v>
      </c>
      <c r="O1384" t="str">
        <f>TEXT(Table1[[#This Row],[Order_Date]],"mmmm")</f>
        <v>August</v>
      </c>
      <c r="P1384">
        <f>YEAR(Table1[[#This Row],[Order_Date]])</f>
        <v>2025</v>
      </c>
      <c r="Q1384" t="str">
        <f>"Q"&amp;ROUNDUP(MONTH(Table1[[#This Row],[Order_Date]])/3,0)</f>
        <v>Q3</v>
      </c>
    </row>
    <row r="1385" spans="1:17" x14ac:dyDescent="0.25">
      <c r="A1385" t="s">
        <v>2854</v>
      </c>
      <c r="B1385" t="s">
        <v>1006</v>
      </c>
      <c r="C1385" t="s">
        <v>1183</v>
      </c>
      <c r="D1385" t="s">
        <v>327</v>
      </c>
      <c r="E1385" t="str">
        <f>_xlfn.XLOOKUP(Table1[[#This Row],[Product_ID]],[1]!Table1[Product_ID],[1]!Table1[Product_Name])</f>
        <v>Electronics Product 55</v>
      </c>
      <c r="F1385" t="str">
        <f>_xlfn.XLOOKUP(Table1[[#This Row],[Product_ID]],[1]!Table1[Product_ID],[1]!Table1[Category])</f>
        <v>Electronics</v>
      </c>
      <c r="G1385">
        <f>_xlfn.XLOOKUP(Table1[[#This Row],[Product_ID]],[1]!Table1[Product_ID],[1]!Table1[Unit_Price])</f>
        <v>6621</v>
      </c>
      <c r="H1385">
        <f>_xlfn.XLOOKUP(Table1[[#This Row],[Product_ID]],[1]!Table1[Product_ID],[1]!Table1[Cost])</f>
        <v>3972.6</v>
      </c>
      <c r="I1385">
        <v>3</v>
      </c>
      <c r="J1385">
        <v>20</v>
      </c>
      <c r="K1385">
        <f>Table1[[#This Row],[Quantity]]*Table1[[#This Row],[Unit_Price]]</f>
        <v>19863</v>
      </c>
      <c r="L1385">
        <f>Table1[[#This Row],[Quantity]]*Table1[[#This Row],[Cost]]</f>
        <v>11917.8</v>
      </c>
      <c r="M1385">
        <f>Table1[[#This Row],[Sales]]-Table1[[#This Row],[Total_Cost]]</f>
        <v>7945.2000000000007</v>
      </c>
      <c r="N1385" s="1">
        <f>Table1[[#This Row],[Profit]]/Table1[[#This Row],[Sales]]</f>
        <v>0.4</v>
      </c>
      <c r="O1385" t="str">
        <f>TEXT(Table1[[#This Row],[Order_Date]],"mmmm")</f>
        <v>December</v>
      </c>
      <c r="P1385">
        <f>YEAR(Table1[[#This Row],[Order_Date]])</f>
        <v>2024</v>
      </c>
      <c r="Q1385" t="str">
        <f>"Q"&amp;ROUNDUP(MONTH(Table1[[#This Row],[Order_Date]])/3,0)</f>
        <v>Q4</v>
      </c>
    </row>
    <row r="1386" spans="1:17" x14ac:dyDescent="0.25">
      <c r="A1386" t="s">
        <v>2855</v>
      </c>
      <c r="B1386" t="s">
        <v>1241</v>
      </c>
      <c r="C1386" t="s">
        <v>1031</v>
      </c>
      <c r="D1386" t="s">
        <v>131</v>
      </c>
      <c r="E1386" t="str">
        <f>_xlfn.XLOOKUP(Table1[[#This Row],[Product_ID]],[1]!Table1[Product_ID],[1]!Table1[Product_Name])</f>
        <v>Sports Product 50</v>
      </c>
      <c r="F1386" t="str">
        <f>_xlfn.XLOOKUP(Table1[[#This Row],[Product_ID]],[1]!Table1[Product_ID],[1]!Table1[Category])</f>
        <v>Sports</v>
      </c>
      <c r="G1386">
        <f>_xlfn.XLOOKUP(Table1[[#This Row],[Product_ID]],[1]!Table1[Product_ID],[1]!Table1[Unit_Price])</f>
        <v>10475</v>
      </c>
      <c r="H1386">
        <f>_xlfn.XLOOKUP(Table1[[#This Row],[Product_ID]],[1]!Table1[Product_ID],[1]!Table1[Cost])</f>
        <v>7332.5</v>
      </c>
      <c r="I1386">
        <v>4</v>
      </c>
      <c r="J1386">
        <v>10</v>
      </c>
      <c r="K1386">
        <f>Table1[[#This Row],[Quantity]]*Table1[[#This Row],[Unit_Price]]</f>
        <v>41900</v>
      </c>
      <c r="L1386">
        <f>Table1[[#This Row],[Quantity]]*Table1[[#This Row],[Cost]]</f>
        <v>29330</v>
      </c>
      <c r="M1386">
        <f>Table1[[#This Row],[Sales]]-Table1[[#This Row],[Total_Cost]]</f>
        <v>12570</v>
      </c>
      <c r="N1386" s="1">
        <f>Table1[[#This Row],[Profit]]/Table1[[#This Row],[Sales]]</f>
        <v>0.3</v>
      </c>
      <c r="O1386" t="str">
        <f>TEXT(Table1[[#This Row],[Order_Date]],"mmmm")</f>
        <v>September</v>
      </c>
      <c r="P1386">
        <f>YEAR(Table1[[#This Row],[Order_Date]])</f>
        <v>2024</v>
      </c>
      <c r="Q1386" t="str">
        <f>"Q"&amp;ROUNDUP(MONTH(Table1[[#This Row],[Order_Date]])/3,0)</f>
        <v>Q3</v>
      </c>
    </row>
    <row r="1387" spans="1:17" x14ac:dyDescent="0.25">
      <c r="A1387" t="s">
        <v>2856</v>
      </c>
      <c r="B1387" t="s">
        <v>371</v>
      </c>
      <c r="C1387" t="s">
        <v>2481</v>
      </c>
      <c r="D1387" t="s">
        <v>409</v>
      </c>
      <c r="E1387" t="str">
        <f>_xlfn.XLOOKUP(Table1[[#This Row],[Product_ID]],[1]!Table1[Product_ID],[1]!Table1[Product_Name])</f>
        <v>Home &amp; Kitchen Product 68</v>
      </c>
      <c r="F1387" t="str">
        <f>_xlfn.XLOOKUP(Table1[[#This Row],[Product_ID]],[1]!Table1[Product_ID],[1]!Table1[Category])</f>
        <v>Home &amp; Kitchen</v>
      </c>
      <c r="G1387">
        <f>_xlfn.XLOOKUP(Table1[[#This Row],[Product_ID]],[1]!Table1[Product_ID],[1]!Table1[Unit_Price])</f>
        <v>7252</v>
      </c>
      <c r="H1387">
        <f>_xlfn.XLOOKUP(Table1[[#This Row],[Product_ID]],[1]!Table1[Product_ID],[1]!Table1[Cost])</f>
        <v>3626</v>
      </c>
      <c r="I1387">
        <v>4</v>
      </c>
      <c r="J1387">
        <v>5</v>
      </c>
      <c r="K1387">
        <f>Table1[[#This Row],[Quantity]]*Table1[[#This Row],[Unit_Price]]</f>
        <v>29008</v>
      </c>
      <c r="L1387">
        <f>Table1[[#This Row],[Quantity]]*Table1[[#This Row],[Cost]]</f>
        <v>14504</v>
      </c>
      <c r="M1387">
        <f>Table1[[#This Row],[Sales]]-Table1[[#This Row],[Total_Cost]]</f>
        <v>14504</v>
      </c>
      <c r="N1387" s="1">
        <f>Table1[[#This Row],[Profit]]/Table1[[#This Row],[Sales]]</f>
        <v>0.5</v>
      </c>
      <c r="O1387" t="str">
        <f>TEXT(Table1[[#This Row],[Order_Date]],"mmmm")</f>
        <v>October</v>
      </c>
      <c r="P1387">
        <f>YEAR(Table1[[#This Row],[Order_Date]])</f>
        <v>2025</v>
      </c>
      <c r="Q1387" t="str">
        <f>"Q"&amp;ROUNDUP(MONTH(Table1[[#This Row],[Order_Date]])/3,0)</f>
        <v>Q4</v>
      </c>
    </row>
    <row r="1388" spans="1:17" x14ac:dyDescent="0.25">
      <c r="A1388" t="s">
        <v>2857</v>
      </c>
      <c r="B1388" t="s">
        <v>2723</v>
      </c>
      <c r="C1388" t="s">
        <v>1803</v>
      </c>
      <c r="D1388" t="s">
        <v>45</v>
      </c>
      <c r="E1388" t="str">
        <f>_xlfn.XLOOKUP(Table1[[#This Row],[Product_ID]],[1]!Table1[Product_ID],[1]!Table1[Product_Name])</f>
        <v>Clothing Product 32</v>
      </c>
      <c r="F1388" t="str">
        <f>_xlfn.XLOOKUP(Table1[[#This Row],[Product_ID]],[1]!Table1[Product_ID],[1]!Table1[Category])</f>
        <v>Clothing</v>
      </c>
      <c r="G1388">
        <f>_xlfn.XLOOKUP(Table1[[#This Row],[Product_ID]],[1]!Table1[Product_ID],[1]!Table1[Unit_Price])</f>
        <v>3034</v>
      </c>
      <c r="H1388">
        <f>_xlfn.XLOOKUP(Table1[[#This Row],[Product_ID]],[1]!Table1[Product_ID],[1]!Table1[Cost])</f>
        <v>1820.4</v>
      </c>
      <c r="I1388">
        <v>3</v>
      </c>
      <c r="J1388">
        <v>5</v>
      </c>
      <c r="K1388">
        <f>Table1[[#This Row],[Quantity]]*Table1[[#This Row],[Unit_Price]]</f>
        <v>9102</v>
      </c>
      <c r="L1388">
        <f>Table1[[#This Row],[Quantity]]*Table1[[#This Row],[Cost]]</f>
        <v>5461.2000000000007</v>
      </c>
      <c r="M1388">
        <f>Table1[[#This Row],[Sales]]-Table1[[#This Row],[Total_Cost]]</f>
        <v>3640.7999999999993</v>
      </c>
      <c r="N1388" s="1">
        <f>Table1[[#This Row],[Profit]]/Table1[[#This Row],[Sales]]</f>
        <v>0.39999999999999991</v>
      </c>
      <c r="O1388" t="str">
        <f>TEXT(Table1[[#This Row],[Order_Date]],"mmmm")</f>
        <v>September</v>
      </c>
      <c r="P1388">
        <f>YEAR(Table1[[#This Row],[Order_Date]])</f>
        <v>2025</v>
      </c>
      <c r="Q1388" t="str">
        <f>"Q"&amp;ROUNDUP(MONTH(Table1[[#This Row],[Order_Date]])/3,0)</f>
        <v>Q3</v>
      </c>
    </row>
    <row r="1389" spans="1:17" x14ac:dyDescent="0.25">
      <c r="A1389" t="s">
        <v>2858</v>
      </c>
      <c r="B1389" t="s">
        <v>1039</v>
      </c>
      <c r="C1389" t="s">
        <v>1718</v>
      </c>
      <c r="D1389" t="s">
        <v>123</v>
      </c>
      <c r="E1389" t="str">
        <f>_xlfn.XLOOKUP(Table1[[#This Row],[Product_ID]],[1]!Table1[Product_ID],[1]!Table1[Product_Name])</f>
        <v>Electronics Product 99</v>
      </c>
      <c r="F1389" t="str">
        <f>_xlfn.XLOOKUP(Table1[[#This Row],[Product_ID]],[1]!Table1[Product_ID],[1]!Table1[Category])</f>
        <v>Electronics</v>
      </c>
      <c r="G1389">
        <f>_xlfn.XLOOKUP(Table1[[#This Row],[Product_ID]],[1]!Table1[Product_ID],[1]!Table1[Unit_Price])</f>
        <v>48012</v>
      </c>
      <c r="H1389">
        <f>_xlfn.XLOOKUP(Table1[[#This Row],[Product_ID]],[1]!Table1[Product_ID],[1]!Table1[Cost])</f>
        <v>24006</v>
      </c>
      <c r="I1389">
        <v>2</v>
      </c>
      <c r="J1389">
        <v>15</v>
      </c>
      <c r="K1389">
        <f>Table1[[#This Row],[Quantity]]*Table1[[#This Row],[Unit_Price]]</f>
        <v>96024</v>
      </c>
      <c r="L1389">
        <f>Table1[[#This Row],[Quantity]]*Table1[[#This Row],[Cost]]</f>
        <v>48012</v>
      </c>
      <c r="M1389">
        <f>Table1[[#This Row],[Sales]]-Table1[[#This Row],[Total_Cost]]</f>
        <v>48012</v>
      </c>
      <c r="N1389" s="1">
        <f>Table1[[#This Row],[Profit]]/Table1[[#This Row],[Sales]]</f>
        <v>0.5</v>
      </c>
      <c r="O1389" t="str">
        <f>TEXT(Table1[[#This Row],[Order_Date]],"mmmm")</f>
        <v>January</v>
      </c>
      <c r="P1389">
        <f>YEAR(Table1[[#This Row],[Order_Date]])</f>
        <v>2025</v>
      </c>
      <c r="Q1389" t="str">
        <f>"Q"&amp;ROUNDUP(MONTH(Table1[[#This Row],[Order_Date]])/3,0)</f>
        <v>Q1</v>
      </c>
    </row>
    <row r="1390" spans="1:17" x14ac:dyDescent="0.25">
      <c r="A1390" t="s">
        <v>2859</v>
      </c>
      <c r="B1390" t="s">
        <v>710</v>
      </c>
      <c r="C1390" t="s">
        <v>1957</v>
      </c>
      <c r="D1390" t="s">
        <v>454</v>
      </c>
      <c r="E1390" t="str">
        <f>_xlfn.XLOOKUP(Table1[[#This Row],[Product_ID]],[1]!Table1[Product_ID],[1]!Table1[Product_Name])</f>
        <v>Home &amp; Kitchen Product 94</v>
      </c>
      <c r="F1390" t="str">
        <f>_xlfn.XLOOKUP(Table1[[#This Row],[Product_ID]],[1]!Table1[Product_ID],[1]!Table1[Category])</f>
        <v>Home &amp; Kitchen</v>
      </c>
      <c r="G1390">
        <f>_xlfn.XLOOKUP(Table1[[#This Row],[Product_ID]],[1]!Table1[Product_ID],[1]!Table1[Unit_Price])</f>
        <v>13434</v>
      </c>
      <c r="H1390">
        <f>_xlfn.XLOOKUP(Table1[[#This Row],[Product_ID]],[1]!Table1[Product_ID],[1]!Table1[Cost])</f>
        <v>9403.7999999999993</v>
      </c>
      <c r="I1390">
        <v>5</v>
      </c>
      <c r="J1390">
        <v>5</v>
      </c>
      <c r="K1390">
        <f>Table1[[#This Row],[Quantity]]*Table1[[#This Row],[Unit_Price]]</f>
        <v>67170</v>
      </c>
      <c r="L1390">
        <f>Table1[[#This Row],[Quantity]]*Table1[[#This Row],[Cost]]</f>
        <v>47019</v>
      </c>
      <c r="M1390">
        <f>Table1[[#This Row],[Sales]]-Table1[[#This Row],[Total_Cost]]</f>
        <v>20151</v>
      </c>
      <c r="N1390" s="1">
        <f>Table1[[#This Row],[Profit]]/Table1[[#This Row],[Sales]]</f>
        <v>0.3</v>
      </c>
      <c r="O1390" t="str">
        <f>TEXT(Table1[[#This Row],[Order_Date]],"mmmm")</f>
        <v>March</v>
      </c>
      <c r="P1390">
        <f>YEAR(Table1[[#This Row],[Order_Date]])</f>
        <v>2024</v>
      </c>
      <c r="Q1390" t="str">
        <f>"Q"&amp;ROUNDUP(MONTH(Table1[[#This Row],[Order_Date]])/3,0)</f>
        <v>Q1</v>
      </c>
    </row>
    <row r="1391" spans="1:17" x14ac:dyDescent="0.25">
      <c r="A1391" t="s">
        <v>2860</v>
      </c>
      <c r="B1391" t="s">
        <v>1539</v>
      </c>
      <c r="C1391" t="s">
        <v>2861</v>
      </c>
      <c r="D1391" t="s">
        <v>127</v>
      </c>
      <c r="E1391" t="str">
        <f>_xlfn.XLOOKUP(Table1[[#This Row],[Product_ID]],[1]!Table1[Product_ID],[1]!Table1[Product_Name])</f>
        <v>Sports Product 75</v>
      </c>
      <c r="F1391" t="str">
        <f>_xlfn.XLOOKUP(Table1[[#This Row],[Product_ID]],[1]!Table1[Product_ID],[1]!Table1[Category])</f>
        <v>Sports</v>
      </c>
      <c r="G1391">
        <f>_xlfn.XLOOKUP(Table1[[#This Row],[Product_ID]],[1]!Table1[Product_ID],[1]!Table1[Unit_Price])</f>
        <v>5435</v>
      </c>
      <c r="H1391">
        <f>_xlfn.XLOOKUP(Table1[[#This Row],[Product_ID]],[1]!Table1[Product_ID],[1]!Table1[Cost])</f>
        <v>3804.5</v>
      </c>
      <c r="I1391">
        <v>4</v>
      </c>
      <c r="J1391">
        <v>15</v>
      </c>
      <c r="K1391">
        <f>Table1[[#This Row],[Quantity]]*Table1[[#This Row],[Unit_Price]]</f>
        <v>21740</v>
      </c>
      <c r="L1391">
        <f>Table1[[#This Row],[Quantity]]*Table1[[#This Row],[Cost]]</f>
        <v>15218</v>
      </c>
      <c r="M1391">
        <f>Table1[[#This Row],[Sales]]-Table1[[#This Row],[Total_Cost]]</f>
        <v>6522</v>
      </c>
      <c r="N1391" s="1">
        <f>Table1[[#This Row],[Profit]]/Table1[[#This Row],[Sales]]</f>
        <v>0.3</v>
      </c>
      <c r="O1391" t="str">
        <f>TEXT(Table1[[#This Row],[Order_Date]],"mmmm")</f>
        <v>November</v>
      </c>
      <c r="P1391">
        <f>YEAR(Table1[[#This Row],[Order_Date]])</f>
        <v>2025</v>
      </c>
      <c r="Q1391" t="str">
        <f>"Q"&amp;ROUNDUP(MONTH(Table1[[#This Row],[Order_Date]])/3,0)</f>
        <v>Q4</v>
      </c>
    </row>
    <row r="1392" spans="1:17" x14ac:dyDescent="0.25">
      <c r="A1392" t="s">
        <v>2862</v>
      </c>
      <c r="B1392" t="s">
        <v>2534</v>
      </c>
      <c r="C1392" t="s">
        <v>2002</v>
      </c>
      <c r="D1392" t="s">
        <v>454</v>
      </c>
      <c r="E1392" t="str">
        <f>_xlfn.XLOOKUP(Table1[[#This Row],[Product_ID]],[1]!Table1[Product_ID],[1]!Table1[Product_Name])</f>
        <v>Home &amp; Kitchen Product 94</v>
      </c>
      <c r="F1392" t="str">
        <f>_xlfn.XLOOKUP(Table1[[#This Row],[Product_ID]],[1]!Table1[Product_ID],[1]!Table1[Category])</f>
        <v>Home &amp; Kitchen</v>
      </c>
      <c r="G1392">
        <f>_xlfn.XLOOKUP(Table1[[#This Row],[Product_ID]],[1]!Table1[Product_ID],[1]!Table1[Unit_Price])</f>
        <v>13434</v>
      </c>
      <c r="H1392">
        <f>_xlfn.XLOOKUP(Table1[[#This Row],[Product_ID]],[1]!Table1[Product_ID],[1]!Table1[Cost])</f>
        <v>9403.7999999999993</v>
      </c>
      <c r="I1392">
        <v>1</v>
      </c>
      <c r="J1392">
        <v>5</v>
      </c>
      <c r="K1392">
        <f>Table1[[#This Row],[Quantity]]*Table1[[#This Row],[Unit_Price]]</f>
        <v>13434</v>
      </c>
      <c r="L1392">
        <f>Table1[[#This Row],[Quantity]]*Table1[[#This Row],[Cost]]</f>
        <v>9403.7999999999993</v>
      </c>
      <c r="M1392">
        <f>Table1[[#This Row],[Sales]]-Table1[[#This Row],[Total_Cost]]</f>
        <v>4030.2000000000007</v>
      </c>
      <c r="N1392" s="1">
        <f>Table1[[#This Row],[Profit]]/Table1[[#This Row],[Sales]]</f>
        <v>0.30000000000000004</v>
      </c>
      <c r="O1392" t="str">
        <f>TEXT(Table1[[#This Row],[Order_Date]],"mmmm")</f>
        <v>November</v>
      </c>
      <c r="P1392">
        <f>YEAR(Table1[[#This Row],[Order_Date]])</f>
        <v>2025</v>
      </c>
      <c r="Q1392" t="str">
        <f>"Q"&amp;ROUNDUP(MONTH(Table1[[#This Row],[Order_Date]])/3,0)</f>
        <v>Q4</v>
      </c>
    </row>
    <row r="1393" spans="1:17" x14ac:dyDescent="0.25">
      <c r="A1393" t="s">
        <v>2863</v>
      </c>
      <c r="B1393" t="s">
        <v>1457</v>
      </c>
      <c r="C1393" t="s">
        <v>919</v>
      </c>
      <c r="D1393" t="s">
        <v>81</v>
      </c>
      <c r="E1393" t="str">
        <f>_xlfn.XLOOKUP(Table1[[#This Row],[Product_ID]],[1]!Table1[Product_ID],[1]!Table1[Product_Name])</f>
        <v>Beauty Product 4</v>
      </c>
      <c r="F1393" t="str">
        <f>_xlfn.XLOOKUP(Table1[[#This Row],[Product_ID]],[1]!Table1[Product_ID],[1]!Table1[Category])</f>
        <v>Beauty</v>
      </c>
      <c r="G1393">
        <f>_xlfn.XLOOKUP(Table1[[#This Row],[Product_ID]],[1]!Table1[Product_ID],[1]!Table1[Unit_Price])</f>
        <v>591</v>
      </c>
      <c r="H1393">
        <f>_xlfn.XLOOKUP(Table1[[#This Row],[Product_ID]],[1]!Table1[Product_ID],[1]!Table1[Cost])</f>
        <v>354.6</v>
      </c>
      <c r="I1393">
        <v>2</v>
      </c>
      <c r="J1393">
        <v>0</v>
      </c>
      <c r="K1393">
        <f>Table1[[#This Row],[Quantity]]*Table1[[#This Row],[Unit_Price]]</f>
        <v>1182</v>
      </c>
      <c r="L1393">
        <f>Table1[[#This Row],[Quantity]]*Table1[[#This Row],[Cost]]</f>
        <v>709.2</v>
      </c>
      <c r="M1393">
        <f>Table1[[#This Row],[Sales]]-Table1[[#This Row],[Total_Cost]]</f>
        <v>472.79999999999995</v>
      </c>
      <c r="N1393" s="1">
        <f>Table1[[#This Row],[Profit]]/Table1[[#This Row],[Sales]]</f>
        <v>0.39999999999999997</v>
      </c>
      <c r="O1393" t="str">
        <f>TEXT(Table1[[#This Row],[Order_Date]],"mmmm")</f>
        <v>August</v>
      </c>
      <c r="P1393">
        <f>YEAR(Table1[[#This Row],[Order_Date]])</f>
        <v>2025</v>
      </c>
      <c r="Q1393" t="str">
        <f>"Q"&amp;ROUNDUP(MONTH(Table1[[#This Row],[Order_Date]])/3,0)</f>
        <v>Q3</v>
      </c>
    </row>
    <row r="1394" spans="1:17" x14ac:dyDescent="0.25">
      <c r="A1394" t="s">
        <v>2864</v>
      </c>
      <c r="B1394" t="s">
        <v>2865</v>
      </c>
      <c r="C1394" t="s">
        <v>928</v>
      </c>
      <c r="D1394" t="s">
        <v>585</v>
      </c>
      <c r="E1394" t="str">
        <f>_xlfn.XLOOKUP(Table1[[#This Row],[Product_ID]],[1]!Table1[Product_ID],[1]!Table1[Product_Name])</f>
        <v>Sports Product 80</v>
      </c>
      <c r="F1394" t="str">
        <f>_xlfn.XLOOKUP(Table1[[#This Row],[Product_ID]],[1]!Table1[Product_ID],[1]!Table1[Category])</f>
        <v>Sports</v>
      </c>
      <c r="G1394">
        <f>_xlfn.XLOOKUP(Table1[[#This Row],[Product_ID]],[1]!Table1[Product_ID],[1]!Table1[Unit_Price])</f>
        <v>4816</v>
      </c>
      <c r="H1394">
        <f>_xlfn.XLOOKUP(Table1[[#This Row],[Product_ID]],[1]!Table1[Product_ID],[1]!Table1[Cost])</f>
        <v>3371.2</v>
      </c>
      <c r="I1394">
        <v>1</v>
      </c>
      <c r="J1394">
        <v>10</v>
      </c>
      <c r="K1394">
        <f>Table1[[#This Row],[Quantity]]*Table1[[#This Row],[Unit_Price]]</f>
        <v>4816</v>
      </c>
      <c r="L1394">
        <f>Table1[[#This Row],[Quantity]]*Table1[[#This Row],[Cost]]</f>
        <v>3371.2</v>
      </c>
      <c r="M1394">
        <f>Table1[[#This Row],[Sales]]-Table1[[#This Row],[Total_Cost]]</f>
        <v>1444.8000000000002</v>
      </c>
      <c r="N1394" s="1">
        <f>Table1[[#This Row],[Profit]]/Table1[[#This Row],[Sales]]</f>
        <v>0.30000000000000004</v>
      </c>
      <c r="O1394" t="str">
        <f>TEXT(Table1[[#This Row],[Order_Date]],"mmmm")</f>
        <v>March</v>
      </c>
      <c r="P1394">
        <f>YEAR(Table1[[#This Row],[Order_Date]])</f>
        <v>2025</v>
      </c>
      <c r="Q1394" t="str">
        <f>"Q"&amp;ROUNDUP(MONTH(Table1[[#This Row],[Order_Date]])/3,0)</f>
        <v>Q1</v>
      </c>
    </row>
    <row r="1395" spans="1:17" x14ac:dyDescent="0.25">
      <c r="A1395" t="s">
        <v>2866</v>
      </c>
      <c r="B1395" t="s">
        <v>133</v>
      </c>
      <c r="C1395" t="s">
        <v>692</v>
      </c>
      <c r="D1395" t="s">
        <v>199</v>
      </c>
      <c r="E1395" t="str">
        <f>_xlfn.XLOOKUP(Table1[[#This Row],[Product_ID]],[1]!Table1[Product_ID],[1]!Table1[Product_Name])</f>
        <v>Sports Product 19</v>
      </c>
      <c r="F1395" t="str">
        <f>_xlfn.XLOOKUP(Table1[[#This Row],[Product_ID]],[1]!Table1[Product_ID],[1]!Table1[Category])</f>
        <v>Sports</v>
      </c>
      <c r="G1395">
        <f>_xlfn.XLOOKUP(Table1[[#This Row],[Product_ID]],[1]!Table1[Product_ID],[1]!Table1[Unit_Price])</f>
        <v>11395</v>
      </c>
      <c r="H1395">
        <f>_xlfn.XLOOKUP(Table1[[#This Row],[Product_ID]],[1]!Table1[Product_ID],[1]!Table1[Cost])</f>
        <v>5697.5</v>
      </c>
      <c r="I1395">
        <v>3</v>
      </c>
      <c r="J1395">
        <v>10</v>
      </c>
      <c r="K1395">
        <f>Table1[[#This Row],[Quantity]]*Table1[[#This Row],[Unit_Price]]</f>
        <v>34185</v>
      </c>
      <c r="L1395">
        <f>Table1[[#This Row],[Quantity]]*Table1[[#This Row],[Cost]]</f>
        <v>17092.5</v>
      </c>
      <c r="M1395">
        <f>Table1[[#This Row],[Sales]]-Table1[[#This Row],[Total_Cost]]</f>
        <v>17092.5</v>
      </c>
      <c r="N1395" s="1">
        <f>Table1[[#This Row],[Profit]]/Table1[[#This Row],[Sales]]</f>
        <v>0.5</v>
      </c>
      <c r="O1395" t="str">
        <f>TEXT(Table1[[#This Row],[Order_Date]],"mmmm")</f>
        <v>May</v>
      </c>
      <c r="P1395">
        <f>YEAR(Table1[[#This Row],[Order_Date]])</f>
        <v>2025</v>
      </c>
      <c r="Q1395" t="str">
        <f>"Q"&amp;ROUNDUP(MONTH(Table1[[#This Row],[Order_Date]])/3,0)</f>
        <v>Q2</v>
      </c>
    </row>
    <row r="1396" spans="1:17" x14ac:dyDescent="0.25">
      <c r="A1396" t="s">
        <v>2867</v>
      </c>
      <c r="B1396" t="s">
        <v>1050</v>
      </c>
      <c r="C1396" t="s">
        <v>1237</v>
      </c>
      <c r="D1396" t="s">
        <v>362</v>
      </c>
      <c r="E1396" t="str">
        <f>_xlfn.XLOOKUP(Table1[[#This Row],[Product_ID]],[1]!Table1[Product_ID],[1]!Table1[Product_Name])</f>
        <v>Clothing Product 25</v>
      </c>
      <c r="F1396" t="str">
        <f>_xlfn.XLOOKUP(Table1[[#This Row],[Product_ID]],[1]!Table1[Product_ID],[1]!Table1[Category])</f>
        <v>Clothing</v>
      </c>
      <c r="G1396">
        <f>_xlfn.XLOOKUP(Table1[[#This Row],[Product_ID]],[1]!Table1[Product_ID],[1]!Table1[Unit_Price])</f>
        <v>696</v>
      </c>
      <c r="H1396">
        <f>_xlfn.XLOOKUP(Table1[[#This Row],[Product_ID]],[1]!Table1[Product_ID],[1]!Table1[Cost])</f>
        <v>348</v>
      </c>
      <c r="I1396">
        <v>5</v>
      </c>
      <c r="J1396">
        <v>20</v>
      </c>
      <c r="K1396">
        <f>Table1[[#This Row],[Quantity]]*Table1[[#This Row],[Unit_Price]]</f>
        <v>3480</v>
      </c>
      <c r="L1396">
        <f>Table1[[#This Row],[Quantity]]*Table1[[#This Row],[Cost]]</f>
        <v>1740</v>
      </c>
      <c r="M1396">
        <f>Table1[[#This Row],[Sales]]-Table1[[#This Row],[Total_Cost]]</f>
        <v>1740</v>
      </c>
      <c r="N1396" s="1">
        <f>Table1[[#This Row],[Profit]]/Table1[[#This Row],[Sales]]</f>
        <v>0.5</v>
      </c>
      <c r="O1396" t="str">
        <f>TEXT(Table1[[#This Row],[Order_Date]],"mmmm")</f>
        <v>February</v>
      </c>
      <c r="P1396">
        <f>YEAR(Table1[[#This Row],[Order_Date]])</f>
        <v>2025</v>
      </c>
      <c r="Q1396" t="str">
        <f>"Q"&amp;ROUNDUP(MONTH(Table1[[#This Row],[Order_Date]])/3,0)</f>
        <v>Q1</v>
      </c>
    </row>
    <row r="1397" spans="1:17" x14ac:dyDescent="0.25">
      <c r="A1397" t="s">
        <v>2868</v>
      </c>
      <c r="B1397" t="s">
        <v>449</v>
      </c>
      <c r="C1397" t="s">
        <v>414</v>
      </c>
      <c r="D1397" t="s">
        <v>59</v>
      </c>
      <c r="E1397" t="str">
        <f>_xlfn.XLOOKUP(Table1[[#This Row],[Product_ID]],[1]!Table1[Product_ID],[1]!Table1[Product_Name])</f>
        <v>Sports Product 23</v>
      </c>
      <c r="F1397" t="str">
        <f>_xlfn.XLOOKUP(Table1[[#This Row],[Product_ID]],[1]!Table1[Product_ID],[1]!Table1[Category])</f>
        <v>Sports</v>
      </c>
      <c r="G1397">
        <f>_xlfn.XLOOKUP(Table1[[#This Row],[Product_ID]],[1]!Table1[Product_ID],[1]!Table1[Unit_Price])</f>
        <v>4437</v>
      </c>
      <c r="H1397">
        <f>_xlfn.XLOOKUP(Table1[[#This Row],[Product_ID]],[1]!Table1[Product_ID],[1]!Table1[Cost])</f>
        <v>2662.2</v>
      </c>
      <c r="I1397">
        <v>5</v>
      </c>
      <c r="J1397">
        <v>20</v>
      </c>
      <c r="K1397">
        <f>Table1[[#This Row],[Quantity]]*Table1[[#This Row],[Unit_Price]]</f>
        <v>22185</v>
      </c>
      <c r="L1397">
        <f>Table1[[#This Row],[Quantity]]*Table1[[#This Row],[Cost]]</f>
        <v>13311</v>
      </c>
      <c r="M1397">
        <f>Table1[[#This Row],[Sales]]-Table1[[#This Row],[Total_Cost]]</f>
        <v>8874</v>
      </c>
      <c r="N1397" s="1">
        <f>Table1[[#This Row],[Profit]]/Table1[[#This Row],[Sales]]</f>
        <v>0.4</v>
      </c>
      <c r="O1397" t="str">
        <f>TEXT(Table1[[#This Row],[Order_Date]],"mmmm")</f>
        <v>December</v>
      </c>
      <c r="P1397">
        <f>YEAR(Table1[[#This Row],[Order_Date]])</f>
        <v>2025</v>
      </c>
      <c r="Q1397" t="str">
        <f>"Q"&amp;ROUNDUP(MONTH(Table1[[#This Row],[Order_Date]])/3,0)</f>
        <v>Q4</v>
      </c>
    </row>
    <row r="1398" spans="1:17" x14ac:dyDescent="0.25">
      <c r="A1398" t="s">
        <v>2869</v>
      </c>
      <c r="B1398" t="s">
        <v>2186</v>
      </c>
      <c r="C1398" t="s">
        <v>1170</v>
      </c>
      <c r="D1398" t="s">
        <v>1526</v>
      </c>
      <c r="E1398" t="str">
        <f>_xlfn.XLOOKUP(Table1[[#This Row],[Product_ID]],[1]!Table1[Product_ID],[1]!Table1[Product_Name])</f>
        <v>Electronics Product 6</v>
      </c>
      <c r="F1398" t="str">
        <f>_xlfn.XLOOKUP(Table1[[#This Row],[Product_ID]],[1]!Table1[Product_ID],[1]!Table1[Category])</f>
        <v>Electronics</v>
      </c>
      <c r="G1398">
        <f>_xlfn.XLOOKUP(Table1[[#This Row],[Product_ID]],[1]!Table1[Product_ID],[1]!Table1[Unit_Price])</f>
        <v>18855</v>
      </c>
      <c r="H1398">
        <f>_xlfn.XLOOKUP(Table1[[#This Row],[Product_ID]],[1]!Table1[Product_ID],[1]!Table1[Cost])</f>
        <v>9427.5</v>
      </c>
      <c r="I1398">
        <v>1</v>
      </c>
      <c r="J1398">
        <v>15</v>
      </c>
      <c r="K1398">
        <f>Table1[[#This Row],[Quantity]]*Table1[[#This Row],[Unit_Price]]</f>
        <v>18855</v>
      </c>
      <c r="L1398">
        <f>Table1[[#This Row],[Quantity]]*Table1[[#This Row],[Cost]]</f>
        <v>9427.5</v>
      </c>
      <c r="M1398">
        <f>Table1[[#This Row],[Sales]]-Table1[[#This Row],[Total_Cost]]</f>
        <v>9427.5</v>
      </c>
      <c r="N1398" s="1">
        <f>Table1[[#This Row],[Profit]]/Table1[[#This Row],[Sales]]</f>
        <v>0.5</v>
      </c>
      <c r="O1398" t="str">
        <f>TEXT(Table1[[#This Row],[Order_Date]],"mmmm")</f>
        <v>August</v>
      </c>
      <c r="P1398">
        <f>YEAR(Table1[[#This Row],[Order_Date]])</f>
        <v>2025</v>
      </c>
      <c r="Q1398" t="str">
        <f>"Q"&amp;ROUNDUP(MONTH(Table1[[#This Row],[Order_Date]])/3,0)</f>
        <v>Q3</v>
      </c>
    </row>
    <row r="1399" spans="1:17" x14ac:dyDescent="0.25">
      <c r="A1399" t="s">
        <v>2870</v>
      </c>
      <c r="B1399" t="s">
        <v>2871</v>
      </c>
      <c r="C1399" t="s">
        <v>1718</v>
      </c>
      <c r="D1399" t="s">
        <v>264</v>
      </c>
      <c r="E1399" t="str">
        <f>_xlfn.XLOOKUP(Table1[[#This Row],[Product_ID]],[1]!Table1[Product_ID],[1]!Table1[Product_Name])</f>
        <v>Clothing Product 96</v>
      </c>
      <c r="F1399" t="str">
        <f>_xlfn.XLOOKUP(Table1[[#This Row],[Product_ID]],[1]!Table1[Product_ID],[1]!Table1[Category])</f>
        <v>Clothing</v>
      </c>
      <c r="G1399">
        <f>_xlfn.XLOOKUP(Table1[[#This Row],[Product_ID]],[1]!Table1[Product_ID],[1]!Table1[Unit_Price])</f>
        <v>483</v>
      </c>
      <c r="H1399">
        <f>_xlfn.XLOOKUP(Table1[[#This Row],[Product_ID]],[1]!Table1[Product_ID],[1]!Table1[Cost])</f>
        <v>289.8</v>
      </c>
      <c r="I1399">
        <v>5</v>
      </c>
      <c r="J1399">
        <v>15</v>
      </c>
      <c r="K1399">
        <f>Table1[[#This Row],[Quantity]]*Table1[[#This Row],[Unit_Price]]</f>
        <v>2415</v>
      </c>
      <c r="L1399">
        <f>Table1[[#This Row],[Quantity]]*Table1[[#This Row],[Cost]]</f>
        <v>1449</v>
      </c>
      <c r="M1399">
        <f>Table1[[#This Row],[Sales]]-Table1[[#This Row],[Total_Cost]]</f>
        <v>966</v>
      </c>
      <c r="N1399" s="1">
        <f>Table1[[#This Row],[Profit]]/Table1[[#This Row],[Sales]]</f>
        <v>0.4</v>
      </c>
      <c r="O1399" t="str">
        <f>TEXT(Table1[[#This Row],[Order_Date]],"mmmm")</f>
        <v>November</v>
      </c>
      <c r="P1399">
        <f>YEAR(Table1[[#This Row],[Order_Date]])</f>
        <v>2024</v>
      </c>
      <c r="Q1399" t="str">
        <f>"Q"&amp;ROUNDUP(MONTH(Table1[[#This Row],[Order_Date]])/3,0)</f>
        <v>Q4</v>
      </c>
    </row>
    <row r="1400" spans="1:17" x14ac:dyDescent="0.25">
      <c r="A1400" t="s">
        <v>2872</v>
      </c>
      <c r="B1400" t="s">
        <v>137</v>
      </c>
      <c r="C1400" t="s">
        <v>1678</v>
      </c>
      <c r="D1400" t="s">
        <v>753</v>
      </c>
      <c r="E1400" t="str">
        <f>_xlfn.XLOOKUP(Table1[[#This Row],[Product_ID]],[1]!Table1[Product_ID],[1]!Table1[Product_Name])</f>
        <v>Beauty Product 73</v>
      </c>
      <c r="F1400" t="str">
        <f>_xlfn.XLOOKUP(Table1[[#This Row],[Product_ID]],[1]!Table1[Product_ID],[1]!Table1[Category])</f>
        <v>Beauty</v>
      </c>
      <c r="G1400">
        <f>_xlfn.XLOOKUP(Table1[[#This Row],[Product_ID]],[1]!Table1[Product_ID],[1]!Table1[Unit_Price])</f>
        <v>626</v>
      </c>
      <c r="H1400">
        <f>_xlfn.XLOOKUP(Table1[[#This Row],[Product_ID]],[1]!Table1[Product_ID],[1]!Table1[Cost])</f>
        <v>438.2</v>
      </c>
      <c r="I1400">
        <v>1</v>
      </c>
      <c r="J1400">
        <v>5</v>
      </c>
      <c r="K1400">
        <f>Table1[[#This Row],[Quantity]]*Table1[[#This Row],[Unit_Price]]</f>
        <v>626</v>
      </c>
      <c r="L1400">
        <f>Table1[[#This Row],[Quantity]]*Table1[[#This Row],[Cost]]</f>
        <v>438.2</v>
      </c>
      <c r="M1400">
        <f>Table1[[#This Row],[Sales]]-Table1[[#This Row],[Total_Cost]]</f>
        <v>187.8</v>
      </c>
      <c r="N1400" s="1">
        <f>Table1[[#This Row],[Profit]]/Table1[[#This Row],[Sales]]</f>
        <v>0.30000000000000004</v>
      </c>
      <c r="O1400" t="str">
        <f>TEXT(Table1[[#This Row],[Order_Date]],"mmmm")</f>
        <v>September</v>
      </c>
      <c r="P1400">
        <f>YEAR(Table1[[#This Row],[Order_Date]])</f>
        <v>2024</v>
      </c>
      <c r="Q1400" t="str">
        <f>"Q"&amp;ROUNDUP(MONTH(Table1[[#This Row],[Order_Date]])/3,0)</f>
        <v>Q3</v>
      </c>
    </row>
    <row r="1401" spans="1:17" x14ac:dyDescent="0.25">
      <c r="A1401" t="s">
        <v>2873</v>
      </c>
      <c r="B1401" t="s">
        <v>2874</v>
      </c>
      <c r="C1401" t="s">
        <v>80</v>
      </c>
      <c r="D1401" t="s">
        <v>131</v>
      </c>
      <c r="E1401" t="str">
        <f>_xlfn.XLOOKUP(Table1[[#This Row],[Product_ID]],[1]!Table1[Product_ID],[1]!Table1[Product_Name])</f>
        <v>Sports Product 50</v>
      </c>
      <c r="F1401" t="str">
        <f>_xlfn.XLOOKUP(Table1[[#This Row],[Product_ID]],[1]!Table1[Product_ID],[1]!Table1[Category])</f>
        <v>Sports</v>
      </c>
      <c r="G1401">
        <f>_xlfn.XLOOKUP(Table1[[#This Row],[Product_ID]],[1]!Table1[Product_ID],[1]!Table1[Unit_Price])</f>
        <v>10475</v>
      </c>
      <c r="H1401">
        <f>_xlfn.XLOOKUP(Table1[[#This Row],[Product_ID]],[1]!Table1[Product_ID],[1]!Table1[Cost])</f>
        <v>7332.5</v>
      </c>
      <c r="I1401">
        <v>5</v>
      </c>
      <c r="J1401">
        <v>0</v>
      </c>
      <c r="K1401">
        <f>Table1[[#This Row],[Quantity]]*Table1[[#This Row],[Unit_Price]]</f>
        <v>52375</v>
      </c>
      <c r="L1401">
        <f>Table1[[#This Row],[Quantity]]*Table1[[#This Row],[Cost]]</f>
        <v>36662.5</v>
      </c>
      <c r="M1401">
        <f>Table1[[#This Row],[Sales]]-Table1[[#This Row],[Total_Cost]]</f>
        <v>15712.5</v>
      </c>
      <c r="N1401" s="1">
        <f>Table1[[#This Row],[Profit]]/Table1[[#This Row],[Sales]]</f>
        <v>0.3</v>
      </c>
      <c r="O1401" t="str">
        <f>TEXT(Table1[[#This Row],[Order_Date]],"mmmm")</f>
        <v>April</v>
      </c>
      <c r="P1401">
        <f>YEAR(Table1[[#This Row],[Order_Date]])</f>
        <v>2025</v>
      </c>
      <c r="Q1401" t="str">
        <f>"Q"&amp;ROUNDUP(MONTH(Table1[[#This Row],[Order_Date]])/3,0)</f>
        <v>Q2</v>
      </c>
    </row>
    <row r="1402" spans="1:17" x14ac:dyDescent="0.25">
      <c r="A1402" t="s">
        <v>2875</v>
      </c>
      <c r="B1402" t="s">
        <v>325</v>
      </c>
      <c r="C1402" t="s">
        <v>1924</v>
      </c>
      <c r="D1402" t="s">
        <v>189</v>
      </c>
      <c r="E1402" t="str">
        <f>_xlfn.XLOOKUP(Table1[[#This Row],[Product_ID]],[1]!Table1[Product_ID],[1]!Table1[Product_Name])</f>
        <v>Home &amp; Kitchen Product 79</v>
      </c>
      <c r="F1402" t="str">
        <f>_xlfn.XLOOKUP(Table1[[#This Row],[Product_ID]],[1]!Table1[Product_ID],[1]!Table1[Category])</f>
        <v>Home &amp; Kitchen</v>
      </c>
      <c r="G1402">
        <f>_xlfn.XLOOKUP(Table1[[#This Row],[Product_ID]],[1]!Table1[Product_ID],[1]!Table1[Unit_Price])</f>
        <v>10900</v>
      </c>
      <c r="H1402">
        <f>_xlfn.XLOOKUP(Table1[[#This Row],[Product_ID]],[1]!Table1[Product_ID],[1]!Table1[Cost])</f>
        <v>5450</v>
      </c>
      <c r="I1402">
        <v>2</v>
      </c>
      <c r="J1402">
        <v>15</v>
      </c>
      <c r="K1402">
        <f>Table1[[#This Row],[Quantity]]*Table1[[#This Row],[Unit_Price]]</f>
        <v>21800</v>
      </c>
      <c r="L1402">
        <f>Table1[[#This Row],[Quantity]]*Table1[[#This Row],[Cost]]</f>
        <v>10900</v>
      </c>
      <c r="M1402">
        <f>Table1[[#This Row],[Sales]]-Table1[[#This Row],[Total_Cost]]</f>
        <v>10900</v>
      </c>
      <c r="N1402" s="1">
        <f>Table1[[#This Row],[Profit]]/Table1[[#This Row],[Sales]]</f>
        <v>0.5</v>
      </c>
      <c r="O1402" t="str">
        <f>TEXT(Table1[[#This Row],[Order_Date]],"mmmm")</f>
        <v>May</v>
      </c>
      <c r="P1402">
        <f>YEAR(Table1[[#This Row],[Order_Date]])</f>
        <v>2024</v>
      </c>
      <c r="Q1402" t="str">
        <f>"Q"&amp;ROUNDUP(MONTH(Table1[[#This Row],[Order_Date]])/3,0)</f>
        <v>Q2</v>
      </c>
    </row>
    <row r="1403" spans="1:17" x14ac:dyDescent="0.25">
      <c r="A1403" t="s">
        <v>2876</v>
      </c>
      <c r="B1403" t="s">
        <v>75</v>
      </c>
      <c r="C1403" t="s">
        <v>2877</v>
      </c>
      <c r="D1403" t="s">
        <v>175</v>
      </c>
      <c r="E1403" t="str">
        <f>_xlfn.XLOOKUP(Table1[[#This Row],[Product_ID]],[1]!Table1[Product_ID],[1]!Table1[Product_Name])</f>
        <v>Clothing Product 49</v>
      </c>
      <c r="F1403" t="str">
        <f>_xlfn.XLOOKUP(Table1[[#This Row],[Product_ID]],[1]!Table1[Product_ID],[1]!Table1[Category])</f>
        <v>Clothing</v>
      </c>
      <c r="G1403">
        <f>_xlfn.XLOOKUP(Table1[[#This Row],[Product_ID]],[1]!Table1[Product_ID],[1]!Table1[Unit_Price])</f>
        <v>4071</v>
      </c>
      <c r="H1403">
        <f>_xlfn.XLOOKUP(Table1[[#This Row],[Product_ID]],[1]!Table1[Product_ID],[1]!Table1[Cost])</f>
        <v>2442.6</v>
      </c>
      <c r="I1403">
        <v>5</v>
      </c>
      <c r="J1403">
        <v>10</v>
      </c>
      <c r="K1403">
        <f>Table1[[#This Row],[Quantity]]*Table1[[#This Row],[Unit_Price]]</f>
        <v>20355</v>
      </c>
      <c r="L1403">
        <f>Table1[[#This Row],[Quantity]]*Table1[[#This Row],[Cost]]</f>
        <v>12213</v>
      </c>
      <c r="M1403">
        <f>Table1[[#This Row],[Sales]]-Table1[[#This Row],[Total_Cost]]</f>
        <v>8142</v>
      </c>
      <c r="N1403" s="1">
        <f>Table1[[#This Row],[Profit]]/Table1[[#This Row],[Sales]]</f>
        <v>0.4</v>
      </c>
      <c r="O1403" t="str">
        <f>TEXT(Table1[[#This Row],[Order_Date]],"mmmm")</f>
        <v>August</v>
      </c>
      <c r="P1403">
        <f>YEAR(Table1[[#This Row],[Order_Date]])</f>
        <v>2025</v>
      </c>
      <c r="Q1403" t="str">
        <f>"Q"&amp;ROUNDUP(MONTH(Table1[[#This Row],[Order_Date]])/3,0)</f>
        <v>Q3</v>
      </c>
    </row>
    <row r="1404" spans="1:17" x14ac:dyDescent="0.25">
      <c r="A1404" t="s">
        <v>2878</v>
      </c>
      <c r="B1404" t="s">
        <v>950</v>
      </c>
      <c r="C1404" t="s">
        <v>2292</v>
      </c>
      <c r="D1404" t="s">
        <v>320</v>
      </c>
      <c r="E1404" t="str">
        <f>_xlfn.XLOOKUP(Table1[[#This Row],[Product_ID]],[1]!Table1[Product_ID],[1]!Table1[Product_Name])</f>
        <v>Clothing Product 15</v>
      </c>
      <c r="F1404" t="str">
        <f>_xlfn.XLOOKUP(Table1[[#This Row],[Product_ID]],[1]!Table1[Product_ID],[1]!Table1[Category])</f>
        <v>Clothing</v>
      </c>
      <c r="G1404">
        <f>_xlfn.XLOOKUP(Table1[[#This Row],[Product_ID]],[1]!Table1[Product_ID],[1]!Table1[Unit_Price])</f>
        <v>2943</v>
      </c>
      <c r="H1404">
        <f>_xlfn.XLOOKUP(Table1[[#This Row],[Product_ID]],[1]!Table1[Product_ID],[1]!Table1[Cost])</f>
        <v>1471.5</v>
      </c>
      <c r="I1404">
        <v>1</v>
      </c>
      <c r="J1404">
        <v>10</v>
      </c>
      <c r="K1404">
        <f>Table1[[#This Row],[Quantity]]*Table1[[#This Row],[Unit_Price]]</f>
        <v>2943</v>
      </c>
      <c r="L1404">
        <f>Table1[[#This Row],[Quantity]]*Table1[[#This Row],[Cost]]</f>
        <v>1471.5</v>
      </c>
      <c r="M1404">
        <f>Table1[[#This Row],[Sales]]-Table1[[#This Row],[Total_Cost]]</f>
        <v>1471.5</v>
      </c>
      <c r="N1404" s="1">
        <f>Table1[[#This Row],[Profit]]/Table1[[#This Row],[Sales]]</f>
        <v>0.5</v>
      </c>
      <c r="O1404" t="str">
        <f>TEXT(Table1[[#This Row],[Order_Date]],"mmmm")</f>
        <v>January</v>
      </c>
      <c r="P1404">
        <f>YEAR(Table1[[#This Row],[Order_Date]])</f>
        <v>2024</v>
      </c>
      <c r="Q1404" t="str">
        <f>"Q"&amp;ROUNDUP(MONTH(Table1[[#This Row],[Order_Date]])/3,0)</f>
        <v>Q1</v>
      </c>
    </row>
    <row r="1405" spans="1:17" x14ac:dyDescent="0.25">
      <c r="A1405" t="s">
        <v>2879</v>
      </c>
      <c r="B1405" t="s">
        <v>755</v>
      </c>
      <c r="C1405" t="s">
        <v>92</v>
      </c>
      <c r="D1405" t="s">
        <v>33</v>
      </c>
      <c r="E1405" t="str">
        <f>_xlfn.XLOOKUP(Table1[[#This Row],[Product_ID]],[1]!Table1[Product_ID],[1]!Table1[Product_Name])</f>
        <v>Sports Product 88</v>
      </c>
      <c r="F1405" t="str">
        <f>_xlfn.XLOOKUP(Table1[[#This Row],[Product_ID]],[1]!Table1[Product_ID],[1]!Table1[Category])</f>
        <v>Sports</v>
      </c>
      <c r="G1405">
        <f>_xlfn.XLOOKUP(Table1[[#This Row],[Product_ID]],[1]!Table1[Product_ID],[1]!Table1[Unit_Price])</f>
        <v>11542</v>
      </c>
      <c r="H1405">
        <f>_xlfn.XLOOKUP(Table1[[#This Row],[Product_ID]],[1]!Table1[Product_ID],[1]!Table1[Cost])</f>
        <v>6925.2</v>
      </c>
      <c r="I1405">
        <v>5</v>
      </c>
      <c r="J1405">
        <v>5</v>
      </c>
      <c r="K1405">
        <f>Table1[[#This Row],[Quantity]]*Table1[[#This Row],[Unit_Price]]</f>
        <v>57710</v>
      </c>
      <c r="L1405">
        <f>Table1[[#This Row],[Quantity]]*Table1[[#This Row],[Cost]]</f>
        <v>34626</v>
      </c>
      <c r="M1405">
        <f>Table1[[#This Row],[Sales]]-Table1[[#This Row],[Total_Cost]]</f>
        <v>23084</v>
      </c>
      <c r="N1405" s="1">
        <f>Table1[[#This Row],[Profit]]/Table1[[#This Row],[Sales]]</f>
        <v>0.4</v>
      </c>
      <c r="O1405" t="str">
        <f>TEXT(Table1[[#This Row],[Order_Date]],"mmmm")</f>
        <v>October</v>
      </c>
      <c r="P1405">
        <f>YEAR(Table1[[#This Row],[Order_Date]])</f>
        <v>2025</v>
      </c>
      <c r="Q1405" t="str">
        <f>"Q"&amp;ROUNDUP(MONTH(Table1[[#This Row],[Order_Date]])/3,0)</f>
        <v>Q4</v>
      </c>
    </row>
    <row r="1406" spans="1:17" x14ac:dyDescent="0.25">
      <c r="A1406" t="s">
        <v>2880</v>
      </c>
      <c r="B1406" t="s">
        <v>1057</v>
      </c>
      <c r="C1406" t="s">
        <v>2881</v>
      </c>
      <c r="D1406" t="s">
        <v>127</v>
      </c>
      <c r="E1406" t="str">
        <f>_xlfn.XLOOKUP(Table1[[#This Row],[Product_ID]],[1]!Table1[Product_ID],[1]!Table1[Product_Name])</f>
        <v>Sports Product 75</v>
      </c>
      <c r="F1406" t="str">
        <f>_xlfn.XLOOKUP(Table1[[#This Row],[Product_ID]],[1]!Table1[Product_ID],[1]!Table1[Category])</f>
        <v>Sports</v>
      </c>
      <c r="G1406">
        <f>_xlfn.XLOOKUP(Table1[[#This Row],[Product_ID]],[1]!Table1[Product_ID],[1]!Table1[Unit_Price])</f>
        <v>5435</v>
      </c>
      <c r="H1406">
        <f>_xlfn.XLOOKUP(Table1[[#This Row],[Product_ID]],[1]!Table1[Product_ID],[1]!Table1[Cost])</f>
        <v>3804.5</v>
      </c>
      <c r="I1406">
        <v>2</v>
      </c>
      <c r="J1406">
        <v>0</v>
      </c>
      <c r="K1406">
        <f>Table1[[#This Row],[Quantity]]*Table1[[#This Row],[Unit_Price]]</f>
        <v>10870</v>
      </c>
      <c r="L1406">
        <f>Table1[[#This Row],[Quantity]]*Table1[[#This Row],[Cost]]</f>
        <v>7609</v>
      </c>
      <c r="M1406">
        <f>Table1[[#This Row],[Sales]]-Table1[[#This Row],[Total_Cost]]</f>
        <v>3261</v>
      </c>
      <c r="N1406" s="1">
        <f>Table1[[#This Row],[Profit]]/Table1[[#This Row],[Sales]]</f>
        <v>0.3</v>
      </c>
      <c r="O1406" t="str">
        <f>TEXT(Table1[[#This Row],[Order_Date]],"mmmm")</f>
        <v>March</v>
      </c>
      <c r="P1406">
        <f>YEAR(Table1[[#This Row],[Order_Date]])</f>
        <v>2024</v>
      </c>
      <c r="Q1406" t="str">
        <f>"Q"&amp;ROUNDUP(MONTH(Table1[[#This Row],[Order_Date]])/3,0)</f>
        <v>Q1</v>
      </c>
    </row>
    <row r="1407" spans="1:17" x14ac:dyDescent="0.25">
      <c r="A1407" t="s">
        <v>2882</v>
      </c>
      <c r="B1407" t="s">
        <v>1930</v>
      </c>
      <c r="C1407" t="s">
        <v>2883</v>
      </c>
      <c r="D1407" t="s">
        <v>131</v>
      </c>
      <c r="E1407" t="str">
        <f>_xlfn.XLOOKUP(Table1[[#This Row],[Product_ID]],[1]!Table1[Product_ID],[1]!Table1[Product_Name])</f>
        <v>Sports Product 50</v>
      </c>
      <c r="F1407" t="str">
        <f>_xlfn.XLOOKUP(Table1[[#This Row],[Product_ID]],[1]!Table1[Product_ID],[1]!Table1[Category])</f>
        <v>Sports</v>
      </c>
      <c r="G1407">
        <f>_xlfn.XLOOKUP(Table1[[#This Row],[Product_ID]],[1]!Table1[Product_ID],[1]!Table1[Unit_Price])</f>
        <v>10475</v>
      </c>
      <c r="H1407">
        <f>_xlfn.XLOOKUP(Table1[[#This Row],[Product_ID]],[1]!Table1[Product_ID],[1]!Table1[Cost])</f>
        <v>7332.5</v>
      </c>
      <c r="I1407">
        <v>3</v>
      </c>
      <c r="J1407">
        <v>10</v>
      </c>
      <c r="K1407">
        <f>Table1[[#This Row],[Quantity]]*Table1[[#This Row],[Unit_Price]]</f>
        <v>31425</v>
      </c>
      <c r="L1407">
        <f>Table1[[#This Row],[Quantity]]*Table1[[#This Row],[Cost]]</f>
        <v>21997.5</v>
      </c>
      <c r="M1407">
        <f>Table1[[#This Row],[Sales]]-Table1[[#This Row],[Total_Cost]]</f>
        <v>9427.5</v>
      </c>
      <c r="N1407" s="1">
        <f>Table1[[#This Row],[Profit]]/Table1[[#This Row],[Sales]]</f>
        <v>0.3</v>
      </c>
      <c r="O1407" t="str">
        <f>TEXT(Table1[[#This Row],[Order_Date]],"mmmm")</f>
        <v>December</v>
      </c>
      <c r="P1407">
        <f>YEAR(Table1[[#This Row],[Order_Date]])</f>
        <v>2025</v>
      </c>
      <c r="Q1407" t="str">
        <f>"Q"&amp;ROUNDUP(MONTH(Table1[[#This Row],[Order_Date]])/3,0)</f>
        <v>Q4</v>
      </c>
    </row>
    <row r="1408" spans="1:17" x14ac:dyDescent="0.25">
      <c r="A1408" t="s">
        <v>2884</v>
      </c>
      <c r="B1408" t="s">
        <v>2544</v>
      </c>
      <c r="C1408" t="s">
        <v>2885</v>
      </c>
      <c r="D1408" t="s">
        <v>171</v>
      </c>
      <c r="E1408" t="str">
        <f>_xlfn.XLOOKUP(Table1[[#This Row],[Product_ID]],[1]!Table1[Product_ID],[1]!Table1[Product_Name])</f>
        <v>Clothing Product 27</v>
      </c>
      <c r="F1408" t="str">
        <f>_xlfn.XLOOKUP(Table1[[#This Row],[Product_ID]],[1]!Table1[Product_ID],[1]!Table1[Category])</f>
        <v>Clothing</v>
      </c>
      <c r="G1408">
        <f>_xlfn.XLOOKUP(Table1[[#This Row],[Product_ID]],[1]!Table1[Product_ID],[1]!Table1[Unit_Price])</f>
        <v>4969</v>
      </c>
      <c r="H1408">
        <f>_xlfn.XLOOKUP(Table1[[#This Row],[Product_ID]],[1]!Table1[Product_ID],[1]!Table1[Cost])</f>
        <v>2484.5</v>
      </c>
      <c r="I1408">
        <v>3</v>
      </c>
      <c r="J1408">
        <v>5</v>
      </c>
      <c r="K1408">
        <f>Table1[[#This Row],[Quantity]]*Table1[[#This Row],[Unit_Price]]</f>
        <v>14907</v>
      </c>
      <c r="L1408">
        <f>Table1[[#This Row],[Quantity]]*Table1[[#This Row],[Cost]]</f>
        <v>7453.5</v>
      </c>
      <c r="M1408">
        <f>Table1[[#This Row],[Sales]]-Table1[[#This Row],[Total_Cost]]</f>
        <v>7453.5</v>
      </c>
      <c r="N1408" s="1">
        <f>Table1[[#This Row],[Profit]]/Table1[[#This Row],[Sales]]</f>
        <v>0.5</v>
      </c>
      <c r="O1408" t="str">
        <f>TEXT(Table1[[#This Row],[Order_Date]],"mmmm")</f>
        <v>November</v>
      </c>
      <c r="P1408">
        <f>YEAR(Table1[[#This Row],[Order_Date]])</f>
        <v>2025</v>
      </c>
      <c r="Q1408" t="str">
        <f>"Q"&amp;ROUNDUP(MONTH(Table1[[#This Row],[Order_Date]])/3,0)</f>
        <v>Q4</v>
      </c>
    </row>
    <row r="1409" spans="1:17" x14ac:dyDescent="0.25">
      <c r="A1409" t="s">
        <v>2886</v>
      </c>
      <c r="B1409" t="s">
        <v>803</v>
      </c>
      <c r="C1409" t="s">
        <v>1479</v>
      </c>
      <c r="D1409" t="s">
        <v>135</v>
      </c>
      <c r="E1409" t="str">
        <f>_xlfn.XLOOKUP(Table1[[#This Row],[Product_ID]],[1]!Table1[Product_ID],[1]!Table1[Product_Name])</f>
        <v>Electronics Product 28</v>
      </c>
      <c r="F1409" t="str">
        <f>_xlfn.XLOOKUP(Table1[[#This Row],[Product_ID]],[1]!Table1[Product_ID],[1]!Table1[Category])</f>
        <v>Electronics</v>
      </c>
      <c r="G1409">
        <f>_xlfn.XLOOKUP(Table1[[#This Row],[Product_ID]],[1]!Table1[Product_ID],[1]!Table1[Unit_Price])</f>
        <v>9664</v>
      </c>
      <c r="H1409">
        <f>_xlfn.XLOOKUP(Table1[[#This Row],[Product_ID]],[1]!Table1[Product_ID],[1]!Table1[Cost])</f>
        <v>4832</v>
      </c>
      <c r="I1409">
        <v>2</v>
      </c>
      <c r="J1409">
        <v>0</v>
      </c>
      <c r="K1409">
        <f>Table1[[#This Row],[Quantity]]*Table1[[#This Row],[Unit_Price]]</f>
        <v>19328</v>
      </c>
      <c r="L1409">
        <f>Table1[[#This Row],[Quantity]]*Table1[[#This Row],[Cost]]</f>
        <v>9664</v>
      </c>
      <c r="M1409">
        <f>Table1[[#This Row],[Sales]]-Table1[[#This Row],[Total_Cost]]</f>
        <v>9664</v>
      </c>
      <c r="N1409" s="1">
        <f>Table1[[#This Row],[Profit]]/Table1[[#This Row],[Sales]]</f>
        <v>0.5</v>
      </c>
      <c r="O1409" t="str">
        <f>TEXT(Table1[[#This Row],[Order_Date]],"mmmm")</f>
        <v>June</v>
      </c>
      <c r="P1409">
        <f>YEAR(Table1[[#This Row],[Order_Date]])</f>
        <v>2024</v>
      </c>
      <c r="Q1409" t="str">
        <f>"Q"&amp;ROUNDUP(MONTH(Table1[[#This Row],[Order_Date]])/3,0)</f>
        <v>Q2</v>
      </c>
    </row>
    <row r="1410" spans="1:17" x14ac:dyDescent="0.25">
      <c r="A1410" t="s">
        <v>2887</v>
      </c>
      <c r="B1410" t="s">
        <v>948</v>
      </c>
      <c r="C1410" t="s">
        <v>12</v>
      </c>
      <c r="D1410" t="s">
        <v>123</v>
      </c>
      <c r="E1410" t="str">
        <f>_xlfn.XLOOKUP(Table1[[#This Row],[Product_ID]],[1]!Table1[Product_ID],[1]!Table1[Product_Name])</f>
        <v>Electronics Product 99</v>
      </c>
      <c r="F1410" t="str">
        <f>_xlfn.XLOOKUP(Table1[[#This Row],[Product_ID]],[1]!Table1[Product_ID],[1]!Table1[Category])</f>
        <v>Electronics</v>
      </c>
      <c r="G1410">
        <f>_xlfn.XLOOKUP(Table1[[#This Row],[Product_ID]],[1]!Table1[Product_ID],[1]!Table1[Unit_Price])</f>
        <v>48012</v>
      </c>
      <c r="H1410">
        <f>_xlfn.XLOOKUP(Table1[[#This Row],[Product_ID]],[1]!Table1[Product_ID],[1]!Table1[Cost])</f>
        <v>24006</v>
      </c>
      <c r="I1410">
        <v>1</v>
      </c>
      <c r="J1410">
        <v>0</v>
      </c>
      <c r="K1410">
        <f>Table1[[#This Row],[Quantity]]*Table1[[#This Row],[Unit_Price]]</f>
        <v>48012</v>
      </c>
      <c r="L1410">
        <f>Table1[[#This Row],[Quantity]]*Table1[[#This Row],[Cost]]</f>
        <v>24006</v>
      </c>
      <c r="M1410">
        <f>Table1[[#This Row],[Sales]]-Table1[[#This Row],[Total_Cost]]</f>
        <v>24006</v>
      </c>
      <c r="N1410" s="1">
        <f>Table1[[#This Row],[Profit]]/Table1[[#This Row],[Sales]]</f>
        <v>0.5</v>
      </c>
      <c r="O1410" t="str">
        <f>TEXT(Table1[[#This Row],[Order_Date]],"mmmm")</f>
        <v>December</v>
      </c>
      <c r="P1410">
        <f>YEAR(Table1[[#This Row],[Order_Date]])</f>
        <v>2025</v>
      </c>
      <c r="Q1410" t="str">
        <f>"Q"&amp;ROUNDUP(MONTH(Table1[[#This Row],[Order_Date]])/3,0)</f>
        <v>Q4</v>
      </c>
    </row>
    <row r="1411" spans="1:17" x14ac:dyDescent="0.25">
      <c r="A1411" t="s">
        <v>2888</v>
      </c>
      <c r="B1411" t="s">
        <v>2889</v>
      </c>
      <c r="C1411" t="s">
        <v>554</v>
      </c>
      <c r="D1411" t="s">
        <v>41</v>
      </c>
      <c r="E1411" t="str">
        <f>_xlfn.XLOOKUP(Table1[[#This Row],[Product_ID]],[1]!Table1[Product_ID],[1]!Table1[Product_Name])</f>
        <v>Clothing Product 86</v>
      </c>
      <c r="F1411" t="str">
        <f>_xlfn.XLOOKUP(Table1[[#This Row],[Product_ID]],[1]!Table1[Product_ID],[1]!Table1[Category])</f>
        <v>Clothing</v>
      </c>
      <c r="G1411">
        <f>_xlfn.XLOOKUP(Table1[[#This Row],[Product_ID]],[1]!Table1[Product_ID],[1]!Table1[Unit_Price])</f>
        <v>3333</v>
      </c>
      <c r="H1411">
        <f>_xlfn.XLOOKUP(Table1[[#This Row],[Product_ID]],[1]!Table1[Product_ID],[1]!Table1[Cost])</f>
        <v>2333.1</v>
      </c>
      <c r="I1411">
        <v>1</v>
      </c>
      <c r="J1411">
        <v>5</v>
      </c>
      <c r="K1411">
        <f>Table1[[#This Row],[Quantity]]*Table1[[#This Row],[Unit_Price]]</f>
        <v>3333</v>
      </c>
      <c r="L1411">
        <f>Table1[[#This Row],[Quantity]]*Table1[[#This Row],[Cost]]</f>
        <v>2333.1</v>
      </c>
      <c r="M1411">
        <f>Table1[[#This Row],[Sales]]-Table1[[#This Row],[Total_Cost]]</f>
        <v>999.90000000000009</v>
      </c>
      <c r="N1411" s="1">
        <f>Table1[[#This Row],[Profit]]/Table1[[#This Row],[Sales]]</f>
        <v>0.30000000000000004</v>
      </c>
      <c r="O1411" t="str">
        <f>TEXT(Table1[[#This Row],[Order_Date]],"mmmm")</f>
        <v>November</v>
      </c>
      <c r="P1411">
        <f>YEAR(Table1[[#This Row],[Order_Date]])</f>
        <v>2025</v>
      </c>
      <c r="Q1411" t="str">
        <f>"Q"&amp;ROUNDUP(MONTH(Table1[[#This Row],[Order_Date]])/3,0)</f>
        <v>Q4</v>
      </c>
    </row>
    <row r="1412" spans="1:17" x14ac:dyDescent="0.25">
      <c r="A1412" t="s">
        <v>2890</v>
      </c>
      <c r="B1412" t="s">
        <v>965</v>
      </c>
      <c r="C1412" t="s">
        <v>700</v>
      </c>
      <c r="D1412" t="s">
        <v>146</v>
      </c>
      <c r="E1412" t="str">
        <f>_xlfn.XLOOKUP(Table1[[#This Row],[Product_ID]],[1]!Table1[Product_ID],[1]!Table1[Product_Name])</f>
        <v>Electronics Product 8</v>
      </c>
      <c r="F1412" t="str">
        <f>_xlfn.XLOOKUP(Table1[[#This Row],[Product_ID]],[1]!Table1[Product_ID],[1]!Table1[Category])</f>
        <v>Electronics</v>
      </c>
      <c r="G1412">
        <f>_xlfn.XLOOKUP(Table1[[#This Row],[Product_ID]],[1]!Table1[Product_ID],[1]!Table1[Unit_Price])</f>
        <v>41971</v>
      </c>
      <c r="H1412">
        <f>_xlfn.XLOOKUP(Table1[[#This Row],[Product_ID]],[1]!Table1[Product_ID],[1]!Table1[Cost])</f>
        <v>29379.7</v>
      </c>
      <c r="I1412">
        <v>2</v>
      </c>
      <c r="J1412">
        <v>0</v>
      </c>
      <c r="K1412">
        <f>Table1[[#This Row],[Quantity]]*Table1[[#This Row],[Unit_Price]]</f>
        <v>83942</v>
      </c>
      <c r="L1412">
        <f>Table1[[#This Row],[Quantity]]*Table1[[#This Row],[Cost]]</f>
        <v>58759.4</v>
      </c>
      <c r="M1412">
        <f>Table1[[#This Row],[Sales]]-Table1[[#This Row],[Total_Cost]]</f>
        <v>25182.6</v>
      </c>
      <c r="N1412" s="1">
        <f>Table1[[#This Row],[Profit]]/Table1[[#This Row],[Sales]]</f>
        <v>0.3</v>
      </c>
      <c r="O1412" t="str">
        <f>TEXT(Table1[[#This Row],[Order_Date]],"mmmm")</f>
        <v>May</v>
      </c>
      <c r="P1412">
        <f>YEAR(Table1[[#This Row],[Order_Date]])</f>
        <v>2025</v>
      </c>
      <c r="Q1412" t="str">
        <f>"Q"&amp;ROUNDUP(MONTH(Table1[[#This Row],[Order_Date]])/3,0)</f>
        <v>Q2</v>
      </c>
    </row>
    <row r="1413" spans="1:17" x14ac:dyDescent="0.25">
      <c r="A1413" t="s">
        <v>2891</v>
      </c>
      <c r="B1413" t="s">
        <v>15</v>
      </c>
      <c r="C1413" t="s">
        <v>484</v>
      </c>
      <c r="D1413" t="s">
        <v>502</v>
      </c>
      <c r="E1413" t="str">
        <f>_xlfn.XLOOKUP(Table1[[#This Row],[Product_ID]],[1]!Table1[Product_ID],[1]!Table1[Product_Name])</f>
        <v>Beauty Product 42</v>
      </c>
      <c r="F1413" t="str">
        <f>_xlfn.XLOOKUP(Table1[[#This Row],[Product_ID]],[1]!Table1[Product_ID],[1]!Table1[Category])</f>
        <v>Beauty</v>
      </c>
      <c r="G1413">
        <f>_xlfn.XLOOKUP(Table1[[#This Row],[Product_ID]],[1]!Table1[Product_ID],[1]!Table1[Unit_Price])</f>
        <v>2758</v>
      </c>
      <c r="H1413">
        <f>_xlfn.XLOOKUP(Table1[[#This Row],[Product_ID]],[1]!Table1[Product_ID],[1]!Table1[Cost])</f>
        <v>1379</v>
      </c>
      <c r="I1413">
        <v>1</v>
      </c>
      <c r="J1413">
        <v>5</v>
      </c>
      <c r="K1413">
        <f>Table1[[#This Row],[Quantity]]*Table1[[#This Row],[Unit_Price]]</f>
        <v>2758</v>
      </c>
      <c r="L1413">
        <f>Table1[[#This Row],[Quantity]]*Table1[[#This Row],[Cost]]</f>
        <v>1379</v>
      </c>
      <c r="M1413">
        <f>Table1[[#This Row],[Sales]]-Table1[[#This Row],[Total_Cost]]</f>
        <v>1379</v>
      </c>
      <c r="N1413" s="1">
        <f>Table1[[#This Row],[Profit]]/Table1[[#This Row],[Sales]]</f>
        <v>0.5</v>
      </c>
      <c r="O1413" t="str">
        <f>TEXT(Table1[[#This Row],[Order_Date]],"mmmm")</f>
        <v>May</v>
      </c>
      <c r="P1413">
        <f>YEAR(Table1[[#This Row],[Order_Date]])</f>
        <v>2024</v>
      </c>
      <c r="Q1413" t="str">
        <f>"Q"&amp;ROUNDUP(MONTH(Table1[[#This Row],[Order_Date]])/3,0)</f>
        <v>Q2</v>
      </c>
    </row>
    <row r="1414" spans="1:17" x14ac:dyDescent="0.25">
      <c r="A1414" t="s">
        <v>2892</v>
      </c>
      <c r="B1414" t="s">
        <v>547</v>
      </c>
      <c r="C1414" t="s">
        <v>1155</v>
      </c>
      <c r="D1414" t="s">
        <v>146</v>
      </c>
      <c r="E1414" t="str">
        <f>_xlfn.XLOOKUP(Table1[[#This Row],[Product_ID]],[1]!Table1[Product_ID],[1]!Table1[Product_Name])</f>
        <v>Electronics Product 8</v>
      </c>
      <c r="F1414" t="str">
        <f>_xlfn.XLOOKUP(Table1[[#This Row],[Product_ID]],[1]!Table1[Product_ID],[1]!Table1[Category])</f>
        <v>Electronics</v>
      </c>
      <c r="G1414">
        <f>_xlfn.XLOOKUP(Table1[[#This Row],[Product_ID]],[1]!Table1[Product_ID],[1]!Table1[Unit_Price])</f>
        <v>41971</v>
      </c>
      <c r="H1414">
        <f>_xlfn.XLOOKUP(Table1[[#This Row],[Product_ID]],[1]!Table1[Product_ID],[1]!Table1[Cost])</f>
        <v>29379.7</v>
      </c>
      <c r="I1414">
        <v>4</v>
      </c>
      <c r="J1414">
        <v>15</v>
      </c>
      <c r="K1414">
        <f>Table1[[#This Row],[Quantity]]*Table1[[#This Row],[Unit_Price]]</f>
        <v>167884</v>
      </c>
      <c r="L1414">
        <f>Table1[[#This Row],[Quantity]]*Table1[[#This Row],[Cost]]</f>
        <v>117518.8</v>
      </c>
      <c r="M1414">
        <f>Table1[[#This Row],[Sales]]-Table1[[#This Row],[Total_Cost]]</f>
        <v>50365.2</v>
      </c>
      <c r="N1414" s="1">
        <f>Table1[[#This Row],[Profit]]/Table1[[#This Row],[Sales]]</f>
        <v>0.3</v>
      </c>
      <c r="O1414" t="str">
        <f>TEXT(Table1[[#This Row],[Order_Date]],"mmmm")</f>
        <v>February</v>
      </c>
      <c r="P1414">
        <f>YEAR(Table1[[#This Row],[Order_Date]])</f>
        <v>2025</v>
      </c>
      <c r="Q1414" t="str">
        <f>"Q"&amp;ROUNDUP(MONTH(Table1[[#This Row],[Order_Date]])/3,0)</f>
        <v>Q1</v>
      </c>
    </row>
    <row r="1415" spans="1:17" x14ac:dyDescent="0.25">
      <c r="A1415" t="s">
        <v>2893</v>
      </c>
      <c r="B1415" t="s">
        <v>2894</v>
      </c>
      <c r="C1415" t="s">
        <v>44</v>
      </c>
      <c r="D1415" t="s">
        <v>362</v>
      </c>
      <c r="E1415" t="str">
        <f>_xlfn.XLOOKUP(Table1[[#This Row],[Product_ID]],[1]!Table1[Product_ID],[1]!Table1[Product_Name])</f>
        <v>Clothing Product 25</v>
      </c>
      <c r="F1415" t="str">
        <f>_xlfn.XLOOKUP(Table1[[#This Row],[Product_ID]],[1]!Table1[Product_ID],[1]!Table1[Category])</f>
        <v>Clothing</v>
      </c>
      <c r="G1415">
        <f>_xlfn.XLOOKUP(Table1[[#This Row],[Product_ID]],[1]!Table1[Product_ID],[1]!Table1[Unit_Price])</f>
        <v>696</v>
      </c>
      <c r="H1415">
        <f>_xlfn.XLOOKUP(Table1[[#This Row],[Product_ID]],[1]!Table1[Product_ID],[1]!Table1[Cost])</f>
        <v>348</v>
      </c>
      <c r="I1415">
        <v>2</v>
      </c>
      <c r="J1415">
        <v>10</v>
      </c>
      <c r="K1415">
        <f>Table1[[#This Row],[Quantity]]*Table1[[#This Row],[Unit_Price]]</f>
        <v>1392</v>
      </c>
      <c r="L1415">
        <f>Table1[[#This Row],[Quantity]]*Table1[[#This Row],[Cost]]</f>
        <v>696</v>
      </c>
      <c r="M1415">
        <f>Table1[[#This Row],[Sales]]-Table1[[#This Row],[Total_Cost]]</f>
        <v>696</v>
      </c>
      <c r="N1415" s="1">
        <f>Table1[[#This Row],[Profit]]/Table1[[#This Row],[Sales]]</f>
        <v>0.5</v>
      </c>
      <c r="O1415" t="str">
        <f>TEXT(Table1[[#This Row],[Order_Date]],"mmmm")</f>
        <v>March</v>
      </c>
      <c r="P1415">
        <f>YEAR(Table1[[#This Row],[Order_Date]])</f>
        <v>2024</v>
      </c>
      <c r="Q1415" t="str">
        <f>"Q"&amp;ROUNDUP(MONTH(Table1[[#This Row],[Order_Date]])/3,0)</f>
        <v>Q1</v>
      </c>
    </row>
    <row r="1416" spans="1:17" x14ac:dyDescent="0.25">
      <c r="A1416" t="s">
        <v>2895</v>
      </c>
      <c r="B1416" t="s">
        <v>653</v>
      </c>
      <c r="C1416" t="s">
        <v>2896</v>
      </c>
      <c r="D1416" t="s">
        <v>615</v>
      </c>
      <c r="E1416" t="str">
        <f>_xlfn.XLOOKUP(Table1[[#This Row],[Product_ID]],[1]!Table1[Product_ID],[1]!Table1[Product_Name])</f>
        <v>Home &amp; Kitchen Product 92</v>
      </c>
      <c r="F1416" t="str">
        <f>_xlfn.XLOOKUP(Table1[[#This Row],[Product_ID]],[1]!Table1[Product_ID],[1]!Table1[Category])</f>
        <v>Home &amp; Kitchen</v>
      </c>
      <c r="G1416">
        <f>_xlfn.XLOOKUP(Table1[[#This Row],[Product_ID]],[1]!Table1[Product_ID],[1]!Table1[Unit_Price])</f>
        <v>7315</v>
      </c>
      <c r="H1416">
        <f>_xlfn.XLOOKUP(Table1[[#This Row],[Product_ID]],[1]!Table1[Product_ID],[1]!Table1[Cost])</f>
        <v>4389</v>
      </c>
      <c r="I1416">
        <v>3</v>
      </c>
      <c r="J1416">
        <v>15</v>
      </c>
      <c r="K1416">
        <f>Table1[[#This Row],[Quantity]]*Table1[[#This Row],[Unit_Price]]</f>
        <v>21945</v>
      </c>
      <c r="L1416">
        <f>Table1[[#This Row],[Quantity]]*Table1[[#This Row],[Cost]]</f>
        <v>13167</v>
      </c>
      <c r="M1416">
        <f>Table1[[#This Row],[Sales]]-Table1[[#This Row],[Total_Cost]]</f>
        <v>8778</v>
      </c>
      <c r="N1416" s="1">
        <f>Table1[[#This Row],[Profit]]/Table1[[#This Row],[Sales]]</f>
        <v>0.4</v>
      </c>
      <c r="O1416" t="str">
        <f>TEXT(Table1[[#This Row],[Order_Date]],"mmmm")</f>
        <v>March</v>
      </c>
      <c r="P1416">
        <f>YEAR(Table1[[#This Row],[Order_Date]])</f>
        <v>2025</v>
      </c>
      <c r="Q1416" t="str">
        <f>"Q"&amp;ROUNDUP(MONTH(Table1[[#This Row],[Order_Date]])/3,0)</f>
        <v>Q1</v>
      </c>
    </row>
    <row r="1417" spans="1:17" x14ac:dyDescent="0.25">
      <c r="A1417" t="s">
        <v>2897</v>
      </c>
      <c r="B1417" t="s">
        <v>2013</v>
      </c>
      <c r="C1417" t="s">
        <v>2898</v>
      </c>
      <c r="D1417" t="s">
        <v>67</v>
      </c>
      <c r="E1417" t="str">
        <f>_xlfn.XLOOKUP(Table1[[#This Row],[Product_ID]],[1]!Table1[Product_ID],[1]!Table1[Product_Name])</f>
        <v>Home &amp; Kitchen Product 12</v>
      </c>
      <c r="F1417" t="str">
        <f>_xlfn.XLOOKUP(Table1[[#This Row],[Product_ID]],[1]!Table1[Product_ID],[1]!Table1[Category])</f>
        <v>Home &amp; Kitchen</v>
      </c>
      <c r="G1417">
        <f>_xlfn.XLOOKUP(Table1[[#This Row],[Product_ID]],[1]!Table1[Product_ID],[1]!Table1[Unit_Price])</f>
        <v>1513</v>
      </c>
      <c r="H1417">
        <f>_xlfn.XLOOKUP(Table1[[#This Row],[Product_ID]],[1]!Table1[Product_ID],[1]!Table1[Cost])</f>
        <v>907.8</v>
      </c>
      <c r="I1417">
        <v>2</v>
      </c>
      <c r="J1417">
        <v>0</v>
      </c>
      <c r="K1417">
        <f>Table1[[#This Row],[Quantity]]*Table1[[#This Row],[Unit_Price]]</f>
        <v>3026</v>
      </c>
      <c r="L1417">
        <f>Table1[[#This Row],[Quantity]]*Table1[[#This Row],[Cost]]</f>
        <v>1815.6</v>
      </c>
      <c r="M1417">
        <f>Table1[[#This Row],[Sales]]-Table1[[#This Row],[Total_Cost]]</f>
        <v>1210.4000000000001</v>
      </c>
      <c r="N1417" s="1">
        <f>Table1[[#This Row],[Profit]]/Table1[[#This Row],[Sales]]</f>
        <v>0.4</v>
      </c>
      <c r="O1417" t="str">
        <f>TEXT(Table1[[#This Row],[Order_Date]],"mmmm")</f>
        <v>February</v>
      </c>
      <c r="P1417">
        <f>YEAR(Table1[[#This Row],[Order_Date]])</f>
        <v>2024</v>
      </c>
      <c r="Q1417" t="str">
        <f>"Q"&amp;ROUNDUP(MONTH(Table1[[#This Row],[Order_Date]])/3,0)</f>
        <v>Q1</v>
      </c>
    </row>
    <row r="1418" spans="1:17" x14ac:dyDescent="0.25">
      <c r="A1418" t="s">
        <v>2899</v>
      </c>
      <c r="B1418" t="s">
        <v>526</v>
      </c>
      <c r="C1418" t="s">
        <v>84</v>
      </c>
      <c r="D1418" t="s">
        <v>502</v>
      </c>
      <c r="E1418" t="str">
        <f>_xlfn.XLOOKUP(Table1[[#This Row],[Product_ID]],[1]!Table1[Product_ID],[1]!Table1[Product_Name])</f>
        <v>Beauty Product 42</v>
      </c>
      <c r="F1418" t="str">
        <f>_xlfn.XLOOKUP(Table1[[#This Row],[Product_ID]],[1]!Table1[Product_ID],[1]!Table1[Category])</f>
        <v>Beauty</v>
      </c>
      <c r="G1418">
        <f>_xlfn.XLOOKUP(Table1[[#This Row],[Product_ID]],[1]!Table1[Product_ID],[1]!Table1[Unit_Price])</f>
        <v>2758</v>
      </c>
      <c r="H1418">
        <f>_xlfn.XLOOKUP(Table1[[#This Row],[Product_ID]],[1]!Table1[Product_ID],[1]!Table1[Cost])</f>
        <v>1379</v>
      </c>
      <c r="I1418">
        <v>3</v>
      </c>
      <c r="J1418">
        <v>20</v>
      </c>
      <c r="K1418">
        <f>Table1[[#This Row],[Quantity]]*Table1[[#This Row],[Unit_Price]]</f>
        <v>8274</v>
      </c>
      <c r="L1418">
        <f>Table1[[#This Row],[Quantity]]*Table1[[#This Row],[Cost]]</f>
        <v>4137</v>
      </c>
      <c r="M1418">
        <f>Table1[[#This Row],[Sales]]-Table1[[#This Row],[Total_Cost]]</f>
        <v>4137</v>
      </c>
      <c r="N1418" s="1">
        <f>Table1[[#This Row],[Profit]]/Table1[[#This Row],[Sales]]</f>
        <v>0.5</v>
      </c>
      <c r="O1418" t="str">
        <f>TEXT(Table1[[#This Row],[Order_Date]],"mmmm")</f>
        <v>January</v>
      </c>
      <c r="P1418">
        <f>YEAR(Table1[[#This Row],[Order_Date]])</f>
        <v>2025</v>
      </c>
      <c r="Q1418" t="str">
        <f>"Q"&amp;ROUNDUP(MONTH(Table1[[#This Row],[Order_Date]])/3,0)</f>
        <v>Q1</v>
      </c>
    </row>
    <row r="1419" spans="1:17" x14ac:dyDescent="0.25">
      <c r="A1419" t="s">
        <v>2900</v>
      </c>
      <c r="B1419" t="s">
        <v>15</v>
      </c>
      <c r="C1419" t="s">
        <v>447</v>
      </c>
      <c r="D1419" t="s">
        <v>999</v>
      </c>
      <c r="E1419" t="str">
        <f>_xlfn.XLOOKUP(Table1[[#This Row],[Product_ID]],[1]!Table1[Product_ID],[1]!Table1[Product_Name])</f>
        <v>Beauty Product 51</v>
      </c>
      <c r="F1419" t="str">
        <f>_xlfn.XLOOKUP(Table1[[#This Row],[Product_ID]],[1]!Table1[Product_ID],[1]!Table1[Category])</f>
        <v>Beauty</v>
      </c>
      <c r="G1419">
        <f>_xlfn.XLOOKUP(Table1[[#This Row],[Product_ID]],[1]!Table1[Product_ID],[1]!Table1[Unit_Price])</f>
        <v>1507</v>
      </c>
      <c r="H1419">
        <f>_xlfn.XLOOKUP(Table1[[#This Row],[Product_ID]],[1]!Table1[Product_ID],[1]!Table1[Cost])</f>
        <v>753.5</v>
      </c>
      <c r="I1419">
        <v>5</v>
      </c>
      <c r="J1419">
        <v>15</v>
      </c>
      <c r="K1419">
        <f>Table1[[#This Row],[Quantity]]*Table1[[#This Row],[Unit_Price]]</f>
        <v>7535</v>
      </c>
      <c r="L1419">
        <f>Table1[[#This Row],[Quantity]]*Table1[[#This Row],[Cost]]</f>
        <v>3767.5</v>
      </c>
      <c r="M1419">
        <f>Table1[[#This Row],[Sales]]-Table1[[#This Row],[Total_Cost]]</f>
        <v>3767.5</v>
      </c>
      <c r="N1419" s="1">
        <f>Table1[[#This Row],[Profit]]/Table1[[#This Row],[Sales]]</f>
        <v>0.5</v>
      </c>
      <c r="O1419" t="str">
        <f>TEXT(Table1[[#This Row],[Order_Date]],"mmmm")</f>
        <v>May</v>
      </c>
      <c r="P1419">
        <f>YEAR(Table1[[#This Row],[Order_Date]])</f>
        <v>2024</v>
      </c>
      <c r="Q1419" t="str">
        <f>"Q"&amp;ROUNDUP(MONTH(Table1[[#This Row],[Order_Date]])/3,0)</f>
        <v>Q2</v>
      </c>
    </row>
    <row r="1420" spans="1:17" x14ac:dyDescent="0.25">
      <c r="A1420" t="s">
        <v>2901</v>
      </c>
      <c r="B1420" t="s">
        <v>2478</v>
      </c>
      <c r="C1420" t="s">
        <v>2822</v>
      </c>
      <c r="D1420" t="s">
        <v>812</v>
      </c>
      <c r="E1420" t="str">
        <f>_xlfn.XLOOKUP(Table1[[#This Row],[Product_ID]],[1]!Table1[Product_ID],[1]!Table1[Product_Name])</f>
        <v>Beauty Product 5</v>
      </c>
      <c r="F1420" t="str">
        <f>_xlfn.XLOOKUP(Table1[[#This Row],[Product_ID]],[1]!Table1[Product_ID],[1]!Table1[Category])</f>
        <v>Beauty</v>
      </c>
      <c r="G1420">
        <f>_xlfn.XLOOKUP(Table1[[#This Row],[Product_ID]],[1]!Table1[Product_ID],[1]!Table1[Unit_Price])</f>
        <v>3939</v>
      </c>
      <c r="H1420">
        <f>_xlfn.XLOOKUP(Table1[[#This Row],[Product_ID]],[1]!Table1[Product_ID],[1]!Table1[Cost])</f>
        <v>2757.3</v>
      </c>
      <c r="I1420">
        <v>3</v>
      </c>
      <c r="J1420">
        <v>20</v>
      </c>
      <c r="K1420">
        <f>Table1[[#This Row],[Quantity]]*Table1[[#This Row],[Unit_Price]]</f>
        <v>11817</v>
      </c>
      <c r="L1420">
        <f>Table1[[#This Row],[Quantity]]*Table1[[#This Row],[Cost]]</f>
        <v>8271.9000000000015</v>
      </c>
      <c r="M1420">
        <f>Table1[[#This Row],[Sales]]-Table1[[#This Row],[Total_Cost]]</f>
        <v>3545.0999999999985</v>
      </c>
      <c r="N1420" s="1">
        <f>Table1[[#This Row],[Profit]]/Table1[[#This Row],[Sales]]</f>
        <v>0.29999999999999988</v>
      </c>
      <c r="O1420" t="str">
        <f>TEXT(Table1[[#This Row],[Order_Date]],"mmmm")</f>
        <v>September</v>
      </c>
      <c r="P1420">
        <f>YEAR(Table1[[#This Row],[Order_Date]])</f>
        <v>2024</v>
      </c>
      <c r="Q1420" t="str">
        <f>"Q"&amp;ROUNDUP(MONTH(Table1[[#This Row],[Order_Date]])/3,0)</f>
        <v>Q3</v>
      </c>
    </row>
    <row r="1421" spans="1:17" x14ac:dyDescent="0.25">
      <c r="A1421" t="s">
        <v>2902</v>
      </c>
      <c r="B1421" t="s">
        <v>523</v>
      </c>
      <c r="C1421" t="s">
        <v>2903</v>
      </c>
      <c r="D1421" t="s">
        <v>898</v>
      </c>
      <c r="E1421" t="str">
        <f>_xlfn.XLOOKUP(Table1[[#This Row],[Product_ID]],[1]!Table1[Product_ID],[1]!Table1[Product_Name])</f>
        <v>Sports Product 29</v>
      </c>
      <c r="F1421" t="str">
        <f>_xlfn.XLOOKUP(Table1[[#This Row],[Product_ID]],[1]!Table1[Product_ID],[1]!Table1[Category])</f>
        <v>Sports</v>
      </c>
      <c r="G1421">
        <f>_xlfn.XLOOKUP(Table1[[#This Row],[Product_ID]],[1]!Table1[Product_ID],[1]!Table1[Unit_Price])</f>
        <v>2105</v>
      </c>
      <c r="H1421">
        <f>_xlfn.XLOOKUP(Table1[[#This Row],[Product_ID]],[1]!Table1[Product_ID],[1]!Table1[Cost])</f>
        <v>1263</v>
      </c>
      <c r="I1421">
        <v>2</v>
      </c>
      <c r="J1421">
        <v>10</v>
      </c>
      <c r="K1421">
        <f>Table1[[#This Row],[Quantity]]*Table1[[#This Row],[Unit_Price]]</f>
        <v>4210</v>
      </c>
      <c r="L1421">
        <f>Table1[[#This Row],[Quantity]]*Table1[[#This Row],[Cost]]</f>
        <v>2526</v>
      </c>
      <c r="M1421">
        <f>Table1[[#This Row],[Sales]]-Table1[[#This Row],[Total_Cost]]</f>
        <v>1684</v>
      </c>
      <c r="N1421" s="1">
        <f>Table1[[#This Row],[Profit]]/Table1[[#This Row],[Sales]]</f>
        <v>0.4</v>
      </c>
      <c r="O1421" t="str">
        <f>TEXT(Table1[[#This Row],[Order_Date]],"mmmm")</f>
        <v>December</v>
      </c>
      <c r="P1421">
        <f>YEAR(Table1[[#This Row],[Order_Date]])</f>
        <v>2024</v>
      </c>
      <c r="Q1421" t="str">
        <f>"Q"&amp;ROUNDUP(MONTH(Table1[[#This Row],[Order_Date]])/3,0)</f>
        <v>Q4</v>
      </c>
    </row>
    <row r="1422" spans="1:17" x14ac:dyDescent="0.25">
      <c r="A1422" t="s">
        <v>2904</v>
      </c>
      <c r="B1422" t="s">
        <v>2558</v>
      </c>
      <c r="C1422" t="s">
        <v>907</v>
      </c>
      <c r="D1422" t="s">
        <v>385</v>
      </c>
      <c r="E1422" t="str">
        <f>_xlfn.XLOOKUP(Table1[[#This Row],[Product_ID]],[1]!Table1[Product_ID],[1]!Table1[Product_Name])</f>
        <v>Sports Product 54</v>
      </c>
      <c r="F1422" t="str">
        <f>_xlfn.XLOOKUP(Table1[[#This Row],[Product_ID]],[1]!Table1[Product_ID],[1]!Table1[Category])</f>
        <v>Sports</v>
      </c>
      <c r="G1422">
        <f>_xlfn.XLOOKUP(Table1[[#This Row],[Product_ID]],[1]!Table1[Product_ID],[1]!Table1[Unit_Price])</f>
        <v>611</v>
      </c>
      <c r="H1422">
        <f>_xlfn.XLOOKUP(Table1[[#This Row],[Product_ID]],[1]!Table1[Product_ID],[1]!Table1[Cost])</f>
        <v>427.7</v>
      </c>
      <c r="I1422">
        <v>5</v>
      </c>
      <c r="J1422">
        <v>15</v>
      </c>
      <c r="K1422">
        <f>Table1[[#This Row],[Quantity]]*Table1[[#This Row],[Unit_Price]]</f>
        <v>3055</v>
      </c>
      <c r="L1422">
        <f>Table1[[#This Row],[Quantity]]*Table1[[#This Row],[Cost]]</f>
        <v>2138.5</v>
      </c>
      <c r="M1422">
        <f>Table1[[#This Row],[Sales]]-Table1[[#This Row],[Total_Cost]]</f>
        <v>916.5</v>
      </c>
      <c r="N1422" s="1">
        <f>Table1[[#This Row],[Profit]]/Table1[[#This Row],[Sales]]</f>
        <v>0.3</v>
      </c>
      <c r="O1422" t="str">
        <f>TEXT(Table1[[#This Row],[Order_Date]],"mmmm")</f>
        <v>January</v>
      </c>
      <c r="P1422">
        <f>YEAR(Table1[[#This Row],[Order_Date]])</f>
        <v>2024</v>
      </c>
      <c r="Q1422" t="str">
        <f>"Q"&amp;ROUNDUP(MONTH(Table1[[#This Row],[Order_Date]])/3,0)</f>
        <v>Q1</v>
      </c>
    </row>
    <row r="1423" spans="1:17" x14ac:dyDescent="0.25">
      <c r="A1423" t="s">
        <v>2905</v>
      </c>
      <c r="B1423" t="s">
        <v>2906</v>
      </c>
      <c r="C1423" t="s">
        <v>2751</v>
      </c>
      <c r="D1423" t="s">
        <v>139</v>
      </c>
      <c r="E1423" t="str">
        <f>_xlfn.XLOOKUP(Table1[[#This Row],[Product_ID]],[1]!Table1[Product_ID],[1]!Table1[Product_Name])</f>
        <v>Clothing Product 53</v>
      </c>
      <c r="F1423" t="str">
        <f>_xlfn.XLOOKUP(Table1[[#This Row],[Product_ID]],[1]!Table1[Product_ID],[1]!Table1[Category])</f>
        <v>Clothing</v>
      </c>
      <c r="G1423">
        <f>_xlfn.XLOOKUP(Table1[[#This Row],[Product_ID]],[1]!Table1[Product_ID],[1]!Table1[Unit_Price])</f>
        <v>641</v>
      </c>
      <c r="H1423">
        <f>_xlfn.XLOOKUP(Table1[[#This Row],[Product_ID]],[1]!Table1[Product_ID],[1]!Table1[Cost])</f>
        <v>384.6</v>
      </c>
      <c r="I1423">
        <v>1</v>
      </c>
      <c r="J1423">
        <v>15</v>
      </c>
      <c r="K1423">
        <f>Table1[[#This Row],[Quantity]]*Table1[[#This Row],[Unit_Price]]</f>
        <v>641</v>
      </c>
      <c r="L1423">
        <f>Table1[[#This Row],[Quantity]]*Table1[[#This Row],[Cost]]</f>
        <v>384.6</v>
      </c>
      <c r="M1423">
        <f>Table1[[#This Row],[Sales]]-Table1[[#This Row],[Total_Cost]]</f>
        <v>256.39999999999998</v>
      </c>
      <c r="N1423" s="1">
        <f>Table1[[#This Row],[Profit]]/Table1[[#This Row],[Sales]]</f>
        <v>0.39999999999999997</v>
      </c>
      <c r="O1423" t="str">
        <f>TEXT(Table1[[#This Row],[Order_Date]],"mmmm")</f>
        <v>April</v>
      </c>
      <c r="P1423">
        <f>YEAR(Table1[[#This Row],[Order_Date]])</f>
        <v>2025</v>
      </c>
      <c r="Q1423" t="str">
        <f>"Q"&amp;ROUNDUP(MONTH(Table1[[#This Row],[Order_Date]])/3,0)</f>
        <v>Q2</v>
      </c>
    </row>
    <row r="1424" spans="1:17" x14ac:dyDescent="0.25">
      <c r="A1424" t="s">
        <v>2907</v>
      </c>
      <c r="B1424" t="s">
        <v>882</v>
      </c>
      <c r="C1424" t="s">
        <v>1861</v>
      </c>
      <c r="D1424" t="s">
        <v>199</v>
      </c>
      <c r="E1424" t="str">
        <f>_xlfn.XLOOKUP(Table1[[#This Row],[Product_ID]],[1]!Table1[Product_ID],[1]!Table1[Product_Name])</f>
        <v>Sports Product 19</v>
      </c>
      <c r="F1424" t="str">
        <f>_xlfn.XLOOKUP(Table1[[#This Row],[Product_ID]],[1]!Table1[Product_ID],[1]!Table1[Category])</f>
        <v>Sports</v>
      </c>
      <c r="G1424">
        <f>_xlfn.XLOOKUP(Table1[[#This Row],[Product_ID]],[1]!Table1[Product_ID],[1]!Table1[Unit_Price])</f>
        <v>11395</v>
      </c>
      <c r="H1424">
        <f>_xlfn.XLOOKUP(Table1[[#This Row],[Product_ID]],[1]!Table1[Product_ID],[1]!Table1[Cost])</f>
        <v>5697.5</v>
      </c>
      <c r="I1424">
        <v>5</v>
      </c>
      <c r="J1424">
        <v>0</v>
      </c>
      <c r="K1424">
        <f>Table1[[#This Row],[Quantity]]*Table1[[#This Row],[Unit_Price]]</f>
        <v>56975</v>
      </c>
      <c r="L1424">
        <f>Table1[[#This Row],[Quantity]]*Table1[[#This Row],[Cost]]</f>
        <v>28487.5</v>
      </c>
      <c r="M1424">
        <f>Table1[[#This Row],[Sales]]-Table1[[#This Row],[Total_Cost]]</f>
        <v>28487.5</v>
      </c>
      <c r="N1424" s="1">
        <f>Table1[[#This Row],[Profit]]/Table1[[#This Row],[Sales]]</f>
        <v>0.5</v>
      </c>
      <c r="O1424" t="str">
        <f>TEXT(Table1[[#This Row],[Order_Date]],"mmmm")</f>
        <v>May</v>
      </c>
      <c r="P1424">
        <f>YEAR(Table1[[#This Row],[Order_Date]])</f>
        <v>2024</v>
      </c>
      <c r="Q1424" t="str">
        <f>"Q"&amp;ROUNDUP(MONTH(Table1[[#This Row],[Order_Date]])/3,0)</f>
        <v>Q2</v>
      </c>
    </row>
    <row r="1425" spans="1:17" x14ac:dyDescent="0.25">
      <c r="A1425" t="s">
        <v>2908</v>
      </c>
      <c r="B1425" t="s">
        <v>755</v>
      </c>
      <c r="C1425" t="s">
        <v>300</v>
      </c>
      <c r="D1425" t="s">
        <v>37</v>
      </c>
      <c r="E1425" t="str">
        <f>_xlfn.XLOOKUP(Table1[[#This Row],[Product_ID]],[1]!Table1[Product_ID],[1]!Table1[Product_Name])</f>
        <v>Home &amp; Kitchen Product 46</v>
      </c>
      <c r="F1425" t="str">
        <f>_xlfn.XLOOKUP(Table1[[#This Row],[Product_ID]],[1]!Table1[Product_ID],[1]!Table1[Category])</f>
        <v>Home &amp; Kitchen</v>
      </c>
      <c r="G1425">
        <f>_xlfn.XLOOKUP(Table1[[#This Row],[Product_ID]],[1]!Table1[Product_ID],[1]!Table1[Unit_Price])</f>
        <v>10604</v>
      </c>
      <c r="H1425">
        <f>_xlfn.XLOOKUP(Table1[[#This Row],[Product_ID]],[1]!Table1[Product_ID],[1]!Table1[Cost])</f>
        <v>5302</v>
      </c>
      <c r="I1425">
        <v>3</v>
      </c>
      <c r="J1425">
        <v>15</v>
      </c>
      <c r="K1425">
        <f>Table1[[#This Row],[Quantity]]*Table1[[#This Row],[Unit_Price]]</f>
        <v>31812</v>
      </c>
      <c r="L1425">
        <f>Table1[[#This Row],[Quantity]]*Table1[[#This Row],[Cost]]</f>
        <v>15906</v>
      </c>
      <c r="M1425">
        <f>Table1[[#This Row],[Sales]]-Table1[[#This Row],[Total_Cost]]</f>
        <v>15906</v>
      </c>
      <c r="N1425" s="1">
        <f>Table1[[#This Row],[Profit]]/Table1[[#This Row],[Sales]]</f>
        <v>0.5</v>
      </c>
      <c r="O1425" t="str">
        <f>TEXT(Table1[[#This Row],[Order_Date]],"mmmm")</f>
        <v>October</v>
      </c>
      <c r="P1425">
        <f>YEAR(Table1[[#This Row],[Order_Date]])</f>
        <v>2025</v>
      </c>
      <c r="Q1425" t="str">
        <f>"Q"&amp;ROUNDUP(MONTH(Table1[[#This Row],[Order_Date]])/3,0)</f>
        <v>Q4</v>
      </c>
    </row>
    <row r="1426" spans="1:17" x14ac:dyDescent="0.25">
      <c r="A1426" t="s">
        <v>2909</v>
      </c>
      <c r="B1426" t="s">
        <v>109</v>
      </c>
      <c r="C1426" t="s">
        <v>731</v>
      </c>
      <c r="D1426" t="s">
        <v>195</v>
      </c>
      <c r="E1426" t="str">
        <f>_xlfn.XLOOKUP(Table1[[#This Row],[Product_ID]],[1]!Table1[Product_ID],[1]!Table1[Product_Name])</f>
        <v>Electronics Product 57</v>
      </c>
      <c r="F1426" t="str">
        <f>_xlfn.XLOOKUP(Table1[[#This Row],[Product_ID]],[1]!Table1[Product_ID],[1]!Table1[Category])</f>
        <v>Electronics</v>
      </c>
      <c r="G1426">
        <f>_xlfn.XLOOKUP(Table1[[#This Row],[Product_ID]],[1]!Table1[Product_ID],[1]!Table1[Unit_Price])</f>
        <v>26846</v>
      </c>
      <c r="H1426">
        <f>_xlfn.XLOOKUP(Table1[[#This Row],[Product_ID]],[1]!Table1[Product_ID],[1]!Table1[Cost])</f>
        <v>16107.6</v>
      </c>
      <c r="I1426">
        <v>4</v>
      </c>
      <c r="J1426">
        <v>10</v>
      </c>
      <c r="K1426">
        <f>Table1[[#This Row],[Quantity]]*Table1[[#This Row],[Unit_Price]]</f>
        <v>107384</v>
      </c>
      <c r="L1426">
        <f>Table1[[#This Row],[Quantity]]*Table1[[#This Row],[Cost]]</f>
        <v>64430.400000000001</v>
      </c>
      <c r="M1426">
        <f>Table1[[#This Row],[Sales]]-Table1[[#This Row],[Total_Cost]]</f>
        <v>42953.599999999999</v>
      </c>
      <c r="N1426" s="1">
        <f>Table1[[#This Row],[Profit]]/Table1[[#This Row],[Sales]]</f>
        <v>0.39999999999999997</v>
      </c>
      <c r="O1426" t="str">
        <f>TEXT(Table1[[#This Row],[Order_Date]],"mmmm")</f>
        <v>May</v>
      </c>
      <c r="P1426">
        <f>YEAR(Table1[[#This Row],[Order_Date]])</f>
        <v>2025</v>
      </c>
      <c r="Q1426" t="str">
        <f>"Q"&amp;ROUNDUP(MONTH(Table1[[#This Row],[Order_Date]])/3,0)</f>
        <v>Q2</v>
      </c>
    </row>
    <row r="1427" spans="1:17" x14ac:dyDescent="0.25">
      <c r="A1427" t="s">
        <v>2910</v>
      </c>
      <c r="B1427" t="s">
        <v>613</v>
      </c>
      <c r="C1427" t="s">
        <v>2630</v>
      </c>
      <c r="D1427" t="s">
        <v>131</v>
      </c>
      <c r="E1427" t="str">
        <f>_xlfn.XLOOKUP(Table1[[#This Row],[Product_ID]],[1]!Table1[Product_ID],[1]!Table1[Product_Name])</f>
        <v>Sports Product 50</v>
      </c>
      <c r="F1427" t="str">
        <f>_xlfn.XLOOKUP(Table1[[#This Row],[Product_ID]],[1]!Table1[Product_ID],[1]!Table1[Category])</f>
        <v>Sports</v>
      </c>
      <c r="G1427">
        <f>_xlfn.XLOOKUP(Table1[[#This Row],[Product_ID]],[1]!Table1[Product_ID],[1]!Table1[Unit_Price])</f>
        <v>10475</v>
      </c>
      <c r="H1427">
        <f>_xlfn.XLOOKUP(Table1[[#This Row],[Product_ID]],[1]!Table1[Product_ID],[1]!Table1[Cost])</f>
        <v>7332.5</v>
      </c>
      <c r="I1427">
        <v>5</v>
      </c>
      <c r="J1427">
        <v>0</v>
      </c>
      <c r="K1427">
        <f>Table1[[#This Row],[Quantity]]*Table1[[#This Row],[Unit_Price]]</f>
        <v>52375</v>
      </c>
      <c r="L1427">
        <f>Table1[[#This Row],[Quantity]]*Table1[[#This Row],[Cost]]</f>
        <v>36662.5</v>
      </c>
      <c r="M1427">
        <f>Table1[[#This Row],[Sales]]-Table1[[#This Row],[Total_Cost]]</f>
        <v>15712.5</v>
      </c>
      <c r="N1427" s="1">
        <f>Table1[[#This Row],[Profit]]/Table1[[#This Row],[Sales]]</f>
        <v>0.3</v>
      </c>
      <c r="O1427" t="str">
        <f>TEXT(Table1[[#This Row],[Order_Date]],"mmmm")</f>
        <v>May</v>
      </c>
      <c r="P1427">
        <f>YEAR(Table1[[#This Row],[Order_Date]])</f>
        <v>2025</v>
      </c>
      <c r="Q1427" t="str">
        <f>"Q"&amp;ROUNDUP(MONTH(Table1[[#This Row],[Order_Date]])/3,0)</f>
        <v>Q2</v>
      </c>
    </row>
    <row r="1428" spans="1:17" x14ac:dyDescent="0.25">
      <c r="A1428" t="s">
        <v>2911</v>
      </c>
      <c r="B1428" t="s">
        <v>2006</v>
      </c>
      <c r="C1428" t="s">
        <v>2912</v>
      </c>
      <c r="D1428" t="s">
        <v>199</v>
      </c>
      <c r="E1428" t="str">
        <f>_xlfn.XLOOKUP(Table1[[#This Row],[Product_ID]],[1]!Table1[Product_ID],[1]!Table1[Product_Name])</f>
        <v>Sports Product 19</v>
      </c>
      <c r="F1428" t="str">
        <f>_xlfn.XLOOKUP(Table1[[#This Row],[Product_ID]],[1]!Table1[Product_ID],[1]!Table1[Category])</f>
        <v>Sports</v>
      </c>
      <c r="G1428">
        <f>_xlfn.XLOOKUP(Table1[[#This Row],[Product_ID]],[1]!Table1[Product_ID],[1]!Table1[Unit_Price])</f>
        <v>11395</v>
      </c>
      <c r="H1428">
        <f>_xlfn.XLOOKUP(Table1[[#This Row],[Product_ID]],[1]!Table1[Product_ID],[1]!Table1[Cost])</f>
        <v>5697.5</v>
      </c>
      <c r="I1428">
        <v>2</v>
      </c>
      <c r="J1428">
        <v>15</v>
      </c>
      <c r="K1428">
        <f>Table1[[#This Row],[Quantity]]*Table1[[#This Row],[Unit_Price]]</f>
        <v>22790</v>
      </c>
      <c r="L1428">
        <f>Table1[[#This Row],[Quantity]]*Table1[[#This Row],[Cost]]</f>
        <v>11395</v>
      </c>
      <c r="M1428">
        <f>Table1[[#This Row],[Sales]]-Table1[[#This Row],[Total_Cost]]</f>
        <v>11395</v>
      </c>
      <c r="N1428" s="1">
        <f>Table1[[#This Row],[Profit]]/Table1[[#This Row],[Sales]]</f>
        <v>0.5</v>
      </c>
      <c r="O1428" t="str">
        <f>TEXT(Table1[[#This Row],[Order_Date]],"mmmm")</f>
        <v>October</v>
      </c>
      <c r="P1428">
        <f>YEAR(Table1[[#This Row],[Order_Date]])</f>
        <v>2025</v>
      </c>
      <c r="Q1428" t="str">
        <f>"Q"&amp;ROUNDUP(MONTH(Table1[[#This Row],[Order_Date]])/3,0)</f>
        <v>Q4</v>
      </c>
    </row>
    <row r="1429" spans="1:17" x14ac:dyDescent="0.25">
      <c r="A1429" t="s">
        <v>2913</v>
      </c>
      <c r="B1429" t="s">
        <v>1751</v>
      </c>
      <c r="C1429" t="s">
        <v>686</v>
      </c>
      <c r="D1429" t="s">
        <v>59</v>
      </c>
      <c r="E1429" t="str">
        <f>_xlfn.XLOOKUP(Table1[[#This Row],[Product_ID]],[1]!Table1[Product_ID],[1]!Table1[Product_Name])</f>
        <v>Sports Product 23</v>
      </c>
      <c r="F1429" t="str">
        <f>_xlfn.XLOOKUP(Table1[[#This Row],[Product_ID]],[1]!Table1[Product_ID],[1]!Table1[Category])</f>
        <v>Sports</v>
      </c>
      <c r="G1429">
        <f>_xlfn.XLOOKUP(Table1[[#This Row],[Product_ID]],[1]!Table1[Product_ID],[1]!Table1[Unit_Price])</f>
        <v>4437</v>
      </c>
      <c r="H1429">
        <f>_xlfn.XLOOKUP(Table1[[#This Row],[Product_ID]],[1]!Table1[Product_ID],[1]!Table1[Cost])</f>
        <v>2662.2</v>
      </c>
      <c r="I1429">
        <v>4</v>
      </c>
      <c r="J1429">
        <v>15</v>
      </c>
      <c r="K1429">
        <f>Table1[[#This Row],[Quantity]]*Table1[[#This Row],[Unit_Price]]</f>
        <v>17748</v>
      </c>
      <c r="L1429">
        <f>Table1[[#This Row],[Quantity]]*Table1[[#This Row],[Cost]]</f>
        <v>10648.8</v>
      </c>
      <c r="M1429">
        <f>Table1[[#This Row],[Sales]]-Table1[[#This Row],[Total_Cost]]</f>
        <v>7099.2000000000007</v>
      </c>
      <c r="N1429" s="1">
        <f>Table1[[#This Row],[Profit]]/Table1[[#This Row],[Sales]]</f>
        <v>0.4</v>
      </c>
      <c r="O1429" t="str">
        <f>TEXT(Table1[[#This Row],[Order_Date]],"mmmm")</f>
        <v>July</v>
      </c>
      <c r="P1429">
        <f>YEAR(Table1[[#This Row],[Order_Date]])</f>
        <v>2025</v>
      </c>
      <c r="Q1429" t="str">
        <f>"Q"&amp;ROUNDUP(MONTH(Table1[[#This Row],[Order_Date]])/3,0)</f>
        <v>Q3</v>
      </c>
    </row>
    <row r="1430" spans="1:17" x14ac:dyDescent="0.25">
      <c r="A1430" t="s">
        <v>2914</v>
      </c>
      <c r="B1430" t="s">
        <v>1754</v>
      </c>
      <c r="C1430" t="s">
        <v>2915</v>
      </c>
      <c r="D1430" t="s">
        <v>41</v>
      </c>
      <c r="E1430" t="str">
        <f>_xlfn.XLOOKUP(Table1[[#This Row],[Product_ID]],[1]!Table1[Product_ID],[1]!Table1[Product_Name])</f>
        <v>Clothing Product 86</v>
      </c>
      <c r="F1430" t="str">
        <f>_xlfn.XLOOKUP(Table1[[#This Row],[Product_ID]],[1]!Table1[Product_ID],[1]!Table1[Category])</f>
        <v>Clothing</v>
      </c>
      <c r="G1430">
        <f>_xlfn.XLOOKUP(Table1[[#This Row],[Product_ID]],[1]!Table1[Product_ID],[1]!Table1[Unit_Price])</f>
        <v>3333</v>
      </c>
      <c r="H1430">
        <f>_xlfn.XLOOKUP(Table1[[#This Row],[Product_ID]],[1]!Table1[Product_ID],[1]!Table1[Cost])</f>
        <v>2333.1</v>
      </c>
      <c r="I1430">
        <v>5</v>
      </c>
      <c r="J1430">
        <v>15</v>
      </c>
      <c r="K1430">
        <f>Table1[[#This Row],[Quantity]]*Table1[[#This Row],[Unit_Price]]</f>
        <v>16665</v>
      </c>
      <c r="L1430">
        <f>Table1[[#This Row],[Quantity]]*Table1[[#This Row],[Cost]]</f>
        <v>11665.5</v>
      </c>
      <c r="M1430">
        <f>Table1[[#This Row],[Sales]]-Table1[[#This Row],[Total_Cost]]</f>
        <v>4999.5</v>
      </c>
      <c r="N1430" s="1">
        <f>Table1[[#This Row],[Profit]]/Table1[[#This Row],[Sales]]</f>
        <v>0.3</v>
      </c>
      <c r="O1430" t="str">
        <f>TEXT(Table1[[#This Row],[Order_Date]],"mmmm")</f>
        <v>May</v>
      </c>
      <c r="P1430">
        <f>YEAR(Table1[[#This Row],[Order_Date]])</f>
        <v>2024</v>
      </c>
      <c r="Q1430" t="str">
        <f>"Q"&amp;ROUNDUP(MONTH(Table1[[#This Row],[Order_Date]])/3,0)</f>
        <v>Q2</v>
      </c>
    </row>
    <row r="1431" spans="1:17" x14ac:dyDescent="0.25">
      <c r="A1431" t="s">
        <v>2916</v>
      </c>
      <c r="B1431" t="s">
        <v>808</v>
      </c>
      <c r="C1431" t="s">
        <v>1842</v>
      </c>
      <c r="D1431" t="s">
        <v>313</v>
      </c>
      <c r="E1431" t="str">
        <f>_xlfn.XLOOKUP(Table1[[#This Row],[Product_ID]],[1]!Table1[Product_ID],[1]!Table1[Product_Name])</f>
        <v>Sports Product 44</v>
      </c>
      <c r="F1431" t="str">
        <f>_xlfn.XLOOKUP(Table1[[#This Row],[Product_ID]],[1]!Table1[Product_ID],[1]!Table1[Category])</f>
        <v>Sports</v>
      </c>
      <c r="G1431">
        <f>_xlfn.XLOOKUP(Table1[[#This Row],[Product_ID]],[1]!Table1[Product_ID],[1]!Table1[Unit_Price])</f>
        <v>5008</v>
      </c>
      <c r="H1431">
        <f>_xlfn.XLOOKUP(Table1[[#This Row],[Product_ID]],[1]!Table1[Product_ID],[1]!Table1[Cost])</f>
        <v>3505.6</v>
      </c>
      <c r="I1431">
        <v>2</v>
      </c>
      <c r="J1431">
        <v>15</v>
      </c>
      <c r="K1431">
        <f>Table1[[#This Row],[Quantity]]*Table1[[#This Row],[Unit_Price]]</f>
        <v>10016</v>
      </c>
      <c r="L1431">
        <f>Table1[[#This Row],[Quantity]]*Table1[[#This Row],[Cost]]</f>
        <v>7011.2</v>
      </c>
      <c r="M1431">
        <f>Table1[[#This Row],[Sales]]-Table1[[#This Row],[Total_Cost]]</f>
        <v>3004.8</v>
      </c>
      <c r="N1431" s="1">
        <f>Table1[[#This Row],[Profit]]/Table1[[#This Row],[Sales]]</f>
        <v>0.30000000000000004</v>
      </c>
      <c r="O1431" t="str">
        <f>TEXT(Table1[[#This Row],[Order_Date]],"mmmm")</f>
        <v>August</v>
      </c>
      <c r="P1431">
        <f>YEAR(Table1[[#This Row],[Order_Date]])</f>
        <v>2024</v>
      </c>
      <c r="Q1431" t="str">
        <f>"Q"&amp;ROUNDUP(MONTH(Table1[[#This Row],[Order_Date]])/3,0)</f>
        <v>Q3</v>
      </c>
    </row>
    <row r="1432" spans="1:17" x14ac:dyDescent="0.25">
      <c r="A1432" t="s">
        <v>2917</v>
      </c>
      <c r="B1432" t="s">
        <v>1704</v>
      </c>
      <c r="C1432" t="s">
        <v>2918</v>
      </c>
      <c r="D1432" t="s">
        <v>377</v>
      </c>
      <c r="E1432" t="str">
        <f>_xlfn.XLOOKUP(Table1[[#This Row],[Product_ID]],[1]!Table1[Product_ID],[1]!Table1[Product_Name])</f>
        <v>Sports Product 2</v>
      </c>
      <c r="F1432" t="str">
        <f>_xlfn.XLOOKUP(Table1[[#This Row],[Product_ID]],[1]!Table1[Product_ID],[1]!Table1[Category])</f>
        <v>Sports</v>
      </c>
      <c r="G1432">
        <f>_xlfn.XLOOKUP(Table1[[#This Row],[Product_ID]],[1]!Table1[Product_ID],[1]!Table1[Unit_Price])</f>
        <v>4241</v>
      </c>
      <c r="H1432">
        <f>_xlfn.XLOOKUP(Table1[[#This Row],[Product_ID]],[1]!Table1[Product_ID],[1]!Table1[Cost])</f>
        <v>2120.5</v>
      </c>
      <c r="I1432">
        <v>5</v>
      </c>
      <c r="J1432">
        <v>0</v>
      </c>
      <c r="K1432">
        <f>Table1[[#This Row],[Quantity]]*Table1[[#This Row],[Unit_Price]]</f>
        <v>21205</v>
      </c>
      <c r="L1432">
        <f>Table1[[#This Row],[Quantity]]*Table1[[#This Row],[Cost]]</f>
        <v>10602.5</v>
      </c>
      <c r="M1432">
        <f>Table1[[#This Row],[Sales]]-Table1[[#This Row],[Total_Cost]]</f>
        <v>10602.5</v>
      </c>
      <c r="N1432" s="1">
        <f>Table1[[#This Row],[Profit]]/Table1[[#This Row],[Sales]]</f>
        <v>0.5</v>
      </c>
      <c r="O1432" t="str">
        <f>TEXT(Table1[[#This Row],[Order_Date]],"mmmm")</f>
        <v>July</v>
      </c>
      <c r="P1432">
        <f>YEAR(Table1[[#This Row],[Order_Date]])</f>
        <v>2024</v>
      </c>
      <c r="Q1432" t="str">
        <f>"Q"&amp;ROUNDUP(MONTH(Table1[[#This Row],[Order_Date]])/3,0)</f>
        <v>Q3</v>
      </c>
    </row>
    <row r="1433" spans="1:17" x14ac:dyDescent="0.25">
      <c r="A1433" t="s">
        <v>2919</v>
      </c>
      <c r="B1433" t="s">
        <v>2920</v>
      </c>
      <c r="C1433" t="s">
        <v>682</v>
      </c>
      <c r="D1433" t="s">
        <v>135</v>
      </c>
      <c r="E1433" t="str">
        <f>_xlfn.XLOOKUP(Table1[[#This Row],[Product_ID]],[1]!Table1[Product_ID],[1]!Table1[Product_Name])</f>
        <v>Electronics Product 28</v>
      </c>
      <c r="F1433" t="str">
        <f>_xlfn.XLOOKUP(Table1[[#This Row],[Product_ID]],[1]!Table1[Product_ID],[1]!Table1[Category])</f>
        <v>Electronics</v>
      </c>
      <c r="G1433">
        <f>_xlfn.XLOOKUP(Table1[[#This Row],[Product_ID]],[1]!Table1[Product_ID],[1]!Table1[Unit_Price])</f>
        <v>9664</v>
      </c>
      <c r="H1433">
        <f>_xlfn.XLOOKUP(Table1[[#This Row],[Product_ID]],[1]!Table1[Product_ID],[1]!Table1[Cost])</f>
        <v>4832</v>
      </c>
      <c r="I1433">
        <v>5</v>
      </c>
      <c r="J1433">
        <v>5</v>
      </c>
      <c r="K1433">
        <f>Table1[[#This Row],[Quantity]]*Table1[[#This Row],[Unit_Price]]</f>
        <v>48320</v>
      </c>
      <c r="L1433">
        <f>Table1[[#This Row],[Quantity]]*Table1[[#This Row],[Cost]]</f>
        <v>24160</v>
      </c>
      <c r="M1433">
        <f>Table1[[#This Row],[Sales]]-Table1[[#This Row],[Total_Cost]]</f>
        <v>24160</v>
      </c>
      <c r="N1433" s="1">
        <f>Table1[[#This Row],[Profit]]/Table1[[#This Row],[Sales]]</f>
        <v>0.5</v>
      </c>
      <c r="O1433" t="str">
        <f>TEXT(Table1[[#This Row],[Order_Date]],"mmmm")</f>
        <v>December</v>
      </c>
      <c r="P1433">
        <f>YEAR(Table1[[#This Row],[Order_Date]])</f>
        <v>2025</v>
      </c>
      <c r="Q1433" t="str">
        <f>"Q"&amp;ROUNDUP(MONTH(Table1[[#This Row],[Order_Date]])/3,0)</f>
        <v>Q4</v>
      </c>
    </row>
    <row r="1434" spans="1:17" x14ac:dyDescent="0.25">
      <c r="A1434" t="s">
        <v>2921</v>
      </c>
      <c r="B1434" t="s">
        <v>446</v>
      </c>
      <c r="C1434" t="s">
        <v>2922</v>
      </c>
      <c r="D1434" t="s">
        <v>45</v>
      </c>
      <c r="E1434" t="str">
        <f>_xlfn.XLOOKUP(Table1[[#This Row],[Product_ID]],[1]!Table1[Product_ID],[1]!Table1[Product_Name])</f>
        <v>Clothing Product 32</v>
      </c>
      <c r="F1434" t="str">
        <f>_xlfn.XLOOKUP(Table1[[#This Row],[Product_ID]],[1]!Table1[Product_ID],[1]!Table1[Category])</f>
        <v>Clothing</v>
      </c>
      <c r="G1434">
        <f>_xlfn.XLOOKUP(Table1[[#This Row],[Product_ID]],[1]!Table1[Product_ID],[1]!Table1[Unit_Price])</f>
        <v>3034</v>
      </c>
      <c r="H1434">
        <f>_xlfn.XLOOKUP(Table1[[#This Row],[Product_ID]],[1]!Table1[Product_ID],[1]!Table1[Cost])</f>
        <v>1820.4</v>
      </c>
      <c r="I1434">
        <v>3</v>
      </c>
      <c r="J1434">
        <v>0</v>
      </c>
      <c r="K1434">
        <f>Table1[[#This Row],[Quantity]]*Table1[[#This Row],[Unit_Price]]</f>
        <v>9102</v>
      </c>
      <c r="L1434">
        <f>Table1[[#This Row],[Quantity]]*Table1[[#This Row],[Cost]]</f>
        <v>5461.2000000000007</v>
      </c>
      <c r="M1434">
        <f>Table1[[#This Row],[Sales]]-Table1[[#This Row],[Total_Cost]]</f>
        <v>3640.7999999999993</v>
      </c>
      <c r="N1434" s="1">
        <f>Table1[[#This Row],[Profit]]/Table1[[#This Row],[Sales]]</f>
        <v>0.39999999999999991</v>
      </c>
      <c r="O1434" t="str">
        <f>TEXT(Table1[[#This Row],[Order_Date]],"mmmm")</f>
        <v>December</v>
      </c>
      <c r="P1434">
        <f>YEAR(Table1[[#This Row],[Order_Date]])</f>
        <v>2025</v>
      </c>
      <c r="Q1434" t="str">
        <f>"Q"&amp;ROUNDUP(MONTH(Table1[[#This Row],[Order_Date]])/3,0)</f>
        <v>Q4</v>
      </c>
    </row>
    <row r="1435" spans="1:17" x14ac:dyDescent="0.25">
      <c r="A1435" t="s">
        <v>2923</v>
      </c>
      <c r="B1435" t="s">
        <v>1530</v>
      </c>
      <c r="C1435" t="s">
        <v>2121</v>
      </c>
      <c r="D1435" t="s">
        <v>317</v>
      </c>
      <c r="E1435" t="str">
        <f>_xlfn.XLOOKUP(Table1[[#This Row],[Product_ID]],[1]!Table1[Product_ID],[1]!Table1[Product_Name])</f>
        <v>Beauty Product 90</v>
      </c>
      <c r="F1435" t="str">
        <f>_xlfn.XLOOKUP(Table1[[#This Row],[Product_ID]],[1]!Table1[Product_ID],[1]!Table1[Category])</f>
        <v>Beauty</v>
      </c>
      <c r="G1435">
        <f>_xlfn.XLOOKUP(Table1[[#This Row],[Product_ID]],[1]!Table1[Product_ID],[1]!Table1[Unit_Price])</f>
        <v>1510</v>
      </c>
      <c r="H1435">
        <f>_xlfn.XLOOKUP(Table1[[#This Row],[Product_ID]],[1]!Table1[Product_ID],[1]!Table1[Cost])</f>
        <v>755</v>
      </c>
      <c r="I1435">
        <v>1</v>
      </c>
      <c r="J1435">
        <v>0</v>
      </c>
      <c r="K1435">
        <f>Table1[[#This Row],[Quantity]]*Table1[[#This Row],[Unit_Price]]</f>
        <v>1510</v>
      </c>
      <c r="L1435">
        <f>Table1[[#This Row],[Quantity]]*Table1[[#This Row],[Cost]]</f>
        <v>755</v>
      </c>
      <c r="M1435">
        <f>Table1[[#This Row],[Sales]]-Table1[[#This Row],[Total_Cost]]</f>
        <v>755</v>
      </c>
      <c r="N1435" s="1">
        <f>Table1[[#This Row],[Profit]]/Table1[[#This Row],[Sales]]</f>
        <v>0.5</v>
      </c>
      <c r="O1435" t="str">
        <f>TEXT(Table1[[#This Row],[Order_Date]],"mmmm")</f>
        <v>October</v>
      </c>
      <c r="P1435">
        <f>YEAR(Table1[[#This Row],[Order_Date]])</f>
        <v>2025</v>
      </c>
      <c r="Q1435" t="str">
        <f>"Q"&amp;ROUNDUP(MONTH(Table1[[#This Row],[Order_Date]])/3,0)</f>
        <v>Q4</v>
      </c>
    </row>
    <row r="1436" spans="1:17" x14ac:dyDescent="0.25">
      <c r="A1436" t="s">
        <v>2924</v>
      </c>
      <c r="B1436" t="s">
        <v>239</v>
      </c>
      <c r="C1436" t="s">
        <v>591</v>
      </c>
      <c r="D1436" t="s">
        <v>288</v>
      </c>
      <c r="E1436" t="str">
        <f>_xlfn.XLOOKUP(Table1[[#This Row],[Product_ID]],[1]!Table1[Product_ID],[1]!Table1[Product_Name])</f>
        <v>Clothing Product 81</v>
      </c>
      <c r="F1436" t="str">
        <f>_xlfn.XLOOKUP(Table1[[#This Row],[Product_ID]],[1]!Table1[Product_ID],[1]!Table1[Category])</f>
        <v>Clothing</v>
      </c>
      <c r="G1436">
        <f>_xlfn.XLOOKUP(Table1[[#This Row],[Product_ID]],[1]!Table1[Product_ID],[1]!Table1[Unit_Price])</f>
        <v>4046</v>
      </c>
      <c r="H1436">
        <f>_xlfn.XLOOKUP(Table1[[#This Row],[Product_ID]],[1]!Table1[Product_ID],[1]!Table1[Cost])</f>
        <v>2427.6</v>
      </c>
      <c r="I1436">
        <v>4</v>
      </c>
      <c r="J1436">
        <v>10</v>
      </c>
      <c r="K1436">
        <f>Table1[[#This Row],[Quantity]]*Table1[[#This Row],[Unit_Price]]</f>
        <v>16184</v>
      </c>
      <c r="L1436">
        <f>Table1[[#This Row],[Quantity]]*Table1[[#This Row],[Cost]]</f>
        <v>9710.4</v>
      </c>
      <c r="M1436">
        <f>Table1[[#This Row],[Sales]]-Table1[[#This Row],[Total_Cost]]</f>
        <v>6473.6</v>
      </c>
      <c r="N1436" s="1">
        <f>Table1[[#This Row],[Profit]]/Table1[[#This Row],[Sales]]</f>
        <v>0.4</v>
      </c>
      <c r="O1436" t="str">
        <f>TEXT(Table1[[#This Row],[Order_Date]],"mmmm")</f>
        <v>April</v>
      </c>
      <c r="P1436">
        <f>YEAR(Table1[[#This Row],[Order_Date]])</f>
        <v>2024</v>
      </c>
      <c r="Q1436" t="str">
        <f>"Q"&amp;ROUNDUP(MONTH(Table1[[#This Row],[Order_Date]])/3,0)</f>
        <v>Q2</v>
      </c>
    </row>
    <row r="1437" spans="1:17" x14ac:dyDescent="0.25">
      <c r="A1437" t="s">
        <v>2925</v>
      </c>
      <c r="B1437" t="s">
        <v>834</v>
      </c>
      <c r="C1437" t="s">
        <v>2127</v>
      </c>
      <c r="D1437" t="s">
        <v>454</v>
      </c>
      <c r="E1437" t="str">
        <f>_xlfn.XLOOKUP(Table1[[#This Row],[Product_ID]],[1]!Table1[Product_ID],[1]!Table1[Product_Name])</f>
        <v>Home &amp; Kitchen Product 94</v>
      </c>
      <c r="F1437" t="str">
        <f>_xlfn.XLOOKUP(Table1[[#This Row],[Product_ID]],[1]!Table1[Product_ID],[1]!Table1[Category])</f>
        <v>Home &amp; Kitchen</v>
      </c>
      <c r="G1437">
        <f>_xlfn.XLOOKUP(Table1[[#This Row],[Product_ID]],[1]!Table1[Product_ID],[1]!Table1[Unit_Price])</f>
        <v>13434</v>
      </c>
      <c r="H1437">
        <f>_xlfn.XLOOKUP(Table1[[#This Row],[Product_ID]],[1]!Table1[Product_ID],[1]!Table1[Cost])</f>
        <v>9403.7999999999993</v>
      </c>
      <c r="I1437">
        <v>5</v>
      </c>
      <c r="J1437">
        <v>5</v>
      </c>
      <c r="K1437">
        <f>Table1[[#This Row],[Quantity]]*Table1[[#This Row],[Unit_Price]]</f>
        <v>67170</v>
      </c>
      <c r="L1437">
        <f>Table1[[#This Row],[Quantity]]*Table1[[#This Row],[Cost]]</f>
        <v>47019</v>
      </c>
      <c r="M1437">
        <f>Table1[[#This Row],[Sales]]-Table1[[#This Row],[Total_Cost]]</f>
        <v>20151</v>
      </c>
      <c r="N1437" s="1">
        <f>Table1[[#This Row],[Profit]]/Table1[[#This Row],[Sales]]</f>
        <v>0.3</v>
      </c>
      <c r="O1437" t="str">
        <f>TEXT(Table1[[#This Row],[Order_Date]],"mmmm")</f>
        <v>July</v>
      </c>
      <c r="P1437">
        <f>YEAR(Table1[[#This Row],[Order_Date]])</f>
        <v>2024</v>
      </c>
      <c r="Q1437" t="str">
        <f>"Q"&amp;ROUNDUP(MONTH(Table1[[#This Row],[Order_Date]])/3,0)</f>
        <v>Q3</v>
      </c>
    </row>
    <row r="1438" spans="1:17" x14ac:dyDescent="0.25">
      <c r="A1438" t="s">
        <v>2926</v>
      </c>
      <c r="B1438" t="s">
        <v>2927</v>
      </c>
      <c r="C1438" t="s">
        <v>2182</v>
      </c>
      <c r="D1438" t="s">
        <v>426</v>
      </c>
      <c r="E1438" t="str">
        <f>_xlfn.XLOOKUP(Table1[[#This Row],[Product_ID]],[1]!Table1[Product_ID],[1]!Table1[Product_Name])</f>
        <v>Clothing Product 95</v>
      </c>
      <c r="F1438" t="str">
        <f>_xlfn.XLOOKUP(Table1[[#This Row],[Product_ID]],[1]!Table1[Product_ID],[1]!Table1[Category])</f>
        <v>Clothing</v>
      </c>
      <c r="G1438">
        <f>_xlfn.XLOOKUP(Table1[[#This Row],[Product_ID]],[1]!Table1[Product_ID],[1]!Table1[Unit_Price])</f>
        <v>4520</v>
      </c>
      <c r="H1438">
        <f>_xlfn.XLOOKUP(Table1[[#This Row],[Product_ID]],[1]!Table1[Product_ID],[1]!Table1[Cost])</f>
        <v>3164</v>
      </c>
      <c r="I1438">
        <v>1</v>
      </c>
      <c r="J1438">
        <v>5</v>
      </c>
      <c r="K1438">
        <f>Table1[[#This Row],[Quantity]]*Table1[[#This Row],[Unit_Price]]</f>
        <v>4520</v>
      </c>
      <c r="L1438">
        <f>Table1[[#This Row],[Quantity]]*Table1[[#This Row],[Cost]]</f>
        <v>3164</v>
      </c>
      <c r="M1438">
        <f>Table1[[#This Row],[Sales]]-Table1[[#This Row],[Total_Cost]]</f>
        <v>1356</v>
      </c>
      <c r="N1438" s="1">
        <f>Table1[[#This Row],[Profit]]/Table1[[#This Row],[Sales]]</f>
        <v>0.3</v>
      </c>
      <c r="O1438" t="str">
        <f>TEXT(Table1[[#This Row],[Order_Date]],"mmmm")</f>
        <v>June</v>
      </c>
      <c r="P1438">
        <f>YEAR(Table1[[#This Row],[Order_Date]])</f>
        <v>2024</v>
      </c>
      <c r="Q1438" t="str">
        <f>"Q"&amp;ROUNDUP(MONTH(Table1[[#This Row],[Order_Date]])/3,0)</f>
        <v>Q2</v>
      </c>
    </row>
    <row r="1439" spans="1:17" x14ac:dyDescent="0.25">
      <c r="A1439" t="s">
        <v>2928</v>
      </c>
      <c r="B1439" t="s">
        <v>169</v>
      </c>
      <c r="C1439" t="s">
        <v>988</v>
      </c>
      <c r="D1439" t="s">
        <v>450</v>
      </c>
      <c r="E1439" t="str">
        <f>_xlfn.XLOOKUP(Table1[[#This Row],[Product_ID]],[1]!Table1[Product_ID],[1]!Table1[Product_Name])</f>
        <v>Electronics Product 82</v>
      </c>
      <c r="F1439" t="str">
        <f>_xlfn.XLOOKUP(Table1[[#This Row],[Product_ID]],[1]!Table1[Product_ID],[1]!Table1[Category])</f>
        <v>Electronics</v>
      </c>
      <c r="G1439">
        <f>_xlfn.XLOOKUP(Table1[[#This Row],[Product_ID]],[1]!Table1[Product_ID],[1]!Table1[Unit_Price])</f>
        <v>354</v>
      </c>
      <c r="H1439">
        <f>_xlfn.XLOOKUP(Table1[[#This Row],[Product_ID]],[1]!Table1[Product_ID],[1]!Table1[Cost])</f>
        <v>247.8</v>
      </c>
      <c r="I1439">
        <v>2</v>
      </c>
      <c r="J1439">
        <v>20</v>
      </c>
      <c r="K1439">
        <f>Table1[[#This Row],[Quantity]]*Table1[[#This Row],[Unit_Price]]</f>
        <v>708</v>
      </c>
      <c r="L1439">
        <f>Table1[[#This Row],[Quantity]]*Table1[[#This Row],[Cost]]</f>
        <v>495.6</v>
      </c>
      <c r="M1439">
        <f>Table1[[#This Row],[Sales]]-Table1[[#This Row],[Total_Cost]]</f>
        <v>212.39999999999998</v>
      </c>
      <c r="N1439" s="1">
        <f>Table1[[#This Row],[Profit]]/Table1[[#This Row],[Sales]]</f>
        <v>0.3</v>
      </c>
      <c r="O1439" t="str">
        <f>TEXT(Table1[[#This Row],[Order_Date]],"mmmm")</f>
        <v>February</v>
      </c>
      <c r="P1439">
        <f>YEAR(Table1[[#This Row],[Order_Date]])</f>
        <v>2024</v>
      </c>
      <c r="Q1439" t="str">
        <f>"Q"&amp;ROUNDUP(MONTH(Table1[[#This Row],[Order_Date]])/3,0)</f>
        <v>Q1</v>
      </c>
    </row>
    <row r="1440" spans="1:17" x14ac:dyDescent="0.25">
      <c r="A1440" t="s">
        <v>2929</v>
      </c>
      <c r="B1440" t="s">
        <v>218</v>
      </c>
      <c r="C1440" t="s">
        <v>372</v>
      </c>
      <c r="D1440" t="s">
        <v>257</v>
      </c>
      <c r="E1440" t="str">
        <f>_xlfn.XLOOKUP(Table1[[#This Row],[Product_ID]],[1]!Table1[Product_ID],[1]!Table1[Product_Name])</f>
        <v>Beauty Product 3</v>
      </c>
      <c r="F1440" t="str">
        <f>_xlfn.XLOOKUP(Table1[[#This Row],[Product_ID]],[1]!Table1[Product_ID],[1]!Table1[Category])</f>
        <v>Beauty</v>
      </c>
      <c r="G1440">
        <f>_xlfn.XLOOKUP(Table1[[#This Row],[Product_ID]],[1]!Table1[Product_ID],[1]!Table1[Unit_Price])</f>
        <v>569</v>
      </c>
      <c r="H1440">
        <f>_xlfn.XLOOKUP(Table1[[#This Row],[Product_ID]],[1]!Table1[Product_ID],[1]!Table1[Cost])</f>
        <v>341.4</v>
      </c>
      <c r="I1440">
        <v>1</v>
      </c>
      <c r="J1440">
        <v>15</v>
      </c>
      <c r="K1440">
        <f>Table1[[#This Row],[Quantity]]*Table1[[#This Row],[Unit_Price]]</f>
        <v>569</v>
      </c>
      <c r="L1440">
        <f>Table1[[#This Row],[Quantity]]*Table1[[#This Row],[Cost]]</f>
        <v>341.4</v>
      </c>
      <c r="M1440">
        <f>Table1[[#This Row],[Sales]]-Table1[[#This Row],[Total_Cost]]</f>
        <v>227.60000000000002</v>
      </c>
      <c r="N1440" s="1">
        <f>Table1[[#This Row],[Profit]]/Table1[[#This Row],[Sales]]</f>
        <v>0.4</v>
      </c>
      <c r="O1440" t="str">
        <f>TEXT(Table1[[#This Row],[Order_Date]],"mmmm")</f>
        <v>November</v>
      </c>
      <c r="P1440">
        <f>YEAR(Table1[[#This Row],[Order_Date]])</f>
        <v>2024</v>
      </c>
      <c r="Q1440" t="str">
        <f>"Q"&amp;ROUNDUP(MONTH(Table1[[#This Row],[Order_Date]])/3,0)</f>
        <v>Q4</v>
      </c>
    </row>
    <row r="1441" spans="1:17" x14ac:dyDescent="0.25">
      <c r="A1441" t="s">
        <v>2930</v>
      </c>
      <c r="B1441" t="s">
        <v>544</v>
      </c>
      <c r="C1441" t="s">
        <v>2076</v>
      </c>
      <c r="D1441" t="s">
        <v>1526</v>
      </c>
      <c r="E1441" t="str">
        <f>_xlfn.XLOOKUP(Table1[[#This Row],[Product_ID]],[1]!Table1[Product_ID],[1]!Table1[Product_Name])</f>
        <v>Electronics Product 6</v>
      </c>
      <c r="F1441" t="str">
        <f>_xlfn.XLOOKUP(Table1[[#This Row],[Product_ID]],[1]!Table1[Product_ID],[1]!Table1[Category])</f>
        <v>Electronics</v>
      </c>
      <c r="G1441">
        <f>_xlfn.XLOOKUP(Table1[[#This Row],[Product_ID]],[1]!Table1[Product_ID],[1]!Table1[Unit_Price])</f>
        <v>18855</v>
      </c>
      <c r="H1441">
        <f>_xlfn.XLOOKUP(Table1[[#This Row],[Product_ID]],[1]!Table1[Product_ID],[1]!Table1[Cost])</f>
        <v>9427.5</v>
      </c>
      <c r="I1441">
        <v>1</v>
      </c>
      <c r="J1441">
        <v>15</v>
      </c>
      <c r="K1441">
        <f>Table1[[#This Row],[Quantity]]*Table1[[#This Row],[Unit_Price]]</f>
        <v>18855</v>
      </c>
      <c r="L1441">
        <f>Table1[[#This Row],[Quantity]]*Table1[[#This Row],[Cost]]</f>
        <v>9427.5</v>
      </c>
      <c r="M1441">
        <f>Table1[[#This Row],[Sales]]-Table1[[#This Row],[Total_Cost]]</f>
        <v>9427.5</v>
      </c>
      <c r="N1441" s="1">
        <f>Table1[[#This Row],[Profit]]/Table1[[#This Row],[Sales]]</f>
        <v>0.5</v>
      </c>
      <c r="O1441" t="str">
        <f>TEXT(Table1[[#This Row],[Order_Date]],"mmmm")</f>
        <v>March</v>
      </c>
      <c r="P1441">
        <f>YEAR(Table1[[#This Row],[Order_Date]])</f>
        <v>2024</v>
      </c>
      <c r="Q1441" t="str">
        <f>"Q"&amp;ROUNDUP(MONTH(Table1[[#This Row],[Order_Date]])/3,0)</f>
        <v>Q1</v>
      </c>
    </row>
    <row r="1442" spans="1:17" x14ac:dyDescent="0.25">
      <c r="A1442" t="s">
        <v>2931</v>
      </c>
      <c r="B1442" t="s">
        <v>2727</v>
      </c>
      <c r="C1442" t="s">
        <v>610</v>
      </c>
      <c r="D1442" t="s">
        <v>171</v>
      </c>
      <c r="E1442" t="str">
        <f>_xlfn.XLOOKUP(Table1[[#This Row],[Product_ID]],[1]!Table1[Product_ID],[1]!Table1[Product_Name])</f>
        <v>Clothing Product 27</v>
      </c>
      <c r="F1442" t="str">
        <f>_xlfn.XLOOKUP(Table1[[#This Row],[Product_ID]],[1]!Table1[Product_ID],[1]!Table1[Category])</f>
        <v>Clothing</v>
      </c>
      <c r="G1442">
        <f>_xlfn.XLOOKUP(Table1[[#This Row],[Product_ID]],[1]!Table1[Product_ID],[1]!Table1[Unit_Price])</f>
        <v>4969</v>
      </c>
      <c r="H1442">
        <f>_xlfn.XLOOKUP(Table1[[#This Row],[Product_ID]],[1]!Table1[Product_ID],[1]!Table1[Cost])</f>
        <v>2484.5</v>
      </c>
      <c r="I1442">
        <v>1</v>
      </c>
      <c r="J1442">
        <v>20</v>
      </c>
      <c r="K1442">
        <f>Table1[[#This Row],[Quantity]]*Table1[[#This Row],[Unit_Price]]</f>
        <v>4969</v>
      </c>
      <c r="L1442">
        <f>Table1[[#This Row],[Quantity]]*Table1[[#This Row],[Cost]]</f>
        <v>2484.5</v>
      </c>
      <c r="M1442">
        <f>Table1[[#This Row],[Sales]]-Table1[[#This Row],[Total_Cost]]</f>
        <v>2484.5</v>
      </c>
      <c r="N1442" s="1">
        <f>Table1[[#This Row],[Profit]]/Table1[[#This Row],[Sales]]</f>
        <v>0.5</v>
      </c>
      <c r="O1442" t="str">
        <f>TEXT(Table1[[#This Row],[Order_Date]],"mmmm")</f>
        <v>December</v>
      </c>
      <c r="P1442">
        <f>YEAR(Table1[[#This Row],[Order_Date]])</f>
        <v>2025</v>
      </c>
      <c r="Q1442" t="str">
        <f>"Q"&amp;ROUNDUP(MONTH(Table1[[#This Row],[Order_Date]])/3,0)</f>
        <v>Q4</v>
      </c>
    </row>
    <row r="1443" spans="1:17" x14ac:dyDescent="0.25">
      <c r="A1443" t="s">
        <v>2932</v>
      </c>
      <c r="B1443" t="s">
        <v>544</v>
      </c>
      <c r="C1443" t="s">
        <v>247</v>
      </c>
      <c r="D1443" t="s">
        <v>394</v>
      </c>
      <c r="E1443" t="str">
        <f>_xlfn.XLOOKUP(Table1[[#This Row],[Product_ID]],[1]!Table1[Product_ID],[1]!Table1[Product_Name])</f>
        <v>Electronics Product 45</v>
      </c>
      <c r="F1443" t="str">
        <f>_xlfn.XLOOKUP(Table1[[#This Row],[Product_ID]],[1]!Table1[Product_ID],[1]!Table1[Category])</f>
        <v>Electronics</v>
      </c>
      <c r="G1443">
        <f>_xlfn.XLOOKUP(Table1[[#This Row],[Product_ID]],[1]!Table1[Product_ID],[1]!Table1[Unit_Price])</f>
        <v>31300</v>
      </c>
      <c r="H1443">
        <f>_xlfn.XLOOKUP(Table1[[#This Row],[Product_ID]],[1]!Table1[Product_ID],[1]!Table1[Cost])</f>
        <v>18780</v>
      </c>
      <c r="I1443">
        <v>2</v>
      </c>
      <c r="J1443">
        <v>10</v>
      </c>
      <c r="K1443">
        <f>Table1[[#This Row],[Quantity]]*Table1[[#This Row],[Unit_Price]]</f>
        <v>62600</v>
      </c>
      <c r="L1443">
        <f>Table1[[#This Row],[Quantity]]*Table1[[#This Row],[Cost]]</f>
        <v>37560</v>
      </c>
      <c r="M1443">
        <f>Table1[[#This Row],[Sales]]-Table1[[#This Row],[Total_Cost]]</f>
        <v>25040</v>
      </c>
      <c r="N1443" s="1">
        <f>Table1[[#This Row],[Profit]]/Table1[[#This Row],[Sales]]</f>
        <v>0.4</v>
      </c>
      <c r="O1443" t="str">
        <f>TEXT(Table1[[#This Row],[Order_Date]],"mmmm")</f>
        <v>March</v>
      </c>
      <c r="P1443">
        <f>YEAR(Table1[[#This Row],[Order_Date]])</f>
        <v>2024</v>
      </c>
      <c r="Q1443" t="str">
        <f>"Q"&amp;ROUNDUP(MONTH(Table1[[#This Row],[Order_Date]])/3,0)</f>
        <v>Q1</v>
      </c>
    </row>
    <row r="1444" spans="1:17" x14ac:dyDescent="0.25">
      <c r="A1444" t="s">
        <v>2933</v>
      </c>
      <c r="B1444" t="s">
        <v>2788</v>
      </c>
      <c r="C1444" t="s">
        <v>2760</v>
      </c>
      <c r="D1444" t="s">
        <v>842</v>
      </c>
      <c r="E1444" t="str">
        <f>_xlfn.XLOOKUP(Table1[[#This Row],[Product_ID]],[1]!Table1[Product_ID],[1]!Table1[Product_Name])</f>
        <v>Sports Product 35</v>
      </c>
      <c r="F1444" t="str">
        <f>_xlfn.XLOOKUP(Table1[[#This Row],[Product_ID]],[1]!Table1[Product_ID],[1]!Table1[Category])</f>
        <v>Sports</v>
      </c>
      <c r="G1444">
        <f>_xlfn.XLOOKUP(Table1[[#This Row],[Product_ID]],[1]!Table1[Product_ID],[1]!Table1[Unit_Price])</f>
        <v>3185</v>
      </c>
      <c r="H1444">
        <f>_xlfn.XLOOKUP(Table1[[#This Row],[Product_ID]],[1]!Table1[Product_ID],[1]!Table1[Cost])</f>
        <v>1592.5</v>
      </c>
      <c r="I1444">
        <v>5</v>
      </c>
      <c r="J1444">
        <v>15</v>
      </c>
      <c r="K1444">
        <f>Table1[[#This Row],[Quantity]]*Table1[[#This Row],[Unit_Price]]</f>
        <v>15925</v>
      </c>
      <c r="L1444">
        <f>Table1[[#This Row],[Quantity]]*Table1[[#This Row],[Cost]]</f>
        <v>7962.5</v>
      </c>
      <c r="M1444">
        <f>Table1[[#This Row],[Sales]]-Table1[[#This Row],[Total_Cost]]</f>
        <v>7962.5</v>
      </c>
      <c r="N1444" s="1">
        <f>Table1[[#This Row],[Profit]]/Table1[[#This Row],[Sales]]</f>
        <v>0.5</v>
      </c>
      <c r="O1444" t="str">
        <f>TEXT(Table1[[#This Row],[Order_Date]],"mmmm")</f>
        <v>February</v>
      </c>
      <c r="P1444">
        <f>YEAR(Table1[[#This Row],[Order_Date]])</f>
        <v>2025</v>
      </c>
      <c r="Q1444" t="str">
        <f>"Q"&amp;ROUNDUP(MONTH(Table1[[#This Row],[Order_Date]])/3,0)</f>
        <v>Q1</v>
      </c>
    </row>
    <row r="1445" spans="1:17" x14ac:dyDescent="0.25">
      <c r="A1445" t="s">
        <v>2934</v>
      </c>
      <c r="B1445" t="s">
        <v>1489</v>
      </c>
      <c r="C1445" t="s">
        <v>2935</v>
      </c>
      <c r="D1445" t="s">
        <v>570</v>
      </c>
      <c r="E1445" t="str">
        <f>_xlfn.XLOOKUP(Table1[[#This Row],[Product_ID]],[1]!Table1[Product_ID],[1]!Table1[Product_Name])</f>
        <v>Electronics Product 87</v>
      </c>
      <c r="F1445" t="str">
        <f>_xlfn.XLOOKUP(Table1[[#This Row],[Product_ID]],[1]!Table1[Product_ID],[1]!Table1[Category])</f>
        <v>Electronics</v>
      </c>
      <c r="G1445">
        <f>_xlfn.XLOOKUP(Table1[[#This Row],[Product_ID]],[1]!Table1[Product_ID],[1]!Table1[Unit_Price])</f>
        <v>25216</v>
      </c>
      <c r="H1445">
        <f>_xlfn.XLOOKUP(Table1[[#This Row],[Product_ID]],[1]!Table1[Product_ID],[1]!Table1[Cost])</f>
        <v>17651.2</v>
      </c>
      <c r="I1445">
        <v>2</v>
      </c>
      <c r="J1445">
        <v>15</v>
      </c>
      <c r="K1445">
        <f>Table1[[#This Row],[Quantity]]*Table1[[#This Row],[Unit_Price]]</f>
        <v>50432</v>
      </c>
      <c r="L1445">
        <f>Table1[[#This Row],[Quantity]]*Table1[[#This Row],[Cost]]</f>
        <v>35302.400000000001</v>
      </c>
      <c r="M1445">
        <f>Table1[[#This Row],[Sales]]-Table1[[#This Row],[Total_Cost]]</f>
        <v>15129.599999999999</v>
      </c>
      <c r="N1445" s="1">
        <f>Table1[[#This Row],[Profit]]/Table1[[#This Row],[Sales]]</f>
        <v>0.3</v>
      </c>
      <c r="O1445" t="str">
        <f>TEXT(Table1[[#This Row],[Order_Date]],"mmmm")</f>
        <v>November</v>
      </c>
      <c r="P1445">
        <f>YEAR(Table1[[#This Row],[Order_Date]])</f>
        <v>2024</v>
      </c>
      <c r="Q1445" t="str">
        <f>"Q"&amp;ROUNDUP(MONTH(Table1[[#This Row],[Order_Date]])/3,0)</f>
        <v>Q4</v>
      </c>
    </row>
    <row r="1446" spans="1:17" x14ac:dyDescent="0.25">
      <c r="A1446" t="s">
        <v>2936</v>
      </c>
      <c r="B1446" t="s">
        <v>1530</v>
      </c>
      <c r="C1446" t="s">
        <v>956</v>
      </c>
      <c r="D1446" t="s">
        <v>29</v>
      </c>
      <c r="E1446" t="str">
        <f>_xlfn.XLOOKUP(Table1[[#This Row],[Product_ID]],[1]!Table1[Product_ID],[1]!Table1[Product_Name])</f>
        <v>Beauty Product 18</v>
      </c>
      <c r="F1446" t="str">
        <f>_xlfn.XLOOKUP(Table1[[#This Row],[Product_ID]],[1]!Table1[Product_ID],[1]!Table1[Category])</f>
        <v>Beauty</v>
      </c>
      <c r="G1446">
        <f>_xlfn.XLOOKUP(Table1[[#This Row],[Product_ID]],[1]!Table1[Product_ID],[1]!Table1[Unit_Price])</f>
        <v>3985</v>
      </c>
      <c r="H1446">
        <f>_xlfn.XLOOKUP(Table1[[#This Row],[Product_ID]],[1]!Table1[Product_ID],[1]!Table1[Cost])</f>
        <v>2789.5</v>
      </c>
      <c r="I1446">
        <v>2</v>
      </c>
      <c r="J1446">
        <v>0</v>
      </c>
      <c r="K1446">
        <f>Table1[[#This Row],[Quantity]]*Table1[[#This Row],[Unit_Price]]</f>
        <v>7970</v>
      </c>
      <c r="L1446">
        <f>Table1[[#This Row],[Quantity]]*Table1[[#This Row],[Cost]]</f>
        <v>5579</v>
      </c>
      <c r="M1446">
        <f>Table1[[#This Row],[Sales]]-Table1[[#This Row],[Total_Cost]]</f>
        <v>2391</v>
      </c>
      <c r="N1446" s="1">
        <f>Table1[[#This Row],[Profit]]/Table1[[#This Row],[Sales]]</f>
        <v>0.3</v>
      </c>
      <c r="O1446" t="str">
        <f>TEXT(Table1[[#This Row],[Order_Date]],"mmmm")</f>
        <v>October</v>
      </c>
      <c r="P1446">
        <f>YEAR(Table1[[#This Row],[Order_Date]])</f>
        <v>2025</v>
      </c>
      <c r="Q1446" t="str">
        <f>"Q"&amp;ROUNDUP(MONTH(Table1[[#This Row],[Order_Date]])/3,0)</f>
        <v>Q4</v>
      </c>
    </row>
    <row r="1447" spans="1:17" x14ac:dyDescent="0.25">
      <c r="A1447" t="s">
        <v>2937</v>
      </c>
      <c r="B1447" t="s">
        <v>580</v>
      </c>
      <c r="C1447" t="s">
        <v>1896</v>
      </c>
      <c r="D1447" t="s">
        <v>81</v>
      </c>
      <c r="E1447" t="str">
        <f>_xlfn.XLOOKUP(Table1[[#This Row],[Product_ID]],[1]!Table1[Product_ID],[1]!Table1[Product_Name])</f>
        <v>Beauty Product 4</v>
      </c>
      <c r="F1447" t="str">
        <f>_xlfn.XLOOKUP(Table1[[#This Row],[Product_ID]],[1]!Table1[Product_ID],[1]!Table1[Category])</f>
        <v>Beauty</v>
      </c>
      <c r="G1447">
        <f>_xlfn.XLOOKUP(Table1[[#This Row],[Product_ID]],[1]!Table1[Product_ID],[1]!Table1[Unit_Price])</f>
        <v>591</v>
      </c>
      <c r="H1447">
        <f>_xlfn.XLOOKUP(Table1[[#This Row],[Product_ID]],[1]!Table1[Product_ID],[1]!Table1[Cost])</f>
        <v>354.6</v>
      </c>
      <c r="I1447">
        <v>4</v>
      </c>
      <c r="J1447">
        <v>5</v>
      </c>
      <c r="K1447">
        <f>Table1[[#This Row],[Quantity]]*Table1[[#This Row],[Unit_Price]]</f>
        <v>2364</v>
      </c>
      <c r="L1447">
        <f>Table1[[#This Row],[Quantity]]*Table1[[#This Row],[Cost]]</f>
        <v>1418.4</v>
      </c>
      <c r="M1447">
        <f>Table1[[#This Row],[Sales]]-Table1[[#This Row],[Total_Cost]]</f>
        <v>945.59999999999991</v>
      </c>
      <c r="N1447" s="1">
        <f>Table1[[#This Row],[Profit]]/Table1[[#This Row],[Sales]]</f>
        <v>0.39999999999999997</v>
      </c>
      <c r="O1447" t="str">
        <f>TEXT(Table1[[#This Row],[Order_Date]],"mmmm")</f>
        <v>June</v>
      </c>
      <c r="P1447">
        <f>YEAR(Table1[[#This Row],[Order_Date]])</f>
        <v>2025</v>
      </c>
      <c r="Q1447" t="str">
        <f>"Q"&amp;ROUNDUP(MONTH(Table1[[#This Row],[Order_Date]])/3,0)</f>
        <v>Q2</v>
      </c>
    </row>
    <row r="1448" spans="1:17" x14ac:dyDescent="0.25">
      <c r="A1448" t="s">
        <v>2938</v>
      </c>
      <c r="B1448" t="s">
        <v>678</v>
      </c>
      <c r="C1448" t="s">
        <v>2467</v>
      </c>
      <c r="D1448" t="s">
        <v>199</v>
      </c>
      <c r="E1448" t="str">
        <f>_xlfn.XLOOKUP(Table1[[#This Row],[Product_ID]],[1]!Table1[Product_ID],[1]!Table1[Product_Name])</f>
        <v>Sports Product 19</v>
      </c>
      <c r="F1448" t="str">
        <f>_xlfn.XLOOKUP(Table1[[#This Row],[Product_ID]],[1]!Table1[Product_ID],[1]!Table1[Category])</f>
        <v>Sports</v>
      </c>
      <c r="G1448">
        <f>_xlfn.XLOOKUP(Table1[[#This Row],[Product_ID]],[1]!Table1[Product_ID],[1]!Table1[Unit_Price])</f>
        <v>11395</v>
      </c>
      <c r="H1448">
        <f>_xlfn.XLOOKUP(Table1[[#This Row],[Product_ID]],[1]!Table1[Product_ID],[1]!Table1[Cost])</f>
        <v>5697.5</v>
      </c>
      <c r="I1448">
        <v>2</v>
      </c>
      <c r="J1448">
        <v>20</v>
      </c>
      <c r="K1448">
        <f>Table1[[#This Row],[Quantity]]*Table1[[#This Row],[Unit_Price]]</f>
        <v>22790</v>
      </c>
      <c r="L1448">
        <f>Table1[[#This Row],[Quantity]]*Table1[[#This Row],[Cost]]</f>
        <v>11395</v>
      </c>
      <c r="M1448">
        <f>Table1[[#This Row],[Sales]]-Table1[[#This Row],[Total_Cost]]</f>
        <v>11395</v>
      </c>
      <c r="N1448" s="1">
        <f>Table1[[#This Row],[Profit]]/Table1[[#This Row],[Sales]]</f>
        <v>0.5</v>
      </c>
      <c r="O1448" t="str">
        <f>TEXT(Table1[[#This Row],[Order_Date]],"mmmm")</f>
        <v>November</v>
      </c>
      <c r="P1448">
        <f>YEAR(Table1[[#This Row],[Order_Date]])</f>
        <v>2025</v>
      </c>
      <c r="Q1448" t="str">
        <f>"Q"&amp;ROUNDUP(MONTH(Table1[[#This Row],[Order_Date]])/3,0)</f>
        <v>Q4</v>
      </c>
    </row>
    <row r="1449" spans="1:17" x14ac:dyDescent="0.25">
      <c r="A1449" t="s">
        <v>2939</v>
      </c>
      <c r="B1449" t="s">
        <v>1264</v>
      </c>
      <c r="C1449" t="s">
        <v>2292</v>
      </c>
      <c r="D1449" t="s">
        <v>131</v>
      </c>
      <c r="E1449" t="str">
        <f>_xlfn.XLOOKUP(Table1[[#This Row],[Product_ID]],[1]!Table1[Product_ID],[1]!Table1[Product_Name])</f>
        <v>Sports Product 50</v>
      </c>
      <c r="F1449" t="str">
        <f>_xlfn.XLOOKUP(Table1[[#This Row],[Product_ID]],[1]!Table1[Product_ID],[1]!Table1[Category])</f>
        <v>Sports</v>
      </c>
      <c r="G1449">
        <f>_xlfn.XLOOKUP(Table1[[#This Row],[Product_ID]],[1]!Table1[Product_ID],[1]!Table1[Unit_Price])</f>
        <v>10475</v>
      </c>
      <c r="H1449">
        <f>_xlfn.XLOOKUP(Table1[[#This Row],[Product_ID]],[1]!Table1[Product_ID],[1]!Table1[Cost])</f>
        <v>7332.5</v>
      </c>
      <c r="I1449">
        <v>2</v>
      </c>
      <c r="J1449">
        <v>0</v>
      </c>
      <c r="K1449">
        <f>Table1[[#This Row],[Quantity]]*Table1[[#This Row],[Unit_Price]]</f>
        <v>20950</v>
      </c>
      <c r="L1449">
        <f>Table1[[#This Row],[Quantity]]*Table1[[#This Row],[Cost]]</f>
        <v>14665</v>
      </c>
      <c r="M1449">
        <f>Table1[[#This Row],[Sales]]-Table1[[#This Row],[Total_Cost]]</f>
        <v>6285</v>
      </c>
      <c r="N1449" s="1">
        <f>Table1[[#This Row],[Profit]]/Table1[[#This Row],[Sales]]</f>
        <v>0.3</v>
      </c>
      <c r="O1449" t="str">
        <f>TEXT(Table1[[#This Row],[Order_Date]],"mmmm")</f>
        <v>August</v>
      </c>
      <c r="P1449">
        <f>YEAR(Table1[[#This Row],[Order_Date]])</f>
        <v>2024</v>
      </c>
      <c r="Q1449" t="str">
        <f>"Q"&amp;ROUNDUP(MONTH(Table1[[#This Row],[Order_Date]])/3,0)</f>
        <v>Q3</v>
      </c>
    </row>
    <row r="1450" spans="1:17" x14ac:dyDescent="0.25">
      <c r="A1450" t="s">
        <v>2940</v>
      </c>
      <c r="B1450" t="s">
        <v>407</v>
      </c>
      <c r="C1450" t="s">
        <v>959</v>
      </c>
      <c r="D1450" t="s">
        <v>237</v>
      </c>
      <c r="E1450" t="str">
        <f>_xlfn.XLOOKUP(Table1[[#This Row],[Product_ID]],[1]!Table1[Product_ID],[1]!Table1[Product_Name])</f>
        <v>Sports Product 61</v>
      </c>
      <c r="F1450" t="str">
        <f>_xlfn.XLOOKUP(Table1[[#This Row],[Product_ID]],[1]!Table1[Product_ID],[1]!Table1[Category])</f>
        <v>Sports</v>
      </c>
      <c r="G1450">
        <f>_xlfn.XLOOKUP(Table1[[#This Row],[Product_ID]],[1]!Table1[Product_ID],[1]!Table1[Unit_Price])</f>
        <v>7170</v>
      </c>
      <c r="H1450">
        <f>_xlfn.XLOOKUP(Table1[[#This Row],[Product_ID]],[1]!Table1[Product_ID],[1]!Table1[Cost])</f>
        <v>3585</v>
      </c>
      <c r="I1450">
        <v>5</v>
      </c>
      <c r="J1450">
        <v>0</v>
      </c>
      <c r="K1450">
        <f>Table1[[#This Row],[Quantity]]*Table1[[#This Row],[Unit_Price]]</f>
        <v>35850</v>
      </c>
      <c r="L1450">
        <f>Table1[[#This Row],[Quantity]]*Table1[[#This Row],[Cost]]</f>
        <v>17925</v>
      </c>
      <c r="M1450">
        <f>Table1[[#This Row],[Sales]]-Table1[[#This Row],[Total_Cost]]</f>
        <v>17925</v>
      </c>
      <c r="N1450" s="1">
        <f>Table1[[#This Row],[Profit]]/Table1[[#This Row],[Sales]]</f>
        <v>0.5</v>
      </c>
      <c r="O1450" t="str">
        <f>TEXT(Table1[[#This Row],[Order_Date]],"mmmm")</f>
        <v>August</v>
      </c>
      <c r="P1450">
        <f>YEAR(Table1[[#This Row],[Order_Date]])</f>
        <v>2025</v>
      </c>
      <c r="Q1450" t="str">
        <f>"Q"&amp;ROUNDUP(MONTH(Table1[[#This Row],[Order_Date]])/3,0)</f>
        <v>Q3</v>
      </c>
    </row>
    <row r="1451" spans="1:17" x14ac:dyDescent="0.25">
      <c r="A1451" t="s">
        <v>2941</v>
      </c>
      <c r="B1451" t="s">
        <v>2238</v>
      </c>
      <c r="C1451" t="s">
        <v>2446</v>
      </c>
      <c r="D1451" t="s">
        <v>1034</v>
      </c>
      <c r="E1451" t="str">
        <f>_xlfn.XLOOKUP(Table1[[#This Row],[Product_ID]],[1]!Table1[Product_ID],[1]!Table1[Product_Name])</f>
        <v>Electronics Product 36</v>
      </c>
      <c r="F1451" t="str">
        <f>_xlfn.XLOOKUP(Table1[[#This Row],[Product_ID]],[1]!Table1[Product_ID],[1]!Table1[Category])</f>
        <v>Electronics</v>
      </c>
      <c r="G1451">
        <f>_xlfn.XLOOKUP(Table1[[#This Row],[Product_ID]],[1]!Table1[Product_ID],[1]!Table1[Unit_Price])</f>
        <v>3046</v>
      </c>
      <c r="H1451">
        <f>_xlfn.XLOOKUP(Table1[[#This Row],[Product_ID]],[1]!Table1[Product_ID],[1]!Table1[Cost])</f>
        <v>1827.6</v>
      </c>
      <c r="I1451">
        <v>5</v>
      </c>
      <c r="J1451">
        <v>20</v>
      </c>
      <c r="K1451">
        <f>Table1[[#This Row],[Quantity]]*Table1[[#This Row],[Unit_Price]]</f>
        <v>15230</v>
      </c>
      <c r="L1451">
        <f>Table1[[#This Row],[Quantity]]*Table1[[#This Row],[Cost]]</f>
        <v>9138</v>
      </c>
      <c r="M1451">
        <f>Table1[[#This Row],[Sales]]-Table1[[#This Row],[Total_Cost]]</f>
        <v>6092</v>
      </c>
      <c r="N1451" s="1">
        <f>Table1[[#This Row],[Profit]]/Table1[[#This Row],[Sales]]</f>
        <v>0.4</v>
      </c>
      <c r="O1451" t="str">
        <f>TEXT(Table1[[#This Row],[Order_Date]],"mmmm")</f>
        <v>June</v>
      </c>
      <c r="P1451">
        <f>YEAR(Table1[[#This Row],[Order_Date]])</f>
        <v>2025</v>
      </c>
      <c r="Q1451" t="str">
        <f>"Q"&amp;ROUNDUP(MONTH(Table1[[#This Row],[Order_Date]])/3,0)</f>
        <v>Q2</v>
      </c>
    </row>
    <row r="1452" spans="1:17" x14ac:dyDescent="0.25">
      <c r="A1452" t="s">
        <v>2942</v>
      </c>
      <c r="B1452" t="s">
        <v>1463</v>
      </c>
      <c r="C1452" t="s">
        <v>233</v>
      </c>
      <c r="D1452" t="s">
        <v>476</v>
      </c>
      <c r="E1452" t="str">
        <f>_xlfn.XLOOKUP(Table1[[#This Row],[Product_ID]],[1]!Table1[Product_ID],[1]!Table1[Product_Name])</f>
        <v>Electronics Product 22</v>
      </c>
      <c r="F1452" t="str">
        <f>_xlfn.XLOOKUP(Table1[[#This Row],[Product_ID]],[1]!Table1[Product_ID],[1]!Table1[Category])</f>
        <v>Electronics</v>
      </c>
      <c r="G1452">
        <f>_xlfn.XLOOKUP(Table1[[#This Row],[Product_ID]],[1]!Table1[Product_ID],[1]!Table1[Unit_Price])</f>
        <v>48755</v>
      </c>
      <c r="H1452">
        <f>_xlfn.XLOOKUP(Table1[[#This Row],[Product_ID]],[1]!Table1[Product_ID],[1]!Table1[Cost])</f>
        <v>29253</v>
      </c>
      <c r="I1452">
        <v>4</v>
      </c>
      <c r="J1452">
        <v>0</v>
      </c>
      <c r="K1452">
        <f>Table1[[#This Row],[Quantity]]*Table1[[#This Row],[Unit_Price]]</f>
        <v>195020</v>
      </c>
      <c r="L1452">
        <f>Table1[[#This Row],[Quantity]]*Table1[[#This Row],[Cost]]</f>
        <v>117012</v>
      </c>
      <c r="M1452">
        <f>Table1[[#This Row],[Sales]]-Table1[[#This Row],[Total_Cost]]</f>
        <v>78008</v>
      </c>
      <c r="N1452" s="1">
        <f>Table1[[#This Row],[Profit]]/Table1[[#This Row],[Sales]]</f>
        <v>0.4</v>
      </c>
      <c r="O1452" t="str">
        <f>TEXT(Table1[[#This Row],[Order_Date]],"mmmm")</f>
        <v>August</v>
      </c>
      <c r="P1452">
        <f>YEAR(Table1[[#This Row],[Order_Date]])</f>
        <v>2025</v>
      </c>
      <c r="Q1452" t="str">
        <f>"Q"&amp;ROUNDUP(MONTH(Table1[[#This Row],[Order_Date]])/3,0)</f>
        <v>Q3</v>
      </c>
    </row>
    <row r="1453" spans="1:17" x14ac:dyDescent="0.25">
      <c r="A1453" t="s">
        <v>2943</v>
      </c>
      <c r="B1453" t="s">
        <v>755</v>
      </c>
      <c r="C1453" t="s">
        <v>2944</v>
      </c>
      <c r="D1453" t="s">
        <v>822</v>
      </c>
      <c r="E1453" t="str">
        <f>_xlfn.XLOOKUP(Table1[[#This Row],[Product_ID]],[1]!Table1[Product_ID],[1]!Table1[Product_Name])</f>
        <v>Electronics Product 31</v>
      </c>
      <c r="F1453" t="str">
        <f>_xlfn.XLOOKUP(Table1[[#This Row],[Product_ID]],[1]!Table1[Product_ID],[1]!Table1[Category])</f>
        <v>Electronics</v>
      </c>
      <c r="G1453">
        <f>_xlfn.XLOOKUP(Table1[[#This Row],[Product_ID]],[1]!Table1[Product_ID],[1]!Table1[Unit_Price])</f>
        <v>34152</v>
      </c>
      <c r="H1453">
        <f>_xlfn.XLOOKUP(Table1[[#This Row],[Product_ID]],[1]!Table1[Product_ID],[1]!Table1[Cost])</f>
        <v>23906.400000000001</v>
      </c>
      <c r="I1453">
        <v>5</v>
      </c>
      <c r="J1453">
        <v>20</v>
      </c>
      <c r="K1453">
        <f>Table1[[#This Row],[Quantity]]*Table1[[#This Row],[Unit_Price]]</f>
        <v>170760</v>
      </c>
      <c r="L1453">
        <f>Table1[[#This Row],[Quantity]]*Table1[[#This Row],[Cost]]</f>
        <v>119532</v>
      </c>
      <c r="M1453">
        <f>Table1[[#This Row],[Sales]]-Table1[[#This Row],[Total_Cost]]</f>
        <v>51228</v>
      </c>
      <c r="N1453" s="1">
        <f>Table1[[#This Row],[Profit]]/Table1[[#This Row],[Sales]]</f>
        <v>0.3</v>
      </c>
      <c r="O1453" t="str">
        <f>TEXT(Table1[[#This Row],[Order_Date]],"mmmm")</f>
        <v>October</v>
      </c>
      <c r="P1453">
        <f>YEAR(Table1[[#This Row],[Order_Date]])</f>
        <v>2025</v>
      </c>
      <c r="Q1453" t="str">
        <f>"Q"&amp;ROUNDUP(MONTH(Table1[[#This Row],[Order_Date]])/3,0)</f>
        <v>Q4</v>
      </c>
    </row>
    <row r="1454" spans="1:17" x14ac:dyDescent="0.25">
      <c r="A1454" t="s">
        <v>2945</v>
      </c>
      <c r="B1454" t="s">
        <v>2763</v>
      </c>
      <c r="C1454" t="s">
        <v>2777</v>
      </c>
      <c r="D1454" t="s">
        <v>9</v>
      </c>
      <c r="E1454" t="str">
        <f>_xlfn.XLOOKUP(Table1[[#This Row],[Product_ID]],[1]!Table1[Product_ID],[1]!Table1[Product_Name])</f>
        <v>Home &amp; Kitchen Product 10</v>
      </c>
      <c r="F1454" t="str">
        <f>_xlfn.XLOOKUP(Table1[[#This Row],[Product_ID]],[1]!Table1[Product_ID],[1]!Table1[Category])</f>
        <v>Home &amp; Kitchen</v>
      </c>
      <c r="G1454">
        <f>_xlfn.XLOOKUP(Table1[[#This Row],[Product_ID]],[1]!Table1[Product_ID],[1]!Table1[Unit_Price])</f>
        <v>10936</v>
      </c>
      <c r="H1454">
        <f>_xlfn.XLOOKUP(Table1[[#This Row],[Product_ID]],[1]!Table1[Product_ID],[1]!Table1[Cost])</f>
        <v>6561.6</v>
      </c>
      <c r="I1454">
        <v>4</v>
      </c>
      <c r="J1454">
        <v>10</v>
      </c>
      <c r="K1454">
        <f>Table1[[#This Row],[Quantity]]*Table1[[#This Row],[Unit_Price]]</f>
        <v>43744</v>
      </c>
      <c r="L1454">
        <f>Table1[[#This Row],[Quantity]]*Table1[[#This Row],[Cost]]</f>
        <v>26246.400000000001</v>
      </c>
      <c r="M1454">
        <f>Table1[[#This Row],[Sales]]-Table1[[#This Row],[Total_Cost]]</f>
        <v>17497.599999999999</v>
      </c>
      <c r="N1454" s="1">
        <f>Table1[[#This Row],[Profit]]/Table1[[#This Row],[Sales]]</f>
        <v>0.39999999999999997</v>
      </c>
      <c r="O1454" t="str">
        <f>TEXT(Table1[[#This Row],[Order_Date]],"mmmm")</f>
        <v>September</v>
      </c>
      <c r="P1454">
        <f>YEAR(Table1[[#This Row],[Order_Date]])</f>
        <v>2024</v>
      </c>
      <c r="Q1454" t="str">
        <f>"Q"&amp;ROUNDUP(MONTH(Table1[[#This Row],[Order_Date]])/3,0)</f>
        <v>Q3</v>
      </c>
    </row>
    <row r="1455" spans="1:17" x14ac:dyDescent="0.25">
      <c r="A1455" t="s">
        <v>2946</v>
      </c>
      <c r="B1455" t="s">
        <v>534</v>
      </c>
      <c r="C1455" t="s">
        <v>2947</v>
      </c>
      <c r="D1455" t="s">
        <v>444</v>
      </c>
      <c r="E1455" t="str">
        <f>_xlfn.XLOOKUP(Table1[[#This Row],[Product_ID]],[1]!Table1[Product_ID],[1]!Table1[Product_Name])</f>
        <v>Sports Product 14</v>
      </c>
      <c r="F1455" t="str">
        <f>_xlfn.XLOOKUP(Table1[[#This Row],[Product_ID]],[1]!Table1[Product_ID],[1]!Table1[Category])</f>
        <v>Sports</v>
      </c>
      <c r="G1455">
        <f>_xlfn.XLOOKUP(Table1[[#This Row],[Product_ID]],[1]!Table1[Product_ID],[1]!Table1[Unit_Price])</f>
        <v>9565</v>
      </c>
      <c r="H1455">
        <f>_xlfn.XLOOKUP(Table1[[#This Row],[Product_ID]],[1]!Table1[Product_ID],[1]!Table1[Cost])</f>
        <v>6695.5</v>
      </c>
      <c r="I1455">
        <v>5</v>
      </c>
      <c r="J1455">
        <v>10</v>
      </c>
      <c r="K1455">
        <f>Table1[[#This Row],[Quantity]]*Table1[[#This Row],[Unit_Price]]</f>
        <v>47825</v>
      </c>
      <c r="L1455">
        <f>Table1[[#This Row],[Quantity]]*Table1[[#This Row],[Cost]]</f>
        <v>33477.5</v>
      </c>
      <c r="M1455">
        <f>Table1[[#This Row],[Sales]]-Table1[[#This Row],[Total_Cost]]</f>
        <v>14347.5</v>
      </c>
      <c r="N1455" s="1">
        <f>Table1[[#This Row],[Profit]]/Table1[[#This Row],[Sales]]</f>
        <v>0.3</v>
      </c>
      <c r="O1455" t="str">
        <f>TEXT(Table1[[#This Row],[Order_Date]],"mmmm")</f>
        <v>September</v>
      </c>
      <c r="P1455">
        <f>YEAR(Table1[[#This Row],[Order_Date]])</f>
        <v>2025</v>
      </c>
      <c r="Q1455" t="str">
        <f>"Q"&amp;ROUNDUP(MONTH(Table1[[#This Row],[Order_Date]])/3,0)</f>
        <v>Q3</v>
      </c>
    </row>
    <row r="1456" spans="1:17" x14ac:dyDescent="0.25">
      <c r="A1456" t="s">
        <v>2948</v>
      </c>
      <c r="B1456" t="s">
        <v>1280</v>
      </c>
      <c r="C1456" t="s">
        <v>2093</v>
      </c>
      <c r="D1456" t="s">
        <v>563</v>
      </c>
      <c r="E1456" t="str">
        <f>_xlfn.XLOOKUP(Table1[[#This Row],[Product_ID]],[1]!Table1[Product_ID],[1]!Table1[Product_Name])</f>
        <v>Beauty Product 60</v>
      </c>
      <c r="F1456" t="str">
        <f>_xlfn.XLOOKUP(Table1[[#This Row],[Product_ID]],[1]!Table1[Product_ID],[1]!Table1[Category])</f>
        <v>Beauty</v>
      </c>
      <c r="G1456">
        <f>_xlfn.XLOOKUP(Table1[[#This Row],[Product_ID]],[1]!Table1[Product_ID],[1]!Table1[Unit_Price])</f>
        <v>758</v>
      </c>
      <c r="H1456">
        <f>_xlfn.XLOOKUP(Table1[[#This Row],[Product_ID]],[1]!Table1[Product_ID],[1]!Table1[Cost])</f>
        <v>530.6</v>
      </c>
      <c r="I1456">
        <v>4</v>
      </c>
      <c r="J1456">
        <v>10</v>
      </c>
      <c r="K1456">
        <f>Table1[[#This Row],[Quantity]]*Table1[[#This Row],[Unit_Price]]</f>
        <v>3032</v>
      </c>
      <c r="L1456">
        <f>Table1[[#This Row],[Quantity]]*Table1[[#This Row],[Cost]]</f>
        <v>2122.4</v>
      </c>
      <c r="M1456">
        <f>Table1[[#This Row],[Sales]]-Table1[[#This Row],[Total_Cost]]</f>
        <v>909.59999999999991</v>
      </c>
      <c r="N1456" s="1">
        <f>Table1[[#This Row],[Profit]]/Table1[[#This Row],[Sales]]</f>
        <v>0.3</v>
      </c>
      <c r="O1456" t="str">
        <f>TEXT(Table1[[#This Row],[Order_Date]],"mmmm")</f>
        <v>May</v>
      </c>
      <c r="P1456">
        <f>YEAR(Table1[[#This Row],[Order_Date]])</f>
        <v>2024</v>
      </c>
      <c r="Q1456" t="str">
        <f>"Q"&amp;ROUNDUP(MONTH(Table1[[#This Row],[Order_Date]])/3,0)</f>
        <v>Q2</v>
      </c>
    </row>
    <row r="1457" spans="1:17" x14ac:dyDescent="0.25">
      <c r="A1457" t="s">
        <v>2949</v>
      </c>
      <c r="B1457" t="s">
        <v>650</v>
      </c>
      <c r="C1457" t="s">
        <v>114</v>
      </c>
      <c r="D1457" t="s">
        <v>304</v>
      </c>
      <c r="E1457" t="str">
        <f>_xlfn.XLOOKUP(Table1[[#This Row],[Product_ID]],[1]!Table1[Product_ID],[1]!Table1[Product_Name])</f>
        <v>Sports Product 67</v>
      </c>
      <c r="F1457" t="str">
        <f>_xlfn.XLOOKUP(Table1[[#This Row],[Product_ID]],[1]!Table1[Product_ID],[1]!Table1[Category])</f>
        <v>Sports</v>
      </c>
      <c r="G1457">
        <f>_xlfn.XLOOKUP(Table1[[#This Row],[Product_ID]],[1]!Table1[Product_ID],[1]!Table1[Unit_Price])</f>
        <v>1463</v>
      </c>
      <c r="H1457">
        <f>_xlfn.XLOOKUP(Table1[[#This Row],[Product_ID]],[1]!Table1[Product_ID],[1]!Table1[Cost])</f>
        <v>731.5</v>
      </c>
      <c r="I1457">
        <v>5</v>
      </c>
      <c r="J1457">
        <v>20</v>
      </c>
      <c r="K1457">
        <f>Table1[[#This Row],[Quantity]]*Table1[[#This Row],[Unit_Price]]</f>
        <v>7315</v>
      </c>
      <c r="L1457">
        <f>Table1[[#This Row],[Quantity]]*Table1[[#This Row],[Cost]]</f>
        <v>3657.5</v>
      </c>
      <c r="M1457">
        <f>Table1[[#This Row],[Sales]]-Table1[[#This Row],[Total_Cost]]</f>
        <v>3657.5</v>
      </c>
      <c r="N1457" s="1">
        <f>Table1[[#This Row],[Profit]]/Table1[[#This Row],[Sales]]</f>
        <v>0.5</v>
      </c>
      <c r="O1457" t="str">
        <f>TEXT(Table1[[#This Row],[Order_Date]],"mmmm")</f>
        <v>February</v>
      </c>
      <c r="P1457">
        <f>YEAR(Table1[[#This Row],[Order_Date]])</f>
        <v>2025</v>
      </c>
      <c r="Q1457" t="str">
        <f>"Q"&amp;ROUNDUP(MONTH(Table1[[#This Row],[Order_Date]])/3,0)</f>
        <v>Q1</v>
      </c>
    </row>
    <row r="1458" spans="1:17" x14ac:dyDescent="0.25">
      <c r="A1458" t="s">
        <v>2950</v>
      </c>
      <c r="B1458" t="s">
        <v>322</v>
      </c>
      <c r="C1458" t="s">
        <v>2951</v>
      </c>
      <c r="D1458" t="s">
        <v>216</v>
      </c>
      <c r="E1458" t="str">
        <f>_xlfn.XLOOKUP(Table1[[#This Row],[Product_ID]],[1]!Table1[Product_ID],[1]!Table1[Product_Name])</f>
        <v>Beauty Product 69</v>
      </c>
      <c r="F1458" t="str">
        <f>_xlfn.XLOOKUP(Table1[[#This Row],[Product_ID]],[1]!Table1[Product_ID],[1]!Table1[Category])</f>
        <v>Beauty</v>
      </c>
      <c r="G1458">
        <f>_xlfn.XLOOKUP(Table1[[#This Row],[Product_ID]],[1]!Table1[Product_ID],[1]!Table1[Unit_Price])</f>
        <v>384</v>
      </c>
      <c r="H1458">
        <f>_xlfn.XLOOKUP(Table1[[#This Row],[Product_ID]],[1]!Table1[Product_ID],[1]!Table1[Cost])</f>
        <v>192</v>
      </c>
      <c r="I1458">
        <v>1</v>
      </c>
      <c r="J1458">
        <v>0</v>
      </c>
      <c r="K1458">
        <f>Table1[[#This Row],[Quantity]]*Table1[[#This Row],[Unit_Price]]</f>
        <v>384</v>
      </c>
      <c r="L1458">
        <f>Table1[[#This Row],[Quantity]]*Table1[[#This Row],[Cost]]</f>
        <v>192</v>
      </c>
      <c r="M1458">
        <f>Table1[[#This Row],[Sales]]-Table1[[#This Row],[Total_Cost]]</f>
        <v>192</v>
      </c>
      <c r="N1458" s="1">
        <f>Table1[[#This Row],[Profit]]/Table1[[#This Row],[Sales]]</f>
        <v>0.5</v>
      </c>
      <c r="O1458" t="str">
        <f>TEXT(Table1[[#This Row],[Order_Date]],"mmmm")</f>
        <v>June</v>
      </c>
      <c r="P1458">
        <f>YEAR(Table1[[#This Row],[Order_Date]])</f>
        <v>2025</v>
      </c>
      <c r="Q1458" t="str">
        <f>"Q"&amp;ROUNDUP(MONTH(Table1[[#This Row],[Order_Date]])/3,0)</f>
        <v>Q2</v>
      </c>
    </row>
    <row r="1459" spans="1:17" x14ac:dyDescent="0.25">
      <c r="A1459" t="s">
        <v>2952</v>
      </c>
      <c r="B1459" t="s">
        <v>54</v>
      </c>
      <c r="C1459" t="s">
        <v>130</v>
      </c>
      <c r="D1459" t="s">
        <v>855</v>
      </c>
      <c r="E1459" t="str">
        <f>_xlfn.XLOOKUP(Table1[[#This Row],[Product_ID]],[1]!Table1[Product_ID],[1]!Table1[Product_Name])</f>
        <v>Sports Product 62</v>
      </c>
      <c r="F1459" t="str">
        <f>_xlfn.XLOOKUP(Table1[[#This Row],[Product_ID]],[1]!Table1[Product_ID],[1]!Table1[Category])</f>
        <v>Sports</v>
      </c>
      <c r="G1459">
        <f>_xlfn.XLOOKUP(Table1[[#This Row],[Product_ID]],[1]!Table1[Product_ID],[1]!Table1[Unit_Price])</f>
        <v>2777</v>
      </c>
      <c r="H1459">
        <f>_xlfn.XLOOKUP(Table1[[#This Row],[Product_ID]],[1]!Table1[Product_ID],[1]!Table1[Cost])</f>
        <v>1943.9</v>
      </c>
      <c r="I1459">
        <v>1</v>
      </c>
      <c r="J1459">
        <v>5</v>
      </c>
      <c r="K1459">
        <f>Table1[[#This Row],[Quantity]]*Table1[[#This Row],[Unit_Price]]</f>
        <v>2777</v>
      </c>
      <c r="L1459">
        <f>Table1[[#This Row],[Quantity]]*Table1[[#This Row],[Cost]]</f>
        <v>1943.9</v>
      </c>
      <c r="M1459">
        <f>Table1[[#This Row],[Sales]]-Table1[[#This Row],[Total_Cost]]</f>
        <v>833.09999999999991</v>
      </c>
      <c r="N1459" s="1">
        <f>Table1[[#This Row],[Profit]]/Table1[[#This Row],[Sales]]</f>
        <v>0.3</v>
      </c>
      <c r="O1459" t="str">
        <f>TEXT(Table1[[#This Row],[Order_Date]],"mmmm")</f>
        <v>October</v>
      </c>
      <c r="P1459">
        <f>YEAR(Table1[[#This Row],[Order_Date]])</f>
        <v>2024</v>
      </c>
      <c r="Q1459" t="str">
        <f>"Q"&amp;ROUNDUP(MONTH(Table1[[#This Row],[Order_Date]])/3,0)</f>
        <v>Q4</v>
      </c>
    </row>
    <row r="1460" spans="1:17" x14ac:dyDescent="0.25">
      <c r="A1460" t="s">
        <v>2953</v>
      </c>
      <c r="B1460" t="s">
        <v>1989</v>
      </c>
      <c r="C1460" t="s">
        <v>1089</v>
      </c>
      <c r="D1460" t="s">
        <v>192</v>
      </c>
      <c r="E1460" t="str">
        <f>_xlfn.XLOOKUP(Table1[[#This Row],[Product_ID]],[1]!Table1[Product_ID],[1]!Table1[Product_Name])</f>
        <v>Electronics Product 37</v>
      </c>
      <c r="F1460" t="str">
        <f>_xlfn.XLOOKUP(Table1[[#This Row],[Product_ID]],[1]!Table1[Product_ID],[1]!Table1[Category])</f>
        <v>Electronics</v>
      </c>
      <c r="G1460">
        <f>_xlfn.XLOOKUP(Table1[[#This Row],[Product_ID]],[1]!Table1[Product_ID],[1]!Table1[Unit_Price])</f>
        <v>29046</v>
      </c>
      <c r="H1460">
        <f>_xlfn.XLOOKUP(Table1[[#This Row],[Product_ID]],[1]!Table1[Product_ID],[1]!Table1[Cost])</f>
        <v>20332.2</v>
      </c>
      <c r="I1460">
        <v>2</v>
      </c>
      <c r="J1460">
        <v>15</v>
      </c>
      <c r="K1460">
        <f>Table1[[#This Row],[Quantity]]*Table1[[#This Row],[Unit_Price]]</f>
        <v>58092</v>
      </c>
      <c r="L1460">
        <f>Table1[[#This Row],[Quantity]]*Table1[[#This Row],[Cost]]</f>
        <v>40664.400000000001</v>
      </c>
      <c r="M1460">
        <f>Table1[[#This Row],[Sales]]-Table1[[#This Row],[Total_Cost]]</f>
        <v>17427.599999999999</v>
      </c>
      <c r="N1460" s="1">
        <f>Table1[[#This Row],[Profit]]/Table1[[#This Row],[Sales]]</f>
        <v>0.3</v>
      </c>
      <c r="O1460" t="str">
        <f>TEXT(Table1[[#This Row],[Order_Date]],"mmmm")</f>
        <v>August</v>
      </c>
      <c r="P1460">
        <f>YEAR(Table1[[#This Row],[Order_Date]])</f>
        <v>2025</v>
      </c>
      <c r="Q1460" t="str">
        <f>"Q"&amp;ROUNDUP(MONTH(Table1[[#This Row],[Order_Date]])/3,0)</f>
        <v>Q3</v>
      </c>
    </row>
    <row r="1461" spans="1:17" x14ac:dyDescent="0.25">
      <c r="A1461" t="s">
        <v>2954</v>
      </c>
      <c r="B1461" t="s">
        <v>793</v>
      </c>
      <c r="C1461" t="s">
        <v>92</v>
      </c>
      <c r="D1461" t="s">
        <v>502</v>
      </c>
      <c r="E1461" t="str">
        <f>_xlfn.XLOOKUP(Table1[[#This Row],[Product_ID]],[1]!Table1[Product_ID],[1]!Table1[Product_Name])</f>
        <v>Beauty Product 42</v>
      </c>
      <c r="F1461" t="str">
        <f>_xlfn.XLOOKUP(Table1[[#This Row],[Product_ID]],[1]!Table1[Product_ID],[1]!Table1[Category])</f>
        <v>Beauty</v>
      </c>
      <c r="G1461">
        <f>_xlfn.XLOOKUP(Table1[[#This Row],[Product_ID]],[1]!Table1[Product_ID],[1]!Table1[Unit_Price])</f>
        <v>2758</v>
      </c>
      <c r="H1461">
        <f>_xlfn.XLOOKUP(Table1[[#This Row],[Product_ID]],[1]!Table1[Product_ID],[1]!Table1[Cost])</f>
        <v>1379</v>
      </c>
      <c r="I1461">
        <v>1</v>
      </c>
      <c r="J1461">
        <v>5</v>
      </c>
      <c r="K1461">
        <f>Table1[[#This Row],[Quantity]]*Table1[[#This Row],[Unit_Price]]</f>
        <v>2758</v>
      </c>
      <c r="L1461">
        <f>Table1[[#This Row],[Quantity]]*Table1[[#This Row],[Cost]]</f>
        <v>1379</v>
      </c>
      <c r="M1461">
        <f>Table1[[#This Row],[Sales]]-Table1[[#This Row],[Total_Cost]]</f>
        <v>1379</v>
      </c>
      <c r="N1461" s="1">
        <f>Table1[[#This Row],[Profit]]/Table1[[#This Row],[Sales]]</f>
        <v>0.5</v>
      </c>
      <c r="O1461" t="str">
        <f>TEXT(Table1[[#This Row],[Order_Date]],"mmmm")</f>
        <v>January</v>
      </c>
      <c r="P1461">
        <f>YEAR(Table1[[#This Row],[Order_Date]])</f>
        <v>2025</v>
      </c>
      <c r="Q1461" t="str">
        <f>"Q"&amp;ROUNDUP(MONTH(Table1[[#This Row],[Order_Date]])/3,0)</f>
        <v>Q1</v>
      </c>
    </row>
    <row r="1462" spans="1:17" x14ac:dyDescent="0.25">
      <c r="A1462" t="s">
        <v>2955</v>
      </c>
      <c r="B1462" t="s">
        <v>1763</v>
      </c>
      <c r="C1462" t="s">
        <v>253</v>
      </c>
      <c r="D1462" t="s">
        <v>127</v>
      </c>
      <c r="E1462" t="str">
        <f>_xlfn.XLOOKUP(Table1[[#This Row],[Product_ID]],[1]!Table1[Product_ID],[1]!Table1[Product_Name])</f>
        <v>Sports Product 75</v>
      </c>
      <c r="F1462" t="str">
        <f>_xlfn.XLOOKUP(Table1[[#This Row],[Product_ID]],[1]!Table1[Product_ID],[1]!Table1[Category])</f>
        <v>Sports</v>
      </c>
      <c r="G1462">
        <f>_xlfn.XLOOKUP(Table1[[#This Row],[Product_ID]],[1]!Table1[Product_ID],[1]!Table1[Unit_Price])</f>
        <v>5435</v>
      </c>
      <c r="H1462">
        <f>_xlfn.XLOOKUP(Table1[[#This Row],[Product_ID]],[1]!Table1[Product_ID],[1]!Table1[Cost])</f>
        <v>3804.5</v>
      </c>
      <c r="I1462">
        <v>5</v>
      </c>
      <c r="J1462">
        <v>10</v>
      </c>
      <c r="K1462">
        <f>Table1[[#This Row],[Quantity]]*Table1[[#This Row],[Unit_Price]]</f>
        <v>27175</v>
      </c>
      <c r="L1462">
        <f>Table1[[#This Row],[Quantity]]*Table1[[#This Row],[Cost]]</f>
        <v>19022.5</v>
      </c>
      <c r="M1462">
        <f>Table1[[#This Row],[Sales]]-Table1[[#This Row],[Total_Cost]]</f>
        <v>8152.5</v>
      </c>
      <c r="N1462" s="1">
        <f>Table1[[#This Row],[Profit]]/Table1[[#This Row],[Sales]]</f>
        <v>0.3</v>
      </c>
      <c r="O1462" t="str">
        <f>TEXT(Table1[[#This Row],[Order_Date]],"mmmm")</f>
        <v>October</v>
      </c>
      <c r="P1462">
        <f>YEAR(Table1[[#This Row],[Order_Date]])</f>
        <v>2025</v>
      </c>
      <c r="Q1462" t="str">
        <f>"Q"&amp;ROUNDUP(MONTH(Table1[[#This Row],[Order_Date]])/3,0)</f>
        <v>Q4</v>
      </c>
    </row>
    <row r="1463" spans="1:17" x14ac:dyDescent="0.25">
      <c r="A1463" t="s">
        <v>2956</v>
      </c>
      <c r="B1463" t="s">
        <v>2161</v>
      </c>
      <c r="C1463" t="s">
        <v>1842</v>
      </c>
      <c r="D1463" t="s">
        <v>85</v>
      </c>
      <c r="E1463" t="str">
        <f>_xlfn.XLOOKUP(Table1[[#This Row],[Product_ID]],[1]!Table1[Product_ID],[1]!Table1[Product_Name])</f>
        <v>Clothing Product 63</v>
      </c>
      <c r="F1463" t="str">
        <f>_xlfn.XLOOKUP(Table1[[#This Row],[Product_ID]],[1]!Table1[Product_ID],[1]!Table1[Category])</f>
        <v>Clothing</v>
      </c>
      <c r="G1463">
        <f>_xlfn.XLOOKUP(Table1[[#This Row],[Product_ID]],[1]!Table1[Product_ID],[1]!Table1[Unit_Price])</f>
        <v>3643</v>
      </c>
      <c r="H1463">
        <f>_xlfn.XLOOKUP(Table1[[#This Row],[Product_ID]],[1]!Table1[Product_ID],[1]!Table1[Cost])</f>
        <v>2185.8000000000002</v>
      </c>
      <c r="I1463">
        <v>4</v>
      </c>
      <c r="J1463">
        <v>5</v>
      </c>
      <c r="K1463">
        <f>Table1[[#This Row],[Quantity]]*Table1[[#This Row],[Unit_Price]]</f>
        <v>14572</v>
      </c>
      <c r="L1463">
        <f>Table1[[#This Row],[Quantity]]*Table1[[#This Row],[Cost]]</f>
        <v>8743.2000000000007</v>
      </c>
      <c r="M1463">
        <f>Table1[[#This Row],[Sales]]-Table1[[#This Row],[Total_Cost]]</f>
        <v>5828.7999999999993</v>
      </c>
      <c r="N1463" s="1">
        <f>Table1[[#This Row],[Profit]]/Table1[[#This Row],[Sales]]</f>
        <v>0.39999999999999997</v>
      </c>
      <c r="O1463" t="str">
        <f>TEXT(Table1[[#This Row],[Order_Date]],"mmmm")</f>
        <v>March</v>
      </c>
      <c r="P1463">
        <f>YEAR(Table1[[#This Row],[Order_Date]])</f>
        <v>2024</v>
      </c>
      <c r="Q1463" t="str">
        <f>"Q"&amp;ROUNDUP(MONTH(Table1[[#This Row],[Order_Date]])/3,0)</f>
        <v>Q1</v>
      </c>
    </row>
    <row r="1464" spans="1:17" x14ac:dyDescent="0.25">
      <c r="A1464" t="s">
        <v>2957</v>
      </c>
      <c r="B1464" t="s">
        <v>930</v>
      </c>
      <c r="C1464" t="s">
        <v>968</v>
      </c>
      <c r="D1464" t="s">
        <v>373</v>
      </c>
      <c r="E1464" t="str">
        <f>_xlfn.XLOOKUP(Table1[[#This Row],[Product_ID]],[1]!Table1[Product_ID],[1]!Table1[Product_Name])</f>
        <v>Sports Product 26</v>
      </c>
      <c r="F1464" t="str">
        <f>_xlfn.XLOOKUP(Table1[[#This Row],[Product_ID]],[1]!Table1[Product_ID],[1]!Table1[Category])</f>
        <v>Sports</v>
      </c>
      <c r="G1464">
        <f>_xlfn.XLOOKUP(Table1[[#This Row],[Product_ID]],[1]!Table1[Product_ID],[1]!Table1[Unit_Price])</f>
        <v>4882</v>
      </c>
      <c r="H1464">
        <f>_xlfn.XLOOKUP(Table1[[#This Row],[Product_ID]],[1]!Table1[Product_ID],[1]!Table1[Cost])</f>
        <v>2929.2</v>
      </c>
      <c r="I1464">
        <v>3</v>
      </c>
      <c r="J1464">
        <v>10</v>
      </c>
      <c r="K1464">
        <f>Table1[[#This Row],[Quantity]]*Table1[[#This Row],[Unit_Price]]</f>
        <v>14646</v>
      </c>
      <c r="L1464">
        <f>Table1[[#This Row],[Quantity]]*Table1[[#This Row],[Cost]]</f>
        <v>8787.5999999999985</v>
      </c>
      <c r="M1464">
        <f>Table1[[#This Row],[Sales]]-Table1[[#This Row],[Total_Cost]]</f>
        <v>5858.4000000000015</v>
      </c>
      <c r="N1464" s="1">
        <f>Table1[[#This Row],[Profit]]/Table1[[#This Row],[Sales]]</f>
        <v>0.40000000000000008</v>
      </c>
      <c r="O1464" t="str">
        <f>TEXT(Table1[[#This Row],[Order_Date]],"mmmm")</f>
        <v>October</v>
      </c>
      <c r="P1464">
        <f>YEAR(Table1[[#This Row],[Order_Date]])</f>
        <v>2025</v>
      </c>
      <c r="Q1464" t="str">
        <f>"Q"&amp;ROUNDUP(MONTH(Table1[[#This Row],[Order_Date]])/3,0)</f>
        <v>Q4</v>
      </c>
    </row>
    <row r="1465" spans="1:17" x14ac:dyDescent="0.25">
      <c r="A1465" t="s">
        <v>2958</v>
      </c>
      <c r="B1465" t="s">
        <v>1059</v>
      </c>
      <c r="C1465" t="s">
        <v>578</v>
      </c>
      <c r="D1465" t="s">
        <v>842</v>
      </c>
      <c r="E1465" t="str">
        <f>_xlfn.XLOOKUP(Table1[[#This Row],[Product_ID]],[1]!Table1[Product_ID],[1]!Table1[Product_Name])</f>
        <v>Sports Product 35</v>
      </c>
      <c r="F1465" t="str">
        <f>_xlfn.XLOOKUP(Table1[[#This Row],[Product_ID]],[1]!Table1[Product_ID],[1]!Table1[Category])</f>
        <v>Sports</v>
      </c>
      <c r="G1465">
        <f>_xlfn.XLOOKUP(Table1[[#This Row],[Product_ID]],[1]!Table1[Product_ID],[1]!Table1[Unit_Price])</f>
        <v>3185</v>
      </c>
      <c r="H1465">
        <f>_xlfn.XLOOKUP(Table1[[#This Row],[Product_ID]],[1]!Table1[Product_ID],[1]!Table1[Cost])</f>
        <v>1592.5</v>
      </c>
      <c r="I1465">
        <v>5</v>
      </c>
      <c r="J1465">
        <v>0</v>
      </c>
      <c r="K1465">
        <f>Table1[[#This Row],[Quantity]]*Table1[[#This Row],[Unit_Price]]</f>
        <v>15925</v>
      </c>
      <c r="L1465">
        <f>Table1[[#This Row],[Quantity]]*Table1[[#This Row],[Cost]]</f>
        <v>7962.5</v>
      </c>
      <c r="M1465">
        <f>Table1[[#This Row],[Sales]]-Table1[[#This Row],[Total_Cost]]</f>
        <v>7962.5</v>
      </c>
      <c r="N1465" s="1">
        <f>Table1[[#This Row],[Profit]]/Table1[[#This Row],[Sales]]</f>
        <v>0.5</v>
      </c>
      <c r="O1465" t="str">
        <f>TEXT(Table1[[#This Row],[Order_Date]],"mmmm")</f>
        <v>December</v>
      </c>
      <c r="P1465">
        <f>YEAR(Table1[[#This Row],[Order_Date]])</f>
        <v>2024</v>
      </c>
      <c r="Q1465" t="str">
        <f>"Q"&amp;ROUNDUP(MONTH(Table1[[#This Row],[Order_Date]])/3,0)</f>
        <v>Q4</v>
      </c>
    </row>
    <row r="1466" spans="1:17" x14ac:dyDescent="0.25">
      <c r="A1466" t="s">
        <v>2959</v>
      </c>
      <c r="B1466" t="s">
        <v>1011</v>
      </c>
      <c r="C1466" t="s">
        <v>739</v>
      </c>
      <c r="D1466" t="s">
        <v>175</v>
      </c>
      <c r="E1466" t="str">
        <f>_xlfn.XLOOKUP(Table1[[#This Row],[Product_ID]],[1]!Table1[Product_ID],[1]!Table1[Product_Name])</f>
        <v>Clothing Product 49</v>
      </c>
      <c r="F1466" t="str">
        <f>_xlfn.XLOOKUP(Table1[[#This Row],[Product_ID]],[1]!Table1[Product_ID],[1]!Table1[Category])</f>
        <v>Clothing</v>
      </c>
      <c r="G1466">
        <f>_xlfn.XLOOKUP(Table1[[#This Row],[Product_ID]],[1]!Table1[Product_ID],[1]!Table1[Unit_Price])</f>
        <v>4071</v>
      </c>
      <c r="H1466">
        <f>_xlfn.XLOOKUP(Table1[[#This Row],[Product_ID]],[1]!Table1[Product_ID],[1]!Table1[Cost])</f>
        <v>2442.6</v>
      </c>
      <c r="I1466">
        <v>1</v>
      </c>
      <c r="J1466">
        <v>15</v>
      </c>
      <c r="K1466">
        <f>Table1[[#This Row],[Quantity]]*Table1[[#This Row],[Unit_Price]]</f>
        <v>4071</v>
      </c>
      <c r="L1466">
        <f>Table1[[#This Row],[Quantity]]*Table1[[#This Row],[Cost]]</f>
        <v>2442.6</v>
      </c>
      <c r="M1466">
        <f>Table1[[#This Row],[Sales]]-Table1[[#This Row],[Total_Cost]]</f>
        <v>1628.4</v>
      </c>
      <c r="N1466" s="1">
        <f>Table1[[#This Row],[Profit]]/Table1[[#This Row],[Sales]]</f>
        <v>0.4</v>
      </c>
      <c r="O1466" t="str">
        <f>TEXT(Table1[[#This Row],[Order_Date]],"mmmm")</f>
        <v>March</v>
      </c>
      <c r="P1466">
        <f>YEAR(Table1[[#This Row],[Order_Date]])</f>
        <v>2024</v>
      </c>
      <c r="Q1466" t="str">
        <f>"Q"&amp;ROUNDUP(MONTH(Table1[[#This Row],[Order_Date]])/3,0)</f>
        <v>Q1</v>
      </c>
    </row>
    <row r="1467" spans="1:17" x14ac:dyDescent="0.25">
      <c r="A1467" t="s">
        <v>2960</v>
      </c>
      <c r="B1467" t="s">
        <v>1617</v>
      </c>
      <c r="C1467" t="s">
        <v>2355</v>
      </c>
      <c r="D1467" t="s">
        <v>171</v>
      </c>
      <c r="E1467" t="str">
        <f>_xlfn.XLOOKUP(Table1[[#This Row],[Product_ID]],[1]!Table1[Product_ID],[1]!Table1[Product_Name])</f>
        <v>Clothing Product 27</v>
      </c>
      <c r="F1467" t="str">
        <f>_xlfn.XLOOKUP(Table1[[#This Row],[Product_ID]],[1]!Table1[Product_ID],[1]!Table1[Category])</f>
        <v>Clothing</v>
      </c>
      <c r="G1467">
        <f>_xlfn.XLOOKUP(Table1[[#This Row],[Product_ID]],[1]!Table1[Product_ID],[1]!Table1[Unit_Price])</f>
        <v>4969</v>
      </c>
      <c r="H1467">
        <f>_xlfn.XLOOKUP(Table1[[#This Row],[Product_ID]],[1]!Table1[Product_ID],[1]!Table1[Cost])</f>
        <v>2484.5</v>
      </c>
      <c r="I1467">
        <v>5</v>
      </c>
      <c r="J1467">
        <v>15</v>
      </c>
      <c r="K1467">
        <f>Table1[[#This Row],[Quantity]]*Table1[[#This Row],[Unit_Price]]</f>
        <v>24845</v>
      </c>
      <c r="L1467">
        <f>Table1[[#This Row],[Quantity]]*Table1[[#This Row],[Cost]]</f>
        <v>12422.5</v>
      </c>
      <c r="M1467">
        <f>Table1[[#This Row],[Sales]]-Table1[[#This Row],[Total_Cost]]</f>
        <v>12422.5</v>
      </c>
      <c r="N1467" s="1">
        <f>Table1[[#This Row],[Profit]]/Table1[[#This Row],[Sales]]</f>
        <v>0.5</v>
      </c>
      <c r="O1467" t="str">
        <f>TEXT(Table1[[#This Row],[Order_Date]],"mmmm")</f>
        <v>September</v>
      </c>
      <c r="P1467">
        <f>YEAR(Table1[[#This Row],[Order_Date]])</f>
        <v>2025</v>
      </c>
      <c r="Q1467" t="str">
        <f>"Q"&amp;ROUNDUP(MONTH(Table1[[#This Row],[Order_Date]])/3,0)</f>
        <v>Q3</v>
      </c>
    </row>
    <row r="1468" spans="1:17" x14ac:dyDescent="0.25">
      <c r="A1468" t="s">
        <v>2961</v>
      </c>
      <c r="B1468" t="s">
        <v>987</v>
      </c>
      <c r="C1468" t="s">
        <v>2661</v>
      </c>
      <c r="D1468" t="s">
        <v>598</v>
      </c>
      <c r="E1468" t="str">
        <f>_xlfn.XLOOKUP(Table1[[#This Row],[Product_ID]],[1]!Table1[Product_ID],[1]!Table1[Product_Name])</f>
        <v>Clothing Product 84</v>
      </c>
      <c r="F1468" t="str">
        <f>_xlfn.XLOOKUP(Table1[[#This Row],[Product_ID]],[1]!Table1[Product_ID],[1]!Table1[Category])</f>
        <v>Clothing</v>
      </c>
      <c r="G1468">
        <f>_xlfn.XLOOKUP(Table1[[#This Row],[Product_ID]],[1]!Table1[Product_ID],[1]!Table1[Unit_Price])</f>
        <v>3921</v>
      </c>
      <c r="H1468">
        <f>_xlfn.XLOOKUP(Table1[[#This Row],[Product_ID]],[1]!Table1[Product_ID],[1]!Table1[Cost])</f>
        <v>2352.6</v>
      </c>
      <c r="I1468">
        <v>4</v>
      </c>
      <c r="J1468">
        <v>10</v>
      </c>
      <c r="K1468">
        <f>Table1[[#This Row],[Quantity]]*Table1[[#This Row],[Unit_Price]]</f>
        <v>15684</v>
      </c>
      <c r="L1468">
        <f>Table1[[#This Row],[Quantity]]*Table1[[#This Row],[Cost]]</f>
        <v>9410.4</v>
      </c>
      <c r="M1468">
        <f>Table1[[#This Row],[Sales]]-Table1[[#This Row],[Total_Cost]]</f>
        <v>6273.6</v>
      </c>
      <c r="N1468" s="1">
        <f>Table1[[#This Row],[Profit]]/Table1[[#This Row],[Sales]]</f>
        <v>0.4</v>
      </c>
      <c r="O1468" t="str">
        <f>TEXT(Table1[[#This Row],[Order_Date]],"mmmm")</f>
        <v>August</v>
      </c>
      <c r="P1468">
        <f>YEAR(Table1[[#This Row],[Order_Date]])</f>
        <v>2025</v>
      </c>
      <c r="Q1468" t="str">
        <f>"Q"&amp;ROUNDUP(MONTH(Table1[[#This Row],[Order_Date]])/3,0)</f>
        <v>Q3</v>
      </c>
    </row>
    <row r="1469" spans="1:17" x14ac:dyDescent="0.25">
      <c r="A1469" t="s">
        <v>2962</v>
      </c>
      <c r="B1469" t="s">
        <v>2154</v>
      </c>
      <c r="C1469" t="s">
        <v>2963</v>
      </c>
      <c r="D1469" t="s">
        <v>1526</v>
      </c>
      <c r="E1469" t="str">
        <f>_xlfn.XLOOKUP(Table1[[#This Row],[Product_ID]],[1]!Table1[Product_ID],[1]!Table1[Product_Name])</f>
        <v>Electronics Product 6</v>
      </c>
      <c r="F1469" t="str">
        <f>_xlfn.XLOOKUP(Table1[[#This Row],[Product_ID]],[1]!Table1[Product_ID],[1]!Table1[Category])</f>
        <v>Electronics</v>
      </c>
      <c r="G1469">
        <f>_xlfn.XLOOKUP(Table1[[#This Row],[Product_ID]],[1]!Table1[Product_ID],[1]!Table1[Unit_Price])</f>
        <v>18855</v>
      </c>
      <c r="H1469">
        <f>_xlfn.XLOOKUP(Table1[[#This Row],[Product_ID]],[1]!Table1[Product_ID],[1]!Table1[Cost])</f>
        <v>9427.5</v>
      </c>
      <c r="I1469">
        <v>3</v>
      </c>
      <c r="J1469">
        <v>20</v>
      </c>
      <c r="K1469">
        <f>Table1[[#This Row],[Quantity]]*Table1[[#This Row],[Unit_Price]]</f>
        <v>56565</v>
      </c>
      <c r="L1469">
        <f>Table1[[#This Row],[Quantity]]*Table1[[#This Row],[Cost]]</f>
        <v>28282.5</v>
      </c>
      <c r="M1469">
        <f>Table1[[#This Row],[Sales]]-Table1[[#This Row],[Total_Cost]]</f>
        <v>28282.5</v>
      </c>
      <c r="N1469" s="1">
        <f>Table1[[#This Row],[Profit]]/Table1[[#This Row],[Sales]]</f>
        <v>0.5</v>
      </c>
      <c r="O1469" t="str">
        <f>TEXT(Table1[[#This Row],[Order_Date]],"mmmm")</f>
        <v>August</v>
      </c>
      <c r="P1469">
        <f>YEAR(Table1[[#This Row],[Order_Date]])</f>
        <v>2025</v>
      </c>
      <c r="Q1469" t="str">
        <f>"Q"&amp;ROUNDUP(MONTH(Table1[[#This Row],[Order_Date]])/3,0)</f>
        <v>Q3</v>
      </c>
    </row>
    <row r="1470" spans="1:17" x14ac:dyDescent="0.25">
      <c r="A1470" t="s">
        <v>2964</v>
      </c>
      <c r="B1470" t="s">
        <v>1393</v>
      </c>
      <c r="C1470" t="s">
        <v>2803</v>
      </c>
      <c r="D1470" t="s">
        <v>45</v>
      </c>
      <c r="E1470" t="str">
        <f>_xlfn.XLOOKUP(Table1[[#This Row],[Product_ID]],[1]!Table1[Product_ID],[1]!Table1[Product_Name])</f>
        <v>Clothing Product 32</v>
      </c>
      <c r="F1470" t="str">
        <f>_xlfn.XLOOKUP(Table1[[#This Row],[Product_ID]],[1]!Table1[Product_ID],[1]!Table1[Category])</f>
        <v>Clothing</v>
      </c>
      <c r="G1470">
        <f>_xlfn.XLOOKUP(Table1[[#This Row],[Product_ID]],[1]!Table1[Product_ID],[1]!Table1[Unit_Price])</f>
        <v>3034</v>
      </c>
      <c r="H1470">
        <f>_xlfn.XLOOKUP(Table1[[#This Row],[Product_ID]],[1]!Table1[Product_ID],[1]!Table1[Cost])</f>
        <v>1820.4</v>
      </c>
      <c r="I1470">
        <v>4</v>
      </c>
      <c r="J1470">
        <v>5</v>
      </c>
      <c r="K1470">
        <f>Table1[[#This Row],[Quantity]]*Table1[[#This Row],[Unit_Price]]</f>
        <v>12136</v>
      </c>
      <c r="L1470">
        <f>Table1[[#This Row],[Quantity]]*Table1[[#This Row],[Cost]]</f>
        <v>7281.6</v>
      </c>
      <c r="M1470">
        <f>Table1[[#This Row],[Sales]]-Table1[[#This Row],[Total_Cost]]</f>
        <v>4854.3999999999996</v>
      </c>
      <c r="N1470" s="1">
        <f>Table1[[#This Row],[Profit]]/Table1[[#This Row],[Sales]]</f>
        <v>0.39999999999999997</v>
      </c>
      <c r="O1470" t="str">
        <f>TEXT(Table1[[#This Row],[Order_Date]],"mmmm")</f>
        <v>February</v>
      </c>
      <c r="P1470">
        <f>YEAR(Table1[[#This Row],[Order_Date]])</f>
        <v>2025</v>
      </c>
      <c r="Q1470" t="str">
        <f>"Q"&amp;ROUNDUP(MONTH(Table1[[#This Row],[Order_Date]])/3,0)</f>
        <v>Q1</v>
      </c>
    </row>
    <row r="1471" spans="1:17" x14ac:dyDescent="0.25">
      <c r="A1471" t="s">
        <v>2965</v>
      </c>
      <c r="B1471" t="s">
        <v>2115</v>
      </c>
      <c r="C1471" t="s">
        <v>2966</v>
      </c>
      <c r="D1471" t="s">
        <v>585</v>
      </c>
      <c r="E1471" t="str">
        <f>_xlfn.XLOOKUP(Table1[[#This Row],[Product_ID]],[1]!Table1[Product_ID],[1]!Table1[Product_Name])</f>
        <v>Sports Product 80</v>
      </c>
      <c r="F1471" t="str">
        <f>_xlfn.XLOOKUP(Table1[[#This Row],[Product_ID]],[1]!Table1[Product_ID],[1]!Table1[Category])</f>
        <v>Sports</v>
      </c>
      <c r="G1471">
        <f>_xlfn.XLOOKUP(Table1[[#This Row],[Product_ID]],[1]!Table1[Product_ID],[1]!Table1[Unit_Price])</f>
        <v>4816</v>
      </c>
      <c r="H1471">
        <f>_xlfn.XLOOKUP(Table1[[#This Row],[Product_ID]],[1]!Table1[Product_ID],[1]!Table1[Cost])</f>
        <v>3371.2</v>
      </c>
      <c r="I1471">
        <v>3</v>
      </c>
      <c r="J1471">
        <v>0</v>
      </c>
      <c r="K1471">
        <f>Table1[[#This Row],[Quantity]]*Table1[[#This Row],[Unit_Price]]</f>
        <v>14448</v>
      </c>
      <c r="L1471">
        <f>Table1[[#This Row],[Quantity]]*Table1[[#This Row],[Cost]]</f>
        <v>10113.599999999999</v>
      </c>
      <c r="M1471">
        <f>Table1[[#This Row],[Sales]]-Table1[[#This Row],[Total_Cost]]</f>
        <v>4334.4000000000015</v>
      </c>
      <c r="N1471" s="1">
        <f>Table1[[#This Row],[Profit]]/Table1[[#This Row],[Sales]]</f>
        <v>0.3000000000000001</v>
      </c>
      <c r="O1471" t="str">
        <f>TEXT(Table1[[#This Row],[Order_Date]],"mmmm")</f>
        <v>November</v>
      </c>
      <c r="P1471">
        <f>YEAR(Table1[[#This Row],[Order_Date]])</f>
        <v>2024</v>
      </c>
      <c r="Q1471" t="str">
        <f>"Q"&amp;ROUNDUP(MONTH(Table1[[#This Row],[Order_Date]])/3,0)</f>
        <v>Q4</v>
      </c>
    </row>
    <row r="1472" spans="1:17" x14ac:dyDescent="0.25">
      <c r="A1472" t="s">
        <v>2967</v>
      </c>
      <c r="B1472" t="s">
        <v>1500</v>
      </c>
      <c r="C1472" t="s">
        <v>1781</v>
      </c>
      <c r="D1472" t="s">
        <v>89</v>
      </c>
      <c r="E1472" t="str">
        <f>_xlfn.XLOOKUP(Table1[[#This Row],[Product_ID]],[1]!Table1[Product_ID],[1]!Table1[Product_Name])</f>
        <v>Beauty Product 76</v>
      </c>
      <c r="F1472" t="str">
        <f>_xlfn.XLOOKUP(Table1[[#This Row],[Product_ID]],[1]!Table1[Product_ID],[1]!Table1[Category])</f>
        <v>Beauty</v>
      </c>
      <c r="G1472">
        <f>_xlfn.XLOOKUP(Table1[[#This Row],[Product_ID]],[1]!Table1[Product_ID],[1]!Table1[Unit_Price])</f>
        <v>3690</v>
      </c>
      <c r="H1472">
        <f>_xlfn.XLOOKUP(Table1[[#This Row],[Product_ID]],[1]!Table1[Product_ID],[1]!Table1[Cost])</f>
        <v>2583</v>
      </c>
      <c r="I1472">
        <v>3</v>
      </c>
      <c r="J1472">
        <v>15</v>
      </c>
      <c r="K1472">
        <f>Table1[[#This Row],[Quantity]]*Table1[[#This Row],[Unit_Price]]</f>
        <v>11070</v>
      </c>
      <c r="L1472">
        <f>Table1[[#This Row],[Quantity]]*Table1[[#This Row],[Cost]]</f>
        <v>7749</v>
      </c>
      <c r="M1472">
        <f>Table1[[#This Row],[Sales]]-Table1[[#This Row],[Total_Cost]]</f>
        <v>3321</v>
      </c>
      <c r="N1472" s="1">
        <f>Table1[[#This Row],[Profit]]/Table1[[#This Row],[Sales]]</f>
        <v>0.3</v>
      </c>
      <c r="O1472" t="str">
        <f>TEXT(Table1[[#This Row],[Order_Date]],"mmmm")</f>
        <v>June</v>
      </c>
      <c r="P1472">
        <f>YEAR(Table1[[#This Row],[Order_Date]])</f>
        <v>2024</v>
      </c>
      <c r="Q1472" t="str">
        <f>"Q"&amp;ROUNDUP(MONTH(Table1[[#This Row],[Order_Date]])/3,0)</f>
        <v>Q2</v>
      </c>
    </row>
    <row r="1473" spans="1:17" x14ac:dyDescent="0.25">
      <c r="A1473" t="s">
        <v>2968</v>
      </c>
      <c r="B1473" t="s">
        <v>197</v>
      </c>
      <c r="C1473" t="s">
        <v>2969</v>
      </c>
      <c r="D1473" t="s">
        <v>17</v>
      </c>
      <c r="E1473" t="str">
        <f>_xlfn.XLOOKUP(Table1[[#This Row],[Product_ID]],[1]!Table1[Product_ID],[1]!Table1[Product_Name])</f>
        <v>Clothing Product 38</v>
      </c>
      <c r="F1473" t="str">
        <f>_xlfn.XLOOKUP(Table1[[#This Row],[Product_ID]],[1]!Table1[Product_ID],[1]!Table1[Category])</f>
        <v>Clothing</v>
      </c>
      <c r="G1473">
        <f>_xlfn.XLOOKUP(Table1[[#This Row],[Product_ID]],[1]!Table1[Product_ID],[1]!Table1[Unit_Price])</f>
        <v>413</v>
      </c>
      <c r="H1473">
        <f>_xlfn.XLOOKUP(Table1[[#This Row],[Product_ID]],[1]!Table1[Product_ID],[1]!Table1[Cost])</f>
        <v>247.8</v>
      </c>
      <c r="I1473">
        <v>3</v>
      </c>
      <c r="J1473">
        <v>0</v>
      </c>
      <c r="K1473">
        <f>Table1[[#This Row],[Quantity]]*Table1[[#This Row],[Unit_Price]]</f>
        <v>1239</v>
      </c>
      <c r="L1473">
        <f>Table1[[#This Row],[Quantity]]*Table1[[#This Row],[Cost]]</f>
        <v>743.40000000000009</v>
      </c>
      <c r="M1473">
        <f>Table1[[#This Row],[Sales]]-Table1[[#This Row],[Total_Cost]]</f>
        <v>495.59999999999991</v>
      </c>
      <c r="N1473" s="1">
        <f>Table1[[#This Row],[Profit]]/Table1[[#This Row],[Sales]]</f>
        <v>0.39999999999999991</v>
      </c>
      <c r="O1473" t="str">
        <f>TEXT(Table1[[#This Row],[Order_Date]],"mmmm")</f>
        <v>March</v>
      </c>
      <c r="P1473">
        <f>YEAR(Table1[[#This Row],[Order_Date]])</f>
        <v>2025</v>
      </c>
      <c r="Q1473" t="str">
        <f>"Q"&amp;ROUNDUP(MONTH(Table1[[#This Row],[Order_Date]])/3,0)</f>
        <v>Q1</v>
      </c>
    </row>
    <row r="1474" spans="1:17" x14ac:dyDescent="0.25">
      <c r="A1474" t="s">
        <v>2970</v>
      </c>
      <c r="B1474" t="s">
        <v>933</v>
      </c>
      <c r="C1474" t="s">
        <v>2971</v>
      </c>
      <c r="D1474" t="s">
        <v>542</v>
      </c>
      <c r="E1474" t="str">
        <f>_xlfn.XLOOKUP(Table1[[#This Row],[Product_ID]],[1]!Table1[Product_ID],[1]!Table1[Product_Name])</f>
        <v>Home &amp; Kitchen Product 78</v>
      </c>
      <c r="F1474" t="str">
        <f>_xlfn.XLOOKUP(Table1[[#This Row],[Product_ID]],[1]!Table1[Product_ID],[1]!Table1[Category])</f>
        <v>Home &amp; Kitchen</v>
      </c>
      <c r="G1474">
        <f>_xlfn.XLOOKUP(Table1[[#This Row],[Product_ID]],[1]!Table1[Product_ID],[1]!Table1[Unit_Price])</f>
        <v>700</v>
      </c>
      <c r="H1474">
        <f>_xlfn.XLOOKUP(Table1[[#This Row],[Product_ID]],[1]!Table1[Product_ID],[1]!Table1[Cost])</f>
        <v>420</v>
      </c>
      <c r="I1474">
        <v>2</v>
      </c>
      <c r="J1474">
        <v>0</v>
      </c>
      <c r="K1474">
        <f>Table1[[#This Row],[Quantity]]*Table1[[#This Row],[Unit_Price]]</f>
        <v>1400</v>
      </c>
      <c r="L1474">
        <f>Table1[[#This Row],[Quantity]]*Table1[[#This Row],[Cost]]</f>
        <v>840</v>
      </c>
      <c r="M1474">
        <f>Table1[[#This Row],[Sales]]-Table1[[#This Row],[Total_Cost]]</f>
        <v>560</v>
      </c>
      <c r="N1474" s="1">
        <f>Table1[[#This Row],[Profit]]/Table1[[#This Row],[Sales]]</f>
        <v>0.4</v>
      </c>
      <c r="O1474" t="str">
        <f>TEXT(Table1[[#This Row],[Order_Date]],"mmmm")</f>
        <v>August</v>
      </c>
      <c r="P1474">
        <f>YEAR(Table1[[#This Row],[Order_Date]])</f>
        <v>2025</v>
      </c>
      <c r="Q1474" t="str">
        <f>"Q"&amp;ROUNDUP(MONTH(Table1[[#This Row],[Order_Date]])/3,0)</f>
        <v>Q3</v>
      </c>
    </row>
    <row r="1475" spans="1:17" x14ac:dyDescent="0.25">
      <c r="A1475" t="s">
        <v>2972</v>
      </c>
      <c r="B1475" t="s">
        <v>1502</v>
      </c>
      <c r="C1475" t="s">
        <v>731</v>
      </c>
      <c r="D1475" t="s">
        <v>366</v>
      </c>
      <c r="E1475" t="str">
        <f>_xlfn.XLOOKUP(Table1[[#This Row],[Product_ID]],[1]!Table1[Product_ID],[1]!Table1[Product_Name])</f>
        <v>Home &amp; Kitchen Product 93</v>
      </c>
      <c r="F1475" t="str">
        <f>_xlfn.XLOOKUP(Table1[[#This Row],[Product_ID]],[1]!Table1[Product_ID],[1]!Table1[Category])</f>
        <v>Home &amp; Kitchen</v>
      </c>
      <c r="G1475">
        <f>_xlfn.XLOOKUP(Table1[[#This Row],[Product_ID]],[1]!Table1[Product_ID],[1]!Table1[Unit_Price])</f>
        <v>10597</v>
      </c>
      <c r="H1475">
        <f>_xlfn.XLOOKUP(Table1[[#This Row],[Product_ID]],[1]!Table1[Product_ID],[1]!Table1[Cost])</f>
        <v>5298.5</v>
      </c>
      <c r="I1475">
        <v>4</v>
      </c>
      <c r="J1475">
        <v>15</v>
      </c>
      <c r="K1475">
        <f>Table1[[#This Row],[Quantity]]*Table1[[#This Row],[Unit_Price]]</f>
        <v>42388</v>
      </c>
      <c r="L1475">
        <f>Table1[[#This Row],[Quantity]]*Table1[[#This Row],[Cost]]</f>
        <v>21194</v>
      </c>
      <c r="M1475">
        <f>Table1[[#This Row],[Sales]]-Table1[[#This Row],[Total_Cost]]</f>
        <v>21194</v>
      </c>
      <c r="N1475" s="1">
        <f>Table1[[#This Row],[Profit]]/Table1[[#This Row],[Sales]]</f>
        <v>0.5</v>
      </c>
      <c r="O1475" t="str">
        <f>TEXT(Table1[[#This Row],[Order_Date]],"mmmm")</f>
        <v>February</v>
      </c>
      <c r="P1475">
        <f>YEAR(Table1[[#This Row],[Order_Date]])</f>
        <v>2025</v>
      </c>
      <c r="Q1475" t="str">
        <f>"Q"&amp;ROUNDUP(MONTH(Table1[[#This Row],[Order_Date]])/3,0)</f>
        <v>Q1</v>
      </c>
    </row>
    <row r="1476" spans="1:17" x14ac:dyDescent="0.25">
      <c r="A1476" t="s">
        <v>2973</v>
      </c>
      <c r="B1476" t="s">
        <v>810</v>
      </c>
      <c r="C1476" t="s">
        <v>2407</v>
      </c>
      <c r="D1476" t="s">
        <v>362</v>
      </c>
      <c r="E1476" t="str">
        <f>_xlfn.XLOOKUP(Table1[[#This Row],[Product_ID]],[1]!Table1[Product_ID],[1]!Table1[Product_Name])</f>
        <v>Clothing Product 25</v>
      </c>
      <c r="F1476" t="str">
        <f>_xlfn.XLOOKUP(Table1[[#This Row],[Product_ID]],[1]!Table1[Product_ID],[1]!Table1[Category])</f>
        <v>Clothing</v>
      </c>
      <c r="G1476">
        <f>_xlfn.XLOOKUP(Table1[[#This Row],[Product_ID]],[1]!Table1[Product_ID],[1]!Table1[Unit_Price])</f>
        <v>696</v>
      </c>
      <c r="H1476">
        <f>_xlfn.XLOOKUP(Table1[[#This Row],[Product_ID]],[1]!Table1[Product_ID],[1]!Table1[Cost])</f>
        <v>348</v>
      </c>
      <c r="I1476">
        <v>2</v>
      </c>
      <c r="J1476">
        <v>20</v>
      </c>
      <c r="K1476">
        <f>Table1[[#This Row],[Quantity]]*Table1[[#This Row],[Unit_Price]]</f>
        <v>1392</v>
      </c>
      <c r="L1476">
        <f>Table1[[#This Row],[Quantity]]*Table1[[#This Row],[Cost]]</f>
        <v>696</v>
      </c>
      <c r="M1476">
        <f>Table1[[#This Row],[Sales]]-Table1[[#This Row],[Total_Cost]]</f>
        <v>696</v>
      </c>
      <c r="N1476" s="1">
        <f>Table1[[#This Row],[Profit]]/Table1[[#This Row],[Sales]]</f>
        <v>0.5</v>
      </c>
      <c r="O1476" t="str">
        <f>TEXT(Table1[[#This Row],[Order_Date]],"mmmm")</f>
        <v>July</v>
      </c>
      <c r="P1476">
        <f>YEAR(Table1[[#This Row],[Order_Date]])</f>
        <v>2025</v>
      </c>
      <c r="Q1476" t="str">
        <f>"Q"&amp;ROUNDUP(MONTH(Table1[[#This Row],[Order_Date]])/3,0)</f>
        <v>Q3</v>
      </c>
    </row>
    <row r="1477" spans="1:17" x14ac:dyDescent="0.25">
      <c r="A1477" t="s">
        <v>2974</v>
      </c>
      <c r="B1477" t="s">
        <v>360</v>
      </c>
      <c r="C1477" t="s">
        <v>2975</v>
      </c>
      <c r="D1477" t="s">
        <v>85</v>
      </c>
      <c r="E1477" t="str">
        <f>_xlfn.XLOOKUP(Table1[[#This Row],[Product_ID]],[1]!Table1[Product_ID],[1]!Table1[Product_Name])</f>
        <v>Clothing Product 63</v>
      </c>
      <c r="F1477" t="str">
        <f>_xlfn.XLOOKUP(Table1[[#This Row],[Product_ID]],[1]!Table1[Product_ID],[1]!Table1[Category])</f>
        <v>Clothing</v>
      </c>
      <c r="G1477">
        <f>_xlfn.XLOOKUP(Table1[[#This Row],[Product_ID]],[1]!Table1[Product_ID],[1]!Table1[Unit_Price])</f>
        <v>3643</v>
      </c>
      <c r="H1477">
        <f>_xlfn.XLOOKUP(Table1[[#This Row],[Product_ID]],[1]!Table1[Product_ID],[1]!Table1[Cost])</f>
        <v>2185.8000000000002</v>
      </c>
      <c r="I1477">
        <v>5</v>
      </c>
      <c r="J1477">
        <v>20</v>
      </c>
      <c r="K1477">
        <f>Table1[[#This Row],[Quantity]]*Table1[[#This Row],[Unit_Price]]</f>
        <v>18215</v>
      </c>
      <c r="L1477">
        <f>Table1[[#This Row],[Quantity]]*Table1[[#This Row],[Cost]]</f>
        <v>10929</v>
      </c>
      <c r="M1477">
        <f>Table1[[#This Row],[Sales]]-Table1[[#This Row],[Total_Cost]]</f>
        <v>7286</v>
      </c>
      <c r="N1477" s="1">
        <f>Table1[[#This Row],[Profit]]/Table1[[#This Row],[Sales]]</f>
        <v>0.4</v>
      </c>
      <c r="O1477" t="str">
        <f>TEXT(Table1[[#This Row],[Order_Date]],"mmmm")</f>
        <v>May</v>
      </c>
      <c r="P1477">
        <f>YEAR(Table1[[#This Row],[Order_Date]])</f>
        <v>2024</v>
      </c>
      <c r="Q1477" t="str">
        <f>"Q"&amp;ROUNDUP(MONTH(Table1[[#This Row],[Order_Date]])/3,0)</f>
        <v>Q2</v>
      </c>
    </row>
    <row r="1478" spans="1:17" x14ac:dyDescent="0.25">
      <c r="A1478" t="s">
        <v>2976</v>
      </c>
      <c r="B1478" t="s">
        <v>933</v>
      </c>
      <c r="C1478" t="s">
        <v>2977</v>
      </c>
      <c r="D1478" t="s">
        <v>1526</v>
      </c>
      <c r="E1478" t="str">
        <f>_xlfn.XLOOKUP(Table1[[#This Row],[Product_ID]],[1]!Table1[Product_ID],[1]!Table1[Product_Name])</f>
        <v>Electronics Product 6</v>
      </c>
      <c r="F1478" t="str">
        <f>_xlfn.XLOOKUP(Table1[[#This Row],[Product_ID]],[1]!Table1[Product_ID],[1]!Table1[Category])</f>
        <v>Electronics</v>
      </c>
      <c r="G1478">
        <f>_xlfn.XLOOKUP(Table1[[#This Row],[Product_ID]],[1]!Table1[Product_ID],[1]!Table1[Unit_Price])</f>
        <v>18855</v>
      </c>
      <c r="H1478">
        <f>_xlfn.XLOOKUP(Table1[[#This Row],[Product_ID]],[1]!Table1[Product_ID],[1]!Table1[Cost])</f>
        <v>9427.5</v>
      </c>
      <c r="I1478">
        <v>5</v>
      </c>
      <c r="J1478">
        <v>0</v>
      </c>
      <c r="K1478">
        <f>Table1[[#This Row],[Quantity]]*Table1[[#This Row],[Unit_Price]]</f>
        <v>94275</v>
      </c>
      <c r="L1478">
        <f>Table1[[#This Row],[Quantity]]*Table1[[#This Row],[Cost]]</f>
        <v>47137.5</v>
      </c>
      <c r="M1478">
        <f>Table1[[#This Row],[Sales]]-Table1[[#This Row],[Total_Cost]]</f>
        <v>47137.5</v>
      </c>
      <c r="N1478" s="1">
        <f>Table1[[#This Row],[Profit]]/Table1[[#This Row],[Sales]]</f>
        <v>0.5</v>
      </c>
      <c r="O1478" t="str">
        <f>TEXT(Table1[[#This Row],[Order_Date]],"mmmm")</f>
        <v>August</v>
      </c>
      <c r="P1478">
        <f>YEAR(Table1[[#This Row],[Order_Date]])</f>
        <v>2025</v>
      </c>
      <c r="Q1478" t="str">
        <f>"Q"&amp;ROUNDUP(MONTH(Table1[[#This Row],[Order_Date]])/3,0)</f>
        <v>Q3</v>
      </c>
    </row>
    <row r="1479" spans="1:17" x14ac:dyDescent="0.25">
      <c r="A1479" t="s">
        <v>2978</v>
      </c>
      <c r="B1479" t="s">
        <v>2119</v>
      </c>
      <c r="C1479" t="s">
        <v>2979</v>
      </c>
      <c r="D1479" t="s">
        <v>153</v>
      </c>
      <c r="E1479" t="str">
        <f>_xlfn.XLOOKUP(Table1[[#This Row],[Product_ID]],[1]!Table1[Product_ID],[1]!Table1[Product_Name])</f>
        <v>Beauty Product 98</v>
      </c>
      <c r="F1479" t="str">
        <f>_xlfn.XLOOKUP(Table1[[#This Row],[Product_ID]],[1]!Table1[Product_ID],[1]!Table1[Category])</f>
        <v>Beauty</v>
      </c>
      <c r="G1479">
        <f>_xlfn.XLOOKUP(Table1[[#This Row],[Product_ID]],[1]!Table1[Product_ID],[1]!Table1[Unit_Price])</f>
        <v>1661</v>
      </c>
      <c r="H1479">
        <f>_xlfn.XLOOKUP(Table1[[#This Row],[Product_ID]],[1]!Table1[Product_ID],[1]!Table1[Cost])</f>
        <v>830.5</v>
      </c>
      <c r="I1479">
        <v>1</v>
      </c>
      <c r="J1479">
        <v>20</v>
      </c>
      <c r="K1479">
        <f>Table1[[#This Row],[Quantity]]*Table1[[#This Row],[Unit_Price]]</f>
        <v>1661</v>
      </c>
      <c r="L1479">
        <f>Table1[[#This Row],[Quantity]]*Table1[[#This Row],[Cost]]</f>
        <v>830.5</v>
      </c>
      <c r="M1479">
        <f>Table1[[#This Row],[Sales]]-Table1[[#This Row],[Total_Cost]]</f>
        <v>830.5</v>
      </c>
      <c r="N1479" s="1">
        <f>Table1[[#This Row],[Profit]]/Table1[[#This Row],[Sales]]</f>
        <v>0.5</v>
      </c>
      <c r="O1479" t="str">
        <f>TEXT(Table1[[#This Row],[Order_Date]],"mmmm")</f>
        <v>May</v>
      </c>
      <c r="P1479">
        <f>YEAR(Table1[[#This Row],[Order_Date]])</f>
        <v>2024</v>
      </c>
      <c r="Q1479" t="str">
        <f>"Q"&amp;ROUNDUP(MONTH(Table1[[#This Row],[Order_Date]])/3,0)</f>
        <v>Q2</v>
      </c>
    </row>
    <row r="1480" spans="1:17" x14ac:dyDescent="0.25">
      <c r="A1480" t="s">
        <v>2980</v>
      </c>
      <c r="B1480" t="s">
        <v>15</v>
      </c>
      <c r="C1480" t="s">
        <v>408</v>
      </c>
      <c r="D1480" t="s">
        <v>237</v>
      </c>
      <c r="E1480" t="str">
        <f>_xlfn.XLOOKUP(Table1[[#This Row],[Product_ID]],[1]!Table1[Product_ID],[1]!Table1[Product_Name])</f>
        <v>Sports Product 61</v>
      </c>
      <c r="F1480" t="str">
        <f>_xlfn.XLOOKUP(Table1[[#This Row],[Product_ID]],[1]!Table1[Product_ID],[1]!Table1[Category])</f>
        <v>Sports</v>
      </c>
      <c r="G1480">
        <f>_xlfn.XLOOKUP(Table1[[#This Row],[Product_ID]],[1]!Table1[Product_ID],[1]!Table1[Unit_Price])</f>
        <v>7170</v>
      </c>
      <c r="H1480">
        <f>_xlfn.XLOOKUP(Table1[[#This Row],[Product_ID]],[1]!Table1[Product_ID],[1]!Table1[Cost])</f>
        <v>3585</v>
      </c>
      <c r="I1480">
        <v>4</v>
      </c>
      <c r="J1480">
        <v>5</v>
      </c>
      <c r="K1480">
        <f>Table1[[#This Row],[Quantity]]*Table1[[#This Row],[Unit_Price]]</f>
        <v>28680</v>
      </c>
      <c r="L1480">
        <f>Table1[[#This Row],[Quantity]]*Table1[[#This Row],[Cost]]</f>
        <v>14340</v>
      </c>
      <c r="M1480">
        <f>Table1[[#This Row],[Sales]]-Table1[[#This Row],[Total_Cost]]</f>
        <v>14340</v>
      </c>
      <c r="N1480" s="1">
        <f>Table1[[#This Row],[Profit]]/Table1[[#This Row],[Sales]]</f>
        <v>0.5</v>
      </c>
      <c r="O1480" t="str">
        <f>TEXT(Table1[[#This Row],[Order_Date]],"mmmm")</f>
        <v>May</v>
      </c>
      <c r="P1480">
        <f>YEAR(Table1[[#This Row],[Order_Date]])</f>
        <v>2024</v>
      </c>
      <c r="Q1480" t="str">
        <f>"Q"&amp;ROUNDUP(MONTH(Table1[[#This Row],[Order_Date]])/3,0)</f>
        <v>Q2</v>
      </c>
    </row>
    <row r="1481" spans="1:17" x14ac:dyDescent="0.25">
      <c r="A1481" t="s">
        <v>2981</v>
      </c>
      <c r="B1481" t="s">
        <v>2033</v>
      </c>
      <c r="C1481" t="s">
        <v>2982</v>
      </c>
      <c r="D1481" t="s">
        <v>216</v>
      </c>
      <c r="E1481" t="str">
        <f>_xlfn.XLOOKUP(Table1[[#This Row],[Product_ID]],[1]!Table1[Product_ID],[1]!Table1[Product_Name])</f>
        <v>Beauty Product 69</v>
      </c>
      <c r="F1481" t="str">
        <f>_xlfn.XLOOKUP(Table1[[#This Row],[Product_ID]],[1]!Table1[Product_ID],[1]!Table1[Category])</f>
        <v>Beauty</v>
      </c>
      <c r="G1481">
        <f>_xlfn.XLOOKUP(Table1[[#This Row],[Product_ID]],[1]!Table1[Product_ID],[1]!Table1[Unit_Price])</f>
        <v>384</v>
      </c>
      <c r="H1481">
        <f>_xlfn.XLOOKUP(Table1[[#This Row],[Product_ID]],[1]!Table1[Product_ID],[1]!Table1[Cost])</f>
        <v>192</v>
      </c>
      <c r="I1481">
        <v>1</v>
      </c>
      <c r="J1481">
        <v>0</v>
      </c>
      <c r="K1481">
        <f>Table1[[#This Row],[Quantity]]*Table1[[#This Row],[Unit_Price]]</f>
        <v>384</v>
      </c>
      <c r="L1481">
        <f>Table1[[#This Row],[Quantity]]*Table1[[#This Row],[Cost]]</f>
        <v>192</v>
      </c>
      <c r="M1481">
        <f>Table1[[#This Row],[Sales]]-Table1[[#This Row],[Total_Cost]]</f>
        <v>192</v>
      </c>
      <c r="N1481" s="1">
        <f>Table1[[#This Row],[Profit]]/Table1[[#This Row],[Sales]]</f>
        <v>0.5</v>
      </c>
      <c r="O1481" t="str">
        <f>TEXT(Table1[[#This Row],[Order_Date]],"mmmm")</f>
        <v>April</v>
      </c>
      <c r="P1481">
        <f>YEAR(Table1[[#This Row],[Order_Date]])</f>
        <v>2024</v>
      </c>
      <c r="Q1481" t="str">
        <f>"Q"&amp;ROUNDUP(MONTH(Table1[[#This Row],[Order_Date]])/3,0)</f>
        <v>Q2</v>
      </c>
    </row>
    <row r="1482" spans="1:17" x14ac:dyDescent="0.25">
      <c r="A1482" t="s">
        <v>2983</v>
      </c>
      <c r="B1482" t="s">
        <v>1180</v>
      </c>
      <c r="C1482" t="s">
        <v>2984</v>
      </c>
      <c r="D1482" t="s">
        <v>753</v>
      </c>
      <c r="E1482" t="str">
        <f>_xlfn.XLOOKUP(Table1[[#This Row],[Product_ID]],[1]!Table1[Product_ID],[1]!Table1[Product_Name])</f>
        <v>Beauty Product 73</v>
      </c>
      <c r="F1482" t="str">
        <f>_xlfn.XLOOKUP(Table1[[#This Row],[Product_ID]],[1]!Table1[Product_ID],[1]!Table1[Category])</f>
        <v>Beauty</v>
      </c>
      <c r="G1482">
        <f>_xlfn.XLOOKUP(Table1[[#This Row],[Product_ID]],[1]!Table1[Product_ID],[1]!Table1[Unit_Price])</f>
        <v>626</v>
      </c>
      <c r="H1482">
        <f>_xlfn.XLOOKUP(Table1[[#This Row],[Product_ID]],[1]!Table1[Product_ID],[1]!Table1[Cost])</f>
        <v>438.2</v>
      </c>
      <c r="I1482">
        <v>3</v>
      </c>
      <c r="J1482">
        <v>0</v>
      </c>
      <c r="K1482">
        <f>Table1[[#This Row],[Quantity]]*Table1[[#This Row],[Unit_Price]]</f>
        <v>1878</v>
      </c>
      <c r="L1482">
        <f>Table1[[#This Row],[Quantity]]*Table1[[#This Row],[Cost]]</f>
        <v>1314.6</v>
      </c>
      <c r="M1482">
        <f>Table1[[#This Row],[Sales]]-Table1[[#This Row],[Total_Cost]]</f>
        <v>563.40000000000009</v>
      </c>
      <c r="N1482" s="1">
        <f>Table1[[#This Row],[Profit]]/Table1[[#This Row],[Sales]]</f>
        <v>0.30000000000000004</v>
      </c>
      <c r="O1482" t="str">
        <f>TEXT(Table1[[#This Row],[Order_Date]],"mmmm")</f>
        <v>March</v>
      </c>
      <c r="P1482">
        <f>YEAR(Table1[[#This Row],[Order_Date]])</f>
        <v>2025</v>
      </c>
      <c r="Q1482" t="str">
        <f>"Q"&amp;ROUNDUP(MONTH(Table1[[#This Row],[Order_Date]])/3,0)</f>
        <v>Q1</v>
      </c>
    </row>
    <row r="1483" spans="1:17" x14ac:dyDescent="0.25">
      <c r="A1483" t="s">
        <v>2985</v>
      </c>
      <c r="B1483" t="s">
        <v>1071</v>
      </c>
      <c r="C1483" t="s">
        <v>2986</v>
      </c>
      <c r="D1483" t="s">
        <v>21</v>
      </c>
      <c r="E1483" t="str">
        <f>_xlfn.XLOOKUP(Table1[[#This Row],[Product_ID]],[1]!Table1[Product_ID],[1]!Table1[Product_Name])</f>
        <v>Electronics Product 77</v>
      </c>
      <c r="F1483" t="str">
        <f>_xlfn.XLOOKUP(Table1[[#This Row],[Product_ID]],[1]!Table1[Product_ID],[1]!Table1[Category])</f>
        <v>Electronics</v>
      </c>
      <c r="G1483">
        <f>_xlfn.XLOOKUP(Table1[[#This Row],[Product_ID]],[1]!Table1[Product_ID],[1]!Table1[Unit_Price])</f>
        <v>42787</v>
      </c>
      <c r="H1483">
        <f>_xlfn.XLOOKUP(Table1[[#This Row],[Product_ID]],[1]!Table1[Product_ID],[1]!Table1[Cost])</f>
        <v>29950.9</v>
      </c>
      <c r="I1483">
        <v>1</v>
      </c>
      <c r="J1483">
        <v>20</v>
      </c>
      <c r="K1483">
        <f>Table1[[#This Row],[Quantity]]*Table1[[#This Row],[Unit_Price]]</f>
        <v>42787</v>
      </c>
      <c r="L1483">
        <f>Table1[[#This Row],[Quantity]]*Table1[[#This Row],[Cost]]</f>
        <v>29950.9</v>
      </c>
      <c r="M1483">
        <f>Table1[[#This Row],[Sales]]-Table1[[#This Row],[Total_Cost]]</f>
        <v>12836.099999999999</v>
      </c>
      <c r="N1483" s="1">
        <f>Table1[[#This Row],[Profit]]/Table1[[#This Row],[Sales]]</f>
        <v>0.3</v>
      </c>
      <c r="O1483" t="str">
        <f>TEXT(Table1[[#This Row],[Order_Date]],"mmmm")</f>
        <v>November</v>
      </c>
      <c r="P1483">
        <f>YEAR(Table1[[#This Row],[Order_Date]])</f>
        <v>2024</v>
      </c>
      <c r="Q1483" t="str">
        <f>"Q"&amp;ROUNDUP(MONTH(Table1[[#This Row],[Order_Date]])/3,0)</f>
        <v>Q4</v>
      </c>
    </row>
    <row r="1484" spans="1:17" x14ac:dyDescent="0.25">
      <c r="A1484" t="s">
        <v>2987</v>
      </c>
      <c r="B1484" t="s">
        <v>1025</v>
      </c>
      <c r="C1484" t="s">
        <v>2214</v>
      </c>
      <c r="D1484" t="s">
        <v>100</v>
      </c>
      <c r="E1484" t="str">
        <f>_xlfn.XLOOKUP(Table1[[#This Row],[Product_ID]],[1]!Table1[Product_ID],[1]!Table1[Product_Name])</f>
        <v>Electronics Product 74</v>
      </c>
      <c r="F1484" t="str">
        <f>_xlfn.XLOOKUP(Table1[[#This Row],[Product_ID]],[1]!Table1[Product_ID],[1]!Table1[Category])</f>
        <v>Electronics</v>
      </c>
      <c r="G1484">
        <f>_xlfn.XLOOKUP(Table1[[#This Row],[Product_ID]],[1]!Table1[Product_ID],[1]!Table1[Unit_Price])</f>
        <v>20835</v>
      </c>
      <c r="H1484">
        <f>_xlfn.XLOOKUP(Table1[[#This Row],[Product_ID]],[1]!Table1[Product_ID],[1]!Table1[Cost])</f>
        <v>12501</v>
      </c>
      <c r="I1484">
        <v>5</v>
      </c>
      <c r="J1484">
        <v>15</v>
      </c>
      <c r="K1484">
        <f>Table1[[#This Row],[Quantity]]*Table1[[#This Row],[Unit_Price]]</f>
        <v>104175</v>
      </c>
      <c r="L1484">
        <f>Table1[[#This Row],[Quantity]]*Table1[[#This Row],[Cost]]</f>
        <v>62505</v>
      </c>
      <c r="M1484">
        <f>Table1[[#This Row],[Sales]]-Table1[[#This Row],[Total_Cost]]</f>
        <v>41670</v>
      </c>
      <c r="N1484" s="1">
        <f>Table1[[#This Row],[Profit]]/Table1[[#This Row],[Sales]]</f>
        <v>0.4</v>
      </c>
      <c r="O1484" t="str">
        <f>TEXT(Table1[[#This Row],[Order_Date]],"mmmm")</f>
        <v>July</v>
      </c>
      <c r="P1484">
        <f>YEAR(Table1[[#This Row],[Order_Date]])</f>
        <v>2025</v>
      </c>
      <c r="Q1484" t="str">
        <f>"Q"&amp;ROUNDUP(MONTH(Table1[[#This Row],[Order_Date]])/3,0)</f>
        <v>Q3</v>
      </c>
    </row>
    <row r="1485" spans="1:17" x14ac:dyDescent="0.25">
      <c r="A1485" t="s">
        <v>2988</v>
      </c>
      <c r="B1485" t="s">
        <v>1413</v>
      </c>
      <c r="C1485" t="s">
        <v>2504</v>
      </c>
      <c r="D1485" t="s">
        <v>638</v>
      </c>
      <c r="E1485" t="str">
        <f>_xlfn.XLOOKUP(Table1[[#This Row],[Product_ID]],[1]!Table1[Product_ID],[1]!Table1[Product_Name])</f>
        <v>Sports Product 70</v>
      </c>
      <c r="F1485" t="str">
        <f>_xlfn.XLOOKUP(Table1[[#This Row],[Product_ID]],[1]!Table1[Product_ID],[1]!Table1[Category])</f>
        <v>Sports</v>
      </c>
      <c r="G1485">
        <f>_xlfn.XLOOKUP(Table1[[#This Row],[Product_ID]],[1]!Table1[Product_ID],[1]!Table1[Unit_Price])</f>
        <v>583</v>
      </c>
      <c r="H1485">
        <f>_xlfn.XLOOKUP(Table1[[#This Row],[Product_ID]],[1]!Table1[Product_ID],[1]!Table1[Cost])</f>
        <v>349.8</v>
      </c>
      <c r="I1485">
        <v>5</v>
      </c>
      <c r="J1485">
        <v>20</v>
      </c>
      <c r="K1485">
        <f>Table1[[#This Row],[Quantity]]*Table1[[#This Row],[Unit_Price]]</f>
        <v>2915</v>
      </c>
      <c r="L1485">
        <f>Table1[[#This Row],[Quantity]]*Table1[[#This Row],[Cost]]</f>
        <v>1749</v>
      </c>
      <c r="M1485">
        <f>Table1[[#This Row],[Sales]]-Table1[[#This Row],[Total_Cost]]</f>
        <v>1166</v>
      </c>
      <c r="N1485" s="1">
        <f>Table1[[#This Row],[Profit]]/Table1[[#This Row],[Sales]]</f>
        <v>0.4</v>
      </c>
      <c r="O1485" t="str">
        <f>TEXT(Table1[[#This Row],[Order_Date]],"mmmm")</f>
        <v>October</v>
      </c>
      <c r="P1485">
        <f>YEAR(Table1[[#This Row],[Order_Date]])</f>
        <v>2025</v>
      </c>
      <c r="Q1485" t="str">
        <f>"Q"&amp;ROUNDUP(MONTH(Table1[[#This Row],[Order_Date]])/3,0)</f>
        <v>Q4</v>
      </c>
    </row>
    <row r="1486" spans="1:17" x14ac:dyDescent="0.25">
      <c r="A1486" t="s">
        <v>2989</v>
      </c>
      <c r="B1486" t="s">
        <v>1960</v>
      </c>
      <c r="C1486" t="s">
        <v>985</v>
      </c>
      <c r="D1486" t="s">
        <v>29</v>
      </c>
      <c r="E1486" t="str">
        <f>_xlfn.XLOOKUP(Table1[[#This Row],[Product_ID]],[1]!Table1[Product_ID],[1]!Table1[Product_Name])</f>
        <v>Beauty Product 18</v>
      </c>
      <c r="F1486" t="str">
        <f>_xlfn.XLOOKUP(Table1[[#This Row],[Product_ID]],[1]!Table1[Product_ID],[1]!Table1[Category])</f>
        <v>Beauty</v>
      </c>
      <c r="G1486">
        <f>_xlfn.XLOOKUP(Table1[[#This Row],[Product_ID]],[1]!Table1[Product_ID],[1]!Table1[Unit_Price])</f>
        <v>3985</v>
      </c>
      <c r="H1486">
        <f>_xlfn.XLOOKUP(Table1[[#This Row],[Product_ID]],[1]!Table1[Product_ID],[1]!Table1[Cost])</f>
        <v>2789.5</v>
      </c>
      <c r="I1486">
        <v>4</v>
      </c>
      <c r="J1486">
        <v>0</v>
      </c>
      <c r="K1486">
        <f>Table1[[#This Row],[Quantity]]*Table1[[#This Row],[Unit_Price]]</f>
        <v>15940</v>
      </c>
      <c r="L1486">
        <f>Table1[[#This Row],[Quantity]]*Table1[[#This Row],[Cost]]</f>
        <v>11158</v>
      </c>
      <c r="M1486">
        <f>Table1[[#This Row],[Sales]]-Table1[[#This Row],[Total_Cost]]</f>
        <v>4782</v>
      </c>
      <c r="N1486" s="1">
        <f>Table1[[#This Row],[Profit]]/Table1[[#This Row],[Sales]]</f>
        <v>0.3</v>
      </c>
      <c r="O1486" t="str">
        <f>TEXT(Table1[[#This Row],[Order_Date]],"mmmm")</f>
        <v>October</v>
      </c>
      <c r="P1486">
        <f>YEAR(Table1[[#This Row],[Order_Date]])</f>
        <v>2025</v>
      </c>
      <c r="Q1486" t="str">
        <f>"Q"&amp;ROUNDUP(MONTH(Table1[[#This Row],[Order_Date]])/3,0)</f>
        <v>Q4</v>
      </c>
    </row>
    <row r="1487" spans="1:17" x14ac:dyDescent="0.25">
      <c r="A1487" t="s">
        <v>2990</v>
      </c>
      <c r="B1487" t="s">
        <v>1313</v>
      </c>
      <c r="C1487" t="s">
        <v>194</v>
      </c>
      <c r="D1487" t="s">
        <v>611</v>
      </c>
      <c r="E1487" t="str">
        <f>_xlfn.XLOOKUP(Table1[[#This Row],[Product_ID]],[1]!Table1[Product_ID],[1]!Table1[Product_Name])</f>
        <v>Clothing Product 21</v>
      </c>
      <c r="F1487" t="str">
        <f>_xlfn.XLOOKUP(Table1[[#This Row],[Product_ID]],[1]!Table1[Product_ID],[1]!Table1[Category])</f>
        <v>Clothing</v>
      </c>
      <c r="G1487">
        <f>_xlfn.XLOOKUP(Table1[[#This Row],[Product_ID]],[1]!Table1[Product_ID],[1]!Table1[Unit_Price])</f>
        <v>1236</v>
      </c>
      <c r="H1487">
        <f>_xlfn.XLOOKUP(Table1[[#This Row],[Product_ID]],[1]!Table1[Product_ID],[1]!Table1[Cost])</f>
        <v>865.2</v>
      </c>
      <c r="I1487">
        <v>1</v>
      </c>
      <c r="J1487">
        <v>10</v>
      </c>
      <c r="K1487">
        <f>Table1[[#This Row],[Quantity]]*Table1[[#This Row],[Unit_Price]]</f>
        <v>1236</v>
      </c>
      <c r="L1487">
        <f>Table1[[#This Row],[Quantity]]*Table1[[#This Row],[Cost]]</f>
        <v>865.2</v>
      </c>
      <c r="M1487">
        <f>Table1[[#This Row],[Sales]]-Table1[[#This Row],[Total_Cost]]</f>
        <v>370.79999999999995</v>
      </c>
      <c r="N1487" s="1">
        <f>Table1[[#This Row],[Profit]]/Table1[[#This Row],[Sales]]</f>
        <v>0.3</v>
      </c>
      <c r="O1487" t="str">
        <f>TEXT(Table1[[#This Row],[Order_Date]],"mmmm")</f>
        <v>July</v>
      </c>
      <c r="P1487">
        <f>YEAR(Table1[[#This Row],[Order_Date]])</f>
        <v>2025</v>
      </c>
      <c r="Q1487" t="str">
        <f>"Q"&amp;ROUNDUP(MONTH(Table1[[#This Row],[Order_Date]])/3,0)</f>
        <v>Q3</v>
      </c>
    </row>
    <row r="1488" spans="1:17" x14ac:dyDescent="0.25">
      <c r="A1488" t="s">
        <v>2991</v>
      </c>
      <c r="B1488" t="s">
        <v>2004</v>
      </c>
      <c r="C1488" t="s">
        <v>2426</v>
      </c>
      <c r="D1488" t="s">
        <v>264</v>
      </c>
      <c r="E1488" t="str">
        <f>_xlfn.XLOOKUP(Table1[[#This Row],[Product_ID]],[1]!Table1[Product_ID],[1]!Table1[Product_Name])</f>
        <v>Clothing Product 96</v>
      </c>
      <c r="F1488" t="str">
        <f>_xlfn.XLOOKUP(Table1[[#This Row],[Product_ID]],[1]!Table1[Product_ID],[1]!Table1[Category])</f>
        <v>Clothing</v>
      </c>
      <c r="G1488">
        <f>_xlfn.XLOOKUP(Table1[[#This Row],[Product_ID]],[1]!Table1[Product_ID],[1]!Table1[Unit_Price])</f>
        <v>483</v>
      </c>
      <c r="H1488">
        <f>_xlfn.XLOOKUP(Table1[[#This Row],[Product_ID]],[1]!Table1[Product_ID],[1]!Table1[Cost])</f>
        <v>289.8</v>
      </c>
      <c r="I1488">
        <v>3</v>
      </c>
      <c r="J1488">
        <v>10</v>
      </c>
      <c r="K1488">
        <f>Table1[[#This Row],[Quantity]]*Table1[[#This Row],[Unit_Price]]</f>
        <v>1449</v>
      </c>
      <c r="L1488">
        <f>Table1[[#This Row],[Quantity]]*Table1[[#This Row],[Cost]]</f>
        <v>869.40000000000009</v>
      </c>
      <c r="M1488">
        <f>Table1[[#This Row],[Sales]]-Table1[[#This Row],[Total_Cost]]</f>
        <v>579.59999999999991</v>
      </c>
      <c r="N1488" s="1">
        <f>Table1[[#This Row],[Profit]]/Table1[[#This Row],[Sales]]</f>
        <v>0.39999999999999991</v>
      </c>
      <c r="O1488" t="str">
        <f>TEXT(Table1[[#This Row],[Order_Date]],"mmmm")</f>
        <v>January</v>
      </c>
      <c r="P1488">
        <f>YEAR(Table1[[#This Row],[Order_Date]])</f>
        <v>2024</v>
      </c>
      <c r="Q1488" t="str">
        <f>"Q"&amp;ROUNDUP(MONTH(Table1[[#This Row],[Order_Date]])/3,0)</f>
        <v>Q1</v>
      </c>
    </row>
    <row r="1489" spans="1:17" x14ac:dyDescent="0.25">
      <c r="A1489" t="s">
        <v>2992</v>
      </c>
      <c r="B1489" t="s">
        <v>162</v>
      </c>
      <c r="C1489" t="s">
        <v>1921</v>
      </c>
      <c r="D1489" t="s">
        <v>21</v>
      </c>
      <c r="E1489" t="str">
        <f>_xlfn.XLOOKUP(Table1[[#This Row],[Product_ID]],[1]!Table1[Product_ID],[1]!Table1[Product_Name])</f>
        <v>Electronics Product 77</v>
      </c>
      <c r="F1489" t="str">
        <f>_xlfn.XLOOKUP(Table1[[#This Row],[Product_ID]],[1]!Table1[Product_ID],[1]!Table1[Category])</f>
        <v>Electronics</v>
      </c>
      <c r="G1489">
        <f>_xlfn.XLOOKUP(Table1[[#This Row],[Product_ID]],[1]!Table1[Product_ID],[1]!Table1[Unit_Price])</f>
        <v>42787</v>
      </c>
      <c r="H1489">
        <f>_xlfn.XLOOKUP(Table1[[#This Row],[Product_ID]],[1]!Table1[Product_ID],[1]!Table1[Cost])</f>
        <v>29950.9</v>
      </c>
      <c r="I1489">
        <v>4</v>
      </c>
      <c r="J1489">
        <v>0</v>
      </c>
      <c r="K1489">
        <f>Table1[[#This Row],[Quantity]]*Table1[[#This Row],[Unit_Price]]</f>
        <v>171148</v>
      </c>
      <c r="L1489">
        <f>Table1[[#This Row],[Quantity]]*Table1[[#This Row],[Cost]]</f>
        <v>119803.6</v>
      </c>
      <c r="M1489">
        <f>Table1[[#This Row],[Sales]]-Table1[[#This Row],[Total_Cost]]</f>
        <v>51344.399999999994</v>
      </c>
      <c r="N1489" s="1">
        <f>Table1[[#This Row],[Profit]]/Table1[[#This Row],[Sales]]</f>
        <v>0.3</v>
      </c>
      <c r="O1489" t="str">
        <f>TEXT(Table1[[#This Row],[Order_Date]],"mmmm")</f>
        <v>April</v>
      </c>
      <c r="P1489">
        <f>YEAR(Table1[[#This Row],[Order_Date]])</f>
        <v>2024</v>
      </c>
      <c r="Q1489" t="str">
        <f>"Q"&amp;ROUNDUP(MONTH(Table1[[#This Row],[Order_Date]])/3,0)</f>
        <v>Q2</v>
      </c>
    </row>
    <row r="1490" spans="1:17" x14ac:dyDescent="0.25">
      <c r="A1490" t="s">
        <v>2993</v>
      </c>
      <c r="B1490" t="s">
        <v>1234</v>
      </c>
      <c r="C1490" t="s">
        <v>2994</v>
      </c>
      <c r="D1490" t="s">
        <v>199</v>
      </c>
      <c r="E1490" t="str">
        <f>_xlfn.XLOOKUP(Table1[[#This Row],[Product_ID]],[1]!Table1[Product_ID],[1]!Table1[Product_Name])</f>
        <v>Sports Product 19</v>
      </c>
      <c r="F1490" t="str">
        <f>_xlfn.XLOOKUP(Table1[[#This Row],[Product_ID]],[1]!Table1[Product_ID],[1]!Table1[Category])</f>
        <v>Sports</v>
      </c>
      <c r="G1490">
        <f>_xlfn.XLOOKUP(Table1[[#This Row],[Product_ID]],[1]!Table1[Product_ID],[1]!Table1[Unit_Price])</f>
        <v>11395</v>
      </c>
      <c r="H1490">
        <f>_xlfn.XLOOKUP(Table1[[#This Row],[Product_ID]],[1]!Table1[Product_ID],[1]!Table1[Cost])</f>
        <v>5697.5</v>
      </c>
      <c r="I1490">
        <v>1</v>
      </c>
      <c r="J1490">
        <v>20</v>
      </c>
      <c r="K1490">
        <f>Table1[[#This Row],[Quantity]]*Table1[[#This Row],[Unit_Price]]</f>
        <v>11395</v>
      </c>
      <c r="L1490">
        <f>Table1[[#This Row],[Quantity]]*Table1[[#This Row],[Cost]]</f>
        <v>5697.5</v>
      </c>
      <c r="M1490">
        <f>Table1[[#This Row],[Sales]]-Table1[[#This Row],[Total_Cost]]</f>
        <v>5697.5</v>
      </c>
      <c r="N1490" s="1">
        <f>Table1[[#This Row],[Profit]]/Table1[[#This Row],[Sales]]</f>
        <v>0.5</v>
      </c>
      <c r="O1490" t="str">
        <f>TEXT(Table1[[#This Row],[Order_Date]],"mmmm")</f>
        <v>June</v>
      </c>
      <c r="P1490">
        <f>YEAR(Table1[[#This Row],[Order_Date]])</f>
        <v>2024</v>
      </c>
      <c r="Q1490" t="str">
        <f>"Q"&amp;ROUNDUP(MONTH(Table1[[#This Row],[Order_Date]])/3,0)</f>
        <v>Q2</v>
      </c>
    </row>
    <row r="1491" spans="1:17" x14ac:dyDescent="0.25">
      <c r="A1491" t="s">
        <v>2995</v>
      </c>
      <c r="B1491" t="s">
        <v>2413</v>
      </c>
      <c r="C1491" t="s">
        <v>2996</v>
      </c>
      <c r="D1491" t="s">
        <v>570</v>
      </c>
      <c r="E1491" t="str">
        <f>_xlfn.XLOOKUP(Table1[[#This Row],[Product_ID]],[1]!Table1[Product_ID],[1]!Table1[Product_Name])</f>
        <v>Electronics Product 87</v>
      </c>
      <c r="F1491" t="str">
        <f>_xlfn.XLOOKUP(Table1[[#This Row],[Product_ID]],[1]!Table1[Product_ID],[1]!Table1[Category])</f>
        <v>Electronics</v>
      </c>
      <c r="G1491">
        <f>_xlfn.XLOOKUP(Table1[[#This Row],[Product_ID]],[1]!Table1[Product_ID],[1]!Table1[Unit_Price])</f>
        <v>25216</v>
      </c>
      <c r="H1491">
        <f>_xlfn.XLOOKUP(Table1[[#This Row],[Product_ID]],[1]!Table1[Product_ID],[1]!Table1[Cost])</f>
        <v>17651.2</v>
      </c>
      <c r="I1491">
        <v>5</v>
      </c>
      <c r="J1491">
        <v>0</v>
      </c>
      <c r="K1491">
        <f>Table1[[#This Row],[Quantity]]*Table1[[#This Row],[Unit_Price]]</f>
        <v>126080</v>
      </c>
      <c r="L1491">
        <f>Table1[[#This Row],[Quantity]]*Table1[[#This Row],[Cost]]</f>
        <v>88256</v>
      </c>
      <c r="M1491">
        <f>Table1[[#This Row],[Sales]]-Table1[[#This Row],[Total_Cost]]</f>
        <v>37824</v>
      </c>
      <c r="N1491" s="1">
        <f>Table1[[#This Row],[Profit]]/Table1[[#This Row],[Sales]]</f>
        <v>0.3</v>
      </c>
      <c r="O1491" t="str">
        <f>TEXT(Table1[[#This Row],[Order_Date]],"mmmm")</f>
        <v>July</v>
      </c>
      <c r="P1491">
        <f>YEAR(Table1[[#This Row],[Order_Date]])</f>
        <v>2025</v>
      </c>
      <c r="Q1491" t="str">
        <f>"Q"&amp;ROUNDUP(MONTH(Table1[[#This Row],[Order_Date]])/3,0)</f>
        <v>Q3</v>
      </c>
    </row>
    <row r="1492" spans="1:17" x14ac:dyDescent="0.25">
      <c r="A1492" t="s">
        <v>2997</v>
      </c>
      <c r="B1492" t="s">
        <v>2998</v>
      </c>
      <c r="C1492" t="s">
        <v>2999</v>
      </c>
      <c r="D1492" t="s">
        <v>1158</v>
      </c>
      <c r="E1492" t="str">
        <f>_xlfn.XLOOKUP(Table1[[#This Row],[Product_ID]],[1]!Table1[Product_ID],[1]!Table1[Product_Name])</f>
        <v>Electronics Product 33</v>
      </c>
      <c r="F1492" t="str">
        <f>_xlfn.XLOOKUP(Table1[[#This Row],[Product_ID]],[1]!Table1[Product_ID],[1]!Table1[Category])</f>
        <v>Electronics</v>
      </c>
      <c r="G1492">
        <f>_xlfn.XLOOKUP(Table1[[#This Row],[Product_ID]],[1]!Table1[Product_ID],[1]!Table1[Unit_Price])</f>
        <v>11428</v>
      </c>
      <c r="H1492">
        <f>_xlfn.XLOOKUP(Table1[[#This Row],[Product_ID]],[1]!Table1[Product_ID],[1]!Table1[Cost])</f>
        <v>6856.8</v>
      </c>
      <c r="I1492">
        <v>1</v>
      </c>
      <c r="J1492">
        <v>5</v>
      </c>
      <c r="K1492">
        <f>Table1[[#This Row],[Quantity]]*Table1[[#This Row],[Unit_Price]]</f>
        <v>11428</v>
      </c>
      <c r="L1492">
        <f>Table1[[#This Row],[Quantity]]*Table1[[#This Row],[Cost]]</f>
        <v>6856.8</v>
      </c>
      <c r="M1492">
        <f>Table1[[#This Row],[Sales]]-Table1[[#This Row],[Total_Cost]]</f>
        <v>4571.2</v>
      </c>
      <c r="N1492" s="1">
        <f>Table1[[#This Row],[Profit]]/Table1[[#This Row],[Sales]]</f>
        <v>0.39999999999999997</v>
      </c>
      <c r="O1492" t="str">
        <f>TEXT(Table1[[#This Row],[Order_Date]],"mmmm")</f>
        <v>May</v>
      </c>
      <c r="P1492">
        <f>YEAR(Table1[[#This Row],[Order_Date]])</f>
        <v>2024</v>
      </c>
      <c r="Q1492" t="str">
        <f>"Q"&amp;ROUNDUP(MONTH(Table1[[#This Row],[Order_Date]])/3,0)</f>
        <v>Q2</v>
      </c>
    </row>
    <row r="1493" spans="1:17" x14ac:dyDescent="0.25">
      <c r="A1493" t="s">
        <v>3000</v>
      </c>
      <c r="B1493" t="s">
        <v>3001</v>
      </c>
      <c r="C1493" t="s">
        <v>1012</v>
      </c>
      <c r="D1493" t="s">
        <v>659</v>
      </c>
      <c r="E1493" t="str">
        <f>_xlfn.XLOOKUP(Table1[[#This Row],[Product_ID]],[1]!Table1[Product_ID],[1]!Table1[Product_Name])</f>
        <v>Beauty Product 43</v>
      </c>
      <c r="F1493" t="str">
        <f>_xlfn.XLOOKUP(Table1[[#This Row],[Product_ID]],[1]!Table1[Product_ID],[1]!Table1[Category])</f>
        <v>Beauty</v>
      </c>
      <c r="G1493">
        <f>_xlfn.XLOOKUP(Table1[[#This Row],[Product_ID]],[1]!Table1[Product_ID],[1]!Table1[Unit_Price])</f>
        <v>1637</v>
      </c>
      <c r="H1493">
        <f>_xlfn.XLOOKUP(Table1[[#This Row],[Product_ID]],[1]!Table1[Product_ID],[1]!Table1[Cost])</f>
        <v>818.5</v>
      </c>
      <c r="I1493">
        <v>2</v>
      </c>
      <c r="J1493">
        <v>0</v>
      </c>
      <c r="K1493">
        <f>Table1[[#This Row],[Quantity]]*Table1[[#This Row],[Unit_Price]]</f>
        <v>3274</v>
      </c>
      <c r="L1493">
        <f>Table1[[#This Row],[Quantity]]*Table1[[#This Row],[Cost]]</f>
        <v>1637</v>
      </c>
      <c r="M1493">
        <f>Table1[[#This Row],[Sales]]-Table1[[#This Row],[Total_Cost]]</f>
        <v>1637</v>
      </c>
      <c r="N1493" s="1">
        <f>Table1[[#This Row],[Profit]]/Table1[[#This Row],[Sales]]</f>
        <v>0.5</v>
      </c>
      <c r="O1493" t="str">
        <f>TEXT(Table1[[#This Row],[Order_Date]],"mmmm")</f>
        <v>October</v>
      </c>
      <c r="P1493">
        <f>YEAR(Table1[[#This Row],[Order_Date]])</f>
        <v>2024</v>
      </c>
      <c r="Q1493" t="str">
        <f>"Q"&amp;ROUNDUP(MONTH(Table1[[#This Row],[Order_Date]])/3,0)</f>
        <v>Q4</v>
      </c>
    </row>
    <row r="1494" spans="1:17" x14ac:dyDescent="0.25">
      <c r="A1494" t="s">
        <v>3002</v>
      </c>
      <c r="B1494" t="s">
        <v>1460</v>
      </c>
      <c r="C1494" t="s">
        <v>1912</v>
      </c>
      <c r="D1494" t="s">
        <v>1158</v>
      </c>
      <c r="E1494" t="str">
        <f>_xlfn.XLOOKUP(Table1[[#This Row],[Product_ID]],[1]!Table1[Product_ID],[1]!Table1[Product_Name])</f>
        <v>Electronics Product 33</v>
      </c>
      <c r="F1494" t="str">
        <f>_xlfn.XLOOKUP(Table1[[#This Row],[Product_ID]],[1]!Table1[Product_ID],[1]!Table1[Category])</f>
        <v>Electronics</v>
      </c>
      <c r="G1494">
        <f>_xlfn.XLOOKUP(Table1[[#This Row],[Product_ID]],[1]!Table1[Product_ID],[1]!Table1[Unit_Price])</f>
        <v>11428</v>
      </c>
      <c r="H1494">
        <f>_xlfn.XLOOKUP(Table1[[#This Row],[Product_ID]],[1]!Table1[Product_ID],[1]!Table1[Cost])</f>
        <v>6856.8</v>
      </c>
      <c r="I1494">
        <v>5</v>
      </c>
      <c r="J1494">
        <v>15</v>
      </c>
      <c r="K1494">
        <f>Table1[[#This Row],[Quantity]]*Table1[[#This Row],[Unit_Price]]</f>
        <v>57140</v>
      </c>
      <c r="L1494">
        <f>Table1[[#This Row],[Quantity]]*Table1[[#This Row],[Cost]]</f>
        <v>34284</v>
      </c>
      <c r="M1494">
        <f>Table1[[#This Row],[Sales]]-Table1[[#This Row],[Total_Cost]]</f>
        <v>22856</v>
      </c>
      <c r="N1494" s="1">
        <f>Table1[[#This Row],[Profit]]/Table1[[#This Row],[Sales]]</f>
        <v>0.4</v>
      </c>
      <c r="O1494" t="str">
        <f>TEXT(Table1[[#This Row],[Order_Date]],"mmmm")</f>
        <v>June</v>
      </c>
      <c r="P1494">
        <f>YEAR(Table1[[#This Row],[Order_Date]])</f>
        <v>2024</v>
      </c>
      <c r="Q1494" t="str">
        <f>"Q"&amp;ROUNDUP(MONTH(Table1[[#This Row],[Order_Date]])/3,0)</f>
        <v>Q2</v>
      </c>
    </row>
    <row r="1495" spans="1:17" x14ac:dyDescent="0.25">
      <c r="A1495" t="s">
        <v>3003</v>
      </c>
      <c r="B1495" t="s">
        <v>1445</v>
      </c>
      <c r="C1495" t="s">
        <v>2426</v>
      </c>
      <c r="D1495" t="s">
        <v>123</v>
      </c>
      <c r="E1495" t="str">
        <f>_xlfn.XLOOKUP(Table1[[#This Row],[Product_ID]],[1]!Table1[Product_ID],[1]!Table1[Product_Name])</f>
        <v>Electronics Product 99</v>
      </c>
      <c r="F1495" t="str">
        <f>_xlfn.XLOOKUP(Table1[[#This Row],[Product_ID]],[1]!Table1[Product_ID],[1]!Table1[Category])</f>
        <v>Electronics</v>
      </c>
      <c r="G1495">
        <f>_xlfn.XLOOKUP(Table1[[#This Row],[Product_ID]],[1]!Table1[Product_ID],[1]!Table1[Unit_Price])</f>
        <v>48012</v>
      </c>
      <c r="H1495">
        <f>_xlfn.XLOOKUP(Table1[[#This Row],[Product_ID]],[1]!Table1[Product_ID],[1]!Table1[Cost])</f>
        <v>24006</v>
      </c>
      <c r="I1495">
        <v>1</v>
      </c>
      <c r="J1495">
        <v>5</v>
      </c>
      <c r="K1495">
        <f>Table1[[#This Row],[Quantity]]*Table1[[#This Row],[Unit_Price]]</f>
        <v>48012</v>
      </c>
      <c r="L1495">
        <f>Table1[[#This Row],[Quantity]]*Table1[[#This Row],[Cost]]</f>
        <v>24006</v>
      </c>
      <c r="M1495">
        <f>Table1[[#This Row],[Sales]]-Table1[[#This Row],[Total_Cost]]</f>
        <v>24006</v>
      </c>
      <c r="N1495" s="1">
        <f>Table1[[#This Row],[Profit]]/Table1[[#This Row],[Sales]]</f>
        <v>0.5</v>
      </c>
      <c r="O1495" t="str">
        <f>TEXT(Table1[[#This Row],[Order_Date]],"mmmm")</f>
        <v>February</v>
      </c>
      <c r="P1495">
        <f>YEAR(Table1[[#This Row],[Order_Date]])</f>
        <v>2024</v>
      </c>
      <c r="Q1495" t="str">
        <f>"Q"&amp;ROUNDUP(MONTH(Table1[[#This Row],[Order_Date]])/3,0)</f>
        <v>Q1</v>
      </c>
    </row>
    <row r="1496" spans="1:17" x14ac:dyDescent="0.25">
      <c r="A1496" t="s">
        <v>3004</v>
      </c>
      <c r="B1496" t="s">
        <v>1135</v>
      </c>
      <c r="C1496" t="s">
        <v>3005</v>
      </c>
      <c r="D1496" t="s">
        <v>195</v>
      </c>
      <c r="E1496" t="str">
        <f>_xlfn.XLOOKUP(Table1[[#This Row],[Product_ID]],[1]!Table1[Product_ID],[1]!Table1[Product_Name])</f>
        <v>Electronics Product 57</v>
      </c>
      <c r="F1496" t="str">
        <f>_xlfn.XLOOKUP(Table1[[#This Row],[Product_ID]],[1]!Table1[Product_ID],[1]!Table1[Category])</f>
        <v>Electronics</v>
      </c>
      <c r="G1496">
        <f>_xlfn.XLOOKUP(Table1[[#This Row],[Product_ID]],[1]!Table1[Product_ID],[1]!Table1[Unit_Price])</f>
        <v>26846</v>
      </c>
      <c r="H1496">
        <f>_xlfn.XLOOKUP(Table1[[#This Row],[Product_ID]],[1]!Table1[Product_ID],[1]!Table1[Cost])</f>
        <v>16107.6</v>
      </c>
      <c r="I1496">
        <v>2</v>
      </c>
      <c r="J1496">
        <v>15</v>
      </c>
      <c r="K1496">
        <f>Table1[[#This Row],[Quantity]]*Table1[[#This Row],[Unit_Price]]</f>
        <v>53692</v>
      </c>
      <c r="L1496">
        <f>Table1[[#This Row],[Quantity]]*Table1[[#This Row],[Cost]]</f>
        <v>32215.200000000001</v>
      </c>
      <c r="M1496">
        <f>Table1[[#This Row],[Sales]]-Table1[[#This Row],[Total_Cost]]</f>
        <v>21476.799999999999</v>
      </c>
      <c r="N1496" s="1">
        <f>Table1[[#This Row],[Profit]]/Table1[[#This Row],[Sales]]</f>
        <v>0.39999999999999997</v>
      </c>
      <c r="O1496" t="str">
        <f>TEXT(Table1[[#This Row],[Order_Date]],"mmmm")</f>
        <v>July</v>
      </c>
      <c r="P1496">
        <f>YEAR(Table1[[#This Row],[Order_Date]])</f>
        <v>2025</v>
      </c>
      <c r="Q1496" t="str">
        <f>"Q"&amp;ROUNDUP(MONTH(Table1[[#This Row],[Order_Date]])/3,0)</f>
        <v>Q3</v>
      </c>
    </row>
    <row r="1497" spans="1:17" x14ac:dyDescent="0.25">
      <c r="A1497" t="s">
        <v>3006</v>
      </c>
      <c r="B1497" t="s">
        <v>1331</v>
      </c>
      <c r="C1497" t="s">
        <v>3007</v>
      </c>
      <c r="D1497" t="s">
        <v>216</v>
      </c>
      <c r="E1497" t="str">
        <f>_xlfn.XLOOKUP(Table1[[#This Row],[Product_ID]],[1]!Table1[Product_ID],[1]!Table1[Product_Name])</f>
        <v>Beauty Product 69</v>
      </c>
      <c r="F1497" t="str">
        <f>_xlfn.XLOOKUP(Table1[[#This Row],[Product_ID]],[1]!Table1[Product_ID],[1]!Table1[Category])</f>
        <v>Beauty</v>
      </c>
      <c r="G1497">
        <f>_xlfn.XLOOKUP(Table1[[#This Row],[Product_ID]],[1]!Table1[Product_ID],[1]!Table1[Unit_Price])</f>
        <v>384</v>
      </c>
      <c r="H1497">
        <f>_xlfn.XLOOKUP(Table1[[#This Row],[Product_ID]],[1]!Table1[Product_ID],[1]!Table1[Cost])</f>
        <v>192</v>
      </c>
      <c r="I1497">
        <v>4</v>
      </c>
      <c r="J1497">
        <v>20</v>
      </c>
      <c r="K1497">
        <f>Table1[[#This Row],[Quantity]]*Table1[[#This Row],[Unit_Price]]</f>
        <v>1536</v>
      </c>
      <c r="L1497">
        <f>Table1[[#This Row],[Quantity]]*Table1[[#This Row],[Cost]]</f>
        <v>768</v>
      </c>
      <c r="M1497">
        <f>Table1[[#This Row],[Sales]]-Table1[[#This Row],[Total_Cost]]</f>
        <v>768</v>
      </c>
      <c r="N1497" s="1">
        <f>Table1[[#This Row],[Profit]]/Table1[[#This Row],[Sales]]</f>
        <v>0.5</v>
      </c>
      <c r="O1497" t="str">
        <f>TEXT(Table1[[#This Row],[Order_Date]],"mmmm")</f>
        <v>December</v>
      </c>
      <c r="P1497">
        <f>YEAR(Table1[[#This Row],[Order_Date]])</f>
        <v>2025</v>
      </c>
      <c r="Q1497" t="str">
        <f>"Q"&amp;ROUNDUP(MONTH(Table1[[#This Row],[Order_Date]])/3,0)</f>
        <v>Q4</v>
      </c>
    </row>
    <row r="1498" spans="1:17" x14ac:dyDescent="0.25">
      <c r="A1498" t="s">
        <v>3008</v>
      </c>
      <c r="B1498" t="s">
        <v>961</v>
      </c>
      <c r="C1498" t="s">
        <v>2191</v>
      </c>
      <c r="D1498" t="s">
        <v>320</v>
      </c>
      <c r="E1498" t="str">
        <f>_xlfn.XLOOKUP(Table1[[#This Row],[Product_ID]],[1]!Table1[Product_ID],[1]!Table1[Product_Name])</f>
        <v>Clothing Product 15</v>
      </c>
      <c r="F1498" t="str">
        <f>_xlfn.XLOOKUP(Table1[[#This Row],[Product_ID]],[1]!Table1[Product_ID],[1]!Table1[Category])</f>
        <v>Clothing</v>
      </c>
      <c r="G1498">
        <f>_xlfn.XLOOKUP(Table1[[#This Row],[Product_ID]],[1]!Table1[Product_ID],[1]!Table1[Unit_Price])</f>
        <v>2943</v>
      </c>
      <c r="H1498">
        <f>_xlfn.XLOOKUP(Table1[[#This Row],[Product_ID]],[1]!Table1[Product_ID],[1]!Table1[Cost])</f>
        <v>1471.5</v>
      </c>
      <c r="I1498">
        <v>2</v>
      </c>
      <c r="J1498">
        <v>10</v>
      </c>
      <c r="K1498">
        <f>Table1[[#This Row],[Quantity]]*Table1[[#This Row],[Unit_Price]]</f>
        <v>5886</v>
      </c>
      <c r="L1498">
        <f>Table1[[#This Row],[Quantity]]*Table1[[#This Row],[Cost]]</f>
        <v>2943</v>
      </c>
      <c r="M1498">
        <f>Table1[[#This Row],[Sales]]-Table1[[#This Row],[Total_Cost]]</f>
        <v>2943</v>
      </c>
      <c r="N1498" s="1">
        <f>Table1[[#This Row],[Profit]]/Table1[[#This Row],[Sales]]</f>
        <v>0.5</v>
      </c>
      <c r="O1498" t="str">
        <f>TEXT(Table1[[#This Row],[Order_Date]],"mmmm")</f>
        <v>March</v>
      </c>
      <c r="P1498">
        <f>YEAR(Table1[[#This Row],[Order_Date]])</f>
        <v>2025</v>
      </c>
      <c r="Q1498" t="str">
        <f>"Q"&amp;ROUNDUP(MONTH(Table1[[#This Row],[Order_Date]])/3,0)</f>
        <v>Q1</v>
      </c>
    </row>
    <row r="1499" spans="1:17" x14ac:dyDescent="0.25">
      <c r="A1499" t="s">
        <v>3009</v>
      </c>
      <c r="B1499" t="s">
        <v>3010</v>
      </c>
      <c r="C1499" t="s">
        <v>1950</v>
      </c>
      <c r="D1499" t="s">
        <v>598</v>
      </c>
      <c r="E1499" t="str">
        <f>_xlfn.XLOOKUP(Table1[[#This Row],[Product_ID]],[1]!Table1[Product_ID],[1]!Table1[Product_Name])</f>
        <v>Clothing Product 84</v>
      </c>
      <c r="F1499" t="str">
        <f>_xlfn.XLOOKUP(Table1[[#This Row],[Product_ID]],[1]!Table1[Product_ID],[1]!Table1[Category])</f>
        <v>Clothing</v>
      </c>
      <c r="G1499">
        <f>_xlfn.XLOOKUP(Table1[[#This Row],[Product_ID]],[1]!Table1[Product_ID],[1]!Table1[Unit_Price])</f>
        <v>3921</v>
      </c>
      <c r="H1499">
        <f>_xlfn.XLOOKUP(Table1[[#This Row],[Product_ID]],[1]!Table1[Product_ID],[1]!Table1[Cost])</f>
        <v>2352.6</v>
      </c>
      <c r="I1499">
        <v>3</v>
      </c>
      <c r="J1499">
        <v>0</v>
      </c>
      <c r="K1499">
        <f>Table1[[#This Row],[Quantity]]*Table1[[#This Row],[Unit_Price]]</f>
        <v>11763</v>
      </c>
      <c r="L1499">
        <f>Table1[[#This Row],[Quantity]]*Table1[[#This Row],[Cost]]</f>
        <v>7057.7999999999993</v>
      </c>
      <c r="M1499">
        <f>Table1[[#This Row],[Sales]]-Table1[[#This Row],[Total_Cost]]</f>
        <v>4705.2000000000007</v>
      </c>
      <c r="N1499" s="1">
        <f>Table1[[#This Row],[Profit]]/Table1[[#This Row],[Sales]]</f>
        <v>0.40000000000000008</v>
      </c>
      <c r="O1499" t="str">
        <f>TEXT(Table1[[#This Row],[Order_Date]],"mmmm")</f>
        <v>December</v>
      </c>
      <c r="P1499">
        <f>YEAR(Table1[[#This Row],[Order_Date]])</f>
        <v>2024</v>
      </c>
      <c r="Q1499" t="str">
        <f>"Q"&amp;ROUNDUP(MONTH(Table1[[#This Row],[Order_Date]])/3,0)</f>
        <v>Q4</v>
      </c>
    </row>
    <row r="1500" spans="1:17" x14ac:dyDescent="0.25">
      <c r="A1500" t="s">
        <v>3011</v>
      </c>
      <c r="B1500" t="s">
        <v>2894</v>
      </c>
      <c r="C1500" t="s">
        <v>3012</v>
      </c>
      <c r="D1500" t="s">
        <v>331</v>
      </c>
      <c r="E1500" t="str">
        <f>_xlfn.XLOOKUP(Table1[[#This Row],[Product_ID]],[1]!Table1[Product_ID],[1]!Table1[Product_Name])</f>
        <v>Electronics Product 24</v>
      </c>
      <c r="F1500" t="str">
        <f>_xlfn.XLOOKUP(Table1[[#This Row],[Product_ID]],[1]!Table1[Product_ID],[1]!Table1[Category])</f>
        <v>Electronics</v>
      </c>
      <c r="G1500">
        <f>_xlfn.XLOOKUP(Table1[[#This Row],[Product_ID]],[1]!Table1[Product_ID],[1]!Table1[Unit_Price])</f>
        <v>9702</v>
      </c>
      <c r="H1500">
        <f>_xlfn.XLOOKUP(Table1[[#This Row],[Product_ID]],[1]!Table1[Product_ID],[1]!Table1[Cost])</f>
        <v>4851</v>
      </c>
      <c r="I1500">
        <v>1</v>
      </c>
      <c r="J1500">
        <v>20</v>
      </c>
      <c r="K1500">
        <f>Table1[[#This Row],[Quantity]]*Table1[[#This Row],[Unit_Price]]</f>
        <v>9702</v>
      </c>
      <c r="L1500">
        <f>Table1[[#This Row],[Quantity]]*Table1[[#This Row],[Cost]]</f>
        <v>4851</v>
      </c>
      <c r="M1500">
        <f>Table1[[#This Row],[Sales]]-Table1[[#This Row],[Total_Cost]]</f>
        <v>4851</v>
      </c>
      <c r="N1500" s="1">
        <f>Table1[[#This Row],[Profit]]/Table1[[#This Row],[Sales]]</f>
        <v>0.5</v>
      </c>
      <c r="O1500" t="str">
        <f>TEXT(Table1[[#This Row],[Order_Date]],"mmmm")</f>
        <v>March</v>
      </c>
      <c r="P1500">
        <f>YEAR(Table1[[#This Row],[Order_Date]])</f>
        <v>2024</v>
      </c>
      <c r="Q1500" t="str">
        <f>"Q"&amp;ROUNDUP(MONTH(Table1[[#This Row],[Order_Date]])/3,0)</f>
        <v>Q1</v>
      </c>
    </row>
    <row r="1501" spans="1:17" x14ac:dyDescent="0.25">
      <c r="A1501" t="s">
        <v>3013</v>
      </c>
      <c r="B1501" t="s">
        <v>873</v>
      </c>
      <c r="C1501" t="s">
        <v>3014</v>
      </c>
      <c r="D1501" t="s">
        <v>366</v>
      </c>
      <c r="E1501" t="str">
        <f>_xlfn.XLOOKUP(Table1[[#This Row],[Product_ID]],[1]!Table1[Product_ID],[1]!Table1[Product_Name])</f>
        <v>Home &amp; Kitchen Product 93</v>
      </c>
      <c r="F1501" t="str">
        <f>_xlfn.XLOOKUP(Table1[[#This Row],[Product_ID]],[1]!Table1[Product_ID],[1]!Table1[Category])</f>
        <v>Home &amp; Kitchen</v>
      </c>
      <c r="G1501">
        <f>_xlfn.XLOOKUP(Table1[[#This Row],[Product_ID]],[1]!Table1[Product_ID],[1]!Table1[Unit_Price])</f>
        <v>10597</v>
      </c>
      <c r="H1501">
        <f>_xlfn.XLOOKUP(Table1[[#This Row],[Product_ID]],[1]!Table1[Product_ID],[1]!Table1[Cost])</f>
        <v>5298.5</v>
      </c>
      <c r="I1501">
        <v>1</v>
      </c>
      <c r="J1501">
        <v>10</v>
      </c>
      <c r="K1501">
        <f>Table1[[#This Row],[Quantity]]*Table1[[#This Row],[Unit_Price]]</f>
        <v>10597</v>
      </c>
      <c r="L1501">
        <f>Table1[[#This Row],[Quantity]]*Table1[[#This Row],[Cost]]</f>
        <v>5298.5</v>
      </c>
      <c r="M1501">
        <f>Table1[[#This Row],[Sales]]-Table1[[#This Row],[Total_Cost]]</f>
        <v>5298.5</v>
      </c>
      <c r="N1501" s="1">
        <f>Table1[[#This Row],[Profit]]/Table1[[#This Row],[Sales]]</f>
        <v>0.5</v>
      </c>
      <c r="O1501" t="str">
        <f>TEXT(Table1[[#This Row],[Order_Date]],"mmmm")</f>
        <v>July</v>
      </c>
      <c r="P1501">
        <f>YEAR(Table1[[#This Row],[Order_Date]])</f>
        <v>2025</v>
      </c>
      <c r="Q1501" t="str">
        <f>"Q"&amp;ROUNDUP(MONTH(Table1[[#This Row],[Order_Date]])/3,0)</f>
        <v>Q3</v>
      </c>
    </row>
    <row r="1502" spans="1:17" x14ac:dyDescent="0.25">
      <c r="A1502" t="s">
        <v>3015</v>
      </c>
      <c r="B1502" t="s">
        <v>3016</v>
      </c>
      <c r="C1502" t="s">
        <v>1894</v>
      </c>
      <c r="D1502" t="s">
        <v>638</v>
      </c>
      <c r="E1502" t="str">
        <f>_xlfn.XLOOKUP(Table1[[#This Row],[Product_ID]],[1]!Table1[Product_ID],[1]!Table1[Product_Name])</f>
        <v>Sports Product 70</v>
      </c>
      <c r="F1502" t="str">
        <f>_xlfn.XLOOKUP(Table1[[#This Row],[Product_ID]],[1]!Table1[Product_ID],[1]!Table1[Category])</f>
        <v>Sports</v>
      </c>
      <c r="G1502">
        <f>_xlfn.XLOOKUP(Table1[[#This Row],[Product_ID]],[1]!Table1[Product_ID],[1]!Table1[Unit_Price])</f>
        <v>583</v>
      </c>
      <c r="H1502">
        <f>_xlfn.XLOOKUP(Table1[[#This Row],[Product_ID]],[1]!Table1[Product_ID],[1]!Table1[Cost])</f>
        <v>349.8</v>
      </c>
      <c r="I1502">
        <v>4</v>
      </c>
      <c r="J1502">
        <v>0</v>
      </c>
      <c r="K1502">
        <f>Table1[[#This Row],[Quantity]]*Table1[[#This Row],[Unit_Price]]</f>
        <v>2332</v>
      </c>
      <c r="L1502">
        <f>Table1[[#This Row],[Quantity]]*Table1[[#This Row],[Cost]]</f>
        <v>1399.2</v>
      </c>
      <c r="M1502">
        <f>Table1[[#This Row],[Sales]]-Table1[[#This Row],[Total_Cost]]</f>
        <v>932.8</v>
      </c>
      <c r="N1502" s="1">
        <f>Table1[[#This Row],[Profit]]/Table1[[#This Row],[Sales]]</f>
        <v>0.39999999999999997</v>
      </c>
      <c r="O1502" t="str">
        <f>TEXT(Table1[[#This Row],[Order_Date]],"mmmm")</f>
        <v>October</v>
      </c>
      <c r="P1502">
        <f>YEAR(Table1[[#This Row],[Order_Date]])</f>
        <v>2025</v>
      </c>
      <c r="Q1502" t="str">
        <f>"Q"&amp;ROUNDUP(MONTH(Table1[[#This Row],[Order_Date]])/3,0)</f>
        <v>Q4</v>
      </c>
    </row>
    <row r="1503" spans="1:17" x14ac:dyDescent="0.25">
      <c r="A1503" t="s">
        <v>3017</v>
      </c>
      <c r="B1503" t="s">
        <v>2665</v>
      </c>
      <c r="C1503" t="s">
        <v>1228</v>
      </c>
      <c r="D1503" t="s">
        <v>63</v>
      </c>
      <c r="E1503" t="str">
        <f>_xlfn.XLOOKUP(Table1[[#This Row],[Product_ID]],[1]!Table1[Product_ID],[1]!Table1[Product_Name])</f>
        <v>Clothing Product 17</v>
      </c>
      <c r="F1503" t="str">
        <f>_xlfn.XLOOKUP(Table1[[#This Row],[Product_ID]],[1]!Table1[Product_ID],[1]!Table1[Category])</f>
        <v>Clothing</v>
      </c>
      <c r="G1503">
        <f>_xlfn.XLOOKUP(Table1[[#This Row],[Product_ID]],[1]!Table1[Product_ID],[1]!Table1[Unit_Price])</f>
        <v>978</v>
      </c>
      <c r="H1503">
        <f>_xlfn.XLOOKUP(Table1[[#This Row],[Product_ID]],[1]!Table1[Product_ID],[1]!Table1[Cost])</f>
        <v>684.6</v>
      </c>
      <c r="I1503">
        <v>3</v>
      </c>
      <c r="J1503">
        <v>0</v>
      </c>
      <c r="K1503">
        <f>Table1[[#This Row],[Quantity]]*Table1[[#This Row],[Unit_Price]]</f>
        <v>2934</v>
      </c>
      <c r="L1503">
        <f>Table1[[#This Row],[Quantity]]*Table1[[#This Row],[Cost]]</f>
        <v>2053.8000000000002</v>
      </c>
      <c r="M1503">
        <f>Table1[[#This Row],[Sales]]-Table1[[#This Row],[Total_Cost]]</f>
        <v>880.19999999999982</v>
      </c>
      <c r="N1503" s="1">
        <f>Table1[[#This Row],[Profit]]/Table1[[#This Row],[Sales]]</f>
        <v>0.29999999999999993</v>
      </c>
      <c r="O1503" t="str">
        <f>TEXT(Table1[[#This Row],[Order_Date]],"mmmm")</f>
        <v>September</v>
      </c>
      <c r="P1503">
        <f>YEAR(Table1[[#This Row],[Order_Date]])</f>
        <v>2024</v>
      </c>
      <c r="Q1503" t="str">
        <f>"Q"&amp;ROUNDUP(MONTH(Table1[[#This Row],[Order_Date]])/3,0)</f>
        <v>Q3</v>
      </c>
    </row>
    <row r="1504" spans="1:17" x14ac:dyDescent="0.25">
      <c r="A1504" t="s">
        <v>3018</v>
      </c>
      <c r="B1504" t="s">
        <v>2357</v>
      </c>
      <c r="C1504" t="s">
        <v>3019</v>
      </c>
      <c r="D1504" t="s">
        <v>331</v>
      </c>
      <c r="E1504" t="str">
        <f>_xlfn.XLOOKUP(Table1[[#This Row],[Product_ID]],[1]!Table1[Product_ID],[1]!Table1[Product_Name])</f>
        <v>Electronics Product 24</v>
      </c>
      <c r="F1504" t="str">
        <f>_xlfn.XLOOKUP(Table1[[#This Row],[Product_ID]],[1]!Table1[Product_ID],[1]!Table1[Category])</f>
        <v>Electronics</v>
      </c>
      <c r="G1504">
        <f>_xlfn.XLOOKUP(Table1[[#This Row],[Product_ID]],[1]!Table1[Product_ID],[1]!Table1[Unit_Price])</f>
        <v>9702</v>
      </c>
      <c r="H1504">
        <f>_xlfn.XLOOKUP(Table1[[#This Row],[Product_ID]],[1]!Table1[Product_ID],[1]!Table1[Cost])</f>
        <v>4851</v>
      </c>
      <c r="I1504">
        <v>3</v>
      </c>
      <c r="J1504">
        <v>0</v>
      </c>
      <c r="K1504">
        <f>Table1[[#This Row],[Quantity]]*Table1[[#This Row],[Unit_Price]]</f>
        <v>29106</v>
      </c>
      <c r="L1504">
        <f>Table1[[#This Row],[Quantity]]*Table1[[#This Row],[Cost]]</f>
        <v>14553</v>
      </c>
      <c r="M1504">
        <f>Table1[[#This Row],[Sales]]-Table1[[#This Row],[Total_Cost]]</f>
        <v>14553</v>
      </c>
      <c r="N1504" s="1">
        <f>Table1[[#This Row],[Profit]]/Table1[[#This Row],[Sales]]</f>
        <v>0.5</v>
      </c>
      <c r="O1504" t="str">
        <f>TEXT(Table1[[#This Row],[Order_Date]],"mmmm")</f>
        <v>August</v>
      </c>
      <c r="P1504">
        <f>YEAR(Table1[[#This Row],[Order_Date]])</f>
        <v>2024</v>
      </c>
      <c r="Q1504" t="str">
        <f>"Q"&amp;ROUNDUP(MONTH(Table1[[#This Row],[Order_Date]])/3,0)</f>
        <v>Q3</v>
      </c>
    </row>
    <row r="1505" spans="1:17" x14ac:dyDescent="0.25">
      <c r="A1505" t="s">
        <v>3020</v>
      </c>
      <c r="B1505" t="s">
        <v>469</v>
      </c>
      <c r="C1505" t="s">
        <v>631</v>
      </c>
      <c r="D1505" t="s">
        <v>164</v>
      </c>
      <c r="E1505" t="str">
        <f>_xlfn.XLOOKUP(Table1[[#This Row],[Product_ID]],[1]!Table1[Product_ID],[1]!Table1[Product_Name])</f>
        <v>Home &amp; Kitchen Product 11</v>
      </c>
      <c r="F1505" t="str">
        <f>_xlfn.XLOOKUP(Table1[[#This Row],[Product_ID]],[1]!Table1[Product_ID],[1]!Table1[Category])</f>
        <v>Home &amp; Kitchen</v>
      </c>
      <c r="G1505">
        <f>_xlfn.XLOOKUP(Table1[[#This Row],[Product_ID]],[1]!Table1[Product_ID],[1]!Table1[Unit_Price])</f>
        <v>4339</v>
      </c>
      <c r="H1505">
        <f>_xlfn.XLOOKUP(Table1[[#This Row],[Product_ID]],[1]!Table1[Product_ID],[1]!Table1[Cost])</f>
        <v>2169.5</v>
      </c>
      <c r="I1505">
        <v>4</v>
      </c>
      <c r="J1505">
        <v>5</v>
      </c>
      <c r="K1505">
        <f>Table1[[#This Row],[Quantity]]*Table1[[#This Row],[Unit_Price]]</f>
        <v>17356</v>
      </c>
      <c r="L1505">
        <f>Table1[[#This Row],[Quantity]]*Table1[[#This Row],[Cost]]</f>
        <v>8678</v>
      </c>
      <c r="M1505">
        <f>Table1[[#This Row],[Sales]]-Table1[[#This Row],[Total_Cost]]</f>
        <v>8678</v>
      </c>
      <c r="N1505" s="1">
        <f>Table1[[#This Row],[Profit]]/Table1[[#This Row],[Sales]]</f>
        <v>0.5</v>
      </c>
      <c r="O1505" t="str">
        <f>TEXT(Table1[[#This Row],[Order_Date]],"mmmm")</f>
        <v>June</v>
      </c>
      <c r="P1505">
        <f>YEAR(Table1[[#This Row],[Order_Date]])</f>
        <v>2024</v>
      </c>
      <c r="Q1505" t="str">
        <f>"Q"&amp;ROUNDUP(MONTH(Table1[[#This Row],[Order_Date]])/3,0)</f>
        <v>Q2</v>
      </c>
    </row>
    <row r="1506" spans="1:17" x14ac:dyDescent="0.25">
      <c r="A1506" t="s">
        <v>3021</v>
      </c>
      <c r="B1506" t="s">
        <v>283</v>
      </c>
      <c r="C1506" t="s">
        <v>2312</v>
      </c>
      <c r="D1506" t="s">
        <v>331</v>
      </c>
      <c r="E1506" t="str">
        <f>_xlfn.XLOOKUP(Table1[[#This Row],[Product_ID]],[1]!Table1[Product_ID],[1]!Table1[Product_Name])</f>
        <v>Electronics Product 24</v>
      </c>
      <c r="F1506" t="str">
        <f>_xlfn.XLOOKUP(Table1[[#This Row],[Product_ID]],[1]!Table1[Product_ID],[1]!Table1[Category])</f>
        <v>Electronics</v>
      </c>
      <c r="G1506">
        <f>_xlfn.XLOOKUP(Table1[[#This Row],[Product_ID]],[1]!Table1[Product_ID],[1]!Table1[Unit_Price])</f>
        <v>9702</v>
      </c>
      <c r="H1506">
        <f>_xlfn.XLOOKUP(Table1[[#This Row],[Product_ID]],[1]!Table1[Product_ID],[1]!Table1[Cost])</f>
        <v>4851</v>
      </c>
      <c r="I1506">
        <v>5</v>
      </c>
      <c r="J1506">
        <v>15</v>
      </c>
      <c r="K1506">
        <f>Table1[[#This Row],[Quantity]]*Table1[[#This Row],[Unit_Price]]</f>
        <v>48510</v>
      </c>
      <c r="L1506">
        <f>Table1[[#This Row],[Quantity]]*Table1[[#This Row],[Cost]]</f>
        <v>24255</v>
      </c>
      <c r="M1506">
        <f>Table1[[#This Row],[Sales]]-Table1[[#This Row],[Total_Cost]]</f>
        <v>24255</v>
      </c>
      <c r="N1506" s="1">
        <f>Table1[[#This Row],[Profit]]/Table1[[#This Row],[Sales]]</f>
        <v>0.5</v>
      </c>
      <c r="O1506" t="str">
        <f>TEXT(Table1[[#This Row],[Order_Date]],"mmmm")</f>
        <v>September</v>
      </c>
      <c r="P1506">
        <f>YEAR(Table1[[#This Row],[Order_Date]])</f>
        <v>2024</v>
      </c>
      <c r="Q1506" t="str">
        <f>"Q"&amp;ROUNDUP(MONTH(Table1[[#This Row],[Order_Date]])/3,0)</f>
        <v>Q3</v>
      </c>
    </row>
    <row r="1507" spans="1:17" x14ac:dyDescent="0.25">
      <c r="A1507" t="s">
        <v>3022</v>
      </c>
      <c r="B1507" t="s">
        <v>1504</v>
      </c>
      <c r="C1507" t="s">
        <v>1453</v>
      </c>
      <c r="D1507" t="s">
        <v>164</v>
      </c>
      <c r="E1507" t="str">
        <f>_xlfn.XLOOKUP(Table1[[#This Row],[Product_ID]],[1]!Table1[Product_ID],[1]!Table1[Product_Name])</f>
        <v>Home &amp; Kitchen Product 11</v>
      </c>
      <c r="F1507" t="str">
        <f>_xlfn.XLOOKUP(Table1[[#This Row],[Product_ID]],[1]!Table1[Product_ID],[1]!Table1[Category])</f>
        <v>Home &amp; Kitchen</v>
      </c>
      <c r="G1507">
        <f>_xlfn.XLOOKUP(Table1[[#This Row],[Product_ID]],[1]!Table1[Product_ID],[1]!Table1[Unit_Price])</f>
        <v>4339</v>
      </c>
      <c r="H1507">
        <f>_xlfn.XLOOKUP(Table1[[#This Row],[Product_ID]],[1]!Table1[Product_ID],[1]!Table1[Cost])</f>
        <v>2169.5</v>
      </c>
      <c r="I1507">
        <v>4</v>
      </c>
      <c r="J1507">
        <v>0</v>
      </c>
      <c r="K1507">
        <f>Table1[[#This Row],[Quantity]]*Table1[[#This Row],[Unit_Price]]</f>
        <v>17356</v>
      </c>
      <c r="L1507">
        <f>Table1[[#This Row],[Quantity]]*Table1[[#This Row],[Cost]]</f>
        <v>8678</v>
      </c>
      <c r="M1507">
        <f>Table1[[#This Row],[Sales]]-Table1[[#This Row],[Total_Cost]]</f>
        <v>8678</v>
      </c>
      <c r="N1507" s="1">
        <f>Table1[[#This Row],[Profit]]/Table1[[#This Row],[Sales]]</f>
        <v>0.5</v>
      </c>
      <c r="O1507" t="str">
        <f>TEXT(Table1[[#This Row],[Order_Date]],"mmmm")</f>
        <v>March</v>
      </c>
      <c r="P1507">
        <f>YEAR(Table1[[#This Row],[Order_Date]])</f>
        <v>2024</v>
      </c>
      <c r="Q1507" t="str">
        <f>"Q"&amp;ROUNDUP(MONTH(Table1[[#This Row],[Order_Date]])/3,0)</f>
        <v>Q1</v>
      </c>
    </row>
    <row r="1508" spans="1:17" x14ac:dyDescent="0.25">
      <c r="A1508" t="s">
        <v>3023</v>
      </c>
      <c r="B1508" t="s">
        <v>2324</v>
      </c>
      <c r="C1508" t="s">
        <v>3024</v>
      </c>
      <c r="D1508" t="s">
        <v>381</v>
      </c>
      <c r="E1508" t="str">
        <f>_xlfn.XLOOKUP(Table1[[#This Row],[Product_ID]],[1]!Table1[Product_ID],[1]!Table1[Product_Name])</f>
        <v>Electronics Product 59</v>
      </c>
      <c r="F1508" t="str">
        <f>_xlfn.XLOOKUP(Table1[[#This Row],[Product_ID]],[1]!Table1[Product_ID],[1]!Table1[Category])</f>
        <v>Electronics</v>
      </c>
      <c r="G1508">
        <f>_xlfn.XLOOKUP(Table1[[#This Row],[Product_ID]],[1]!Table1[Product_ID],[1]!Table1[Unit_Price])</f>
        <v>39929</v>
      </c>
      <c r="H1508">
        <f>_xlfn.XLOOKUP(Table1[[#This Row],[Product_ID]],[1]!Table1[Product_ID],[1]!Table1[Cost])</f>
        <v>23957.4</v>
      </c>
      <c r="I1508">
        <v>3</v>
      </c>
      <c r="J1508">
        <v>10</v>
      </c>
      <c r="K1508">
        <f>Table1[[#This Row],[Quantity]]*Table1[[#This Row],[Unit_Price]]</f>
        <v>119787</v>
      </c>
      <c r="L1508">
        <f>Table1[[#This Row],[Quantity]]*Table1[[#This Row],[Cost]]</f>
        <v>71872.200000000012</v>
      </c>
      <c r="M1508">
        <f>Table1[[#This Row],[Sales]]-Table1[[#This Row],[Total_Cost]]</f>
        <v>47914.799999999988</v>
      </c>
      <c r="N1508" s="1">
        <f>Table1[[#This Row],[Profit]]/Table1[[#This Row],[Sales]]</f>
        <v>0.39999999999999991</v>
      </c>
      <c r="O1508" t="str">
        <f>TEXT(Table1[[#This Row],[Order_Date]],"mmmm")</f>
        <v>October</v>
      </c>
      <c r="P1508">
        <f>YEAR(Table1[[#This Row],[Order_Date]])</f>
        <v>2024</v>
      </c>
      <c r="Q1508" t="str">
        <f>"Q"&amp;ROUNDUP(MONTH(Table1[[#This Row],[Order_Date]])/3,0)</f>
        <v>Q4</v>
      </c>
    </row>
    <row r="1509" spans="1:17" x14ac:dyDescent="0.25">
      <c r="A1509" t="s">
        <v>3025</v>
      </c>
      <c r="B1509" t="s">
        <v>2665</v>
      </c>
      <c r="C1509" t="s">
        <v>1167</v>
      </c>
      <c r="D1509" t="s">
        <v>331</v>
      </c>
      <c r="E1509" t="str">
        <f>_xlfn.XLOOKUP(Table1[[#This Row],[Product_ID]],[1]!Table1[Product_ID],[1]!Table1[Product_Name])</f>
        <v>Electronics Product 24</v>
      </c>
      <c r="F1509" t="str">
        <f>_xlfn.XLOOKUP(Table1[[#This Row],[Product_ID]],[1]!Table1[Product_ID],[1]!Table1[Category])</f>
        <v>Electronics</v>
      </c>
      <c r="G1509">
        <f>_xlfn.XLOOKUP(Table1[[#This Row],[Product_ID]],[1]!Table1[Product_ID],[1]!Table1[Unit_Price])</f>
        <v>9702</v>
      </c>
      <c r="H1509">
        <f>_xlfn.XLOOKUP(Table1[[#This Row],[Product_ID]],[1]!Table1[Product_ID],[1]!Table1[Cost])</f>
        <v>4851</v>
      </c>
      <c r="I1509">
        <v>3</v>
      </c>
      <c r="J1509">
        <v>5</v>
      </c>
      <c r="K1509">
        <f>Table1[[#This Row],[Quantity]]*Table1[[#This Row],[Unit_Price]]</f>
        <v>29106</v>
      </c>
      <c r="L1509">
        <f>Table1[[#This Row],[Quantity]]*Table1[[#This Row],[Cost]]</f>
        <v>14553</v>
      </c>
      <c r="M1509">
        <f>Table1[[#This Row],[Sales]]-Table1[[#This Row],[Total_Cost]]</f>
        <v>14553</v>
      </c>
      <c r="N1509" s="1">
        <f>Table1[[#This Row],[Profit]]/Table1[[#This Row],[Sales]]</f>
        <v>0.5</v>
      </c>
      <c r="O1509" t="str">
        <f>TEXT(Table1[[#This Row],[Order_Date]],"mmmm")</f>
        <v>September</v>
      </c>
      <c r="P1509">
        <f>YEAR(Table1[[#This Row],[Order_Date]])</f>
        <v>2024</v>
      </c>
      <c r="Q1509" t="str">
        <f>"Q"&amp;ROUNDUP(MONTH(Table1[[#This Row],[Order_Date]])/3,0)</f>
        <v>Q3</v>
      </c>
    </row>
    <row r="1510" spans="1:17" x14ac:dyDescent="0.25">
      <c r="A1510" t="s">
        <v>3026</v>
      </c>
      <c r="B1510" t="s">
        <v>121</v>
      </c>
      <c r="C1510" t="s">
        <v>1846</v>
      </c>
      <c r="D1510" t="s">
        <v>611</v>
      </c>
      <c r="E1510" t="str">
        <f>_xlfn.XLOOKUP(Table1[[#This Row],[Product_ID]],[1]!Table1[Product_ID],[1]!Table1[Product_Name])</f>
        <v>Clothing Product 21</v>
      </c>
      <c r="F1510" t="str">
        <f>_xlfn.XLOOKUP(Table1[[#This Row],[Product_ID]],[1]!Table1[Product_ID],[1]!Table1[Category])</f>
        <v>Clothing</v>
      </c>
      <c r="G1510">
        <f>_xlfn.XLOOKUP(Table1[[#This Row],[Product_ID]],[1]!Table1[Product_ID],[1]!Table1[Unit_Price])</f>
        <v>1236</v>
      </c>
      <c r="H1510">
        <f>_xlfn.XLOOKUP(Table1[[#This Row],[Product_ID]],[1]!Table1[Product_ID],[1]!Table1[Cost])</f>
        <v>865.2</v>
      </c>
      <c r="I1510">
        <v>1</v>
      </c>
      <c r="J1510">
        <v>0</v>
      </c>
      <c r="K1510">
        <f>Table1[[#This Row],[Quantity]]*Table1[[#This Row],[Unit_Price]]</f>
        <v>1236</v>
      </c>
      <c r="L1510">
        <f>Table1[[#This Row],[Quantity]]*Table1[[#This Row],[Cost]]</f>
        <v>865.2</v>
      </c>
      <c r="M1510">
        <f>Table1[[#This Row],[Sales]]-Table1[[#This Row],[Total_Cost]]</f>
        <v>370.79999999999995</v>
      </c>
      <c r="N1510" s="1">
        <f>Table1[[#This Row],[Profit]]/Table1[[#This Row],[Sales]]</f>
        <v>0.3</v>
      </c>
      <c r="O1510" t="str">
        <f>TEXT(Table1[[#This Row],[Order_Date]],"mmmm")</f>
        <v>December</v>
      </c>
      <c r="P1510">
        <f>YEAR(Table1[[#This Row],[Order_Date]])</f>
        <v>2024</v>
      </c>
      <c r="Q1510" t="str">
        <f>"Q"&amp;ROUNDUP(MONTH(Table1[[#This Row],[Order_Date]])/3,0)</f>
        <v>Q4</v>
      </c>
    </row>
    <row r="1511" spans="1:17" x14ac:dyDescent="0.25">
      <c r="A1511" t="s">
        <v>3027</v>
      </c>
      <c r="B1511" t="s">
        <v>556</v>
      </c>
      <c r="C1511" t="s">
        <v>2573</v>
      </c>
      <c r="D1511" t="s">
        <v>85</v>
      </c>
      <c r="E1511" t="str">
        <f>_xlfn.XLOOKUP(Table1[[#This Row],[Product_ID]],[1]!Table1[Product_ID],[1]!Table1[Product_Name])</f>
        <v>Clothing Product 63</v>
      </c>
      <c r="F1511" t="str">
        <f>_xlfn.XLOOKUP(Table1[[#This Row],[Product_ID]],[1]!Table1[Product_ID],[1]!Table1[Category])</f>
        <v>Clothing</v>
      </c>
      <c r="G1511">
        <f>_xlfn.XLOOKUP(Table1[[#This Row],[Product_ID]],[1]!Table1[Product_ID],[1]!Table1[Unit_Price])</f>
        <v>3643</v>
      </c>
      <c r="H1511">
        <f>_xlfn.XLOOKUP(Table1[[#This Row],[Product_ID]],[1]!Table1[Product_ID],[1]!Table1[Cost])</f>
        <v>2185.8000000000002</v>
      </c>
      <c r="I1511">
        <v>4</v>
      </c>
      <c r="J1511">
        <v>20</v>
      </c>
      <c r="K1511">
        <f>Table1[[#This Row],[Quantity]]*Table1[[#This Row],[Unit_Price]]</f>
        <v>14572</v>
      </c>
      <c r="L1511">
        <f>Table1[[#This Row],[Quantity]]*Table1[[#This Row],[Cost]]</f>
        <v>8743.2000000000007</v>
      </c>
      <c r="M1511">
        <f>Table1[[#This Row],[Sales]]-Table1[[#This Row],[Total_Cost]]</f>
        <v>5828.7999999999993</v>
      </c>
      <c r="N1511" s="1">
        <f>Table1[[#This Row],[Profit]]/Table1[[#This Row],[Sales]]</f>
        <v>0.39999999999999997</v>
      </c>
      <c r="O1511" t="str">
        <f>TEXT(Table1[[#This Row],[Order_Date]],"mmmm")</f>
        <v>January</v>
      </c>
      <c r="P1511">
        <f>YEAR(Table1[[#This Row],[Order_Date]])</f>
        <v>2024</v>
      </c>
      <c r="Q1511" t="str">
        <f>"Q"&amp;ROUNDUP(MONTH(Table1[[#This Row],[Order_Date]])/3,0)</f>
        <v>Q1</v>
      </c>
    </row>
    <row r="1512" spans="1:17" x14ac:dyDescent="0.25">
      <c r="A1512" t="s">
        <v>3028</v>
      </c>
      <c r="B1512" t="s">
        <v>876</v>
      </c>
      <c r="C1512" t="s">
        <v>3029</v>
      </c>
      <c r="D1512" t="s">
        <v>567</v>
      </c>
      <c r="E1512" t="str">
        <f>_xlfn.XLOOKUP(Table1[[#This Row],[Product_ID]],[1]!Table1[Product_ID],[1]!Table1[Product_Name])</f>
        <v>Beauty Product 52</v>
      </c>
      <c r="F1512" t="str">
        <f>_xlfn.XLOOKUP(Table1[[#This Row],[Product_ID]],[1]!Table1[Product_ID],[1]!Table1[Category])</f>
        <v>Beauty</v>
      </c>
      <c r="G1512">
        <f>_xlfn.XLOOKUP(Table1[[#This Row],[Product_ID]],[1]!Table1[Product_ID],[1]!Table1[Unit_Price])</f>
        <v>192</v>
      </c>
      <c r="H1512">
        <f>_xlfn.XLOOKUP(Table1[[#This Row],[Product_ID]],[1]!Table1[Product_ID],[1]!Table1[Cost])</f>
        <v>96</v>
      </c>
      <c r="I1512">
        <v>4</v>
      </c>
      <c r="J1512">
        <v>15</v>
      </c>
      <c r="K1512">
        <f>Table1[[#This Row],[Quantity]]*Table1[[#This Row],[Unit_Price]]</f>
        <v>768</v>
      </c>
      <c r="L1512">
        <f>Table1[[#This Row],[Quantity]]*Table1[[#This Row],[Cost]]</f>
        <v>384</v>
      </c>
      <c r="M1512">
        <f>Table1[[#This Row],[Sales]]-Table1[[#This Row],[Total_Cost]]</f>
        <v>384</v>
      </c>
      <c r="N1512" s="1">
        <f>Table1[[#This Row],[Profit]]/Table1[[#This Row],[Sales]]</f>
        <v>0.5</v>
      </c>
      <c r="O1512" t="str">
        <f>TEXT(Table1[[#This Row],[Order_Date]],"mmmm")</f>
        <v>January</v>
      </c>
      <c r="P1512">
        <f>YEAR(Table1[[#This Row],[Order_Date]])</f>
        <v>2024</v>
      </c>
      <c r="Q1512" t="str">
        <f>"Q"&amp;ROUNDUP(MONTH(Table1[[#This Row],[Order_Date]])/3,0)</f>
        <v>Q1</v>
      </c>
    </row>
    <row r="1513" spans="1:17" x14ac:dyDescent="0.25">
      <c r="A1513" t="s">
        <v>3030</v>
      </c>
      <c r="B1513" t="s">
        <v>2001</v>
      </c>
      <c r="C1513" t="s">
        <v>811</v>
      </c>
      <c r="D1513" t="s">
        <v>659</v>
      </c>
      <c r="E1513" t="str">
        <f>_xlfn.XLOOKUP(Table1[[#This Row],[Product_ID]],[1]!Table1[Product_ID],[1]!Table1[Product_Name])</f>
        <v>Beauty Product 43</v>
      </c>
      <c r="F1513" t="str">
        <f>_xlfn.XLOOKUP(Table1[[#This Row],[Product_ID]],[1]!Table1[Product_ID],[1]!Table1[Category])</f>
        <v>Beauty</v>
      </c>
      <c r="G1513">
        <f>_xlfn.XLOOKUP(Table1[[#This Row],[Product_ID]],[1]!Table1[Product_ID],[1]!Table1[Unit_Price])</f>
        <v>1637</v>
      </c>
      <c r="H1513">
        <f>_xlfn.XLOOKUP(Table1[[#This Row],[Product_ID]],[1]!Table1[Product_ID],[1]!Table1[Cost])</f>
        <v>818.5</v>
      </c>
      <c r="I1513">
        <v>5</v>
      </c>
      <c r="J1513">
        <v>20</v>
      </c>
      <c r="K1513">
        <f>Table1[[#This Row],[Quantity]]*Table1[[#This Row],[Unit_Price]]</f>
        <v>8185</v>
      </c>
      <c r="L1513">
        <f>Table1[[#This Row],[Quantity]]*Table1[[#This Row],[Cost]]</f>
        <v>4092.5</v>
      </c>
      <c r="M1513">
        <f>Table1[[#This Row],[Sales]]-Table1[[#This Row],[Total_Cost]]</f>
        <v>4092.5</v>
      </c>
      <c r="N1513" s="1">
        <f>Table1[[#This Row],[Profit]]/Table1[[#This Row],[Sales]]</f>
        <v>0.5</v>
      </c>
      <c r="O1513" t="str">
        <f>TEXT(Table1[[#This Row],[Order_Date]],"mmmm")</f>
        <v>October</v>
      </c>
      <c r="P1513">
        <f>YEAR(Table1[[#This Row],[Order_Date]])</f>
        <v>2025</v>
      </c>
      <c r="Q1513" t="str">
        <f>"Q"&amp;ROUNDUP(MONTH(Table1[[#This Row],[Order_Date]])/3,0)</f>
        <v>Q4</v>
      </c>
    </row>
    <row r="1514" spans="1:17" x14ac:dyDescent="0.25">
      <c r="A1514" t="s">
        <v>3031</v>
      </c>
      <c r="B1514" t="s">
        <v>2369</v>
      </c>
      <c r="C1514" t="s">
        <v>2336</v>
      </c>
      <c r="D1514" t="s">
        <v>502</v>
      </c>
      <c r="E1514" t="str">
        <f>_xlfn.XLOOKUP(Table1[[#This Row],[Product_ID]],[1]!Table1[Product_ID],[1]!Table1[Product_Name])</f>
        <v>Beauty Product 42</v>
      </c>
      <c r="F1514" t="str">
        <f>_xlfn.XLOOKUP(Table1[[#This Row],[Product_ID]],[1]!Table1[Product_ID],[1]!Table1[Category])</f>
        <v>Beauty</v>
      </c>
      <c r="G1514">
        <f>_xlfn.XLOOKUP(Table1[[#This Row],[Product_ID]],[1]!Table1[Product_ID],[1]!Table1[Unit_Price])</f>
        <v>2758</v>
      </c>
      <c r="H1514">
        <f>_xlfn.XLOOKUP(Table1[[#This Row],[Product_ID]],[1]!Table1[Product_ID],[1]!Table1[Cost])</f>
        <v>1379</v>
      </c>
      <c r="I1514">
        <v>2</v>
      </c>
      <c r="J1514">
        <v>10</v>
      </c>
      <c r="K1514">
        <f>Table1[[#This Row],[Quantity]]*Table1[[#This Row],[Unit_Price]]</f>
        <v>5516</v>
      </c>
      <c r="L1514">
        <f>Table1[[#This Row],[Quantity]]*Table1[[#This Row],[Cost]]</f>
        <v>2758</v>
      </c>
      <c r="M1514">
        <f>Table1[[#This Row],[Sales]]-Table1[[#This Row],[Total_Cost]]</f>
        <v>2758</v>
      </c>
      <c r="N1514" s="1">
        <f>Table1[[#This Row],[Profit]]/Table1[[#This Row],[Sales]]</f>
        <v>0.5</v>
      </c>
      <c r="O1514" t="str">
        <f>TEXT(Table1[[#This Row],[Order_Date]],"mmmm")</f>
        <v>October</v>
      </c>
      <c r="P1514">
        <f>YEAR(Table1[[#This Row],[Order_Date]])</f>
        <v>2025</v>
      </c>
      <c r="Q1514" t="str">
        <f>"Q"&amp;ROUNDUP(MONTH(Table1[[#This Row],[Order_Date]])/3,0)</f>
        <v>Q4</v>
      </c>
    </row>
    <row r="1515" spans="1:17" x14ac:dyDescent="0.25">
      <c r="A1515" t="s">
        <v>3032</v>
      </c>
      <c r="B1515" t="s">
        <v>785</v>
      </c>
      <c r="C1515" t="s">
        <v>1749</v>
      </c>
      <c r="D1515" t="s">
        <v>638</v>
      </c>
      <c r="E1515" t="str">
        <f>_xlfn.XLOOKUP(Table1[[#This Row],[Product_ID]],[1]!Table1[Product_ID],[1]!Table1[Product_Name])</f>
        <v>Sports Product 70</v>
      </c>
      <c r="F1515" t="str">
        <f>_xlfn.XLOOKUP(Table1[[#This Row],[Product_ID]],[1]!Table1[Product_ID],[1]!Table1[Category])</f>
        <v>Sports</v>
      </c>
      <c r="G1515">
        <f>_xlfn.XLOOKUP(Table1[[#This Row],[Product_ID]],[1]!Table1[Product_ID],[1]!Table1[Unit_Price])</f>
        <v>583</v>
      </c>
      <c r="H1515">
        <f>_xlfn.XLOOKUP(Table1[[#This Row],[Product_ID]],[1]!Table1[Product_ID],[1]!Table1[Cost])</f>
        <v>349.8</v>
      </c>
      <c r="I1515">
        <v>1</v>
      </c>
      <c r="J1515">
        <v>15</v>
      </c>
      <c r="K1515">
        <f>Table1[[#This Row],[Quantity]]*Table1[[#This Row],[Unit_Price]]</f>
        <v>583</v>
      </c>
      <c r="L1515">
        <f>Table1[[#This Row],[Quantity]]*Table1[[#This Row],[Cost]]</f>
        <v>349.8</v>
      </c>
      <c r="M1515">
        <f>Table1[[#This Row],[Sales]]-Table1[[#This Row],[Total_Cost]]</f>
        <v>233.2</v>
      </c>
      <c r="N1515" s="1">
        <f>Table1[[#This Row],[Profit]]/Table1[[#This Row],[Sales]]</f>
        <v>0.39999999999999997</v>
      </c>
      <c r="O1515" t="str">
        <f>TEXT(Table1[[#This Row],[Order_Date]],"mmmm")</f>
        <v>July</v>
      </c>
      <c r="P1515">
        <f>YEAR(Table1[[#This Row],[Order_Date]])</f>
        <v>2025</v>
      </c>
      <c r="Q1515" t="str">
        <f>"Q"&amp;ROUNDUP(MONTH(Table1[[#This Row],[Order_Date]])/3,0)</f>
        <v>Q3</v>
      </c>
    </row>
    <row r="1516" spans="1:17" x14ac:dyDescent="0.25">
      <c r="A1516" t="s">
        <v>3033</v>
      </c>
      <c r="B1516" t="s">
        <v>3034</v>
      </c>
      <c r="C1516" t="s">
        <v>1612</v>
      </c>
      <c r="D1516" t="s">
        <v>585</v>
      </c>
      <c r="E1516" t="str">
        <f>_xlfn.XLOOKUP(Table1[[#This Row],[Product_ID]],[1]!Table1[Product_ID],[1]!Table1[Product_Name])</f>
        <v>Sports Product 80</v>
      </c>
      <c r="F1516" t="str">
        <f>_xlfn.XLOOKUP(Table1[[#This Row],[Product_ID]],[1]!Table1[Product_ID],[1]!Table1[Category])</f>
        <v>Sports</v>
      </c>
      <c r="G1516">
        <f>_xlfn.XLOOKUP(Table1[[#This Row],[Product_ID]],[1]!Table1[Product_ID],[1]!Table1[Unit_Price])</f>
        <v>4816</v>
      </c>
      <c r="H1516">
        <f>_xlfn.XLOOKUP(Table1[[#This Row],[Product_ID]],[1]!Table1[Product_ID],[1]!Table1[Cost])</f>
        <v>3371.2</v>
      </c>
      <c r="I1516">
        <v>2</v>
      </c>
      <c r="J1516">
        <v>15</v>
      </c>
      <c r="K1516">
        <f>Table1[[#This Row],[Quantity]]*Table1[[#This Row],[Unit_Price]]</f>
        <v>9632</v>
      </c>
      <c r="L1516">
        <f>Table1[[#This Row],[Quantity]]*Table1[[#This Row],[Cost]]</f>
        <v>6742.4</v>
      </c>
      <c r="M1516">
        <f>Table1[[#This Row],[Sales]]-Table1[[#This Row],[Total_Cost]]</f>
        <v>2889.6000000000004</v>
      </c>
      <c r="N1516" s="1">
        <f>Table1[[#This Row],[Profit]]/Table1[[#This Row],[Sales]]</f>
        <v>0.30000000000000004</v>
      </c>
      <c r="O1516" t="str">
        <f>TEXT(Table1[[#This Row],[Order_Date]],"mmmm")</f>
        <v>May</v>
      </c>
      <c r="P1516">
        <f>YEAR(Table1[[#This Row],[Order_Date]])</f>
        <v>2025</v>
      </c>
      <c r="Q1516" t="str">
        <f>"Q"&amp;ROUNDUP(MONTH(Table1[[#This Row],[Order_Date]])/3,0)</f>
        <v>Q2</v>
      </c>
    </row>
    <row r="1517" spans="1:17" x14ac:dyDescent="0.25">
      <c r="A1517" t="s">
        <v>3035</v>
      </c>
      <c r="B1517" t="s">
        <v>360</v>
      </c>
      <c r="C1517" t="s">
        <v>1531</v>
      </c>
      <c r="D1517" t="s">
        <v>131</v>
      </c>
      <c r="E1517" t="str">
        <f>_xlfn.XLOOKUP(Table1[[#This Row],[Product_ID]],[1]!Table1[Product_ID],[1]!Table1[Product_Name])</f>
        <v>Sports Product 50</v>
      </c>
      <c r="F1517" t="str">
        <f>_xlfn.XLOOKUP(Table1[[#This Row],[Product_ID]],[1]!Table1[Product_ID],[1]!Table1[Category])</f>
        <v>Sports</v>
      </c>
      <c r="G1517">
        <f>_xlfn.XLOOKUP(Table1[[#This Row],[Product_ID]],[1]!Table1[Product_ID],[1]!Table1[Unit_Price])</f>
        <v>10475</v>
      </c>
      <c r="H1517">
        <f>_xlfn.XLOOKUP(Table1[[#This Row],[Product_ID]],[1]!Table1[Product_ID],[1]!Table1[Cost])</f>
        <v>7332.5</v>
      </c>
      <c r="I1517">
        <v>4</v>
      </c>
      <c r="J1517">
        <v>0</v>
      </c>
      <c r="K1517">
        <f>Table1[[#This Row],[Quantity]]*Table1[[#This Row],[Unit_Price]]</f>
        <v>41900</v>
      </c>
      <c r="L1517">
        <f>Table1[[#This Row],[Quantity]]*Table1[[#This Row],[Cost]]</f>
        <v>29330</v>
      </c>
      <c r="M1517">
        <f>Table1[[#This Row],[Sales]]-Table1[[#This Row],[Total_Cost]]</f>
        <v>12570</v>
      </c>
      <c r="N1517" s="1">
        <f>Table1[[#This Row],[Profit]]/Table1[[#This Row],[Sales]]</f>
        <v>0.3</v>
      </c>
      <c r="O1517" t="str">
        <f>TEXT(Table1[[#This Row],[Order_Date]],"mmmm")</f>
        <v>May</v>
      </c>
      <c r="P1517">
        <f>YEAR(Table1[[#This Row],[Order_Date]])</f>
        <v>2024</v>
      </c>
      <c r="Q1517" t="str">
        <f>"Q"&amp;ROUNDUP(MONTH(Table1[[#This Row],[Order_Date]])/3,0)</f>
        <v>Q2</v>
      </c>
    </row>
    <row r="1518" spans="1:17" x14ac:dyDescent="0.25">
      <c r="A1518" t="s">
        <v>3036</v>
      </c>
      <c r="B1518" t="s">
        <v>2179</v>
      </c>
      <c r="C1518" t="s">
        <v>3037</v>
      </c>
      <c r="D1518" t="s">
        <v>426</v>
      </c>
      <c r="E1518" t="str">
        <f>_xlfn.XLOOKUP(Table1[[#This Row],[Product_ID]],[1]!Table1[Product_ID],[1]!Table1[Product_Name])</f>
        <v>Clothing Product 95</v>
      </c>
      <c r="F1518" t="str">
        <f>_xlfn.XLOOKUP(Table1[[#This Row],[Product_ID]],[1]!Table1[Product_ID],[1]!Table1[Category])</f>
        <v>Clothing</v>
      </c>
      <c r="G1518">
        <f>_xlfn.XLOOKUP(Table1[[#This Row],[Product_ID]],[1]!Table1[Product_ID],[1]!Table1[Unit_Price])</f>
        <v>4520</v>
      </c>
      <c r="H1518">
        <f>_xlfn.XLOOKUP(Table1[[#This Row],[Product_ID]],[1]!Table1[Product_ID],[1]!Table1[Cost])</f>
        <v>3164</v>
      </c>
      <c r="I1518">
        <v>2</v>
      </c>
      <c r="J1518">
        <v>20</v>
      </c>
      <c r="K1518">
        <f>Table1[[#This Row],[Quantity]]*Table1[[#This Row],[Unit_Price]]</f>
        <v>9040</v>
      </c>
      <c r="L1518">
        <f>Table1[[#This Row],[Quantity]]*Table1[[#This Row],[Cost]]</f>
        <v>6328</v>
      </c>
      <c r="M1518">
        <f>Table1[[#This Row],[Sales]]-Table1[[#This Row],[Total_Cost]]</f>
        <v>2712</v>
      </c>
      <c r="N1518" s="1">
        <f>Table1[[#This Row],[Profit]]/Table1[[#This Row],[Sales]]</f>
        <v>0.3</v>
      </c>
      <c r="O1518" t="str">
        <f>TEXT(Table1[[#This Row],[Order_Date]],"mmmm")</f>
        <v>July</v>
      </c>
      <c r="P1518">
        <f>YEAR(Table1[[#This Row],[Order_Date]])</f>
        <v>2024</v>
      </c>
      <c r="Q1518" t="str">
        <f>"Q"&amp;ROUNDUP(MONTH(Table1[[#This Row],[Order_Date]])/3,0)</f>
        <v>Q3</v>
      </c>
    </row>
    <row r="1519" spans="1:17" x14ac:dyDescent="0.25">
      <c r="A1519" t="s">
        <v>3038</v>
      </c>
      <c r="B1519" t="s">
        <v>3039</v>
      </c>
      <c r="C1519" t="s">
        <v>3012</v>
      </c>
      <c r="D1519" t="s">
        <v>377</v>
      </c>
      <c r="E1519" t="str">
        <f>_xlfn.XLOOKUP(Table1[[#This Row],[Product_ID]],[1]!Table1[Product_ID],[1]!Table1[Product_Name])</f>
        <v>Sports Product 2</v>
      </c>
      <c r="F1519" t="str">
        <f>_xlfn.XLOOKUP(Table1[[#This Row],[Product_ID]],[1]!Table1[Product_ID],[1]!Table1[Category])</f>
        <v>Sports</v>
      </c>
      <c r="G1519">
        <f>_xlfn.XLOOKUP(Table1[[#This Row],[Product_ID]],[1]!Table1[Product_ID],[1]!Table1[Unit_Price])</f>
        <v>4241</v>
      </c>
      <c r="H1519">
        <f>_xlfn.XLOOKUP(Table1[[#This Row],[Product_ID]],[1]!Table1[Product_ID],[1]!Table1[Cost])</f>
        <v>2120.5</v>
      </c>
      <c r="I1519">
        <v>1</v>
      </c>
      <c r="J1519">
        <v>20</v>
      </c>
      <c r="K1519">
        <f>Table1[[#This Row],[Quantity]]*Table1[[#This Row],[Unit_Price]]</f>
        <v>4241</v>
      </c>
      <c r="L1519">
        <f>Table1[[#This Row],[Quantity]]*Table1[[#This Row],[Cost]]</f>
        <v>2120.5</v>
      </c>
      <c r="M1519">
        <f>Table1[[#This Row],[Sales]]-Table1[[#This Row],[Total_Cost]]</f>
        <v>2120.5</v>
      </c>
      <c r="N1519" s="1">
        <f>Table1[[#This Row],[Profit]]/Table1[[#This Row],[Sales]]</f>
        <v>0.5</v>
      </c>
      <c r="O1519" t="str">
        <f>TEXT(Table1[[#This Row],[Order_Date]],"mmmm")</f>
        <v>November</v>
      </c>
      <c r="P1519">
        <f>YEAR(Table1[[#This Row],[Order_Date]])</f>
        <v>2025</v>
      </c>
      <c r="Q1519" t="str">
        <f>"Q"&amp;ROUNDUP(MONTH(Table1[[#This Row],[Order_Date]])/3,0)</f>
        <v>Q4</v>
      </c>
    </row>
    <row r="1520" spans="1:17" x14ac:dyDescent="0.25">
      <c r="A1520" t="s">
        <v>3040</v>
      </c>
      <c r="B1520" t="s">
        <v>252</v>
      </c>
      <c r="C1520" t="s">
        <v>1585</v>
      </c>
      <c r="D1520" t="s">
        <v>444</v>
      </c>
      <c r="E1520" t="str">
        <f>_xlfn.XLOOKUP(Table1[[#This Row],[Product_ID]],[1]!Table1[Product_ID],[1]!Table1[Product_Name])</f>
        <v>Sports Product 14</v>
      </c>
      <c r="F1520" t="str">
        <f>_xlfn.XLOOKUP(Table1[[#This Row],[Product_ID]],[1]!Table1[Product_ID],[1]!Table1[Category])</f>
        <v>Sports</v>
      </c>
      <c r="G1520">
        <f>_xlfn.XLOOKUP(Table1[[#This Row],[Product_ID]],[1]!Table1[Product_ID],[1]!Table1[Unit_Price])</f>
        <v>9565</v>
      </c>
      <c r="H1520">
        <f>_xlfn.XLOOKUP(Table1[[#This Row],[Product_ID]],[1]!Table1[Product_ID],[1]!Table1[Cost])</f>
        <v>6695.5</v>
      </c>
      <c r="I1520">
        <v>5</v>
      </c>
      <c r="J1520">
        <v>5</v>
      </c>
      <c r="K1520">
        <f>Table1[[#This Row],[Quantity]]*Table1[[#This Row],[Unit_Price]]</f>
        <v>47825</v>
      </c>
      <c r="L1520">
        <f>Table1[[#This Row],[Quantity]]*Table1[[#This Row],[Cost]]</f>
        <v>33477.5</v>
      </c>
      <c r="M1520">
        <f>Table1[[#This Row],[Sales]]-Table1[[#This Row],[Total_Cost]]</f>
        <v>14347.5</v>
      </c>
      <c r="N1520" s="1">
        <f>Table1[[#This Row],[Profit]]/Table1[[#This Row],[Sales]]</f>
        <v>0.3</v>
      </c>
      <c r="O1520" t="str">
        <f>TEXT(Table1[[#This Row],[Order_Date]],"mmmm")</f>
        <v>October</v>
      </c>
      <c r="P1520">
        <f>YEAR(Table1[[#This Row],[Order_Date]])</f>
        <v>2025</v>
      </c>
      <c r="Q1520" t="str">
        <f>"Q"&amp;ROUNDUP(MONTH(Table1[[#This Row],[Order_Date]])/3,0)</f>
        <v>Q4</v>
      </c>
    </row>
    <row r="1521" spans="1:17" x14ac:dyDescent="0.25">
      <c r="A1521" t="s">
        <v>3041</v>
      </c>
      <c r="B1521" t="s">
        <v>3042</v>
      </c>
      <c r="C1521" t="s">
        <v>1065</v>
      </c>
      <c r="D1521" t="s">
        <v>502</v>
      </c>
      <c r="E1521" t="str">
        <f>_xlfn.XLOOKUP(Table1[[#This Row],[Product_ID]],[1]!Table1[Product_ID],[1]!Table1[Product_Name])</f>
        <v>Beauty Product 42</v>
      </c>
      <c r="F1521" t="str">
        <f>_xlfn.XLOOKUP(Table1[[#This Row],[Product_ID]],[1]!Table1[Product_ID],[1]!Table1[Category])</f>
        <v>Beauty</v>
      </c>
      <c r="G1521">
        <f>_xlfn.XLOOKUP(Table1[[#This Row],[Product_ID]],[1]!Table1[Product_ID],[1]!Table1[Unit_Price])</f>
        <v>2758</v>
      </c>
      <c r="H1521">
        <f>_xlfn.XLOOKUP(Table1[[#This Row],[Product_ID]],[1]!Table1[Product_ID],[1]!Table1[Cost])</f>
        <v>1379</v>
      </c>
      <c r="I1521">
        <v>1</v>
      </c>
      <c r="J1521">
        <v>5</v>
      </c>
      <c r="K1521">
        <f>Table1[[#This Row],[Quantity]]*Table1[[#This Row],[Unit_Price]]</f>
        <v>2758</v>
      </c>
      <c r="L1521">
        <f>Table1[[#This Row],[Quantity]]*Table1[[#This Row],[Cost]]</f>
        <v>1379</v>
      </c>
      <c r="M1521">
        <f>Table1[[#This Row],[Sales]]-Table1[[#This Row],[Total_Cost]]</f>
        <v>1379</v>
      </c>
      <c r="N1521" s="1">
        <f>Table1[[#This Row],[Profit]]/Table1[[#This Row],[Sales]]</f>
        <v>0.5</v>
      </c>
      <c r="O1521" t="str">
        <f>TEXT(Table1[[#This Row],[Order_Date]],"mmmm")</f>
        <v>January</v>
      </c>
      <c r="P1521">
        <f>YEAR(Table1[[#This Row],[Order_Date]])</f>
        <v>2025</v>
      </c>
      <c r="Q1521" t="str">
        <f>"Q"&amp;ROUNDUP(MONTH(Table1[[#This Row],[Order_Date]])/3,0)</f>
        <v>Q1</v>
      </c>
    </row>
    <row r="1522" spans="1:17" x14ac:dyDescent="0.25">
      <c r="A1522" t="s">
        <v>3043</v>
      </c>
      <c r="B1522" t="s">
        <v>497</v>
      </c>
      <c r="C1522" t="s">
        <v>3044</v>
      </c>
      <c r="D1522" t="s">
        <v>317</v>
      </c>
      <c r="E1522" t="str">
        <f>_xlfn.XLOOKUP(Table1[[#This Row],[Product_ID]],[1]!Table1[Product_ID],[1]!Table1[Product_Name])</f>
        <v>Beauty Product 90</v>
      </c>
      <c r="F1522" t="str">
        <f>_xlfn.XLOOKUP(Table1[[#This Row],[Product_ID]],[1]!Table1[Product_ID],[1]!Table1[Category])</f>
        <v>Beauty</v>
      </c>
      <c r="G1522">
        <f>_xlfn.XLOOKUP(Table1[[#This Row],[Product_ID]],[1]!Table1[Product_ID],[1]!Table1[Unit_Price])</f>
        <v>1510</v>
      </c>
      <c r="H1522">
        <f>_xlfn.XLOOKUP(Table1[[#This Row],[Product_ID]],[1]!Table1[Product_ID],[1]!Table1[Cost])</f>
        <v>755</v>
      </c>
      <c r="I1522">
        <v>3</v>
      </c>
      <c r="J1522">
        <v>10</v>
      </c>
      <c r="K1522">
        <f>Table1[[#This Row],[Quantity]]*Table1[[#This Row],[Unit_Price]]</f>
        <v>4530</v>
      </c>
      <c r="L1522">
        <f>Table1[[#This Row],[Quantity]]*Table1[[#This Row],[Cost]]</f>
        <v>2265</v>
      </c>
      <c r="M1522">
        <f>Table1[[#This Row],[Sales]]-Table1[[#This Row],[Total_Cost]]</f>
        <v>2265</v>
      </c>
      <c r="N1522" s="1">
        <f>Table1[[#This Row],[Profit]]/Table1[[#This Row],[Sales]]</f>
        <v>0.5</v>
      </c>
      <c r="O1522" t="str">
        <f>TEXT(Table1[[#This Row],[Order_Date]],"mmmm")</f>
        <v>November</v>
      </c>
      <c r="P1522">
        <f>YEAR(Table1[[#This Row],[Order_Date]])</f>
        <v>2025</v>
      </c>
      <c r="Q1522" t="str">
        <f>"Q"&amp;ROUNDUP(MONTH(Table1[[#This Row],[Order_Date]])/3,0)</f>
        <v>Q4</v>
      </c>
    </row>
    <row r="1523" spans="1:17" x14ac:dyDescent="0.25">
      <c r="A1523" t="s">
        <v>3045</v>
      </c>
      <c r="B1523" t="s">
        <v>500</v>
      </c>
      <c r="C1523" t="s">
        <v>1262</v>
      </c>
      <c r="D1523" t="s">
        <v>29</v>
      </c>
      <c r="E1523" t="str">
        <f>_xlfn.XLOOKUP(Table1[[#This Row],[Product_ID]],[1]!Table1[Product_ID],[1]!Table1[Product_Name])</f>
        <v>Beauty Product 18</v>
      </c>
      <c r="F1523" t="str">
        <f>_xlfn.XLOOKUP(Table1[[#This Row],[Product_ID]],[1]!Table1[Product_ID],[1]!Table1[Category])</f>
        <v>Beauty</v>
      </c>
      <c r="G1523">
        <f>_xlfn.XLOOKUP(Table1[[#This Row],[Product_ID]],[1]!Table1[Product_ID],[1]!Table1[Unit_Price])</f>
        <v>3985</v>
      </c>
      <c r="H1523">
        <f>_xlfn.XLOOKUP(Table1[[#This Row],[Product_ID]],[1]!Table1[Product_ID],[1]!Table1[Cost])</f>
        <v>2789.5</v>
      </c>
      <c r="I1523">
        <v>3</v>
      </c>
      <c r="J1523">
        <v>15</v>
      </c>
      <c r="K1523">
        <f>Table1[[#This Row],[Quantity]]*Table1[[#This Row],[Unit_Price]]</f>
        <v>11955</v>
      </c>
      <c r="L1523">
        <f>Table1[[#This Row],[Quantity]]*Table1[[#This Row],[Cost]]</f>
        <v>8368.5</v>
      </c>
      <c r="M1523">
        <f>Table1[[#This Row],[Sales]]-Table1[[#This Row],[Total_Cost]]</f>
        <v>3586.5</v>
      </c>
      <c r="N1523" s="1">
        <f>Table1[[#This Row],[Profit]]/Table1[[#This Row],[Sales]]</f>
        <v>0.3</v>
      </c>
      <c r="O1523" t="str">
        <f>TEXT(Table1[[#This Row],[Order_Date]],"mmmm")</f>
        <v>June</v>
      </c>
      <c r="P1523">
        <f>YEAR(Table1[[#This Row],[Order_Date]])</f>
        <v>2024</v>
      </c>
      <c r="Q1523" t="str">
        <f>"Q"&amp;ROUNDUP(MONTH(Table1[[#This Row],[Order_Date]])/3,0)</f>
        <v>Q2</v>
      </c>
    </row>
    <row r="1524" spans="1:17" x14ac:dyDescent="0.25">
      <c r="A1524" t="s">
        <v>3046</v>
      </c>
      <c r="B1524" t="s">
        <v>1039</v>
      </c>
      <c r="C1524" t="s">
        <v>1467</v>
      </c>
      <c r="D1524" t="s">
        <v>111</v>
      </c>
      <c r="E1524" t="str">
        <f>_xlfn.XLOOKUP(Table1[[#This Row],[Product_ID]],[1]!Table1[Product_ID],[1]!Table1[Product_Name])</f>
        <v>Sports Product 20</v>
      </c>
      <c r="F1524" t="str">
        <f>_xlfn.XLOOKUP(Table1[[#This Row],[Product_ID]],[1]!Table1[Product_ID],[1]!Table1[Category])</f>
        <v>Sports</v>
      </c>
      <c r="G1524">
        <f>_xlfn.XLOOKUP(Table1[[#This Row],[Product_ID]],[1]!Table1[Product_ID],[1]!Table1[Unit_Price])</f>
        <v>11647</v>
      </c>
      <c r="H1524">
        <f>_xlfn.XLOOKUP(Table1[[#This Row],[Product_ID]],[1]!Table1[Product_ID],[1]!Table1[Cost])</f>
        <v>8152.9</v>
      </c>
      <c r="I1524">
        <v>1</v>
      </c>
      <c r="J1524">
        <v>10</v>
      </c>
      <c r="K1524">
        <f>Table1[[#This Row],[Quantity]]*Table1[[#This Row],[Unit_Price]]</f>
        <v>11647</v>
      </c>
      <c r="L1524">
        <f>Table1[[#This Row],[Quantity]]*Table1[[#This Row],[Cost]]</f>
        <v>8152.9</v>
      </c>
      <c r="M1524">
        <f>Table1[[#This Row],[Sales]]-Table1[[#This Row],[Total_Cost]]</f>
        <v>3494.1000000000004</v>
      </c>
      <c r="N1524" s="1">
        <f>Table1[[#This Row],[Profit]]/Table1[[#This Row],[Sales]]</f>
        <v>0.30000000000000004</v>
      </c>
      <c r="O1524" t="str">
        <f>TEXT(Table1[[#This Row],[Order_Date]],"mmmm")</f>
        <v>January</v>
      </c>
      <c r="P1524">
        <f>YEAR(Table1[[#This Row],[Order_Date]])</f>
        <v>2025</v>
      </c>
      <c r="Q1524" t="str">
        <f>"Q"&amp;ROUNDUP(MONTH(Table1[[#This Row],[Order_Date]])/3,0)</f>
        <v>Q1</v>
      </c>
    </row>
    <row r="1525" spans="1:17" x14ac:dyDescent="0.25">
      <c r="A1525" t="s">
        <v>3047</v>
      </c>
      <c r="B1525" t="s">
        <v>3048</v>
      </c>
      <c r="C1525" t="s">
        <v>20</v>
      </c>
      <c r="D1525" t="s">
        <v>175</v>
      </c>
      <c r="E1525" t="str">
        <f>_xlfn.XLOOKUP(Table1[[#This Row],[Product_ID]],[1]!Table1[Product_ID],[1]!Table1[Product_Name])</f>
        <v>Clothing Product 49</v>
      </c>
      <c r="F1525" t="str">
        <f>_xlfn.XLOOKUP(Table1[[#This Row],[Product_ID]],[1]!Table1[Product_ID],[1]!Table1[Category])</f>
        <v>Clothing</v>
      </c>
      <c r="G1525">
        <f>_xlfn.XLOOKUP(Table1[[#This Row],[Product_ID]],[1]!Table1[Product_ID],[1]!Table1[Unit_Price])</f>
        <v>4071</v>
      </c>
      <c r="H1525">
        <f>_xlfn.XLOOKUP(Table1[[#This Row],[Product_ID]],[1]!Table1[Product_ID],[1]!Table1[Cost])</f>
        <v>2442.6</v>
      </c>
      <c r="I1525">
        <v>5</v>
      </c>
      <c r="J1525">
        <v>15</v>
      </c>
      <c r="K1525">
        <f>Table1[[#This Row],[Quantity]]*Table1[[#This Row],[Unit_Price]]</f>
        <v>20355</v>
      </c>
      <c r="L1525">
        <f>Table1[[#This Row],[Quantity]]*Table1[[#This Row],[Cost]]</f>
        <v>12213</v>
      </c>
      <c r="M1525">
        <f>Table1[[#This Row],[Sales]]-Table1[[#This Row],[Total_Cost]]</f>
        <v>8142</v>
      </c>
      <c r="N1525" s="1">
        <f>Table1[[#This Row],[Profit]]/Table1[[#This Row],[Sales]]</f>
        <v>0.4</v>
      </c>
      <c r="O1525" t="str">
        <f>TEXT(Table1[[#This Row],[Order_Date]],"mmmm")</f>
        <v>May</v>
      </c>
      <c r="P1525">
        <f>YEAR(Table1[[#This Row],[Order_Date]])</f>
        <v>2024</v>
      </c>
      <c r="Q1525" t="str">
        <f>"Q"&amp;ROUNDUP(MONTH(Table1[[#This Row],[Order_Date]])/3,0)</f>
        <v>Q2</v>
      </c>
    </row>
    <row r="1526" spans="1:17" x14ac:dyDescent="0.25">
      <c r="A1526" t="s">
        <v>3049</v>
      </c>
      <c r="B1526" t="s">
        <v>141</v>
      </c>
      <c r="C1526" t="s">
        <v>3050</v>
      </c>
      <c r="D1526" t="s">
        <v>29</v>
      </c>
      <c r="E1526" t="str">
        <f>_xlfn.XLOOKUP(Table1[[#This Row],[Product_ID]],[1]!Table1[Product_ID],[1]!Table1[Product_Name])</f>
        <v>Beauty Product 18</v>
      </c>
      <c r="F1526" t="str">
        <f>_xlfn.XLOOKUP(Table1[[#This Row],[Product_ID]],[1]!Table1[Product_ID],[1]!Table1[Category])</f>
        <v>Beauty</v>
      </c>
      <c r="G1526">
        <f>_xlfn.XLOOKUP(Table1[[#This Row],[Product_ID]],[1]!Table1[Product_ID],[1]!Table1[Unit_Price])</f>
        <v>3985</v>
      </c>
      <c r="H1526">
        <f>_xlfn.XLOOKUP(Table1[[#This Row],[Product_ID]],[1]!Table1[Product_ID],[1]!Table1[Cost])</f>
        <v>2789.5</v>
      </c>
      <c r="I1526">
        <v>3</v>
      </c>
      <c r="J1526">
        <v>10</v>
      </c>
      <c r="K1526">
        <f>Table1[[#This Row],[Quantity]]*Table1[[#This Row],[Unit_Price]]</f>
        <v>11955</v>
      </c>
      <c r="L1526">
        <f>Table1[[#This Row],[Quantity]]*Table1[[#This Row],[Cost]]</f>
        <v>8368.5</v>
      </c>
      <c r="M1526">
        <f>Table1[[#This Row],[Sales]]-Table1[[#This Row],[Total_Cost]]</f>
        <v>3586.5</v>
      </c>
      <c r="N1526" s="1">
        <f>Table1[[#This Row],[Profit]]/Table1[[#This Row],[Sales]]</f>
        <v>0.3</v>
      </c>
      <c r="O1526" t="str">
        <f>TEXT(Table1[[#This Row],[Order_Date]],"mmmm")</f>
        <v>June</v>
      </c>
      <c r="P1526">
        <f>YEAR(Table1[[#This Row],[Order_Date]])</f>
        <v>2025</v>
      </c>
      <c r="Q1526" t="str">
        <f>"Q"&amp;ROUNDUP(MONTH(Table1[[#This Row],[Order_Date]])/3,0)</f>
        <v>Q2</v>
      </c>
    </row>
    <row r="1527" spans="1:17" x14ac:dyDescent="0.25">
      <c r="A1527" t="s">
        <v>3051</v>
      </c>
      <c r="B1527" t="s">
        <v>1463</v>
      </c>
      <c r="C1527" t="s">
        <v>188</v>
      </c>
      <c r="D1527" t="s">
        <v>237</v>
      </c>
      <c r="E1527" t="str">
        <f>_xlfn.XLOOKUP(Table1[[#This Row],[Product_ID]],[1]!Table1[Product_ID],[1]!Table1[Product_Name])</f>
        <v>Sports Product 61</v>
      </c>
      <c r="F1527" t="str">
        <f>_xlfn.XLOOKUP(Table1[[#This Row],[Product_ID]],[1]!Table1[Product_ID],[1]!Table1[Category])</f>
        <v>Sports</v>
      </c>
      <c r="G1527">
        <f>_xlfn.XLOOKUP(Table1[[#This Row],[Product_ID]],[1]!Table1[Product_ID],[1]!Table1[Unit_Price])</f>
        <v>7170</v>
      </c>
      <c r="H1527">
        <f>_xlfn.XLOOKUP(Table1[[#This Row],[Product_ID]],[1]!Table1[Product_ID],[1]!Table1[Cost])</f>
        <v>3585</v>
      </c>
      <c r="I1527">
        <v>2</v>
      </c>
      <c r="J1527">
        <v>5</v>
      </c>
      <c r="K1527">
        <f>Table1[[#This Row],[Quantity]]*Table1[[#This Row],[Unit_Price]]</f>
        <v>14340</v>
      </c>
      <c r="L1527">
        <f>Table1[[#This Row],[Quantity]]*Table1[[#This Row],[Cost]]</f>
        <v>7170</v>
      </c>
      <c r="M1527">
        <f>Table1[[#This Row],[Sales]]-Table1[[#This Row],[Total_Cost]]</f>
        <v>7170</v>
      </c>
      <c r="N1527" s="1">
        <f>Table1[[#This Row],[Profit]]/Table1[[#This Row],[Sales]]</f>
        <v>0.5</v>
      </c>
      <c r="O1527" t="str">
        <f>TEXT(Table1[[#This Row],[Order_Date]],"mmmm")</f>
        <v>August</v>
      </c>
      <c r="P1527">
        <f>YEAR(Table1[[#This Row],[Order_Date]])</f>
        <v>2025</v>
      </c>
      <c r="Q1527" t="str">
        <f>"Q"&amp;ROUNDUP(MONTH(Table1[[#This Row],[Order_Date]])/3,0)</f>
        <v>Q3</v>
      </c>
    </row>
    <row r="1528" spans="1:17" x14ac:dyDescent="0.25">
      <c r="A1528" t="s">
        <v>3052</v>
      </c>
      <c r="B1528" t="s">
        <v>383</v>
      </c>
      <c r="C1528" t="s">
        <v>937</v>
      </c>
      <c r="D1528" t="s">
        <v>585</v>
      </c>
      <c r="E1528" t="str">
        <f>_xlfn.XLOOKUP(Table1[[#This Row],[Product_ID]],[1]!Table1[Product_ID],[1]!Table1[Product_Name])</f>
        <v>Sports Product 80</v>
      </c>
      <c r="F1528" t="str">
        <f>_xlfn.XLOOKUP(Table1[[#This Row],[Product_ID]],[1]!Table1[Product_ID],[1]!Table1[Category])</f>
        <v>Sports</v>
      </c>
      <c r="G1528">
        <f>_xlfn.XLOOKUP(Table1[[#This Row],[Product_ID]],[1]!Table1[Product_ID],[1]!Table1[Unit_Price])</f>
        <v>4816</v>
      </c>
      <c r="H1528">
        <f>_xlfn.XLOOKUP(Table1[[#This Row],[Product_ID]],[1]!Table1[Product_ID],[1]!Table1[Cost])</f>
        <v>3371.2</v>
      </c>
      <c r="I1528">
        <v>3</v>
      </c>
      <c r="J1528">
        <v>5</v>
      </c>
      <c r="K1528">
        <f>Table1[[#This Row],[Quantity]]*Table1[[#This Row],[Unit_Price]]</f>
        <v>14448</v>
      </c>
      <c r="L1528">
        <f>Table1[[#This Row],[Quantity]]*Table1[[#This Row],[Cost]]</f>
        <v>10113.599999999999</v>
      </c>
      <c r="M1528">
        <f>Table1[[#This Row],[Sales]]-Table1[[#This Row],[Total_Cost]]</f>
        <v>4334.4000000000015</v>
      </c>
      <c r="N1528" s="1">
        <f>Table1[[#This Row],[Profit]]/Table1[[#This Row],[Sales]]</f>
        <v>0.3000000000000001</v>
      </c>
      <c r="O1528" t="str">
        <f>TEXT(Table1[[#This Row],[Order_Date]],"mmmm")</f>
        <v>August</v>
      </c>
      <c r="P1528">
        <f>YEAR(Table1[[#This Row],[Order_Date]])</f>
        <v>2025</v>
      </c>
      <c r="Q1528" t="str">
        <f>"Q"&amp;ROUNDUP(MONTH(Table1[[#This Row],[Order_Date]])/3,0)</f>
        <v>Q3</v>
      </c>
    </row>
    <row r="1529" spans="1:17" x14ac:dyDescent="0.25">
      <c r="A1529" t="s">
        <v>3053</v>
      </c>
      <c r="B1529" t="s">
        <v>810</v>
      </c>
      <c r="C1529" t="s">
        <v>2212</v>
      </c>
      <c r="D1529" t="s">
        <v>270</v>
      </c>
      <c r="E1529" t="str">
        <f>_xlfn.XLOOKUP(Table1[[#This Row],[Product_ID]],[1]!Table1[Product_ID],[1]!Table1[Product_Name])</f>
        <v>Clothing Product 47</v>
      </c>
      <c r="F1529" t="str">
        <f>_xlfn.XLOOKUP(Table1[[#This Row],[Product_ID]],[1]!Table1[Product_ID],[1]!Table1[Category])</f>
        <v>Clothing</v>
      </c>
      <c r="G1529">
        <f>_xlfn.XLOOKUP(Table1[[#This Row],[Product_ID]],[1]!Table1[Product_ID],[1]!Table1[Unit_Price])</f>
        <v>3146</v>
      </c>
      <c r="H1529">
        <f>_xlfn.XLOOKUP(Table1[[#This Row],[Product_ID]],[1]!Table1[Product_ID],[1]!Table1[Cost])</f>
        <v>1573</v>
      </c>
      <c r="I1529">
        <v>4</v>
      </c>
      <c r="J1529">
        <v>0</v>
      </c>
      <c r="K1529">
        <f>Table1[[#This Row],[Quantity]]*Table1[[#This Row],[Unit_Price]]</f>
        <v>12584</v>
      </c>
      <c r="L1529">
        <f>Table1[[#This Row],[Quantity]]*Table1[[#This Row],[Cost]]</f>
        <v>6292</v>
      </c>
      <c r="M1529">
        <f>Table1[[#This Row],[Sales]]-Table1[[#This Row],[Total_Cost]]</f>
        <v>6292</v>
      </c>
      <c r="N1529" s="1">
        <f>Table1[[#This Row],[Profit]]/Table1[[#This Row],[Sales]]</f>
        <v>0.5</v>
      </c>
      <c r="O1529" t="str">
        <f>TEXT(Table1[[#This Row],[Order_Date]],"mmmm")</f>
        <v>July</v>
      </c>
      <c r="P1529">
        <f>YEAR(Table1[[#This Row],[Order_Date]])</f>
        <v>2025</v>
      </c>
      <c r="Q1529" t="str">
        <f>"Q"&amp;ROUNDUP(MONTH(Table1[[#This Row],[Order_Date]])/3,0)</f>
        <v>Q3</v>
      </c>
    </row>
    <row r="1530" spans="1:17" x14ac:dyDescent="0.25">
      <c r="A1530" t="s">
        <v>3054</v>
      </c>
      <c r="B1530" t="s">
        <v>187</v>
      </c>
      <c r="C1530" t="s">
        <v>1450</v>
      </c>
      <c r="D1530" t="s">
        <v>41</v>
      </c>
      <c r="E1530" t="str">
        <f>_xlfn.XLOOKUP(Table1[[#This Row],[Product_ID]],[1]!Table1[Product_ID],[1]!Table1[Product_Name])</f>
        <v>Clothing Product 86</v>
      </c>
      <c r="F1530" t="str">
        <f>_xlfn.XLOOKUP(Table1[[#This Row],[Product_ID]],[1]!Table1[Product_ID],[1]!Table1[Category])</f>
        <v>Clothing</v>
      </c>
      <c r="G1530">
        <f>_xlfn.XLOOKUP(Table1[[#This Row],[Product_ID]],[1]!Table1[Product_ID],[1]!Table1[Unit_Price])</f>
        <v>3333</v>
      </c>
      <c r="H1530">
        <f>_xlfn.XLOOKUP(Table1[[#This Row],[Product_ID]],[1]!Table1[Product_ID],[1]!Table1[Cost])</f>
        <v>2333.1</v>
      </c>
      <c r="I1530">
        <v>1</v>
      </c>
      <c r="J1530">
        <v>20</v>
      </c>
      <c r="K1530">
        <f>Table1[[#This Row],[Quantity]]*Table1[[#This Row],[Unit_Price]]</f>
        <v>3333</v>
      </c>
      <c r="L1530">
        <f>Table1[[#This Row],[Quantity]]*Table1[[#This Row],[Cost]]</f>
        <v>2333.1</v>
      </c>
      <c r="M1530">
        <f>Table1[[#This Row],[Sales]]-Table1[[#This Row],[Total_Cost]]</f>
        <v>999.90000000000009</v>
      </c>
      <c r="N1530" s="1">
        <f>Table1[[#This Row],[Profit]]/Table1[[#This Row],[Sales]]</f>
        <v>0.30000000000000004</v>
      </c>
      <c r="O1530" t="str">
        <f>TEXT(Table1[[#This Row],[Order_Date]],"mmmm")</f>
        <v>March</v>
      </c>
      <c r="P1530">
        <f>YEAR(Table1[[#This Row],[Order_Date]])</f>
        <v>2025</v>
      </c>
      <c r="Q1530" t="str">
        <f>"Q"&amp;ROUNDUP(MONTH(Table1[[#This Row],[Order_Date]])/3,0)</f>
        <v>Q1</v>
      </c>
    </row>
    <row r="1531" spans="1:17" x14ac:dyDescent="0.25">
      <c r="A1531" t="s">
        <v>3055</v>
      </c>
      <c r="B1531" t="s">
        <v>1207</v>
      </c>
      <c r="C1531" t="s">
        <v>698</v>
      </c>
      <c r="D1531" t="s">
        <v>426</v>
      </c>
      <c r="E1531" t="str">
        <f>_xlfn.XLOOKUP(Table1[[#This Row],[Product_ID]],[1]!Table1[Product_ID],[1]!Table1[Product_Name])</f>
        <v>Clothing Product 95</v>
      </c>
      <c r="F1531" t="str">
        <f>_xlfn.XLOOKUP(Table1[[#This Row],[Product_ID]],[1]!Table1[Product_ID],[1]!Table1[Category])</f>
        <v>Clothing</v>
      </c>
      <c r="G1531">
        <f>_xlfn.XLOOKUP(Table1[[#This Row],[Product_ID]],[1]!Table1[Product_ID],[1]!Table1[Unit_Price])</f>
        <v>4520</v>
      </c>
      <c r="H1531">
        <f>_xlfn.XLOOKUP(Table1[[#This Row],[Product_ID]],[1]!Table1[Product_ID],[1]!Table1[Cost])</f>
        <v>3164</v>
      </c>
      <c r="I1531">
        <v>5</v>
      </c>
      <c r="J1531">
        <v>15</v>
      </c>
      <c r="K1531">
        <f>Table1[[#This Row],[Quantity]]*Table1[[#This Row],[Unit_Price]]</f>
        <v>22600</v>
      </c>
      <c r="L1531">
        <f>Table1[[#This Row],[Quantity]]*Table1[[#This Row],[Cost]]</f>
        <v>15820</v>
      </c>
      <c r="M1531">
        <f>Table1[[#This Row],[Sales]]-Table1[[#This Row],[Total_Cost]]</f>
        <v>6780</v>
      </c>
      <c r="N1531" s="1">
        <f>Table1[[#This Row],[Profit]]/Table1[[#This Row],[Sales]]</f>
        <v>0.3</v>
      </c>
      <c r="O1531" t="str">
        <f>TEXT(Table1[[#This Row],[Order_Date]],"mmmm")</f>
        <v>August</v>
      </c>
      <c r="P1531">
        <f>YEAR(Table1[[#This Row],[Order_Date]])</f>
        <v>2025</v>
      </c>
      <c r="Q1531" t="str">
        <f>"Q"&amp;ROUNDUP(MONTH(Table1[[#This Row],[Order_Date]])/3,0)</f>
        <v>Q3</v>
      </c>
    </row>
    <row r="1532" spans="1:17" x14ac:dyDescent="0.25">
      <c r="A1532" t="s">
        <v>3056</v>
      </c>
      <c r="B1532" t="s">
        <v>2781</v>
      </c>
      <c r="C1532" t="s">
        <v>436</v>
      </c>
      <c r="D1532" t="s">
        <v>313</v>
      </c>
      <c r="E1532" t="str">
        <f>_xlfn.XLOOKUP(Table1[[#This Row],[Product_ID]],[1]!Table1[Product_ID],[1]!Table1[Product_Name])</f>
        <v>Sports Product 44</v>
      </c>
      <c r="F1532" t="str">
        <f>_xlfn.XLOOKUP(Table1[[#This Row],[Product_ID]],[1]!Table1[Product_ID],[1]!Table1[Category])</f>
        <v>Sports</v>
      </c>
      <c r="G1532">
        <f>_xlfn.XLOOKUP(Table1[[#This Row],[Product_ID]],[1]!Table1[Product_ID],[1]!Table1[Unit_Price])</f>
        <v>5008</v>
      </c>
      <c r="H1532">
        <f>_xlfn.XLOOKUP(Table1[[#This Row],[Product_ID]],[1]!Table1[Product_ID],[1]!Table1[Cost])</f>
        <v>3505.6</v>
      </c>
      <c r="I1532">
        <v>1</v>
      </c>
      <c r="J1532">
        <v>0</v>
      </c>
      <c r="K1532">
        <f>Table1[[#This Row],[Quantity]]*Table1[[#This Row],[Unit_Price]]</f>
        <v>5008</v>
      </c>
      <c r="L1532">
        <f>Table1[[#This Row],[Quantity]]*Table1[[#This Row],[Cost]]</f>
        <v>3505.6</v>
      </c>
      <c r="M1532">
        <f>Table1[[#This Row],[Sales]]-Table1[[#This Row],[Total_Cost]]</f>
        <v>1502.4</v>
      </c>
      <c r="N1532" s="1">
        <f>Table1[[#This Row],[Profit]]/Table1[[#This Row],[Sales]]</f>
        <v>0.30000000000000004</v>
      </c>
      <c r="O1532" t="str">
        <f>TEXT(Table1[[#This Row],[Order_Date]],"mmmm")</f>
        <v>December</v>
      </c>
      <c r="P1532">
        <f>YEAR(Table1[[#This Row],[Order_Date]])</f>
        <v>2025</v>
      </c>
      <c r="Q1532" t="str">
        <f>"Q"&amp;ROUNDUP(MONTH(Table1[[#This Row],[Order_Date]])/3,0)</f>
        <v>Q4</v>
      </c>
    </row>
    <row r="1533" spans="1:17" x14ac:dyDescent="0.25">
      <c r="A1533" t="s">
        <v>3057</v>
      </c>
      <c r="B1533" t="s">
        <v>151</v>
      </c>
      <c r="C1533" t="s">
        <v>686</v>
      </c>
      <c r="D1533" t="s">
        <v>63</v>
      </c>
      <c r="E1533" t="str">
        <f>_xlfn.XLOOKUP(Table1[[#This Row],[Product_ID]],[1]!Table1[Product_ID],[1]!Table1[Product_Name])</f>
        <v>Clothing Product 17</v>
      </c>
      <c r="F1533" t="str">
        <f>_xlfn.XLOOKUP(Table1[[#This Row],[Product_ID]],[1]!Table1[Product_ID],[1]!Table1[Category])</f>
        <v>Clothing</v>
      </c>
      <c r="G1533">
        <f>_xlfn.XLOOKUP(Table1[[#This Row],[Product_ID]],[1]!Table1[Product_ID],[1]!Table1[Unit_Price])</f>
        <v>978</v>
      </c>
      <c r="H1533">
        <f>_xlfn.XLOOKUP(Table1[[#This Row],[Product_ID]],[1]!Table1[Product_ID],[1]!Table1[Cost])</f>
        <v>684.6</v>
      </c>
      <c r="I1533">
        <v>4</v>
      </c>
      <c r="J1533">
        <v>0</v>
      </c>
      <c r="K1533">
        <f>Table1[[#This Row],[Quantity]]*Table1[[#This Row],[Unit_Price]]</f>
        <v>3912</v>
      </c>
      <c r="L1533">
        <f>Table1[[#This Row],[Quantity]]*Table1[[#This Row],[Cost]]</f>
        <v>2738.4</v>
      </c>
      <c r="M1533">
        <f>Table1[[#This Row],[Sales]]-Table1[[#This Row],[Total_Cost]]</f>
        <v>1173.5999999999999</v>
      </c>
      <c r="N1533" s="1">
        <f>Table1[[#This Row],[Profit]]/Table1[[#This Row],[Sales]]</f>
        <v>0.3</v>
      </c>
      <c r="O1533" t="str">
        <f>TEXT(Table1[[#This Row],[Order_Date]],"mmmm")</f>
        <v>January</v>
      </c>
      <c r="P1533">
        <f>YEAR(Table1[[#This Row],[Order_Date]])</f>
        <v>2025</v>
      </c>
      <c r="Q1533" t="str">
        <f>"Q"&amp;ROUNDUP(MONTH(Table1[[#This Row],[Order_Date]])/3,0)</f>
        <v>Q1</v>
      </c>
    </row>
    <row r="1534" spans="1:17" x14ac:dyDescent="0.25">
      <c r="A1534" t="s">
        <v>3058</v>
      </c>
      <c r="B1534" t="s">
        <v>1104</v>
      </c>
      <c r="C1534" t="s">
        <v>1896</v>
      </c>
      <c r="D1534" t="s">
        <v>1034</v>
      </c>
      <c r="E1534" t="str">
        <f>_xlfn.XLOOKUP(Table1[[#This Row],[Product_ID]],[1]!Table1[Product_ID],[1]!Table1[Product_Name])</f>
        <v>Electronics Product 36</v>
      </c>
      <c r="F1534" t="str">
        <f>_xlfn.XLOOKUP(Table1[[#This Row],[Product_ID]],[1]!Table1[Product_ID],[1]!Table1[Category])</f>
        <v>Electronics</v>
      </c>
      <c r="G1534">
        <f>_xlfn.XLOOKUP(Table1[[#This Row],[Product_ID]],[1]!Table1[Product_ID],[1]!Table1[Unit_Price])</f>
        <v>3046</v>
      </c>
      <c r="H1534">
        <f>_xlfn.XLOOKUP(Table1[[#This Row],[Product_ID]],[1]!Table1[Product_ID],[1]!Table1[Cost])</f>
        <v>1827.6</v>
      </c>
      <c r="I1534">
        <v>1</v>
      </c>
      <c r="J1534">
        <v>5</v>
      </c>
      <c r="K1534">
        <f>Table1[[#This Row],[Quantity]]*Table1[[#This Row],[Unit_Price]]</f>
        <v>3046</v>
      </c>
      <c r="L1534">
        <f>Table1[[#This Row],[Quantity]]*Table1[[#This Row],[Cost]]</f>
        <v>1827.6</v>
      </c>
      <c r="M1534">
        <f>Table1[[#This Row],[Sales]]-Table1[[#This Row],[Total_Cost]]</f>
        <v>1218.4000000000001</v>
      </c>
      <c r="N1534" s="1">
        <f>Table1[[#This Row],[Profit]]/Table1[[#This Row],[Sales]]</f>
        <v>0.4</v>
      </c>
      <c r="O1534" t="str">
        <f>TEXT(Table1[[#This Row],[Order_Date]],"mmmm")</f>
        <v>March</v>
      </c>
      <c r="P1534">
        <f>YEAR(Table1[[#This Row],[Order_Date]])</f>
        <v>2024</v>
      </c>
      <c r="Q1534" t="str">
        <f>"Q"&amp;ROUNDUP(MONTH(Table1[[#This Row],[Order_Date]])/3,0)</f>
        <v>Q1</v>
      </c>
    </row>
    <row r="1535" spans="1:17" x14ac:dyDescent="0.25">
      <c r="A1535" t="s">
        <v>3059</v>
      </c>
      <c r="B1535" t="s">
        <v>3060</v>
      </c>
      <c r="C1535" t="s">
        <v>862</v>
      </c>
      <c r="D1535" t="s">
        <v>313</v>
      </c>
      <c r="E1535" t="str">
        <f>_xlfn.XLOOKUP(Table1[[#This Row],[Product_ID]],[1]!Table1[Product_ID],[1]!Table1[Product_Name])</f>
        <v>Sports Product 44</v>
      </c>
      <c r="F1535" t="str">
        <f>_xlfn.XLOOKUP(Table1[[#This Row],[Product_ID]],[1]!Table1[Product_ID],[1]!Table1[Category])</f>
        <v>Sports</v>
      </c>
      <c r="G1535">
        <f>_xlfn.XLOOKUP(Table1[[#This Row],[Product_ID]],[1]!Table1[Product_ID],[1]!Table1[Unit_Price])</f>
        <v>5008</v>
      </c>
      <c r="H1535">
        <f>_xlfn.XLOOKUP(Table1[[#This Row],[Product_ID]],[1]!Table1[Product_ID],[1]!Table1[Cost])</f>
        <v>3505.6</v>
      </c>
      <c r="I1535">
        <v>2</v>
      </c>
      <c r="J1535">
        <v>10</v>
      </c>
      <c r="K1535">
        <f>Table1[[#This Row],[Quantity]]*Table1[[#This Row],[Unit_Price]]</f>
        <v>10016</v>
      </c>
      <c r="L1535">
        <f>Table1[[#This Row],[Quantity]]*Table1[[#This Row],[Cost]]</f>
        <v>7011.2</v>
      </c>
      <c r="M1535">
        <f>Table1[[#This Row],[Sales]]-Table1[[#This Row],[Total_Cost]]</f>
        <v>3004.8</v>
      </c>
      <c r="N1535" s="1">
        <f>Table1[[#This Row],[Profit]]/Table1[[#This Row],[Sales]]</f>
        <v>0.30000000000000004</v>
      </c>
      <c r="O1535" t="str">
        <f>TEXT(Table1[[#This Row],[Order_Date]],"mmmm")</f>
        <v>October</v>
      </c>
      <c r="P1535">
        <f>YEAR(Table1[[#This Row],[Order_Date]])</f>
        <v>2025</v>
      </c>
      <c r="Q1535" t="str">
        <f>"Q"&amp;ROUNDUP(MONTH(Table1[[#This Row],[Order_Date]])/3,0)</f>
        <v>Q4</v>
      </c>
    </row>
    <row r="1536" spans="1:17" x14ac:dyDescent="0.25">
      <c r="A1536" t="s">
        <v>3061</v>
      </c>
      <c r="B1536" t="s">
        <v>630</v>
      </c>
      <c r="C1536" t="s">
        <v>358</v>
      </c>
      <c r="D1536" t="s">
        <v>611</v>
      </c>
      <c r="E1536" t="str">
        <f>_xlfn.XLOOKUP(Table1[[#This Row],[Product_ID]],[1]!Table1[Product_ID],[1]!Table1[Product_Name])</f>
        <v>Clothing Product 21</v>
      </c>
      <c r="F1536" t="str">
        <f>_xlfn.XLOOKUP(Table1[[#This Row],[Product_ID]],[1]!Table1[Product_ID],[1]!Table1[Category])</f>
        <v>Clothing</v>
      </c>
      <c r="G1536">
        <f>_xlfn.XLOOKUP(Table1[[#This Row],[Product_ID]],[1]!Table1[Product_ID],[1]!Table1[Unit_Price])</f>
        <v>1236</v>
      </c>
      <c r="H1536">
        <f>_xlfn.XLOOKUP(Table1[[#This Row],[Product_ID]],[1]!Table1[Product_ID],[1]!Table1[Cost])</f>
        <v>865.2</v>
      </c>
      <c r="I1536">
        <v>5</v>
      </c>
      <c r="J1536">
        <v>0</v>
      </c>
      <c r="K1536">
        <f>Table1[[#This Row],[Quantity]]*Table1[[#This Row],[Unit_Price]]</f>
        <v>6180</v>
      </c>
      <c r="L1536">
        <f>Table1[[#This Row],[Quantity]]*Table1[[#This Row],[Cost]]</f>
        <v>4326</v>
      </c>
      <c r="M1536">
        <f>Table1[[#This Row],[Sales]]-Table1[[#This Row],[Total_Cost]]</f>
        <v>1854</v>
      </c>
      <c r="N1536" s="1">
        <f>Table1[[#This Row],[Profit]]/Table1[[#This Row],[Sales]]</f>
        <v>0.3</v>
      </c>
      <c r="O1536" t="str">
        <f>TEXT(Table1[[#This Row],[Order_Date]],"mmmm")</f>
        <v>April</v>
      </c>
      <c r="P1536">
        <f>YEAR(Table1[[#This Row],[Order_Date]])</f>
        <v>2025</v>
      </c>
      <c r="Q1536" t="str">
        <f>"Q"&amp;ROUNDUP(MONTH(Table1[[#This Row],[Order_Date]])/3,0)</f>
        <v>Q2</v>
      </c>
    </row>
    <row r="1537" spans="1:17" x14ac:dyDescent="0.25">
      <c r="A1537" t="s">
        <v>3062</v>
      </c>
      <c r="B1537" t="s">
        <v>2324</v>
      </c>
      <c r="C1537" t="s">
        <v>3063</v>
      </c>
      <c r="D1537" t="s">
        <v>153</v>
      </c>
      <c r="E1537" t="str">
        <f>_xlfn.XLOOKUP(Table1[[#This Row],[Product_ID]],[1]!Table1[Product_ID],[1]!Table1[Product_Name])</f>
        <v>Beauty Product 98</v>
      </c>
      <c r="F1537" t="str">
        <f>_xlfn.XLOOKUP(Table1[[#This Row],[Product_ID]],[1]!Table1[Product_ID],[1]!Table1[Category])</f>
        <v>Beauty</v>
      </c>
      <c r="G1537">
        <f>_xlfn.XLOOKUP(Table1[[#This Row],[Product_ID]],[1]!Table1[Product_ID],[1]!Table1[Unit_Price])</f>
        <v>1661</v>
      </c>
      <c r="H1537">
        <f>_xlfn.XLOOKUP(Table1[[#This Row],[Product_ID]],[1]!Table1[Product_ID],[1]!Table1[Cost])</f>
        <v>830.5</v>
      </c>
      <c r="I1537">
        <v>5</v>
      </c>
      <c r="J1537">
        <v>10</v>
      </c>
      <c r="K1537">
        <f>Table1[[#This Row],[Quantity]]*Table1[[#This Row],[Unit_Price]]</f>
        <v>8305</v>
      </c>
      <c r="L1537">
        <f>Table1[[#This Row],[Quantity]]*Table1[[#This Row],[Cost]]</f>
        <v>4152.5</v>
      </c>
      <c r="M1537">
        <f>Table1[[#This Row],[Sales]]-Table1[[#This Row],[Total_Cost]]</f>
        <v>4152.5</v>
      </c>
      <c r="N1537" s="1">
        <f>Table1[[#This Row],[Profit]]/Table1[[#This Row],[Sales]]</f>
        <v>0.5</v>
      </c>
      <c r="O1537" t="str">
        <f>TEXT(Table1[[#This Row],[Order_Date]],"mmmm")</f>
        <v>October</v>
      </c>
      <c r="P1537">
        <f>YEAR(Table1[[#This Row],[Order_Date]])</f>
        <v>2024</v>
      </c>
      <c r="Q1537" t="str">
        <f>"Q"&amp;ROUNDUP(MONTH(Table1[[#This Row],[Order_Date]])/3,0)</f>
        <v>Q4</v>
      </c>
    </row>
    <row r="1538" spans="1:17" x14ac:dyDescent="0.25">
      <c r="A1538" t="s">
        <v>3064</v>
      </c>
      <c r="B1538" t="s">
        <v>221</v>
      </c>
      <c r="C1538" t="s">
        <v>1678</v>
      </c>
      <c r="D1538" t="s">
        <v>127</v>
      </c>
      <c r="E1538" t="str">
        <f>_xlfn.XLOOKUP(Table1[[#This Row],[Product_ID]],[1]!Table1[Product_ID],[1]!Table1[Product_Name])</f>
        <v>Sports Product 75</v>
      </c>
      <c r="F1538" t="str">
        <f>_xlfn.XLOOKUP(Table1[[#This Row],[Product_ID]],[1]!Table1[Product_ID],[1]!Table1[Category])</f>
        <v>Sports</v>
      </c>
      <c r="G1538">
        <f>_xlfn.XLOOKUP(Table1[[#This Row],[Product_ID]],[1]!Table1[Product_ID],[1]!Table1[Unit_Price])</f>
        <v>5435</v>
      </c>
      <c r="H1538">
        <f>_xlfn.XLOOKUP(Table1[[#This Row],[Product_ID]],[1]!Table1[Product_ID],[1]!Table1[Cost])</f>
        <v>3804.5</v>
      </c>
      <c r="I1538">
        <v>2</v>
      </c>
      <c r="J1538">
        <v>5</v>
      </c>
      <c r="K1538">
        <f>Table1[[#This Row],[Quantity]]*Table1[[#This Row],[Unit_Price]]</f>
        <v>10870</v>
      </c>
      <c r="L1538">
        <f>Table1[[#This Row],[Quantity]]*Table1[[#This Row],[Cost]]</f>
        <v>7609</v>
      </c>
      <c r="M1538">
        <f>Table1[[#This Row],[Sales]]-Table1[[#This Row],[Total_Cost]]</f>
        <v>3261</v>
      </c>
      <c r="N1538" s="1">
        <f>Table1[[#This Row],[Profit]]/Table1[[#This Row],[Sales]]</f>
        <v>0.3</v>
      </c>
      <c r="O1538" t="str">
        <f>TEXT(Table1[[#This Row],[Order_Date]],"mmmm")</f>
        <v>November</v>
      </c>
      <c r="P1538">
        <f>YEAR(Table1[[#This Row],[Order_Date]])</f>
        <v>2025</v>
      </c>
      <c r="Q1538" t="str">
        <f>"Q"&amp;ROUNDUP(MONTH(Table1[[#This Row],[Order_Date]])/3,0)</f>
        <v>Q4</v>
      </c>
    </row>
    <row r="1539" spans="1:17" x14ac:dyDescent="0.25">
      <c r="A1539" t="s">
        <v>3065</v>
      </c>
      <c r="B1539" t="s">
        <v>1759</v>
      </c>
      <c r="C1539" t="s">
        <v>2986</v>
      </c>
      <c r="D1539" t="s">
        <v>377</v>
      </c>
      <c r="E1539" t="str">
        <f>_xlfn.XLOOKUP(Table1[[#This Row],[Product_ID]],[1]!Table1[Product_ID],[1]!Table1[Product_Name])</f>
        <v>Sports Product 2</v>
      </c>
      <c r="F1539" t="str">
        <f>_xlfn.XLOOKUP(Table1[[#This Row],[Product_ID]],[1]!Table1[Product_ID],[1]!Table1[Category])</f>
        <v>Sports</v>
      </c>
      <c r="G1539">
        <f>_xlfn.XLOOKUP(Table1[[#This Row],[Product_ID]],[1]!Table1[Product_ID],[1]!Table1[Unit_Price])</f>
        <v>4241</v>
      </c>
      <c r="H1539">
        <f>_xlfn.XLOOKUP(Table1[[#This Row],[Product_ID]],[1]!Table1[Product_ID],[1]!Table1[Cost])</f>
        <v>2120.5</v>
      </c>
      <c r="I1539">
        <v>3</v>
      </c>
      <c r="J1539">
        <v>0</v>
      </c>
      <c r="K1539">
        <f>Table1[[#This Row],[Quantity]]*Table1[[#This Row],[Unit_Price]]</f>
        <v>12723</v>
      </c>
      <c r="L1539">
        <f>Table1[[#This Row],[Quantity]]*Table1[[#This Row],[Cost]]</f>
        <v>6361.5</v>
      </c>
      <c r="M1539">
        <f>Table1[[#This Row],[Sales]]-Table1[[#This Row],[Total_Cost]]</f>
        <v>6361.5</v>
      </c>
      <c r="N1539" s="1">
        <f>Table1[[#This Row],[Profit]]/Table1[[#This Row],[Sales]]</f>
        <v>0.5</v>
      </c>
      <c r="O1539" t="str">
        <f>TEXT(Table1[[#This Row],[Order_Date]],"mmmm")</f>
        <v>June</v>
      </c>
      <c r="P1539">
        <f>YEAR(Table1[[#This Row],[Order_Date]])</f>
        <v>2025</v>
      </c>
      <c r="Q1539" t="str">
        <f>"Q"&amp;ROUNDUP(MONTH(Table1[[#This Row],[Order_Date]])/3,0)</f>
        <v>Q2</v>
      </c>
    </row>
    <row r="1540" spans="1:17" x14ac:dyDescent="0.25">
      <c r="A1540" t="s">
        <v>3066</v>
      </c>
      <c r="B1540" t="s">
        <v>1816</v>
      </c>
      <c r="C1540" t="s">
        <v>3067</v>
      </c>
      <c r="D1540" t="s">
        <v>59</v>
      </c>
      <c r="E1540" t="str">
        <f>_xlfn.XLOOKUP(Table1[[#This Row],[Product_ID]],[1]!Table1[Product_ID],[1]!Table1[Product_Name])</f>
        <v>Sports Product 23</v>
      </c>
      <c r="F1540" t="str">
        <f>_xlfn.XLOOKUP(Table1[[#This Row],[Product_ID]],[1]!Table1[Product_ID],[1]!Table1[Category])</f>
        <v>Sports</v>
      </c>
      <c r="G1540">
        <f>_xlfn.XLOOKUP(Table1[[#This Row],[Product_ID]],[1]!Table1[Product_ID],[1]!Table1[Unit_Price])</f>
        <v>4437</v>
      </c>
      <c r="H1540">
        <f>_xlfn.XLOOKUP(Table1[[#This Row],[Product_ID]],[1]!Table1[Product_ID],[1]!Table1[Cost])</f>
        <v>2662.2</v>
      </c>
      <c r="I1540">
        <v>2</v>
      </c>
      <c r="J1540">
        <v>20</v>
      </c>
      <c r="K1540">
        <f>Table1[[#This Row],[Quantity]]*Table1[[#This Row],[Unit_Price]]</f>
        <v>8874</v>
      </c>
      <c r="L1540">
        <f>Table1[[#This Row],[Quantity]]*Table1[[#This Row],[Cost]]</f>
        <v>5324.4</v>
      </c>
      <c r="M1540">
        <f>Table1[[#This Row],[Sales]]-Table1[[#This Row],[Total_Cost]]</f>
        <v>3549.6000000000004</v>
      </c>
      <c r="N1540" s="1">
        <f>Table1[[#This Row],[Profit]]/Table1[[#This Row],[Sales]]</f>
        <v>0.4</v>
      </c>
      <c r="O1540" t="str">
        <f>TEXT(Table1[[#This Row],[Order_Date]],"mmmm")</f>
        <v>April</v>
      </c>
      <c r="P1540">
        <f>YEAR(Table1[[#This Row],[Order_Date]])</f>
        <v>2025</v>
      </c>
      <c r="Q1540" t="str">
        <f>"Q"&amp;ROUNDUP(MONTH(Table1[[#This Row],[Order_Date]])/3,0)</f>
        <v>Q2</v>
      </c>
    </row>
    <row r="1541" spans="1:17" x14ac:dyDescent="0.25">
      <c r="A1541" t="s">
        <v>3068</v>
      </c>
      <c r="B1541" t="s">
        <v>2894</v>
      </c>
      <c r="C1541" t="s">
        <v>2383</v>
      </c>
      <c r="D1541" t="s">
        <v>465</v>
      </c>
      <c r="E1541" t="str">
        <f>_xlfn.XLOOKUP(Table1[[#This Row],[Product_ID]],[1]!Table1[Product_ID],[1]!Table1[Product_Name])</f>
        <v>Beauty Product 71</v>
      </c>
      <c r="F1541" t="str">
        <f>_xlfn.XLOOKUP(Table1[[#This Row],[Product_ID]],[1]!Table1[Product_ID],[1]!Table1[Category])</f>
        <v>Beauty</v>
      </c>
      <c r="G1541">
        <f>_xlfn.XLOOKUP(Table1[[#This Row],[Product_ID]],[1]!Table1[Product_ID],[1]!Table1[Unit_Price])</f>
        <v>487</v>
      </c>
      <c r="H1541">
        <f>_xlfn.XLOOKUP(Table1[[#This Row],[Product_ID]],[1]!Table1[Product_ID],[1]!Table1[Cost])</f>
        <v>243.5</v>
      </c>
      <c r="I1541">
        <v>1</v>
      </c>
      <c r="J1541">
        <v>0</v>
      </c>
      <c r="K1541">
        <f>Table1[[#This Row],[Quantity]]*Table1[[#This Row],[Unit_Price]]</f>
        <v>487</v>
      </c>
      <c r="L1541">
        <f>Table1[[#This Row],[Quantity]]*Table1[[#This Row],[Cost]]</f>
        <v>243.5</v>
      </c>
      <c r="M1541">
        <f>Table1[[#This Row],[Sales]]-Table1[[#This Row],[Total_Cost]]</f>
        <v>243.5</v>
      </c>
      <c r="N1541" s="1">
        <f>Table1[[#This Row],[Profit]]/Table1[[#This Row],[Sales]]</f>
        <v>0.5</v>
      </c>
      <c r="O1541" t="str">
        <f>TEXT(Table1[[#This Row],[Order_Date]],"mmmm")</f>
        <v>March</v>
      </c>
      <c r="P1541">
        <f>YEAR(Table1[[#This Row],[Order_Date]])</f>
        <v>2024</v>
      </c>
      <c r="Q1541" t="str">
        <f>"Q"&amp;ROUNDUP(MONTH(Table1[[#This Row],[Order_Date]])/3,0)</f>
        <v>Q1</v>
      </c>
    </row>
    <row r="1542" spans="1:17" x14ac:dyDescent="0.25">
      <c r="A1542" t="s">
        <v>3069</v>
      </c>
      <c r="B1542" t="s">
        <v>990</v>
      </c>
      <c r="C1542" t="s">
        <v>2191</v>
      </c>
      <c r="D1542" t="s">
        <v>96</v>
      </c>
      <c r="E1542" t="str">
        <f>_xlfn.XLOOKUP(Table1[[#This Row],[Product_ID]],[1]!Table1[Product_ID],[1]!Table1[Product_Name])</f>
        <v>Electronics Product 91</v>
      </c>
      <c r="F1542" t="str">
        <f>_xlfn.XLOOKUP(Table1[[#This Row],[Product_ID]],[1]!Table1[Product_ID],[1]!Table1[Category])</f>
        <v>Electronics</v>
      </c>
      <c r="G1542">
        <f>_xlfn.XLOOKUP(Table1[[#This Row],[Product_ID]],[1]!Table1[Product_ID],[1]!Table1[Unit_Price])</f>
        <v>45348</v>
      </c>
      <c r="H1542">
        <f>_xlfn.XLOOKUP(Table1[[#This Row],[Product_ID]],[1]!Table1[Product_ID],[1]!Table1[Cost])</f>
        <v>27208.799999999999</v>
      </c>
      <c r="I1542">
        <v>4</v>
      </c>
      <c r="J1542">
        <v>0</v>
      </c>
      <c r="K1542">
        <f>Table1[[#This Row],[Quantity]]*Table1[[#This Row],[Unit_Price]]</f>
        <v>181392</v>
      </c>
      <c r="L1542">
        <f>Table1[[#This Row],[Quantity]]*Table1[[#This Row],[Cost]]</f>
        <v>108835.2</v>
      </c>
      <c r="M1542">
        <f>Table1[[#This Row],[Sales]]-Table1[[#This Row],[Total_Cost]]</f>
        <v>72556.800000000003</v>
      </c>
      <c r="N1542" s="1">
        <f>Table1[[#This Row],[Profit]]/Table1[[#This Row],[Sales]]</f>
        <v>0.4</v>
      </c>
      <c r="O1542" t="str">
        <f>TEXT(Table1[[#This Row],[Order_Date]],"mmmm")</f>
        <v>April</v>
      </c>
      <c r="P1542">
        <f>YEAR(Table1[[#This Row],[Order_Date]])</f>
        <v>2024</v>
      </c>
      <c r="Q1542" t="str">
        <f>"Q"&amp;ROUNDUP(MONTH(Table1[[#This Row],[Order_Date]])/3,0)</f>
        <v>Q2</v>
      </c>
    </row>
    <row r="1543" spans="1:17" x14ac:dyDescent="0.25">
      <c r="A1543" t="s">
        <v>3070</v>
      </c>
      <c r="B1543" t="s">
        <v>1285</v>
      </c>
      <c r="C1543" t="s">
        <v>330</v>
      </c>
      <c r="D1543" t="s">
        <v>288</v>
      </c>
      <c r="E1543" t="str">
        <f>_xlfn.XLOOKUP(Table1[[#This Row],[Product_ID]],[1]!Table1[Product_ID],[1]!Table1[Product_Name])</f>
        <v>Clothing Product 81</v>
      </c>
      <c r="F1543" t="str">
        <f>_xlfn.XLOOKUP(Table1[[#This Row],[Product_ID]],[1]!Table1[Product_ID],[1]!Table1[Category])</f>
        <v>Clothing</v>
      </c>
      <c r="G1543">
        <f>_xlfn.XLOOKUP(Table1[[#This Row],[Product_ID]],[1]!Table1[Product_ID],[1]!Table1[Unit_Price])</f>
        <v>4046</v>
      </c>
      <c r="H1543">
        <f>_xlfn.XLOOKUP(Table1[[#This Row],[Product_ID]],[1]!Table1[Product_ID],[1]!Table1[Cost])</f>
        <v>2427.6</v>
      </c>
      <c r="I1543">
        <v>4</v>
      </c>
      <c r="J1543">
        <v>5</v>
      </c>
      <c r="K1543">
        <f>Table1[[#This Row],[Quantity]]*Table1[[#This Row],[Unit_Price]]</f>
        <v>16184</v>
      </c>
      <c r="L1543">
        <f>Table1[[#This Row],[Quantity]]*Table1[[#This Row],[Cost]]</f>
        <v>9710.4</v>
      </c>
      <c r="M1543">
        <f>Table1[[#This Row],[Sales]]-Table1[[#This Row],[Total_Cost]]</f>
        <v>6473.6</v>
      </c>
      <c r="N1543" s="1">
        <f>Table1[[#This Row],[Profit]]/Table1[[#This Row],[Sales]]</f>
        <v>0.4</v>
      </c>
      <c r="O1543" t="str">
        <f>TEXT(Table1[[#This Row],[Order_Date]],"mmmm")</f>
        <v>August</v>
      </c>
      <c r="P1543">
        <f>YEAR(Table1[[#This Row],[Order_Date]])</f>
        <v>2025</v>
      </c>
      <c r="Q1543" t="str">
        <f>"Q"&amp;ROUNDUP(MONTH(Table1[[#This Row],[Order_Date]])/3,0)</f>
        <v>Q3</v>
      </c>
    </row>
    <row r="1544" spans="1:17" x14ac:dyDescent="0.25">
      <c r="A1544" t="s">
        <v>3071</v>
      </c>
      <c r="B1544" t="s">
        <v>87</v>
      </c>
      <c r="C1544" t="s">
        <v>2439</v>
      </c>
      <c r="D1544" t="s">
        <v>21</v>
      </c>
      <c r="E1544" t="str">
        <f>_xlfn.XLOOKUP(Table1[[#This Row],[Product_ID]],[1]!Table1[Product_ID],[1]!Table1[Product_Name])</f>
        <v>Electronics Product 77</v>
      </c>
      <c r="F1544" t="str">
        <f>_xlfn.XLOOKUP(Table1[[#This Row],[Product_ID]],[1]!Table1[Product_ID],[1]!Table1[Category])</f>
        <v>Electronics</v>
      </c>
      <c r="G1544">
        <f>_xlfn.XLOOKUP(Table1[[#This Row],[Product_ID]],[1]!Table1[Product_ID],[1]!Table1[Unit_Price])</f>
        <v>42787</v>
      </c>
      <c r="H1544">
        <f>_xlfn.XLOOKUP(Table1[[#This Row],[Product_ID]],[1]!Table1[Product_ID],[1]!Table1[Cost])</f>
        <v>29950.9</v>
      </c>
      <c r="I1544">
        <v>1</v>
      </c>
      <c r="J1544">
        <v>0</v>
      </c>
      <c r="K1544">
        <f>Table1[[#This Row],[Quantity]]*Table1[[#This Row],[Unit_Price]]</f>
        <v>42787</v>
      </c>
      <c r="L1544">
        <f>Table1[[#This Row],[Quantity]]*Table1[[#This Row],[Cost]]</f>
        <v>29950.9</v>
      </c>
      <c r="M1544">
        <f>Table1[[#This Row],[Sales]]-Table1[[#This Row],[Total_Cost]]</f>
        <v>12836.099999999999</v>
      </c>
      <c r="N1544" s="1">
        <f>Table1[[#This Row],[Profit]]/Table1[[#This Row],[Sales]]</f>
        <v>0.3</v>
      </c>
      <c r="O1544" t="str">
        <f>TEXT(Table1[[#This Row],[Order_Date]],"mmmm")</f>
        <v>February</v>
      </c>
      <c r="P1544">
        <f>YEAR(Table1[[#This Row],[Order_Date]])</f>
        <v>2025</v>
      </c>
      <c r="Q1544" t="str">
        <f>"Q"&amp;ROUNDUP(MONTH(Table1[[#This Row],[Order_Date]])/3,0)</f>
        <v>Q1</v>
      </c>
    </row>
    <row r="1545" spans="1:17" x14ac:dyDescent="0.25">
      <c r="A1545" t="s">
        <v>3072</v>
      </c>
      <c r="B1545" t="s">
        <v>137</v>
      </c>
      <c r="C1545" t="s">
        <v>505</v>
      </c>
      <c r="D1545" t="s">
        <v>127</v>
      </c>
      <c r="E1545" t="str">
        <f>_xlfn.XLOOKUP(Table1[[#This Row],[Product_ID]],[1]!Table1[Product_ID],[1]!Table1[Product_Name])</f>
        <v>Sports Product 75</v>
      </c>
      <c r="F1545" t="str">
        <f>_xlfn.XLOOKUP(Table1[[#This Row],[Product_ID]],[1]!Table1[Product_ID],[1]!Table1[Category])</f>
        <v>Sports</v>
      </c>
      <c r="G1545">
        <f>_xlfn.XLOOKUP(Table1[[#This Row],[Product_ID]],[1]!Table1[Product_ID],[1]!Table1[Unit_Price])</f>
        <v>5435</v>
      </c>
      <c r="H1545">
        <f>_xlfn.XLOOKUP(Table1[[#This Row],[Product_ID]],[1]!Table1[Product_ID],[1]!Table1[Cost])</f>
        <v>3804.5</v>
      </c>
      <c r="I1545">
        <v>2</v>
      </c>
      <c r="J1545">
        <v>20</v>
      </c>
      <c r="K1545">
        <f>Table1[[#This Row],[Quantity]]*Table1[[#This Row],[Unit_Price]]</f>
        <v>10870</v>
      </c>
      <c r="L1545">
        <f>Table1[[#This Row],[Quantity]]*Table1[[#This Row],[Cost]]</f>
        <v>7609</v>
      </c>
      <c r="M1545">
        <f>Table1[[#This Row],[Sales]]-Table1[[#This Row],[Total_Cost]]</f>
        <v>3261</v>
      </c>
      <c r="N1545" s="1">
        <f>Table1[[#This Row],[Profit]]/Table1[[#This Row],[Sales]]</f>
        <v>0.3</v>
      </c>
      <c r="O1545" t="str">
        <f>TEXT(Table1[[#This Row],[Order_Date]],"mmmm")</f>
        <v>September</v>
      </c>
      <c r="P1545">
        <f>YEAR(Table1[[#This Row],[Order_Date]])</f>
        <v>2024</v>
      </c>
      <c r="Q1545" t="str">
        <f>"Q"&amp;ROUNDUP(MONTH(Table1[[#This Row],[Order_Date]])/3,0)</f>
        <v>Q3</v>
      </c>
    </row>
    <row r="1546" spans="1:17" x14ac:dyDescent="0.25">
      <c r="A1546" t="s">
        <v>3073</v>
      </c>
      <c r="B1546" t="s">
        <v>1359</v>
      </c>
      <c r="C1546" t="s">
        <v>2684</v>
      </c>
      <c r="D1546" t="s">
        <v>570</v>
      </c>
      <c r="E1546" t="str">
        <f>_xlfn.XLOOKUP(Table1[[#This Row],[Product_ID]],[1]!Table1[Product_ID],[1]!Table1[Product_Name])</f>
        <v>Electronics Product 87</v>
      </c>
      <c r="F1546" t="str">
        <f>_xlfn.XLOOKUP(Table1[[#This Row],[Product_ID]],[1]!Table1[Product_ID],[1]!Table1[Category])</f>
        <v>Electronics</v>
      </c>
      <c r="G1546">
        <f>_xlfn.XLOOKUP(Table1[[#This Row],[Product_ID]],[1]!Table1[Product_ID],[1]!Table1[Unit_Price])</f>
        <v>25216</v>
      </c>
      <c r="H1546">
        <f>_xlfn.XLOOKUP(Table1[[#This Row],[Product_ID]],[1]!Table1[Product_ID],[1]!Table1[Cost])</f>
        <v>17651.2</v>
      </c>
      <c r="I1546">
        <v>3</v>
      </c>
      <c r="J1546">
        <v>5</v>
      </c>
      <c r="K1546">
        <f>Table1[[#This Row],[Quantity]]*Table1[[#This Row],[Unit_Price]]</f>
        <v>75648</v>
      </c>
      <c r="L1546">
        <f>Table1[[#This Row],[Quantity]]*Table1[[#This Row],[Cost]]</f>
        <v>52953.600000000006</v>
      </c>
      <c r="M1546">
        <f>Table1[[#This Row],[Sales]]-Table1[[#This Row],[Total_Cost]]</f>
        <v>22694.399999999994</v>
      </c>
      <c r="N1546" s="1">
        <f>Table1[[#This Row],[Profit]]/Table1[[#This Row],[Sales]]</f>
        <v>0.29999999999999993</v>
      </c>
      <c r="O1546" t="str">
        <f>TEXT(Table1[[#This Row],[Order_Date]],"mmmm")</f>
        <v>February</v>
      </c>
      <c r="P1546">
        <f>YEAR(Table1[[#This Row],[Order_Date]])</f>
        <v>2025</v>
      </c>
      <c r="Q1546" t="str">
        <f>"Q"&amp;ROUNDUP(MONTH(Table1[[#This Row],[Order_Date]])/3,0)</f>
        <v>Q1</v>
      </c>
    </row>
    <row r="1547" spans="1:17" x14ac:dyDescent="0.25">
      <c r="A1547" t="s">
        <v>3074</v>
      </c>
      <c r="B1547" t="s">
        <v>791</v>
      </c>
      <c r="C1547" t="s">
        <v>3075</v>
      </c>
      <c r="D1547" t="s">
        <v>206</v>
      </c>
      <c r="E1547" t="str">
        <f>_xlfn.XLOOKUP(Table1[[#This Row],[Product_ID]],[1]!Table1[Product_ID],[1]!Table1[Product_Name])</f>
        <v>Electronics Product 30</v>
      </c>
      <c r="F1547" t="str">
        <f>_xlfn.XLOOKUP(Table1[[#This Row],[Product_ID]],[1]!Table1[Product_ID],[1]!Table1[Category])</f>
        <v>Electronics</v>
      </c>
      <c r="G1547">
        <f>_xlfn.XLOOKUP(Table1[[#This Row],[Product_ID]],[1]!Table1[Product_ID],[1]!Table1[Unit_Price])</f>
        <v>16441</v>
      </c>
      <c r="H1547">
        <f>_xlfn.XLOOKUP(Table1[[#This Row],[Product_ID]],[1]!Table1[Product_ID],[1]!Table1[Cost])</f>
        <v>8220.5</v>
      </c>
      <c r="I1547">
        <v>1</v>
      </c>
      <c r="J1547">
        <v>20</v>
      </c>
      <c r="K1547">
        <f>Table1[[#This Row],[Quantity]]*Table1[[#This Row],[Unit_Price]]</f>
        <v>16441</v>
      </c>
      <c r="L1547">
        <f>Table1[[#This Row],[Quantity]]*Table1[[#This Row],[Cost]]</f>
        <v>8220.5</v>
      </c>
      <c r="M1547">
        <f>Table1[[#This Row],[Sales]]-Table1[[#This Row],[Total_Cost]]</f>
        <v>8220.5</v>
      </c>
      <c r="N1547" s="1">
        <f>Table1[[#This Row],[Profit]]/Table1[[#This Row],[Sales]]</f>
        <v>0.5</v>
      </c>
      <c r="O1547" t="str">
        <f>TEXT(Table1[[#This Row],[Order_Date]],"mmmm")</f>
        <v>February</v>
      </c>
      <c r="P1547">
        <f>YEAR(Table1[[#This Row],[Order_Date]])</f>
        <v>2025</v>
      </c>
      <c r="Q1547" t="str">
        <f>"Q"&amp;ROUNDUP(MONTH(Table1[[#This Row],[Order_Date]])/3,0)</f>
        <v>Q1</v>
      </c>
    </row>
    <row r="1548" spans="1:17" x14ac:dyDescent="0.25">
      <c r="A1548" t="s">
        <v>3076</v>
      </c>
      <c r="B1548" t="s">
        <v>181</v>
      </c>
      <c r="C1548" t="s">
        <v>3077</v>
      </c>
      <c r="D1548" t="s">
        <v>100</v>
      </c>
      <c r="E1548" t="str">
        <f>_xlfn.XLOOKUP(Table1[[#This Row],[Product_ID]],[1]!Table1[Product_ID],[1]!Table1[Product_Name])</f>
        <v>Electronics Product 74</v>
      </c>
      <c r="F1548" t="str">
        <f>_xlfn.XLOOKUP(Table1[[#This Row],[Product_ID]],[1]!Table1[Product_ID],[1]!Table1[Category])</f>
        <v>Electronics</v>
      </c>
      <c r="G1548">
        <f>_xlfn.XLOOKUP(Table1[[#This Row],[Product_ID]],[1]!Table1[Product_ID],[1]!Table1[Unit_Price])</f>
        <v>20835</v>
      </c>
      <c r="H1548">
        <f>_xlfn.XLOOKUP(Table1[[#This Row],[Product_ID]],[1]!Table1[Product_ID],[1]!Table1[Cost])</f>
        <v>12501</v>
      </c>
      <c r="I1548">
        <v>2</v>
      </c>
      <c r="J1548">
        <v>20</v>
      </c>
      <c r="K1548">
        <f>Table1[[#This Row],[Quantity]]*Table1[[#This Row],[Unit_Price]]</f>
        <v>41670</v>
      </c>
      <c r="L1548">
        <f>Table1[[#This Row],[Quantity]]*Table1[[#This Row],[Cost]]</f>
        <v>25002</v>
      </c>
      <c r="M1548">
        <f>Table1[[#This Row],[Sales]]-Table1[[#This Row],[Total_Cost]]</f>
        <v>16668</v>
      </c>
      <c r="N1548" s="1">
        <f>Table1[[#This Row],[Profit]]/Table1[[#This Row],[Sales]]</f>
        <v>0.4</v>
      </c>
      <c r="O1548" t="str">
        <f>TEXT(Table1[[#This Row],[Order_Date]],"mmmm")</f>
        <v>October</v>
      </c>
      <c r="P1548">
        <f>YEAR(Table1[[#This Row],[Order_Date]])</f>
        <v>2025</v>
      </c>
      <c r="Q1548" t="str">
        <f>"Q"&amp;ROUNDUP(MONTH(Table1[[#This Row],[Order_Date]])/3,0)</f>
        <v>Q4</v>
      </c>
    </row>
    <row r="1549" spans="1:17" x14ac:dyDescent="0.25">
      <c r="A1549" t="s">
        <v>3078</v>
      </c>
      <c r="B1549" t="s">
        <v>340</v>
      </c>
      <c r="C1549" t="s">
        <v>1002</v>
      </c>
      <c r="D1549" t="s">
        <v>189</v>
      </c>
      <c r="E1549" t="str">
        <f>_xlfn.XLOOKUP(Table1[[#This Row],[Product_ID]],[1]!Table1[Product_ID],[1]!Table1[Product_Name])</f>
        <v>Home &amp; Kitchen Product 79</v>
      </c>
      <c r="F1549" t="str">
        <f>_xlfn.XLOOKUP(Table1[[#This Row],[Product_ID]],[1]!Table1[Product_ID],[1]!Table1[Category])</f>
        <v>Home &amp; Kitchen</v>
      </c>
      <c r="G1549">
        <f>_xlfn.XLOOKUP(Table1[[#This Row],[Product_ID]],[1]!Table1[Product_ID],[1]!Table1[Unit_Price])</f>
        <v>10900</v>
      </c>
      <c r="H1549">
        <f>_xlfn.XLOOKUP(Table1[[#This Row],[Product_ID]],[1]!Table1[Product_ID],[1]!Table1[Cost])</f>
        <v>5450</v>
      </c>
      <c r="I1549">
        <v>2</v>
      </c>
      <c r="J1549">
        <v>0</v>
      </c>
      <c r="K1549">
        <f>Table1[[#This Row],[Quantity]]*Table1[[#This Row],[Unit_Price]]</f>
        <v>21800</v>
      </c>
      <c r="L1549">
        <f>Table1[[#This Row],[Quantity]]*Table1[[#This Row],[Cost]]</f>
        <v>10900</v>
      </c>
      <c r="M1549">
        <f>Table1[[#This Row],[Sales]]-Table1[[#This Row],[Total_Cost]]</f>
        <v>10900</v>
      </c>
      <c r="N1549" s="1">
        <f>Table1[[#This Row],[Profit]]/Table1[[#This Row],[Sales]]</f>
        <v>0.5</v>
      </c>
      <c r="O1549" t="str">
        <f>TEXT(Table1[[#This Row],[Order_Date]],"mmmm")</f>
        <v>May</v>
      </c>
      <c r="P1549">
        <f>YEAR(Table1[[#This Row],[Order_Date]])</f>
        <v>2025</v>
      </c>
      <c r="Q1549" t="str">
        <f>"Q"&amp;ROUNDUP(MONTH(Table1[[#This Row],[Order_Date]])/3,0)</f>
        <v>Q2</v>
      </c>
    </row>
    <row r="1550" spans="1:17" x14ac:dyDescent="0.25">
      <c r="A1550" t="s">
        <v>3079</v>
      </c>
      <c r="B1550" t="s">
        <v>2023</v>
      </c>
      <c r="C1550" t="s">
        <v>405</v>
      </c>
      <c r="D1550" t="s">
        <v>119</v>
      </c>
      <c r="E1550" t="str">
        <f>_xlfn.XLOOKUP(Table1[[#This Row],[Product_ID]],[1]!Table1[Product_ID],[1]!Table1[Product_Name])</f>
        <v>Electronics Product 56</v>
      </c>
      <c r="F1550" t="str">
        <f>_xlfn.XLOOKUP(Table1[[#This Row],[Product_ID]],[1]!Table1[Product_ID],[1]!Table1[Category])</f>
        <v>Electronics</v>
      </c>
      <c r="G1550">
        <f>_xlfn.XLOOKUP(Table1[[#This Row],[Product_ID]],[1]!Table1[Product_ID],[1]!Table1[Unit_Price])</f>
        <v>18900</v>
      </c>
      <c r="H1550">
        <f>_xlfn.XLOOKUP(Table1[[#This Row],[Product_ID]],[1]!Table1[Product_ID],[1]!Table1[Cost])</f>
        <v>9450</v>
      </c>
      <c r="I1550">
        <v>2</v>
      </c>
      <c r="J1550">
        <v>15</v>
      </c>
      <c r="K1550">
        <f>Table1[[#This Row],[Quantity]]*Table1[[#This Row],[Unit_Price]]</f>
        <v>37800</v>
      </c>
      <c r="L1550">
        <f>Table1[[#This Row],[Quantity]]*Table1[[#This Row],[Cost]]</f>
        <v>18900</v>
      </c>
      <c r="M1550">
        <f>Table1[[#This Row],[Sales]]-Table1[[#This Row],[Total_Cost]]</f>
        <v>18900</v>
      </c>
      <c r="N1550" s="1">
        <f>Table1[[#This Row],[Profit]]/Table1[[#This Row],[Sales]]</f>
        <v>0.5</v>
      </c>
      <c r="O1550" t="str">
        <f>TEXT(Table1[[#This Row],[Order_Date]],"mmmm")</f>
        <v>April</v>
      </c>
      <c r="P1550">
        <f>YEAR(Table1[[#This Row],[Order_Date]])</f>
        <v>2025</v>
      </c>
      <c r="Q1550" t="str">
        <f>"Q"&amp;ROUNDUP(MONTH(Table1[[#This Row],[Order_Date]])/3,0)</f>
        <v>Q2</v>
      </c>
    </row>
    <row r="1551" spans="1:17" x14ac:dyDescent="0.25">
      <c r="A1551" t="s">
        <v>3080</v>
      </c>
      <c r="B1551" t="s">
        <v>1169</v>
      </c>
      <c r="C1551" t="s">
        <v>443</v>
      </c>
      <c r="D1551" t="s">
        <v>29</v>
      </c>
      <c r="E1551" t="str">
        <f>_xlfn.XLOOKUP(Table1[[#This Row],[Product_ID]],[1]!Table1[Product_ID],[1]!Table1[Product_Name])</f>
        <v>Beauty Product 18</v>
      </c>
      <c r="F1551" t="str">
        <f>_xlfn.XLOOKUP(Table1[[#This Row],[Product_ID]],[1]!Table1[Product_ID],[1]!Table1[Category])</f>
        <v>Beauty</v>
      </c>
      <c r="G1551">
        <f>_xlfn.XLOOKUP(Table1[[#This Row],[Product_ID]],[1]!Table1[Product_ID],[1]!Table1[Unit_Price])</f>
        <v>3985</v>
      </c>
      <c r="H1551">
        <f>_xlfn.XLOOKUP(Table1[[#This Row],[Product_ID]],[1]!Table1[Product_ID],[1]!Table1[Cost])</f>
        <v>2789.5</v>
      </c>
      <c r="I1551">
        <v>4</v>
      </c>
      <c r="J1551">
        <v>15</v>
      </c>
      <c r="K1551">
        <f>Table1[[#This Row],[Quantity]]*Table1[[#This Row],[Unit_Price]]</f>
        <v>15940</v>
      </c>
      <c r="L1551">
        <f>Table1[[#This Row],[Quantity]]*Table1[[#This Row],[Cost]]</f>
        <v>11158</v>
      </c>
      <c r="M1551">
        <f>Table1[[#This Row],[Sales]]-Table1[[#This Row],[Total_Cost]]</f>
        <v>4782</v>
      </c>
      <c r="N1551" s="1">
        <f>Table1[[#This Row],[Profit]]/Table1[[#This Row],[Sales]]</f>
        <v>0.3</v>
      </c>
      <c r="O1551" t="str">
        <f>TEXT(Table1[[#This Row],[Order_Date]],"mmmm")</f>
        <v>January</v>
      </c>
      <c r="P1551">
        <f>YEAR(Table1[[#This Row],[Order_Date]])</f>
        <v>2024</v>
      </c>
      <c r="Q1551" t="str">
        <f>"Q"&amp;ROUNDUP(MONTH(Table1[[#This Row],[Order_Date]])/3,0)</f>
        <v>Q1</v>
      </c>
    </row>
    <row r="1552" spans="1:17" x14ac:dyDescent="0.25">
      <c r="A1552" t="s">
        <v>3081</v>
      </c>
      <c r="B1552" t="s">
        <v>3082</v>
      </c>
      <c r="C1552" t="s">
        <v>692</v>
      </c>
      <c r="D1552" t="s">
        <v>366</v>
      </c>
      <c r="E1552" t="str">
        <f>_xlfn.XLOOKUP(Table1[[#This Row],[Product_ID]],[1]!Table1[Product_ID],[1]!Table1[Product_Name])</f>
        <v>Home &amp; Kitchen Product 93</v>
      </c>
      <c r="F1552" t="str">
        <f>_xlfn.XLOOKUP(Table1[[#This Row],[Product_ID]],[1]!Table1[Product_ID],[1]!Table1[Category])</f>
        <v>Home &amp; Kitchen</v>
      </c>
      <c r="G1552">
        <f>_xlfn.XLOOKUP(Table1[[#This Row],[Product_ID]],[1]!Table1[Product_ID],[1]!Table1[Unit_Price])</f>
        <v>10597</v>
      </c>
      <c r="H1552">
        <f>_xlfn.XLOOKUP(Table1[[#This Row],[Product_ID]],[1]!Table1[Product_ID],[1]!Table1[Cost])</f>
        <v>5298.5</v>
      </c>
      <c r="I1552">
        <v>5</v>
      </c>
      <c r="J1552">
        <v>20</v>
      </c>
      <c r="K1552">
        <f>Table1[[#This Row],[Quantity]]*Table1[[#This Row],[Unit_Price]]</f>
        <v>52985</v>
      </c>
      <c r="L1552">
        <f>Table1[[#This Row],[Quantity]]*Table1[[#This Row],[Cost]]</f>
        <v>26492.5</v>
      </c>
      <c r="M1552">
        <f>Table1[[#This Row],[Sales]]-Table1[[#This Row],[Total_Cost]]</f>
        <v>26492.5</v>
      </c>
      <c r="N1552" s="1">
        <f>Table1[[#This Row],[Profit]]/Table1[[#This Row],[Sales]]</f>
        <v>0.5</v>
      </c>
      <c r="O1552" t="str">
        <f>TEXT(Table1[[#This Row],[Order_Date]],"mmmm")</f>
        <v>January</v>
      </c>
      <c r="P1552">
        <f>YEAR(Table1[[#This Row],[Order_Date]])</f>
        <v>2025</v>
      </c>
      <c r="Q1552" t="str">
        <f>"Q"&amp;ROUNDUP(MONTH(Table1[[#This Row],[Order_Date]])/3,0)</f>
        <v>Q1</v>
      </c>
    </row>
    <row r="1553" spans="1:17" x14ac:dyDescent="0.25">
      <c r="A1553" t="s">
        <v>3083</v>
      </c>
      <c r="B1553" t="s">
        <v>1180</v>
      </c>
      <c r="C1553" t="s">
        <v>1114</v>
      </c>
      <c r="D1553" t="s">
        <v>570</v>
      </c>
      <c r="E1553" t="str">
        <f>_xlfn.XLOOKUP(Table1[[#This Row],[Product_ID]],[1]!Table1[Product_ID],[1]!Table1[Product_Name])</f>
        <v>Electronics Product 87</v>
      </c>
      <c r="F1553" t="str">
        <f>_xlfn.XLOOKUP(Table1[[#This Row],[Product_ID]],[1]!Table1[Product_ID],[1]!Table1[Category])</f>
        <v>Electronics</v>
      </c>
      <c r="G1553">
        <f>_xlfn.XLOOKUP(Table1[[#This Row],[Product_ID]],[1]!Table1[Product_ID],[1]!Table1[Unit_Price])</f>
        <v>25216</v>
      </c>
      <c r="H1553">
        <f>_xlfn.XLOOKUP(Table1[[#This Row],[Product_ID]],[1]!Table1[Product_ID],[1]!Table1[Cost])</f>
        <v>17651.2</v>
      </c>
      <c r="I1553">
        <v>5</v>
      </c>
      <c r="J1553">
        <v>15</v>
      </c>
      <c r="K1553">
        <f>Table1[[#This Row],[Quantity]]*Table1[[#This Row],[Unit_Price]]</f>
        <v>126080</v>
      </c>
      <c r="L1553">
        <f>Table1[[#This Row],[Quantity]]*Table1[[#This Row],[Cost]]</f>
        <v>88256</v>
      </c>
      <c r="M1553">
        <f>Table1[[#This Row],[Sales]]-Table1[[#This Row],[Total_Cost]]</f>
        <v>37824</v>
      </c>
      <c r="N1553" s="1">
        <f>Table1[[#This Row],[Profit]]/Table1[[#This Row],[Sales]]</f>
        <v>0.3</v>
      </c>
      <c r="O1553" t="str">
        <f>TEXT(Table1[[#This Row],[Order_Date]],"mmmm")</f>
        <v>March</v>
      </c>
      <c r="P1553">
        <f>YEAR(Table1[[#This Row],[Order_Date]])</f>
        <v>2025</v>
      </c>
      <c r="Q1553" t="str">
        <f>"Q"&amp;ROUNDUP(MONTH(Table1[[#This Row],[Order_Date]])/3,0)</f>
        <v>Q1</v>
      </c>
    </row>
    <row r="1554" spans="1:17" x14ac:dyDescent="0.25">
      <c r="A1554" t="s">
        <v>3084</v>
      </c>
      <c r="B1554" t="s">
        <v>218</v>
      </c>
      <c r="C1554" t="s">
        <v>1711</v>
      </c>
      <c r="D1554" t="s">
        <v>663</v>
      </c>
      <c r="E1554" t="str">
        <f>_xlfn.XLOOKUP(Table1[[#This Row],[Product_ID]],[1]!Table1[Product_ID],[1]!Table1[Product_Name])</f>
        <v>Electronics Product 34</v>
      </c>
      <c r="F1554" t="str">
        <f>_xlfn.XLOOKUP(Table1[[#This Row],[Product_ID]],[1]!Table1[Product_ID],[1]!Table1[Category])</f>
        <v>Electronics</v>
      </c>
      <c r="G1554">
        <f>_xlfn.XLOOKUP(Table1[[#This Row],[Product_ID]],[1]!Table1[Product_ID],[1]!Table1[Unit_Price])</f>
        <v>4860</v>
      </c>
      <c r="H1554">
        <f>_xlfn.XLOOKUP(Table1[[#This Row],[Product_ID]],[1]!Table1[Product_ID],[1]!Table1[Cost])</f>
        <v>2430</v>
      </c>
      <c r="I1554">
        <v>2</v>
      </c>
      <c r="J1554">
        <v>20</v>
      </c>
      <c r="K1554">
        <f>Table1[[#This Row],[Quantity]]*Table1[[#This Row],[Unit_Price]]</f>
        <v>9720</v>
      </c>
      <c r="L1554">
        <f>Table1[[#This Row],[Quantity]]*Table1[[#This Row],[Cost]]</f>
        <v>4860</v>
      </c>
      <c r="M1554">
        <f>Table1[[#This Row],[Sales]]-Table1[[#This Row],[Total_Cost]]</f>
        <v>4860</v>
      </c>
      <c r="N1554" s="1">
        <f>Table1[[#This Row],[Profit]]/Table1[[#This Row],[Sales]]</f>
        <v>0.5</v>
      </c>
      <c r="O1554" t="str">
        <f>TEXT(Table1[[#This Row],[Order_Date]],"mmmm")</f>
        <v>November</v>
      </c>
      <c r="P1554">
        <f>YEAR(Table1[[#This Row],[Order_Date]])</f>
        <v>2024</v>
      </c>
      <c r="Q1554" t="str">
        <f>"Q"&amp;ROUNDUP(MONTH(Table1[[#This Row],[Order_Date]])/3,0)</f>
        <v>Q4</v>
      </c>
    </row>
    <row r="1555" spans="1:17" x14ac:dyDescent="0.25">
      <c r="A1555" t="s">
        <v>3085</v>
      </c>
      <c r="B1555" t="s">
        <v>449</v>
      </c>
      <c r="C1555" t="s">
        <v>3086</v>
      </c>
      <c r="D1555" t="s">
        <v>663</v>
      </c>
      <c r="E1555" t="str">
        <f>_xlfn.XLOOKUP(Table1[[#This Row],[Product_ID]],[1]!Table1[Product_ID],[1]!Table1[Product_Name])</f>
        <v>Electronics Product 34</v>
      </c>
      <c r="F1555" t="str">
        <f>_xlfn.XLOOKUP(Table1[[#This Row],[Product_ID]],[1]!Table1[Product_ID],[1]!Table1[Category])</f>
        <v>Electronics</v>
      </c>
      <c r="G1555">
        <f>_xlfn.XLOOKUP(Table1[[#This Row],[Product_ID]],[1]!Table1[Product_ID],[1]!Table1[Unit_Price])</f>
        <v>4860</v>
      </c>
      <c r="H1555">
        <f>_xlfn.XLOOKUP(Table1[[#This Row],[Product_ID]],[1]!Table1[Product_ID],[1]!Table1[Cost])</f>
        <v>2430</v>
      </c>
      <c r="I1555">
        <v>5</v>
      </c>
      <c r="J1555">
        <v>15</v>
      </c>
      <c r="K1555">
        <f>Table1[[#This Row],[Quantity]]*Table1[[#This Row],[Unit_Price]]</f>
        <v>24300</v>
      </c>
      <c r="L1555">
        <f>Table1[[#This Row],[Quantity]]*Table1[[#This Row],[Cost]]</f>
        <v>12150</v>
      </c>
      <c r="M1555">
        <f>Table1[[#This Row],[Sales]]-Table1[[#This Row],[Total_Cost]]</f>
        <v>12150</v>
      </c>
      <c r="N1555" s="1">
        <f>Table1[[#This Row],[Profit]]/Table1[[#This Row],[Sales]]</f>
        <v>0.5</v>
      </c>
      <c r="O1555" t="str">
        <f>TEXT(Table1[[#This Row],[Order_Date]],"mmmm")</f>
        <v>December</v>
      </c>
      <c r="P1555">
        <f>YEAR(Table1[[#This Row],[Order_Date]])</f>
        <v>2025</v>
      </c>
      <c r="Q1555" t="str">
        <f>"Q"&amp;ROUNDUP(MONTH(Table1[[#This Row],[Order_Date]])/3,0)</f>
        <v>Q4</v>
      </c>
    </row>
    <row r="1556" spans="1:17" x14ac:dyDescent="0.25">
      <c r="A1556" t="s">
        <v>3087</v>
      </c>
      <c r="B1556" t="s">
        <v>1198</v>
      </c>
      <c r="C1556" t="s">
        <v>1886</v>
      </c>
      <c r="D1556" t="s">
        <v>331</v>
      </c>
      <c r="E1556" t="str">
        <f>_xlfn.XLOOKUP(Table1[[#This Row],[Product_ID]],[1]!Table1[Product_ID],[1]!Table1[Product_Name])</f>
        <v>Electronics Product 24</v>
      </c>
      <c r="F1556" t="str">
        <f>_xlfn.XLOOKUP(Table1[[#This Row],[Product_ID]],[1]!Table1[Product_ID],[1]!Table1[Category])</f>
        <v>Electronics</v>
      </c>
      <c r="G1556">
        <f>_xlfn.XLOOKUP(Table1[[#This Row],[Product_ID]],[1]!Table1[Product_ID],[1]!Table1[Unit_Price])</f>
        <v>9702</v>
      </c>
      <c r="H1556">
        <f>_xlfn.XLOOKUP(Table1[[#This Row],[Product_ID]],[1]!Table1[Product_ID],[1]!Table1[Cost])</f>
        <v>4851</v>
      </c>
      <c r="I1556">
        <v>3</v>
      </c>
      <c r="J1556">
        <v>0</v>
      </c>
      <c r="K1556">
        <f>Table1[[#This Row],[Quantity]]*Table1[[#This Row],[Unit_Price]]</f>
        <v>29106</v>
      </c>
      <c r="L1556">
        <f>Table1[[#This Row],[Quantity]]*Table1[[#This Row],[Cost]]</f>
        <v>14553</v>
      </c>
      <c r="M1556">
        <f>Table1[[#This Row],[Sales]]-Table1[[#This Row],[Total_Cost]]</f>
        <v>14553</v>
      </c>
      <c r="N1556" s="1">
        <f>Table1[[#This Row],[Profit]]/Table1[[#This Row],[Sales]]</f>
        <v>0.5</v>
      </c>
      <c r="O1556" t="str">
        <f>TEXT(Table1[[#This Row],[Order_Date]],"mmmm")</f>
        <v>December</v>
      </c>
      <c r="P1556">
        <f>YEAR(Table1[[#This Row],[Order_Date]])</f>
        <v>2024</v>
      </c>
      <c r="Q1556" t="str">
        <f>"Q"&amp;ROUNDUP(MONTH(Table1[[#This Row],[Order_Date]])/3,0)</f>
        <v>Q4</v>
      </c>
    </row>
    <row r="1557" spans="1:17" x14ac:dyDescent="0.25">
      <c r="A1557" t="s">
        <v>3088</v>
      </c>
      <c r="B1557" t="s">
        <v>1295</v>
      </c>
      <c r="C1557" t="s">
        <v>1641</v>
      </c>
      <c r="D1557" t="s">
        <v>1526</v>
      </c>
      <c r="E1557" t="str">
        <f>_xlfn.XLOOKUP(Table1[[#This Row],[Product_ID]],[1]!Table1[Product_ID],[1]!Table1[Product_Name])</f>
        <v>Electronics Product 6</v>
      </c>
      <c r="F1557" t="str">
        <f>_xlfn.XLOOKUP(Table1[[#This Row],[Product_ID]],[1]!Table1[Product_ID],[1]!Table1[Category])</f>
        <v>Electronics</v>
      </c>
      <c r="G1557">
        <f>_xlfn.XLOOKUP(Table1[[#This Row],[Product_ID]],[1]!Table1[Product_ID],[1]!Table1[Unit_Price])</f>
        <v>18855</v>
      </c>
      <c r="H1557">
        <f>_xlfn.XLOOKUP(Table1[[#This Row],[Product_ID]],[1]!Table1[Product_ID],[1]!Table1[Cost])</f>
        <v>9427.5</v>
      </c>
      <c r="I1557">
        <v>5</v>
      </c>
      <c r="J1557">
        <v>0</v>
      </c>
      <c r="K1557">
        <f>Table1[[#This Row],[Quantity]]*Table1[[#This Row],[Unit_Price]]</f>
        <v>94275</v>
      </c>
      <c r="L1557">
        <f>Table1[[#This Row],[Quantity]]*Table1[[#This Row],[Cost]]</f>
        <v>47137.5</v>
      </c>
      <c r="M1557">
        <f>Table1[[#This Row],[Sales]]-Table1[[#This Row],[Total_Cost]]</f>
        <v>47137.5</v>
      </c>
      <c r="N1557" s="1">
        <f>Table1[[#This Row],[Profit]]/Table1[[#This Row],[Sales]]</f>
        <v>0.5</v>
      </c>
      <c r="O1557" t="str">
        <f>TEXT(Table1[[#This Row],[Order_Date]],"mmmm")</f>
        <v>August</v>
      </c>
      <c r="P1557">
        <f>YEAR(Table1[[#This Row],[Order_Date]])</f>
        <v>2024</v>
      </c>
      <c r="Q1557" t="str">
        <f>"Q"&amp;ROUNDUP(MONTH(Table1[[#This Row],[Order_Date]])/3,0)</f>
        <v>Q3</v>
      </c>
    </row>
    <row r="1558" spans="1:17" x14ac:dyDescent="0.25">
      <c r="A1558" t="s">
        <v>3089</v>
      </c>
      <c r="B1558" t="s">
        <v>2310</v>
      </c>
      <c r="C1558" t="s">
        <v>3019</v>
      </c>
      <c r="D1558" t="s">
        <v>454</v>
      </c>
      <c r="E1558" t="str">
        <f>_xlfn.XLOOKUP(Table1[[#This Row],[Product_ID]],[1]!Table1[Product_ID],[1]!Table1[Product_Name])</f>
        <v>Home &amp; Kitchen Product 94</v>
      </c>
      <c r="F1558" t="str">
        <f>_xlfn.XLOOKUP(Table1[[#This Row],[Product_ID]],[1]!Table1[Product_ID],[1]!Table1[Category])</f>
        <v>Home &amp; Kitchen</v>
      </c>
      <c r="G1558">
        <f>_xlfn.XLOOKUP(Table1[[#This Row],[Product_ID]],[1]!Table1[Product_ID],[1]!Table1[Unit_Price])</f>
        <v>13434</v>
      </c>
      <c r="H1558">
        <f>_xlfn.XLOOKUP(Table1[[#This Row],[Product_ID]],[1]!Table1[Product_ID],[1]!Table1[Cost])</f>
        <v>9403.7999999999993</v>
      </c>
      <c r="I1558">
        <v>1</v>
      </c>
      <c r="J1558">
        <v>0</v>
      </c>
      <c r="K1558">
        <f>Table1[[#This Row],[Quantity]]*Table1[[#This Row],[Unit_Price]]</f>
        <v>13434</v>
      </c>
      <c r="L1558">
        <f>Table1[[#This Row],[Quantity]]*Table1[[#This Row],[Cost]]</f>
        <v>9403.7999999999993</v>
      </c>
      <c r="M1558">
        <f>Table1[[#This Row],[Sales]]-Table1[[#This Row],[Total_Cost]]</f>
        <v>4030.2000000000007</v>
      </c>
      <c r="N1558" s="1">
        <f>Table1[[#This Row],[Profit]]/Table1[[#This Row],[Sales]]</f>
        <v>0.30000000000000004</v>
      </c>
      <c r="O1558" t="str">
        <f>TEXT(Table1[[#This Row],[Order_Date]],"mmmm")</f>
        <v>October</v>
      </c>
      <c r="P1558">
        <f>YEAR(Table1[[#This Row],[Order_Date]])</f>
        <v>2024</v>
      </c>
      <c r="Q1558" t="str">
        <f>"Q"&amp;ROUNDUP(MONTH(Table1[[#This Row],[Order_Date]])/3,0)</f>
        <v>Q4</v>
      </c>
    </row>
    <row r="1559" spans="1:17" x14ac:dyDescent="0.25">
      <c r="A1559" t="s">
        <v>3090</v>
      </c>
      <c r="B1559" t="s">
        <v>3091</v>
      </c>
      <c r="C1559" t="s">
        <v>2198</v>
      </c>
      <c r="D1559" t="s">
        <v>59</v>
      </c>
      <c r="E1559" t="str">
        <f>_xlfn.XLOOKUP(Table1[[#This Row],[Product_ID]],[1]!Table1[Product_ID],[1]!Table1[Product_Name])</f>
        <v>Sports Product 23</v>
      </c>
      <c r="F1559" t="str">
        <f>_xlfn.XLOOKUP(Table1[[#This Row],[Product_ID]],[1]!Table1[Product_ID],[1]!Table1[Category])</f>
        <v>Sports</v>
      </c>
      <c r="G1559">
        <f>_xlfn.XLOOKUP(Table1[[#This Row],[Product_ID]],[1]!Table1[Product_ID],[1]!Table1[Unit_Price])</f>
        <v>4437</v>
      </c>
      <c r="H1559">
        <f>_xlfn.XLOOKUP(Table1[[#This Row],[Product_ID]],[1]!Table1[Product_ID],[1]!Table1[Cost])</f>
        <v>2662.2</v>
      </c>
      <c r="I1559">
        <v>3</v>
      </c>
      <c r="J1559">
        <v>10</v>
      </c>
      <c r="K1559">
        <f>Table1[[#This Row],[Quantity]]*Table1[[#This Row],[Unit_Price]]</f>
        <v>13311</v>
      </c>
      <c r="L1559">
        <f>Table1[[#This Row],[Quantity]]*Table1[[#This Row],[Cost]]</f>
        <v>7986.5999999999995</v>
      </c>
      <c r="M1559">
        <f>Table1[[#This Row],[Sales]]-Table1[[#This Row],[Total_Cost]]</f>
        <v>5324.4000000000005</v>
      </c>
      <c r="N1559" s="1">
        <f>Table1[[#This Row],[Profit]]/Table1[[#This Row],[Sales]]</f>
        <v>0.4</v>
      </c>
      <c r="O1559" t="str">
        <f>TEXT(Table1[[#This Row],[Order_Date]],"mmmm")</f>
        <v>March</v>
      </c>
      <c r="P1559">
        <f>YEAR(Table1[[#This Row],[Order_Date]])</f>
        <v>2024</v>
      </c>
      <c r="Q1559" t="str">
        <f>"Q"&amp;ROUNDUP(MONTH(Table1[[#This Row],[Order_Date]])/3,0)</f>
        <v>Q1</v>
      </c>
    </row>
    <row r="1560" spans="1:17" x14ac:dyDescent="0.25">
      <c r="A1560" t="s">
        <v>3092</v>
      </c>
      <c r="B1560" t="s">
        <v>1775</v>
      </c>
      <c r="C1560" t="s">
        <v>3093</v>
      </c>
      <c r="D1560" t="s">
        <v>104</v>
      </c>
      <c r="E1560" t="str">
        <f>_xlfn.XLOOKUP(Table1[[#This Row],[Product_ID]],[1]!Table1[Product_ID],[1]!Table1[Product_Name])</f>
        <v>Electronics Product 72</v>
      </c>
      <c r="F1560" t="str">
        <f>_xlfn.XLOOKUP(Table1[[#This Row],[Product_ID]],[1]!Table1[Product_ID],[1]!Table1[Category])</f>
        <v>Electronics</v>
      </c>
      <c r="G1560">
        <f>_xlfn.XLOOKUP(Table1[[#This Row],[Product_ID]],[1]!Table1[Product_ID],[1]!Table1[Unit_Price])</f>
        <v>27555</v>
      </c>
      <c r="H1560">
        <f>_xlfn.XLOOKUP(Table1[[#This Row],[Product_ID]],[1]!Table1[Product_ID],[1]!Table1[Cost])</f>
        <v>19288.5</v>
      </c>
      <c r="I1560">
        <v>2</v>
      </c>
      <c r="J1560">
        <v>0</v>
      </c>
      <c r="K1560">
        <f>Table1[[#This Row],[Quantity]]*Table1[[#This Row],[Unit_Price]]</f>
        <v>55110</v>
      </c>
      <c r="L1560">
        <f>Table1[[#This Row],[Quantity]]*Table1[[#This Row],[Cost]]</f>
        <v>38577</v>
      </c>
      <c r="M1560">
        <f>Table1[[#This Row],[Sales]]-Table1[[#This Row],[Total_Cost]]</f>
        <v>16533</v>
      </c>
      <c r="N1560" s="1">
        <f>Table1[[#This Row],[Profit]]/Table1[[#This Row],[Sales]]</f>
        <v>0.3</v>
      </c>
      <c r="O1560" t="str">
        <f>TEXT(Table1[[#This Row],[Order_Date]],"mmmm")</f>
        <v>October</v>
      </c>
      <c r="P1560">
        <f>YEAR(Table1[[#This Row],[Order_Date]])</f>
        <v>2024</v>
      </c>
      <c r="Q1560" t="str">
        <f>"Q"&amp;ROUNDUP(MONTH(Table1[[#This Row],[Order_Date]])/3,0)</f>
        <v>Q4</v>
      </c>
    </row>
    <row r="1561" spans="1:17" x14ac:dyDescent="0.25">
      <c r="A1561" t="s">
        <v>3094</v>
      </c>
      <c r="B1561" t="s">
        <v>2010</v>
      </c>
      <c r="C1561" t="s">
        <v>2951</v>
      </c>
      <c r="D1561" t="s">
        <v>257</v>
      </c>
      <c r="E1561" t="str">
        <f>_xlfn.XLOOKUP(Table1[[#This Row],[Product_ID]],[1]!Table1[Product_ID],[1]!Table1[Product_Name])</f>
        <v>Beauty Product 3</v>
      </c>
      <c r="F1561" t="str">
        <f>_xlfn.XLOOKUP(Table1[[#This Row],[Product_ID]],[1]!Table1[Product_ID],[1]!Table1[Category])</f>
        <v>Beauty</v>
      </c>
      <c r="G1561">
        <f>_xlfn.XLOOKUP(Table1[[#This Row],[Product_ID]],[1]!Table1[Product_ID],[1]!Table1[Unit_Price])</f>
        <v>569</v>
      </c>
      <c r="H1561">
        <f>_xlfn.XLOOKUP(Table1[[#This Row],[Product_ID]],[1]!Table1[Product_ID],[1]!Table1[Cost])</f>
        <v>341.4</v>
      </c>
      <c r="I1561">
        <v>3</v>
      </c>
      <c r="J1561">
        <v>20</v>
      </c>
      <c r="K1561">
        <f>Table1[[#This Row],[Quantity]]*Table1[[#This Row],[Unit_Price]]</f>
        <v>1707</v>
      </c>
      <c r="L1561">
        <f>Table1[[#This Row],[Quantity]]*Table1[[#This Row],[Cost]]</f>
        <v>1024.1999999999998</v>
      </c>
      <c r="M1561">
        <f>Table1[[#This Row],[Sales]]-Table1[[#This Row],[Total_Cost]]</f>
        <v>682.80000000000018</v>
      </c>
      <c r="N1561" s="1">
        <f>Table1[[#This Row],[Profit]]/Table1[[#This Row],[Sales]]</f>
        <v>0.40000000000000013</v>
      </c>
      <c r="O1561" t="str">
        <f>TEXT(Table1[[#This Row],[Order_Date]],"mmmm")</f>
        <v>April</v>
      </c>
      <c r="P1561">
        <f>YEAR(Table1[[#This Row],[Order_Date]])</f>
        <v>2025</v>
      </c>
      <c r="Q1561" t="str">
        <f>"Q"&amp;ROUNDUP(MONTH(Table1[[#This Row],[Order_Date]])/3,0)</f>
        <v>Q2</v>
      </c>
    </row>
    <row r="1562" spans="1:17" x14ac:dyDescent="0.25">
      <c r="A1562" t="s">
        <v>3095</v>
      </c>
      <c r="B1562" t="s">
        <v>39</v>
      </c>
      <c r="C1562" t="s">
        <v>2861</v>
      </c>
      <c r="D1562" t="s">
        <v>281</v>
      </c>
      <c r="E1562" t="str">
        <f>_xlfn.XLOOKUP(Table1[[#This Row],[Product_ID]],[1]!Table1[Product_ID],[1]!Table1[Product_Name])</f>
        <v>Sports Product 9</v>
      </c>
      <c r="F1562" t="str">
        <f>_xlfn.XLOOKUP(Table1[[#This Row],[Product_ID]],[1]!Table1[Product_ID],[1]!Table1[Category])</f>
        <v>Sports</v>
      </c>
      <c r="G1562">
        <f>_xlfn.XLOOKUP(Table1[[#This Row],[Product_ID]],[1]!Table1[Product_ID],[1]!Table1[Unit_Price])</f>
        <v>10891</v>
      </c>
      <c r="H1562">
        <f>_xlfn.XLOOKUP(Table1[[#This Row],[Product_ID]],[1]!Table1[Product_ID],[1]!Table1[Cost])</f>
        <v>5445.5</v>
      </c>
      <c r="I1562">
        <v>4</v>
      </c>
      <c r="J1562">
        <v>15</v>
      </c>
      <c r="K1562">
        <f>Table1[[#This Row],[Quantity]]*Table1[[#This Row],[Unit_Price]]</f>
        <v>43564</v>
      </c>
      <c r="L1562">
        <f>Table1[[#This Row],[Quantity]]*Table1[[#This Row],[Cost]]</f>
        <v>21782</v>
      </c>
      <c r="M1562">
        <f>Table1[[#This Row],[Sales]]-Table1[[#This Row],[Total_Cost]]</f>
        <v>21782</v>
      </c>
      <c r="N1562" s="1">
        <f>Table1[[#This Row],[Profit]]/Table1[[#This Row],[Sales]]</f>
        <v>0.5</v>
      </c>
      <c r="O1562" t="str">
        <f>TEXT(Table1[[#This Row],[Order_Date]],"mmmm")</f>
        <v>November</v>
      </c>
      <c r="P1562">
        <f>YEAR(Table1[[#This Row],[Order_Date]])</f>
        <v>2024</v>
      </c>
      <c r="Q1562" t="str">
        <f>"Q"&amp;ROUNDUP(MONTH(Table1[[#This Row],[Order_Date]])/3,0)</f>
        <v>Q4</v>
      </c>
    </row>
    <row r="1563" spans="1:17" x14ac:dyDescent="0.25">
      <c r="A1563" t="s">
        <v>3096</v>
      </c>
      <c r="B1563" t="s">
        <v>1147</v>
      </c>
      <c r="C1563" t="s">
        <v>1155</v>
      </c>
      <c r="D1563" t="s">
        <v>611</v>
      </c>
      <c r="E1563" t="str">
        <f>_xlfn.XLOOKUP(Table1[[#This Row],[Product_ID]],[1]!Table1[Product_ID],[1]!Table1[Product_Name])</f>
        <v>Clothing Product 21</v>
      </c>
      <c r="F1563" t="str">
        <f>_xlfn.XLOOKUP(Table1[[#This Row],[Product_ID]],[1]!Table1[Product_ID],[1]!Table1[Category])</f>
        <v>Clothing</v>
      </c>
      <c r="G1563">
        <f>_xlfn.XLOOKUP(Table1[[#This Row],[Product_ID]],[1]!Table1[Product_ID],[1]!Table1[Unit_Price])</f>
        <v>1236</v>
      </c>
      <c r="H1563">
        <f>_xlfn.XLOOKUP(Table1[[#This Row],[Product_ID]],[1]!Table1[Product_ID],[1]!Table1[Cost])</f>
        <v>865.2</v>
      </c>
      <c r="I1563">
        <v>1</v>
      </c>
      <c r="J1563">
        <v>5</v>
      </c>
      <c r="K1563">
        <f>Table1[[#This Row],[Quantity]]*Table1[[#This Row],[Unit_Price]]</f>
        <v>1236</v>
      </c>
      <c r="L1563">
        <f>Table1[[#This Row],[Quantity]]*Table1[[#This Row],[Cost]]</f>
        <v>865.2</v>
      </c>
      <c r="M1563">
        <f>Table1[[#This Row],[Sales]]-Table1[[#This Row],[Total_Cost]]</f>
        <v>370.79999999999995</v>
      </c>
      <c r="N1563" s="1">
        <f>Table1[[#This Row],[Profit]]/Table1[[#This Row],[Sales]]</f>
        <v>0.3</v>
      </c>
      <c r="O1563" t="str">
        <f>TEXT(Table1[[#This Row],[Order_Date]],"mmmm")</f>
        <v>October</v>
      </c>
      <c r="P1563">
        <f>YEAR(Table1[[#This Row],[Order_Date]])</f>
        <v>2024</v>
      </c>
      <c r="Q1563" t="str">
        <f>"Q"&amp;ROUNDUP(MONTH(Table1[[#This Row],[Order_Date]])/3,0)</f>
        <v>Q4</v>
      </c>
    </row>
    <row r="1564" spans="1:17" x14ac:dyDescent="0.25">
      <c r="A1564" t="s">
        <v>3097</v>
      </c>
      <c r="B1564" t="s">
        <v>575</v>
      </c>
      <c r="C1564" t="s">
        <v>538</v>
      </c>
      <c r="D1564" t="s">
        <v>175</v>
      </c>
      <c r="E1564" t="str">
        <f>_xlfn.XLOOKUP(Table1[[#This Row],[Product_ID]],[1]!Table1[Product_ID],[1]!Table1[Product_Name])</f>
        <v>Clothing Product 49</v>
      </c>
      <c r="F1564" t="str">
        <f>_xlfn.XLOOKUP(Table1[[#This Row],[Product_ID]],[1]!Table1[Product_ID],[1]!Table1[Category])</f>
        <v>Clothing</v>
      </c>
      <c r="G1564">
        <f>_xlfn.XLOOKUP(Table1[[#This Row],[Product_ID]],[1]!Table1[Product_ID],[1]!Table1[Unit_Price])</f>
        <v>4071</v>
      </c>
      <c r="H1564">
        <f>_xlfn.XLOOKUP(Table1[[#This Row],[Product_ID]],[1]!Table1[Product_ID],[1]!Table1[Cost])</f>
        <v>2442.6</v>
      </c>
      <c r="I1564">
        <v>2</v>
      </c>
      <c r="J1564">
        <v>10</v>
      </c>
      <c r="K1564">
        <f>Table1[[#This Row],[Quantity]]*Table1[[#This Row],[Unit_Price]]</f>
        <v>8142</v>
      </c>
      <c r="L1564">
        <f>Table1[[#This Row],[Quantity]]*Table1[[#This Row],[Cost]]</f>
        <v>4885.2</v>
      </c>
      <c r="M1564">
        <f>Table1[[#This Row],[Sales]]-Table1[[#This Row],[Total_Cost]]</f>
        <v>3256.8</v>
      </c>
      <c r="N1564" s="1">
        <f>Table1[[#This Row],[Profit]]/Table1[[#This Row],[Sales]]</f>
        <v>0.4</v>
      </c>
      <c r="O1564" t="str">
        <f>TEXT(Table1[[#This Row],[Order_Date]],"mmmm")</f>
        <v>July</v>
      </c>
      <c r="P1564">
        <f>YEAR(Table1[[#This Row],[Order_Date]])</f>
        <v>2024</v>
      </c>
      <c r="Q1564" t="str">
        <f>"Q"&amp;ROUNDUP(MONTH(Table1[[#This Row],[Order_Date]])/3,0)</f>
        <v>Q3</v>
      </c>
    </row>
    <row r="1565" spans="1:17" x14ac:dyDescent="0.25">
      <c r="A1565" t="s">
        <v>3098</v>
      </c>
      <c r="B1565" t="s">
        <v>691</v>
      </c>
      <c r="C1565" t="s">
        <v>2270</v>
      </c>
      <c r="D1565" t="s">
        <v>45</v>
      </c>
      <c r="E1565" t="str">
        <f>_xlfn.XLOOKUP(Table1[[#This Row],[Product_ID]],[1]!Table1[Product_ID],[1]!Table1[Product_Name])</f>
        <v>Clothing Product 32</v>
      </c>
      <c r="F1565" t="str">
        <f>_xlfn.XLOOKUP(Table1[[#This Row],[Product_ID]],[1]!Table1[Product_ID],[1]!Table1[Category])</f>
        <v>Clothing</v>
      </c>
      <c r="G1565">
        <f>_xlfn.XLOOKUP(Table1[[#This Row],[Product_ID]],[1]!Table1[Product_ID],[1]!Table1[Unit_Price])</f>
        <v>3034</v>
      </c>
      <c r="H1565">
        <f>_xlfn.XLOOKUP(Table1[[#This Row],[Product_ID]],[1]!Table1[Product_ID],[1]!Table1[Cost])</f>
        <v>1820.4</v>
      </c>
      <c r="I1565">
        <v>1</v>
      </c>
      <c r="J1565">
        <v>5</v>
      </c>
      <c r="K1565">
        <f>Table1[[#This Row],[Quantity]]*Table1[[#This Row],[Unit_Price]]</f>
        <v>3034</v>
      </c>
      <c r="L1565">
        <f>Table1[[#This Row],[Quantity]]*Table1[[#This Row],[Cost]]</f>
        <v>1820.4</v>
      </c>
      <c r="M1565">
        <f>Table1[[#This Row],[Sales]]-Table1[[#This Row],[Total_Cost]]</f>
        <v>1213.5999999999999</v>
      </c>
      <c r="N1565" s="1">
        <f>Table1[[#This Row],[Profit]]/Table1[[#This Row],[Sales]]</f>
        <v>0.39999999999999997</v>
      </c>
      <c r="O1565" t="str">
        <f>TEXT(Table1[[#This Row],[Order_Date]],"mmmm")</f>
        <v>July</v>
      </c>
      <c r="P1565">
        <f>YEAR(Table1[[#This Row],[Order_Date]])</f>
        <v>2024</v>
      </c>
      <c r="Q1565" t="str">
        <f>"Q"&amp;ROUNDUP(MONTH(Table1[[#This Row],[Order_Date]])/3,0)</f>
        <v>Q3</v>
      </c>
    </row>
    <row r="1566" spans="1:17" x14ac:dyDescent="0.25">
      <c r="A1566" t="s">
        <v>3099</v>
      </c>
      <c r="B1566" t="s">
        <v>2807</v>
      </c>
      <c r="C1566" t="s">
        <v>1767</v>
      </c>
      <c r="D1566" t="s">
        <v>822</v>
      </c>
      <c r="E1566" t="str">
        <f>_xlfn.XLOOKUP(Table1[[#This Row],[Product_ID]],[1]!Table1[Product_ID],[1]!Table1[Product_Name])</f>
        <v>Electronics Product 31</v>
      </c>
      <c r="F1566" t="str">
        <f>_xlfn.XLOOKUP(Table1[[#This Row],[Product_ID]],[1]!Table1[Product_ID],[1]!Table1[Category])</f>
        <v>Electronics</v>
      </c>
      <c r="G1566">
        <f>_xlfn.XLOOKUP(Table1[[#This Row],[Product_ID]],[1]!Table1[Product_ID],[1]!Table1[Unit_Price])</f>
        <v>34152</v>
      </c>
      <c r="H1566">
        <f>_xlfn.XLOOKUP(Table1[[#This Row],[Product_ID]],[1]!Table1[Product_ID],[1]!Table1[Cost])</f>
        <v>23906.400000000001</v>
      </c>
      <c r="I1566">
        <v>2</v>
      </c>
      <c r="J1566">
        <v>20</v>
      </c>
      <c r="K1566">
        <f>Table1[[#This Row],[Quantity]]*Table1[[#This Row],[Unit_Price]]</f>
        <v>68304</v>
      </c>
      <c r="L1566">
        <f>Table1[[#This Row],[Quantity]]*Table1[[#This Row],[Cost]]</f>
        <v>47812.800000000003</v>
      </c>
      <c r="M1566">
        <f>Table1[[#This Row],[Sales]]-Table1[[#This Row],[Total_Cost]]</f>
        <v>20491.199999999997</v>
      </c>
      <c r="N1566" s="1">
        <f>Table1[[#This Row],[Profit]]/Table1[[#This Row],[Sales]]</f>
        <v>0.29999999999999993</v>
      </c>
      <c r="O1566" t="str">
        <f>TEXT(Table1[[#This Row],[Order_Date]],"mmmm")</f>
        <v>February</v>
      </c>
      <c r="P1566">
        <f>YEAR(Table1[[#This Row],[Order_Date]])</f>
        <v>2024</v>
      </c>
      <c r="Q1566" t="str">
        <f>"Q"&amp;ROUNDUP(MONTH(Table1[[#This Row],[Order_Date]])/3,0)</f>
        <v>Q1</v>
      </c>
    </row>
    <row r="1567" spans="1:17" x14ac:dyDescent="0.25">
      <c r="A1567" t="s">
        <v>3100</v>
      </c>
      <c r="B1567" t="s">
        <v>1727</v>
      </c>
      <c r="C1567" t="s">
        <v>1114</v>
      </c>
      <c r="D1567" t="s">
        <v>304</v>
      </c>
      <c r="E1567" t="str">
        <f>_xlfn.XLOOKUP(Table1[[#This Row],[Product_ID]],[1]!Table1[Product_ID],[1]!Table1[Product_Name])</f>
        <v>Sports Product 67</v>
      </c>
      <c r="F1567" t="str">
        <f>_xlfn.XLOOKUP(Table1[[#This Row],[Product_ID]],[1]!Table1[Product_ID],[1]!Table1[Category])</f>
        <v>Sports</v>
      </c>
      <c r="G1567">
        <f>_xlfn.XLOOKUP(Table1[[#This Row],[Product_ID]],[1]!Table1[Product_ID],[1]!Table1[Unit_Price])</f>
        <v>1463</v>
      </c>
      <c r="H1567">
        <f>_xlfn.XLOOKUP(Table1[[#This Row],[Product_ID]],[1]!Table1[Product_ID],[1]!Table1[Cost])</f>
        <v>731.5</v>
      </c>
      <c r="I1567">
        <v>5</v>
      </c>
      <c r="J1567">
        <v>15</v>
      </c>
      <c r="K1567">
        <f>Table1[[#This Row],[Quantity]]*Table1[[#This Row],[Unit_Price]]</f>
        <v>7315</v>
      </c>
      <c r="L1567">
        <f>Table1[[#This Row],[Quantity]]*Table1[[#This Row],[Cost]]</f>
        <v>3657.5</v>
      </c>
      <c r="M1567">
        <f>Table1[[#This Row],[Sales]]-Table1[[#This Row],[Total_Cost]]</f>
        <v>3657.5</v>
      </c>
      <c r="N1567" s="1">
        <f>Table1[[#This Row],[Profit]]/Table1[[#This Row],[Sales]]</f>
        <v>0.5</v>
      </c>
      <c r="O1567" t="str">
        <f>TEXT(Table1[[#This Row],[Order_Date]],"mmmm")</f>
        <v>March</v>
      </c>
      <c r="P1567">
        <f>YEAR(Table1[[#This Row],[Order_Date]])</f>
        <v>2025</v>
      </c>
      <c r="Q1567" t="str">
        <f>"Q"&amp;ROUNDUP(MONTH(Table1[[#This Row],[Order_Date]])/3,0)</f>
        <v>Q1</v>
      </c>
    </row>
    <row r="1568" spans="1:17" x14ac:dyDescent="0.25">
      <c r="A1568" t="s">
        <v>3101</v>
      </c>
      <c r="B1568" t="s">
        <v>2652</v>
      </c>
      <c r="C1568" t="s">
        <v>3102</v>
      </c>
      <c r="D1568" t="s">
        <v>100</v>
      </c>
      <c r="E1568" t="str">
        <f>_xlfn.XLOOKUP(Table1[[#This Row],[Product_ID]],[1]!Table1[Product_ID],[1]!Table1[Product_Name])</f>
        <v>Electronics Product 74</v>
      </c>
      <c r="F1568" t="str">
        <f>_xlfn.XLOOKUP(Table1[[#This Row],[Product_ID]],[1]!Table1[Product_ID],[1]!Table1[Category])</f>
        <v>Electronics</v>
      </c>
      <c r="G1568">
        <f>_xlfn.XLOOKUP(Table1[[#This Row],[Product_ID]],[1]!Table1[Product_ID],[1]!Table1[Unit_Price])</f>
        <v>20835</v>
      </c>
      <c r="H1568">
        <f>_xlfn.XLOOKUP(Table1[[#This Row],[Product_ID]],[1]!Table1[Product_ID],[1]!Table1[Cost])</f>
        <v>12501</v>
      </c>
      <c r="I1568">
        <v>1</v>
      </c>
      <c r="J1568">
        <v>5</v>
      </c>
      <c r="K1568">
        <f>Table1[[#This Row],[Quantity]]*Table1[[#This Row],[Unit_Price]]</f>
        <v>20835</v>
      </c>
      <c r="L1568">
        <f>Table1[[#This Row],[Quantity]]*Table1[[#This Row],[Cost]]</f>
        <v>12501</v>
      </c>
      <c r="M1568">
        <f>Table1[[#This Row],[Sales]]-Table1[[#This Row],[Total_Cost]]</f>
        <v>8334</v>
      </c>
      <c r="N1568" s="1">
        <f>Table1[[#This Row],[Profit]]/Table1[[#This Row],[Sales]]</f>
        <v>0.4</v>
      </c>
      <c r="O1568" t="str">
        <f>TEXT(Table1[[#This Row],[Order_Date]],"mmmm")</f>
        <v>September</v>
      </c>
      <c r="P1568">
        <f>YEAR(Table1[[#This Row],[Order_Date]])</f>
        <v>2024</v>
      </c>
      <c r="Q1568" t="str">
        <f>"Q"&amp;ROUNDUP(MONTH(Table1[[#This Row],[Order_Date]])/3,0)</f>
        <v>Q3</v>
      </c>
    </row>
    <row r="1569" spans="1:17" x14ac:dyDescent="0.25">
      <c r="A1569" t="s">
        <v>3103</v>
      </c>
      <c r="B1569" t="s">
        <v>228</v>
      </c>
      <c r="C1569" t="s">
        <v>700</v>
      </c>
      <c r="D1569" t="s">
        <v>567</v>
      </c>
      <c r="E1569" t="str">
        <f>_xlfn.XLOOKUP(Table1[[#This Row],[Product_ID]],[1]!Table1[Product_ID],[1]!Table1[Product_Name])</f>
        <v>Beauty Product 52</v>
      </c>
      <c r="F1569" t="str">
        <f>_xlfn.XLOOKUP(Table1[[#This Row],[Product_ID]],[1]!Table1[Product_ID],[1]!Table1[Category])</f>
        <v>Beauty</v>
      </c>
      <c r="G1569">
        <f>_xlfn.XLOOKUP(Table1[[#This Row],[Product_ID]],[1]!Table1[Product_ID],[1]!Table1[Unit_Price])</f>
        <v>192</v>
      </c>
      <c r="H1569">
        <f>_xlfn.XLOOKUP(Table1[[#This Row],[Product_ID]],[1]!Table1[Product_ID],[1]!Table1[Cost])</f>
        <v>96</v>
      </c>
      <c r="I1569">
        <v>4</v>
      </c>
      <c r="J1569">
        <v>10</v>
      </c>
      <c r="K1569">
        <f>Table1[[#This Row],[Quantity]]*Table1[[#This Row],[Unit_Price]]</f>
        <v>768</v>
      </c>
      <c r="L1569">
        <f>Table1[[#This Row],[Quantity]]*Table1[[#This Row],[Cost]]</f>
        <v>384</v>
      </c>
      <c r="M1569">
        <f>Table1[[#This Row],[Sales]]-Table1[[#This Row],[Total_Cost]]</f>
        <v>384</v>
      </c>
      <c r="N1569" s="1">
        <f>Table1[[#This Row],[Profit]]/Table1[[#This Row],[Sales]]</f>
        <v>0.5</v>
      </c>
      <c r="O1569" t="str">
        <f>TEXT(Table1[[#This Row],[Order_Date]],"mmmm")</f>
        <v>August</v>
      </c>
      <c r="P1569">
        <f>YEAR(Table1[[#This Row],[Order_Date]])</f>
        <v>2024</v>
      </c>
      <c r="Q1569" t="str">
        <f>"Q"&amp;ROUNDUP(MONTH(Table1[[#This Row],[Order_Date]])/3,0)</f>
        <v>Q3</v>
      </c>
    </row>
    <row r="1570" spans="1:17" x14ac:dyDescent="0.25">
      <c r="A1570" t="s">
        <v>3104</v>
      </c>
      <c r="B1570" t="s">
        <v>1356</v>
      </c>
      <c r="C1570" t="s">
        <v>1549</v>
      </c>
      <c r="D1570" t="s">
        <v>135</v>
      </c>
      <c r="E1570" t="str">
        <f>_xlfn.XLOOKUP(Table1[[#This Row],[Product_ID]],[1]!Table1[Product_ID],[1]!Table1[Product_Name])</f>
        <v>Electronics Product 28</v>
      </c>
      <c r="F1570" t="str">
        <f>_xlfn.XLOOKUP(Table1[[#This Row],[Product_ID]],[1]!Table1[Product_ID],[1]!Table1[Category])</f>
        <v>Electronics</v>
      </c>
      <c r="G1570">
        <f>_xlfn.XLOOKUP(Table1[[#This Row],[Product_ID]],[1]!Table1[Product_ID],[1]!Table1[Unit_Price])</f>
        <v>9664</v>
      </c>
      <c r="H1570">
        <f>_xlfn.XLOOKUP(Table1[[#This Row],[Product_ID]],[1]!Table1[Product_ID],[1]!Table1[Cost])</f>
        <v>4832</v>
      </c>
      <c r="I1570">
        <v>2</v>
      </c>
      <c r="J1570">
        <v>0</v>
      </c>
      <c r="K1570">
        <f>Table1[[#This Row],[Quantity]]*Table1[[#This Row],[Unit_Price]]</f>
        <v>19328</v>
      </c>
      <c r="L1570">
        <f>Table1[[#This Row],[Quantity]]*Table1[[#This Row],[Cost]]</f>
        <v>9664</v>
      </c>
      <c r="M1570">
        <f>Table1[[#This Row],[Sales]]-Table1[[#This Row],[Total_Cost]]</f>
        <v>9664</v>
      </c>
      <c r="N1570" s="1">
        <f>Table1[[#This Row],[Profit]]/Table1[[#This Row],[Sales]]</f>
        <v>0.5</v>
      </c>
      <c r="O1570" t="str">
        <f>TEXT(Table1[[#This Row],[Order_Date]],"mmmm")</f>
        <v>August</v>
      </c>
      <c r="P1570">
        <f>YEAR(Table1[[#This Row],[Order_Date]])</f>
        <v>2025</v>
      </c>
      <c r="Q1570" t="str">
        <f>"Q"&amp;ROUNDUP(MONTH(Table1[[#This Row],[Order_Date]])/3,0)</f>
        <v>Q3</v>
      </c>
    </row>
    <row r="1571" spans="1:17" x14ac:dyDescent="0.25">
      <c r="A1571" t="s">
        <v>3105</v>
      </c>
      <c r="B1571" t="s">
        <v>1626</v>
      </c>
      <c r="C1571" t="s">
        <v>2250</v>
      </c>
      <c r="D1571" t="s">
        <v>1158</v>
      </c>
      <c r="E1571" t="str">
        <f>_xlfn.XLOOKUP(Table1[[#This Row],[Product_ID]],[1]!Table1[Product_ID],[1]!Table1[Product_Name])</f>
        <v>Electronics Product 33</v>
      </c>
      <c r="F1571" t="str">
        <f>_xlfn.XLOOKUP(Table1[[#This Row],[Product_ID]],[1]!Table1[Product_ID],[1]!Table1[Category])</f>
        <v>Electronics</v>
      </c>
      <c r="G1571">
        <f>_xlfn.XLOOKUP(Table1[[#This Row],[Product_ID]],[1]!Table1[Product_ID],[1]!Table1[Unit_Price])</f>
        <v>11428</v>
      </c>
      <c r="H1571">
        <f>_xlfn.XLOOKUP(Table1[[#This Row],[Product_ID]],[1]!Table1[Product_ID],[1]!Table1[Cost])</f>
        <v>6856.8</v>
      </c>
      <c r="I1571">
        <v>2</v>
      </c>
      <c r="J1571">
        <v>5</v>
      </c>
      <c r="K1571">
        <f>Table1[[#This Row],[Quantity]]*Table1[[#This Row],[Unit_Price]]</f>
        <v>22856</v>
      </c>
      <c r="L1571">
        <f>Table1[[#This Row],[Quantity]]*Table1[[#This Row],[Cost]]</f>
        <v>13713.6</v>
      </c>
      <c r="M1571">
        <f>Table1[[#This Row],[Sales]]-Table1[[#This Row],[Total_Cost]]</f>
        <v>9142.4</v>
      </c>
      <c r="N1571" s="1">
        <f>Table1[[#This Row],[Profit]]/Table1[[#This Row],[Sales]]</f>
        <v>0.39999999999999997</v>
      </c>
      <c r="O1571" t="str">
        <f>TEXT(Table1[[#This Row],[Order_Date]],"mmmm")</f>
        <v>March</v>
      </c>
      <c r="P1571">
        <f>YEAR(Table1[[#This Row],[Order_Date]])</f>
        <v>2025</v>
      </c>
      <c r="Q1571" t="str">
        <f>"Q"&amp;ROUNDUP(MONTH(Table1[[#This Row],[Order_Date]])/3,0)</f>
        <v>Q1</v>
      </c>
    </row>
    <row r="1572" spans="1:17" x14ac:dyDescent="0.25">
      <c r="A1572" t="s">
        <v>3106</v>
      </c>
      <c r="B1572" t="s">
        <v>1047</v>
      </c>
      <c r="C1572" t="s">
        <v>2076</v>
      </c>
      <c r="D1572" t="s">
        <v>638</v>
      </c>
      <c r="E1572" t="str">
        <f>_xlfn.XLOOKUP(Table1[[#This Row],[Product_ID]],[1]!Table1[Product_ID],[1]!Table1[Product_Name])</f>
        <v>Sports Product 70</v>
      </c>
      <c r="F1572" t="str">
        <f>_xlfn.XLOOKUP(Table1[[#This Row],[Product_ID]],[1]!Table1[Product_ID],[1]!Table1[Category])</f>
        <v>Sports</v>
      </c>
      <c r="G1572">
        <f>_xlfn.XLOOKUP(Table1[[#This Row],[Product_ID]],[1]!Table1[Product_ID],[1]!Table1[Unit_Price])</f>
        <v>583</v>
      </c>
      <c r="H1572">
        <f>_xlfn.XLOOKUP(Table1[[#This Row],[Product_ID]],[1]!Table1[Product_ID],[1]!Table1[Cost])</f>
        <v>349.8</v>
      </c>
      <c r="I1572">
        <v>2</v>
      </c>
      <c r="J1572">
        <v>10</v>
      </c>
      <c r="K1572">
        <f>Table1[[#This Row],[Quantity]]*Table1[[#This Row],[Unit_Price]]</f>
        <v>1166</v>
      </c>
      <c r="L1572">
        <f>Table1[[#This Row],[Quantity]]*Table1[[#This Row],[Cost]]</f>
        <v>699.6</v>
      </c>
      <c r="M1572">
        <f>Table1[[#This Row],[Sales]]-Table1[[#This Row],[Total_Cost]]</f>
        <v>466.4</v>
      </c>
      <c r="N1572" s="1">
        <f>Table1[[#This Row],[Profit]]/Table1[[#This Row],[Sales]]</f>
        <v>0.39999999999999997</v>
      </c>
      <c r="O1572" t="str">
        <f>TEXT(Table1[[#This Row],[Order_Date]],"mmmm")</f>
        <v>December</v>
      </c>
      <c r="P1572">
        <f>YEAR(Table1[[#This Row],[Order_Date]])</f>
        <v>2025</v>
      </c>
      <c r="Q1572" t="str">
        <f>"Q"&amp;ROUNDUP(MONTH(Table1[[#This Row],[Order_Date]])/3,0)</f>
        <v>Q4</v>
      </c>
    </row>
    <row r="1573" spans="1:17" x14ac:dyDescent="0.25">
      <c r="A1573" t="s">
        <v>3107</v>
      </c>
      <c r="B1573" t="s">
        <v>69</v>
      </c>
      <c r="C1573" t="s">
        <v>703</v>
      </c>
      <c r="D1573" t="s">
        <v>192</v>
      </c>
      <c r="E1573" t="str">
        <f>_xlfn.XLOOKUP(Table1[[#This Row],[Product_ID]],[1]!Table1[Product_ID],[1]!Table1[Product_Name])</f>
        <v>Electronics Product 37</v>
      </c>
      <c r="F1573" t="str">
        <f>_xlfn.XLOOKUP(Table1[[#This Row],[Product_ID]],[1]!Table1[Product_ID],[1]!Table1[Category])</f>
        <v>Electronics</v>
      </c>
      <c r="G1573">
        <f>_xlfn.XLOOKUP(Table1[[#This Row],[Product_ID]],[1]!Table1[Product_ID],[1]!Table1[Unit_Price])</f>
        <v>29046</v>
      </c>
      <c r="H1573">
        <f>_xlfn.XLOOKUP(Table1[[#This Row],[Product_ID]],[1]!Table1[Product_ID],[1]!Table1[Cost])</f>
        <v>20332.2</v>
      </c>
      <c r="I1573">
        <v>4</v>
      </c>
      <c r="J1573">
        <v>20</v>
      </c>
      <c r="K1573">
        <f>Table1[[#This Row],[Quantity]]*Table1[[#This Row],[Unit_Price]]</f>
        <v>116184</v>
      </c>
      <c r="L1573">
        <f>Table1[[#This Row],[Quantity]]*Table1[[#This Row],[Cost]]</f>
        <v>81328.800000000003</v>
      </c>
      <c r="M1573">
        <f>Table1[[#This Row],[Sales]]-Table1[[#This Row],[Total_Cost]]</f>
        <v>34855.199999999997</v>
      </c>
      <c r="N1573" s="1">
        <f>Table1[[#This Row],[Profit]]/Table1[[#This Row],[Sales]]</f>
        <v>0.3</v>
      </c>
      <c r="O1573" t="str">
        <f>TEXT(Table1[[#This Row],[Order_Date]],"mmmm")</f>
        <v>December</v>
      </c>
      <c r="P1573">
        <f>YEAR(Table1[[#This Row],[Order_Date]])</f>
        <v>2024</v>
      </c>
      <c r="Q1573" t="str">
        <f>"Q"&amp;ROUNDUP(MONTH(Table1[[#This Row],[Order_Date]])/3,0)</f>
        <v>Q4</v>
      </c>
    </row>
    <row r="1574" spans="1:17" x14ac:dyDescent="0.25">
      <c r="A1574" t="s">
        <v>3108</v>
      </c>
      <c r="B1574" t="s">
        <v>159</v>
      </c>
      <c r="C1574" t="s">
        <v>789</v>
      </c>
      <c r="D1574" t="s">
        <v>223</v>
      </c>
      <c r="E1574" t="str">
        <f>_xlfn.XLOOKUP(Table1[[#This Row],[Product_ID]],[1]!Table1[Product_ID],[1]!Table1[Product_Name])</f>
        <v>Clothing Product 48</v>
      </c>
      <c r="F1574" t="str">
        <f>_xlfn.XLOOKUP(Table1[[#This Row],[Product_ID]],[1]!Table1[Product_ID],[1]!Table1[Category])</f>
        <v>Clothing</v>
      </c>
      <c r="G1574">
        <f>_xlfn.XLOOKUP(Table1[[#This Row],[Product_ID]],[1]!Table1[Product_ID],[1]!Table1[Unit_Price])</f>
        <v>2190</v>
      </c>
      <c r="H1574">
        <f>_xlfn.XLOOKUP(Table1[[#This Row],[Product_ID]],[1]!Table1[Product_ID],[1]!Table1[Cost])</f>
        <v>1095</v>
      </c>
      <c r="I1574">
        <v>5</v>
      </c>
      <c r="J1574">
        <v>15</v>
      </c>
      <c r="K1574">
        <f>Table1[[#This Row],[Quantity]]*Table1[[#This Row],[Unit_Price]]</f>
        <v>10950</v>
      </c>
      <c r="L1574">
        <f>Table1[[#This Row],[Quantity]]*Table1[[#This Row],[Cost]]</f>
        <v>5475</v>
      </c>
      <c r="M1574">
        <f>Table1[[#This Row],[Sales]]-Table1[[#This Row],[Total_Cost]]</f>
        <v>5475</v>
      </c>
      <c r="N1574" s="1">
        <f>Table1[[#This Row],[Profit]]/Table1[[#This Row],[Sales]]</f>
        <v>0.5</v>
      </c>
      <c r="O1574" t="str">
        <f>TEXT(Table1[[#This Row],[Order_Date]],"mmmm")</f>
        <v>May</v>
      </c>
      <c r="P1574">
        <f>YEAR(Table1[[#This Row],[Order_Date]])</f>
        <v>2024</v>
      </c>
      <c r="Q1574" t="str">
        <f>"Q"&amp;ROUNDUP(MONTH(Table1[[#This Row],[Order_Date]])/3,0)</f>
        <v>Q2</v>
      </c>
    </row>
    <row r="1575" spans="1:17" x14ac:dyDescent="0.25">
      <c r="A1575" t="s">
        <v>3109</v>
      </c>
      <c r="B1575" t="s">
        <v>3110</v>
      </c>
      <c r="C1575" t="s">
        <v>1637</v>
      </c>
      <c r="D1575" t="s">
        <v>362</v>
      </c>
      <c r="E1575" t="str">
        <f>_xlfn.XLOOKUP(Table1[[#This Row],[Product_ID]],[1]!Table1[Product_ID],[1]!Table1[Product_Name])</f>
        <v>Clothing Product 25</v>
      </c>
      <c r="F1575" t="str">
        <f>_xlfn.XLOOKUP(Table1[[#This Row],[Product_ID]],[1]!Table1[Product_ID],[1]!Table1[Category])</f>
        <v>Clothing</v>
      </c>
      <c r="G1575">
        <f>_xlfn.XLOOKUP(Table1[[#This Row],[Product_ID]],[1]!Table1[Product_ID],[1]!Table1[Unit_Price])</f>
        <v>696</v>
      </c>
      <c r="H1575">
        <f>_xlfn.XLOOKUP(Table1[[#This Row],[Product_ID]],[1]!Table1[Product_ID],[1]!Table1[Cost])</f>
        <v>348</v>
      </c>
      <c r="I1575">
        <v>2</v>
      </c>
      <c r="J1575">
        <v>0</v>
      </c>
      <c r="K1575">
        <f>Table1[[#This Row],[Quantity]]*Table1[[#This Row],[Unit_Price]]</f>
        <v>1392</v>
      </c>
      <c r="L1575">
        <f>Table1[[#This Row],[Quantity]]*Table1[[#This Row],[Cost]]</f>
        <v>696</v>
      </c>
      <c r="M1575">
        <f>Table1[[#This Row],[Sales]]-Table1[[#This Row],[Total_Cost]]</f>
        <v>696</v>
      </c>
      <c r="N1575" s="1">
        <f>Table1[[#This Row],[Profit]]/Table1[[#This Row],[Sales]]</f>
        <v>0.5</v>
      </c>
      <c r="O1575" t="str">
        <f>TEXT(Table1[[#This Row],[Order_Date]],"mmmm")</f>
        <v>June</v>
      </c>
      <c r="P1575">
        <f>YEAR(Table1[[#This Row],[Order_Date]])</f>
        <v>2024</v>
      </c>
      <c r="Q1575" t="str">
        <f>"Q"&amp;ROUNDUP(MONTH(Table1[[#This Row],[Order_Date]])/3,0)</f>
        <v>Q2</v>
      </c>
    </row>
    <row r="1576" spans="1:17" x14ac:dyDescent="0.25">
      <c r="A1576" t="s">
        <v>3111</v>
      </c>
      <c r="B1576" t="s">
        <v>121</v>
      </c>
      <c r="C1576" t="s">
        <v>2099</v>
      </c>
      <c r="D1576" t="s">
        <v>1526</v>
      </c>
      <c r="E1576" t="str">
        <f>_xlfn.XLOOKUP(Table1[[#This Row],[Product_ID]],[1]!Table1[Product_ID],[1]!Table1[Product_Name])</f>
        <v>Electronics Product 6</v>
      </c>
      <c r="F1576" t="str">
        <f>_xlfn.XLOOKUP(Table1[[#This Row],[Product_ID]],[1]!Table1[Product_ID],[1]!Table1[Category])</f>
        <v>Electronics</v>
      </c>
      <c r="G1576">
        <f>_xlfn.XLOOKUP(Table1[[#This Row],[Product_ID]],[1]!Table1[Product_ID],[1]!Table1[Unit_Price])</f>
        <v>18855</v>
      </c>
      <c r="H1576">
        <f>_xlfn.XLOOKUP(Table1[[#This Row],[Product_ID]],[1]!Table1[Product_ID],[1]!Table1[Cost])</f>
        <v>9427.5</v>
      </c>
      <c r="I1576">
        <v>3</v>
      </c>
      <c r="J1576">
        <v>20</v>
      </c>
      <c r="K1576">
        <f>Table1[[#This Row],[Quantity]]*Table1[[#This Row],[Unit_Price]]</f>
        <v>56565</v>
      </c>
      <c r="L1576">
        <f>Table1[[#This Row],[Quantity]]*Table1[[#This Row],[Cost]]</f>
        <v>28282.5</v>
      </c>
      <c r="M1576">
        <f>Table1[[#This Row],[Sales]]-Table1[[#This Row],[Total_Cost]]</f>
        <v>28282.5</v>
      </c>
      <c r="N1576" s="1">
        <f>Table1[[#This Row],[Profit]]/Table1[[#This Row],[Sales]]</f>
        <v>0.5</v>
      </c>
      <c r="O1576" t="str">
        <f>TEXT(Table1[[#This Row],[Order_Date]],"mmmm")</f>
        <v>December</v>
      </c>
      <c r="P1576">
        <f>YEAR(Table1[[#This Row],[Order_Date]])</f>
        <v>2024</v>
      </c>
      <c r="Q1576" t="str">
        <f>"Q"&amp;ROUNDUP(MONTH(Table1[[#This Row],[Order_Date]])/3,0)</f>
        <v>Q4</v>
      </c>
    </row>
    <row r="1577" spans="1:17" x14ac:dyDescent="0.25">
      <c r="A1577" t="s">
        <v>3112</v>
      </c>
      <c r="B1577" t="s">
        <v>547</v>
      </c>
      <c r="C1577" t="s">
        <v>316</v>
      </c>
      <c r="D1577" t="s">
        <v>67</v>
      </c>
      <c r="E1577" t="str">
        <f>_xlfn.XLOOKUP(Table1[[#This Row],[Product_ID]],[1]!Table1[Product_ID],[1]!Table1[Product_Name])</f>
        <v>Home &amp; Kitchen Product 12</v>
      </c>
      <c r="F1577" t="str">
        <f>_xlfn.XLOOKUP(Table1[[#This Row],[Product_ID]],[1]!Table1[Product_ID],[1]!Table1[Category])</f>
        <v>Home &amp; Kitchen</v>
      </c>
      <c r="G1577">
        <f>_xlfn.XLOOKUP(Table1[[#This Row],[Product_ID]],[1]!Table1[Product_ID],[1]!Table1[Unit_Price])</f>
        <v>1513</v>
      </c>
      <c r="H1577">
        <f>_xlfn.XLOOKUP(Table1[[#This Row],[Product_ID]],[1]!Table1[Product_ID],[1]!Table1[Cost])</f>
        <v>907.8</v>
      </c>
      <c r="I1577">
        <v>3</v>
      </c>
      <c r="J1577">
        <v>5</v>
      </c>
      <c r="K1577">
        <f>Table1[[#This Row],[Quantity]]*Table1[[#This Row],[Unit_Price]]</f>
        <v>4539</v>
      </c>
      <c r="L1577">
        <f>Table1[[#This Row],[Quantity]]*Table1[[#This Row],[Cost]]</f>
        <v>2723.3999999999996</v>
      </c>
      <c r="M1577">
        <f>Table1[[#This Row],[Sales]]-Table1[[#This Row],[Total_Cost]]</f>
        <v>1815.6000000000004</v>
      </c>
      <c r="N1577" s="1">
        <f>Table1[[#This Row],[Profit]]/Table1[[#This Row],[Sales]]</f>
        <v>0.40000000000000008</v>
      </c>
      <c r="O1577" t="str">
        <f>TEXT(Table1[[#This Row],[Order_Date]],"mmmm")</f>
        <v>February</v>
      </c>
      <c r="P1577">
        <f>YEAR(Table1[[#This Row],[Order_Date]])</f>
        <v>2025</v>
      </c>
      <c r="Q1577" t="str">
        <f>"Q"&amp;ROUNDUP(MONTH(Table1[[#This Row],[Order_Date]])/3,0)</f>
        <v>Q1</v>
      </c>
    </row>
    <row r="1578" spans="1:17" x14ac:dyDescent="0.25">
      <c r="A1578" t="s">
        <v>3113</v>
      </c>
      <c r="B1578" t="s">
        <v>1198</v>
      </c>
      <c r="C1578" t="s">
        <v>3114</v>
      </c>
      <c r="D1578" t="s">
        <v>999</v>
      </c>
      <c r="E1578" t="str">
        <f>_xlfn.XLOOKUP(Table1[[#This Row],[Product_ID]],[1]!Table1[Product_ID],[1]!Table1[Product_Name])</f>
        <v>Beauty Product 51</v>
      </c>
      <c r="F1578" t="str">
        <f>_xlfn.XLOOKUP(Table1[[#This Row],[Product_ID]],[1]!Table1[Product_ID],[1]!Table1[Category])</f>
        <v>Beauty</v>
      </c>
      <c r="G1578">
        <f>_xlfn.XLOOKUP(Table1[[#This Row],[Product_ID]],[1]!Table1[Product_ID],[1]!Table1[Unit_Price])</f>
        <v>1507</v>
      </c>
      <c r="H1578">
        <f>_xlfn.XLOOKUP(Table1[[#This Row],[Product_ID]],[1]!Table1[Product_ID],[1]!Table1[Cost])</f>
        <v>753.5</v>
      </c>
      <c r="I1578">
        <v>1</v>
      </c>
      <c r="J1578">
        <v>20</v>
      </c>
      <c r="K1578">
        <f>Table1[[#This Row],[Quantity]]*Table1[[#This Row],[Unit_Price]]</f>
        <v>1507</v>
      </c>
      <c r="L1578">
        <f>Table1[[#This Row],[Quantity]]*Table1[[#This Row],[Cost]]</f>
        <v>753.5</v>
      </c>
      <c r="M1578">
        <f>Table1[[#This Row],[Sales]]-Table1[[#This Row],[Total_Cost]]</f>
        <v>753.5</v>
      </c>
      <c r="N1578" s="1">
        <f>Table1[[#This Row],[Profit]]/Table1[[#This Row],[Sales]]</f>
        <v>0.5</v>
      </c>
      <c r="O1578" t="str">
        <f>TEXT(Table1[[#This Row],[Order_Date]],"mmmm")</f>
        <v>December</v>
      </c>
      <c r="P1578">
        <f>YEAR(Table1[[#This Row],[Order_Date]])</f>
        <v>2024</v>
      </c>
      <c r="Q1578" t="str">
        <f>"Q"&amp;ROUNDUP(MONTH(Table1[[#This Row],[Order_Date]])/3,0)</f>
        <v>Q4</v>
      </c>
    </row>
    <row r="1579" spans="1:17" x14ac:dyDescent="0.25">
      <c r="A1579" t="s">
        <v>3115</v>
      </c>
      <c r="B1579" t="s">
        <v>2998</v>
      </c>
      <c r="C1579" t="s">
        <v>178</v>
      </c>
      <c r="D1579" t="s">
        <v>426</v>
      </c>
      <c r="E1579" t="str">
        <f>_xlfn.XLOOKUP(Table1[[#This Row],[Product_ID]],[1]!Table1[Product_ID],[1]!Table1[Product_Name])</f>
        <v>Clothing Product 95</v>
      </c>
      <c r="F1579" t="str">
        <f>_xlfn.XLOOKUP(Table1[[#This Row],[Product_ID]],[1]!Table1[Product_ID],[1]!Table1[Category])</f>
        <v>Clothing</v>
      </c>
      <c r="G1579">
        <f>_xlfn.XLOOKUP(Table1[[#This Row],[Product_ID]],[1]!Table1[Product_ID],[1]!Table1[Unit_Price])</f>
        <v>4520</v>
      </c>
      <c r="H1579">
        <f>_xlfn.XLOOKUP(Table1[[#This Row],[Product_ID]],[1]!Table1[Product_ID],[1]!Table1[Cost])</f>
        <v>3164</v>
      </c>
      <c r="I1579">
        <v>3</v>
      </c>
      <c r="J1579">
        <v>20</v>
      </c>
      <c r="K1579">
        <f>Table1[[#This Row],[Quantity]]*Table1[[#This Row],[Unit_Price]]</f>
        <v>13560</v>
      </c>
      <c r="L1579">
        <f>Table1[[#This Row],[Quantity]]*Table1[[#This Row],[Cost]]</f>
        <v>9492</v>
      </c>
      <c r="M1579">
        <f>Table1[[#This Row],[Sales]]-Table1[[#This Row],[Total_Cost]]</f>
        <v>4068</v>
      </c>
      <c r="N1579" s="1">
        <f>Table1[[#This Row],[Profit]]/Table1[[#This Row],[Sales]]</f>
        <v>0.3</v>
      </c>
      <c r="O1579" t="str">
        <f>TEXT(Table1[[#This Row],[Order_Date]],"mmmm")</f>
        <v>May</v>
      </c>
      <c r="P1579">
        <f>YEAR(Table1[[#This Row],[Order_Date]])</f>
        <v>2024</v>
      </c>
      <c r="Q1579" t="str">
        <f>"Q"&amp;ROUNDUP(MONTH(Table1[[#This Row],[Order_Date]])/3,0)</f>
        <v>Q2</v>
      </c>
    </row>
    <row r="1580" spans="1:17" x14ac:dyDescent="0.25">
      <c r="A1580" t="s">
        <v>3116</v>
      </c>
      <c r="B1580" t="s">
        <v>3117</v>
      </c>
      <c r="C1580" t="s">
        <v>1577</v>
      </c>
      <c r="D1580" t="s">
        <v>385</v>
      </c>
      <c r="E1580" t="str">
        <f>_xlfn.XLOOKUP(Table1[[#This Row],[Product_ID]],[1]!Table1[Product_ID],[1]!Table1[Product_Name])</f>
        <v>Sports Product 54</v>
      </c>
      <c r="F1580" t="str">
        <f>_xlfn.XLOOKUP(Table1[[#This Row],[Product_ID]],[1]!Table1[Product_ID],[1]!Table1[Category])</f>
        <v>Sports</v>
      </c>
      <c r="G1580">
        <f>_xlfn.XLOOKUP(Table1[[#This Row],[Product_ID]],[1]!Table1[Product_ID],[1]!Table1[Unit_Price])</f>
        <v>611</v>
      </c>
      <c r="H1580">
        <f>_xlfn.XLOOKUP(Table1[[#This Row],[Product_ID]],[1]!Table1[Product_ID],[1]!Table1[Cost])</f>
        <v>427.7</v>
      </c>
      <c r="I1580">
        <v>2</v>
      </c>
      <c r="J1580">
        <v>10</v>
      </c>
      <c r="K1580">
        <f>Table1[[#This Row],[Quantity]]*Table1[[#This Row],[Unit_Price]]</f>
        <v>1222</v>
      </c>
      <c r="L1580">
        <f>Table1[[#This Row],[Quantity]]*Table1[[#This Row],[Cost]]</f>
        <v>855.4</v>
      </c>
      <c r="M1580">
        <f>Table1[[#This Row],[Sales]]-Table1[[#This Row],[Total_Cost]]</f>
        <v>366.6</v>
      </c>
      <c r="N1580" s="1">
        <f>Table1[[#This Row],[Profit]]/Table1[[#This Row],[Sales]]</f>
        <v>0.30000000000000004</v>
      </c>
      <c r="O1580" t="str">
        <f>TEXT(Table1[[#This Row],[Order_Date]],"mmmm")</f>
        <v>July</v>
      </c>
      <c r="P1580">
        <f>YEAR(Table1[[#This Row],[Order_Date]])</f>
        <v>2025</v>
      </c>
      <c r="Q1580" t="str">
        <f>"Q"&amp;ROUNDUP(MONTH(Table1[[#This Row],[Order_Date]])/3,0)</f>
        <v>Q3</v>
      </c>
    </row>
    <row r="1581" spans="1:17" x14ac:dyDescent="0.25">
      <c r="A1581" t="s">
        <v>3118</v>
      </c>
      <c r="B1581" t="s">
        <v>1898</v>
      </c>
      <c r="C1581" t="s">
        <v>2504</v>
      </c>
      <c r="D1581" t="s">
        <v>41</v>
      </c>
      <c r="E1581" t="str">
        <f>_xlfn.XLOOKUP(Table1[[#This Row],[Product_ID]],[1]!Table1[Product_ID],[1]!Table1[Product_Name])</f>
        <v>Clothing Product 86</v>
      </c>
      <c r="F1581" t="str">
        <f>_xlfn.XLOOKUP(Table1[[#This Row],[Product_ID]],[1]!Table1[Product_ID],[1]!Table1[Category])</f>
        <v>Clothing</v>
      </c>
      <c r="G1581">
        <f>_xlfn.XLOOKUP(Table1[[#This Row],[Product_ID]],[1]!Table1[Product_ID],[1]!Table1[Unit_Price])</f>
        <v>3333</v>
      </c>
      <c r="H1581">
        <f>_xlfn.XLOOKUP(Table1[[#This Row],[Product_ID]],[1]!Table1[Product_ID],[1]!Table1[Cost])</f>
        <v>2333.1</v>
      </c>
      <c r="I1581">
        <v>5</v>
      </c>
      <c r="J1581">
        <v>15</v>
      </c>
      <c r="K1581">
        <f>Table1[[#This Row],[Quantity]]*Table1[[#This Row],[Unit_Price]]</f>
        <v>16665</v>
      </c>
      <c r="L1581">
        <f>Table1[[#This Row],[Quantity]]*Table1[[#This Row],[Cost]]</f>
        <v>11665.5</v>
      </c>
      <c r="M1581">
        <f>Table1[[#This Row],[Sales]]-Table1[[#This Row],[Total_Cost]]</f>
        <v>4999.5</v>
      </c>
      <c r="N1581" s="1">
        <f>Table1[[#This Row],[Profit]]/Table1[[#This Row],[Sales]]</f>
        <v>0.3</v>
      </c>
      <c r="O1581" t="str">
        <f>TEXT(Table1[[#This Row],[Order_Date]],"mmmm")</f>
        <v>February</v>
      </c>
      <c r="P1581">
        <f>YEAR(Table1[[#This Row],[Order_Date]])</f>
        <v>2025</v>
      </c>
      <c r="Q1581" t="str">
        <f>"Q"&amp;ROUNDUP(MONTH(Table1[[#This Row],[Order_Date]])/3,0)</f>
        <v>Q1</v>
      </c>
    </row>
    <row r="1582" spans="1:17" x14ac:dyDescent="0.25">
      <c r="A1582" t="s">
        <v>3119</v>
      </c>
      <c r="B1582" t="s">
        <v>3120</v>
      </c>
      <c r="C1582" t="s">
        <v>1848</v>
      </c>
      <c r="D1582" t="s">
        <v>139</v>
      </c>
      <c r="E1582" t="str">
        <f>_xlfn.XLOOKUP(Table1[[#This Row],[Product_ID]],[1]!Table1[Product_ID],[1]!Table1[Product_Name])</f>
        <v>Clothing Product 53</v>
      </c>
      <c r="F1582" t="str">
        <f>_xlfn.XLOOKUP(Table1[[#This Row],[Product_ID]],[1]!Table1[Product_ID],[1]!Table1[Category])</f>
        <v>Clothing</v>
      </c>
      <c r="G1582">
        <f>_xlfn.XLOOKUP(Table1[[#This Row],[Product_ID]],[1]!Table1[Product_ID],[1]!Table1[Unit_Price])</f>
        <v>641</v>
      </c>
      <c r="H1582">
        <f>_xlfn.XLOOKUP(Table1[[#This Row],[Product_ID]],[1]!Table1[Product_ID],[1]!Table1[Cost])</f>
        <v>384.6</v>
      </c>
      <c r="I1582">
        <v>5</v>
      </c>
      <c r="J1582">
        <v>5</v>
      </c>
      <c r="K1582">
        <f>Table1[[#This Row],[Quantity]]*Table1[[#This Row],[Unit_Price]]</f>
        <v>3205</v>
      </c>
      <c r="L1582">
        <f>Table1[[#This Row],[Quantity]]*Table1[[#This Row],[Cost]]</f>
        <v>1923</v>
      </c>
      <c r="M1582">
        <f>Table1[[#This Row],[Sales]]-Table1[[#This Row],[Total_Cost]]</f>
        <v>1282</v>
      </c>
      <c r="N1582" s="1">
        <f>Table1[[#This Row],[Profit]]/Table1[[#This Row],[Sales]]</f>
        <v>0.4</v>
      </c>
      <c r="O1582" t="str">
        <f>TEXT(Table1[[#This Row],[Order_Date]],"mmmm")</f>
        <v>January</v>
      </c>
      <c r="P1582">
        <f>YEAR(Table1[[#This Row],[Order_Date]])</f>
        <v>2024</v>
      </c>
      <c r="Q1582" t="str">
        <f>"Q"&amp;ROUNDUP(MONTH(Table1[[#This Row],[Order_Date]])/3,0)</f>
        <v>Q1</v>
      </c>
    </row>
    <row r="1583" spans="1:17" x14ac:dyDescent="0.25">
      <c r="A1583" t="s">
        <v>3121</v>
      </c>
      <c r="B1583" t="s">
        <v>2152</v>
      </c>
      <c r="C1583" t="s">
        <v>2170</v>
      </c>
      <c r="D1583" t="s">
        <v>77</v>
      </c>
      <c r="E1583" t="str">
        <f>_xlfn.XLOOKUP(Table1[[#This Row],[Product_ID]],[1]!Table1[Product_ID],[1]!Table1[Product_Name])</f>
        <v>Sports Product 83</v>
      </c>
      <c r="F1583" t="str">
        <f>_xlfn.XLOOKUP(Table1[[#This Row],[Product_ID]],[1]!Table1[Product_ID],[1]!Table1[Category])</f>
        <v>Sports</v>
      </c>
      <c r="G1583">
        <f>_xlfn.XLOOKUP(Table1[[#This Row],[Product_ID]],[1]!Table1[Product_ID],[1]!Table1[Unit_Price])</f>
        <v>5842</v>
      </c>
      <c r="H1583">
        <f>_xlfn.XLOOKUP(Table1[[#This Row],[Product_ID]],[1]!Table1[Product_ID],[1]!Table1[Cost])</f>
        <v>3505.2</v>
      </c>
      <c r="I1583">
        <v>1</v>
      </c>
      <c r="J1583">
        <v>15</v>
      </c>
      <c r="K1583">
        <f>Table1[[#This Row],[Quantity]]*Table1[[#This Row],[Unit_Price]]</f>
        <v>5842</v>
      </c>
      <c r="L1583">
        <f>Table1[[#This Row],[Quantity]]*Table1[[#This Row],[Cost]]</f>
        <v>3505.2</v>
      </c>
      <c r="M1583">
        <f>Table1[[#This Row],[Sales]]-Table1[[#This Row],[Total_Cost]]</f>
        <v>2336.8000000000002</v>
      </c>
      <c r="N1583" s="1">
        <f>Table1[[#This Row],[Profit]]/Table1[[#This Row],[Sales]]</f>
        <v>0.4</v>
      </c>
      <c r="O1583" t="str">
        <f>TEXT(Table1[[#This Row],[Order_Date]],"mmmm")</f>
        <v>September</v>
      </c>
      <c r="P1583">
        <f>YEAR(Table1[[#This Row],[Order_Date]])</f>
        <v>2025</v>
      </c>
      <c r="Q1583" t="str">
        <f>"Q"&amp;ROUNDUP(MONTH(Table1[[#This Row],[Order_Date]])/3,0)</f>
        <v>Q3</v>
      </c>
    </row>
    <row r="1584" spans="1:17" x14ac:dyDescent="0.25">
      <c r="A1584" t="s">
        <v>3122</v>
      </c>
      <c r="B1584" t="s">
        <v>556</v>
      </c>
      <c r="C1584" t="s">
        <v>3123</v>
      </c>
      <c r="D1584" t="s">
        <v>135</v>
      </c>
      <c r="E1584" t="str">
        <f>_xlfn.XLOOKUP(Table1[[#This Row],[Product_ID]],[1]!Table1[Product_ID],[1]!Table1[Product_Name])</f>
        <v>Electronics Product 28</v>
      </c>
      <c r="F1584" t="str">
        <f>_xlfn.XLOOKUP(Table1[[#This Row],[Product_ID]],[1]!Table1[Product_ID],[1]!Table1[Category])</f>
        <v>Electronics</v>
      </c>
      <c r="G1584">
        <f>_xlfn.XLOOKUP(Table1[[#This Row],[Product_ID]],[1]!Table1[Product_ID],[1]!Table1[Unit_Price])</f>
        <v>9664</v>
      </c>
      <c r="H1584">
        <f>_xlfn.XLOOKUP(Table1[[#This Row],[Product_ID]],[1]!Table1[Product_ID],[1]!Table1[Cost])</f>
        <v>4832</v>
      </c>
      <c r="I1584">
        <v>4</v>
      </c>
      <c r="J1584">
        <v>0</v>
      </c>
      <c r="K1584">
        <f>Table1[[#This Row],[Quantity]]*Table1[[#This Row],[Unit_Price]]</f>
        <v>38656</v>
      </c>
      <c r="L1584">
        <f>Table1[[#This Row],[Quantity]]*Table1[[#This Row],[Cost]]</f>
        <v>19328</v>
      </c>
      <c r="M1584">
        <f>Table1[[#This Row],[Sales]]-Table1[[#This Row],[Total_Cost]]</f>
        <v>19328</v>
      </c>
      <c r="N1584" s="1">
        <f>Table1[[#This Row],[Profit]]/Table1[[#This Row],[Sales]]</f>
        <v>0.5</v>
      </c>
      <c r="O1584" t="str">
        <f>TEXT(Table1[[#This Row],[Order_Date]],"mmmm")</f>
        <v>January</v>
      </c>
      <c r="P1584">
        <f>YEAR(Table1[[#This Row],[Order_Date]])</f>
        <v>2024</v>
      </c>
      <c r="Q1584" t="str">
        <f>"Q"&amp;ROUNDUP(MONTH(Table1[[#This Row],[Order_Date]])/3,0)</f>
        <v>Q1</v>
      </c>
    </row>
    <row r="1585" spans="1:17" x14ac:dyDescent="0.25">
      <c r="A1585" t="s">
        <v>3124</v>
      </c>
      <c r="B1585" t="s">
        <v>225</v>
      </c>
      <c r="C1585" t="s">
        <v>3125</v>
      </c>
      <c r="D1585" t="s">
        <v>146</v>
      </c>
      <c r="E1585" t="str">
        <f>_xlfn.XLOOKUP(Table1[[#This Row],[Product_ID]],[1]!Table1[Product_ID],[1]!Table1[Product_Name])</f>
        <v>Electronics Product 8</v>
      </c>
      <c r="F1585" t="str">
        <f>_xlfn.XLOOKUP(Table1[[#This Row],[Product_ID]],[1]!Table1[Product_ID],[1]!Table1[Category])</f>
        <v>Electronics</v>
      </c>
      <c r="G1585">
        <f>_xlfn.XLOOKUP(Table1[[#This Row],[Product_ID]],[1]!Table1[Product_ID],[1]!Table1[Unit_Price])</f>
        <v>41971</v>
      </c>
      <c r="H1585">
        <f>_xlfn.XLOOKUP(Table1[[#This Row],[Product_ID]],[1]!Table1[Product_ID],[1]!Table1[Cost])</f>
        <v>29379.7</v>
      </c>
      <c r="I1585">
        <v>4</v>
      </c>
      <c r="J1585">
        <v>20</v>
      </c>
      <c r="K1585">
        <f>Table1[[#This Row],[Quantity]]*Table1[[#This Row],[Unit_Price]]</f>
        <v>167884</v>
      </c>
      <c r="L1585">
        <f>Table1[[#This Row],[Quantity]]*Table1[[#This Row],[Cost]]</f>
        <v>117518.8</v>
      </c>
      <c r="M1585">
        <f>Table1[[#This Row],[Sales]]-Table1[[#This Row],[Total_Cost]]</f>
        <v>50365.2</v>
      </c>
      <c r="N1585" s="1">
        <f>Table1[[#This Row],[Profit]]/Table1[[#This Row],[Sales]]</f>
        <v>0.3</v>
      </c>
      <c r="O1585" t="str">
        <f>TEXT(Table1[[#This Row],[Order_Date]],"mmmm")</f>
        <v>June</v>
      </c>
      <c r="P1585">
        <f>YEAR(Table1[[#This Row],[Order_Date]])</f>
        <v>2024</v>
      </c>
      <c r="Q1585" t="str">
        <f>"Q"&amp;ROUNDUP(MONTH(Table1[[#This Row],[Order_Date]])/3,0)</f>
        <v>Q2</v>
      </c>
    </row>
    <row r="1586" spans="1:17" x14ac:dyDescent="0.25">
      <c r="A1586" t="s">
        <v>3126</v>
      </c>
      <c r="B1586" t="s">
        <v>3127</v>
      </c>
      <c r="C1586" t="s">
        <v>1894</v>
      </c>
      <c r="D1586" t="s">
        <v>157</v>
      </c>
      <c r="E1586" t="str">
        <f>_xlfn.XLOOKUP(Table1[[#This Row],[Product_ID]],[1]!Table1[Product_ID],[1]!Table1[Product_Name])</f>
        <v>Sports Product 89</v>
      </c>
      <c r="F1586" t="str">
        <f>_xlfn.XLOOKUP(Table1[[#This Row],[Product_ID]],[1]!Table1[Product_ID],[1]!Table1[Category])</f>
        <v>Sports</v>
      </c>
      <c r="G1586">
        <f>_xlfn.XLOOKUP(Table1[[#This Row],[Product_ID]],[1]!Table1[Product_ID],[1]!Table1[Unit_Price])</f>
        <v>2956</v>
      </c>
      <c r="H1586">
        <f>_xlfn.XLOOKUP(Table1[[#This Row],[Product_ID]],[1]!Table1[Product_ID],[1]!Table1[Cost])</f>
        <v>1478</v>
      </c>
      <c r="I1586">
        <v>2</v>
      </c>
      <c r="J1586">
        <v>5</v>
      </c>
      <c r="K1586">
        <f>Table1[[#This Row],[Quantity]]*Table1[[#This Row],[Unit_Price]]</f>
        <v>5912</v>
      </c>
      <c r="L1586">
        <f>Table1[[#This Row],[Quantity]]*Table1[[#This Row],[Cost]]</f>
        <v>2956</v>
      </c>
      <c r="M1586">
        <f>Table1[[#This Row],[Sales]]-Table1[[#This Row],[Total_Cost]]</f>
        <v>2956</v>
      </c>
      <c r="N1586" s="1">
        <f>Table1[[#This Row],[Profit]]/Table1[[#This Row],[Sales]]</f>
        <v>0.5</v>
      </c>
      <c r="O1586" t="str">
        <f>TEXT(Table1[[#This Row],[Order_Date]],"mmmm")</f>
        <v>July</v>
      </c>
      <c r="P1586">
        <f>YEAR(Table1[[#This Row],[Order_Date]])</f>
        <v>2024</v>
      </c>
      <c r="Q1586" t="str">
        <f>"Q"&amp;ROUNDUP(MONTH(Table1[[#This Row],[Order_Date]])/3,0)</f>
        <v>Q3</v>
      </c>
    </row>
    <row r="1587" spans="1:17" x14ac:dyDescent="0.25">
      <c r="A1587" t="s">
        <v>3128</v>
      </c>
      <c r="B1587" t="s">
        <v>810</v>
      </c>
      <c r="C1587" t="s">
        <v>2845</v>
      </c>
      <c r="D1587" t="s">
        <v>659</v>
      </c>
      <c r="E1587" t="str">
        <f>_xlfn.XLOOKUP(Table1[[#This Row],[Product_ID]],[1]!Table1[Product_ID],[1]!Table1[Product_Name])</f>
        <v>Beauty Product 43</v>
      </c>
      <c r="F1587" t="str">
        <f>_xlfn.XLOOKUP(Table1[[#This Row],[Product_ID]],[1]!Table1[Product_ID],[1]!Table1[Category])</f>
        <v>Beauty</v>
      </c>
      <c r="G1587">
        <f>_xlfn.XLOOKUP(Table1[[#This Row],[Product_ID]],[1]!Table1[Product_ID],[1]!Table1[Unit_Price])</f>
        <v>1637</v>
      </c>
      <c r="H1587">
        <f>_xlfn.XLOOKUP(Table1[[#This Row],[Product_ID]],[1]!Table1[Product_ID],[1]!Table1[Cost])</f>
        <v>818.5</v>
      </c>
      <c r="I1587">
        <v>2</v>
      </c>
      <c r="J1587">
        <v>5</v>
      </c>
      <c r="K1587">
        <f>Table1[[#This Row],[Quantity]]*Table1[[#This Row],[Unit_Price]]</f>
        <v>3274</v>
      </c>
      <c r="L1587">
        <f>Table1[[#This Row],[Quantity]]*Table1[[#This Row],[Cost]]</f>
        <v>1637</v>
      </c>
      <c r="M1587">
        <f>Table1[[#This Row],[Sales]]-Table1[[#This Row],[Total_Cost]]</f>
        <v>1637</v>
      </c>
      <c r="N1587" s="1">
        <f>Table1[[#This Row],[Profit]]/Table1[[#This Row],[Sales]]</f>
        <v>0.5</v>
      </c>
      <c r="O1587" t="str">
        <f>TEXT(Table1[[#This Row],[Order_Date]],"mmmm")</f>
        <v>July</v>
      </c>
      <c r="P1587">
        <f>YEAR(Table1[[#This Row],[Order_Date]])</f>
        <v>2025</v>
      </c>
      <c r="Q1587" t="str">
        <f>"Q"&amp;ROUNDUP(MONTH(Table1[[#This Row],[Order_Date]])/3,0)</f>
        <v>Q3</v>
      </c>
    </row>
    <row r="1588" spans="1:17" x14ac:dyDescent="0.25">
      <c r="A1588" t="s">
        <v>3129</v>
      </c>
      <c r="B1588" t="s">
        <v>887</v>
      </c>
      <c r="C1588" t="s">
        <v>3130</v>
      </c>
      <c r="D1588" t="s">
        <v>21</v>
      </c>
      <c r="E1588" t="str">
        <f>_xlfn.XLOOKUP(Table1[[#This Row],[Product_ID]],[1]!Table1[Product_ID],[1]!Table1[Product_Name])</f>
        <v>Electronics Product 77</v>
      </c>
      <c r="F1588" t="str">
        <f>_xlfn.XLOOKUP(Table1[[#This Row],[Product_ID]],[1]!Table1[Product_ID],[1]!Table1[Category])</f>
        <v>Electronics</v>
      </c>
      <c r="G1588">
        <f>_xlfn.XLOOKUP(Table1[[#This Row],[Product_ID]],[1]!Table1[Product_ID],[1]!Table1[Unit_Price])</f>
        <v>42787</v>
      </c>
      <c r="H1588">
        <f>_xlfn.XLOOKUP(Table1[[#This Row],[Product_ID]],[1]!Table1[Product_ID],[1]!Table1[Cost])</f>
        <v>29950.9</v>
      </c>
      <c r="I1588">
        <v>2</v>
      </c>
      <c r="J1588">
        <v>0</v>
      </c>
      <c r="K1588">
        <f>Table1[[#This Row],[Quantity]]*Table1[[#This Row],[Unit_Price]]</f>
        <v>85574</v>
      </c>
      <c r="L1588">
        <f>Table1[[#This Row],[Quantity]]*Table1[[#This Row],[Cost]]</f>
        <v>59901.8</v>
      </c>
      <c r="M1588">
        <f>Table1[[#This Row],[Sales]]-Table1[[#This Row],[Total_Cost]]</f>
        <v>25672.199999999997</v>
      </c>
      <c r="N1588" s="1">
        <f>Table1[[#This Row],[Profit]]/Table1[[#This Row],[Sales]]</f>
        <v>0.3</v>
      </c>
      <c r="O1588" t="str">
        <f>TEXT(Table1[[#This Row],[Order_Date]],"mmmm")</f>
        <v>May</v>
      </c>
      <c r="P1588">
        <f>YEAR(Table1[[#This Row],[Order_Date]])</f>
        <v>2024</v>
      </c>
      <c r="Q1588" t="str">
        <f>"Q"&amp;ROUNDUP(MONTH(Table1[[#This Row],[Order_Date]])/3,0)</f>
        <v>Q2</v>
      </c>
    </row>
    <row r="1589" spans="1:17" x14ac:dyDescent="0.25">
      <c r="A1589" t="s">
        <v>3131</v>
      </c>
      <c r="B1589" t="s">
        <v>1504</v>
      </c>
      <c r="C1589" t="s">
        <v>1711</v>
      </c>
      <c r="D1589" t="s">
        <v>281</v>
      </c>
      <c r="E1589" t="str">
        <f>_xlfn.XLOOKUP(Table1[[#This Row],[Product_ID]],[1]!Table1[Product_ID],[1]!Table1[Product_Name])</f>
        <v>Sports Product 9</v>
      </c>
      <c r="F1589" t="str">
        <f>_xlfn.XLOOKUP(Table1[[#This Row],[Product_ID]],[1]!Table1[Product_ID],[1]!Table1[Category])</f>
        <v>Sports</v>
      </c>
      <c r="G1589">
        <f>_xlfn.XLOOKUP(Table1[[#This Row],[Product_ID]],[1]!Table1[Product_ID],[1]!Table1[Unit_Price])</f>
        <v>10891</v>
      </c>
      <c r="H1589">
        <f>_xlfn.XLOOKUP(Table1[[#This Row],[Product_ID]],[1]!Table1[Product_ID],[1]!Table1[Cost])</f>
        <v>5445.5</v>
      </c>
      <c r="I1589">
        <v>4</v>
      </c>
      <c r="J1589">
        <v>15</v>
      </c>
      <c r="K1589">
        <f>Table1[[#This Row],[Quantity]]*Table1[[#This Row],[Unit_Price]]</f>
        <v>43564</v>
      </c>
      <c r="L1589">
        <f>Table1[[#This Row],[Quantity]]*Table1[[#This Row],[Cost]]</f>
        <v>21782</v>
      </c>
      <c r="M1589">
        <f>Table1[[#This Row],[Sales]]-Table1[[#This Row],[Total_Cost]]</f>
        <v>21782</v>
      </c>
      <c r="N1589" s="1">
        <f>Table1[[#This Row],[Profit]]/Table1[[#This Row],[Sales]]</f>
        <v>0.5</v>
      </c>
      <c r="O1589" t="str">
        <f>TEXT(Table1[[#This Row],[Order_Date]],"mmmm")</f>
        <v>March</v>
      </c>
      <c r="P1589">
        <f>YEAR(Table1[[#This Row],[Order_Date]])</f>
        <v>2024</v>
      </c>
      <c r="Q1589" t="str">
        <f>"Q"&amp;ROUNDUP(MONTH(Table1[[#This Row],[Order_Date]])/3,0)</f>
        <v>Q1</v>
      </c>
    </row>
    <row r="1590" spans="1:17" x14ac:dyDescent="0.25">
      <c r="A1590" t="s">
        <v>3132</v>
      </c>
      <c r="B1590" t="s">
        <v>1905</v>
      </c>
      <c r="C1590" t="s">
        <v>160</v>
      </c>
      <c r="D1590" t="s">
        <v>89</v>
      </c>
      <c r="E1590" t="str">
        <f>_xlfn.XLOOKUP(Table1[[#This Row],[Product_ID]],[1]!Table1[Product_ID],[1]!Table1[Product_Name])</f>
        <v>Beauty Product 76</v>
      </c>
      <c r="F1590" t="str">
        <f>_xlfn.XLOOKUP(Table1[[#This Row],[Product_ID]],[1]!Table1[Product_ID],[1]!Table1[Category])</f>
        <v>Beauty</v>
      </c>
      <c r="G1590">
        <f>_xlfn.XLOOKUP(Table1[[#This Row],[Product_ID]],[1]!Table1[Product_ID],[1]!Table1[Unit_Price])</f>
        <v>3690</v>
      </c>
      <c r="H1590">
        <f>_xlfn.XLOOKUP(Table1[[#This Row],[Product_ID]],[1]!Table1[Product_ID],[1]!Table1[Cost])</f>
        <v>2583</v>
      </c>
      <c r="I1590">
        <v>5</v>
      </c>
      <c r="J1590">
        <v>20</v>
      </c>
      <c r="K1590">
        <f>Table1[[#This Row],[Quantity]]*Table1[[#This Row],[Unit_Price]]</f>
        <v>18450</v>
      </c>
      <c r="L1590">
        <f>Table1[[#This Row],[Quantity]]*Table1[[#This Row],[Cost]]</f>
        <v>12915</v>
      </c>
      <c r="M1590">
        <f>Table1[[#This Row],[Sales]]-Table1[[#This Row],[Total_Cost]]</f>
        <v>5535</v>
      </c>
      <c r="N1590" s="1">
        <f>Table1[[#This Row],[Profit]]/Table1[[#This Row],[Sales]]</f>
        <v>0.3</v>
      </c>
      <c r="O1590" t="str">
        <f>TEXT(Table1[[#This Row],[Order_Date]],"mmmm")</f>
        <v>June</v>
      </c>
      <c r="P1590">
        <f>YEAR(Table1[[#This Row],[Order_Date]])</f>
        <v>2024</v>
      </c>
      <c r="Q1590" t="str">
        <f>"Q"&amp;ROUNDUP(MONTH(Table1[[#This Row],[Order_Date]])/3,0)</f>
        <v>Q2</v>
      </c>
    </row>
    <row r="1591" spans="1:17" x14ac:dyDescent="0.25">
      <c r="A1591" t="s">
        <v>3133</v>
      </c>
      <c r="B1591" t="s">
        <v>3134</v>
      </c>
      <c r="C1591" t="s">
        <v>1623</v>
      </c>
      <c r="D1591" t="s">
        <v>175</v>
      </c>
      <c r="E1591" t="str">
        <f>_xlfn.XLOOKUP(Table1[[#This Row],[Product_ID]],[1]!Table1[Product_ID],[1]!Table1[Product_Name])</f>
        <v>Clothing Product 49</v>
      </c>
      <c r="F1591" t="str">
        <f>_xlfn.XLOOKUP(Table1[[#This Row],[Product_ID]],[1]!Table1[Product_ID],[1]!Table1[Category])</f>
        <v>Clothing</v>
      </c>
      <c r="G1591">
        <f>_xlfn.XLOOKUP(Table1[[#This Row],[Product_ID]],[1]!Table1[Product_ID],[1]!Table1[Unit_Price])</f>
        <v>4071</v>
      </c>
      <c r="H1591">
        <f>_xlfn.XLOOKUP(Table1[[#This Row],[Product_ID]],[1]!Table1[Product_ID],[1]!Table1[Cost])</f>
        <v>2442.6</v>
      </c>
      <c r="I1591">
        <v>1</v>
      </c>
      <c r="J1591">
        <v>5</v>
      </c>
      <c r="K1591">
        <f>Table1[[#This Row],[Quantity]]*Table1[[#This Row],[Unit_Price]]</f>
        <v>4071</v>
      </c>
      <c r="L1591">
        <f>Table1[[#This Row],[Quantity]]*Table1[[#This Row],[Cost]]</f>
        <v>2442.6</v>
      </c>
      <c r="M1591">
        <f>Table1[[#This Row],[Sales]]-Table1[[#This Row],[Total_Cost]]</f>
        <v>1628.4</v>
      </c>
      <c r="N1591" s="1">
        <f>Table1[[#This Row],[Profit]]/Table1[[#This Row],[Sales]]</f>
        <v>0.4</v>
      </c>
      <c r="O1591" t="str">
        <f>TEXT(Table1[[#This Row],[Order_Date]],"mmmm")</f>
        <v>April</v>
      </c>
      <c r="P1591">
        <f>YEAR(Table1[[#This Row],[Order_Date]])</f>
        <v>2024</v>
      </c>
      <c r="Q1591" t="str">
        <f>"Q"&amp;ROUNDUP(MONTH(Table1[[#This Row],[Order_Date]])/3,0)</f>
        <v>Q2</v>
      </c>
    </row>
    <row r="1592" spans="1:17" x14ac:dyDescent="0.25">
      <c r="A1592" t="s">
        <v>3135</v>
      </c>
      <c r="B1592" t="s">
        <v>2438</v>
      </c>
      <c r="C1592" t="s">
        <v>804</v>
      </c>
      <c r="D1592" t="s">
        <v>270</v>
      </c>
      <c r="E1592" t="str">
        <f>_xlfn.XLOOKUP(Table1[[#This Row],[Product_ID]],[1]!Table1[Product_ID],[1]!Table1[Product_Name])</f>
        <v>Clothing Product 47</v>
      </c>
      <c r="F1592" t="str">
        <f>_xlfn.XLOOKUP(Table1[[#This Row],[Product_ID]],[1]!Table1[Product_ID],[1]!Table1[Category])</f>
        <v>Clothing</v>
      </c>
      <c r="G1592">
        <f>_xlfn.XLOOKUP(Table1[[#This Row],[Product_ID]],[1]!Table1[Product_ID],[1]!Table1[Unit_Price])</f>
        <v>3146</v>
      </c>
      <c r="H1592">
        <f>_xlfn.XLOOKUP(Table1[[#This Row],[Product_ID]],[1]!Table1[Product_ID],[1]!Table1[Cost])</f>
        <v>1573</v>
      </c>
      <c r="I1592">
        <v>1</v>
      </c>
      <c r="J1592">
        <v>20</v>
      </c>
      <c r="K1592">
        <f>Table1[[#This Row],[Quantity]]*Table1[[#This Row],[Unit_Price]]</f>
        <v>3146</v>
      </c>
      <c r="L1592">
        <f>Table1[[#This Row],[Quantity]]*Table1[[#This Row],[Cost]]</f>
        <v>1573</v>
      </c>
      <c r="M1592">
        <f>Table1[[#This Row],[Sales]]-Table1[[#This Row],[Total_Cost]]</f>
        <v>1573</v>
      </c>
      <c r="N1592" s="1">
        <f>Table1[[#This Row],[Profit]]/Table1[[#This Row],[Sales]]</f>
        <v>0.5</v>
      </c>
      <c r="O1592" t="str">
        <f>TEXT(Table1[[#This Row],[Order_Date]],"mmmm")</f>
        <v>February</v>
      </c>
      <c r="P1592">
        <f>YEAR(Table1[[#This Row],[Order_Date]])</f>
        <v>2024</v>
      </c>
      <c r="Q1592" t="str">
        <f>"Q"&amp;ROUNDUP(MONTH(Table1[[#This Row],[Order_Date]])/3,0)</f>
        <v>Q1</v>
      </c>
    </row>
    <row r="1593" spans="1:17" x14ac:dyDescent="0.25">
      <c r="A1593" t="s">
        <v>3136</v>
      </c>
      <c r="B1593" t="s">
        <v>15</v>
      </c>
      <c r="C1593" t="s">
        <v>2644</v>
      </c>
      <c r="D1593" t="s">
        <v>476</v>
      </c>
      <c r="E1593" t="str">
        <f>_xlfn.XLOOKUP(Table1[[#This Row],[Product_ID]],[1]!Table1[Product_ID],[1]!Table1[Product_Name])</f>
        <v>Electronics Product 22</v>
      </c>
      <c r="F1593" t="str">
        <f>_xlfn.XLOOKUP(Table1[[#This Row],[Product_ID]],[1]!Table1[Product_ID],[1]!Table1[Category])</f>
        <v>Electronics</v>
      </c>
      <c r="G1593">
        <f>_xlfn.XLOOKUP(Table1[[#This Row],[Product_ID]],[1]!Table1[Product_ID],[1]!Table1[Unit_Price])</f>
        <v>48755</v>
      </c>
      <c r="H1593">
        <f>_xlfn.XLOOKUP(Table1[[#This Row],[Product_ID]],[1]!Table1[Product_ID],[1]!Table1[Cost])</f>
        <v>29253</v>
      </c>
      <c r="I1593">
        <v>1</v>
      </c>
      <c r="J1593">
        <v>10</v>
      </c>
      <c r="K1593">
        <f>Table1[[#This Row],[Quantity]]*Table1[[#This Row],[Unit_Price]]</f>
        <v>48755</v>
      </c>
      <c r="L1593">
        <f>Table1[[#This Row],[Quantity]]*Table1[[#This Row],[Cost]]</f>
        <v>29253</v>
      </c>
      <c r="M1593">
        <f>Table1[[#This Row],[Sales]]-Table1[[#This Row],[Total_Cost]]</f>
        <v>19502</v>
      </c>
      <c r="N1593" s="1">
        <f>Table1[[#This Row],[Profit]]/Table1[[#This Row],[Sales]]</f>
        <v>0.4</v>
      </c>
      <c r="O1593" t="str">
        <f>TEXT(Table1[[#This Row],[Order_Date]],"mmmm")</f>
        <v>May</v>
      </c>
      <c r="P1593">
        <f>YEAR(Table1[[#This Row],[Order_Date]])</f>
        <v>2024</v>
      </c>
      <c r="Q1593" t="str">
        <f>"Q"&amp;ROUNDUP(MONTH(Table1[[#This Row],[Order_Date]])/3,0)</f>
        <v>Q2</v>
      </c>
    </row>
    <row r="1594" spans="1:17" x14ac:dyDescent="0.25">
      <c r="A1594" t="s">
        <v>3137</v>
      </c>
      <c r="B1594" t="s">
        <v>1315</v>
      </c>
      <c r="C1594" t="s">
        <v>1026</v>
      </c>
      <c r="D1594" t="s">
        <v>320</v>
      </c>
      <c r="E1594" t="str">
        <f>_xlfn.XLOOKUP(Table1[[#This Row],[Product_ID]],[1]!Table1[Product_ID],[1]!Table1[Product_Name])</f>
        <v>Clothing Product 15</v>
      </c>
      <c r="F1594" t="str">
        <f>_xlfn.XLOOKUP(Table1[[#This Row],[Product_ID]],[1]!Table1[Product_ID],[1]!Table1[Category])</f>
        <v>Clothing</v>
      </c>
      <c r="G1594">
        <f>_xlfn.XLOOKUP(Table1[[#This Row],[Product_ID]],[1]!Table1[Product_ID],[1]!Table1[Unit_Price])</f>
        <v>2943</v>
      </c>
      <c r="H1594">
        <f>_xlfn.XLOOKUP(Table1[[#This Row],[Product_ID]],[1]!Table1[Product_ID],[1]!Table1[Cost])</f>
        <v>1471.5</v>
      </c>
      <c r="I1594">
        <v>3</v>
      </c>
      <c r="J1594">
        <v>0</v>
      </c>
      <c r="K1594">
        <f>Table1[[#This Row],[Quantity]]*Table1[[#This Row],[Unit_Price]]</f>
        <v>8829</v>
      </c>
      <c r="L1594">
        <f>Table1[[#This Row],[Quantity]]*Table1[[#This Row],[Cost]]</f>
        <v>4414.5</v>
      </c>
      <c r="M1594">
        <f>Table1[[#This Row],[Sales]]-Table1[[#This Row],[Total_Cost]]</f>
        <v>4414.5</v>
      </c>
      <c r="N1594" s="1">
        <f>Table1[[#This Row],[Profit]]/Table1[[#This Row],[Sales]]</f>
        <v>0.5</v>
      </c>
      <c r="O1594" t="str">
        <f>TEXT(Table1[[#This Row],[Order_Date]],"mmmm")</f>
        <v>March</v>
      </c>
      <c r="P1594">
        <f>YEAR(Table1[[#This Row],[Order_Date]])</f>
        <v>2025</v>
      </c>
      <c r="Q1594" t="str">
        <f>"Q"&amp;ROUNDUP(MONTH(Table1[[#This Row],[Order_Date]])/3,0)</f>
        <v>Q1</v>
      </c>
    </row>
    <row r="1595" spans="1:17" x14ac:dyDescent="0.25">
      <c r="A1595" t="s">
        <v>3138</v>
      </c>
      <c r="B1595" t="s">
        <v>1266</v>
      </c>
      <c r="C1595" t="s">
        <v>103</v>
      </c>
      <c r="D1595" t="s">
        <v>164</v>
      </c>
      <c r="E1595" t="str">
        <f>_xlfn.XLOOKUP(Table1[[#This Row],[Product_ID]],[1]!Table1[Product_ID],[1]!Table1[Product_Name])</f>
        <v>Home &amp; Kitchen Product 11</v>
      </c>
      <c r="F1595" t="str">
        <f>_xlfn.XLOOKUP(Table1[[#This Row],[Product_ID]],[1]!Table1[Product_ID],[1]!Table1[Category])</f>
        <v>Home &amp; Kitchen</v>
      </c>
      <c r="G1595">
        <f>_xlfn.XLOOKUP(Table1[[#This Row],[Product_ID]],[1]!Table1[Product_ID],[1]!Table1[Unit_Price])</f>
        <v>4339</v>
      </c>
      <c r="H1595">
        <f>_xlfn.XLOOKUP(Table1[[#This Row],[Product_ID]],[1]!Table1[Product_ID],[1]!Table1[Cost])</f>
        <v>2169.5</v>
      </c>
      <c r="I1595">
        <v>3</v>
      </c>
      <c r="J1595">
        <v>20</v>
      </c>
      <c r="K1595">
        <f>Table1[[#This Row],[Quantity]]*Table1[[#This Row],[Unit_Price]]</f>
        <v>13017</v>
      </c>
      <c r="L1595">
        <f>Table1[[#This Row],[Quantity]]*Table1[[#This Row],[Cost]]</f>
        <v>6508.5</v>
      </c>
      <c r="M1595">
        <f>Table1[[#This Row],[Sales]]-Table1[[#This Row],[Total_Cost]]</f>
        <v>6508.5</v>
      </c>
      <c r="N1595" s="1">
        <f>Table1[[#This Row],[Profit]]/Table1[[#This Row],[Sales]]</f>
        <v>0.5</v>
      </c>
      <c r="O1595" t="str">
        <f>TEXT(Table1[[#This Row],[Order_Date]],"mmmm")</f>
        <v>December</v>
      </c>
      <c r="P1595">
        <f>YEAR(Table1[[#This Row],[Order_Date]])</f>
        <v>2025</v>
      </c>
      <c r="Q1595" t="str">
        <f>"Q"&amp;ROUNDUP(MONTH(Table1[[#This Row],[Order_Date]])/3,0)</f>
        <v>Q4</v>
      </c>
    </row>
    <row r="1596" spans="1:17" x14ac:dyDescent="0.25">
      <c r="A1596" t="s">
        <v>3139</v>
      </c>
      <c r="B1596" t="s">
        <v>3140</v>
      </c>
      <c r="C1596" t="s">
        <v>956</v>
      </c>
      <c r="D1596" t="s">
        <v>611</v>
      </c>
      <c r="E1596" t="str">
        <f>_xlfn.XLOOKUP(Table1[[#This Row],[Product_ID]],[1]!Table1[Product_ID],[1]!Table1[Product_Name])</f>
        <v>Clothing Product 21</v>
      </c>
      <c r="F1596" t="str">
        <f>_xlfn.XLOOKUP(Table1[[#This Row],[Product_ID]],[1]!Table1[Product_ID],[1]!Table1[Category])</f>
        <v>Clothing</v>
      </c>
      <c r="G1596">
        <f>_xlfn.XLOOKUP(Table1[[#This Row],[Product_ID]],[1]!Table1[Product_ID],[1]!Table1[Unit_Price])</f>
        <v>1236</v>
      </c>
      <c r="H1596">
        <f>_xlfn.XLOOKUP(Table1[[#This Row],[Product_ID]],[1]!Table1[Product_ID],[1]!Table1[Cost])</f>
        <v>865.2</v>
      </c>
      <c r="I1596">
        <v>4</v>
      </c>
      <c r="J1596">
        <v>0</v>
      </c>
      <c r="K1596">
        <f>Table1[[#This Row],[Quantity]]*Table1[[#This Row],[Unit_Price]]</f>
        <v>4944</v>
      </c>
      <c r="L1596">
        <f>Table1[[#This Row],[Quantity]]*Table1[[#This Row],[Cost]]</f>
        <v>3460.8</v>
      </c>
      <c r="M1596">
        <f>Table1[[#This Row],[Sales]]-Table1[[#This Row],[Total_Cost]]</f>
        <v>1483.1999999999998</v>
      </c>
      <c r="N1596" s="1">
        <f>Table1[[#This Row],[Profit]]/Table1[[#This Row],[Sales]]</f>
        <v>0.3</v>
      </c>
      <c r="O1596" t="str">
        <f>TEXT(Table1[[#This Row],[Order_Date]],"mmmm")</f>
        <v>August</v>
      </c>
      <c r="P1596">
        <f>YEAR(Table1[[#This Row],[Order_Date]])</f>
        <v>2025</v>
      </c>
      <c r="Q1596" t="str">
        <f>"Q"&amp;ROUNDUP(MONTH(Table1[[#This Row],[Order_Date]])/3,0)</f>
        <v>Q3</v>
      </c>
    </row>
    <row r="1597" spans="1:17" x14ac:dyDescent="0.25">
      <c r="A1597" t="s">
        <v>3141</v>
      </c>
      <c r="B1597" t="s">
        <v>853</v>
      </c>
      <c r="C1597" t="s">
        <v>934</v>
      </c>
      <c r="D1597" t="s">
        <v>164</v>
      </c>
      <c r="E1597" t="str">
        <f>_xlfn.XLOOKUP(Table1[[#This Row],[Product_ID]],[1]!Table1[Product_ID],[1]!Table1[Product_Name])</f>
        <v>Home &amp; Kitchen Product 11</v>
      </c>
      <c r="F1597" t="str">
        <f>_xlfn.XLOOKUP(Table1[[#This Row],[Product_ID]],[1]!Table1[Product_ID],[1]!Table1[Category])</f>
        <v>Home &amp; Kitchen</v>
      </c>
      <c r="G1597">
        <f>_xlfn.XLOOKUP(Table1[[#This Row],[Product_ID]],[1]!Table1[Product_ID],[1]!Table1[Unit_Price])</f>
        <v>4339</v>
      </c>
      <c r="H1597">
        <f>_xlfn.XLOOKUP(Table1[[#This Row],[Product_ID]],[1]!Table1[Product_ID],[1]!Table1[Cost])</f>
        <v>2169.5</v>
      </c>
      <c r="I1597">
        <v>2</v>
      </c>
      <c r="J1597">
        <v>15</v>
      </c>
      <c r="K1597">
        <f>Table1[[#This Row],[Quantity]]*Table1[[#This Row],[Unit_Price]]</f>
        <v>8678</v>
      </c>
      <c r="L1597">
        <f>Table1[[#This Row],[Quantity]]*Table1[[#This Row],[Cost]]</f>
        <v>4339</v>
      </c>
      <c r="M1597">
        <f>Table1[[#This Row],[Sales]]-Table1[[#This Row],[Total_Cost]]</f>
        <v>4339</v>
      </c>
      <c r="N1597" s="1">
        <f>Table1[[#This Row],[Profit]]/Table1[[#This Row],[Sales]]</f>
        <v>0.5</v>
      </c>
      <c r="O1597" t="str">
        <f>TEXT(Table1[[#This Row],[Order_Date]],"mmmm")</f>
        <v>September</v>
      </c>
      <c r="P1597">
        <f>YEAR(Table1[[#This Row],[Order_Date]])</f>
        <v>2025</v>
      </c>
      <c r="Q1597" t="str">
        <f>"Q"&amp;ROUNDUP(MONTH(Table1[[#This Row],[Order_Date]])/3,0)</f>
        <v>Q3</v>
      </c>
    </row>
    <row r="1598" spans="1:17" x14ac:dyDescent="0.25">
      <c r="A1598" t="s">
        <v>3142</v>
      </c>
      <c r="B1598" t="s">
        <v>3143</v>
      </c>
      <c r="C1598" t="s">
        <v>2640</v>
      </c>
      <c r="D1598" t="s">
        <v>33</v>
      </c>
      <c r="E1598" t="str">
        <f>_xlfn.XLOOKUP(Table1[[#This Row],[Product_ID]],[1]!Table1[Product_ID],[1]!Table1[Product_Name])</f>
        <v>Sports Product 88</v>
      </c>
      <c r="F1598" t="str">
        <f>_xlfn.XLOOKUP(Table1[[#This Row],[Product_ID]],[1]!Table1[Product_ID],[1]!Table1[Category])</f>
        <v>Sports</v>
      </c>
      <c r="G1598">
        <f>_xlfn.XLOOKUP(Table1[[#This Row],[Product_ID]],[1]!Table1[Product_ID],[1]!Table1[Unit_Price])</f>
        <v>11542</v>
      </c>
      <c r="H1598">
        <f>_xlfn.XLOOKUP(Table1[[#This Row],[Product_ID]],[1]!Table1[Product_ID],[1]!Table1[Cost])</f>
        <v>6925.2</v>
      </c>
      <c r="I1598">
        <v>4</v>
      </c>
      <c r="J1598">
        <v>15</v>
      </c>
      <c r="K1598">
        <f>Table1[[#This Row],[Quantity]]*Table1[[#This Row],[Unit_Price]]</f>
        <v>46168</v>
      </c>
      <c r="L1598">
        <f>Table1[[#This Row],[Quantity]]*Table1[[#This Row],[Cost]]</f>
        <v>27700.799999999999</v>
      </c>
      <c r="M1598">
        <f>Table1[[#This Row],[Sales]]-Table1[[#This Row],[Total_Cost]]</f>
        <v>18467.2</v>
      </c>
      <c r="N1598" s="1">
        <f>Table1[[#This Row],[Profit]]/Table1[[#This Row],[Sales]]</f>
        <v>0.4</v>
      </c>
      <c r="O1598" t="str">
        <f>TEXT(Table1[[#This Row],[Order_Date]],"mmmm")</f>
        <v>March</v>
      </c>
      <c r="P1598">
        <f>YEAR(Table1[[#This Row],[Order_Date]])</f>
        <v>2024</v>
      </c>
      <c r="Q1598" t="str">
        <f>"Q"&amp;ROUNDUP(MONTH(Table1[[#This Row],[Order_Date]])/3,0)</f>
        <v>Q1</v>
      </c>
    </row>
    <row r="1599" spans="1:17" x14ac:dyDescent="0.25">
      <c r="A1599" t="s">
        <v>3144</v>
      </c>
      <c r="B1599" t="s">
        <v>1241</v>
      </c>
      <c r="C1599" t="s">
        <v>937</v>
      </c>
      <c r="D1599" t="s">
        <v>812</v>
      </c>
      <c r="E1599" t="str">
        <f>_xlfn.XLOOKUP(Table1[[#This Row],[Product_ID]],[1]!Table1[Product_ID],[1]!Table1[Product_Name])</f>
        <v>Beauty Product 5</v>
      </c>
      <c r="F1599" t="str">
        <f>_xlfn.XLOOKUP(Table1[[#This Row],[Product_ID]],[1]!Table1[Product_ID],[1]!Table1[Category])</f>
        <v>Beauty</v>
      </c>
      <c r="G1599">
        <f>_xlfn.XLOOKUP(Table1[[#This Row],[Product_ID]],[1]!Table1[Product_ID],[1]!Table1[Unit_Price])</f>
        <v>3939</v>
      </c>
      <c r="H1599">
        <f>_xlfn.XLOOKUP(Table1[[#This Row],[Product_ID]],[1]!Table1[Product_ID],[1]!Table1[Cost])</f>
        <v>2757.3</v>
      </c>
      <c r="I1599">
        <v>2</v>
      </c>
      <c r="J1599">
        <v>10</v>
      </c>
      <c r="K1599">
        <f>Table1[[#This Row],[Quantity]]*Table1[[#This Row],[Unit_Price]]</f>
        <v>7878</v>
      </c>
      <c r="L1599">
        <f>Table1[[#This Row],[Quantity]]*Table1[[#This Row],[Cost]]</f>
        <v>5514.6</v>
      </c>
      <c r="M1599">
        <f>Table1[[#This Row],[Sales]]-Table1[[#This Row],[Total_Cost]]</f>
        <v>2363.3999999999996</v>
      </c>
      <c r="N1599" s="1">
        <f>Table1[[#This Row],[Profit]]/Table1[[#This Row],[Sales]]</f>
        <v>0.29999999999999993</v>
      </c>
      <c r="O1599" t="str">
        <f>TEXT(Table1[[#This Row],[Order_Date]],"mmmm")</f>
        <v>September</v>
      </c>
      <c r="P1599">
        <f>YEAR(Table1[[#This Row],[Order_Date]])</f>
        <v>2024</v>
      </c>
      <c r="Q1599" t="str">
        <f>"Q"&amp;ROUNDUP(MONTH(Table1[[#This Row],[Order_Date]])/3,0)</f>
        <v>Q3</v>
      </c>
    </row>
    <row r="1600" spans="1:17" x14ac:dyDescent="0.25">
      <c r="A1600" t="s">
        <v>3145</v>
      </c>
      <c r="B1600" t="s">
        <v>996</v>
      </c>
      <c r="C1600" t="s">
        <v>433</v>
      </c>
      <c r="D1600" t="s">
        <v>13</v>
      </c>
      <c r="E1600" t="str">
        <f>_xlfn.XLOOKUP(Table1[[#This Row],[Product_ID]],[1]!Table1[Product_ID],[1]!Table1[Product_Name])</f>
        <v>Beauty Product 1</v>
      </c>
      <c r="F1600" t="str">
        <f>_xlfn.XLOOKUP(Table1[[#This Row],[Product_ID]],[1]!Table1[Product_ID],[1]!Table1[Category])</f>
        <v>Beauty</v>
      </c>
      <c r="G1600">
        <f>_xlfn.XLOOKUP(Table1[[#This Row],[Product_ID]],[1]!Table1[Product_ID],[1]!Table1[Unit_Price])</f>
        <v>1891</v>
      </c>
      <c r="H1600">
        <f>_xlfn.XLOOKUP(Table1[[#This Row],[Product_ID]],[1]!Table1[Product_ID],[1]!Table1[Cost])</f>
        <v>945.5</v>
      </c>
      <c r="I1600">
        <v>5</v>
      </c>
      <c r="J1600">
        <v>5</v>
      </c>
      <c r="K1600">
        <f>Table1[[#This Row],[Quantity]]*Table1[[#This Row],[Unit_Price]]</f>
        <v>9455</v>
      </c>
      <c r="L1600">
        <f>Table1[[#This Row],[Quantity]]*Table1[[#This Row],[Cost]]</f>
        <v>4727.5</v>
      </c>
      <c r="M1600">
        <f>Table1[[#This Row],[Sales]]-Table1[[#This Row],[Total_Cost]]</f>
        <v>4727.5</v>
      </c>
      <c r="N1600" s="1">
        <f>Table1[[#This Row],[Profit]]/Table1[[#This Row],[Sales]]</f>
        <v>0.5</v>
      </c>
      <c r="O1600" t="str">
        <f>TEXT(Table1[[#This Row],[Order_Date]],"mmmm")</f>
        <v>June</v>
      </c>
      <c r="P1600">
        <f>YEAR(Table1[[#This Row],[Order_Date]])</f>
        <v>2024</v>
      </c>
      <c r="Q1600" t="str">
        <f>"Q"&amp;ROUNDUP(MONTH(Table1[[#This Row],[Order_Date]])/3,0)</f>
        <v>Q2</v>
      </c>
    </row>
    <row r="1601" spans="1:17" x14ac:dyDescent="0.25">
      <c r="A1601" t="s">
        <v>3146</v>
      </c>
      <c r="B1601" t="s">
        <v>3147</v>
      </c>
      <c r="C1601" t="s">
        <v>2170</v>
      </c>
      <c r="D1601" t="s">
        <v>119</v>
      </c>
      <c r="E1601" t="str">
        <f>_xlfn.XLOOKUP(Table1[[#This Row],[Product_ID]],[1]!Table1[Product_ID],[1]!Table1[Product_Name])</f>
        <v>Electronics Product 56</v>
      </c>
      <c r="F1601" t="str">
        <f>_xlfn.XLOOKUP(Table1[[#This Row],[Product_ID]],[1]!Table1[Product_ID],[1]!Table1[Category])</f>
        <v>Electronics</v>
      </c>
      <c r="G1601">
        <f>_xlfn.XLOOKUP(Table1[[#This Row],[Product_ID]],[1]!Table1[Product_ID],[1]!Table1[Unit_Price])</f>
        <v>18900</v>
      </c>
      <c r="H1601">
        <f>_xlfn.XLOOKUP(Table1[[#This Row],[Product_ID]],[1]!Table1[Product_ID],[1]!Table1[Cost])</f>
        <v>9450</v>
      </c>
      <c r="I1601">
        <v>3</v>
      </c>
      <c r="J1601">
        <v>5</v>
      </c>
      <c r="K1601">
        <f>Table1[[#This Row],[Quantity]]*Table1[[#This Row],[Unit_Price]]</f>
        <v>56700</v>
      </c>
      <c r="L1601">
        <f>Table1[[#This Row],[Quantity]]*Table1[[#This Row],[Cost]]</f>
        <v>28350</v>
      </c>
      <c r="M1601">
        <f>Table1[[#This Row],[Sales]]-Table1[[#This Row],[Total_Cost]]</f>
        <v>28350</v>
      </c>
      <c r="N1601" s="1">
        <f>Table1[[#This Row],[Profit]]/Table1[[#This Row],[Sales]]</f>
        <v>0.5</v>
      </c>
      <c r="O1601" t="str">
        <f>TEXT(Table1[[#This Row],[Order_Date]],"mmmm")</f>
        <v>April</v>
      </c>
      <c r="P1601">
        <f>YEAR(Table1[[#This Row],[Order_Date]])</f>
        <v>2025</v>
      </c>
      <c r="Q1601" t="str">
        <f>"Q"&amp;ROUNDUP(MONTH(Table1[[#This Row],[Order_Date]])/3,0)</f>
        <v>Q2</v>
      </c>
    </row>
    <row r="1602" spans="1:17" x14ac:dyDescent="0.25">
      <c r="A1602" t="s">
        <v>3148</v>
      </c>
      <c r="B1602" t="s">
        <v>2620</v>
      </c>
      <c r="C1602" t="s">
        <v>1496</v>
      </c>
      <c r="D1602" t="s">
        <v>638</v>
      </c>
      <c r="E1602" t="str">
        <f>_xlfn.XLOOKUP(Table1[[#This Row],[Product_ID]],[1]!Table1[Product_ID],[1]!Table1[Product_Name])</f>
        <v>Sports Product 70</v>
      </c>
      <c r="F1602" t="str">
        <f>_xlfn.XLOOKUP(Table1[[#This Row],[Product_ID]],[1]!Table1[Product_ID],[1]!Table1[Category])</f>
        <v>Sports</v>
      </c>
      <c r="G1602">
        <f>_xlfn.XLOOKUP(Table1[[#This Row],[Product_ID]],[1]!Table1[Product_ID],[1]!Table1[Unit_Price])</f>
        <v>583</v>
      </c>
      <c r="H1602">
        <f>_xlfn.XLOOKUP(Table1[[#This Row],[Product_ID]],[1]!Table1[Product_ID],[1]!Table1[Cost])</f>
        <v>349.8</v>
      </c>
      <c r="I1602">
        <v>2</v>
      </c>
      <c r="J1602">
        <v>20</v>
      </c>
      <c r="K1602">
        <f>Table1[[#This Row],[Quantity]]*Table1[[#This Row],[Unit_Price]]</f>
        <v>1166</v>
      </c>
      <c r="L1602">
        <f>Table1[[#This Row],[Quantity]]*Table1[[#This Row],[Cost]]</f>
        <v>699.6</v>
      </c>
      <c r="M1602">
        <f>Table1[[#This Row],[Sales]]-Table1[[#This Row],[Total_Cost]]</f>
        <v>466.4</v>
      </c>
      <c r="N1602" s="1">
        <f>Table1[[#This Row],[Profit]]/Table1[[#This Row],[Sales]]</f>
        <v>0.39999999999999997</v>
      </c>
      <c r="O1602" t="str">
        <f>TEXT(Table1[[#This Row],[Order_Date]],"mmmm")</f>
        <v>February</v>
      </c>
      <c r="P1602">
        <f>YEAR(Table1[[#This Row],[Order_Date]])</f>
        <v>2025</v>
      </c>
      <c r="Q1602" t="str">
        <f>"Q"&amp;ROUNDUP(MONTH(Table1[[#This Row],[Order_Date]])/3,0)</f>
        <v>Q1</v>
      </c>
    </row>
    <row r="1603" spans="1:17" x14ac:dyDescent="0.25">
      <c r="A1603" t="s">
        <v>3149</v>
      </c>
      <c r="B1603" t="s">
        <v>2469</v>
      </c>
      <c r="C1603" t="s">
        <v>3150</v>
      </c>
      <c r="D1603" t="s">
        <v>663</v>
      </c>
      <c r="E1603" t="str">
        <f>_xlfn.XLOOKUP(Table1[[#This Row],[Product_ID]],[1]!Table1[Product_ID],[1]!Table1[Product_Name])</f>
        <v>Electronics Product 34</v>
      </c>
      <c r="F1603" t="str">
        <f>_xlfn.XLOOKUP(Table1[[#This Row],[Product_ID]],[1]!Table1[Product_ID],[1]!Table1[Category])</f>
        <v>Electronics</v>
      </c>
      <c r="G1603">
        <f>_xlfn.XLOOKUP(Table1[[#This Row],[Product_ID]],[1]!Table1[Product_ID],[1]!Table1[Unit_Price])</f>
        <v>4860</v>
      </c>
      <c r="H1603">
        <f>_xlfn.XLOOKUP(Table1[[#This Row],[Product_ID]],[1]!Table1[Product_ID],[1]!Table1[Cost])</f>
        <v>2430</v>
      </c>
      <c r="I1603">
        <v>3</v>
      </c>
      <c r="J1603">
        <v>20</v>
      </c>
      <c r="K1603">
        <f>Table1[[#This Row],[Quantity]]*Table1[[#This Row],[Unit_Price]]</f>
        <v>14580</v>
      </c>
      <c r="L1603">
        <f>Table1[[#This Row],[Quantity]]*Table1[[#This Row],[Cost]]</f>
        <v>7290</v>
      </c>
      <c r="M1603">
        <f>Table1[[#This Row],[Sales]]-Table1[[#This Row],[Total_Cost]]</f>
        <v>7290</v>
      </c>
      <c r="N1603" s="1">
        <f>Table1[[#This Row],[Profit]]/Table1[[#This Row],[Sales]]</f>
        <v>0.5</v>
      </c>
      <c r="O1603" t="str">
        <f>TEXT(Table1[[#This Row],[Order_Date]],"mmmm")</f>
        <v>February</v>
      </c>
      <c r="P1603">
        <f>YEAR(Table1[[#This Row],[Order_Date]])</f>
        <v>2025</v>
      </c>
      <c r="Q1603" t="str">
        <f>"Q"&amp;ROUNDUP(MONTH(Table1[[#This Row],[Order_Date]])/3,0)</f>
        <v>Q1</v>
      </c>
    </row>
    <row r="1604" spans="1:17" x14ac:dyDescent="0.25">
      <c r="A1604" t="s">
        <v>3151</v>
      </c>
      <c r="B1604" t="s">
        <v>383</v>
      </c>
      <c r="C1604" t="s">
        <v>548</v>
      </c>
      <c r="D1604" t="s">
        <v>659</v>
      </c>
      <c r="E1604" t="str">
        <f>_xlfn.XLOOKUP(Table1[[#This Row],[Product_ID]],[1]!Table1[Product_ID],[1]!Table1[Product_Name])</f>
        <v>Beauty Product 43</v>
      </c>
      <c r="F1604" t="str">
        <f>_xlfn.XLOOKUP(Table1[[#This Row],[Product_ID]],[1]!Table1[Product_ID],[1]!Table1[Category])</f>
        <v>Beauty</v>
      </c>
      <c r="G1604">
        <f>_xlfn.XLOOKUP(Table1[[#This Row],[Product_ID]],[1]!Table1[Product_ID],[1]!Table1[Unit_Price])</f>
        <v>1637</v>
      </c>
      <c r="H1604">
        <f>_xlfn.XLOOKUP(Table1[[#This Row],[Product_ID]],[1]!Table1[Product_ID],[1]!Table1[Cost])</f>
        <v>818.5</v>
      </c>
      <c r="I1604">
        <v>4</v>
      </c>
      <c r="J1604">
        <v>10</v>
      </c>
      <c r="K1604">
        <f>Table1[[#This Row],[Quantity]]*Table1[[#This Row],[Unit_Price]]</f>
        <v>6548</v>
      </c>
      <c r="L1604">
        <f>Table1[[#This Row],[Quantity]]*Table1[[#This Row],[Cost]]</f>
        <v>3274</v>
      </c>
      <c r="M1604">
        <f>Table1[[#This Row],[Sales]]-Table1[[#This Row],[Total_Cost]]</f>
        <v>3274</v>
      </c>
      <c r="N1604" s="1">
        <f>Table1[[#This Row],[Profit]]/Table1[[#This Row],[Sales]]</f>
        <v>0.5</v>
      </c>
      <c r="O1604" t="str">
        <f>TEXT(Table1[[#This Row],[Order_Date]],"mmmm")</f>
        <v>August</v>
      </c>
      <c r="P1604">
        <f>YEAR(Table1[[#This Row],[Order_Date]])</f>
        <v>2025</v>
      </c>
      <c r="Q1604" t="str">
        <f>"Q"&amp;ROUNDUP(MONTH(Table1[[#This Row],[Order_Date]])/3,0)</f>
        <v>Q3</v>
      </c>
    </row>
    <row r="1605" spans="1:17" x14ac:dyDescent="0.25">
      <c r="A1605" t="s">
        <v>3152</v>
      </c>
      <c r="B1605" t="s">
        <v>342</v>
      </c>
      <c r="C1605" t="s">
        <v>3153</v>
      </c>
      <c r="D1605" t="s">
        <v>585</v>
      </c>
      <c r="E1605" t="str">
        <f>_xlfn.XLOOKUP(Table1[[#This Row],[Product_ID]],[1]!Table1[Product_ID],[1]!Table1[Product_Name])</f>
        <v>Sports Product 80</v>
      </c>
      <c r="F1605" t="str">
        <f>_xlfn.XLOOKUP(Table1[[#This Row],[Product_ID]],[1]!Table1[Product_ID],[1]!Table1[Category])</f>
        <v>Sports</v>
      </c>
      <c r="G1605">
        <f>_xlfn.XLOOKUP(Table1[[#This Row],[Product_ID]],[1]!Table1[Product_ID],[1]!Table1[Unit_Price])</f>
        <v>4816</v>
      </c>
      <c r="H1605">
        <f>_xlfn.XLOOKUP(Table1[[#This Row],[Product_ID]],[1]!Table1[Product_ID],[1]!Table1[Cost])</f>
        <v>3371.2</v>
      </c>
      <c r="I1605">
        <v>2</v>
      </c>
      <c r="J1605">
        <v>15</v>
      </c>
      <c r="K1605">
        <f>Table1[[#This Row],[Quantity]]*Table1[[#This Row],[Unit_Price]]</f>
        <v>9632</v>
      </c>
      <c r="L1605">
        <f>Table1[[#This Row],[Quantity]]*Table1[[#This Row],[Cost]]</f>
        <v>6742.4</v>
      </c>
      <c r="M1605">
        <f>Table1[[#This Row],[Sales]]-Table1[[#This Row],[Total_Cost]]</f>
        <v>2889.6000000000004</v>
      </c>
      <c r="N1605" s="1">
        <f>Table1[[#This Row],[Profit]]/Table1[[#This Row],[Sales]]</f>
        <v>0.30000000000000004</v>
      </c>
      <c r="O1605" t="str">
        <f>TEXT(Table1[[#This Row],[Order_Date]],"mmmm")</f>
        <v>February</v>
      </c>
      <c r="P1605">
        <f>YEAR(Table1[[#This Row],[Order_Date]])</f>
        <v>2025</v>
      </c>
      <c r="Q1605" t="str">
        <f>"Q"&amp;ROUNDUP(MONTH(Table1[[#This Row],[Order_Date]])/3,0)</f>
        <v>Q1</v>
      </c>
    </row>
    <row r="1606" spans="1:17" x14ac:dyDescent="0.25">
      <c r="A1606" t="s">
        <v>3154</v>
      </c>
      <c r="B1606" t="s">
        <v>1890</v>
      </c>
      <c r="C1606" t="s">
        <v>1716</v>
      </c>
      <c r="D1606" t="s">
        <v>111</v>
      </c>
      <c r="E1606" t="str">
        <f>_xlfn.XLOOKUP(Table1[[#This Row],[Product_ID]],[1]!Table1[Product_ID],[1]!Table1[Product_Name])</f>
        <v>Sports Product 20</v>
      </c>
      <c r="F1606" t="str">
        <f>_xlfn.XLOOKUP(Table1[[#This Row],[Product_ID]],[1]!Table1[Product_ID],[1]!Table1[Category])</f>
        <v>Sports</v>
      </c>
      <c r="G1606">
        <f>_xlfn.XLOOKUP(Table1[[#This Row],[Product_ID]],[1]!Table1[Product_ID],[1]!Table1[Unit_Price])</f>
        <v>11647</v>
      </c>
      <c r="H1606">
        <f>_xlfn.XLOOKUP(Table1[[#This Row],[Product_ID]],[1]!Table1[Product_ID],[1]!Table1[Cost])</f>
        <v>8152.9</v>
      </c>
      <c r="I1606">
        <v>3</v>
      </c>
      <c r="J1606">
        <v>15</v>
      </c>
      <c r="K1606">
        <f>Table1[[#This Row],[Quantity]]*Table1[[#This Row],[Unit_Price]]</f>
        <v>34941</v>
      </c>
      <c r="L1606">
        <f>Table1[[#This Row],[Quantity]]*Table1[[#This Row],[Cost]]</f>
        <v>24458.699999999997</v>
      </c>
      <c r="M1606">
        <f>Table1[[#This Row],[Sales]]-Table1[[#This Row],[Total_Cost]]</f>
        <v>10482.300000000003</v>
      </c>
      <c r="N1606" s="1">
        <f>Table1[[#This Row],[Profit]]/Table1[[#This Row],[Sales]]</f>
        <v>0.3000000000000001</v>
      </c>
      <c r="O1606" t="str">
        <f>TEXT(Table1[[#This Row],[Order_Date]],"mmmm")</f>
        <v>July</v>
      </c>
      <c r="P1606">
        <f>YEAR(Table1[[#This Row],[Order_Date]])</f>
        <v>2025</v>
      </c>
      <c r="Q1606" t="str">
        <f>"Q"&amp;ROUNDUP(MONTH(Table1[[#This Row],[Order_Date]])/3,0)</f>
        <v>Q3</v>
      </c>
    </row>
    <row r="1607" spans="1:17" x14ac:dyDescent="0.25">
      <c r="A1607" t="s">
        <v>3155</v>
      </c>
      <c r="B1607" t="s">
        <v>1539</v>
      </c>
      <c r="C1607" t="s">
        <v>666</v>
      </c>
      <c r="D1607" t="s">
        <v>175</v>
      </c>
      <c r="E1607" t="str">
        <f>_xlfn.XLOOKUP(Table1[[#This Row],[Product_ID]],[1]!Table1[Product_ID],[1]!Table1[Product_Name])</f>
        <v>Clothing Product 49</v>
      </c>
      <c r="F1607" t="str">
        <f>_xlfn.XLOOKUP(Table1[[#This Row],[Product_ID]],[1]!Table1[Product_ID],[1]!Table1[Category])</f>
        <v>Clothing</v>
      </c>
      <c r="G1607">
        <f>_xlfn.XLOOKUP(Table1[[#This Row],[Product_ID]],[1]!Table1[Product_ID],[1]!Table1[Unit_Price])</f>
        <v>4071</v>
      </c>
      <c r="H1607">
        <f>_xlfn.XLOOKUP(Table1[[#This Row],[Product_ID]],[1]!Table1[Product_ID],[1]!Table1[Cost])</f>
        <v>2442.6</v>
      </c>
      <c r="I1607">
        <v>1</v>
      </c>
      <c r="J1607">
        <v>15</v>
      </c>
      <c r="K1607">
        <f>Table1[[#This Row],[Quantity]]*Table1[[#This Row],[Unit_Price]]</f>
        <v>4071</v>
      </c>
      <c r="L1607">
        <f>Table1[[#This Row],[Quantity]]*Table1[[#This Row],[Cost]]</f>
        <v>2442.6</v>
      </c>
      <c r="M1607">
        <f>Table1[[#This Row],[Sales]]-Table1[[#This Row],[Total_Cost]]</f>
        <v>1628.4</v>
      </c>
      <c r="N1607" s="1">
        <f>Table1[[#This Row],[Profit]]/Table1[[#This Row],[Sales]]</f>
        <v>0.4</v>
      </c>
      <c r="O1607" t="str">
        <f>TEXT(Table1[[#This Row],[Order_Date]],"mmmm")</f>
        <v>November</v>
      </c>
      <c r="P1607">
        <f>YEAR(Table1[[#This Row],[Order_Date]])</f>
        <v>2025</v>
      </c>
      <c r="Q1607" t="str">
        <f>"Q"&amp;ROUNDUP(MONTH(Table1[[#This Row],[Order_Date]])/3,0)</f>
        <v>Q4</v>
      </c>
    </row>
    <row r="1608" spans="1:17" x14ac:dyDescent="0.25">
      <c r="A1608" t="s">
        <v>3156</v>
      </c>
      <c r="B1608" t="s">
        <v>2730</v>
      </c>
      <c r="C1608" t="s">
        <v>2777</v>
      </c>
      <c r="D1608" t="s">
        <v>21</v>
      </c>
      <c r="E1608" t="str">
        <f>_xlfn.XLOOKUP(Table1[[#This Row],[Product_ID]],[1]!Table1[Product_ID],[1]!Table1[Product_Name])</f>
        <v>Electronics Product 77</v>
      </c>
      <c r="F1608" t="str">
        <f>_xlfn.XLOOKUP(Table1[[#This Row],[Product_ID]],[1]!Table1[Product_ID],[1]!Table1[Category])</f>
        <v>Electronics</v>
      </c>
      <c r="G1608">
        <f>_xlfn.XLOOKUP(Table1[[#This Row],[Product_ID]],[1]!Table1[Product_ID],[1]!Table1[Unit_Price])</f>
        <v>42787</v>
      </c>
      <c r="H1608">
        <f>_xlfn.XLOOKUP(Table1[[#This Row],[Product_ID]],[1]!Table1[Product_ID],[1]!Table1[Cost])</f>
        <v>29950.9</v>
      </c>
      <c r="I1608">
        <v>2</v>
      </c>
      <c r="J1608">
        <v>5</v>
      </c>
      <c r="K1608">
        <f>Table1[[#This Row],[Quantity]]*Table1[[#This Row],[Unit_Price]]</f>
        <v>85574</v>
      </c>
      <c r="L1608">
        <f>Table1[[#This Row],[Quantity]]*Table1[[#This Row],[Cost]]</f>
        <v>59901.8</v>
      </c>
      <c r="M1608">
        <f>Table1[[#This Row],[Sales]]-Table1[[#This Row],[Total_Cost]]</f>
        <v>25672.199999999997</v>
      </c>
      <c r="N1608" s="1">
        <f>Table1[[#This Row],[Profit]]/Table1[[#This Row],[Sales]]</f>
        <v>0.3</v>
      </c>
      <c r="O1608" t="str">
        <f>TEXT(Table1[[#This Row],[Order_Date]],"mmmm")</f>
        <v>June</v>
      </c>
      <c r="P1608">
        <f>YEAR(Table1[[#This Row],[Order_Date]])</f>
        <v>2024</v>
      </c>
      <c r="Q1608" t="str">
        <f>"Q"&amp;ROUNDUP(MONTH(Table1[[#This Row],[Order_Date]])/3,0)</f>
        <v>Q2</v>
      </c>
    </row>
    <row r="1609" spans="1:17" x14ac:dyDescent="0.25">
      <c r="A1609" t="s">
        <v>3157</v>
      </c>
      <c r="B1609" t="s">
        <v>1153</v>
      </c>
      <c r="C1609" t="s">
        <v>1896</v>
      </c>
      <c r="D1609" t="s">
        <v>123</v>
      </c>
      <c r="E1609" t="str">
        <f>_xlfn.XLOOKUP(Table1[[#This Row],[Product_ID]],[1]!Table1[Product_ID],[1]!Table1[Product_Name])</f>
        <v>Electronics Product 99</v>
      </c>
      <c r="F1609" t="str">
        <f>_xlfn.XLOOKUP(Table1[[#This Row],[Product_ID]],[1]!Table1[Product_ID],[1]!Table1[Category])</f>
        <v>Electronics</v>
      </c>
      <c r="G1609">
        <f>_xlfn.XLOOKUP(Table1[[#This Row],[Product_ID]],[1]!Table1[Product_ID],[1]!Table1[Unit_Price])</f>
        <v>48012</v>
      </c>
      <c r="H1609">
        <f>_xlfn.XLOOKUP(Table1[[#This Row],[Product_ID]],[1]!Table1[Product_ID],[1]!Table1[Cost])</f>
        <v>24006</v>
      </c>
      <c r="I1609">
        <v>3</v>
      </c>
      <c r="J1609">
        <v>0</v>
      </c>
      <c r="K1609">
        <f>Table1[[#This Row],[Quantity]]*Table1[[#This Row],[Unit_Price]]</f>
        <v>144036</v>
      </c>
      <c r="L1609">
        <f>Table1[[#This Row],[Quantity]]*Table1[[#This Row],[Cost]]</f>
        <v>72018</v>
      </c>
      <c r="M1609">
        <f>Table1[[#This Row],[Sales]]-Table1[[#This Row],[Total_Cost]]</f>
        <v>72018</v>
      </c>
      <c r="N1609" s="1">
        <f>Table1[[#This Row],[Profit]]/Table1[[#This Row],[Sales]]</f>
        <v>0.5</v>
      </c>
      <c r="O1609" t="str">
        <f>TEXT(Table1[[#This Row],[Order_Date]],"mmmm")</f>
        <v>October</v>
      </c>
      <c r="P1609">
        <f>YEAR(Table1[[#This Row],[Order_Date]])</f>
        <v>2025</v>
      </c>
      <c r="Q1609" t="str">
        <f>"Q"&amp;ROUNDUP(MONTH(Table1[[#This Row],[Order_Date]])/3,0)</f>
        <v>Q4</v>
      </c>
    </row>
    <row r="1610" spans="1:17" x14ac:dyDescent="0.25">
      <c r="A1610" t="s">
        <v>3158</v>
      </c>
      <c r="B1610" t="s">
        <v>2865</v>
      </c>
      <c r="C1610" t="s">
        <v>591</v>
      </c>
      <c r="D1610" t="s">
        <v>615</v>
      </c>
      <c r="E1610" t="str">
        <f>_xlfn.XLOOKUP(Table1[[#This Row],[Product_ID]],[1]!Table1[Product_ID],[1]!Table1[Product_Name])</f>
        <v>Home &amp; Kitchen Product 92</v>
      </c>
      <c r="F1610" t="str">
        <f>_xlfn.XLOOKUP(Table1[[#This Row],[Product_ID]],[1]!Table1[Product_ID],[1]!Table1[Category])</f>
        <v>Home &amp; Kitchen</v>
      </c>
      <c r="G1610">
        <f>_xlfn.XLOOKUP(Table1[[#This Row],[Product_ID]],[1]!Table1[Product_ID],[1]!Table1[Unit_Price])</f>
        <v>7315</v>
      </c>
      <c r="H1610">
        <f>_xlfn.XLOOKUP(Table1[[#This Row],[Product_ID]],[1]!Table1[Product_ID],[1]!Table1[Cost])</f>
        <v>4389</v>
      </c>
      <c r="I1610">
        <v>2</v>
      </c>
      <c r="J1610">
        <v>0</v>
      </c>
      <c r="K1610">
        <f>Table1[[#This Row],[Quantity]]*Table1[[#This Row],[Unit_Price]]</f>
        <v>14630</v>
      </c>
      <c r="L1610">
        <f>Table1[[#This Row],[Quantity]]*Table1[[#This Row],[Cost]]</f>
        <v>8778</v>
      </c>
      <c r="M1610">
        <f>Table1[[#This Row],[Sales]]-Table1[[#This Row],[Total_Cost]]</f>
        <v>5852</v>
      </c>
      <c r="N1610" s="1">
        <f>Table1[[#This Row],[Profit]]/Table1[[#This Row],[Sales]]</f>
        <v>0.4</v>
      </c>
      <c r="O1610" t="str">
        <f>TEXT(Table1[[#This Row],[Order_Date]],"mmmm")</f>
        <v>March</v>
      </c>
      <c r="P1610">
        <f>YEAR(Table1[[#This Row],[Order_Date]])</f>
        <v>2025</v>
      </c>
      <c r="Q1610" t="str">
        <f>"Q"&amp;ROUNDUP(MONTH(Table1[[#This Row],[Order_Date]])/3,0)</f>
        <v>Q1</v>
      </c>
    </row>
    <row r="1611" spans="1:17" x14ac:dyDescent="0.25">
      <c r="A1611" t="s">
        <v>3159</v>
      </c>
      <c r="B1611" t="s">
        <v>1415</v>
      </c>
      <c r="C1611" t="s">
        <v>3160</v>
      </c>
      <c r="D1611" t="s">
        <v>171</v>
      </c>
      <c r="E1611" t="str">
        <f>_xlfn.XLOOKUP(Table1[[#This Row],[Product_ID]],[1]!Table1[Product_ID],[1]!Table1[Product_Name])</f>
        <v>Clothing Product 27</v>
      </c>
      <c r="F1611" t="str">
        <f>_xlfn.XLOOKUP(Table1[[#This Row],[Product_ID]],[1]!Table1[Product_ID],[1]!Table1[Category])</f>
        <v>Clothing</v>
      </c>
      <c r="G1611">
        <f>_xlfn.XLOOKUP(Table1[[#This Row],[Product_ID]],[1]!Table1[Product_ID],[1]!Table1[Unit_Price])</f>
        <v>4969</v>
      </c>
      <c r="H1611">
        <f>_xlfn.XLOOKUP(Table1[[#This Row],[Product_ID]],[1]!Table1[Product_ID],[1]!Table1[Cost])</f>
        <v>2484.5</v>
      </c>
      <c r="I1611">
        <v>1</v>
      </c>
      <c r="J1611">
        <v>15</v>
      </c>
      <c r="K1611">
        <f>Table1[[#This Row],[Quantity]]*Table1[[#This Row],[Unit_Price]]</f>
        <v>4969</v>
      </c>
      <c r="L1611">
        <f>Table1[[#This Row],[Quantity]]*Table1[[#This Row],[Cost]]</f>
        <v>2484.5</v>
      </c>
      <c r="M1611">
        <f>Table1[[#This Row],[Sales]]-Table1[[#This Row],[Total_Cost]]</f>
        <v>2484.5</v>
      </c>
      <c r="N1611" s="1">
        <f>Table1[[#This Row],[Profit]]/Table1[[#This Row],[Sales]]</f>
        <v>0.5</v>
      </c>
      <c r="O1611" t="str">
        <f>TEXT(Table1[[#This Row],[Order_Date]],"mmmm")</f>
        <v>June</v>
      </c>
      <c r="P1611">
        <f>YEAR(Table1[[#This Row],[Order_Date]])</f>
        <v>2025</v>
      </c>
      <c r="Q1611" t="str">
        <f>"Q"&amp;ROUNDUP(MONTH(Table1[[#This Row],[Order_Date]])/3,0)</f>
        <v>Q2</v>
      </c>
    </row>
    <row r="1612" spans="1:17" x14ac:dyDescent="0.25">
      <c r="A1612" t="s">
        <v>3161</v>
      </c>
      <c r="B1612" t="s">
        <v>121</v>
      </c>
      <c r="C1612" t="s">
        <v>981</v>
      </c>
      <c r="D1612" t="s">
        <v>461</v>
      </c>
      <c r="E1612" t="str">
        <f>_xlfn.XLOOKUP(Table1[[#This Row],[Product_ID]],[1]!Table1[Product_ID],[1]!Table1[Product_Name])</f>
        <v>Beauty Product 13</v>
      </c>
      <c r="F1612" t="str">
        <f>_xlfn.XLOOKUP(Table1[[#This Row],[Product_ID]],[1]!Table1[Product_ID],[1]!Table1[Category])</f>
        <v>Beauty</v>
      </c>
      <c r="G1612">
        <f>_xlfn.XLOOKUP(Table1[[#This Row],[Product_ID]],[1]!Table1[Product_ID],[1]!Table1[Unit_Price])</f>
        <v>639</v>
      </c>
      <c r="H1612">
        <f>_xlfn.XLOOKUP(Table1[[#This Row],[Product_ID]],[1]!Table1[Product_ID],[1]!Table1[Cost])</f>
        <v>319.5</v>
      </c>
      <c r="I1612">
        <v>3</v>
      </c>
      <c r="J1612">
        <v>5</v>
      </c>
      <c r="K1612">
        <f>Table1[[#This Row],[Quantity]]*Table1[[#This Row],[Unit_Price]]</f>
        <v>1917</v>
      </c>
      <c r="L1612">
        <f>Table1[[#This Row],[Quantity]]*Table1[[#This Row],[Cost]]</f>
        <v>958.5</v>
      </c>
      <c r="M1612">
        <f>Table1[[#This Row],[Sales]]-Table1[[#This Row],[Total_Cost]]</f>
        <v>958.5</v>
      </c>
      <c r="N1612" s="1">
        <f>Table1[[#This Row],[Profit]]/Table1[[#This Row],[Sales]]</f>
        <v>0.5</v>
      </c>
      <c r="O1612" t="str">
        <f>TEXT(Table1[[#This Row],[Order_Date]],"mmmm")</f>
        <v>December</v>
      </c>
      <c r="P1612">
        <f>YEAR(Table1[[#This Row],[Order_Date]])</f>
        <v>2024</v>
      </c>
      <c r="Q1612" t="str">
        <f>"Q"&amp;ROUNDUP(MONTH(Table1[[#This Row],[Order_Date]])/3,0)</f>
        <v>Q4</v>
      </c>
    </row>
    <row r="1613" spans="1:17" x14ac:dyDescent="0.25">
      <c r="A1613" t="s">
        <v>3162</v>
      </c>
      <c r="B1613" t="s">
        <v>803</v>
      </c>
      <c r="C1613" t="s">
        <v>92</v>
      </c>
      <c r="D1613" t="s">
        <v>753</v>
      </c>
      <c r="E1613" t="str">
        <f>_xlfn.XLOOKUP(Table1[[#This Row],[Product_ID]],[1]!Table1[Product_ID],[1]!Table1[Product_Name])</f>
        <v>Beauty Product 73</v>
      </c>
      <c r="F1613" t="str">
        <f>_xlfn.XLOOKUP(Table1[[#This Row],[Product_ID]],[1]!Table1[Product_ID],[1]!Table1[Category])</f>
        <v>Beauty</v>
      </c>
      <c r="G1613">
        <f>_xlfn.XLOOKUP(Table1[[#This Row],[Product_ID]],[1]!Table1[Product_ID],[1]!Table1[Unit_Price])</f>
        <v>626</v>
      </c>
      <c r="H1613">
        <f>_xlfn.XLOOKUP(Table1[[#This Row],[Product_ID]],[1]!Table1[Product_ID],[1]!Table1[Cost])</f>
        <v>438.2</v>
      </c>
      <c r="I1613">
        <v>2</v>
      </c>
      <c r="J1613">
        <v>0</v>
      </c>
      <c r="K1613">
        <f>Table1[[#This Row],[Quantity]]*Table1[[#This Row],[Unit_Price]]</f>
        <v>1252</v>
      </c>
      <c r="L1613">
        <f>Table1[[#This Row],[Quantity]]*Table1[[#This Row],[Cost]]</f>
        <v>876.4</v>
      </c>
      <c r="M1613">
        <f>Table1[[#This Row],[Sales]]-Table1[[#This Row],[Total_Cost]]</f>
        <v>375.6</v>
      </c>
      <c r="N1613" s="1">
        <f>Table1[[#This Row],[Profit]]/Table1[[#This Row],[Sales]]</f>
        <v>0.30000000000000004</v>
      </c>
      <c r="O1613" t="str">
        <f>TEXT(Table1[[#This Row],[Order_Date]],"mmmm")</f>
        <v>June</v>
      </c>
      <c r="P1613">
        <f>YEAR(Table1[[#This Row],[Order_Date]])</f>
        <v>2024</v>
      </c>
      <c r="Q1613" t="str">
        <f>"Q"&amp;ROUNDUP(MONTH(Table1[[#This Row],[Order_Date]])/3,0)</f>
        <v>Q2</v>
      </c>
    </row>
    <row r="1614" spans="1:17" x14ac:dyDescent="0.25">
      <c r="A1614" t="s">
        <v>3163</v>
      </c>
      <c r="B1614" t="s">
        <v>694</v>
      </c>
      <c r="C1614" t="s">
        <v>1779</v>
      </c>
      <c r="D1614" t="s">
        <v>1034</v>
      </c>
      <c r="E1614" t="str">
        <f>_xlfn.XLOOKUP(Table1[[#This Row],[Product_ID]],[1]!Table1[Product_ID],[1]!Table1[Product_Name])</f>
        <v>Electronics Product 36</v>
      </c>
      <c r="F1614" t="str">
        <f>_xlfn.XLOOKUP(Table1[[#This Row],[Product_ID]],[1]!Table1[Product_ID],[1]!Table1[Category])</f>
        <v>Electronics</v>
      </c>
      <c r="G1614">
        <f>_xlfn.XLOOKUP(Table1[[#This Row],[Product_ID]],[1]!Table1[Product_ID],[1]!Table1[Unit_Price])</f>
        <v>3046</v>
      </c>
      <c r="H1614">
        <f>_xlfn.XLOOKUP(Table1[[#This Row],[Product_ID]],[1]!Table1[Product_ID],[1]!Table1[Cost])</f>
        <v>1827.6</v>
      </c>
      <c r="I1614">
        <v>3</v>
      </c>
      <c r="J1614">
        <v>0</v>
      </c>
      <c r="K1614">
        <f>Table1[[#This Row],[Quantity]]*Table1[[#This Row],[Unit_Price]]</f>
        <v>9138</v>
      </c>
      <c r="L1614">
        <f>Table1[[#This Row],[Quantity]]*Table1[[#This Row],[Cost]]</f>
        <v>5482.7999999999993</v>
      </c>
      <c r="M1614">
        <f>Table1[[#This Row],[Sales]]-Table1[[#This Row],[Total_Cost]]</f>
        <v>3655.2000000000007</v>
      </c>
      <c r="N1614" s="1">
        <f>Table1[[#This Row],[Profit]]/Table1[[#This Row],[Sales]]</f>
        <v>0.40000000000000008</v>
      </c>
      <c r="O1614" t="str">
        <f>TEXT(Table1[[#This Row],[Order_Date]],"mmmm")</f>
        <v>January</v>
      </c>
      <c r="P1614">
        <f>YEAR(Table1[[#This Row],[Order_Date]])</f>
        <v>2025</v>
      </c>
      <c r="Q1614" t="str">
        <f>"Q"&amp;ROUNDUP(MONTH(Table1[[#This Row],[Order_Date]])/3,0)</f>
        <v>Q1</v>
      </c>
    </row>
    <row r="1615" spans="1:17" x14ac:dyDescent="0.25">
      <c r="A1615" t="s">
        <v>3164</v>
      </c>
      <c r="B1615" t="s">
        <v>1876</v>
      </c>
      <c r="C1615" t="s">
        <v>2243</v>
      </c>
      <c r="D1615" t="s">
        <v>9</v>
      </c>
      <c r="E1615" t="str">
        <f>_xlfn.XLOOKUP(Table1[[#This Row],[Product_ID]],[1]!Table1[Product_ID],[1]!Table1[Product_Name])</f>
        <v>Home &amp; Kitchen Product 10</v>
      </c>
      <c r="F1615" t="str">
        <f>_xlfn.XLOOKUP(Table1[[#This Row],[Product_ID]],[1]!Table1[Product_ID],[1]!Table1[Category])</f>
        <v>Home &amp; Kitchen</v>
      </c>
      <c r="G1615">
        <f>_xlfn.XLOOKUP(Table1[[#This Row],[Product_ID]],[1]!Table1[Product_ID],[1]!Table1[Unit_Price])</f>
        <v>10936</v>
      </c>
      <c r="H1615">
        <f>_xlfn.XLOOKUP(Table1[[#This Row],[Product_ID]],[1]!Table1[Product_ID],[1]!Table1[Cost])</f>
        <v>6561.6</v>
      </c>
      <c r="I1615">
        <v>3</v>
      </c>
      <c r="J1615">
        <v>20</v>
      </c>
      <c r="K1615">
        <f>Table1[[#This Row],[Quantity]]*Table1[[#This Row],[Unit_Price]]</f>
        <v>32808</v>
      </c>
      <c r="L1615">
        <f>Table1[[#This Row],[Quantity]]*Table1[[#This Row],[Cost]]</f>
        <v>19684.800000000003</v>
      </c>
      <c r="M1615">
        <f>Table1[[#This Row],[Sales]]-Table1[[#This Row],[Total_Cost]]</f>
        <v>13123.199999999997</v>
      </c>
      <c r="N1615" s="1">
        <f>Table1[[#This Row],[Profit]]/Table1[[#This Row],[Sales]]</f>
        <v>0.39999999999999991</v>
      </c>
      <c r="O1615" t="str">
        <f>TEXT(Table1[[#This Row],[Order_Date]],"mmmm")</f>
        <v>June</v>
      </c>
      <c r="P1615">
        <f>YEAR(Table1[[#This Row],[Order_Date]])</f>
        <v>2025</v>
      </c>
      <c r="Q1615" t="str">
        <f>"Q"&amp;ROUNDUP(MONTH(Table1[[#This Row],[Order_Date]])/3,0)</f>
        <v>Q2</v>
      </c>
    </row>
    <row r="1616" spans="1:17" x14ac:dyDescent="0.25">
      <c r="A1616" t="s">
        <v>3165</v>
      </c>
      <c r="B1616" t="s">
        <v>1036</v>
      </c>
      <c r="C1616" t="s">
        <v>554</v>
      </c>
      <c r="D1616" t="s">
        <v>604</v>
      </c>
      <c r="E1616" t="str">
        <f>_xlfn.XLOOKUP(Table1[[#This Row],[Product_ID]],[1]!Table1[Product_ID],[1]!Table1[Product_Name])</f>
        <v>Home &amp; Kitchen Product 39</v>
      </c>
      <c r="F1616" t="str">
        <f>_xlfn.XLOOKUP(Table1[[#This Row],[Product_ID]],[1]!Table1[Product_ID],[1]!Table1[Category])</f>
        <v>Home &amp; Kitchen</v>
      </c>
      <c r="G1616">
        <f>_xlfn.XLOOKUP(Table1[[#This Row],[Product_ID]],[1]!Table1[Product_ID],[1]!Table1[Unit_Price])</f>
        <v>9543</v>
      </c>
      <c r="H1616">
        <f>_xlfn.XLOOKUP(Table1[[#This Row],[Product_ID]],[1]!Table1[Product_ID],[1]!Table1[Cost])</f>
        <v>4771.5</v>
      </c>
      <c r="I1616">
        <v>1</v>
      </c>
      <c r="J1616">
        <v>5</v>
      </c>
      <c r="K1616">
        <f>Table1[[#This Row],[Quantity]]*Table1[[#This Row],[Unit_Price]]</f>
        <v>9543</v>
      </c>
      <c r="L1616">
        <f>Table1[[#This Row],[Quantity]]*Table1[[#This Row],[Cost]]</f>
        <v>4771.5</v>
      </c>
      <c r="M1616">
        <f>Table1[[#This Row],[Sales]]-Table1[[#This Row],[Total_Cost]]</f>
        <v>4771.5</v>
      </c>
      <c r="N1616" s="1">
        <f>Table1[[#This Row],[Profit]]/Table1[[#This Row],[Sales]]</f>
        <v>0.5</v>
      </c>
      <c r="O1616" t="str">
        <f>TEXT(Table1[[#This Row],[Order_Date]],"mmmm")</f>
        <v>February</v>
      </c>
      <c r="P1616">
        <f>YEAR(Table1[[#This Row],[Order_Date]])</f>
        <v>2025</v>
      </c>
      <c r="Q1616" t="str">
        <f>"Q"&amp;ROUNDUP(MONTH(Table1[[#This Row],[Order_Date]])/3,0)</f>
        <v>Q1</v>
      </c>
    </row>
    <row r="1617" spans="1:17" x14ac:dyDescent="0.25">
      <c r="A1617" t="s">
        <v>3166</v>
      </c>
      <c r="B1617" t="s">
        <v>1818</v>
      </c>
      <c r="C1617" t="s">
        <v>686</v>
      </c>
      <c r="D1617" t="s">
        <v>313</v>
      </c>
      <c r="E1617" t="str">
        <f>_xlfn.XLOOKUP(Table1[[#This Row],[Product_ID]],[1]!Table1[Product_ID],[1]!Table1[Product_Name])</f>
        <v>Sports Product 44</v>
      </c>
      <c r="F1617" t="str">
        <f>_xlfn.XLOOKUP(Table1[[#This Row],[Product_ID]],[1]!Table1[Product_ID],[1]!Table1[Category])</f>
        <v>Sports</v>
      </c>
      <c r="G1617">
        <f>_xlfn.XLOOKUP(Table1[[#This Row],[Product_ID]],[1]!Table1[Product_ID],[1]!Table1[Unit_Price])</f>
        <v>5008</v>
      </c>
      <c r="H1617">
        <f>_xlfn.XLOOKUP(Table1[[#This Row],[Product_ID]],[1]!Table1[Product_ID],[1]!Table1[Cost])</f>
        <v>3505.6</v>
      </c>
      <c r="I1617">
        <v>5</v>
      </c>
      <c r="J1617">
        <v>15</v>
      </c>
      <c r="K1617">
        <f>Table1[[#This Row],[Quantity]]*Table1[[#This Row],[Unit_Price]]</f>
        <v>25040</v>
      </c>
      <c r="L1617">
        <f>Table1[[#This Row],[Quantity]]*Table1[[#This Row],[Cost]]</f>
        <v>17528</v>
      </c>
      <c r="M1617">
        <f>Table1[[#This Row],[Sales]]-Table1[[#This Row],[Total_Cost]]</f>
        <v>7512</v>
      </c>
      <c r="N1617" s="1">
        <f>Table1[[#This Row],[Profit]]/Table1[[#This Row],[Sales]]</f>
        <v>0.3</v>
      </c>
      <c r="O1617" t="str">
        <f>TEXT(Table1[[#This Row],[Order_Date]],"mmmm")</f>
        <v>October</v>
      </c>
      <c r="P1617">
        <f>YEAR(Table1[[#This Row],[Order_Date]])</f>
        <v>2025</v>
      </c>
      <c r="Q1617" t="str">
        <f>"Q"&amp;ROUNDUP(MONTH(Table1[[#This Row],[Order_Date]])/3,0)</f>
        <v>Q4</v>
      </c>
    </row>
    <row r="1618" spans="1:17" x14ac:dyDescent="0.25">
      <c r="A1618" t="s">
        <v>3167</v>
      </c>
      <c r="B1618" t="s">
        <v>3168</v>
      </c>
      <c r="C1618" t="s">
        <v>272</v>
      </c>
      <c r="D1618" t="s">
        <v>373</v>
      </c>
      <c r="E1618" t="str">
        <f>_xlfn.XLOOKUP(Table1[[#This Row],[Product_ID]],[1]!Table1[Product_ID],[1]!Table1[Product_Name])</f>
        <v>Sports Product 26</v>
      </c>
      <c r="F1618" t="str">
        <f>_xlfn.XLOOKUP(Table1[[#This Row],[Product_ID]],[1]!Table1[Product_ID],[1]!Table1[Category])</f>
        <v>Sports</v>
      </c>
      <c r="G1618">
        <f>_xlfn.XLOOKUP(Table1[[#This Row],[Product_ID]],[1]!Table1[Product_ID],[1]!Table1[Unit_Price])</f>
        <v>4882</v>
      </c>
      <c r="H1618">
        <f>_xlfn.XLOOKUP(Table1[[#This Row],[Product_ID]],[1]!Table1[Product_ID],[1]!Table1[Cost])</f>
        <v>2929.2</v>
      </c>
      <c r="I1618">
        <v>3</v>
      </c>
      <c r="J1618">
        <v>20</v>
      </c>
      <c r="K1618">
        <f>Table1[[#This Row],[Quantity]]*Table1[[#This Row],[Unit_Price]]</f>
        <v>14646</v>
      </c>
      <c r="L1618">
        <f>Table1[[#This Row],[Quantity]]*Table1[[#This Row],[Cost]]</f>
        <v>8787.5999999999985</v>
      </c>
      <c r="M1618">
        <f>Table1[[#This Row],[Sales]]-Table1[[#This Row],[Total_Cost]]</f>
        <v>5858.4000000000015</v>
      </c>
      <c r="N1618" s="1">
        <f>Table1[[#This Row],[Profit]]/Table1[[#This Row],[Sales]]</f>
        <v>0.40000000000000008</v>
      </c>
      <c r="O1618" t="str">
        <f>TEXT(Table1[[#This Row],[Order_Date]],"mmmm")</f>
        <v>September</v>
      </c>
      <c r="P1618">
        <f>YEAR(Table1[[#This Row],[Order_Date]])</f>
        <v>2025</v>
      </c>
      <c r="Q1618" t="str">
        <f>"Q"&amp;ROUNDUP(MONTH(Table1[[#This Row],[Order_Date]])/3,0)</f>
        <v>Q3</v>
      </c>
    </row>
    <row r="1619" spans="1:17" x14ac:dyDescent="0.25">
      <c r="A1619" t="s">
        <v>3169</v>
      </c>
      <c r="B1619" t="s">
        <v>396</v>
      </c>
      <c r="C1619" t="s">
        <v>243</v>
      </c>
      <c r="D1619" t="s">
        <v>49</v>
      </c>
      <c r="E1619" t="str">
        <f>_xlfn.XLOOKUP(Table1[[#This Row],[Product_ID]],[1]!Table1[Product_ID],[1]!Table1[Product_Name])</f>
        <v>Sports Product 65</v>
      </c>
      <c r="F1619" t="str">
        <f>_xlfn.XLOOKUP(Table1[[#This Row],[Product_ID]],[1]!Table1[Product_ID],[1]!Table1[Category])</f>
        <v>Sports</v>
      </c>
      <c r="G1619">
        <f>_xlfn.XLOOKUP(Table1[[#This Row],[Product_ID]],[1]!Table1[Product_ID],[1]!Table1[Unit_Price])</f>
        <v>4421</v>
      </c>
      <c r="H1619">
        <f>_xlfn.XLOOKUP(Table1[[#This Row],[Product_ID]],[1]!Table1[Product_ID],[1]!Table1[Cost])</f>
        <v>3094.7</v>
      </c>
      <c r="I1619">
        <v>5</v>
      </c>
      <c r="J1619">
        <v>0</v>
      </c>
      <c r="K1619">
        <f>Table1[[#This Row],[Quantity]]*Table1[[#This Row],[Unit_Price]]</f>
        <v>22105</v>
      </c>
      <c r="L1619">
        <f>Table1[[#This Row],[Quantity]]*Table1[[#This Row],[Cost]]</f>
        <v>15473.5</v>
      </c>
      <c r="M1619">
        <f>Table1[[#This Row],[Sales]]-Table1[[#This Row],[Total_Cost]]</f>
        <v>6631.5</v>
      </c>
      <c r="N1619" s="1">
        <f>Table1[[#This Row],[Profit]]/Table1[[#This Row],[Sales]]</f>
        <v>0.3</v>
      </c>
      <c r="O1619" t="str">
        <f>TEXT(Table1[[#This Row],[Order_Date]],"mmmm")</f>
        <v>August</v>
      </c>
      <c r="P1619">
        <f>YEAR(Table1[[#This Row],[Order_Date]])</f>
        <v>2024</v>
      </c>
      <c r="Q1619" t="str">
        <f>"Q"&amp;ROUNDUP(MONTH(Table1[[#This Row],[Order_Date]])/3,0)</f>
        <v>Q3</v>
      </c>
    </row>
    <row r="1620" spans="1:17" x14ac:dyDescent="0.25">
      <c r="A1620" t="s">
        <v>3170</v>
      </c>
      <c r="B1620" t="s">
        <v>779</v>
      </c>
      <c r="C1620" t="s">
        <v>651</v>
      </c>
      <c r="D1620" t="s">
        <v>153</v>
      </c>
      <c r="E1620" t="str">
        <f>_xlfn.XLOOKUP(Table1[[#This Row],[Product_ID]],[1]!Table1[Product_ID],[1]!Table1[Product_Name])</f>
        <v>Beauty Product 98</v>
      </c>
      <c r="F1620" t="str">
        <f>_xlfn.XLOOKUP(Table1[[#This Row],[Product_ID]],[1]!Table1[Product_ID],[1]!Table1[Category])</f>
        <v>Beauty</v>
      </c>
      <c r="G1620">
        <f>_xlfn.XLOOKUP(Table1[[#This Row],[Product_ID]],[1]!Table1[Product_ID],[1]!Table1[Unit_Price])</f>
        <v>1661</v>
      </c>
      <c r="H1620">
        <f>_xlfn.XLOOKUP(Table1[[#This Row],[Product_ID]],[1]!Table1[Product_ID],[1]!Table1[Cost])</f>
        <v>830.5</v>
      </c>
      <c r="I1620">
        <v>3</v>
      </c>
      <c r="J1620">
        <v>5</v>
      </c>
      <c r="K1620">
        <f>Table1[[#This Row],[Quantity]]*Table1[[#This Row],[Unit_Price]]</f>
        <v>4983</v>
      </c>
      <c r="L1620">
        <f>Table1[[#This Row],[Quantity]]*Table1[[#This Row],[Cost]]</f>
        <v>2491.5</v>
      </c>
      <c r="M1620">
        <f>Table1[[#This Row],[Sales]]-Table1[[#This Row],[Total_Cost]]</f>
        <v>2491.5</v>
      </c>
      <c r="N1620" s="1">
        <f>Table1[[#This Row],[Profit]]/Table1[[#This Row],[Sales]]</f>
        <v>0.5</v>
      </c>
      <c r="O1620" t="str">
        <f>TEXT(Table1[[#This Row],[Order_Date]],"mmmm")</f>
        <v>June</v>
      </c>
      <c r="P1620">
        <f>YEAR(Table1[[#This Row],[Order_Date]])</f>
        <v>2025</v>
      </c>
      <c r="Q1620" t="str">
        <f>"Q"&amp;ROUNDUP(MONTH(Table1[[#This Row],[Order_Date]])/3,0)</f>
        <v>Q2</v>
      </c>
    </row>
    <row r="1621" spans="1:17" x14ac:dyDescent="0.25">
      <c r="A1621" t="s">
        <v>3171</v>
      </c>
      <c r="B1621" t="s">
        <v>1243</v>
      </c>
      <c r="C1621" t="s">
        <v>334</v>
      </c>
      <c r="D1621" t="s">
        <v>366</v>
      </c>
      <c r="E1621" t="str">
        <f>_xlfn.XLOOKUP(Table1[[#This Row],[Product_ID]],[1]!Table1[Product_ID],[1]!Table1[Product_Name])</f>
        <v>Home &amp; Kitchen Product 93</v>
      </c>
      <c r="F1621" t="str">
        <f>_xlfn.XLOOKUP(Table1[[#This Row],[Product_ID]],[1]!Table1[Product_ID],[1]!Table1[Category])</f>
        <v>Home &amp; Kitchen</v>
      </c>
      <c r="G1621">
        <f>_xlfn.XLOOKUP(Table1[[#This Row],[Product_ID]],[1]!Table1[Product_ID],[1]!Table1[Unit_Price])</f>
        <v>10597</v>
      </c>
      <c r="H1621">
        <f>_xlfn.XLOOKUP(Table1[[#This Row],[Product_ID]],[1]!Table1[Product_ID],[1]!Table1[Cost])</f>
        <v>5298.5</v>
      </c>
      <c r="I1621">
        <v>3</v>
      </c>
      <c r="J1621">
        <v>10</v>
      </c>
      <c r="K1621">
        <f>Table1[[#This Row],[Quantity]]*Table1[[#This Row],[Unit_Price]]</f>
        <v>31791</v>
      </c>
      <c r="L1621">
        <f>Table1[[#This Row],[Quantity]]*Table1[[#This Row],[Cost]]</f>
        <v>15895.5</v>
      </c>
      <c r="M1621">
        <f>Table1[[#This Row],[Sales]]-Table1[[#This Row],[Total_Cost]]</f>
        <v>15895.5</v>
      </c>
      <c r="N1621" s="1">
        <f>Table1[[#This Row],[Profit]]/Table1[[#This Row],[Sales]]</f>
        <v>0.5</v>
      </c>
      <c r="O1621" t="str">
        <f>TEXT(Table1[[#This Row],[Order_Date]],"mmmm")</f>
        <v>January</v>
      </c>
      <c r="P1621">
        <f>YEAR(Table1[[#This Row],[Order_Date]])</f>
        <v>2024</v>
      </c>
      <c r="Q1621" t="str">
        <f>"Q"&amp;ROUNDUP(MONTH(Table1[[#This Row],[Order_Date]])/3,0)</f>
        <v>Q1</v>
      </c>
    </row>
    <row r="1622" spans="1:17" x14ac:dyDescent="0.25">
      <c r="A1622" t="s">
        <v>3172</v>
      </c>
      <c r="B1622" t="s">
        <v>1011</v>
      </c>
      <c r="C1622" t="s">
        <v>1409</v>
      </c>
      <c r="D1622" t="s">
        <v>270</v>
      </c>
      <c r="E1622" t="str">
        <f>_xlfn.XLOOKUP(Table1[[#This Row],[Product_ID]],[1]!Table1[Product_ID],[1]!Table1[Product_Name])</f>
        <v>Clothing Product 47</v>
      </c>
      <c r="F1622" t="str">
        <f>_xlfn.XLOOKUP(Table1[[#This Row],[Product_ID]],[1]!Table1[Product_ID],[1]!Table1[Category])</f>
        <v>Clothing</v>
      </c>
      <c r="G1622">
        <f>_xlfn.XLOOKUP(Table1[[#This Row],[Product_ID]],[1]!Table1[Product_ID],[1]!Table1[Unit_Price])</f>
        <v>3146</v>
      </c>
      <c r="H1622">
        <f>_xlfn.XLOOKUP(Table1[[#This Row],[Product_ID]],[1]!Table1[Product_ID],[1]!Table1[Cost])</f>
        <v>1573</v>
      </c>
      <c r="I1622">
        <v>2</v>
      </c>
      <c r="J1622">
        <v>5</v>
      </c>
      <c r="K1622">
        <f>Table1[[#This Row],[Quantity]]*Table1[[#This Row],[Unit_Price]]</f>
        <v>6292</v>
      </c>
      <c r="L1622">
        <f>Table1[[#This Row],[Quantity]]*Table1[[#This Row],[Cost]]</f>
        <v>3146</v>
      </c>
      <c r="M1622">
        <f>Table1[[#This Row],[Sales]]-Table1[[#This Row],[Total_Cost]]</f>
        <v>3146</v>
      </c>
      <c r="N1622" s="1">
        <f>Table1[[#This Row],[Profit]]/Table1[[#This Row],[Sales]]</f>
        <v>0.5</v>
      </c>
      <c r="O1622" t="str">
        <f>TEXT(Table1[[#This Row],[Order_Date]],"mmmm")</f>
        <v>March</v>
      </c>
      <c r="P1622">
        <f>YEAR(Table1[[#This Row],[Order_Date]])</f>
        <v>2024</v>
      </c>
      <c r="Q1622" t="str">
        <f>"Q"&amp;ROUNDUP(MONTH(Table1[[#This Row],[Order_Date]])/3,0)</f>
        <v>Q1</v>
      </c>
    </row>
    <row r="1623" spans="1:17" x14ac:dyDescent="0.25">
      <c r="A1623" t="s">
        <v>3173</v>
      </c>
      <c r="B1623" t="s">
        <v>1980</v>
      </c>
      <c r="C1623" t="s">
        <v>2288</v>
      </c>
      <c r="D1623" t="s">
        <v>230</v>
      </c>
      <c r="E1623" t="str">
        <f>_xlfn.XLOOKUP(Table1[[#This Row],[Product_ID]],[1]!Table1[Product_ID],[1]!Table1[Product_Name])</f>
        <v>Beauty Product 16</v>
      </c>
      <c r="F1623" t="str">
        <f>_xlfn.XLOOKUP(Table1[[#This Row],[Product_ID]],[1]!Table1[Product_ID],[1]!Table1[Category])</f>
        <v>Beauty</v>
      </c>
      <c r="G1623">
        <f>_xlfn.XLOOKUP(Table1[[#This Row],[Product_ID]],[1]!Table1[Product_ID],[1]!Table1[Unit_Price])</f>
        <v>1591</v>
      </c>
      <c r="H1623">
        <f>_xlfn.XLOOKUP(Table1[[#This Row],[Product_ID]],[1]!Table1[Product_ID],[1]!Table1[Cost])</f>
        <v>1113.7</v>
      </c>
      <c r="I1623">
        <v>1</v>
      </c>
      <c r="J1623">
        <v>0</v>
      </c>
      <c r="K1623">
        <f>Table1[[#This Row],[Quantity]]*Table1[[#This Row],[Unit_Price]]</f>
        <v>1591</v>
      </c>
      <c r="L1623">
        <f>Table1[[#This Row],[Quantity]]*Table1[[#This Row],[Cost]]</f>
        <v>1113.7</v>
      </c>
      <c r="M1623">
        <f>Table1[[#This Row],[Sales]]-Table1[[#This Row],[Total_Cost]]</f>
        <v>477.29999999999995</v>
      </c>
      <c r="N1623" s="1">
        <f>Table1[[#This Row],[Profit]]/Table1[[#This Row],[Sales]]</f>
        <v>0.3</v>
      </c>
      <c r="O1623" t="str">
        <f>TEXT(Table1[[#This Row],[Order_Date]],"mmmm")</f>
        <v>March</v>
      </c>
      <c r="P1623">
        <f>YEAR(Table1[[#This Row],[Order_Date]])</f>
        <v>2025</v>
      </c>
      <c r="Q1623" t="str">
        <f>"Q"&amp;ROUNDUP(MONTH(Table1[[#This Row],[Order_Date]])/3,0)</f>
        <v>Q1</v>
      </c>
    </row>
    <row r="1624" spans="1:17" x14ac:dyDescent="0.25">
      <c r="A1624" t="s">
        <v>3174</v>
      </c>
      <c r="B1624" t="s">
        <v>1747</v>
      </c>
      <c r="C1624" t="s">
        <v>3175</v>
      </c>
      <c r="D1624" t="s">
        <v>654</v>
      </c>
      <c r="E1624" t="str">
        <f>_xlfn.XLOOKUP(Table1[[#This Row],[Product_ID]],[1]!Table1[Product_ID],[1]!Table1[Product_Name])</f>
        <v>Sports Product 40</v>
      </c>
      <c r="F1624" t="str">
        <f>_xlfn.XLOOKUP(Table1[[#This Row],[Product_ID]],[1]!Table1[Product_ID],[1]!Table1[Category])</f>
        <v>Sports</v>
      </c>
      <c r="G1624">
        <f>_xlfn.XLOOKUP(Table1[[#This Row],[Product_ID]],[1]!Table1[Product_ID],[1]!Table1[Unit_Price])</f>
        <v>6724</v>
      </c>
      <c r="H1624">
        <f>_xlfn.XLOOKUP(Table1[[#This Row],[Product_ID]],[1]!Table1[Product_ID],[1]!Table1[Cost])</f>
        <v>4034.4</v>
      </c>
      <c r="I1624">
        <v>1</v>
      </c>
      <c r="J1624">
        <v>0</v>
      </c>
      <c r="K1624">
        <f>Table1[[#This Row],[Quantity]]*Table1[[#This Row],[Unit_Price]]</f>
        <v>6724</v>
      </c>
      <c r="L1624">
        <f>Table1[[#This Row],[Quantity]]*Table1[[#This Row],[Cost]]</f>
        <v>4034.4</v>
      </c>
      <c r="M1624">
        <f>Table1[[#This Row],[Sales]]-Table1[[#This Row],[Total_Cost]]</f>
        <v>2689.6</v>
      </c>
      <c r="N1624" s="1">
        <f>Table1[[#This Row],[Profit]]/Table1[[#This Row],[Sales]]</f>
        <v>0.39999999999999997</v>
      </c>
      <c r="O1624" t="str">
        <f>TEXT(Table1[[#This Row],[Order_Date]],"mmmm")</f>
        <v>November</v>
      </c>
      <c r="P1624">
        <f>YEAR(Table1[[#This Row],[Order_Date]])</f>
        <v>2025</v>
      </c>
      <c r="Q1624" t="str">
        <f>"Q"&amp;ROUNDUP(MONTH(Table1[[#This Row],[Order_Date]])/3,0)</f>
        <v>Q4</v>
      </c>
    </row>
    <row r="1625" spans="1:17" x14ac:dyDescent="0.25">
      <c r="A1625" t="s">
        <v>3176</v>
      </c>
      <c r="B1625" t="s">
        <v>61</v>
      </c>
      <c r="C1625" t="s">
        <v>1078</v>
      </c>
      <c r="D1625" t="s">
        <v>385</v>
      </c>
      <c r="E1625" t="str">
        <f>_xlfn.XLOOKUP(Table1[[#This Row],[Product_ID]],[1]!Table1[Product_ID],[1]!Table1[Product_Name])</f>
        <v>Sports Product 54</v>
      </c>
      <c r="F1625" t="str">
        <f>_xlfn.XLOOKUP(Table1[[#This Row],[Product_ID]],[1]!Table1[Product_ID],[1]!Table1[Category])</f>
        <v>Sports</v>
      </c>
      <c r="G1625">
        <f>_xlfn.XLOOKUP(Table1[[#This Row],[Product_ID]],[1]!Table1[Product_ID],[1]!Table1[Unit_Price])</f>
        <v>611</v>
      </c>
      <c r="H1625">
        <f>_xlfn.XLOOKUP(Table1[[#This Row],[Product_ID]],[1]!Table1[Product_ID],[1]!Table1[Cost])</f>
        <v>427.7</v>
      </c>
      <c r="I1625">
        <v>3</v>
      </c>
      <c r="J1625">
        <v>0</v>
      </c>
      <c r="K1625">
        <f>Table1[[#This Row],[Quantity]]*Table1[[#This Row],[Unit_Price]]</f>
        <v>1833</v>
      </c>
      <c r="L1625">
        <f>Table1[[#This Row],[Quantity]]*Table1[[#This Row],[Cost]]</f>
        <v>1283.0999999999999</v>
      </c>
      <c r="M1625">
        <f>Table1[[#This Row],[Sales]]-Table1[[#This Row],[Total_Cost]]</f>
        <v>549.90000000000009</v>
      </c>
      <c r="N1625" s="1">
        <f>Table1[[#This Row],[Profit]]/Table1[[#This Row],[Sales]]</f>
        <v>0.30000000000000004</v>
      </c>
      <c r="O1625" t="str">
        <f>TEXT(Table1[[#This Row],[Order_Date]],"mmmm")</f>
        <v>October</v>
      </c>
      <c r="P1625">
        <f>YEAR(Table1[[#This Row],[Order_Date]])</f>
        <v>2024</v>
      </c>
      <c r="Q1625" t="str">
        <f>"Q"&amp;ROUNDUP(MONTH(Table1[[#This Row],[Order_Date]])/3,0)</f>
        <v>Q4</v>
      </c>
    </row>
    <row r="1626" spans="1:17" x14ac:dyDescent="0.25">
      <c r="A1626" t="s">
        <v>3177</v>
      </c>
      <c r="B1626" t="s">
        <v>3178</v>
      </c>
      <c r="C1626" t="s">
        <v>3179</v>
      </c>
      <c r="D1626" t="s">
        <v>598</v>
      </c>
      <c r="E1626" t="str">
        <f>_xlfn.XLOOKUP(Table1[[#This Row],[Product_ID]],[1]!Table1[Product_ID],[1]!Table1[Product_Name])</f>
        <v>Clothing Product 84</v>
      </c>
      <c r="F1626" t="str">
        <f>_xlfn.XLOOKUP(Table1[[#This Row],[Product_ID]],[1]!Table1[Product_ID],[1]!Table1[Category])</f>
        <v>Clothing</v>
      </c>
      <c r="G1626">
        <f>_xlfn.XLOOKUP(Table1[[#This Row],[Product_ID]],[1]!Table1[Product_ID],[1]!Table1[Unit_Price])</f>
        <v>3921</v>
      </c>
      <c r="H1626">
        <f>_xlfn.XLOOKUP(Table1[[#This Row],[Product_ID]],[1]!Table1[Product_ID],[1]!Table1[Cost])</f>
        <v>2352.6</v>
      </c>
      <c r="I1626">
        <v>4</v>
      </c>
      <c r="J1626">
        <v>15</v>
      </c>
      <c r="K1626">
        <f>Table1[[#This Row],[Quantity]]*Table1[[#This Row],[Unit_Price]]</f>
        <v>15684</v>
      </c>
      <c r="L1626">
        <f>Table1[[#This Row],[Quantity]]*Table1[[#This Row],[Cost]]</f>
        <v>9410.4</v>
      </c>
      <c r="M1626">
        <f>Table1[[#This Row],[Sales]]-Table1[[#This Row],[Total_Cost]]</f>
        <v>6273.6</v>
      </c>
      <c r="N1626" s="1">
        <f>Table1[[#This Row],[Profit]]/Table1[[#This Row],[Sales]]</f>
        <v>0.4</v>
      </c>
      <c r="O1626" t="str">
        <f>TEXT(Table1[[#This Row],[Order_Date]],"mmmm")</f>
        <v>October</v>
      </c>
      <c r="P1626">
        <f>YEAR(Table1[[#This Row],[Order_Date]])</f>
        <v>2024</v>
      </c>
      <c r="Q1626" t="str">
        <f>"Q"&amp;ROUNDUP(MONTH(Table1[[#This Row],[Order_Date]])/3,0)</f>
        <v>Q4</v>
      </c>
    </row>
    <row r="1627" spans="1:17" x14ac:dyDescent="0.25">
      <c r="A1627" t="s">
        <v>3180</v>
      </c>
      <c r="B1627" t="s">
        <v>2705</v>
      </c>
      <c r="C1627" t="s">
        <v>1668</v>
      </c>
      <c r="D1627" t="s">
        <v>898</v>
      </c>
      <c r="E1627" t="str">
        <f>_xlfn.XLOOKUP(Table1[[#This Row],[Product_ID]],[1]!Table1[Product_ID],[1]!Table1[Product_Name])</f>
        <v>Sports Product 29</v>
      </c>
      <c r="F1627" t="str">
        <f>_xlfn.XLOOKUP(Table1[[#This Row],[Product_ID]],[1]!Table1[Product_ID],[1]!Table1[Category])</f>
        <v>Sports</v>
      </c>
      <c r="G1627">
        <f>_xlfn.XLOOKUP(Table1[[#This Row],[Product_ID]],[1]!Table1[Product_ID],[1]!Table1[Unit_Price])</f>
        <v>2105</v>
      </c>
      <c r="H1627">
        <f>_xlfn.XLOOKUP(Table1[[#This Row],[Product_ID]],[1]!Table1[Product_ID],[1]!Table1[Cost])</f>
        <v>1263</v>
      </c>
      <c r="I1627">
        <v>1</v>
      </c>
      <c r="J1627">
        <v>20</v>
      </c>
      <c r="K1627">
        <f>Table1[[#This Row],[Quantity]]*Table1[[#This Row],[Unit_Price]]</f>
        <v>2105</v>
      </c>
      <c r="L1627">
        <f>Table1[[#This Row],[Quantity]]*Table1[[#This Row],[Cost]]</f>
        <v>1263</v>
      </c>
      <c r="M1627">
        <f>Table1[[#This Row],[Sales]]-Table1[[#This Row],[Total_Cost]]</f>
        <v>842</v>
      </c>
      <c r="N1627" s="1">
        <f>Table1[[#This Row],[Profit]]/Table1[[#This Row],[Sales]]</f>
        <v>0.4</v>
      </c>
      <c r="O1627" t="str">
        <f>TEXT(Table1[[#This Row],[Order_Date]],"mmmm")</f>
        <v>January</v>
      </c>
      <c r="P1627">
        <f>YEAR(Table1[[#This Row],[Order_Date]])</f>
        <v>2025</v>
      </c>
      <c r="Q1627" t="str">
        <f>"Q"&amp;ROUNDUP(MONTH(Table1[[#This Row],[Order_Date]])/3,0)</f>
        <v>Q1</v>
      </c>
    </row>
    <row r="1628" spans="1:17" x14ac:dyDescent="0.25">
      <c r="A1628" t="s">
        <v>3181</v>
      </c>
      <c r="B1628" t="s">
        <v>306</v>
      </c>
      <c r="C1628" t="s">
        <v>3182</v>
      </c>
      <c r="D1628" t="s">
        <v>257</v>
      </c>
      <c r="E1628" t="str">
        <f>_xlfn.XLOOKUP(Table1[[#This Row],[Product_ID]],[1]!Table1[Product_ID],[1]!Table1[Product_Name])</f>
        <v>Beauty Product 3</v>
      </c>
      <c r="F1628" t="str">
        <f>_xlfn.XLOOKUP(Table1[[#This Row],[Product_ID]],[1]!Table1[Product_ID],[1]!Table1[Category])</f>
        <v>Beauty</v>
      </c>
      <c r="G1628">
        <f>_xlfn.XLOOKUP(Table1[[#This Row],[Product_ID]],[1]!Table1[Product_ID],[1]!Table1[Unit_Price])</f>
        <v>569</v>
      </c>
      <c r="H1628">
        <f>_xlfn.XLOOKUP(Table1[[#This Row],[Product_ID]],[1]!Table1[Product_ID],[1]!Table1[Cost])</f>
        <v>341.4</v>
      </c>
      <c r="I1628">
        <v>1</v>
      </c>
      <c r="J1628">
        <v>15</v>
      </c>
      <c r="K1628">
        <f>Table1[[#This Row],[Quantity]]*Table1[[#This Row],[Unit_Price]]</f>
        <v>569</v>
      </c>
      <c r="L1628">
        <f>Table1[[#This Row],[Quantity]]*Table1[[#This Row],[Cost]]</f>
        <v>341.4</v>
      </c>
      <c r="M1628">
        <f>Table1[[#This Row],[Sales]]-Table1[[#This Row],[Total_Cost]]</f>
        <v>227.60000000000002</v>
      </c>
      <c r="N1628" s="1">
        <f>Table1[[#This Row],[Profit]]/Table1[[#This Row],[Sales]]</f>
        <v>0.4</v>
      </c>
      <c r="O1628" t="str">
        <f>TEXT(Table1[[#This Row],[Order_Date]],"mmmm")</f>
        <v>January</v>
      </c>
      <c r="P1628">
        <f>YEAR(Table1[[#This Row],[Order_Date]])</f>
        <v>2024</v>
      </c>
      <c r="Q1628" t="str">
        <f>"Q"&amp;ROUNDUP(MONTH(Table1[[#This Row],[Order_Date]])/3,0)</f>
        <v>Q1</v>
      </c>
    </row>
    <row r="1629" spans="1:17" x14ac:dyDescent="0.25">
      <c r="A1629" t="s">
        <v>3183</v>
      </c>
      <c r="B1629" t="s">
        <v>1995</v>
      </c>
      <c r="C1629" t="s">
        <v>2701</v>
      </c>
      <c r="D1629" t="s">
        <v>89</v>
      </c>
      <c r="E1629" t="str">
        <f>_xlfn.XLOOKUP(Table1[[#This Row],[Product_ID]],[1]!Table1[Product_ID],[1]!Table1[Product_Name])</f>
        <v>Beauty Product 76</v>
      </c>
      <c r="F1629" t="str">
        <f>_xlfn.XLOOKUP(Table1[[#This Row],[Product_ID]],[1]!Table1[Product_ID],[1]!Table1[Category])</f>
        <v>Beauty</v>
      </c>
      <c r="G1629">
        <f>_xlfn.XLOOKUP(Table1[[#This Row],[Product_ID]],[1]!Table1[Product_ID],[1]!Table1[Unit_Price])</f>
        <v>3690</v>
      </c>
      <c r="H1629">
        <f>_xlfn.XLOOKUP(Table1[[#This Row],[Product_ID]],[1]!Table1[Product_ID],[1]!Table1[Cost])</f>
        <v>2583</v>
      </c>
      <c r="I1629">
        <v>2</v>
      </c>
      <c r="J1629">
        <v>15</v>
      </c>
      <c r="K1629">
        <f>Table1[[#This Row],[Quantity]]*Table1[[#This Row],[Unit_Price]]</f>
        <v>7380</v>
      </c>
      <c r="L1629">
        <f>Table1[[#This Row],[Quantity]]*Table1[[#This Row],[Cost]]</f>
        <v>5166</v>
      </c>
      <c r="M1629">
        <f>Table1[[#This Row],[Sales]]-Table1[[#This Row],[Total_Cost]]</f>
        <v>2214</v>
      </c>
      <c r="N1629" s="1">
        <f>Table1[[#This Row],[Profit]]/Table1[[#This Row],[Sales]]</f>
        <v>0.3</v>
      </c>
      <c r="O1629" t="str">
        <f>TEXT(Table1[[#This Row],[Order_Date]],"mmmm")</f>
        <v>July</v>
      </c>
      <c r="P1629">
        <f>YEAR(Table1[[#This Row],[Order_Date]])</f>
        <v>2024</v>
      </c>
      <c r="Q1629" t="str">
        <f>"Q"&amp;ROUNDUP(MONTH(Table1[[#This Row],[Order_Date]])/3,0)</f>
        <v>Q3</v>
      </c>
    </row>
    <row r="1630" spans="1:17" x14ac:dyDescent="0.25">
      <c r="A1630" t="s">
        <v>3184</v>
      </c>
      <c r="B1630" t="s">
        <v>1890</v>
      </c>
      <c r="C1630" t="s">
        <v>1323</v>
      </c>
      <c r="D1630" t="s">
        <v>1526</v>
      </c>
      <c r="E1630" t="str">
        <f>_xlfn.XLOOKUP(Table1[[#This Row],[Product_ID]],[1]!Table1[Product_ID],[1]!Table1[Product_Name])</f>
        <v>Electronics Product 6</v>
      </c>
      <c r="F1630" t="str">
        <f>_xlfn.XLOOKUP(Table1[[#This Row],[Product_ID]],[1]!Table1[Product_ID],[1]!Table1[Category])</f>
        <v>Electronics</v>
      </c>
      <c r="G1630">
        <f>_xlfn.XLOOKUP(Table1[[#This Row],[Product_ID]],[1]!Table1[Product_ID],[1]!Table1[Unit_Price])</f>
        <v>18855</v>
      </c>
      <c r="H1630">
        <f>_xlfn.XLOOKUP(Table1[[#This Row],[Product_ID]],[1]!Table1[Product_ID],[1]!Table1[Cost])</f>
        <v>9427.5</v>
      </c>
      <c r="I1630">
        <v>4</v>
      </c>
      <c r="J1630">
        <v>0</v>
      </c>
      <c r="K1630">
        <f>Table1[[#This Row],[Quantity]]*Table1[[#This Row],[Unit_Price]]</f>
        <v>75420</v>
      </c>
      <c r="L1630">
        <f>Table1[[#This Row],[Quantity]]*Table1[[#This Row],[Cost]]</f>
        <v>37710</v>
      </c>
      <c r="M1630">
        <f>Table1[[#This Row],[Sales]]-Table1[[#This Row],[Total_Cost]]</f>
        <v>37710</v>
      </c>
      <c r="N1630" s="1">
        <f>Table1[[#This Row],[Profit]]/Table1[[#This Row],[Sales]]</f>
        <v>0.5</v>
      </c>
      <c r="O1630" t="str">
        <f>TEXT(Table1[[#This Row],[Order_Date]],"mmmm")</f>
        <v>July</v>
      </c>
      <c r="P1630">
        <f>YEAR(Table1[[#This Row],[Order_Date]])</f>
        <v>2025</v>
      </c>
      <c r="Q1630" t="str">
        <f>"Q"&amp;ROUNDUP(MONTH(Table1[[#This Row],[Order_Date]])/3,0)</f>
        <v>Q3</v>
      </c>
    </row>
    <row r="1631" spans="1:17" x14ac:dyDescent="0.25">
      <c r="A1631" t="s">
        <v>3185</v>
      </c>
      <c r="B1631" t="s">
        <v>1071</v>
      </c>
      <c r="C1631" t="s">
        <v>2568</v>
      </c>
      <c r="D1631" t="s">
        <v>63</v>
      </c>
      <c r="E1631" t="str">
        <f>_xlfn.XLOOKUP(Table1[[#This Row],[Product_ID]],[1]!Table1[Product_ID],[1]!Table1[Product_Name])</f>
        <v>Clothing Product 17</v>
      </c>
      <c r="F1631" t="str">
        <f>_xlfn.XLOOKUP(Table1[[#This Row],[Product_ID]],[1]!Table1[Product_ID],[1]!Table1[Category])</f>
        <v>Clothing</v>
      </c>
      <c r="G1631">
        <f>_xlfn.XLOOKUP(Table1[[#This Row],[Product_ID]],[1]!Table1[Product_ID],[1]!Table1[Unit_Price])</f>
        <v>978</v>
      </c>
      <c r="H1631">
        <f>_xlfn.XLOOKUP(Table1[[#This Row],[Product_ID]],[1]!Table1[Product_ID],[1]!Table1[Cost])</f>
        <v>684.6</v>
      </c>
      <c r="I1631">
        <v>1</v>
      </c>
      <c r="J1631">
        <v>0</v>
      </c>
      <c r="K1631">
        <f>Table1[[#This Row],[Quantity]]*Table1[[#This Row],[Unit_Price]]</f>
        <v>978</v>
      </c>
      <c r="L1631">
        <f>Table1[[#This Row],[Quantity]]*Table1[[#This Row],[Cost]]</f>
        <v>684.6</v>
      </c>
      <c r="M1631">
        <f>Table1[[#This Row],[Sales]]-Table1[[#This Row],[Total_Cost]]</f>
        <v>293.39999999999998</v>
      </c>
      <c r="N1631" s="1">
        <f>Table1[[#This Row],[Profit]]/Table1[[#This Row],[Sales]]</f>
        <v>0.3</v>
      </c>
      <c r="O1631" t="str">
        <f>TEXT(Table1[[#This Row],[Order_Date]],"mmmm")</f>
        <v>November</v>
      </c>
      <c r="P1631">
        <f>YEAR(Table1[[#This Row],[Order_Date]])</f>
        <v>2024</v>
      </c>
      <c r="Q1631" t="str">
        <f>"Q"&amp;ROUNDUP(MONTH(Table1[[#This Row],[Order_Date]])/3,0)</f>
        <v>Q4</v>
      </c>
    </row>
    <row r="1632" spans="1:17" x14ac:dyDescent="0.25">
      <c r="A1632" t="s">
        <v>3186</v>
      </c>
      <c r="B1632" t="s">
        <v>580</v>
      </c>
      <c r="C1632" t="s">
        <v>3187</v>
      </c>
      <c r="D1632" t="s">
        <v>119</v>
      </c>
      <c r="E1632" t="str">
        <f>_xlfn.XLOOKUP(Table1[[#This Row],[Product_ID]],[1]!Table1[Product_ID],[1]!Table1[Product_Name])</f>
        <v>Electronics Product 56</v>
      </c>
      <c r="F1632" t="str">
        <f>_xlfn.XLOOKUP(Table1[[#This Row],[Product_ID]],[1]!Table1[Product_ID],[1]!Table1[Category])</f>
        <v>Electronics</v>
      </c>
      <c r="G1632">
        <f>_xlfn.XLOOKUP(Table1[[#This Row],[Product_ID]],[1]!Table1[Product_ID],[1]!Table1[Unit_Price])</f>
        <v>18900</v>
      </c>
      <c r="H1632">
        <f>_xlfn.XLOOKUP(Table1[[#This Row],[Product_ID]],[1]!Table1[Product_ID],[1]!Table1[Cost])</f>
        <v>9450</v>
      </c>
      <c r="I1632">
        <v>1</v>
      </c>
      <c r="J1632">
        <v>20</v>
      </c>
      <c r="K1632">
        <f>Table1[[#This Row],[Quantity]]*Table1[[#This Row],[Unit_Price]]</f>
        <v>18900</v>
      </c>
      <c r="L1632">
        <f>Table1[[#This Row],[Quantity]]*Table1[[#This Row],[Cost]]</f>
        <v>9450</v>
      </c>
      <c r="M1632">
        <f>Table1[[#This Row],[Sales]]-Table1[[#This Row],[Total_Cost]]</f>
        <v>9450</v>
      </c>
      <c r="N1632" s="1">
        <f>Table1[[#This Row],[Profit]]/Table1[[#This Row],[Sales]]</f>
        <v>0.5</v>
      </c>
      <c r="O1632" t="str">
        <f>TEXT(Table1[[#This Row],[Order_Date]],"mmmm")</f>
        <v>June</v>
      </c>
      <c r="P1632">
        <f>YEAR(Table1[[#This Row],[Order_Date]])</f>
        <v>2025</v>
      </c>
      <c r="Q1632" t="str">
        <f>"Q"&amp;ROUNDUP(MONTH(Table1[[#This Row],[Order_Date]])/3,0)</f>
        <v>Q2</v>
      </c>
    </row>
    <row r="1633" spans="1:17" x14ac:dyDescent="0.25">
      <c r="A1633" t="s">
        <v>3188</v>
      </c>
      <c r="B1633" t="s">
        <v>1173</v>
      </c>
      <c r="C1633" t="s">
        <v>837</v>
      </c>
      <c r="D1633" t="s">
        <v>331</v>
      </c>
      <c r="E1633" t="str">
        <f>_xlfn.XLOOKUP(Table1[[#This Row],[Product_ID]],[1]!Table1[Product_ID],[1]!Table1[Product_Name])</f>
        <v>Electronics Product 24</v>
      </c>
      <c r="F1633" t="str">
        <f>_xlfn.XLOOKUP(Table1[[#This Row],[Product_ID]],[1]!Table1[Product_ID],[1]!Table1[Category])</f>
        <v>Electronics</v>
      </c>
      <c r="G1633">
        <f>_xlfn.XLOOKUP(Table1[[#This Row],[Product_ID]],[1]!Table1[Product_ID],[1]!Table1[Unit_Price])</f>
        <v>9702</v>
      </c>
      <c r="H1633">
        <f>_xlfn.XLOOKUP(Table1[[#This Row],[Product_ID]],[1]!Table1[Product_ID],[1]!Table1[Cost])</f>
        <v>4851</v>
      </c>
      <c r="I1633">
        <v>4</v>
      </c>
      <c r="J1633">
        <v>20</v>
      </c>
      <c r="K1633">
        <f>Table1[[#This Row],[Quantity]]*Table1[[#This Row],[Unit_Price]]</f>
        <v>38808</v>
      </c>
      <c r="L1633">
        <f>Table1[[#This Row],[Quantity]]*Table1[[#This Row],[Cost]]</f>
        <v>19404</v>
      </c>
      <c r="M1633">
        <f>Table1[[#This Row],[Sales]]-Table1[[#This Row],[Total_Cost]]</f>
        <v>19404</v>
      </c>
      <c r="N1633" s="1">
        <f>Table1[[#This Row],[Profit]]/Table1[[#This Row],[Sales]]</f>
        <v>0.5</v>
      </c>
      <c r="O1633" t="str">
        <f>TEXT(Table1[[#This Row],[Order_Date]],"mmmm")</f>
        <v>March</v>
      </c>
      <c r="P1633">
        <f>YEAR(Table1[[#This Row],[Order_Date]])</f>
        <v>2025</v>
      </c>
      <c r="Q1633" t="str">
        <f>"Q"&amp;ROUNDUP(MONTH(Table1[[#This Row],[Order_Date]])/3,0)</f>
        <v>Q1</v>
      </c>
    </row>
    <row r="1634" spans="1:17" x14ac:dyDescent="0.25">
      <c r="A1634" t="s">
        <v>3189</v>
      </c>
      <c r="B1634" t="s">
        <v>497</v>
      </c>
      <c r="C1634" t="s">
        <v>439</v>
      </c>
      <c r="D1634" t="s">
        <v>585</v>
      </c>
      <c r="E1634" t="str">
        <f>_xlfn.XLOOKUP(Table1[[#This Row],[Product_ID]],[1]!Table1[Product_ID],[1]!Table1[Product_Name])</f>
        <v>Sports Product 80</v>
      </c>
      <c r="F1634" t="str">
        <f>_xlfn.XLOOKUP(Table1[[#This Row],[Product_ID]],[1]!Table1[Product_ID],[1]!Table1[Category])</f>
        <v>Sports</v>
      </c>
      <c r="G1634">
        <f>_xlfn.XLOOKUP(Table1[[#This Row],[Product_ID]],[1]!Table1[Product_ID],[1]!Table1[Unit_Price])</f>
        <v>4816</v>
      </c>
      <c r="H1634">
        <f>_xlfn.XLOOKUP(Table1[[#This Row],[Product_ID]],[1]!Table1[Product_ID],[1]!Table1[Cost])</f>
        <v>3371.2</v>
      </c>
      <c r="I1634">
        <v>1</v>
      </c>
      <c r="J1634">
        <v>0</v>
      </c>
      <c r="K1634">
        <f>Table1[[#This Row],[Quantity]]*Table1[[#This Row],[Unit_Price]]</f>
        <v>4816</v>
      </c>
      <c r="L1634">
        <f>Table1[[#This Row],[Quantity]]*Table1[[#This Row],[Cost]]</f>
        <v>3371.2</v>
      </c>
      <c r="M1634">
        <f>Table1[[#This Row],[Sales]]-Table1[[#This Row],[Total_Cost]]</f>
        <v>1444.8000000000002</v>
      </c>
      <c r="N1634" s="1">
        <f>Table1[[#This Row],[Profit]]/Table1[[#This Row],[Sales]]</f>
        <v>0.30000000000000004</v>
      </c>
      <c r="O1634" t="str">
        <f>TEXT(Table1[[#This Row],[Order_Date]],"mmmm")</f>
        <v>November</v>
      </c>
      <c r="P1634">
        <f>YEAR(Table1[[#This Row],[Order_Date]])</f>
        <v>2025</v>
      </c>
      <c r="Q1634" t="str">
        <f>"Q"&amp;ROUNDUP(MONTH(Table1[[#This Row],[Order_Date]])/3,0)</f>
        <v>Q4</v>
      </c>
    </row>
    <row r="1635" spans="1:17" x14ac:dyDescent="0.25">
      <c r="A1635" t="s">
        <v>3190</v>
      </c>
      <c r="B1635" t="s">
        <v>486</v>
      </c>
      <c r="C1635" t="s">
        <v>2099</v>
      </c>
      <c r="D1635" t="s">
        <v>21</v>
      </c>
      <c r="E1635" t="str">
        <f>_xlfn.XLOOKUP(Table1[[#This Row],[Product_ID]],[1]!Table1[Product_ID],[1]!Table1[Product_Name])</f>
        <v>Electronics Product 77</v>
      </c>
      <c r="F1635" t="str">
        <f>_xlfn.XLOOKUP(Table1[[#This Row],[Product_ID]],[1]!Table1[Product_ID],[1]!Table1[Category])</f>
        <v>Electronics</v>
      </c>
      <c r="G1635">
        <f>_xlfn.XLOOKUP(Table1[[#This Row],[Product_ID]],[1]!Table1[Product_ID],[1]!Table1[Unit_Price])</f>
        <v>42787</v>
      </c>
      <c r="H1635">
        <f>_xlfn.XLOOKUP(Table1[[#This Row],[Product_ID]],[1]!Table1[Product_ID],[1]!Table1[Cost])</f>
        <v>29950.9</v>
      </c>
      <c r="I1635">
        <v>3</v>
      </c>
      <c r="J1635">
        <v>0</v>
      </c>
      <c r="K1635">
        <f>Table1[[#This Row],[Quantity]]*Table1[[#This Row],[Unit_Price]]</f>
        <v>128361</v>
      </c>
      <c r="L1635">
        <f>Table1[[#This Row],[Quantity]]*Table1[[#This Row],[Cost]]</f>
        <v>89852.700000000012</v>
      </c>
      <c r="M1635">
        <f>Table1[[#This Row],[Sales]]-Table1[[#This Row],[Total_Cost]]</f>
        <v>38508.299999999988</v>
      </c>
      <c r="N1635" s="1">
        <f>Table1[[#This Row],[Profit]]/Table1[[#This Row],[Sales]]</f>
        <v>0.29999999999999993</v>
      </c>
      <c r="O1635" t="str">
        <f>TEXT(Table1[[#This Row],[Order_Date]],"mmmm")</f>
        <v>September</v>
      </c>
      <c r="P1635">
        <f>YEAR(Table1[[#This Row],[Order_Date]])</f>
        <v>2024</v>
      </c>
      <c r="Q1635" t="str">
        <f>"Q"&amp;ROUNDUP(MONTH(Table1[[#This Row],[Order_Date]])/3,0)</f>
        <v>Q3</v>
      </c>
    </row>
    <row r="1636" spans="1:17" x14ac:dyDescent="0.25">
      <c r="A1636" t="s">
        <v>3191</v>
      </c>
      <c r="B1636" t="s">
        <v>3192</v>
      </c>
      <c r="C1636" t="s">
        <v>194</v>
      </c>
      <c r="D1636" t="s">
        <v>119</v>
      </c>
      <c r="E1636" t="str">
        <f>_xlfn.XLOOKUP(Table1[[#This Row],[Product_ID]],[1]!Table1[Product_ID],[1]!Table1[Product_Name])</f>
        <v>Electronics Product 56</v>
      </c>
      <c r="F1636" t="str">
        <f>_xlfn.XLOOKUP(Table1[[#This Row],[Product_ID]],[1]!Table1[Product_ID],[1]!Table1[Category])</f>
        <v>Electronics</v>
      </c>
      <c r="G1636">
        <f>_xlfn.XLOOKUP(Table1[[#This Row],[Product_ID]],[1]!Table1[Product_ID],[1]!Table1[Unit_Price])</f>
        <v>18900</v>
      </c>
      <c r="H1636">
        <f>_xlfn.XLOOKUP(Table1[[#This Row],[Product_ID]],[1]!Table1[Product_ID],[1]!Table1[Cost])</f>
        <v>9450</v>
      </c>
      <c r="I1636">
        <v>2</v>
      </c>
      <c r="J1636">
        <v>5</v>
      </c>
      <c r="K1636">
        <f>Table1[[#This Row],[Quantity]]*Table1[[#This Row],[Unit_Price]]</f>
        <v>37800</v>
      </c>
      <c r="L1636">
        <f>Table1[[#This Row],[Quantity]]*Table1[[#This Row],[Cost]]</f>
        <v>18900</v>
      </c>
      <c r="M1636">
        <f>Table1[[#This Row],[Sales]]-Table1[[#This Row],[Total_Cost]]</f>
        <v>18900</v>
      </c>
      <c r="N1636" s="1">
        <f>Table1[[#This Row],[Profit]]/Table1[[#This Row],[Sales]]</f>
        <v>0.5</v>
      </c>
      <c r="O1636" t="str">
        <f>TEXT(Table1[[#This Row],[Order_Date]],"mmmm")</f>
        <v>August</v>
      </c>
      <c r="P1636">
        <f>YEAR(Table1[[#This Row],[Order_Date]])</f>
        <v>2025</v>
      </c>
      <c r="Q1636" t="str">
        <f>"Q"&amp;ROUNDUP(MONTH(Table1[[#This Row],[Order_Date]])/3,0)</f>
        <v>Q3</v>
      </c>
    </row>
    <row r="1637" spans="1:17" x14ac:dyDescent="0.25">
      <c r="A1637" t="s">
        <v>3193</v>
      </c>
      <c r="B1637" t="s">
        <v>1039</v>
      </c>
      <c r="C1637" t="s">
        <v>1194</v>
      </c>
      <c r="D1637" t="s">
        <v>104</v>
      </c>
      <c r="E1637" t="str">
        <f>_xlfn.XLOOKUP(Table1[[#This Row],[Product_ID]],[1]!Table1[Product_ID],[1]!Table1[Product_Name])</f>
        <v>Electronics Product 72</v>
      </c>
      <c r="F1637" t="str">
        <f>_xlfn.XLOOKUP(Table1[[#This Row],[Product_ID]],[1]!Table1[Product_ID],[1]!Table1[Category])</f>
        <v>Electronics</v>
      </c>
      <c r="G1637">
        <f>_xlfn.XLOOKUP(Table1[[#This Row],[Product_ID]],[1]!Table1[Product_ID],[1]!Table1[Unit_Price])</f>
        <v>27555</v>
      </c>
      <c r="H1637">
        <f>_xlfn.XLOOKUP(Table1[[#This Row],[Product_ID]],[1]!Table1[Product_ID],[1]!Table1[Cost])</f>
        <v>19288.5</v>
      </c>
      <c r="I1637">
        <v>2</v>
      </c>
      <c r="J1637">
        <v>15</v>
      </c>
      <c r="K1637">
        <f>Table1[[#This Row],[Quantity]]*Table1[[#This Row],[Unit_Price]]</f>
        <v>55110</v>
      </c>
      <c r="L1637">
        <f>Table1[[#This Row],[Quantity]]*Table1[[#This Row],[Cost]]</f>
        <v>38577</v>
      </c>
      <c r="M1637">
        <f>Table1[[#This Row],[Sales]]-Table1[[#This Row],[Total_Cost]]</f>
        <v>16533</v>
      </c>
      <c r="N1637" s="1">
        <f>Table1[[#This Row],[Profit]]/Table1[[#This Row],[Sales]]</f>
        <v>0.3</v>
      </c>
      <c r="O1637" t="str">
        <f>TEXT(Table1[[#This Row],[Order_Date]],"mmmm")</f>
        <v>January</v>
      </c>
      <c r="P1637">
        <f>YEAR(Table1[[#This Row],[Order_Date]])</f>
        <v>2025</v>
      </c>
      <c r="Q1637" t="str">
        <f>"Q"&amp;ROUNDUP(MONTH(Table1[[#This Row],[Order_Date]])/3,0)</f>
        <v>Q1</v>
      </c>
    </row>
    <row r="1638" spans="1:17" x14ac:dyDescent="0.25">
      <c r="A1638" t="s">
        <v>3194</v>
      </c>
      <c r="B1638" t="s">
        <v>1204</v>
      </c>
      <c r="C1638" t="s">
        <v>1272</v>
      </c>
      <c r="D1638" t="s">
        <v>281</v>
      </c>
      <c r="E1638" t="str">
        <f>_xlfn.XLOOKUP(Table1[[#This Row],[Product_ID]],[1]!Table1[Product_ID],[1]!Table1[Product_Name])</f>
        <v>Sports Product 9</v>
      </c>
      <c r="F1638" t="str">
        <f>_xlfn.XLOOKUP(Table1[[#This Row],[Product_ID]],[1]!Table1[Product_ID],[1]!Table1[Category])</f>
        <v>Sports</v>
      </c>
      <c r="G1638">
        <f>_xlfn.XLOOKUP(Table1[[#This Row],[Product_ID]],[1]!Table1[Product_ID],[1]!Table1[Unit_Price])</f>
        <v>10891</v>
      </c>
      <c r="H1638">
        <f>_xlfn.XLOOKUP(Table1[[#This Row],[Product_ID]],[1]!Table1[Product_ID],[1]!Table1[Cost])</f>
        <v>5445.5</v>
      </c>
      <c r="I1638">
        <v>5</v>
      </c>
      <c r="J1638">
        <v>0</v>
      </c>
      <c r="K1638">
        <f>Table1[[#This Row],[Quantity]]*Table1[[#This Row],[Unit_Price]]</f>
        <v>54455</v>
      </c>
      <c r="L1638">
        <f>Table1[[#This Row],[Quantity]]*Table1[[#This Row],[Cost]]</f>
        <v>27227.5</v>
      </c>
      <c r="M1638">
        <f>Table1[[#This Row],[Sales]]-Table1[[#This Row],[Total_Cost]]</f>
        <v>27227.5</v>
      </c>
      <c r="N1638" s="1">
        <f>Table1[[#This Row],[Profit]]/Table1[[#This Row],[Sales]]</f>
        <v>0.5</v>
      </c>
      <c r="O1638" t="str">
        <f>TEXT(Table1[[#This Row],[Order_Date]],"mmmm")</f>
        <v>October</v>
      </c>
      <c r="P1638">
        <f>YEAR(Table1[[#This Row],[Order_Date]])</f>
        <v>2024</v>
      </c>
      <c r="Q1638" t="str">
        <f>"Q"&amp;ROUNDUP(MONTH(Table1[[#This Row],[Order_Date]])/3,0)</f>
        <v>Q4</v>
      </c>
    </row>
    <row r="1639" spans="1:17" x14ac:dyDescent="0.25">
      <c r="A1639" t="s">
        <v>3195</v>
      </c>
      <c r="B1639" t="s">
        <v>2774</v>
      </c>
      <c r="C1639" t="s">
        <v>1846</v>
      </c>
      <c r="D1639" t="s">
        <v>281</v>
      </c>
      <c r="E1639" t="str">
        <f>_xlfn.XLOOKUP(Table1[[#This Row],[Product_ID]],[1]!Table1[Product_ID],[1]!Table1[Product_Name])</f>
        <v>Sports Product 9</v>
      </c>
      <c r="F1639" t="str">
        <f>_xlfn.XLOOKUP(Table1[[#This Row],[Product_ID]],[1]!Table1[Product_ID],[1]!Table1[Category])</f>
        <v>Sports</v>
      </c>
      <c r="G1639">
        <f>_xlfn.XLOOKUP(Table1[[#This Row],[Product_ID]],[1]!Table1[Product_ID],[1]!Table1[Unit_Price])</f>
        <v>10891</v>
      </c>
      <c r="H1639">
        <f>_xlfn.XLOOKUP(Table1[[#This Row],[Product_ID]],[1]!Table1[Product_ID],[1]!Table1[Cost])</f>
        <v>5445.5</v>
      </c>
      <c r="I1639">
        <v>4</v>
      </c>
      <c r="J1639">
        <v>15</v>
      </c>
      <c r="K1639">
        <f>Table1[[#This Row],[Quantity]]*Table1[[#This Row],[Unit_Price]]</f>
        <v>43564</v>
      </c>
      <c r="L1639">
        <f>Table1[[#This Row],[Quantity]]*Table1[[#This Row],[Cost]]</f>
        <v>21782</v>
      </c>
      <c r="M1639">
        <f>Table1[[#This Row],[Sales]]-Table1[[#This Row],[Total_Cost]]</f>
        <v>21782</v>
      </c>
      <c r="N1639" s="1">
        <f>Table1[[#This Row],[Profit]]/Table1[[#This Row],[Sales]]</f>
        <v>0.5</v>
      </c>
      <c r="O1639" t="str">
        <f>TEXT(Table1[[#This Row],[Order_Date]],"mmmm")</f>
        <v>September</v>
      </c>
      <c r="P1639">
        <f>YEAR(Table1[[#This Row],[Order_Date]])</f>
        <v>2024</v>
      </c>
      <c r="Q1639" t="str">
        <f>"Q"&amp;ROUNDUP(MONTH(Table1[[#This Row],[Order_Date]])/3,0)</f>
        <v>Q3</v>
      </c>
    </row>
    <row r="1640" spans="1:17" x14ac:dyDescent="0.25">
      <c r="A1640" t="s">
        <v>3196</v>
      </c>
      <c r="B1640" t="s">
        <v>2018</v>
      </c>
      <c r="C1640" t="s">
        <v>1394</v>
      </c>
      <c r="D1640" t="s">
        <v>842</v>
      </c>
      <c r="E1640" t="str">
        <f>_xlfn.XLOOKUP(Table1[[#This Row],[Product_ID]],[1]!Table1[Product_ID],[1]!Table1[Product_Name])</f>
        <v>Sports Product 35</v>
      </c>
      <c r="F1640" t="str">
        <f>_xlfn.XLOOKUP(Table1[[#This Row],[Product_ID]],[1]!Table1[Product_ID],[1]!Table1[Category])</f>
        <v>Sports</v>
      </c>
      <c r="G1640">
        <f>_xlfn.XLOOKUP(Table1[[#This Row],[Product_ID]],[1]!Table1[Product_ID],[1]!Table1[Unit_Price])</f>
        <v>3185</v>
      </c>
      <c r="H1640">
        <f>_xlfn.XLOOKUP(Table1[[#This Row],[Product_ID]],[1]!Table1[Product_ID],[1]!Table1[Cost])</f>
        <v>1592.5</v>
      </c>
      <c r="I1640">
        <v>1</v>
      </c>
      <c r="J1640">
        <v>20</v>
      </c>
      <c r="K1640">
        <f>Table1[[#This Row],[Quantity]]*Table1[[#This Row],[Unit_Price]]</f>
        <v>3185</v>
      </c>
      <c r="L1640">
        <f>Table1[[#This Row],[Quantity]]*Table1[[#This Row],[Cost]]</f>
        <v>1592.5</v>
      </c>
      <c r="M1640">
        <f>Table1[[#This Row],[Sales]]-Table1[[#This Row],[Total_Cost]]</f>
        <v>1592.5</v>
      </c>
      <c r="N1640" s="1">
        <f>Table1[[#This Row],[Profit]]/Table1[[#This Row],[Sales]]</f>
        <v>0.5</v>
      </c>
      <c r="O1640" t="str">
        <f>TEXT(Table1[[#This Row],[Order_Date]],"mmmm")</f>
        <v>January</v>
      </c>
      <c r="P1640">
        <f>YEAR(Table1[[#This Row],[Order_Date]])</f>
        <v>2024</v>
      </c>
      <c r="Q1640" t="str">
        <f>"Q"&amp;ROUNDUP(MONTH(Table1[[#This Row],[Order_Date]])/3,0)</f>
        <v>Q1</v>
      </c>
    </row>
    <row r="1641" spans="1:17" x14ac:dyDescent="0.25">
      <c r="A1641" t="s">
        <v>3197</v>
      </c>
      <c r="B1641" t="s">
        <v>523</v>
      </c>
      <c r="C1641" t="s">
        <v>1167</v>
      </c>
      <c r="D1641" t="s">
        <v>123</v>
      </c>
      <c r="E1641" t="str">
        <f>_xlfn.XLOOKUP(Table1[[#This Row],[Product_ID]],[1]!Table1[Product_ID],[1]!Table1[Product_Name])</f>
        <v>Electronics Product 99</v>
      </c>
      <c r="F1641" t="str">
        <f>_xlfn.XLOOKUP(Table1[[#This Row],[Product_ID]],[1]!Table1[Product_ID],[1]!Table1[Category])</f>
        <v>Electronics</v>
      </c>
      <c r="G1641">
        <f>_xlfn.XLOOKUP(Table1[[#This Row],[Product_ID]],[1]!Table1[Product_ID],[1]!Table1[Unit_Price])</f>
        <v>48012</v>
      </c>
      <c r="H1641">
        <f>_xlfn.XLOOKUP(Table1[[#This Row],[Product_ID]],[1]!Table1[Product_ID],[1]!Table1[Cost])</f>
        <v>24006</v>
      </c>
      <c r="I1641">
        <v>3</v>
      </c>
      <c r="J1641">
        <v>5</v>
      </c>
      <c r="K1641">
        <f>Table1[[#This Row],[Quantity]]*Table1[[#This Row],[Unit_Price]]</f>
        <v>144036</v>
      </c>
      <c r="L1641">
        <f>Table1[[#This Row],[Quantity]]*Table1[[#This Row],[Cost]]</f>
        <v>72018</v>
      </c>
      <c r="M1641">
        <f>Table1[[#This Row],[Sales]]-Table1[[#This Row],[Total_Cost]]</f>
        <v>72018</v>
      </c>
      <c r="N1641" s="1">
        <f>Table1[[#This Row],[Profit]]/Table1[[#This Row],[Sales]]</f>
        <v>0.5</v>
      </c>
      <c r="O1641" t="str">
        <f>TEXT(Table1[[#This Row],[Order_Date]],"mmmm")</f>
        <v>December</v>
      </c>
      <c r="P1641">
        <f>YEAR(Table1[[#This Row],[Order_Date]])</f>
        <v>2024</v>
      </c>
      <c r="Q1641" t="str">
        <f>"Q"&amp;ROUNDUP(MONTH(Table1[[#This Row],[Order_Date]])/3,0)</f>
        <v>Q4</v>
      </c>
    </row>
    <row r="1642" spans="1:17" x14ac:dyDescent="0.25">
      <c r="A1642" t="s">
        <v>3198</v>
      </c>
      <c r="B1642" t="s">
        <v>803</v>
      </c>
      <c r="C1642" t="s">
        <v>2841</v>
      </c>
      <c r="D1642" t="s">
        <v>502</v>
      </c>
      <c r="E1642" t="str">
        <f>_xlfn.XLOOKUP(Table1[[#This Row],[Product_ID]],[1]!Table1[Product_ID],[1]!Table1[Product_Name])</f>
        <v>Beauty Product 42</v>
      </c>
      <c r="F1642" t="str">
        <f>_xlfn.XLOOKUP(Table1[[#This Row],[Product_ID]],[1]!Table1[Product_ID],[1]!Table1[Category])</f>
        <v>Beauty</v>
      </c>
      <c r="G1642">
        <f>_xlfn.XLOOKUP(Table1[[#This Row],[Product_ID]],[1]!Table1[Product_ID],[1]!Table1[Unit_Price])</f>
        <v>2758</v>
      </c>
      <c r="H1642">
        <f>_xlfn.XLOOKUP(Table1[[#This Row],[Product_ID]],[1]!Table1[Product_ID],[1]!Table1[Cost])</f>
        <v>1379</v>
      </c>
      <c r="I1642">
        <v>1</v>
      </c>
      <c r="J1642">
        <v>0</v>
      </c>
      <c r="K1642">
        <f>Table1[[#This Row],[Quantity]]*Table1[[#This Row],[Unit_Price]]</f>
        <v>2758</v>
      </c>
      <c r="L1642">
        <f>Table1[[#This Row],[Quantity]]*Table1[[#This Row],[Cost]]</f>
        <v>1379</v>
      </c>
      <c r="M1642">
        <f>Table1[[#This Row],[Sales]]-Table1[[#This Row],[Total_Cost]]</f>
        <v>1379</v>
      </c>
      <c r="N1642" s="1">
        <f>Table1[[#This Row],[Profit]]/Table1[[#This Row],[Sales]]</f>
        <v>0.5</v>
      </c>
      <c r="O1642" t="str">
        <f>TEXT(Table1[[#This Row],[Order_Date]],"mmmm")</f>
        <v>June</v>
      </c>
      <c r="P1642">
        <f>YEAR(Table1[[#This Row],[Order_Date]])</f>
        <v>2024</v>
      </c>
      <c r="Q1642" t="str">
        <f>"Q"&amp;ROUNDUP(MONTH(Table1[[#This Row],[Order_Date]])/3,0)</f>
        <v>Q2</v>
      </c>
    </row>
    <row r="1643" spans="1:17" x14ac:dyDescent="0.25">
      <c r="A1643" t="s">
        <v>3199</v>
      </c>
      <c r="B1643" t="s">
        <v>3200</v>
      </c>
      <c r="C1643" t="s">
        <v>2187</v>
      </c>
      <c r="D1643" t="s">
        <v>317</v>
      </c>
      <c r="E1643" t="str">
        <f>_xlfn.XLOOKUP(Table1[[#This Row],[Product_ID]],[1]!Table1[Product_ID],[1]!Table1[Product_Name])</f>
        <v>Beauty Product 90</v>
      </c>
      <c r="F1643" t="str">
        <f>_xlfn.XLOOKUP(Table1[[#This Row],[Product_ID]],[1]!Table1[Product_ID],[1]!Table1[Category])</f>
        <v>Beauty</v>
      </c>
      <c r="G1643">
        <f>_xlfn.XLOOKUP(Table1[[#This Row],[Product_ID]],[1]!Table1[Product_ID],[1]!Table1[Unit_Price])</f>
        <v>1510</v>
      </c>
      <c r="H1643">
        <f>_xlfn.XLOOKUP(Table1[[#This Row],[Product_ID]],[1]!Table1[Product_ID],[1]!Table1[Cost])</f>
        <v>755</v>
      </c>
      <c r="I1643">
        <v>1</v>
      </c>
      <c r="J1643">
        <v>5</v>
      </c>
      <c r="K1643">
        <f>Table1[[#This Row],[Quantity]]*Table1[[#This Row],[Unit_Price]]</f>
        <v>1510</v>
      </c>
      <c r="L1643">
        <f>Table1[[#This Row],[Quantity]]*Table1[[#This Row],[Cost]]</f>
        <v>755</v>
      </c>
      <c r="M1643">
        <f>Table1[[#This Row],[Sales]]-Table1[[#This Row],[Total_Cost]]</f>
        <v>755</v>
      </c>
      <c r="N1643" s="1">
        <f>Table1[[#This Row],[Profit]]/Table1[[#This Row],[Sales]]</f>
        <v>0.5</v>
      </c>
      <c r="O1643" t="str">
        <f>TEXT(Table1[[#This Row],[Order_Date]],"mmmm")</f>
        <v>July</v>
      </c>
      <c r="P1643">
        <f>YEAR(Table1[[#This Row],[Order_Date]])</f>
        <v>2024</v>
      </c>
      <c r="Q1643" t="str">
        <f>"Q"&amp;ROUNDUP(MONTH(Table1[[#This Row],[Order_Date]])/3,0)</f>
        <v>Q3</v>
      </c>
    </row>
    <row r="1644" spans="1:17" x14ac:dyDescent="0.25">
      <c r="A1644" t="s">
        <v>3201</v>
      </c>
      <c r="B1644" t="s">
        <v>1408</v>
      </c>
      <c r="C1644" t="s">
        <v>711</v>
      </c>
      <c r="D1644" t="s">
        <v>567</v>
      </c>
      <c r="E1644" t="str">
        <f>_xlfn.XLOOKUP(Table1[[#This Row],[Product_ID]],[1]!Table1[Product_ID],[1]!Table1[Product_Name])</f>
        <v>Beauty Product 52</v>
      </c>
      <c r="F1644" t="str">
        <f>_xlfn.XLOOKUP(Table1[[#This Row],[Product_ID]],[1]!Table1[Product_ID],[1]!Table1[Category])</f>
        <v>Beauty</v>
      </c>
      <c r="G1644">
        <f>_xlfn.XLOOKUP(Table1[[#This Row],[Product_ID]],[1]!Table1[Product_ID],[1]!Table1[Unit_Price])</f>
        <v>192</v>
      </c>
      <c r="H1644">
        <f>_xlfn.XLOOKUP(Table1[[#This Row],[Product_ID]],[1]!Table1[Product_ID],[1]!Table1[Cost])</f>
        <v>96</v>
      </c>
      <c r="I1644">
        <v>1</v>
      </c>
      <c r="J1644">
        <v>5</v>
      </c>
      <c r="K1644">
        <f>Table1[[#This Row],[Quantity]]*Table1[[#This Row],[Unit_Price]]</f>
        <v>192</v>
      </c>
      <c r="L1644">
        <f>Table1[[#This Row],[Quantity]]*Table1[[#This Row],[Cost]]</f>
        <v>96</v>
      </c>
      <c r="M1644">
        <f>Table1[[#This Row],[Sales]]-Table1[[#This Row],[Total_Cost]]</f>
        <v>96</v>
      </c>
      <c r="N1644" s="1">
        <f>Table1[[#This Row],[Profit]]/Table1[[#This Row],[Sales]]</f>
        <v>0.5</v>
      </c>
      <c r="O1644" t="str">
        <f>TEXT(Table1[[#This Row],[Order_Date]],"mmmm")</f>
        <v>September</v>
      </c>
      <c r="P1644">
        <f>YEAR(Table1[[#This Row],[Order_Date]])</f>
        <v>2025</v>
      </c>
      <c r="Q1644" t="str">
        <f>"Q"&amp;ROUNDUP(MONTH(Table1[[#This Row],[Order_Date]])/3,0)</f>
        <v>Q3</v>
      </c>
    </row>
    <row r="1645" spans="1:17" x14ac:dyDescent="0.25">
      <c r="A1645" t="s">
        <v>3202</v>
      </c>
      <c r="B1645" t="s">
        <v>3203</v>
      </c>
      <c r="C1645" t="s">
        <v>1196</v>
      </c>
      <c r="D1645" t="s">
        <v>230</v>
      </c>
      <c r="E1645" t="str">
        <f>_xlfn.XLOOKUP(Table1[[#This Row],[Product_ID]],[1]!Table1[Product_ID],[1]!Table1[Product_Name])</f>
        <v>Beauty Product 16</v>
      </c>
      <c r="F1645" t="str">
        <f>_xlfn.XLOOKUP(Table1[[#This Row],[Product_ID]],[1]!Table1[Product_ID],[1]!Table1[Category])</f>
        <v>Beauty</v>
      </c>
      <c r="G1645">
        <f>_xlfn.XLOOKUP(Table1[[#This Row],[Product_ID]],[1]!Table1[Product_ID],[1]!Table1[Unit_Price])</f>
        <v>1591</v>
      </c>
      <c r="H1645">
        <f>_xlfn.XLOOKUP(Table1[[#This Row],[Product_ID]],[1]!Table1[Product_ID],[1]!Table1[Cost])</f>
        <v>1113.7</v>
      </c>
      <c r="I1645">
        <v>5</v>
      </c>
      <c r="J1645">
        <v>10</v>
      </c>
      <c r="K1645">
        <f>Table1[[#This Row],[Quantity]]*Table1[[#This Row],[Unit_Price]]</f>
        <v>7955</v>
      </c>
      <c r="L1645">
        <f>Table1[[#This Row],[Quantity]]*Table1[[#This Row],[Cost]]</f>
        <v>5568.5</v>
      </c>
      <c r="M1645">
        <f>Table1[[#This Row],[Sales]]-Table1[[#This Row],[Total_Cost]]</f>
        <v>2386.5</v>
      </c>
      <c r="N1645" s="1">
        <f>Table1[[#This Row],[Profit]]/Table1[[#This Row],[Sales]]</f>
        <v>0.3</v>
      </c>
      <c r="O1645" t="str">
        <f>TEXT(Table1[[#This Row],[Order_Date]],"mmmm")</f>
        <v>February</v>
      </c>
      <c r="P1645">
        <f>YEAR(Table1[[#This Row],[Order_Date]])</f>
        <v>2024</v>
      </c>
      <c r="Q1645" t="str">
        <f>"Q"&amp;ROUNDUP(MONTH(Table1[[#This Row],[Order_Date]])/3,0)</f>
        <v>Q1</v>
      </c>
    </row>
    <row r="1646" spans="1:17" x14ac:dyDescent="0.25">
      <c r="A1646" t="s">
        <v>3204</v>
      </c>
      <c r="B1646" t="s">
        <v>2335</v>
      </c>
      <c r="C1646" t="s">
        <v>1760</v>
      </c>
      <c r="D1646" t="s">
        <v>659</v>
      </c>
      <c r="E1646" t="str">
        <f>_xlfn.XLOOKUP(Table1[[#This Row],[Product_ID]],[1]!Table1[Product_ID],[1]!Table1[Product_Name])</f>
        <v>Beauty Product 43</v>
      </c>
      <c r="F1646" t="str">
        <f>_xlfn.XLOOKUP(Table1[[#This Row],[Product_ID]],[1]!Table1[Product_ID],[1]!Table1[Category])</f>
        <v>Beauty</v>
      </c>
      <c r="G1646">
        <f>_xlfn.XLOOKUP(Table1[[#This Row],[Product_ID]],[1]!Table1[Product_ID],[1]!Table1[Unit_Price])</f>
        <v>1637</v>
      </c>
      <c r="H1646">
        <f>_xlfn.XLOOKUP(Table1[[#This Row],[Product_ID]],[1]!Table1[Product_ID],[1]!Table1[Cost])</f>
        <v>818.5</v>
      </c>
      <c r="I1646">
        <v>2</v>
      </c>
      <c r="J1646">
        <v>5</v>
      </c>
      <c r="K1646">
        <f>Table1[[#This Row],[Quantity]]*Table1[[#This Row],[Unit_Price]]</f>
        <v>3274</v>
      </c>
      <c r="L1646">
        <f>Table1[[#This Row],[Quantity]]*Table1[[#This Row],[Cost]]</f>
        <v>1637</v>
      </c>
      <c r="M1646">
        <f>Table1[[#This Row],[Sales]]-Table1[[#This Row],[Total_Cost]]</f>
        <v>1637</v>
      </c>
      <c r="N1646" s="1">
        <f>Table1[[#This Row],[Profit]]/Table1[[#This Row],[Sales]]</f>
        <v>0.5</v>
      </c>
      <c r="O1646" t="str">
        <f>TEXT(Table1[[#This Row],[Order_Date]],"mmmm")</f>
        <v>June</v>
      </c>
      <c r="P1646">
        <f>YEAR(Table1[[#This Row],[Order_Date]])</f>
        <v>2024</v>
      </c>
      <c r="Q1646" t="str">
        <f>"Q"&amp;ROUNDUP(MONTH(Table1[[#This Row],[Order_Date]])/3,0)</f>
        <v>Q2</v>
      </c>
    </row>
    <row r="1647" spans="1:17" x14ac:dyDescent="0.25">
      <c r="A1647" t="s">
        <v>3205</v>
      </c>
      <c r="B1647" t="s">
        <v>3206</v>
      </c>
      <c r="C1647" t="s">
        <v>2200</v>
      </c>
      <c r="D1647" t="s">
        <v>139</v>
      </c>
      <c r="E1647" t="str">
        <f>_xlfn.XLOOKUP(Table1[[#This Row],[Product_ID]],[1]!Table1[Product_ID],[1]!Table1[Product_Name])</f>
        <v>Clothing Product 53</v>
      </c>
      <c r="F1647" t="str">
        <f>_xlfn.XLOOKUP(Table1[[#This Row],[Product_ID]],[1]!Table1[Product_ID],[1]!Table1[Category])</f>
        <v>Clothing</v>
      </c>
      <c r="G1647">
        <f>_xlfn.XLOOKUP(Table1[[#This Row],[Product_ID]],[1]!Table1[Product_ID],[1]!Table1[Unit_Price])</f>
        <v>641</v>
      </c>
      <c r="H1647">
        <f>_xlfn.XLOOKUP(Table1[[#This Row],[Product_ID]],[1]!Table1[Product_ID],[1]!Table1[Cost])</f>
        <v>384.6</v>
      </c>
      <c r="I1647">
        <v>1</v>
      </c>
      <c r="J1647">
        <v>10</v>
      </c>
      <c r="K1647">
        <f>Table1[[#This Row],[Quantity]]*Table1[[#This Row],[Unit_Price]]</f>
        <v>641</v>
      </c>
      <c r="L1647">
        <f>Table1[[#This Row],[Quantity]]*Table1[[#This Row],[Cost]]</f>
        <v>384.6</v>
      </c>
      <c r="M1647">
        <f>Table1[[#This Row],[Sales]]-Table1[[#This Row],[Total_Cost]]</f>
        <v>256.39999999999998</v>
      </c>
      <c r="N1647" s="1">
        <f>Table1[[#This Row],[Profit]]/Table1[[#This Row],[Sales]]</f>
        <v>0.39999999999999997</v>
      </c>
      <c r="O1647" t="str">
        <f>TEXT(Table1[[#This Row],[Order_Date]],"mmmm")</f>
        <v>May</v>
      </c>
      <c r="P1647">
        <f>YEAR(Table1[[#This Row],[Order_Date]])</f>
        <v>2024</v>
      </c>
      <c r="Q1647" t="str">
        <f>"Q"&amp;ROUNDUP(MONTH(Table1[[#This Row],[Order_Date]])/3,0)</f>
        <v>Q2</v>
      </c>
    </row>
    <row r="1648" spans="1:17" x14ac:dyDescent="0.25">
      <c r="A1648" t="s">
        <v>3207</v>
      </c>
      <c r="B1648" t="s">
        <v>1799</v>
      </c>
      <c r="C1648" t="s">
        <v>2767</v>
      </c>
      <c r="D1648" t="s">
        <v>257</v>
      </c>
      <c r="E1648" t="str">
        <f>_xlfn.XLOOKUP(Table1[[#This Row],[Product_ID]],[1]!Table1[Product_ID],[1]!Table1[Product_Name])</f>
        <v>Beauty Product 3</v>
      </c>
      <c r="F1648" t="str">
        <f>_xlfn.XLOOKUP(Table1[[#This Row],[Product_ID]],[1]!Table1[Product_ID],[1]!Table1[Category])</f>
        <v>Beauty</v>
      </c>
      <c r="G1648">
        <f>_xlfn.XLOOKUP(Table1[[#This Row],[Product_ID]],[1]!Table1[Product_ID],[1]!Table1[Unit_Price])</f>
        <v>569</v>
      </c>
      <c r="H1648">
        <f>_xlfn.XLOOKUP(Table1[[#This Row],[Product_ID]],[1]!Table1[Product_ID],[1]!Table1[Cost])</f>
        <v>341.4</v>
      </c>
      <c r="I1648">
        <v>4</v>
      </c>
      <c r="J1648">
        <v>20</v>
      </c>
      <c r="K1648">
        <f>Table1[[#This Row],[Quantity]]*Table1[[#This Row],[Unit_Price]]</f>
        <v>2276</v>
      </c>
      <c r="L1648">
        <f>Table1[[#This Row],[Quantity]]*Table1[[#This Row],[Cost]]</f>
        <v>1365.6</v>
      </c>
      <c r="M1648">
        <f>Table1[[#This Row],[Sales]]-Table1[[#This Row],[Total_Cost]]</f>
        <v>910.40000000000009</v>
      </c>
      <c r="N1648" s="1">
        <f>Table1[[#This Row],[Profit]]/Table1[[#This Row],[Sales]]</f>
        <v>0.4</v>
      </c>
      <c r="O1648" t="str">
        <f>TEXT(Table1[[#This Row],[Order_Date]],"mmmm")</f>
        <v>April</v>
      </c>
      <c r="P1648">
        <f>YEAR(Table1[[#This Row],[Order_Date]])</f>
        <v>2024</v>
      </c>
      <c r="Q1648" t="str">
        <f>"Q"&amp;ROUNDUP(MONTH(Table1[[#This Row],[Order_Date]])/3,0)</f>
        <v>Q2</v>
      </c>
    </row>
    <row r="1649" spans="1:17" x14ac:dyDescent="0.25">
      <c r="A1649" t="s">
        <v>3208</v>
      </c>
      <c r="B1649" t="s">
        <v>2184</v>
      </c>
      <c r="C1649" t="s">
        <v>3209</v>
      </c>
      <c r="D1649" t="s">
        <v>189</v>
      </c>
      <c r="E1649" t="str">
        <f>_xlfn.XLOOKUP(Table1[[#This Row],[Product_ID]],[1]!Table1[Product_ID],[1]!Table1[Product_Name])</f>
        <v>Home &amp; Kitchen Product 79</v>
      </c>
      <c r="F1649" t="str">
        <f>_xlfn.XLOOKUP(Table1[[#This Row],[Product_ID]],[1]!Table1[Product_ID],[1]!Table1[Category])</f>
        <v>Home &amp; Kitchen</v>
      </c>
      <c r="G1649">
        <f>_xlfn.XLOOKUP(Table1[[#This Row],[Product_ID]],[1]!Table1[Product_ID],[1]!Table1[Unit_Price])</f>
        <v>10900</v>
      </c>
      <c r="H1649">
        <f>_xlfn.XLOOKUP(Table1[[#This Row],[Product_ID]],[1]!Table1[Product_ID],[1]!Table1[Cost])</f>
        <v>5450</v>
      </c>
      <c r="I1649">
        <v>1</v>
      </c>
      <c r="J1649">
        <v>0</v>
      </c>
      <c r="K1649">
        <f>Table1[[#This Row],[Quantity]]*Table1[[#This Row],[Unit_Price]]</f>
        <v>10900</v>
      </c>
      <c r="L1649">
        <f>Table1[[#This Row],[Quantity]]*Table1[[#This Row],[Cost]]</f>
        <v>5450</v>
      </c>
      <c r="M1649">
        <f>Table1[[#This Row],[Sales]]-Table1[[#This Row],[Total_Cost]]</f>
        <v>5450</v>
      </c>
      <c r="N1649" s="1">
        <f>Table1[[#This Row],[Profit]]/Table1[[#This Row],[Sales]]</f>
        <v>0.5</v>
      </c>
      <c r="O1649" t="str">
        <f>TEXT(Table1[[#This Row],[Order_Date]],"mmmm")</f>
        <v>June</v>
      </c>
      <c r="P1649">
        <f>YEAR(Table1[[#This Row],[Order_Date]])</f>
        <v>2025</v>
      </c>
      <c r="Q1649" t="str">
        <f>"Q"&amp;ROUNDUP(MONTH(Table1[[#This Row],[Order_Date]])/3,0)</f>
        <v>Q2</v>
      </c>
    </row>
    <row r="1650" spans="1:17" x14ac:dyDescent="0.25">
      <c r="A1650" t="s">
        <v>3210</v>
      </c>
      <c r="B1650" t="s">
        <v>2147</v>
      </c>
      <c r="C1650" t="s">
        <v>149</v>
      </c>
      <c r="D1650" t="s">
        <v>409</v>
      </c>
      <c r="E1650" t="str">
        <f>_xlfn.XLOOKUP(Table1[[#This Row],[Product_ID]],[1]!Table1[Product_ID],[1]!Table1[Product_Name])</f>
        <v>Home &amp; Kitchen Product 68</v>
      </c>
      <c r="F1650" t="str">
        <f>_xlfn.XLOOKUP(Table1[[#This Row],[Product_ID]],[1]!Table1[Product_ID],[1]!Table1[Category])</f>
        <v>Home &amp; Kitchen</v>
      </c>
      <c r="G1650">
        <f>_xlfn.XLOOKUP(Table1[[#This Row],[Product_ID]],[1]!Table1[Product_ID],[1]!Table1[Unit_Price])</f>
        <v>7252</v>
      </c>
      <c r="H1650">
        <f>_xlfn.XLOOKUP(Table1[[#This Row],[Product_ID]],[1]!Table1[Product_ID],[1]!Table1[Cost])</f>
        <v>3626</v>
      </c>
      <c r="I1650">
        <v>4</v>
      </c>
      <c r="J1650">
        <v>20</v>
      </c>
      <c r="K1650">
        <f>Table1[[#This Row],[Quantity]]*Table1[[#This Row],[Unit_Price]]</f>
        <v>29008</v>
      </c>
      <c r="L1650">
        <f>Table1[[#This Row],[Quantity]]*Table1[[#This Row],[Cost]]</f>
        <v>14504</v>
      </c>
      <c r="M1650">
        <f>Table1[[#This Row],[Sales]]-Table1[[#This Row],[Total_Cost]]</f>
        <v>14504</v>
      </c>
      <c r="N1650" s="1">
        <f>Table1[[#This Row],[Profit]]/Table1[[#This Row],[Sales]]</f>
        <v>0.5</v>
      </c>
      <c r="O1650" t="str">
        <f>TEXT(Table1[[#This Row],[Order_Date]],"mmmm")</f>
        <v>June</v>
      </c>
      <c r="P1650">
        <f>YEAR(Table1[[#This Row],[Order_Date]])</f>
        <v>2024</v>
      </c>
      <c r="Q1650" t="str">
        <f>"Q"&amp;ROUNDUP(MONTH(Table1[[#This Row],[Order_Date]])/3,0)</f>
        <v>Q2</v>
      </c>
    </row>
    <row r="1651" spans="1:17" x14ac:dyDescent="0.25">
      <c r="A1651" t="s">
        <v>3211</v>
      </c>
      <c r="B1651" t="s">
        <v>1810</v>
      </c>
      <c r="C1651" t="s">
        <v>2593</v>
      </c>
      <c r="D1651" t="s">
        <v>381</v>
      </c>
      <c r="E1651" t="str">
        <f>_xlfn.XLOOKUP(Table1[[#This Row],[Product_ID]],[1]!Table1[Product_ID],[1]!Table1[Product_Name])</f>
        <v>Electronics Product 59</v>
      </c>
      <c r="F1651" t="str">
        <f>_xlfn.XLOOKUP(Table1[[#This Row],[Product_ID]],[1]!Table1[Product_ID],[1]!Table1[Category])</f>
        <v>Electronics</v>
      </c>
      <c r="G1651">
        <f>_xlfn.XLOOKUP(Table1[[#This Row],[Product_ID]],[1]!Table1[Product_ID],[1]!Table1[Unit_Price])</f>
        <v>39929</v>
      </c>
      <c r="H1651">
        <f>_xlfn.XLOOKUP(Table1[[#This Row],[Product_ID]],[1]!Table1[Product_ID],[1]!Table1[Cost])</f>
        <v>23957.4</v>
      </c>
      <c r="I1651">
        <v>2</v>
      </c>
      <c r="J1651">
        <v>0</v>
      </c>
      <c r="K1651">
        <f>Table1[[#This Row],[Quantity]]*Table1[[#This Row],[Unit_Price]]</f>
        <v>79858</v>
      </c>
      <c r="L1651">
        <f>Table1[[#This Row],[Quantity]]*Table1[[#This Row],[Cost]]</f>
        <v>47914.8</v>
      </c>
      <c r="M1651">
        <f>Table1[[#This Row],[Sales]]-Table1[[#This Row],[Total_Cost]]</f>
        <v>31943.199999999997</v>
      </c>
      <c r="N1651" s="1">
        <f>Table1[[#This Row],[Profit]]/Table1[[#This Row],[Sales]]</f>
        <v>0.39999999999999997</v>
      </c>
      <c r="O1651" t="str">
        <f>TEXT(Table1[[#This Row],[Order_Date]],"mmmm")</f>
        <v>August</v>
      </c>
      <c r="P1651">
        <f>YEAR(Table1[[#This Row],[Order_Date]])</f>
        <v>2025</v>
      </c>
      <c r="Q1651" t="str">
        <f>"Q"&amp;ROUNDUP(MONTH(Table1[[#This Row],[Order_Date]])/3,0)</f>
        <v>Q3</v>
      </c>
    </row>
    <row r="1652" spans="1:17" x14ac:dyDescent="0.25">
      <c r="A1652" t="s">
        <v>3212</v>
      </c>
      <c r="B1652" t="s">
        <v>769</v>
      </c>
      <c r="C1652" t="s">
        <v>1693</v>
      </c>
      <c r="D1652" t="s">
        <v>63</v>
      </c>
      <c r="E1652" t="str">
        <f>_xlfn.XLOOKUP(Table1[[#This Row],[Product_ID]],[1]!Table1[Product_ID],[1]!Table1[Product_Name])</f>
        <v>Clothing Product 17</v>
      </c>
      <c r="F1652" t="str">
        <f>_xlfn.XLOOKUP(Table1[[#This Row],[Product_ID]],[1]!Table1[Product_ID],[1]!Table1[Category])</f>
        <v>Clothing</v>
      </c>
      <c r="G1652">
        <f>_xlfn.XLOOKUP(Table1[[#This Row],[Product_ID]],[1]!Table1[Product_ID],[1]!Table1[Unit_Price])</f>
        <v>978</v>
      </c>
      <c r="H1652">
        <f>_xlfn.XLOOKUP(Table1[[#This Row],[Product_ID]],[1]!Table1[Product_ID],[1]!Table1[Cost])</f>
        <v>684.6</v>
      </c>
      <c r="I1652">
        <v>5</v>
      </c>
      <c r="J1652">
        <v>15</v>
      </c>
      <c r="K1652">
        <f>Table1[[#This Row],[Quantity]]*Table1[[#This Row],[Unit_Price]]</f>
        <v>4890</v>
      </c>
      <c r="L1652">
        <f>Table1[[#This Row],[Quantity]]*Table1[[#This Row],[Cost]]</f>
        <v>3423</v>
      </c>
      <c r="M1652">
        <f>Table1[[#This Row],[Sales]]-Table1[[#This Row],[Total_Cost]]</f>
        <v>1467</v>
      </c>
      <c r="N1652" s="1">
        <f>Table1[[#This Row],[Profit]]/Table1[[#This Row],[Sales]]</f>
        <v>0.3</v>
      </c>
      <c r="O1652" t="str">
        <f>TEXT(Table1[[#This Row],[Order_Date]],"mmmm")</f>
        <v>November</v>
      </c>
      <c r="P1652">
        <f>YEAR(Table1[[#This Row],[Order_Date]])</f>
        <v>2024</v>
      </c>
      <c r="Q1652" t="str">
        <f>"Q"&amp;ROUNDUP(MONTH(Table1[[#This Row],[Order_Date]])/3,0)</f>
        <v>Q4</v>
      </c>
    </row>
    <row r="1653" spans="1:17" x14ac:dyDescent="0.25">
      <c r="A1653" t="s">
        <v>3213</v>
      </c>
      <c r="B1653" t="s">
        <v>613</v>
      </c>
      <c r="C1653" t="s">
        <v>284</v>
      </c>
      <c r="D1653" t="s">
        <v>327</v>
      </c>
      <c r="E1653" t="str">
        <f>_xlfn.XLOOKUP(Table1[[#This Row],[Product_ID]],[1]!Table1[Product_ID],[1]!Table1[Product_Name])</f>
        <v>Electronics Product 55</v>
      </c>
      <c r="F1653" t="str">
        <f>_xlfn.XLOOKUP(Table1[[#This Row],[Product_ID]],[1]!Table1[Product_ID],[1]!Table1[Category])</f>
        <v>Electronics</v>
      </c>
      <c r="G1653">
        <f>_xlfn.XLOOKUP(Table1[[#This Row],[Product_ID]],[1]!Table1[Product_ID],[1]!Table1[Unit_Price])</f>
        <v>6621</v>
      </c>
      <c r="H1653">
        <f>_xlfn.XLOOKUP(Table1[[#This Row],[Product_ID]],[1]!Table1[Product_ID],[1]!Table1[Cost])</f>
        <v>3972.6</v>
      </c>
      <c r="I1653">
        <v>5</v>
      </c>
      <c r="J1653">
        <v>20</v>
      </c>
      <c r="K1653">
        <f>Table1[[#This Row],[Quantity]]*Table1[[#This Row],[Unit_Price]]</f>
        <v>33105</v>
      </c>
      <c r="L1653">
        <f>Table1[[#This Row],[Quantity]]*Table1[[#This Row],[Cost]]</f>
        <v>19863</v>
      </c>
      <c r="M1653">
        <f>Table1[[#This Row],[Sales]]-Table1[[#This Row],[Total_Cost]]</f>
        <v>13242</v>
      </c>
      <c r="N1653" s="1">
        <f>Table1[[#This Row],[Profit]]/Table1[[#This Row],[Sales]]</f>
        <v>0.4</v>
      </c>
      <c r="O1653" t="str">
        <f>TEXT(Table1[[#This Row],[Order_Date]],"mmmm")</f>
        <v>May</v>
      </c>
      <c r="P1653">
        <f>YEAR(Table1[[#This Row],[Order_Date]])</f>
        <v>2025</v>
      </c>
      <c r="Q1653" t="str">
        <f>"Q"&amp;ROUNDUP(MONTH(Table1[[#This Row],[Order_Date]])/3,0)</f>
        <v>Q2</v>
      </c>
    </row>
    <row r="1654" spans="1:17" x14ac:dyDescent="0.25">
      <c r="A1654" t="s">
        <v>3214</v>
      </c>
      <c r="B1654" t="s">
        <v>2023</v>
      </c>
      <c r="C1654" t="s">
        <v>3215</v>
      </c>
      <c r="D1654" t="s">
        <v>855</v>
      </c>
      <c r="E1654" t="str">
        <f>_xlfn.XLOOKUP(Table1[[#This Row],[Product_ID]],[1]!Table1[Product_ID],[1]!Table1[Product_Name])</f>
        <v>Sports Product 62</v>
      </c>
      <c r="F1654" t="str">
        <f>_xlfn.XLOOKUP(Table1[[#This Row],[Product_ID]],[1]!Table1[Product_ID],[1]!Table1[Category])</f>
        <v>Sports</v>
      </c>
      <c r="G1654">
        <f>_xlfn.XLOOKUP(Table1[[#This Row],[Product_ID]],[1]!Table1[Product_ID],[1]!Table1[Unit_Price])</f>
        <v>2777</v>
      </c>
      <c r="H1654">
        <f>_xlfn.XLOOKUP(Table1[[#This Row],[Product_ID]],[1]!Table1[Product_ID],[1]!Table1[Cost])</f>
        <v>1943.9</v>
      </c>
      <c r="I1654">
        <v>2</v>
      </c>
      <c r="J1654">
        <v>15</v>
      </c>
      <c r="K1654">
        <f>Table1[[#This Row],[Quantity]]*Table1[[#This Row],[Unit_Price]]</f>
        <v>5554</v>
      </c>
      <c r="L1654">
        <f>Table1[[#This Row],[Quantity]]*Table1[[#This Row],[Cost]]</f>
        <v>3887.8</v>
      </c>
      <c r="M1654">
        <f>Table1[[#This Row],[Sales]]-Table1[[#This Row],[Total_Cost]]</f>
        <v>1666.1999999999998</v>
      </c>
      <c r="N1654" s="1">
        <f>Table1[[#This Row],[Profit]]/Table1[[#This Row],[Sales]]</f>
        <v>0.3</v>
      </c>
      <c r="O1654" t="str">
        <f>TEXT(Table1[[#This Row],[Order_Date]],"mmmm")</f>
        <v>April</v>
      </c>
      <c r="P1654">
        <f>YEAR(Table1[[#This Row],[Order_Date]])</f>
        <v>2025</v>
      </c>
      <c r="Q1654" t="str">
        <f>"Q"&amp;ROUNDUP(MONTH(Table1[[#This Row],[Order_Date]])/3,0)</f>
        <v>Q2</v>
      </c>
    </row>
    <row r="1655" spans="1:17" x14ac:dyDescent="0.25">
      <c r="A1655" t="s">
        <v>3216</v>
      </c>
      <c r="B1655" t="s">
        <v>2184</v>
      </c>
      <c r="C1655" t="s">
        <v>1023</v>
      </c>
      <c r="D1655" t="s">
        <v>96</v>
      </c>
      <c r="E1655" t="str">
        <f>_xlfn.XLOOKUP(Table1[[#This Row],[Product_ID]],[1]!Table1[Product_ID],[1]!Table1[Product_Name])</f>
        <v>Electronics Product 91</v>
      </c>
      <c r="F1655" t="str">
        <f>_xlfn.XLOOKUP(Table1[[#This Row],[Product_ID]],[1]!Table1[Product_ID],[1]!Table1[Category])</f>
        <v>Electronics</v>
      </c>
      <c r="G1655">
        <f>_xlfn.XLOOKUP(Table1[[#This Row],[Product_ID]],[1]!Table1[Product_ID],[1]!Table1[Unit_Price])</f>
        <v>45348</v>
      </c>
      <c r="H1655">
        <f>_xlfn.XLOOKUP(Table1[[#This Row],[Product_ID]],[1]!Table1[Product_ID],[1]!Table1[Cost])</f>
        <v>27208.799999999999</v>
      </c>
      <c r="I1655">
        <v>2</v>
      </c>
      <c r="J1655">
        <v>20</v>
      </c>
      <c r="K1655">
        <f>Table1[[#This Row],[Quantity]]*Table1[[#This Row],[Unit_Price]]</f>
        <v>90696</v>
      </c>
      <c r="L1655">
        <f>Table1[[#This Row],[Quantity]]*Table1[[#This Row],[Cost]]</f>
        <v>54417.599999999999</v>
      </c>
      <c r="M1655">
        <f>Table1[[#This Row],[Sales]]-Table1[[#This Row],[Total_Cost]]</f>
        <v>36278.400000000001</v>
      </c>
      <c r="N1655" s="1">
        <f>Table1[[#This Row],[Profit]]/Table1[[#This Row],[Sales]]</f>
        <v>0.4</v>
      </c>
      <c r="O1655" t="str">
        <f>TEXT(Table1[[#This Row],[Order_Date]],"mmmm")</f>
        <v>June</v>
      </c>
      <c r="P1655">
        <f>YEAR(Table1[[#This Row],[Order_Date]])</f>
        <v>2025</v>
      </c>
      <c r="Q1655" t="str">
        <f>"Q"&amp;ROUNDUP(MONTH(Table1[[#This Row],[Order_Date]])/3,0)</f>
        <v>Q2</v>
      </c>
    </row>
    <row r="1656" spans="1:17" x14ac:dyDescent="0.25">
      <c r="A1656" t="s">
        <v>3217</v>
      </c>
      <c r="B1656" t="s">
        <v>51</v>
      </c>
      <c r="C1656" t="s">
        <v>3014</v>
      </c>
      <c r="D1656" t="s">
        <v>331</v>
      </c>
      <c r="E1656" t="str">
        <f>_xlfn.XLOOKUP(Table1[[#This Row],[Product_ID]],[1]!Table1[Product_ID],[1]!Table1[Product_Name])</f>
        <v>Electronics Product 24</v>
      </c>
      <c r="F1656" t="str">
        <f>_xlfn.XLOOKUP(Table1[[#This Row],[Product_ID]],[1]!Table1[Product_ID],[1]!Table1[Category])</f>
        <v>Electronics</v>
      </c>
      <c r="G1656">
        <f>_xlfn.XLOOKUP(Table1[[#This Row],[Product_ID]],[1]!Table1[Product_ID],[1]!Table1[Unit_Price])</f>
        <v>9702</v>
      </c>
      <c r="H1656">
        <f>_xlfn.XLOOKUP(Table1[[#This Row],[Product_ID]],[1]!Table1[Product_ID],[1]!Table1[Cost])</f>
        <v>4851</v>
      </c>
      <c r="I1656">
        <v>4</v>
      </c>
      <c r="J1656">
        <v>15</v>
      </c>
      <c r="K1656">
        <f>Table1[[#This Row],[Quantity]]*Table1[[#This Row],[Unit_Price]]</f>
        <v>38808</v>
      </c>
      <c r="L1656">
        <f>Table1[[#This Row],[Quantity]]*Table1[[#This Row],[Cost]]</f>
        <v>19404</v>
      </c>
      <c r="M1656">
        <f>Table1[[#This Row],[Sales]]-Table1[[#This Row],[Total_Cost]]</f>
        <v>19404</v>
      </c>
      <c r="N1656" s="1">
        <f>Table1[[#This Row],[Profit]]/Table1[[#This Row],[Sales]]</f>
        <v>0.5</v>
      </c>
      <c r="O1656" t="str">
        <f>TEXT(Table1[[#This Row],[Order_Date]],"mmmm")</f>
        <v>November</v>
      </c>
      <c r="P1656">
        <f>YEAR(Table1[[#This Row],[Order_Date]])</f>
        <v>2025</v>
      </c>
      <c r="Q1656" t="str">
        <f>"Q"&amp;ROUNDUP(MONTH(Table1[[#This Row],[Order_Date]])/3,0)</f>
        <v>Q4</v>
      </c>
    </row>
    <row r="1657" spans="1:17" x14ac:dyDescent="0.25">
      <c r="A1657" t="s">
        <v>3218</v>
      </c>
      <c r="B1657" t="s">
        <v>181</v>
      </c>
      <c r="C1657" t="s">
        <v>1440</v>
      </c>
      <c r="D1657" t="s">
        <v>104</v>
      </c>
      <c r="E1657" t="str">
        <f>_xlfn.XLOOKUP(Table1[[#This Row],[Product_ID]],[1]!Table1[Product_ID],[1]!Table1[Product_Name])</f>
        <v>Electronics Product 72</v>
      </c>
      <c r="F1657" t="str">
        <f>_xlfn.XLOOKUP(Table1[[#This Row],[Product_ID]],[1]!Table1[Product_ID],[1]!Table1[Category])</f>
        <v>Electronics</v>
      </c>
      <c r="G1657">
        <f>_xlfn.XLOOKUP(Table1[[#This Row],[Product_ID]],[1]!Table1[Product_ID],[1]!Table1[Unit_Price])</f>
        <v>27555</v>
      </c>
      <c r="H1657">
        <f>_xlfn.XLOOKUP(Table1[[#This Row],[Product_ID]],[1]!Table1[Product_ID],[1]!Table1[Cost])</f>
        <v>19288.5</v>
      </c>
      <c r="I1657">
        <v>3</v>
      </c>
      <c r="J1657">
        <v>0</v>
      </c>
      <c r="K1657">
        <f>Table1[[#This Row],[Quantity]]*Table1[[#This Row],[Unit_Price]]</f>
        <v>82665</v>
      </c>
      <c r="L1657">
        <f>Table1[[#This Row],[Quantity]]*Table1[[#This Row],[Cost]]</f>
        <v>57865.5</v>
      </c>
      <c r="M1657">
        <f>Table1[[#This Row],[Sales]]-Table1[[#This Row],[Total_Cost]]</f>
        <v>24799.5</v>
      </c>
      <c r="N1657" s="1">
        <f>Table1[[#This Row],[Profit]]/Table1[[#This Row],[Sales]]</f>
        <v>0.3</v>
      </c>
      <c r="O1657" t="str">
        <f>TEXT(Table1[[#This Row],[Order_Date]],"mmmm")</f>
        <v>October</v>
      </c>
      <c r="P1657">
        <f>YEAR(Table1[[#This Row],[Order_Date]])</f>
        <v>2025</v>
      </c>
      <c r="Q1657" t="str">
        <f>"Q"&amp;ROUNDUP(MONTH(Table1[[#This Row],[Order_Date]])/3,0)</f>
        <v>Q4</v>
      </c>
    </row>
    <row r="1658" spans="1:17" x14ac:dyDescent="0.25">
      <c r="A1658" t="s">
        <v>3219</v>
      </c>
      <c r="B1658" t="s">
        <v>1277</v>
      </c>
      <c r="C1658" t="s">
        <v>1666</v>
      </c>
      <c r="D1658" t="s">
        <v>146</v>
      </c>
      <c r="E1658" t="str">
        <f>_xlfn.XLOOKUP(Table1[[#This Row],[Product_ID]],[1]!Table1[Product_ID],[1]!Table1[Product_Name])</f>
        <v>Electronics Product 8</v>
      </c>
      <c r="F1658" t="str">
        <f>_xlfn.XLOOKUP(Table1[[#This Row],[Product_ID]],[1]!Table1[Product_ID],[1]!Table1[Category])</f>
        <v>Electronics</v>
      </c>
      <c r="G1658">
        <f>_xlfn.XLOOKUP(Table1[[#This Row],[Product_ID]],[1]!Table1[Product_ID],[1]!Table1[Unit_Price])</f>
        <v>41971</v>
      </c>
      <c r="H1658">
        <f>_xlfn.XLOOKUP(Table1[[#This Row],[Product_ID]],[1]!Table1[Product_ID],[1]!Table1[Cost])</f>
        <v>29379.7</v>
      </c>
      <c r="I1658">
        <v>2</v>
      </c>
      <c r="J1658">
        <v>10</v>
      </c>
      <c r="K1658">
        <f>Table1[[#This Row],[Quantity]]*Table1[[#This Row],[Unit_Price]]</f>
        <v>83942</v>
      </c>
      <c r="L1658">
        <f>Table1[[#This Row],[Quantity]]*Table1[[#This Row],[Cost]]</f>
        <v>58759.4</v>
      </c>
      <c r="M1658">
        <f>Table1[[#This Row],[Sales]]-Table1[[#This Row],[Total_Cost]]</f>
        <v>25182.6</v>
      </c>
      <c r="N1658" s="1">
        <f>Table1[[#This Row],[Profit]]/Table1[[#This Row],[Sales]]</f>
        <v>0.3</v>
      </c>
      <c r="O1658" t="str">
        <f>TEXT(Table1[[#This Row],[Order_Date]],"mmmm")</f>
        <v>November</v>
      </c>
      <c r="P1658">
        <f>YEAR(Table1[[#This Row],[Order_Date]])</f>
        <v>2024</v>
      </c>
      <c r="Q1658" t="str">
        <f>"Q"&amp;ROUNDUP(MONTH(Table1[[#This Row],[Order_Date]])/3,0)</f>
        <v>Q4</v>
      </c>
    </row>
    <row r="1659" spans="1:17" x14ac:dyDescent="0.25">
      <c r="A1659" t="s">
        <v>3220</v>
      </c>
      <c r="B1659" t="s">
        <v>967</v>
      </c>
      <c r="C1659" t="s">
        <v>1200</v>
      </c>
      <c r="D1659" t="s">
        <v>157</v>
      </c>
      <c r="E1659" t="str">
        <f>_xlfn.XLOOKUP(Table1[[#This Row],[Product_ID]],[1]!Table1[Product_ID],[1]!Table1[Product_Name])</f>
        <v>Sports Product 89</v>
      </c>
      <c r="F1659" t="str">
        <f>_xlfn.XLOOKUP(Table1[[#This Row],[Product_ID]],[1]!Table1[Product_ID],[1]!Table1[Category])</f>
        <v>Sports</v>
      </c>
      <c r="G1659">
        <f>_xlfn.XLOOKUP(Table1[[#This Row],[Product_ID]],[1]!Table1[Product_ID],[1]!Table1[Unit_Price])</f>
        <v>2956</v>
      </c>
      <c r="H1659">
        <f>_xlfn.XLOOKUP(Table1[[#This Row],[Product_ID]],[1]!Table1[Product_ID],[1]!Table1[Cost])</f>
        <v>1478</v>
      </c>
      <c r="I1659">
        <v>5</v>
      </c>
      <c r="J1659">
        <v>5</v>
      </c>
      <c r="K1659">
        <f>Table1[[#This Row],[Quantity]]*Table1[[#This Row],[Unit_Price]]</f>
        <v>14780</v>
      </c>
      <c r="L1659">
        <f>Table1[[#This Row],[Quantity]]*Table1[[#This Row],[Cost]]</f>
        <v>7390</v>
      </c>
      <c r="M1659">
        <f>Table1[[#This Row],[Sales]]-Table1[[#This Row],[Total_Cost]]</f>
        <v>7390</v>
      </c>
      <c r="N1659" s="1">
        <f>Table1[[#This Row],[Profit]]/Table1[[#This Row],[Sales]]</f>
        <v>0.5</v>
      </c>
      <c r="O1659" t="str">
        <f>TEXT(Table1[[#This Row],[Order_Date]],"mmmm")</f>
        <v>September</v>
      </c>
      <c r="P1659">
        <f>YEAR(Table1[[#This Row],[Order_Date]])</f>
        <v>2024</v>
      </c>
      <c r="Q1659" t="str">
        <f>"Q"&amp;ROUNDUP(MONTH(Table1[[#This Row],[Order_Date]])/3,0)</f>
        <v>Q3</v>
      </c>
    </row>
    <row r="1660" spans="1:17" x14ac:dyDescent="0.25">
      <c r="A1660" t="s">
        <v>3221</v>
      </c>
      <c r="B1660" t="s">
        <v>1769</v>
      </c>
      <c r="C1660" t="s">
        <v>3222</v>
      </c>
      <c r="D1660" t="s">
        <v>21</v>
      </c>
      <c r="E1660" t="str">
        <f>_xlfn.XLOOKUP(Table1[[#This Row],[Product_ID]],[1]!Table1[Product_ID],[1]!Table1[Product_Name])</f>
        <v>Electronics Product 77</v>
      </c>
      <c r="F1660" t="str">
        <f>_xlfn.XLOOKUP(Table1[[#This Row],[Product_ID]],[1]!Table1[Product_ID],[1]!Table1[Category])</f>
        <v>Electronics</v>
      </c>
      <c r="G1660">
        <f>_xlfn.XLOOKUP(Table1[[#This Row],[Product_ID]],[1]!Table1[Product_ID],[1]!Table1[Unit_Price])</f>
        <v>42787</v>
      </c>
      <c r="H1660">
        <f>_xlfn.XLOOKUP(Table1[[#This Row],[Product_ID]],[1]!Table1[Product_ID],[1]!Table1[Cost])</f>
        <v>29950.9</v>
      </c>
      <c r="I1660">
        <v>5</v>
      </c>
      <c r="J1660">
        <v>10</v>
      </c>
      <c r="K1660">
        <f>Table1[[#This Row],[Quantity]]*Table1[[#This Row],[Unit_Price]]</f>
        <v>213935</v>
      </c>
      <c r="L1660">
        <f>Table1[[#This Row],[Quantity]]*Table1[[#This Row],[Cost]]</f>
        <v>149754.5</v>
      </c>
      <c r="M1660">
        <f>Table1[[#This Row],[Sales]]-Table1[[#This Row],[Total_Cost]]</f>
        <v>64180.5</v>
      </c>
      <c r="N1660" s="1">
        <f>Table1[[#This Row],[Profit]]/Table1[[#This Row],[Sales]]</f>
        <v>0.3</v>
      </c>
      <c r="O1660" t="str">
        <f>TEXT(Table1[[#This Row],[Order_Date]],"mmmm")</f>
        <v>March</v>
      </c>
      <c r="P1660">
        <f>YEAR(Table1[[#This Row],[Order_Date]])</f>
        <v>2024</v>
      </c>
      <c r="Q1660" t="str">
        <f>"Q"&amp;ROUNDUP(MONTH(Table1[[#This Row],[Order_Date]])/3,0)</f>
        <v>Q1</v>
      </c>
    </row>
    <row r="1661" spans="1:17" x14ac:dyDescent="0.25">
      <c r="A1661" t="s">
        <v>3223</v>
      </c>
      <c r="B1661" t="s">
        <v>2126</v>
      </c>
      <c r="C1661" t="s">
        <v>1065</v>
      </c>
      <c r="D1661" t="s">
        <v>89</v>
      </c>
      <c r="E1661" t="str">
        <f>_xlfn.XLOOKUP(Table1[[#This Row],[Product_ID]],[1]!Table1[Product_ID],[1]!Table1[Product_Name])</f>
        <v>Beauty Product 76</v>
      </c>
      <c r="F1661" t="str">
        <f>_xlfn.XLOOKUP(Table1[[#This Row],[Product_ID]],[1]!Table1[Product_ID],[1]!Table1[Category])</f>
        <v>Beauty</v>
      </c>
      <c r="G1661">
        <f>_xlfn.XLOOKUP(Table1[[#This Row],[Product_ID]],[1]!Table1[Product_ID],[1]!Table1[Unit_Price])</f>
        <v>3690</v>
      </c>
      <c r="H1661">
        <f>_xlfn.XLOOKUP(Table1[[#This Row],[Product_ID]],[1]!Table1[Product_ID],[1]!Table1[Cost])</f>
        <v>2583</v>
      </c>
      <c r="I1661">
        <v>2</v>
      </c>
      <c r="J1661">
        <v>15</v>
      </c>
      <c r="K1661">
        <f>Table1[[#This Row],[Quantity]]*Table1[[#This Row],[Unit_Price]]</f>
        <v>7380</v>
      </c>
      <c r="L1661">
        <f>Table1[[#This Row],[Quantity]]*Table1[[#This Row],[Cost]]</f>
        <v>5166</v>
      </c>
      <c r="M1661">
        <f>Table1[[#This Row],[Sales]]-Table1[[#This Row],[Total_Cost]]</f>
        <v>2214</v>
      </c>
      <c r="N1661" s="1">
        <f>Table1[[#This Row],[Profit]]/Table1[[#This Row],[Sales]]</f>
        <v>0.3</v>
      </c>
      <c r="O1661" t="str">
        <f>TEXT(Table1[[#This Row],[Order_Date]],"mmmm")</f>
        <v>September</v>
      </c>
      <c r="P1661">
        <f>YEAR(Table1[[#This Row],[Order_Date]])</f>
        <v>2024</v>
      </c>
      <c r="Q1661" t="str">
        <f>"Q"&amp;ROUNDUP(MONTH(Table1[[#This Row],[Order_Date]])/3,0)</f>
        <v>Q3</v>
      </c>
    </row>
    <row r="1662" spans="1:17" x14ac:dyDescent="0.25">
      <c r="A1662" t="s">
        <v>3224</v>
      </c>
      <c r="B1662" t="s">
        <v>2115</v>
      </c>
      <c r="C1662" t="s">
        <v>1945</v>
      </c>
      <c r="D1662" t="s">
        <v>444</v>
      </c>
      <c r="E1662" t="str">
        <f>_xlfn.XLOOKUP(Table1[[#This Row],[Product_ID]],[1]!Table1[Product_ID],[1]!Table1[Product_Name])</f>
        <v>Sports Product 14</v>
      </c>
      <c r="F1662" t="str">
        <f>_xlfn.XLOOKUP(Table1[[#This Row],[Product_ID]],[1]!Table1[Product_ID],[1]!Table1[Category])</f>
        <v>Sports</v>
      </c>
      <c r="G1662">
        <f>_xlfn.XLOOKUP(Table1[[#This Row],[Product_ID]],[1]!Table1[Product_ID],[1]!Table1[Unit_Price])</f>
        <v>9565</v>
      </c>
      <c r="H1662">
        <f>_xlfn.XLOOKUP(Table1[[#This Row],[Product_ID]],[1]!Table1[Product_ID],[1]!Table1[Cost])</f>
        <v>6695.5</v>
      </c>
      <c r="I1662">
        <v>1</v>
      </c>
      <c r="J1662">
        <v>20</v>
      </c>
      <c r="K1662">
        <f>Table1[[#This Row],[Quantity]]*Table1[[#This Row],[Unit_Price]]</f>
        <v>9565</v>
      </c>
      <c r="L1662">
        <f>Table1[[#This Row],[Quantity]]*Table1[[#This Row],[Cost]]</f>
        <v>6695.5</v>
      </c>
      <c r="M1662">
        <f>Table1[[#This Row],[Sales]]-Table1[[#This Row],[Total_Cost]]</f>
        <v>2869.5</v>
      </c>
      <c r="N1662" s="1">
        <f>Table1[[#This Row],[Profit]]/Table1[[#This Row],[Sales]]</f>
        <v>0.3</v>
      </c>
      <c r="O1662" t="str">
        <f>TEXT(Table1[[#This Row],[Order_Date]],"mmmm")</f>
        <v>November</v>
      </c>
      <c r="P1662">
        <f>YEAR(Table1[[#This Row],[Order_Date]])</f>
        <v>2024</v>
      </c>
      <c r="Q1662" t="str">
        <f>"Q"&amp;ROUNDUP(MONTH(Table1[[#This Row],[Order_Date]])/3,0)</f>
        <v>Q4</v>
      </c>
    </row>
    <row r="1663" spans="1:17" x14ac:dyDescent="0.25">
      <c r="A1663" t="s">
        <v>3225</v>
      </c>
      <c r="B1663" t="s">
        <v>3192</v>
      </c>
      <c r="C1663" t="s">
        <v>3226</v>
      </c>
      <c r="D1663" t="s">
        <v>9</v>
      </c>
      <c r="E1663" t="str">
        <f>_xlfn.XLOOKUP(Table1[[#This Row],[Product_ID]],[1]!Table1[Product_ID],[1]!Table1[Product_Name])</f>
        <v>Home &amp; Kitchen Product 10</v>
      </c>
      <c r="F1663" t="str">
        <f>_xlfn.XLOOKUP(Table1[[#This Row],[Product_ID]],[1]!Table1[Product_ID],[1]!Table1[Category])</f>
        <v>Home &amp; Kitchen</v>
      </c>
      <c r="G1663">
        <f>_xlfn.XLOOKUP(Table1[[#This Row],[Product_ID]],[1]!Table1[Product_ID],[1]!Table1[Unit_Price])</f>
        <v>10936</v>
      </c>
      <c r="H1663">
        <f>_xlfn.XLOOKUP(Table1[[#This Row],[Product_ID]],[1]!Table1[Product_ID],[1]!Table1[Cost])</f>
        <v>6561.6</v>
      </c>
      <c r="I1663">
        <v>3</v>
      </c>
      <c r="J1663">
        <v>10</v>
      </c>
      <c r="K1663">
        <f>Table1[[#This Row],[Quantity]]*Table1[[#This Row],[Unit_Price]]</f>
        <v>32808</v>
      </c>
      <c r="L1663">
        <f>Table1[[#This Row],[Quantity]]*Table1[[#This Row],[Cost]]</f>
        <v>19684.800000000003</v>
      </c>
      <c r="M1663">
        <f>Table1[[#This Row],[Sales]]-Table1[[#This Row],[Total_Cost]]</f>
        <v>13123.199999999997</v>
      </c>
      <c r="N1663" s="1">
        <f>Table1[[#This Row],[Profit]]/Table1[[#This Row],[Sales]]</f>
        <v>0.39999999999999991</v>
      </c>
      <c r="O1663" t="str">
        <f>TEXT(Table1[[#This Row],[Order_Date]],"mmmm")</f>
        <v>August</v>
      </c>
      <c r="P1663">
        <f>YEAR(Table1[[#This Row],[Order_Date]])</f>
        <v>2025</v>
      </c>
      <c r="Q1663" t="str">
        <f>"Q"&amp;ROUNDUP(MONTH(Table1[[#This Row],[Order_Date]])/3,0)</f>
        <v>Q3</v>
      </c>
    </row>
    <row r="1664" spans="1:17" x14ac:dyDescent="0.25">
      <c r="A1664" t="s">
        <v>3227</v>
      </c>
      <c r="B1664" t="s">
        <v>2023</v>
      </c>
      <c r="C1664" t="s">
        <v>250</v>
      </c>
      <c r="D1664" t="s">
        <v>146</v>
      </c>
      <c r="E1664" t="str">
        <f>_xlfn.XLOOKUP(Table1[[#This Row],[Product_ID]],[1]!Table1[Product_ID],[1]!Table1[Product_Name])</f>
        <v>Electronics Product 8</v>
      </c>
      <c r="F1664" t="str">
        <f>_xlfn.XLOOKUP(Table1[[#This Row],[Product_ID]],[1]!Table1[Product_ID],[1]!Table1[Category])</f>
        <v>Electronics</v>
      </c>
      <c r="G1664">
        <f>_xlfn.XLOOKUP(Table1[[#This Row],[Product_ID]],[1]!Table1[Product_ID],[1]!Table1[Unit_Price])</f>
        <v>41971</v>
      </c>
      <c r="H1664">
        <f>_xlfn.XLOOKUP(Table1[[#This Row],[Product_ID]],[1]!Table1[Product_ID],[1]!Table1[Cost])</f>
        <v>29379.7</v>
      </c>
      <c r="I1664">
        <v>2</v>
      </c>
      <c r="J1664">
        <v>15</v>
      </c>
      <c r="K1664">
        <f>Table1[[#This Row],[Quantity]]*Table1[[#This Row],[Unit_Price]]</f>
        <v>83942</v>
      </c>
      <c r="L1664">
        <f>Table1[[#This Row],[Quantity]]*Table1[[#This Row],[Cost]]</f>
        <v>58759.4</v>
      </c>
      <c r="M1664">
        <f>Table1[[#This Row],[Sales]]-Table1[[#This Row],[Total_Cost]]</f>
        <v>25182.6</v>
      </c>
      <c r="N1664" s="1">
        <f>Table1[[#This Row],[Profit]]/Table1[[#This Row],[Sales]]</f>
        <v>0.3</v>
      </c>
      <c r="O1664" t="str">
        <f>TEXT(Table1[[#This Row],[Order_Date]],"mmmm")</f>
        <v>April</v>
      </c>
      <c r="P1664">
        <f>YEAR(Table1[[#This Row],[Order_Date]])</f>
        <v>2025</v>
      </c>
      <c r="Q1664" t="str">
        <f>"Q"&amp;ROUNDUP(MONTH(Table1[[#This Row],[Order_Date]])/3,0)</f>
        <v>Q2</v>
      </c>
    </row>
    <row r="1665" spans="1:17" x14ac:dyDescent="0.25">
      <c r="A1665" t="s">
        <v>3228</v>
      </c>
      <c r="B1665" t="s">
        <v>979</v>
      </c>
      <c r="C1665" t="s">
        <v>3229</v>
      </c>
      <c r="D1665" t="s">
        <v>450</v>
      </c>
      <c r="E1665" t="str">
        <f>_xlfn.XLOOKUP(Table1[[#This Row],[Product_ID]],[1]!Table1[Product_ID],[1]!Table1[Product_Name])</f>
        <v>Electronics Product 82</v>
      </c>
      <c r="F1665" t="str">
        <f>_xlfn.XLOOKUP(Table1[[#This Row],[Product_ID]],[1]!Table1[Product_ID],[1]!Table1[Category])</f>
        <v>Electronics</v>
      </c>
      <c r="G1665">
        <f>_xlfn.XLOOKUP(Table1[[#This Row],[Product_ID]],[1]!Table1[Product_ID],[1]!Table1[Unit_Price])</f>
        <v>354</v>
      </c>
      <c r="H1665">
        <f>_xlfn.XLOOKUP(Table1[[#This Row],[Product_ID]],[1]!Table1[Product_ID],[1]!Table1[Cost])</f>
        <v>247.8</v>
      </c>
      <c r="I1665">
        <v>3</v>
      </c>
      <c r="J1665">
        <v>20</v>
      </c>
      <c r="K1665">
        <f>Table1[[#This Row],[Quantity]]*Table1[[#This Row],[Unit_Price]]</f>
        <v>1062</v>
      </c>
      <c r="L1665">
        <f>Table1[[#This Row],[Quantity]]*Table1[[#This Row],[Cost]]</f>
        <v>743.40000000000009</v>
      </c>
      <c r="M1665">
        <f>Table1[[#This Row],[Sales]]-Table1[[#This Row],[Total_Cost]]</f>
        <v>318.59999999999991</v>
      </c>
      <c r="N1665" s="1">
        <f>Table1[[#This Row],[Profit]]/Table1[[#This Row],[Sales]]</f>
        <v>0.29999999999999993</v>
      </c>
      <c r="O1665" t="str">
        <f>TEXT(Table1[[#This Row],[Order_Date]],"mmmm")</f>
        <v>May</v>
      </c>
      <c r="P1665">
        <f>YEAR(Table1[[#This Row],[Order_Date]])</f>
        <v>2025</v>
      </c>
      <c r="Q1665" t="str">
        <f>"Q"&amp;ROUNDUP(MONTH(Table1[[#This Row],[Order_Date]])/3,0)</f>
        <v>Q2</v>
      </c>
    </row>
    <row r="1666" spans="1:17" x14ac:dyDescent="0.25">
      <c r="A1666" t="s">
        <v>3230</v>
      </c>
      <c r="B1666" t="s">
        <v>283</v>
      </c>
      <c r="C1666" t="s">
        <v>2402</v>
      </c>
      <c r="D1666" t="s">
        <v>465</v>
      </c>
      <c r="E1666" t="str">
        <f>_xlfn.XLOOKUP(Table1[[#This Row],[Product_ID]],[1]!Table1[Product_ID],[1]!Table1[Product_Name])</f>
        <v>Beauty Product 71</v>
      </c>
      <c r="F1666" t="str">
        <f>_xlfn.XLOOKUP(Table1[[#This Row],[Product_ID]],[1]!Table1[Product_ID],[1]!Table1[Category])</f>
        <v>Beauty</v>
      </c>
      <c r="G1666">
        <f>_xlfn.XLOOKUP(Table1[[#This Row],[Product_ID]],[1]!Table1[Product_ID],[1]!Table1[Unit_Price])</f>
        <v>487</v>
      </c>
      <c r="H1666">
        <f>_xlfn.XLOOKUP(Table1[[#This Row],[Product_ID]],[1]!Table1[Product_ID],[1]!Table1[Cost])</f>
        <v>243.5</v>
      </c>
      <c r="I1666">
        <v>4</v>
      </c>
      <c r="J1666">
        <v>15</v>
      </c>
      <c r="K1666">
        <f>Table1[[#This Row],[Quantity]]*Table1[[#This Row],[Unit_Price]]</f>
        <v>1948</v>
      </c>
      <c r="L1666">
        <f>Table1[[#This Row],[Quantity]]*Table1[[#This Row],[Cost]]</f>
        <v>974</v>
      </c>
      <c r="M1666">
        <f>Table1[[#This Row],[Sales]]-Table1[[#This Row],[Total_Cost]]</f>
        <v>974</v>
      </c>
      <c r="N1666" s="1">
        <f>Table1[[#This Row],[Profit]]/Table1[[#This Row],[Sales]]</f>
        <v>0.5</v>
      </c>
      <c r="O1666" t="str">
        <f>TEXT(Table1[[#This Row],[Order_Date]],"mmmm")</f>
        <v>September</v>
      </c>
      <c r="P1666">
        <f>YEAR(Table1[[#This Row],[Order_Date]])</f>
        <v>2024</v>
      </c>
      <c r="Q1666" t="str">
        <f>"Q"&amp;ROUNDUP(MONTH(Table1[[#This Row],[Order_Date]])/3,0)</f>
        <v>Q3</v>
      </c>
    </row>
    <row r="1667" spans="1:17" x14ac:dyDescent="0.25">
      <c r="A1667" t="s">
        <v>3231</v>
      </c>
      <c r="B1667" t="s">
        <v>2018</v>
      </c>
      <c r="C1667" t="s">
        <v>1648</v>
      </c>
      <c r="D1667" t="s">
        <v>96</v>
      </c>
      <c r="E1667" t="str">
        <f>_xlfn.XLOOKUP(Table1[[#This Row],[Product_ID]],[1]!Table1[Product_ID],[1]!Table1[Product_Name])</f>
        <v>Electronics Product 91</v>
      </c>
      <c r="F1667" t="str">
        <f>_xlfn.XLOOKUP(Table1[[#This Row],[Product_ID]],[1]!Table1[Product_ID],[1]!Table1[Category])</f>
        <v>Electronics</v>
      </c>
      <c r="G1667">
        <f>_xlfn.XLOOKUP(Table1[[#This Row],[Product_ID]],[1]!Table1[Product_ID],[1]!Table1[Unit_Price])</f>
        <v>45348</v>
      </c>
      <c r="H1667">
        <f>_xlfn.XLOOKUP(Table1[[#This Row],[Product_ID]],[1]!Table1[Product_ID],[1]!Table1[Cost])</f>
        <v>27208.799999999999</v>
      </c>
      <c r="I1667">
        <v>2</v>
      </c>
      <c r="J1667">
        <v>20</v>
      </c>
      <c r="K1667">
        <f>Table1[[#This Row],[Quantity]]*Table1[[#This Row],[Unit_Price]]</f>
        <v>90696</v>
      </c>
      <c r="L1667">
        <f>Table1[[#This Row],[Quantity]]*Table1[[#This Row],[Cost]]</f>
        <v>54417.599999999999</v>
      </c>
      <c r="M1667">
        <f>Table1[[#This Row],[Sales]]-Table1[[#This Row],[Total_Cost]]</f>
        <v>36278.400000000001</v>
      </c>
      <c r="N1667" s="1">
        <f>Table1[[#This Row],[Profit]]/Table1[[#This Row],[Sales]]</f>
        <v>0.4</v>
      </c>
      <c r="O1667" t="str">
        <f>TEXT(Table1[[#This Row],[Order_Date]],"mmmm")</f>
        <v>January</v>
      </c>
      <c r="P1667">
        <f>YEAR(Table1[[#This Row],[Order_Date]])</f>
        <v>2024</v>
      </c>
      <c r="Q1667" t="str">
        <f>"Q"&amp;ROUNDUP(MONTH(Table1[[#This Row],[Order_Date]])/3,0)</f>
        <v>Q1</v>
      </c>
    </row>
    <row r="1668" spans="1:17" x14ac:dyDescent="0.25">
      <c r="A1668" t="s">
        <v>3232</v>
      </c>
      <c r="B1668" t="s">
        <v>1632</v>
      </c>
      <c r="C1668" t="s">
        <v>991</v>
      </c>
      <c r="D1668" t="s">
        <v>25</v>
      </c>
      <c r="E1668" t="str">
        <f>_xlfn.XLOOKUP(Table1[[#This Row],[Product_ID]],[1]!Table1[Product_ID],[1]!Table1[Product_Name])</f>
        <v>Sports Product 7</v>
      </c>
      <c r="F1668" t="str">
        <f>_xlfn.XLOOKUP(Table1[[#This Row],[Product_ID]],[1]!Table1[Product_ID],[1]!Table1[Category])</f>
        <v>Sports</v>
      </c>
      <c r="G1668">
        <f>_xlfn.XLOOKUP(Table1[[#This Row],[Product_ID]],[1]!Table1[Product_ID],[1]!Table1[Unit_Price])</f>
        <v>5469</v>
      </c>
      <c r="H1668">
        <f>_xlfn.XLOOKUP(Table1[[#This Row],[Product_ID]],[1]!Table1[Product_ID],[1]!Table1[Cost])</f>
        <v>3281.4</v>
      </c>
      <c r="I1668">
        <v>5</v>
      </c>
      <c r="J1668">
        <v>15</v>
      </c>
      <c r="K1668">
        <f>Table1[[#This Row],[Quantity]]*Table1[[#This Row],[Unit_Price]]</f>
        <v>27345</v>
      </c>
      <c r="L1668">
        <f>Table1[[#This Row],[Quantity]]*Table1[[#This Row],[Cost]]</f>
        <v>16407</v>
      </c>
      <c r="M1668">
        <f>Table1[[#This Row],[Sales]]-Table1[[#This Row],[Total_Cost]]</f>
        <v>10938</v>
      </c>
      <c r="N1668" s="1">
        <f>Table1[[#This Row],[Profit]]/Table1[[#This Row],[Sales]]</f>
        <v>0.4</v>
      </c>
      <c r="O1668" t="str">
        <f>TEXT(Table1[[#This Row],[Order_Date]],"mmmm")</f>
        <v>January</v>
      </c>
      <c r="P1668">
        <f>YEAR(Table1[[#This Row],[Order_Date]])</f>
        <v>2025</v>
      </c>
      <c r="Q1668" t="str">
        <f>"Q"&amp;ROUNDUP(MONTH(Table1[[#This Row],[Order_Date]])/3,0)</f>
        <v>Q1</v>
      </c>
    </row>
    <row r="1669" spans="1:17" x14ac:dyDescent="0.25">
      <c r="A1669" t="s">
        <v>3233</v>
      </c>
      <c r="B1669" t="s">
        <v>43</v>
      </c>
      <c r="C1669" t="s">
        <v>76</v>
      </c>
      <c r="D1669" t="s">
        <v>304</v>
      </c>
      <c r="E1669" t="str">
        <f>_xlfn.XLOOKUP(Table1[[#This Row],[Product_ID]],[1]!Table1[Product_ID],[1]!Table1[Product_Name])</f>
        <v>Sports Product 67</v>
      </c>
      <c r="F1669" t="str">
        <f>_xlfn.XLOOKUP(Table1[[#This Row],[Product_ID]],[1]!Table1[Product_ID],[1]!Table1[Category])</f>
        <v>Sports</v>
      </c>
      <c r="G1669">
        <f>_xlfn.XLOOKUP(Table1[[#This Row],[Product_ID]],[1]!Table1[Product_ID],[1]!Table1[Unit_Price])</f>
        <v>1463</v>
      </c>
      <c r="H1669">
        <f>_xlfn.XLOOKUP(Table1[[#This Row],[Product_ID]],[1]!Table1[Product_ID],[1]!Table1[Cost])</f>
        <v>731.5</v>
      </c>
      <c r="I1669">
        <v>1</v>
      </c>
      <c r="J1669">
        <v>0</v>
      </c>
      <c r="K1669">
        <f>Table1[[#This Row],[Quantity]]*Table1[[#This Row],[Unit_Price]]</f>
        <v>1463</v>
      </c>
      <c r="L1669">
        <f>Table1[[#This Row],[Quantity]]*Table1[[#This Row],[Cost]]</f>
        <v>731.5</v>
      </c>
      <c r="M1669">
        <f>Table1[[#This Row],[Sales]]-Table1[[#This Row],[Total_Cost]]</f>
        <v>731.5</v>
      </c>
      <c r="N1669" s="1">
        <f>Table1[[#This Row],[Profit]]/Table1[[#This Row],[Sales]]</f>
        <v>0.5</v>
      </c>
      <c r="O1669" t="str">
        <f>TEXT(Table1[[#This Row],[Order_Date]],"mmmm")</f>
        <v>December</v>
      </c>
      <c r="P1669">
        <f>YEAR(Table1[[#This Row],[Order_Date]])</f>
        <v>2024</v>
      </c>
      <c r="Q1669" t="str">
        <f>"Q"&amp;ROUNDUP(MONTH(Table1[[#This Row],[Order_Date]])/3,0)</f>
        <v>Q4</v>
      </c>
    </row>
    <row r="1670" spans="1:17" x14ac:dyDescent="0.25">
      <c r="A1670" t="s">
        <v>3234</v>
      </c>
      <c r="B1670" t="s">
        <v>274</v>
      </c>
      <c r="C1670" t="s">
        <v>1375</v>
      </c>
      <c r="D1670" t="s">
        <v>96</v>
      </c>
      <c r="E1670" t="str">
        <f>_xlfn.XLOOKUP(Table1[[#This Row],[Product_ID]],[1]!Table1[Product_ID],[1]!Table1[Product_Name])</f>
        <v>Electronics Product 91</v>
      </c>
      <c r="F1670" t="str">
        <f>_xlfn.XLOOKUP(Table1[[#This Row],[Product_ID]],[1]!Table1[Product_ID],[1]!Table1[Category])</f>
        <v>Electronics</v>
      </c>
      <c r="G1670">
        <f>_xlfn.XLOOKUP(Table1[[#This Row],[Product_ID]],[1]!Table1[Product_ID],[1]!Table1[Unit_Price])</f>
        <v>45348</v>
      </c>
      <c r="H1670">
        <f>_xlfn.XLOOKUP(Table1[[#This Row],[Product_ID]],[1]!Table1[Product_ID],[1]!Table1[Cost])</f>
        <v>27208.799999999999</v>
      </c>
      <c r="I1670">
        <v>4</v>
      </c>
      <c r="J1670">
        <v>0</v>
      </c>
      <c r="K1670">
        <f>Table1[[#This Row],[Quantity]]*Table1[[#This Row],[Unit_Price]]</f>
        <v>181392</v>
      </c>
      <c r="L1670">
        <f>Table1[[#This Row],[Quantity]]*Table1[[#This Row],[Cost]]</f>
        <v>108835.2</v>
      </c>
      <c r="M1670">
        <f>Table1[[#This Row],[Sales]]-Table1[[#This Row],[Total_Cost]]</f>
        <v>72556.800000000003</v>
      </c>
      <c r="N1670" s="1">
        <f>Table1[[#This Row],[Profit]]/Table1[[#This Row],[Sales]]</f>
        <v>0.4</v>
      </c>
      <c r="O1670" t="str">
        <f>TEXT(Table1[[#This Row],[Order_Date]],"mmmm")</f>
        <v>May</v>
      </c>
      <c r="P1670">
        <f>YEAR(Table1[[#This Row],[Order_Date]])</f>
        <v>2024</v>
      </c>
      <c r="Q1670" t="str">
        <f>"Q"&amp;ROUNDUP(MONTH(Table1[[#This Row],[Order_Date]])/3,0)</f>
        <v>Q2</v>
      </c>
    </row>
    <row r="1671" spans="1:17" x14ac:dyDescent="0.25">
      <c r="A1671" t="s">
        <v>3235</v>
      </c>
      <c r="B1671" t="s">
        <v>3236</v>
      </c>
      <c r="C1671" t="s">
        <v>3237</v>
      </c>
      <c r="D1671" t="s">
        <v>297</v>
      </c>
      <c r="E1671" t="str">
        <f>_xlfn.XLOOKUP(Table1[[#This Row],[Product_ID]],[1]!Table1[Product_ID],[1]!Table1[Product_Name])</f>
        <v>Home &amp; Kitchen Product 64</v>
      </c>
      <c r="F1671" t="str">
        <f>_xlfn.XLOOKUP(Table1[[#This Row],[Product_ID]],[1]!Table1[Product_ID],[1]!Table1[Category])</f>
        <v>Home &amp; Kitchen</v>
      </c>
      <c r="G1671">
        <f>_xlfn.XLOOKUP(Table1[[#This Row],[Product_ID]],[1]!Table1[Product_ID],[1]!Table1[Unit_Price])</f>
        <v>8274</v>
      </c>
      <c r="H1671">
        <f>_xlfn.XLOOKUP(Table1[[#This Row],[Product_ID]],[1]!Table1[Product_ID],[1]!Table1[Cost])</f>
        <v>5791.8</v>
      </c>
      <c r="I1671">
        <v>4</v>
      </c>
      <c r="J1671">
        <v>0</v>
      </c>
      <c r="K1671">
        <f>Table1[[#This Row],[Quantity]]*Table1[[#This Row],[Unit_Price]]</f>
        <v>33096</v>
      </c>
      <c r="L1671">
        <f>Table1[[#This Row],[Quantity]]*Table1[[#This Row],[Cost]]</f>
        <v>23167.200000000001</v>
      </c>
      <c r="M1671">
        <f>Table1[[#This Row],[Sales]]-Table1[[#This Row],[Total_Cost]]</f>
        <v>9928.7999999999993</v>
      </c>
      <c r="N1671" s="1">
        <f>Table1[[#This Row],[Profit]]/Table1[[#This Row],[Sales]]</f>
        <v>0.3</v>
      </c>
      <c r="O1671" t="str">
        <f>TEXT(Table1[[#This Row],[Order_Date]],"mmmm")</f>
        <v>November</v>
      </c>
      <c r="P1671">
        <f>YEAR(Table1[[#This Row],[Order_Date]])</f>
        <v>2024</v>
      </c>
      <c r="Q1671" t="str">
        <f>"Q"&amp;ROUNDUP(MONTH(Table1[[#This Row],[Order_Date]])/3,0)</f>
        <v>Q4</v>
      </c>
    </row>
    <row r="1672" spans="1:17" x14ac:dyDescent="0.25">
      <c r="A1672" t="s">
        <v>3238</v>
      </c>
      <c r="B1672" t="s">
        <v>1359</v>
      </c>
      <c r="C1672" t="s">
        <v>3239</v>
      </c>
      <c r="D1672" t="s">
        <v>628</v>
      </c>
      <c r="E1672" t="str">
        <f>_xlfn.XLOOKUP(Table1[[#This Row],[Product_ID]],[1]!Table1[Product_ID],[1]!Table1[Product_Name])</f>
        <v>Sports Product 97</v>
      </c>
      <c r="F1672" t="str">
        <f>_xlfn.XLOOKUP(Table1[[#This Row],[Product_ID]],[1]!Table1[Product_ID],[1]!Table1[Category])</f>
        <v>Sports</v>
      </c>
      <c r="G1672">
        <f>_xlfn.XLOOKUP(Table1[[#This Row],[Product_ID]],[1]!Table1[Product_ID],[1]!Table1[Unit_Price])</f>
        <v>9084</v>
      </c>
      <c r="H1672">
        <f>_xlfn.XLOOKUP(Table1[[#This Row],[Product_ID]],[1]!Table1[Product_ID],[1]!Table1[Cost])</f>
        <v>6358.8</v>
      </c>
      <c r="I1672">
        <v>5</v>
      </c>
      <c r="J1672">
        <v>10</v>
      </c>
      <c r="K1672">
        <f>Table1[[#This Row],[Quantity]]*Table1[[#This Row],[Unit_Price]]</f>
        <v>45420</v>
      </c>
      <c r="L1672">
        <f>Table1[[#This Row],[Quantity]]*Table1[[#This Row],[Cost]]</f>
        <v>31794</v>
      </c>
      <c r="M1672">
        <f>Table1[[#This Row],[Sales]]-Table1[[#This Row],[Total_Cost]]</f>
        <v>13626</v>
      </c>
      <c r="N1672" s="1">
        <f>Table1[[#This Row],[Profit]]/Table1[[#This Row],[Sales]]</f>
        <v>0.3</v>
      </c>
      <c r="O1672" t="str">
        <f>TEXT(Table1[[#This Row],[Order_Date]],"mmmm")</f>
        <v>February</v>
      </c>
      <c r="P1672">
        <f>YEAR(Table1[[#This Row],[Order_Date]])</f>
        <v>2025</v>
      </c>
      <c r="Q1672" t="str">
        <f>"Q"&amp;ROUNDUP(MONTH(Table1[[#This Row],[Order_Date]])/3,0)</f>
        <v>Q1</v>
      </c>
    </row>
    <row r="1673" spans="1:17" x14ac:dyDescent="0.25">
      <c r="A1673" t="s">
        <v>3240</v>
      </c>
      <c r="B1673" t="s">
        <v>1331</v>
      </c>
      <c r="C1673" t="s">
        <v>516</v>
      </c>
      <c r="D1673" t="s">
        <v>237</v>
      </c>
      <c r="E1673" t="str">
        <f>_xlfn.XLOOKUP(Table1[[#This Row],[Product_ID]],[1]!Table1[Product_ID],[1]!Table1[Product_Name])</f>
        <v>Sports Product 61</v>
      </c>
      <c r="F1673" t="str">
        <f>_xlfn.XLOOKUP(Table1[[#This Row],[Product_ID]],[1]!Table1[Product_ID],[1]!Table1[Category])</f>
        <v>Sports</v>
      </c>
      <c r="G1673">
        <f>_xlfn.XLOOKUP(Table1[[#This Row],[Product_ID]],[1]!Table1[Product_ID],[1]!Table1[Unit_Price])</f>
        <v>7170</v>
      </c>
      <c r="H1673">
        <f>_xlfn.XLOOKUP(Table1[[#This Row],[Product_ID]],[1]!Table1[Product_ID],[1]!Table1[Cost])</f>
        <v>3585</v>
      </c>
      <c r="I1673">
        <v>2</v>
      </c>
      <c r="J1673">
        <v>10</v>
      </c>
      <c r="K1673">
        <f>Table1[[#This Row],[Quantity]]*Table1[[#This Row],[Unit_Price]]</f>
        <v>14340</v>
      </c>
      <c r="L1673">
        <f>Table1[[#This Row],[Quantity]]*Table1[[#This Row],[Cost]]</f>
        <v>7170</v>
      </c>
      <c r="M1673">
        <f>Table1[[#This Row],[Sales]]-Table1[[#This Row],[Total_Cost]]</f>
        <v>7170</v>
      </c>
      <c r="N1673" s="1">
        <f>Table1[[#This Row],[Profit]]/Table1[[#This Row],[Sales]]</f>
        <v>0.5</v>
      </c>
      <c r="O1673" t="str">
        <f>TEXT(Table1[[#This Row],[Order_Date]],"mmmm")</f>
        <v>December</v>
      </c>
      <c r="P1673">
        <f>YEAR(Table1[[#This Row],[Order_Date]])</f>
        <v>2025</v>
      </c>
      <c r="Q1673" t="str">
        <f>"Q"&amp;ROUNDUP(MONTH(Table1[[#This Row],[Order_Date]])/3,0)</f>
        <v>Q4</v>
      </c>
    </row>
    <row r="1674" spans="1:17" x14ac:dyDescent="0.25">
      <c r="A1674" t="s">
        <v>3241</v>
      </c>
      <c r="B1674" t="s">
        <v>459</v>
      </c>
      <c r="C1674" t="s">
        <v>780</v>
      </c>
      <c r="D1674" t="s">
        <v>127</v>
      </c>
      <c r="E1674" t="str">
        <f>_xlfn.XLOOKUP(Table1[[#This Row],[Product_ID]],[1]!Table1[Product_ID],[1]!Table1[Product_Name])</f>
        <v>Sports Product 75</v>
      </c>
      <c r="F1674" t="str">
        <f>_xlfn.XLOOKUP(Table1[[#This Row],[Product_ID]],[1]!Table1[Product_ID],[1]!Table1[Category])</f>
        <v>Sports</v>
      </c>
      <c r="G1674">
        <f>_xlfn.XLOOKUP(Table1[[#This Row],[Product_ID]],[1]!Table1[Product_ID],[1]!Table1[Unit_Price])</f>
        <v>5435</v>
      </c>
      <c r="H1674">
        <f>_xlfn.XLOOKUP(Table1[[#This Row],[Product_ID]],[1]!Table1[Product_ID],[1]!Table1[Cost])</f>
        <v>3804.5</v>
      </c>
      <c r="I1674">
        <v>1</v>
      </c>
      <c r="J1674">
        <v>10</v>
      </c>
      <c r="K1674">
        <f>Table1[[#This Row],[Quantity]]*Table1[[#This Row],[Unit_Price]]</f>
        <v>5435</v>
      </c>
      <c r="L1674">
        <f>Table1[[#This Row],[Quantity]]*Table1[[#This Row],[Cost]]</f>
        <v>3804.5</v>
      </c>
      <c r="M1674">
        <f>Table1[[#This Row],[Sales]]-Table1[[#This Row],[Total_Cost]]</f>
        <v>1630.5</v>
      </c>
      <c r="N1674" s="1">
        <f>Table1[[#This Row],[Profit]]/Table1[[#This Row],[Sales]]</f>
        <v>0.3</v>
      </c>
      <c r="O1674" t="str">
        <f>TEXT(Table1[[#This Row],[Order_Date]],"mmmm")</f>
        <v>June</v>
      </c>
      <c r="P1674">
        <f>YEAR(Table1[[#This Row],[Order_Date]])</f>
        <v>2025</v>
      </c>
      <c r="Q1674" t="str">
        <f>"Q"&amp;ROUNDUP(MONTH(Table1[[#This Row],[Order_Date]])/3,0)</f>
        <v>Q2</v>
      </c>
    </row>
    <row r="1675" spans="1:17" x14ac:dyDescent="0.25">
      <c r="A1675" t="s">
        <v>3242</v>
      </c>
      <c r="B1675" t="s">
        <v>987</v>
      </c>
      <c r="C1675" t="s">
        <v>968</v>
      </c>
      <c r="D1675" t="s">
        <v>270</v>
      </c>
      <c r="E1675" t="str">
        <f>_xlfn.XLOOKUP(Table1[[#This Row],[Product_ID]],[1]!Table1[Product_ID],[1]!Table1[Product_Name])</f>
        <v>Clothing Product 47</v>
      </c>
      <c r="F1675" t="str">
        <f>_xlfn.XLOOKUP(Table1[[#This Row],[Product_ID]],[1]!Table1[Product_ID],[1]!Table1[Category])</f>
        <v>Clothing</v>
      </c>
      <c r="G1675">
        <f>_xlfn.XLOOKUP(Table1[[#This Row],[Product_ID]],[1]!Table1[Product_ID],[1]!Table1[Unit_Price])</f>
        <v>3146</v>
      </c>
      <c r="H1675">
        <f>_xlfn.XLOOKUP(Table1[[#This Row],[Product_ID]],[1]!Table1[Product_ID],[1]!Table1[Cost])</f>
        <v>1573</v>
      </c>
      <c r="I1675">
        <v>2</v>
      </c>
      <c r="J1675">
        <v>15</v>
      </c>
      <c r="K1675">
        <f>Table1[[#This Row],[Quantity]]*Table1[[#This Row],[Unit_Price]]</f>
        <v>6292</v>
      </c>
      <c r="L1675">
        <f>Table1[[#This Row],[Quantity]]*Table1[[#This Row],[Cost]]</f>
        <v>3146</v>
      </c>
      <c r="M1675">
        <f>Table1[[#This Row],[Sales]]-Table1[[#This Row],[Total_Cost]]</f>
        <v>3146</v>
      </c>
      <c r="N1675" s="1">
        <f>Table1[[#This Row],[Profit]]/Table1[[#This Row],[Sales]]</f>
        <v>0.5</v>
      </c>
      <c r="O1675" t="str">
        <f>TEXT(Table1[[#This Row],[Order_Date]],"mmmm")</f>
        <v>August</v>
      </c>
      <c r="P1675">
        <f>YEAR(Table1[[#This Row],[Order_Date]])</f>
        <v>2025</v>
      </c>
      <c r="Q1675" t="str">
        <f>"Q"&amp;ROUNDUP(MONTH(Table1[[#This Row],[Order_Date]])/3,0)</f>
        <v>Q3</v>
      </c>
    </row>
    <row r="1676" spans="1:17" x14ac:dyDescent="0.25">
      <c r="A1676" t="s">
        <v>3243</v>
      </c>
      <c r="B1676" t="s">
        <v>1930</v>
      </c>
      <c r="C1676" t="s">
        <v>2198</v>
      </c>
      <c r="D1676" t="s">
        <v>13</v>
      </c>
      <c r="E1676" t="str">
        <f>_xlfn.XLOOKUP(Table1[[#This Row],[Product_ID]],[1]!Table1[Product_ID],[1]!Table1[Product_Name])</f>
        <v>Beauty Product 1</v>
      </c>
      <c r="F1676" t="str">
        <f>_xlfn.XLOOKUP(Table1[[#This Row],[Product_ID]],[1]!Table1[Product_ID],[1]!Table1[Category])</f>
        <v>Beauty</v>
      </c>
      <c r="G1676">
        <f>_xlfn.XLOOKUP(Table1[[#This Row],[Product_ID]],[1]!Table1[Product_ID],[1]!Table1[Unit_Price])</f>
        <v>1891</v>
      </c>
      <c r="H1676">
        <f>_xlfn.XLOOKUP(Table1[[#This Row],[Product_ID]],[1]!Table1[Product_ID],[1]!Table1[Cost])</f>
        <v>945.5</v>
      </c>
      <c r="I1676">
        <v>4</v>
      </c>
      <c r="J1676">
        <v>20</v>
      </c>
      <c r="K1676">
        <f>Table1[[#This Row],[Quantity]]*Table1[[#This Row],[Unit_Price]]</f>
        <v>7564</v>
      </c>
      <c r="L1676">
        <f>Table1[[#This Row],[Quantity]]*Table1[[#This Row],[Cost]]</f>
        <v>3782</v>
      </c>
      <c r="M1676">
        <f>Table1[[#This Row],[Sales]]-Table1[[#This Row],[Total_Cost]]</f>
        <v>3782</v>
      </c>
      <c r="N1676" s="1">
        <f>Table1[[#This Row],[Profit]]/Table1[[#This Row],[Sales]]</f>
        <v>0.5</v>
      </c>
      <c r="O1676" t="str">
        <f>TEXT(Table1[[#This Row],[Order_Date]],"mmmm")</f>
        <v>December</v>
      </c>
      <c r="P1676">
        <f>YEAR(Table1[[#This Row],[Order_Date]])</f>
        <v>2025</v>
      </c>
      <c r="Q1676" t="str">
        <f>"Q"&amp;ROUNDUP(MONTH(Table1[[#This Row],[Order_Date]])/3,0)</f>
        <v>Q4</v>
      </c>
    </row>
    <row r="1677" spans="1:17" x14ac:dyDescent="0.25">
      <c r="A1677" t="s">
        <v>3244</v>
      </c>
      <c r="B1677" t="s">
        <v>946</v>
      </c>
      <c r="C1677" t="s">
        <v>1275</v>
      </c>
      <c r="D1677" t="s">
        <v>135</v>
      </c>
      <c r="E1677" t="str">
        <f>_xlfn.XLOOKUP(Table1[[#This Row],[Product_ID]],[1]!Table1[Product_ID],[1]!Table1[Product_Name])</f>
        <v>Electronics Product 28</v>
      </c>
      <c r="F1677" t="str">
        <f>_xlfn.XLOOKUP(Table1[[#This Row],[Product_ID]],[1]!Table1[Product_ID],[1]!Table1[Category])</f>
        <v>Electronics</v>
      </c>
      <c r="G1677">
        <f>_xlfn.XLOOKUP(Table1[[#This Row],[Product_ID]],[1]!Table1[Product_ID],[1]!Table1[Unit_Price])</f>
        <v>9664</v>
      </c>
      <c r="H1677">
        <f>_xlfn.XLOOKUP(Table1[[#This Row],[Product_ID]],[1]!Table1[Product_ID],[1]!Table1[Cost])</f>
        <v>4832</v>
      </c>
      <c r="I1677">
        <v>2</v>
      </c>
      <c r="J1677">
        <v>20</v>
      </c>
      <c r="K1677">
        <f>Table1[[#This Row],[Quantity]]*Table1[[#This Row],[Unit_Price]]</f>
        <v>19328</v>
      </c>
      <c r="L1677">
        <f>Table1[[#This Row],[Quantity]]*Table1[[#This Row],[Cost]]</f>
        <v>9664</v>
      </c>
      <c r="M1677">
        <f>Table1[[#This Row],[Sales]]-Table1[[#This Row],[Total_Cost]]</f>
        <v>9664</v>
      </c>
      <c r="N1677" s="1">
        <f>Table1[[#This Row],[Profit]]/Table1[[#This Row],[Sales]]</f>
        <v>0.5</v>
      </c>
      <c r="O1677" t="str">
        <f>TEXT(Table1[[#This Row],[Order_Date]],"mmmm")</f>
        <v>October</v>
      </c>
      <c r="P1677">
        <f>YEAR(Table1[[#This Row],[Order_Date]])</f>
        <v>2025</v>
      </c>
      <c r="Q1677" t="str">
        <f>"Q"&amp;ROUNDUP(MONTH(Table1[[#This Row],[Order_Date]])/3,0)</f>
        <v>Q4</v>
      </c>
    </row>
    <row r="1678" spans="1:17" x14ac:dyDescent="0.25">
      <c r="A1678" t="s">
        <v>3245</v>
      </c>
      <c r="B1678" t="s">
        <v>990</v>
      </c>
      <c r="C1678" t="s">
        <v>3175</v>
      </c>
      <c r="D1678" t="s">
        <v>157</v>
      </c>
      <c r="E1678" t="str">
        <f>_xlfn.XLOOKUP(Table1[[#This Row],[Product_ID]],[1]!Table1[Product_ID],[1]!Table1[Product_Name])</f>
        <v>Sports Product 89</v>
      </c>
      <c r="F1678" t="str">
        <f>_xlfn.XLOOKUP(Table1[[#This Row],[Product_ID]],[1]!Table1[Product_ID],[1]!Table1[Category])</f>
        <v>Sports</v>
      </c>
      <c r="G1678">
        <f>_xlfn.XLOOKUP(Table1[[#This Row],[Product_ID]],[1]!Table1[Product_ID],[1]!Table1[Unit_Price])</f>
        <v>2956</v>
      </c>
      <c r="H1678">
        <f>_xlfn.XLOOKUP(Table1[[#This Row],[Product_ID]],[1]!Table1[Product_ID],[1]!Table1[Cost])</f>
        <v>1478</v>
      </c>
      <c r="I1678">
        <v>1</v>
      </c>
      <c r="J1678">
        <v>15</v>
      </c>
      <c r="K1678">
        <f>Table1[[#This Row],[Quantity]]*Table1[[#This Row],[Unit_Price]]</f>
        <v>2956</v>
      </c>
      <c r="L1678">
        <f>Table1[[#This Row],[Quantity]]*Table1[[#This Row],[Cost]]</f>
        <v>1478</v>
      </c>
      <c r="M1678">
        <f>Table1[[#This Row],[Sales]]-Table1[[#This Row],[Total_Cost]]</f>
        <v>1478</v>
      </c>
      <c r="N1678" s="1">
        <f>Table1[[#This Row],[Profit]]/Table1[[#This Row],[Sales]]</f>
        <v>0.5</v>
      </c>
      <c r="O1678" t="str">
        <f>TEXT(Table1[[#This Row],[Order_Date]],"mmmm")</f>
        <v>April</v>
      </c>
      <c r="P1678">
        <f>YEAR(Table1[[#This Row],[Order_Date]])</f>
        <v>2024</v>
      </c>
      <c r="Q1678" t="str">
        <f>"Q"&amp;ROUNDUP(MONTH(Table1[[#This Row],[Order_Date]])/3,0)</f>
        <v>Q2</v>
      </c>
    </row>
    <row r="1679" spans="1:17" x14ac:dyDescent="0.25">
      <c r="A1679" t="s">
        <v>3246</v>
      </c>
      <c r="B1679" t="s">
        <v>3001</v>
      </c>
      <c r="C1679" t="s">
        <v>1926</v>
      </c>
      <c r="D1679" t="s">
        <v>179</v>
      </c>
      <c r="E1679" t="str">
        <f>_xlfn.XLOOKUP(Table1[[#This Row],[Product_ID]],[1]!Table1[Product_ID],[1]!Table1[Product_Name])</f>
        <v>Beauty Product 58</v>
      </c>
      <c r="F1679" t="str">
        <f>_xlfn.XLOOKUP(Table1[[#This Row],[Product_ID]],[1]!Table1[Product_ID],[1]!Table1[Category])</f>
        <v>Beauty</v>
      </c>
      <c r="G1679">
        <f>_xlfn.XLOOKUP(Table1[[#This Row],[Product_ID]],[1]!Table1[Product_ID],[1]!Table1[Unit_Price])</f>
        <v>3598</v>
      </c>
      <c r="H1679">
        <f>_xlfn.XLOOKUP(Table1[[#This Row],[Product_ID]],[1]!Table1[Product_ID],[1]!Table1[Cost])</f>
        <v>2158.8000000000002</v>
      </c>
      <c r="I1679">
        <v>4</v>
      </c>
      <c r="J1679">
        <v>10</v>
      </c>
      <c r="K1679">
        <f>Table1[[#This Row],[Quantity]]*Table1[[#This Row],[Unit_Price]]</f>
        <v>14392</v>
      </c>
      <c r="L1679">
        <f>Table1[[#This Row],[Quantity]]*Table1[[#This Row],[Cost]]</f>
        <v>8635.2000000000007</v>
      </c>
      <c r="M1679">
        <f>Table1[[#This Row],[Sales]]-Table1[[#This Row],[Total_Cost]]</f>
        <v>5756.7999999999993</v>
      </c>
      <c r="N1679" s="1">
        <f>Table1[[#This Row],[Profit]]/Table1[[#This Row],[Sales]]</f>
        <v>0.39999999999999997</v>
      </c>
      <c r="O1679" t="str">
        <f>TEXT(Table1[[#This Row],[Order_Date]],"mmmm")</f>
        <v>October</v>
      </c>
      <c r="P1679">
        <f>YEAR(Table1[[#This Row],[Order_Date]])</f>
        <v>2024</v>
      </c>
      <c r="Q1679" t="str">
        <f>"Q"&amp;ROUNDUP(MONTH(Table1[[#This Row],[Order_Date]])/3,0)</f>
        <v>Q4</v>
      </c>
    </row>
    <row r="1680" spans="1:17" x14ac:dyDescent="0.25">
      <c r="A1680" t="s">
        <v>3247</v>
      </c>
      <c r="B1680" t="s">
        <v>353</v>
      </c>
      <c r="C1680" t="s">
        <v>1373</v>
      </c>
      <c r="D1680" t="s">
        <v>9</v>
      </c>
      <c r="E1680" t="str">
        <f>_xlfn.XLOOKUP(Table1[[#This Row],[Product_ID]],[1]!Table1[Product_ID],[1]!Table1[Product_Name])</f>
        <v>Home &amp; Kitchen Product 10</v>
      </c>
      <c r="F1680" t="str">
        <f>_xlfn.XLOOKUP(Table1[[#This Row],[Product_ID]],[1]!Table1[Product_ID],[1]!Table1[Category])</f>
        <v>Home &amp; Kitchen</v>
      </c>
      <c r="G1680">
        <f>_xlfn.XLOOKUP(Table1[[#This Row],[Product_ID]],[1]!Table1[Product_ID],[1]!Table1[Unit_Price])</f>
        <v>10936</v>
      </c>
      <c r="H1680">
        <f>_xlfn.XLOOKUP(Table1[[#This Row],[Product_ID]],[1]!Table1[Product_ID],[1]!Table1[Cost])</f>
        <v>6561.6</v>
      </c>
      <c r="I1680">
        <v>2</v>
      </c>
      <c r="J1680">
        <v>15</v>
      </c>
      <c r="K1680">
        <f>Table1[[#This Row],[Quantity]]*Table1[[#This Row],[Unit_Price]]</f>
        <v>21872</v>
      </c>
      <c r="L1680">
        <f>Table1[[#This Row],[Quantity]]*Table1[[#This Row],[Cost]]</f>
        <v>13123.2</v>
      </c>
      <c r="M1680">
        <f>Table1[[#This Row],[Sales]]-Table1[[#This Row],[Total_Cost]]</f>
        <v>8748.7999999999993</v>
      </c>
      <c r="N1680" s="1">
        <f>Table1[[#This Row],[Profit]]/Table1[[#This Row],[Sales]]</f>
        <v>0.39999999999999997</v>
      </c>
      <c r="O1680" t="str">
        <f>TEXT(Table1[[#This Row],[Order_Date]],"mmmm")</f>
        <v>June</v>
      </c>
      <c r="P1680">
        <f>YEAR(Table1[[#This Row],[Order_Date]])</f>
        <v>2025</v>
      </c>
      <c r="Q1680" t="str">
        <f>"Q"&amp;ROUNDUP(MONTH(Table1[[#This Row],[Order_Date]])/3,0)</f>
        <v>Q2</v>
      </c>
    </row>
    <row r="1681" spans="1:17" x14ac:dyDescent="0.25">
      <c r="A1681" t="s">
        <v>3248</v>
      </c>
      <c r="B1681" t="s">
        <v>1938</v>
      </c>
      <c r="C1681" t="s">
        <v>827</v>
      </c>
      <c r="D1681" t="s">
        <v>426</v>
      </c>
      <c r="E1681" t="str">
        <f>_xlfn.XLOOKUP(Table1[[#This Row],[Product_ID]],[1]!Table1[Product_ID],[1]!Table1[Product_Name])</f>
        <v>Clothing Product 95</v>
      </c>
      <c r="F1681" t="str">
        <f>_xlfn.XLOOKUP(Table1[[#This Row],[Product_ID]],[1]!Table1[Product_ID],[1]!Table1[Category])</f>
        <v>Clothing</v>
      </c>
      <c r="G1681">
        <f>_xlfn.XLOOKUP(Table1[[#This Row],[Product_ID]],[1]!Table1[Product_ID],[1]!Table1[Unit_Price])</f>
        <v>4520</v>
      </c>
      <c r="H1681">
        <f>_xlfn.XLOOKUP(Table1[[#This Row],[Product_ID]],[1]!Table1[Product_ID],[1]!Table1[Cost])</f>
        <v>3164</v>
      </c>
      <c r="I1681">
        <v>2</v>
      </c>
      <c r="J1681">
        <v>0</v>
      </c>
      <c r="K1681">
        <f>Table1[[#This Row],[Quantity]]*Table1[[#This Row],[Unit_Price]]</f>
        <v>9040</v>
      </c>
      <c r="L1681">
        <f>Table1[[#This Row],[Quantity]]*Table1[[#This Row],[Cost]]</f>
        <v>6328</v>
      </c>
      <c r="M1681">
        <f>Table1[[#This Row],[Sales]]-Table1[[#This Row],[Total_Cost]]</f>
        <v>2712</v>
      </c>
      <c r="N1681" s="1">
        <f>Table1[[#This Row],[Profit]]/Table1[[#This Row],[Sales]]</f>
        <v>0.3</v>
      </c>
      <c r="O1681" t="str">
        <f>TEXT(Table1[[#This Row],[Order_Date]],"mmmm")</f>
        <v>March</v>
      </c>
      <c r="P1681">
        <f>YEAR(Table1[[#This Row],[Order_Date]])</f>
        <v>2025</v>
      </c>
      <c r="Q1681" t="str">
        <f>"Q"&amp;ROUNDUP(MONTH(Table1[[#This Row],[Order_Date]])/3,0)</f>
        <v>Q1</v>
      </c>
    </row>
    <row r="1682" spans="1:17" x14ac:dyDescent="0.25">
      <c r="A1682" t="s">
        <v>3249</v>
      </c>
      <c r="B1682" t="s">
        <v>3250</v>
      </c>
      <c r="C1682" t="s">
        <v>2068</v>
      </c>
      <c r="D1682" t="s">
        <v>362</v>
      </c>
      <c r="E1682" t="str">
        <f>_xlfn.XLOOKUP(Table1[[#This Row],[Product_ID]],[1]!Table1[Product_ID],[1]!Table1[Product_Name])</f>
        <v>Clothing Product 25</v>
      </c>
      <c r="F1682" t="str">
        <f>_xlfn.XLOOKUP(Table1[[#This Row],[Product_ID]],[1]!Table1[Product_ID],[1]!Table1[Category])</f>
        <v>Clothing</v>
      </c>
      <c r="G1682">
        <f>_xlfn.XLOOKUP(Table1[[#This Row],[Product_ID]],[1]!Table1[Product_ID],[1]!Table1[Unit_Price])</f>
        <v>696</v>
      </c>
      <c r="H1682">
        <f>_xlfn.XLOOKUP(Table1[[#This Row],[Product_ID]],[1]!Table1[Product_ID],[1]!Table1[Cost])</f>
        <v>348</v>
      </c>
      <c r="I1682">
        <v>3</v>
      </c>
      <c r="J1682">
        <v>0</v>
      </c>
      <c r="K1682">
        <f>Table1[[#This Row],[Quantity]]*Table1[[#This Row],[Unit_Price]]</f>
        <v>2088</v>
      </c>
      <c r="L1682">
        <f>Table1[[#This Row],[Quantity]]*Table1[[#This Row],[Cost]]</f>
        <v>1044</v>
      </c>
      <c r="M1682">
        <f>Table1[[#This Row],[Sales]]-Table1[[#This Row],[Total_Cost]]</f>
        <v>1044</v>
      </c>
      <c r="N1682" s="1">
        <f>Table1[[#This Row],[Profit]]/Table1[[#This Row],[Sales]]</f>
        <v>0.5</v>
      </c>
      <c r="O1682" t="str">
        <f>TEXT(Table1[[#This Row],[Order_Date]],"mmmm")</f>
        <v>September</v>
      </c>
      <c r="P1682">
        <f>YEAR(Table1[[#This Row],[Order_Date]])</f>
        <v>2025</v>
      </c>
      <c r="Q1682" t="str">
        <f>"Q"&amp;ROUNDUP(MONTH(Table1[[#This Row],[Order_Date]])/3,0)</f>
        <v>Q3</v>
      </c>
    </row>
    <row r="1683" spans="1:17" x14ac:dyDescent="0.25">
      <c r="A1683" t="s">
        <v>3251</v>
      </c>
      <c r="B1683" t="s">
        <v>1308</v>
      </c>
      <c r="C1683" t="s">
        <v>2745</v>
      </c>
      <c r="D1683" t="s">
        <v>81</v>
      </c>
      <c r="E1683" t="str">
        <f>_xlfn.XLOOKUP(Table1[[#This Row],[Product_ID]],[1]!Table1[Product_ID],[1]!Table1[Product_Name])</f>
        <v>Beauty Product 4</v>
      </c>
      <c r="F1683" t="str">
        <f>_xlfn.XLOOKUP(Table1[[#This Row],[Product_ID]],[1]!Table1[Product_ID],[1]!Table1[Category])</f>
        <v>Beauty</v>
      </c>
      <c r="G1683">
        <f>_xlfn.XLOOKUP(Table1[[#This Row],[Product_ID]],[1]!Table1[Product_ID],[1]!Table1[Unit_Price])</f>
        <v>591</v>
      </c>
      <c r="H1683">
        <f>_xlfn.XLOOKUP(Table1[[#This Row],[Product_ID]],[1]!Table1[Product_ID],[1]!Table1[Cost])</f>
        <v>354.6</v>
      </c>
      <c r="I1683">
        <v>2</v>
      </c>
      <c r="J1683">
        <v>5</v>
      </c>
      <c r="K1683">
        <f>Table1[[#This Row],[Quantity]]*Table1[[#This Row],[Unit_Price]]</f>
        <v>1182</v>
      </c>
      <c r="L1683">
        <f>Table1[[#This Row],[Quantity]]*Table1[[#This Row],[Cost]]</f>
        <v>709.2</v>
      </c>
      <c r="M1683">
        <f>Table1[[#This Row],[Sales]]-Table1[[#This Row],[Total_Cost]]</f>
        <v>472.79999999999995</v>
      </c>
      <c r="N1683" s="1">
        <f>Table1[[#This Row],[Profit]]/Table1[[#This Row],[Sales]]</f>
        <v>0.39999999999999997</v>
      </c>
      <c r="O1683" t="str">
        <f>TEXT(Table1[[#This Row],[Order_Date]],"mmmm")</f>
        <v>January</v>
      </c>
      <c r="P1683">
        <f>YEAR(Table1[[#This Row],[Order_Date]])</f>
        <v>2024</v>
      </c>
      <c r="Q1683" t="str">
        <f>"Q"&amp;ROUNDUP(MONTH(Table1[[#This Row],[Order_Date]])/3,0)</f>
        <v>Q1</v>
      </c>
    </row>
    <row r="1684" spans="1:17" x14ac:dyDescent="0.25">
      <c r="A1684" t="s">
        <v>3252</v>
      </c>
      <c r="B1684" t="s">
        <v>3206</v>
      </c>
      <c r="C1684" t="s">
        <v>3253</v>
      </c>
      <c r="D1684" t="s">
        <v>394</v>
      </c>
      <c r="E1684" t="str">
        <f>_xlfn.XLOOKUP(Table1[[#This Row],[Product_ID]],[1]!Table1[Product_ID],[1]!Table1[Product_Name])</f>
        <v>Electronics Product 45</v>
      </c>
      <c r="F1684" t="str">
        <f>_xlfn.XLOOKUP(Table1[[#This Row],[Product_ID]],[1]!Table1[Product_ID],[1]!Table1[Category])</f>
        <v>Electronics</v>
      </c>
      <c r="G1684">
        <f>_xlfn.XLOOKUP(Table1[[#This Row],[Product_ID]],[1]!Table1[Product_ID],[1]!Table1[Unit_Price])</f>
        <v>31300</v>
      </c>
      <c r="H1684">
        <f>_xlfn.XLOOKUP(Table1[[#This Row],[Product_ID]],[1]!Table1[Product_ID],[1]!Table1[Cost])</f>
        <v>18780</v>
      </c>
      <c r="I1684">
        <v>2</v>
      </c>
      <c r="J1684">
        <v>0</v>
      </c>
      <c r="K1684">
        <f>Table1[[#This Row],[Quantity]]*Table1[[#This Row],[Unit_Price]]</f>
        <v>62600</v>
      </c>
      <c r="L1684">
        <f>Table1[[#This Row],[Quantity]]*Table1[[#This Row],[Cost]]</f>
        <v>37560</v>
      </c>
      <c r="M1684">
        <f>Table1[[#This Row],[Sales]]-Table1[[#This Row],[Total_Cost]]</f>
        <v>25040</v>
      </c>
      <c r="N1684" s="1">
        <f>Table1[[#This Row],[Profit]]/Table1[[#This Row],[Sales]]</f>
        <v>0.4</v>
      </c>
      <c r="O1684" t="str">
        <f>TEXT(Table1[[#This Row],[Order_Date]],"mmmm")</f>
        <v>May</v>
      </c>
      <c r="P1684">
        <f>YEAR(Table1[[#This Row],[Order_Date]])</f>
        <v>2024</v>
      </c>
      <c r="Q1684" t="str">
        <f>"Q"&amp;ROUNDUP(MONTH(Table1[[#This Row],[Order_Date]])/3,0)</f>
        <v>Q2</v>
      </c>
    </row>
    <row r="1685" spans="1:17" x14ac:dyDescent="0.25">
      <c r="A1685" t="s">
        <v>3254</v>
      </c>
      <c r="B1685" t="s">
        <v>1393</v>
      </c>
      <c r="C1685" t="s">
        <v>2395</v>
      </c>
      <c r="D1685" t="s">
        <v>63</v>
      </c>
      <c r="E1685" t="str">
        <f>_xlfn.XLOOKUP(Table1[[#This Row],[Product_ID]],[1]!Table1[Product_ID],[1]!Table1[Product_Name])</f>
        <v>Clothing Product 17</v>
      </c>
      <c r="F1685" t="str">
        <f>_xlfn.XLOOKUP(Table1[[#This Row],[Product_ID]],[1]!Table1[Product_ID],[1]!Table1[Category])</f>
        <v>Clothing</v>
      </c>
      <c r="G1685">
        <f>_xlfn.XLOOKUP(Table1[[#This Row],[Product_ID]],[1]!Table1[Product_ID],[1]!Table1[Unit_Price])</f>
        <v>978</v>
      </c>
      <c r="H1685">
        <f>_xlfn.XLOOKUP(Table1[[#This Row],[Product_ID]],[1]!Table1[Product_ID],[1]!Table1[Cost])</f>
        <v>684.6</v>
      </c>
      <c r="I1685">
        <v>5</v>
      </c>
      <c r="J1685">
        <v>20</v>
      </c>
      <c r="K1685">
        <f>Table1[[#This Row],[Quantity]]*Table1[[#This Row],[Unit_Price]]</f>
        <v>4890</v>
      </c>
      <c r="L1685">
        <f>Table1[[#This Row],[Quantity]]*Table1[[#This Row],[Cost]]</f>
        <v>3423</v>
      </c>
      <c r="M1685">
        <f>Table1[[#This Row],[Sales]]-Table1[[#This Row],[Total_Cost]]</f>
        <v>1467</v>
      </c>
      <c r="N1685" s="1">
        <f>Table1[[#This Row],[Profit]]/Table1[[#This Row],[Sales]]</f>
        <v>0.3</v>
      </c>
      <c r="O1685" t="str">
        <f>TEXT(Table1[[#This Row],[Order_Date]],"mmmm")</f>
        <v>February</v>
      </c>
      <c r="P1685">
        <f>YEAR(Table1[[#This Row],[Order_Date]])</f>
        <v>2025</v>
      </c>
      <c r="Q1685" t="str">
        <f>"Q"&amp;ROUNDUP(MONTH(Table1[[#This Row],[Order_Date]])/3,0)</f>
        <v>Q1</v>
      </c>
    </row>
    <row r="1686" spans="1:17" x14ac:dyDescent="0.25">
      <c r="A1686" t="s">
        <v>3255</v>
      </c>
      <c r="B1686" t="s">
        <v>1302</v>
      </c>
      <c r="C1686" t="s">
        <v>3256</v>
      </c>
      <c r="D1686" t="s">
        <v>465</v>
      </c>
      <c r="E1686" t="str">
        <f>_xlfn.XLOOKUP(Table1[[#This Row],[Product_ID]],[1]!Table1[Product_ID],[1]!Table1[Product_Name])</f>
        <v>Beauty Product 71</v>
      </c>
      <c r="F1686" t="str">
        <f>_xlfn.XLOOKUP(Table1[[#This Row],[Product_ID]],[1]!Table1[Product_ID],[1]!Table1[Category])</f>
        <v>Beauty</v>
      </c>
      <c r="G1686">
        <f>_xlfn.XLOOKUP(Table1[[#This Row],[Product_ID]],[1]!Table1[Product_ID],[1]!Table1[Unit_Price])</f>
        <v>487</v>
      </c>
      <c r="H1686">
        <f>_xlfn.XLOOKUP(Table1[[#This Row],[Product_ID]],[1]!Table1[Product_ID],[1]!Table1[Cost])</f>
        <v>243.5</v>
      </c>
      <c r="I1686">
        <v>5</v>
      </c>
      <c r="J1686">
        <v>0</v>
      </c>
      <c r="K1686">
        <f>Table1[[#This Row],[Quantity]]*Table1[[#This Row],[Unit_Price]]</f>
        <v>2435</v>
      </c>
      <c r="L1686">
        <f>Table1[[#This Row],[Quantity]]*Table1[[#This Row],[Cost]]</f>
        <v>1217.5</v>
      </c>
      <c r="M1686">
        <f>Table1[[#This Row],[Sales]]-Table1[[#This Row],[Total_Cost]]</f>
        <v>1217.5</v>
      </c>
      <c r="N1686" s="1">
        <f>Table1[[#This Row],[Profit]]/Table1[[#This Row],[Sales]]</f>
        <v>0.5</v>
      </c>
      <c r="O1686" t="str">
        <f>TEXT(Table1[[#This Row],[Order_Date]],"mmmm")</f>
        <v>August</v>
      </c>
      <c r="P1686">
        <f>YEAR(Table1[[#This Row],[Order_Date]])</f>
        <v>2024</v>
      </c>
      <c r="Q1686" t="str">
        <f>"Q"&amp;ROUNDUP(MONTH(Table1[[#This Row],[Order_Date]])/3,0)</f>
        <v>Q3</v>
      </c>
    </row>
    <row r="1687" spans="1:17" x14ac:dyDescent="0.25">
      <c r="A1687" t="s">
        <v>3257</v>
      </c>
      <c r="B1687" t="s">
        <v>1006</v>
      </c>
      <c r="C1687" t="s">
        <v>573</v>
      </c>
      <c r="D1687" t="s">
        <v>598</v>
      </c>
      <c r="E1687" t="str">
        <f>_xlfn.XLOOKUP(Table1[[#This Row],[Product_ID]],[1]!Table1[Product_ID],[1]!Table1[Product_Name])</f>
        <v>Clothing Product 84</v>
      </c>
      <c r="F1687" t="str">
        <f>_xlfn.XLOOKUP(Table1[[#This Row],[Product_ID]],[1]!Table1[Product_ID],[1]!Table1[Category])</f>
        <v>Clothing</v>
      </c>
      <c r="G1687">
        <f>_xlfn.XLOOKUP(Table1[[#This Row],[Product_ID]],[1]!Table1[Product_ID],[1]!Table1[Unit_Price])</f>
        <v>3921</v>
      </c>
      <c r="H1687">
        <f>_xlfn.XLOOKUP(Table1[[#This Row],[Product_ID]],[1]!Table1[Product_ID],[1]!Table1[Cost])</f>
        <v>2352.6</v>
      </c>
      <c r="I1687">
        <v>4</v>
      </c>
      <c r="J1687">
        <v>10</v>
      </c>
      <c r="K1687">
        <f>Table1[[#This Row],[Quantity]]*Table1[[#This Row],[Unit_Price]]</f>
        <v>15684</v>
      </c>
      <c r="L1687">
        <f>Table1[[#This Row],[Quantity]]*Table1[[#This Row],[Cost]]</f>
        <v>9410.4</v>
      </c>
      <c r="M1687">
        <f>Table1[[#This Row],[Sales]]-Table1[[#This Row],[Total_Cost]]</f>
        <v>6273.6</v>
      </c>
      <c r="N1687" s="1">
        <f>Table1[[#This Row],[Profit]]/Table1[[#This Row],[Sales]]</f>
        <v>0.4</v>
      </c>
      <c r="O1687" t="str">
        <f>TEXT(Table1[[#This Row],[Order_Date]],"mmmm")</f>
        <v>December</v>
      </c>
      <c r="P1687">
        <f>YEAR(Table1[[#This Row],[Order_Date]])</f>
        <v>2024</v>
      </c>
      <c r="Q1687" t="str">
        <f>"Q"&amp;ROUNDUP(MONTH(Table1[[#This Row],[Order_Date]])/3,0)</f>
        <v>Q4</v>
      </c>
    </row>
    <row r="1688" spans="1:17" x14ac:dyDescent="0.25">
      <c r="A1688" t="s">
        <v>3258</v>
      </c>
      <c r="B1688" t="s">
        <v>1425</v>
      </c>
      <c r="C1688" t="s">
        <v>557</v>
      </c>
      <c r="D1688" t="s">
        <v>297</v>
      </c>
      <c r="E1688" t="str">
        <f>_xlfn.XLOOKUP(Table1[[#This Row],[Product_ID]],[1]!Table1[Product_ID],[1]!Table1[Product_Name])</f>
        <v>Home &amp; Kitchen Product 64</v>
      </c>
      <c r="F1688" t="str">
        <f>_xlfn.XLOOKUP(Table1[[#This Row],[Product_ID]],[1]!Table1[Product_ID],[1]!Table1[Category])</f>
        <v>Home &amp; Kitchen</v>
      </c>
      <c r="G1688">
        <f>_xlfn.XLOOKUP(Table1[[#This Row],[Product_ID]],[1]!Table1[Product_ID],[1]!Table1[Unit_Price])</f>
        <v>8274</v>
      </c>
      <c r="H1688">
        <f>_xlfn.XLOOKUP(Table1[[#This Row],[Product_ID]],[1]!Table1[Product_ID],[1]!Table1[Cost])</f>
        <v>5791.8</v>
      </c>
      <c r="I1688">
        <v>2</v>
      </c>
      <c r="J1688">
        <v>5</v>
      </c>
      <c r="K1688">
        <f>Table1[[#This Row],[Quantity]]*Table1[[#This Row],[Unit_Price]]</f>
        <v>16548</v>
      </c>
      <c r="L1688">
        <f>Table1[[#This Row],[Quantity]]*Table1[[#This Row],[Cost]]</f>
        <v>11583.6</v>
      </c>
      <c r="M1688">
        <f>Table1[[#This Row],[Sales]]-Table1[[#This Row],[Total_Cost]]</f>
        <v>4964.3999999999996</v>
      </c>
      <c r="N1688" s="1">
        <f>Table1[[#This Row],[Profit]]/Table1[[#This Row],[Sales]]</f>
        <v>0.3</v>
      </c>
      <c r="O1688" t="str">
        <f>TEXT(Table1[[#This Row],[Order_Date]],"mmmm")</f>
        <v>September</v>
      </c>
      <c r="P1688">
        <f>YEAR(Table1[[#This Row],[Order_Date]])</f>
        <v>2024</v>
      </c>
      <c r="Q1688" t="str">
        <f>"Q"&amp;ROUNDUP(MONTH(Table1[[#This Row],[Order_Date]])/3,0)</f>
        <v>Q3</v>
      </c>
    </row>
    <row r="1689" spans="1:17" x14ac:dyDescent="0.25">
      <c r="A1689" t="s">
        <v>3259</v>
      </c>
      <c r="B1689" t="s">
        <v>688</v>
      </c>
      <c r="C1689" t="s">
        <v>2805</v>
      </c>
      <c r="D1689" t="s">
        <v>115</v>
      </c>
      <c r="E1689" t="str">
        <f>_xlfn.XLOOKUP(Table1[[#This Row],[Product_ID]],[1]!Table1[Product_ID],[1]!Table1[Product_Name])</f>
        <v>Beauty Product 85</v>
      </c>
      <c r="F1689" t="str">
        <f>_xlfn.XLOOKUP(Table1[[#This Row],[Product_ID]],[1]!Table1[Product_ID],[1]!Table1[Category])</f>
        <v>Beauty</v>
      </c>
      <c r="G1689">
        <f>_xlfn.XLOOKUP(Table1[[#This Row],[Product_ID]],[1]!Table1[Product_ID],[1]!Table1[Unit_Price])</f>
        <v>1436</v>
      </c>
      <c r="H1689">
        <f>_xlfn.XLOOKUP(Table1[[#This Row],[Product_ID]],[1]!Table1[Product_ID],[1]!Table1[Cost])</f>
        <v>1005.2</v>
      </c>
      <c r="I1689">
        <v>1</v>
      </c>
      <c r="J1689">
        <v>10</v>
      </c>
      <c r="K1689">
        <f>Table1[[#This Row],[Quantity]]*Table1[[#This Row],[Unit_Price]]</f>
        <v>1436</v>
      </c>
      <c r="L1689">
        <f>Table1[[#This Row],[Quantity]]*Table1[[#This Row],[Cost]]</f>
        <v>1005.2</v>
      </c>
      <c r="M1689">
        <f>Table1[[#This Row],[Sales]]-Table1[[#This Row],[Total_Cost]]</f>
        <v>430.79999999999995</v>
      </c>
      <c r="N1689" s="1">
        <f>Table1[[#This Row],[Profit]]/Table1[[#This Row],[Sales]]</f>
        <v>0.3</v>
      </c>
      <c r="O1689" t="str">
        <f>TEXT(Table1[[#This Row],[Order_Date]],"mmmm")</f>
        <v>October</v>
      </c>
      <c r="P1689">
        <f>YEAR(Table1[[#This Row],[Order_Date]])</f>
        <v>2024</v>
      </c>
      <c r="Q1689" t="str">
        <f>"Q"&amp;ROUNDUP(MONTH(Table1[[#This Row],[Order_Date]])/3,0)</f>
        <v>Q4</v>
      </c>
    </row>
    <row r="1690" spans="1:17" x14ac:dyDescent="0.25">
      <c r="A1690" t="s">
        <v>3260</v>
      </c>
      <c r="B1690" t="s">
        <v>2445</v>
      </c>
      <c r="C1690" t="s">
        <v>877</v>
      </c>
      <c r="D1690" t="s">
        <v>171</v>
      </c>
      <c r="E1690" t="str">
        <f>_xlfn.XLOOKUP(Table1[[#This Row],[Product_ID]],[1]!Table1[Product_ID],[1]!Table1[Product_Name])</f>
        <v>Clothing Product 27</v>
      </c>
      <c r="F1690" t="str">
        <f>_xlfn.XLOOKUP(Table1[[#This Row],[Product_ID]],[1]!Table1[Product_ID],[1]!Table1[Category])</f>
        <v>Clothing</v>
      </c>
      <c r="G1690">
        <f>_xlfn.XLOOKUP(Table1[[#This Row],[Product_ID]],[1]!Table1[Product_ID],[1]!Table1[Unit_Price])</f>
        <v>4969</v>
      </c>
      <c r="H1690">
        <f>_xlfn.XLOOKUP(Table1[[#This Row],[Product_ID]],[1]!Table1[Product_ID],[1]!Table1[Cost])</f>
        <v>2484.5</v>
      </c>
      <c r="I1690">
        <v>1</v>
      </c>
      <c r="J1690">
        <v>15</v>
      </c>
      <c r="K1690">
        <f>Table1[[#This Row],[Quantity]]*Table1[[#This Row],[Unit_Price]]</f>
        <v>4969</v>
      </c>
      <c r="L1690">
        <f>Table1[[#This Row],[Quantity]]*Table1[[#This Row],[Cost]]</f>
        <v>2484.5</v>
      </c>
      <c r="M1690">
        <f>Table1[[#This Row],[Sales]]-Table1[[#This Row],[Total_Cost]]</f>
        <v>2484.5</v>
      </c>
      <c r="N1690" s="1">
        <f>Table1[[#This Row],[Profit]]/Table1[[#This Row],[Sales]]</f>
        <v>0.5</v>
      </c>
      <c r="O1690" t="str">
        <f>TEXT(Table1[[#This Row],[Order_Date]],"mmmm")</f>
        <v>November</v>
      </c>
      <c r="P1690">
        <f>YEAR(Table1[[#This Row],[Order_Date]])</f>
        <v>2025</v>
      </c>
      <c r="Q1690" t="str">
        <f>"Q"&amp;ROUNDUP(MONTH(Table1[[#This Row],[Order_Date]])/3,0)</f>
        <v>Q4</v>
      </c>
    </row>
    <row r="1691" spans="1:17" x14ac:dyDescent="0.25">
      <c r="A1691" t="s">
        <v>3261</v>
      </c>
      <c r="B1691" t="s">
        <v>483</v>
      </c>
      <c r="C1691" t="s">
        <v>263</v>
      </c>
      <c r="D1691" t="s">
        <v>25</v>
      </c>
      <c r="E1691" t="str">
        <f>_xlfn.XLOOKUP(Table1[[#This Row],[Product_ID]],[1]!Table1[Product_ID],[1]!Table1[Product_Name])</f>
        <v>Sports Product 7</v>
      </c>
      <c r="F1691" t="str">
        <f>_xlfn.XLOOKUP(Table1[[#This Row],[Product_ID]],[1]!Table1[Product_ID],[1]!Table1[Category])</f>
        <v>Sports</v>
      </c>
      <c r="G1691">
        <f>_xlfn.XLOOKUP(Table1[[#This Row],[Product_ID]],[1]!Table1[Product_ID],[1]!Table1[Unit_Price])</f>
        <v>5469</v>
      </c>
      <c r="H1691">
        <f>_xlfn.XLOOKUP(Table1[[#This Row],[Product_ID]],[1]!Table1[Product_ID],[1]!Table1[Cost])</f>
        <v>3281.4</v>
      </c>
      <c r="I1691">
        <v>3</v>
      </c>
      <c r="J1691">
        <v>15</v>
      </c>
      <c r="K1691">
        <f>Table1[[#This Row],[Quantity]]*Table1[[#This Row],[Unit_Price]]</f>
        <v>16407</v>
      </c>
      <c r="L1691">
        <f>Table1[[#This Row],[Quantity]]*Table1[[#This Row],[Cost]]</f>
        <v>9844.2000000000007</v>
      </c>
      <c r="M1691">
        <f>Table1[[#This Row],[Sales]]-Table1[[#This Row],[Total_Cost]]</f>
        <v>6562.7999999999993</v>
      </c>
      <c r="N1691" s="1">
        <f>Table1[[#This Row],[Profit]]/Table1[[#This Row],[Sales]]</f>
        <v>0.39999999999999997</v>
      </c>
      <c r="O1691" t="str">
        <f>TEXT(Table1[[#This Row],[Order_Date]],"mmmm")</f>
        <v>July</v>
      </c>
      <c r="P1691">
        <f>YEAR(Table1[[#This Row],[Order_Date]])</f>
        <v>2025</v>
      </c>
      <c r="Q1691" t="str">
        <f>"Q"&amp;ROUNDUP(MONTH(Table1[[#This Row],[Order_Date]])/3,0)</f>
        <v>Q3</v>
      </c>
    </row>
    <row r="1692" spans="1:17" x14ac:dyDescent="0.25">
      <c r="A1692" t="s">
        <v>3262</v>
      </c>
      <c r="B1692" t="s">
        <v>793</v>
      </c>
      <c r="C1692" t="s">
        <v>2170</v>
      </c>
      <c r="D1692" t="s">
        <v>281</v>
      </c>
      <c r="E1692" t="str">
        <f>_xlfn.XLOOKUP(Table1[[#This Row],[Product_ID]],[1]!Table1[Product_ID],[1]!Table1[Product_Name])</f>
        <v>Sports Product 9</v>
      </c>
      <c r="F1692" t="str">
        <f>_xlfn.XLOOKUP(Table1[[#This Row],[Product_ID]],[1]!Table1[Product_ID],[1]!Table1[Category])</f>
        <v>Sports</v>
      </c>
      <c r="G1692">
        <f>_xlfn.XLOOKUP(Table1[[#This Row],[Product_ID]],[1]!Table1[Product_ID],[1]!Table1[Unit_Price])</f>
        <v>10891</v>
      </c>
      <c r="H1692">
        <f>_xlfn.XLOOKUP(Table1[[#This Row],[Product_ID]],[1]!Table1[Product_ID],[1]!Table1[Cost])</f>
        <v>5445.5</v>
      </c>
      <c r="I1692">
        <v>2</v>
      </c>
      <c r="J1692">
        <v>15</v>
      </c>
      <c r="K1692">
        <f>Table1[[#This Row],[Quantity]]*Table1[[#This Row],[Unit_Price]]</f>
        <v>21782</v>
      </c>
      <c r="L1692">
        <f>Table1[[#This Row],[Quantity]]*Table1[[#This Row],[Cost]]</f>
        <v>10891</v>
      </c>
      <c r="M1692">
        <f>Table1[[#This Row],[Sales]]-Table1[[#This Row],[Total_Cost]]</f>
        <v>10891</v>
      </c>
      <c r="N1692" s="1">
        <f>Table1[[#This Row],[Profit]]/Table1[[#This Row],[Sales]]</f>
        <v>0.5</v>
      </c>
      <c r="O1692" t="str">
        <f>TEXT(Table1[[#This Row],[Order_Date]],"mmmm")</f>
        <v>January</v>
      </c>
      <c r="P1692">
        <f>YEAR(Table1[[#This Row],[Order_Date]])</f>
        <v>2025</v>
      </c>
      <c r="Q1692" t="str">
        <f>"Q"&amp;ROUNDUP(MONTH(Table1[[#This Row],[Order_Date]])/3,0)</f>
        <v>Q1</v>
      </c>
    </row>
    <row r="1693" spans="1:17" x14ac:dyDescent="0.25">
      <c r="A1693" t="s">
        <v>3263</v>
      </c>
      <c r="B1693" t="s">
        <v>299</v>
      </c>
      <c r="C1693" t="s">
        <v>1952</v>
      </c>
      <c r="D1693" t="s">
        <v>153</v>
      </c>
      <c r="E1693" t="str">
        <f>_xlfn.XLOOKUP(Table1[[#This Row],[Product_ID]],[1]!Table1[Product_ID],[1]!Table1[Product_Name])</f>
        <v>Beauty Product 98</v>
      </c>
      <c r="F1693" t="str">
        <f>_xlfn.XLOOKUP(Table1[[#This Row],[Product_ID]],[1]!Table1[Product_ID],[1]!Table1[Category])</f>
        <v>Beauty</v>
      </c>
      <c r="G1693">
        <f>_xlfn.XLOOKUP(Table1[[#This Row],[Product_ID]],[1]!Table1[Product_ID],[1]!Table1[Unit_Price])</f>
        <v>1661</v>
      </c>
      <c r="H1693">
        <f>_xlfn.XLOOKUP(Table1[[#This Row],[Product_ID]],[1]!Table1[Product_ID],[1]!Table1[Cost])</f>
        <v>830.5</v>
      </c>
      <c r="I1693">
        <v>2</v>
      </c>
      <c r="J1693">
        <v>10</v>
      </c>
      <c r="K1693">
        <f>Table1[[#This Row],[Quantity]]*Table1[[#This Row],[Unit_Price]]</f>
        <v>3322</v>
      </c>
      <c r="L1693">
        <f>Table1[[#This Row],[Quantity]]*Table1[[#This Row],[Cost]]</f>
        <v>1661</v>
      </c>
      <c r="M1693">
        <f>Table1[[#This Row],[Sales]]-Table1[[#This Row],[Total_Cost]]</f>
        <v>1661</v>
      </c>
      <c r="N1693" s="1">
        <f>Table1[[#This Row],[Profit]]/Table1[[#This Row],[Sales]]</f>
        <v>0.5</v>
      </c>
      <c r="O1693" t="str">
        <f>TEXT(Table1[[#This Row],[Order_Date]],"mmmm")</f>
        <v>January</v>
      </c>
      <c r="P1693">
        <f>YEAR(Table1[[#This Row],[Order_Date]])</f>
        <v>2025</v>
      </c>
      <c r="Q1693" t="str">
        <f>"Q"&amp;ROUNDUP(MONTH(Table1[[#This Row],[Order_Date]])/3,0)</f>
        <v>Q1</v>
      </c>
    </row>
    <row r="1694" spans="1:17" x14ac:dyDescent="0.25">
      <c r="A1694" t="s">
        <v>3264</v>
      </c>
      <c r="B1694" t="s">
        <v>1597</v>
      </c>
      <c r="C1694" t="s">
        <v>3265</v>
      </c>
      <c r="D1694" t="s">
        <v>570</v>
      </c>
      <c r="E1694" t="str">
        <f>_xlfn.XLOOKUP(Table1[[#This Row],[Product_ID]],[1]!Table1[Product_ID],[1]!Table1[Product_Name])</f>
        <v>Electronics Product 87</v>
      </c>
      <c r="F1694" t="str">
        <f>_xlfn.XLOOKUP(Table1[[#This Row],[Product_ID]],[1]!Table1[Product_ID],[1]!Table1[Category])</f>
        <v>Electronics</v>
      </c>
      <c r="G1694">
        <f>_xlfn.XLOOKUP(Table1[[#This Row],[Product_ID]],[1]!Table1[Product_ID],[1]!Table1[Unit_Price])</f>
        <v>25216</v>
      </c>
      <c r="H1694">
        <f>_xlfn.XLOOKUP(Table1[[#This Row],[Product_ID]],[1]!Table1[Product_ID],[1]!Table1[Cost])</f>
        <v>17651.2</v>
      </c>
      <c r="I1694">
        <v>4</v>
      </c>
      <c r="J1694">
        <v>20</v>
      </c>
      <c r="K1694">
        <f>Table1[[#This Row],[Quantity]]*Table1[[#This Row],[Unit_Price]]</f>
        <v>100864</v>
      </c>
      <c r="L1694">
        <f>Table1[[#This Row],[Quantity]]*Table1[[#This Row],[Cost]]</f>
        <v>70604.800000000003</v>
      </c>
      <c r="M1694">
        <f>Table1[[#This Row],[Sales]]-Table1[[#This Row],[Total_Cost]]</f>
        <v>30259.199999999997</v>
      </c>
      <c r="N1694" s="1">
        <f>Table1[[#This Row],[Profit]]/Table1[[#This Row],[Sales]]</f>
        <v>0.3</v>
      </c>
      <c r="O1694" t="str">
        <f>TEXT(Table1[[#This Row],[Order_Date]],"mmmm")</f>
        <v>January</v>
      </c>
      <c r="P1694">
        <f>YEAR(Table1[[#This Row],[Order_Date]])</f>
        <v>2025</v>
      </c>
      <c r="Q1694" t="str">
        <f>"Q"&amp;ROUNDUP(MONTH(Table1[[#This Row],[Order_Date]])/3,0)</f>
        <v>Q1</v>
      </c>
    </row>
    <row r="1695" spans="1:17" x14ac:dyDescent="0.25">
      <c r="A1695" t="s">
        <v>3266</v>
      </c>
      <c r="B1695" t="s">
        <v>1280</v>
      </c>
      <c r="C1695" t="s">
        <v>354</v>
      </c>
      <c r="D1695" t="s">
        <v>153</v>
      </c>
      <c r="E1695" t="str">
        <f>_xlfn.XLOOKUP(Table1[[#This Row],[Product_ID]],[1]!Table1[Product_ID],[1]!Table1[Product_Name])</f>
        <v>Beauty Product 98</v>
      </c>
      <c r="F1695" t="str">
        <f>_xlfn.XLOOKUP(Table1[[#This Row],[Product_ID]],[1]!Table1[Product_ID],[1]!Table1[Category])</f>
        <v>Beauty</v>
      </c>
      <c r="G1695">
        <f>_xlfn.XLOOKUP(Table1[[#This Row],[Product_ID]],[1]!Table1[Product_ID],[1]!Table1[Unit_Price])</f>
        <v>1661</v>
      </c>
      <c r="H1695">
        <f>_xlfn.XLOOKUP(Table1[[#This Row],[Product_ID]],[1]!Table1[Product_ID],[1]!Table1[Cost])</f>
        <v>830.5</v>
      </c>
      <c r="I1695">
        <v>2</v>
      </c>
      <c r="J1695">
        <v>5</v>
      </c>
      <c r="K1695">
        <f>Table1[[#This Row],[Quantity]]*Table1[[#This Row],[Unit_Price]]</f>
        <v>3322</v>
      </c>
      <c r="L1695">
        <f>Table1[[#This Row],[Quantity]]*Table1[[#This Row],[Cost]]</f>
        <v>1661</v>
      </c>
      <c r="M1695">
        <f>Table1[[#This Row],[Sales]]-Table1[[#This Row],[Total_Cost]]</f>
        <v>1661</v>
      </c>
      <c r="N1695" s="1">
        <f>Table1[[#This Row],[Profit]]/Table1[[#This Row],[Sales]]</f>
        <v>0.5</v>
      </c>
      <c r="O1695" t="str">
        <f>TEXT(Table1[[#This Row],[Order_Date]],"mmmm")</f>
        <v>May</v>
      </c>
      <c r="P1695">
        <f>YEAR(Table1[[#This Row],[Order_Date]])</f>
        <v>2024</v>
      </c>
      <c r="Q1695" t="str">
        <f>"Q"&amp;ROUNDUP(MONTH(Table1[[#This Row],[Order_Date]])/3,0)</f>
        <v>Q2</v>
      </c>
    </row>
    <row r="1696" spans="1:17" x14ac:dyDescent="0.25">
      <c r="A1696" t="s">
        <v>3267</v>
      </c>
      <c r="B1696" t="s">
        <v>3268</v>
      </c>
      <c r="C1696" t="s">
        <v>3269</v>
      </c>
      <c r="D1696" t="s">
        <v>366</v>
      </c>
      <c r="E1696" t="str">
        <f>_xlfn.XLOOKUP(Table1[[#This Row],[Product_ID]],[1]!Table1[Product_ID],[1]!Table1[Product_Name])</f>
        <v>Home &amp; Kitchen Product 93</v>
      </c>
      <c r="F1696" t="str">
        <f>_xlfn.XLOOKUP(Table1[[#This Row],[Product_ID]],[1]!Table1[Product_ID],[1]!Table1[Category])</f>
        <v>Home &amp; Kitchen</v>
      </c>
      <c r="G1696">
        <f>_xlfn.XLOOKUP(Table1[[#This Row],[Product_ID]],[1]!Table1[Product_ID],[1]!Table1[Unit_Price])</f>
        <v>10597</v>
      </c>
      <c r="H1696">
        <f>_xlfn.XLOOKUP(Table1[[#This Row],[Product_ID]],[1]!Table1[Product_ID],[1]!Table1[Cost])</f>
        <v>5298.5</v>
      </c>
      <c r="I1696">
        <v>4</v>
      </c>
      <c r="J1696">
        <v>0</v>
      </c>
      <c r="K1696">
        <f>Table1[[#This Row],[Quantity]]*Table1[[#This Row],[Unit_Price]]</f>
        <v>42388</v>
      </c>
      <c r="L1696">
        <f>Table1[[#This Row],[Quantity]]*Table1[[#This Row],[Cost]]</f>
        <v>21194</v>
      </c>
      <c r="M1696">
        <f>Table1[[#This Row],[Sales]]-Table1[[#This Row],[Total_Cost]]</f>
        <v>21194</v>
      </c>
      <c r="N1696" s="1">
        <f>Table1[[#This Row],[Profit]]/Table1[[#This Row],[Sales]]</f>
        <v>0.5</v>
      </c>
      <c r="O1696" t="str">
        <f>TEXT(Table1[[#This Row],[Order_Date]],"mmmm")</f>
        <v>October</v>
      </c>
      <c r="P1696">
        <f>YEAR(Table1[[#This Row],[Order_Date]])</f>
        <v>2024</v>
      </c>
      <c r="Q1696" t="str">
        <f>"Q"&amp;ROUNDUP(MONTH(Table1[[#This Row],[Order_Date]])/3,0)</f>
        <v>Q4</v>
      </c>
    </row>
    <row r="1697" spans="1:17" x14ac:dyDescent="0.25">
      <c r="A1697" t="s">
        <v>3270</v>
      </c>
      <c r="B1697" t="s">
        <v>2445</v>
      </c>
      <c r="C1697" t="s">
        <v>3271</v>
      </c>
      <c r="D1697" t="s">
        <v>179</v>
      </c>
      <c r="E1697" t="str">
        <f>_xlfn.XLOOKUP(Table1[[#This Row],[Product_ID]],[1]!Table1[Product_ID],[1]!Table1[Product_Name])</f>
        <v>Beauty Product 58</v>
      </c>
      <c r="F1697" t="str">
        <f>_xlfn.XLOOKUP(Table1[[#This Row],[Product_ID]],[1]!Table1[Product_ID],[1]!Table1[Category])</f>
        <v>Beauty</v>
      </c>
      <c r="G1697">
        <f>_xlfn.XLOOKUP(Table1[[#This Row],[Product_ID]],[1]!Table1[Product_ID],[1]!Table1[Unit_Price])</f>
        <v>3598</v>
      </c>
      <c r="H1697">
        <f>_xlfn.XLOOKUP(Table1[[#This Row],[Product_ID]],[1]!Table1[Product_ID],[1]!Table1[Cost])</f>
        <v>2158.8000000000002</v>
      </c>
      <c r="I1697">
        <v>1</v>
      </c>
      <c r="J1697">
        <v>0</v>
      </c>
      <c r="K1697">
        <f>Table1[[#This Row],[Quantity]]*Table1[[#This Row],[Unit_Price]]</f>
        <v>3598</v>
      </c>
      <c r="L1697">
        <f>Table1[[#This Row],[Quantity]]*Table1[[#This Row],[Cost]]</f>
        <v>2158.8000000000002</v>
      </c>
      <c r="M1697">
        <f>Table1[[#This Row],[Sales]]-Table1[[#This Row],[Total_Cost]]</f>
        <v>1439.1999999999998</v>
      </c>
      <c r="N1697" s="1">
        <f>Table1[[#This Row],[Profit]]/Table1[[#This Row],[Sales]]</f>
        <v>0.39999999999999997</v>
      </c>
      <c r="O1697" t="str">
        <f>TEXT(Table1[[#This Row],[Order_Date]],"mmmm")</f>
        <v>November</v>
      </c>
      <c r="P1697">
        <f>YEAR(Table1[[#This Row],[Order_Date]])</f>
        <v>2025</v>
      </c>
      <c r="Q1697" t="str">
        <f>"Q"&amp;ROUNDUP(MONTH(Table1[[#This Row],[Order_Date]])/3,0)</f>
        <v>Q4</v>
      </c>
    </row>
    <row r="1698" spans="1:17" x14ac:dyDescent="0.25">
      <c r="A1698" t="s">
        <v>3272</v>
      </c>
      <c r="B1698" t="s">
        <v>83</v>
      </c>
      <c r="C1698" t="s">
        <v>1351</v>
      </c>
      <c r="D1698" t="s">
        <v>822</v>
      </c>
      <c r="E1698" t="str">
        <f>_xlfn.XLOOKUP(Table1[[#This Row],[Product_ID]],[1]!Table1[Product_ID],[1]!Table1[Product_Name])</f>
        <v>Electronics Product 31</v>
      </c>
      <c r="F1698" t="str">
        <f>_xlfn.XLOOKUP(Table1[[#This Row],[Product_ID]],[1]!Table1[Product_ID],[1]!Table1[Category])</f>
        <v>Electronics</v>
      </c>
      <c r="G1698">
        <f>_xlfn.XLOOKUP(Table1[[#This Row],[Product_ID]],[1]!Table1[Product_ID],[1]!Table1[Unit_Price])</f>
        <v>34152</v>
      </c>
      <c r="H1698">
        <f>_xlfn.XLOOKUP(Table1[[#This Row],[Product_ID]],[1]!Table1[Product_ID],[1]!Table1[Cost])</f>
        <v>23906.400000000001</v>
      </c>
      <c r="I1698">
        <v>5</v>
      </c>
      <c r="J1698">
        <v>5</v>
      </c>
      <c r="K1698">
        <f>Table1[[#This Row],[Quantity]]*Table1[[#This Row],[Unit_Price]]</f>
        <v>170760</v>
      </c>
      <c r="L1698">
        <f>Table1[[#This Row],[Quantity]]*Table1[[#This Row],[Cost]]</f>
        <v>119532</v>
      </c>
      <c r="M1698">
        <f>Table1[[#This Row],[Sales]]-Table1[[#This Row],[Total_Cost]]</f>
        <v>51228</v>
      </c>
      <c r="N1698" s="1">
        <f>Table1[[#This Row],[Profit]]/Table1[[#This Row],[Sales]]</f>
        <v>0.3</v>
      </c>
      <c r="O1698" t="str">
        <f>TEXT(Table1[[#This Row],[Order_Date]],"mmmm")</f>
        <v>July</v>
      </c>
      <c r="P1698">
        <f>YEAR(Table1[[#This Row],[Order_Date]])</f>
        <v>2024</v>
      </c>
      <c r="Q1698" t="str">
        <f>"Q"&amp;ROUNDUP(MONTH(Table1[[#This Row],[Order_Date]])/3,0)</f>
        <v>Q3</v>
      </c>
    </row>
    <row r="1699" spans="1:17" x14ac:dyDescent="0.25">
      <c r="A1699" t="s">
        <v>3273</v>
      </c>
      <c r="B1699" t="s">
        <v>2035</v>
      </c>
      <c r="C1699" t="s">
        <v>1514</v>
      </c>
      <c r="D1699" t="s">
        <v>297</v>
      </c>
      <c r="E1699" t="str">
        <f>_xlfn.XLOOKUP(Table1[[#This Row],[Product_ID]],[1]!Table1[Product_ID],[1]!Table1[Product_Name])</f>
        <v>Home &amp; Kitchen Product 64</v>
      </c>
      <c r="F1699" t="str">
        <f>_xlfn.XLOOKUP(Table1[[#This Row],[Product_ID]],[1]!Table1[Product_ID],[1]!Table1[Category])</f>
        <v>Home &amp; Kitchen</v>
      </c>
      <c r="G1699">
        <f>_xlfn.XLOOKUP(Table1[[#This Row],[Product_ID]],[1]!Table1[Product_ID],[1]!Table1[Unit_Price])</f>
        <v>8274</v>
      </c>
      <c r="H1699">
        <f>_xlfn.XLOOKUP(Table1[[#This Row],[Product_ID]],[1]!Table1[Product_ID],[1]!Table1[Cost])</f>
        <v>5791.8</v>
      </c>
      <c r="I1699">
        <v>5</v>
      </c>
      <c r="J1699">
        <v>5</v>
      </c>
      <c r="K1699">
        <f>Table1[[#This Row],[Quantity]]*Table1[[#This Row],[Unit_Price]]</f>
        <v>41370</v>
      </c>
      <c r="L1699">
        <f>Table1[[#This Row],[Quantity]]*Table1[[#This Row],[Cost]]</f>
        <v>28959</v>
      </c>
      <c r="M1699">
        <f>Table1[[#This Row],[Sales]]-Table1[[#This Row],[Total_Cost]]</f>
        <v>12411</v>
      </c>
      <c r="N1699" s="1">
        <f>Table1[[#This Row],[Profit]]/Table1[[#This Row],[Sales]]</f>
        <v>0.3</v>
      </c>
      <c r="O1699" t="str">
        <f>TEXT(Table1[[#This Row],[Order_Date]],"mmmm")</f>
        <v>December</v>
      </c>
      <c r="P1699">
        <f>YEAR(Table1[[#This Row],[Order_Date]])</f>
        <v>2025</v>
      </c>
      <c r="Q1699" t="str">
        <f>"Q"&amp;ROUNDUP(MONTH(Table1[[#This Row],[Order_Date]])/3,0)</f>
        <v>Q4</v>
      </c>
    </row>
    <row r="1700" spans="1:17" x14ac:dyDescent="0.25">
      <c r="A1700" t="s">
        <v>3274</v>
      </c>
      <c r="B1700" t="s">
        <v>208</v>
      </c>
      <c r="C1700" t="s">
        <v>338</v>
      </c>
      <c r="D1700" t="s">
        <v>753</v>
      </c>
      <c r="E1700" t="str">
        <f>_xlfn.XLOOKUP(Table1[[#This Row],[Product_ID]],[1]!Table1[Product_ID],[1]!Table1[Product_Name])</f>
        <v>Beauty Product 73</v>
      </c>
      <c r="F1700" t="str">
        <f>_xlfn.XLOOKUP(Table1[[#This Row],[Product_ID]],[1]!Table1[Product_ID],[1]!Table1[Category])</f>
        <v>Beauty</v>
      </c>
      <c r="G1700">
        <f>_xlfn.XLOOKUP(Table1[[#This Row],[Product_ID]],[1]!Table1[Product_ID],[1]!Table1[Unit_Price])</f>
        <v>626</v>
      </c>
      <c r="H1700">
        <f>_xlfn.XLOOKUP(Table1[[#This Row],[Product_ID]],[1]!Table1[Product_ID],[1]!Table1[Cost])</f>
        <v>438.2</v>
      </c>
      <c r="I1700">
        <v>3</v>
      </c>
      <c r="J1700">
        <v>20</v>
      </c>
      <c r="K1700">
        <f>Table1[[#This Row],[Quantity]]*Table1[[#This Row],[Unit_Price]]</f>
        <v>1878</v>
      </c>
      <c r="L1700">
        <f>Table1[[#This Row],[Quantity]]*Table1[[#This Row],[Cost]]</f>
        <v>1314.6</v>
      </c>
      <c r="M1700">
        <f>Table1[[#This Row],[Sales]]-Table1[[#This Row],[Total_Cost]]</f>
        <v>563.40000000000009</v>
      </c>
      <c r="N1700" s="1">
        <f>Table1[[#This Row],[Profit]]/Table1[[#This Row],[Sales]]</f>
        <v>0.30000000000000004</v>
      </c>
      <c r="O1700" t="str">
        <f>TEXT(Table1[[#This Row],[Order_Date]],"mmmm")</f>
        <v>December</v>
      </c>
      <c r="P1700">
        <f>YEAR(Table1[[#This Row],[Order_Date]])</f>
        <v>2025</v>
      </c>
      <c r="Q1700" t="str">
        <f>"Q"&amp;ROUNDUP(MONTH(Table1[[#This Row],[Order_Date]])/3,0)</f>
        <v>Q4</v>
      </c>
    </row>
    <row r="1701" spans="1:17" x14ac:dyDescent="0.25">
      <c r="A1701" t="s">
        <v>3275</v>
      </c>
      <c r="B1701" t="s">
        <v>208</v>
      </c>
      <c r="C1701" t="s">
        <v>2489</v>
      </c>
      <c r="D1701" t="s">
        <v>33</v>
      </c>
      <c r="E1701" t="str">
        <f>_xlfn.XLOOKUP(Table1[[#This Row],[Product_ID]],[1]!Table1[Product_ID],[1]!Table1[Product_Name])</f>
        <v>Sports Product 88</v>
      </c>
      <c r="F1701" t="str">
        <f>_xlfn.XLOOKUP(Table1[[#This Row],[Product_ID]],[1]!Table1[Product_ID],[1]!Table1[Category])</f>
        <v>Sports</v>
      </c>
      <c r="G1701">
        <f>_xlfn.XLOOKUP(Table1[[#This Row],[Product_ID]],[1]!Table1[Product_ID],[1]!Table1[Unit_Price])</f>
        <v>11542</v>
      </c>
      <c r="H1701">
        <f>_xlfn.XLOOKUP(Table1[[#This Row],[Product_ID]],[1]!Table1[Product_ID],[1]!Table1[Cost])</f>
        <v>6925.2</v>
      </c>
      <c r="I1701">
        <v>1</v>
      </c>
      <c r="J1701">
        <v>0</v>
      </c>
      <c r="K1701">
        <f>Table1[[#This Row],[Quantity]]*Table1[[#This Row],[Unit_Price]]</f>
        <v>11542</v>
      </c>
      <c r="L1701">
        <f>Table1[[#This Row],[Quantity]]*Table1[[#This Row],[Cost]]</f>
        <v>6925.2</v>
      </c>
      <c r="M1701">
        <f>Table1[[#This Row],[Sales]]-Table1[[#This Row],[Total_Cost]]</f>
        <v>4616.8</v>
      </c>
      <c r="N1701" s="1">
        <f>Table1[[#This Row],[Profit]]/Table1[[#This Row],[Sales]]</f>
        <v>0.4</v>
      </c>
      <c r="O1701" t="str">
        <f>TEXT(Table1[[#This Row],[Order_Date]],"mmmm")</f>
        <v>December</v>
      </c>
      <c r="P1701">
        <f>YEAR(Table1[[#This Row],[Order_Date]])</f>
        <v>2025</v>
      </c>
      <c r="Q1701" t="str">
        <f>"Q"&amp;ROUNDUP(MONTH(Table1[[#This Row],[Order_Date]])/3,0)</f>
        <v>Q4</v>
      </c>
    </row>
    <row r="1702" spans="1:17" x14ac:dyDescent="0.25">
      <c r="A1702" t="s">
        <v>3276</v>
      </c>
      <c r="B1702" t="s">
        <v>133</v>
      </c>
      <c r="C1702" t="s">
        <v>850</v>
      </c>
      <c r="D1702" t="s">
        <v>999</v>
      </c>
      <c r="E1702" t="str">
        <f>_xlfn.XLOOKUP(Table1[[#This Row],[Product_ID]],[1]!Table1[Product_ID],[1]!Table1[Product_Name])</f>
        <v>Beauty Product 51</v>
      </c>
      <c r="F1702" t="str">
        <f>_xlfn.XLOOKUP(Table1[[#This Row],[Product_ID]],[1]!Table1[Product_ID],[1]!Table1[Category])</f>
        <v>Beauty</v>
      </c>
      <c r="G1702">
        <f>_xlfn.XLOOKUP(Table1[[#This Row],[Product_ID]],[1]!Table1[Product_ID],[1]!Table1[Unit_Price])</f>
        <v>1507</v>
      </c>
      <c r="H1702">
        <f>_xlfn.XLOOKUP(Table1[[#This Row],[Product_ID]],[1]!Table1[Product_ID],[1]!Table1[Cost])</f>
        <v>753.5</v>
      </c>
      <c r="I1702">
        <v>2</v>
      </c>
      <c r="J1702">
        <v>20</v>
      </c>
      <c r="K1702">
        <f>Table1[[#This Row],[Quantity]]*Table1[[#This Row],[Unit_Price]]</f>
        <v>3014</v>
      </c>
      <c r="L1702">
        <f>Table1[[#This Row],[Quantity]]*Table1[[#This Row],[Cost]]</f>
        <v>1507</v>
      </c>
      <c r="M1702">
        <f>Table1[[#This Row],[Sales]]-Table1[[#This Row],[Total_Cost]]</f>
        <v>1507</v>
      </c>
      <c r="N1702" s="1">
        <f>Table1[[#This Row],[Profit]]/Table1[[#This Row],[Sales]]</f>
        <v>0.5</v>
      </c>
      <c r="O1702" t="str">
        <f>TEXT(Table1[[#This Row],[Order_Date]],"mmmm")</f>
        <v>May</v>
      </c>
      <c r="P1702">
        <f>YEAR(Table1[[#This Row],[Order_Date]])</f>
        <v>2025</v>
      </c>
      <c r="Q1702" t="str">
        <f>"Q"&amp;ROUNDUP(MONTH(Table1[[#This Row],[Order_Date]])/3,0)</f>
        <v>Q2</v>
      </c>
    </row>
    <row r="1703" spans="1:17" x14ac:dyDescent="0.25">
      <c r="A1703" t="s">
        <v>3277</v>
      </c>
      <c r="B1703" t="s">
        <v>3278</v>
      </c>
      <c r="C1703" t="s">
        <v>2767</v>
      </c>
      <c r="D1703" t="s">
        <v>628</v>
      </c>
      <c r="E1703" t="str">
        <f>_xlfn.XLOOKUP(Table1[[#This Row],[Product_ID]],[1]!Table1[Product_ID],[1]!Table1[Product_Name])</f>
        <v>Sports Product 97</v>
      </c>
      <c r="F1703" t="str">
        <f>_xlfn.XLOOKUP(Table1[[#This Row],[Product_ID]],[1]!Table1[Product_ID],[1]!Table1[Category])</f>
        <v>Sports</v>
      </c>
      <c r="G1703">
        <f>_xlfn.XLOOKUP(Table1[[#This Row],[Product_ID]],[1]!Table1[Product_ID],[1]!Table1[Unit_Price])</f>
        <v>9084</v>
      </c>
      <c r="H1703">
        <f>_xlfn.XLOOKUP(Table1[[#This Row],[Product_ID]],[1]!Table1[Product_ID],[1]!Table1[Cost])</f>
        <v>6358.8</v>
      </c>
      <c r="I1703">
        <v>4</v>
      </c>
      <c r="J1703">
        <v>0</v>
      </c>
      <c r="K1703">
        <f>Table1[[#This Row],[Quantity]]*Table1[[#This Row],[Unit_Price]]</f>
        <v>36336</v>
      </c>
      <c r="L1703">
        <f>Table1[[#This Row],[Quantity]]*Table1[[#This Row],[Cost]]</f>
        <v>25435.200000000001</v>
      </c>
      <c r="M1703">
        <f>Table1[[#This Row],[Sales]]-Table1[[#This Row],[Total_Cost]]</f>
        <v>10900.8</v>
      </c>
      <c r="N1703" s="1">
        <f>Table1[[#This Row],[Profit]]/Table1[[#This Row],[Sales]]</f>
        <v>0.3</v>
      </c>
      <c r="O1703" t="str">
        <f>TEXT(Table1[[#This Row],[Order_Date]],"mmmm")</f>
        <v>April</v>
      </c>
      <c r="P1703">
        <f>YEAR(Table1[[#This Row],[Order_Date]])</f>
        <v>2024</v>
      </c>
      <c r="Q1703" t="str">
        <f>"Q"&amp;ROUNDUP(MONTH(Table1[[#This Row],[Order_Date]])/3,0)</f>
        <v>Q2</v>
      </c>
    </row>
    <row r="1704" spans="1:17" x14ac:dyDescent="0.25">
      <c r="A1704" t="s">
        <v>3279</v>
      </c>
      <c r="B1704" t="s">
        <v>283</v>
      </c>
      <c r="C1704" t="s">
        <v>1389</v>
      </c>
      <c r="D1704" t="s">
        <v>908</v>
      </c>
      <c r="E1704" t="str">
        <f>_xlfn.XLOOKUP(Table1[[#This Row],[Product_ID]],[1]!Table1[Product_ID],[1]!Table1[Product_Name])</f>
        <v>Beauty Product 41</v>
      </c>
      <c r="F1704" t="str">
        <f>_xlfn.XLOOKUP(Table1[[#This Row],[Product_ID]],[1]!Table1[Product_ID],[1]!Table1[Category])</f>
        <v>Beauty</v>
      </c>
      <c r="G1704">
        <f>_xlfn.XLOOKUP(Table1[[#This Row],[Product_ID]],[1]!Table1[Product_ID],[1]!Table1[Unit_Price])</f>
        <v>2433</v>
      </c>
      <c r="H1704">
        <f>_xlfn.XLOOKUP(Table1[[#This Row],[Product_ID]],[1]!Table1[Product_ID],[1]!Table1[Cost])</f>
        <v>1216.5</v>
      </c>
      <c r="I1704">
        <v>1</v>
      </c>
      <c r="J1704">
        <v>5</v>
      </c>
      <c r="K1704">
        <f>Table1[[#This Row],[Quantity]]*Table1[[#This Row],[Unit_Price]]</f>
        <v>2433</v>
      </c>
      <c r="L1704">
        <f>Table1[[#This Row],[Quantity]]*Table1[[#This Row],[Cost]]</f>
        <v>1216.5</v>
      </c>
      <c r="M1704">
        <f>Table1[[#This Row],[Sales]]-Table1[[#This Row],[Total_Cost]]</f>
        <v>1216.5</v>
      </c>
      <c r="N1704" s="1">
        <f>Table1[[#This Row],[Profit]]/Table1[[#This Row],[Sales]]</f>
        <v>0.5</v>
      </c>
      <c r="O1704" t="str">
        <f>TEXT(Table1[[#This Row],[Order_Date]],"mmmm")</f>
        <v>September</v>
      </c>
      <c r="P1704">
        <f>YEAR(Table1[[#This Row],[Order_Date]])</f>
        <v>2024</v>
      </c>
      <c r="Q1704" t="str">
        <f>"Q"&amp;ROUNDUP(MONTH(Table1[[#This Row],[Order_Date]])/3,0)</f>
        <v>Q3</v>
      </c>
    </row>
    <row r="1705" spans="1:17" x14ac:dyDescent="0.25">
      <c r="A1705" t="s">
        <v>3280</v>
      </c>
      <c r="B1705" t="s">
        <v>3001</v>
      </c>
      <c r="C1705" t="s">
        <v>3281</v>
      </c>
      <c r="D1705" t="s">
        <v>1034</v>
      </c>
      <c r="E1705" t="str">
        <f>_xlfn.XLOOKUP(Table1[[#This Row],[Product_ID]],[1]!Table1[Product_ID],[1]!Table1[Product_Name])</f>
        <v>Electronics Product 36</v>
      </c>
      <c r="F1705" t="str">
        <f>_xlfn.XLOOKUP(Table1[[#This Row],[Product_ID]],[1]!Table1[Product_ID],[1]!Table1[Category])</f>
        <v>Electronics</v>
      </c>
      <c r="G1705">
        <f>_xlfn.XLOOKUP(Table1[[#This Row],[Product_ID]],[1]!Table1[Product_ID],[1]!Table1[Unit_Price])</f>
        <v>3046</v>
      </c>
      <c r="H1705">
        <f>_xlfn.XLOOKUP(Table1[[#This Row],[Product_ID]],[1]!Table1[Product_ID],[1]!Table1[Cost])</f>
        <v>1827.6</v>
      </c>
      <c r="I1705">
        <v>4</v>
      </c>
      <c r="J1705">
        <v>10</v>
      </c>
      <c r="K1705">
        <f>Table1[[#This Row],[Quantity]]*Table1[[#This Row],[Unit_Price]]</f>
        <v>12184</v>
      </c>
      <c r="L1705">
        <f>Table1[[#This Row],[Quantity]]*Table1[[#This Row],[Cost]]</f>
        <v>7310.4</v>
      </c>
      <c r="M1705">
        <f>Table1[[#This Row],[Sales]]-Table1[[#This Row],[Total_Cost]]</f>
        <v>4873.6000000000004</v>
      </c>
      <c r="N1705" s="1">
        <f>Table1[[#This Row],[Profit]]/Table1[[#This Row],[Sales]]</f>
        <v>0.4</v>
      </c>
      <c r="O1705" t="str">
        <f>TEXT(Table1[[#This Row],[Order_Date]],"mmmm")</f>
        <v>October</v>
      </c>
      <c r="P1705">
        <f>YEAR(Table1[[#This Row],[Order_Date]])</f>
        <v>2024</v>
      </c>
      <c r="Q1705" t="str">
        <f>"Q"&amp;ROUNDUP(MONTH(Table1[[#This Row],[Order_Date]])/3,0)</f>
        <v>Q4</v>
      </c>
    </row>
    <row r="1706" spans="1:17" x14ac:dyDescent="0.25">
      <c r="A1706" t="s">
        <v>3282</v>
      </c>
      <c r="B1706" t="s">
        <v>565</v>
      </c>
      <c r="C1706" t="s">
        <v>2442</v>
      </c>
      <c r="D1706" t="s">
        <v>17</v>
      </c>
      <c r="E1706" t="str">
        <f>_xlfn.XLOOKUP(Table1[[#This Row],[Product_ID]],[1]!Table1[Product_ID],[1]!Table1[Product_Name])</f>
        <v>Clothing Product 38</v>
      </c>
      <c r="F1706" t="str">
        <f>_xlfn.XLOOKUP(Table1[[#This Row],[Product_ID]],[1]!Table1[Product_ID],[1]!Table1[Category])</f>
        <v>Clothing</v>
      </c>
      <c r="G1706">
        <f>_xlfn.XLOOKUP(Table1[[#This Row],[Product_ID]],[1]!Table1[Product_ID],[1]!Table1[Unit_Price])</f>
        <v>413</v>
      </c>
      <c r="H1706">
        <f>_xlfn.XLOOKUP(Table1[[#This Row],[Product_ID]],[1]!Table1[Product_ID],[1]!Table1[Cost])</f>
        <v>247.8</v>
      </c>
      <c r="I1706">
        <v>1</v>
      </c>
      <c r="J1706">
        <v>15</v>
      </c>
      <c r="K1706">
        <f>Table1[[#This Row],[Quantity]]*Table1[[#This Row],[Unit_Price]]</f>
        <v>413</v>
      </c>
      <c r="L1706">
        <f>Table1[[#This Row],[Quantity]]*Table1[[#This Row],[Cost]]</f>
        <v>247.8</v>
      </c>
      <c r="M1706">
        <f>Table1[[#This Row],[Sales]]-Table1[[#This Row],[Total_Cost]]</f>
        <v>165.2</v>
      </c>
      <c r="N1706" s="1">
        <f>Table1[[#This Row],[Profit]]/Table1[[#This Row],[Sales]]</f>
        <v>0.39999999999999997</v>
      </c>
      <c r="O1706" t="str">
        <f>TEXT(Table1[[#This Row],[Order_Date]],"mmmm")</f>
        <v>September</v>
      </c>
      <c r="P1706">
        <f>YEAR(Table1[[#This Row],[Order_Date]])</f>
        <v>2025</v>
      </c>
      <c r="Q1706" t="str">
        <f>"Q"&amp;ROUNDUP(MONTH(Table1[[#This Row],[Order_Date]])/3,0)</f>
        <v>Q3</v>
      </c>
    </row>
    <row r="1707" spans="1:17" x14ac:dyDescent="0.25">
      <c r="A1707" t="s">
        <v>3283</v>
      </c>
      <c r="B1707" t="s">
        <v>1033</v>
      </c>
      <c r="C1707" t="s">
        <v>3284</v>
      </c>
      <c r="D1707" t="s">
        <v>29</v>
      </c>
      <c r="E1707" t="str">
        <f>_xlfn.XLOOKUP(Table1[[#This Row],[Product_ID]],[1]!Table1[Product_ID],[1]!Table1[Product_Name])</f>
        <v>Beauty Product 18</v>
      </c>
      <c r="F1707" t="str">
        <f>_xlfn.XLOOKUP(Table1[[#This Row],[Product_ID]],[1]!Table1[Product_ID],[1]!Table1[Category])</f>
        <v>Beauty</v>
      </c>
      <c r="G1707">
        <f>_xlfn.XLOOKUP(Table1[[#This Row],[Product_ID]],[1]!Table1[Product_ID],[1]!Table1[Unit_Price])</f>
        <v>3985</v>
      </c>
      <c r="H1707">
        <f>_xlfn.XLOOKUP(Table1[[#This Row],[Product_ID]],[1]!Table1[Product_ID],[1]!Table1[Cost])</f>
        <v>2789.5</v>
      </c>
      <c r="I1707">
        <v>2</v>
      </c>
      <c r="J1707">
        <v>15</v>
      </c>
      <c r="K1707">
        <f>Table1[[#This Row],[Quantity]]*Table1[[#This Row],[Unit_Price]]</f>
        <v>7970</v>
      </c>
      <c r="L1707">
        <f>Table1[[#This Row],[Quantity]]*Table1[[#This Row],[Cost]]</f>
        <v>5579</v>
      </c>
      <c r="M1707">
        <f>Table1[[#This Row],[Sales]]-Table1[[#This Row],[Total_Cost]]</f>
        <v>2391</v>
      </c>
      <c r="N1707" s="1">
        <f>Table1[[#This Row],[Profit]]/Table1[[#This Row],[Sales]]</f>
        <v>0.3</v>
      </c>
      <c r="O1707" t="str">
        <f>TEXT(Table1[[#This Row],[Order_Date]],"mmmm")</f>
        <v>June</v>
      </c>
      <c r="P1707">
        <f>YEAR(Table1[[#This Row],[Order_Date]])</f>
        <v>2024</v>
      </c>
      <c r="Q1707" t="str">
        <f>"Q"&amp;ROUNDUP(MONTH(Table1[[#This Row],[Order_Date]])/3,0)</f>
        <v>Q2</v>
      </c>
    </row>
    <row r="1708" spans="1:17" x14ac:dyDescent="0.25">
      <c r="A1708" t="s">
        <v>3285</v>
      </c>
      <c r="B1708" t="s">
        <v>640</v>
      </c>
      <c r="C1708" t="s">
        <v>403</v>
      </c>
      <c r="D1708" t="s">
        <v>13</v>
      </c>
      <c r="E1708" t="str">
        <f>_xlfn.XLOOKUP(Table1[[#This Row],[Product_ID]],[1]!Table1[Product_ID],[1]!Table1[Product_Name])</f>
        <v>Beauty Product 1</v>
      </c>
      <c r="F1708" t="str">
        <f>_xlfn.XLOOKUP(Table1[[#This Row],[Product_ID]],[1]!Table1[Product_ID],[1]!Table1[Category])</f>
        <v>Beauty</v>
      </c>
      <c r="G1708">
        <f>_xlfn.XLOOKUP(Table1[[#This Row],[Product_ID]],[1]!Table1[Product_ID],[1]!Table1[Unit_Price])</f>
        <v>1891</v>
      </c>
      <c r="H1708">
        <f>_xlfn.XLOOKUP(Table1[[#This Row],[Product_ID]],[1]!Table1[Product_ID],[1]!Table1[Cost])</f>
        <v>945.5</v>
      </c>
      <c r="I1708">
        <v>5</v>
      </c>
      <c r="J1708">
        <v>5</v>
      </c>
      <c r="K1708">
        <f>Table1[[#This Row],[Quantity]]*Table1[[#This Row],[Unit_Price]]</f>
        <v>9455</v>
      </c>
      <c r="L1708">
        <f>Table1[[#This Row],[Quantity]]*Table1[[#This Row],[Cost]]</f>
        <v>4727.5</v>
      </c>
      <c r="M1708">
        <f>Table1[[#This Row],[Sales]]-Table1[[#This Row],[Total_Cost]]</f>
        <v>4727.5</v>
      </c>
      <c r="N1708" s="1">
        <f>Table1[[#This Row],[Profit]]/Table1[[#This Row],[Sales]]</f>
        <v>0.5</v>
      </c>
      <c r="O1708" t="str">
        <f>TEXT(Table1[[#This Row],[Order_Date]],"mmmm")</f>
        <v>March</v>
      </c>
      <c r="P1708">
        <f>YEAR(Table1[[#This Row],[Order_Date]])</f>
        <v>2025</v>
      </c>
      <c r="Q1708" t="str">
        <f>"Q"&amp;ROUNDUP(MONTH(Table1[[#This Row],[Order_Date]])/3,0)</f>
        <v>Q1</v>
      </c>
    </row>
    <row r="1709" spans="1:17" x14ac:dyDescent="0.25">
      <c r="A1709" t="s">
        <v>3286</v>
      </c>
      <c r="B1709" t="s">
        <v>125</v>
      </c>
      <c r="C1709" t="s">
        <v>2760</v>
      </c>
      <c r="D1709" t="s">
        <v>270</v>
      </c>
      <c r="E1709" t="str">
        <f>_xlfn.XLOOKUP(Table1[[#This Row],[Product_ID]],[1]!Table1[Product_ID],[1]!Table1[Product_Name])</f>
        <v>Clothing Product 47</v>
      </c>
      <c r="F1709" t="str">
        <f>_xlfn.XLOOKUP(Table1[[#This Row],[Product_ID]],[1]!Table1[Product_ID],[1]!Table1[Category])</f>
        <v>Clothing</v>
      </c>
      <c r="G1709">
        <f>_xlfn.XLOOKUP(Table1[[#This Row],[Product_ID]],[1]!Table1[Product_ID],[1]!Table1[Unit_Price])</f>
        <v>3146</v>
      </c>
      <c r="H1709">
        <f>_xlfn.XLOOKUP(Table1[[#This Row],[Product_ID]],[1]!Table1[Product_ID],[1]!Table1[Cost])</f>
        <v>1573</v>
      </c>
      <c r="I1709">
        <v>1</v>
      </c>
      <c r="J1709">
        <v>20</v>
      </c>
      <c r="K1709">
        <f>Table1[[#This Row],[Quantity]]*Table1[[#This Row],[Unit_Price]]</f>
        <v>3146</v>
      </c>
      <c r="L1709">
        <f>Table1[[#This Row],[Quantity]]*Table1[[#This Row],[Cost]]</f>
        <v>1573</v>
      </c>
      <c r="M1709">
        <f>Table1[[#This Row],[Sales]]-Table1[[#This Row],[Total_Cost]]</f>
        <v>1573</v>
      </c>
      <c r="N1709" s="1">
        <f>Table1[[#This Row],[Profit]]/Table1[[#This Row],[Sales]]</f>
        <v>0.5</v>
      </c>
      <c r="O1709" t="str">
        <f>TEXT(Table1[[#This Row],[Order_Date]],"mmmm")</f>
        <v>February</v>
      </c>
      <c r="P1709">
        <f>YEAR(Table1[[#This Row],[Order_Date]])</f>
        <v>2024</v>
      </c>
      <c r="Q1709" t="str">
        <f>"Q"&amp;ROUNDUP(MONTH(Table1[[#This Row],[Order_Date]])/3,0)</f>
        <v>Q1</v>
      </c>
    </row>
    <row r="1710" spans="1:17" x14ac:dyDescent="0.25">
      <c r="A1710" t="s">
        <v>3287</v>
      </c>
      <c r="B1710" t="s">
        <v>483</v>
      </c>
      <c r="C1710" t="s">
        <v>645</v>
      </c>
      <c r="D1710" t="s">
        <v>115</v>
      </c>
      <c r="E1710" t="str">
        <f>_xlfn.XLOOKUP(Table1[[#This Row],[Product_ID]],[1]!Table1[Product_ID],[1]!Table1[Product_Name])</f>
        <v>Beauty Product 85</v>
      </c>
      <c r="F1710" t="str">
        <f>_xlfn.XLOOKUP(Table1[[#This Row],[Product_ID]],[1]!Table1[Product_ID],[1]!Table1[Category])</f>
        <v>Beauty</v>
      </c>
      <c r="G1710">
        <f>_xlfn.XLOOKUP(Table1[[#This Row],[Product_ID]],[1]!Table1[Product_ID],[1]!Table1[Unit_Price])</f>
        <v>1436</v>
      </c>
      <c r="H1710">
        <f>_xlfn.XLOOKUP(Table1[[#This Row],[Product_ID]],[1]!Table1[Product_ID],[1]!Table1[Cost])</f>
        <v>1005.2</v>
      </c>
      <c r="I1710">
        <v>3</v>
      </c>
      <c r="J1710">
        <v>10</v>
      </c>
      <c r="K1710">
        <f>Table1[[#This Row],[Quantity]]*Table1[[#This Row],[Unit_Price]]</f>
        <v>4308</v>
      </c>
      <c r="L1710">
        <f>Table1[[#This Row],[Quantity]]*Table1[[#This Row],[Cost]]</f>
        <v>3015.6000000000004</v>
      </c>
      <c r="M1710">
        <f>Table1[[#This Row],[Sales]]-Table1[[#This Row],[Total_Cost]]</f>
        <v>1292.3999999999996</v>
      </c>
      <c r="N1710" s="1">
        <f>Table1[[#This Row],[Profit]]/Table1[[#This Row],[Sales]]</f>
        <v>0.29999999999999993</v>
      </c>
      <c r="O1710" t="str">
        <f>TEXT(Table1[[#This Row],[Order_Date]],"mmmm")</f>
        <v>July</v>
      </c>
      <c r="P1710">
        <f>YEAR(Table1[[#This Row],[Order_Date]])</f>
        <v>2025</v>
      </c>
      <c r="Q1710" t="str">
        <f>"Q"&amp;ROUNDUP(MONTH(Table1[[#This Row],[Order_Date]])/3,0)</f>
        <v>Q3</v>
      </c>
    </row>
    <row r="1711" spans="1:17" x14ac:dyDescent="0.25">
      <c r="A1711" t="s">
        <v>3288</v>
      </c>
      <c r="B1711" t="s">
        <v>486</v>
      </c>
      <c r="C1711" t="s">
        <v>816</v>
      </c>
      <c r="D1711" t="s">
        <v>77</v>
      </c>
      <c r="E1711" t="str">
        <f>_xlfn.XLOOKUP(Table1[[#This Row],[Product_ID]],[1]!Table1[Product_ID],[1]!Table1[Product_Name])</f>
        <v>Sports Product 83</v>
      </c>
      <c r="F1711" t="str">
        <f>_xlfn.XLOOKUP(Table1[[#This Row],[Product_ID]],[1]!Table1[Product_ID],[1]!Table1[Category])</f>
        <v>Sports</v>
      </c>
      <c r="G1711">
        <f>_xlfn.XLOOKUP(Table1[[#This Row],[Product_ID]],[1]!Table1[Product_ID],[1]!Table1[Unit_Price])</f>
        <v>5842</v>
      </c>
      <c r="H1711">
        <f>_xlfn.XLOOKUP(Table1[[#This Row],[Product_ID]],[1]!Table1[Product_ID],[1]!Table1[Cost])</f>
        <v>3505.2</v>
      </c>
      <c r="I1711">
        <v>3</v>
      </c>
      <c r="J1711">
        <v>10</v>
      </c>
      <c r="K1711">
        <f>Table1[[#This Row],[Quantity]]*Table1[[#This Row],[Unit_Price]]</f>
        <v>17526</v>
      </c>
      <c r="L1711">
        <f>Table1[[#This Row],[Quantity]]*Table1[[#This Row],[Cost]]</f>
        <v>10515.599999999999</v>
      </c>
      <c r="M1711">
        <f>Table1[[#This Row],[Sales]]-Table1[[#This Row],[Total_Cost]]</f>
        <v>7010.4000000000015</v>
      </c>
      <c r="N1711" s="1">
        <f>Table1[[#This Row],[Profit]]/Table1[[#This Row],[Sales]]</f>
        <v>0.40000000000000008</v>
      </c>
      <c r="O1711" t="str">
        <f>TEXT(Table1[[#This Row],[Order_Date]],"mmmm")</f>
        <v>September</v>
      </c>
      <c r="P1711">
        <f>YEAR(Table1[[#This Row],[Order_Date]])</f>
        <v>2024</v>
      </c>
      <c r="Q1711" t="str">
        <f>"Q"&amp;ROUNDUP(MONTH(Table1[[#This Row],[Order_Date]])/3,0)</f>
        <v>Q3</v>
      </c>
    </row>
    <row r="1712" spans="1:17" x14ac:dyDescent="0.25">
      <c r="A1712" t="s">
        <v>3289</v>
      </c>
      <c r="B1712" t="s">
        <v>834</v>
      </c>
      <c r="C1712" t="s">
        <v>2454</v>
      </c>
      <c r="D1712" t="s">
        <v>822</v>
      </c>
      <c r="E1712" t="str">
        <f>_xlfn.XLOOKUP(Table1[[#This Row],[Product_ID]],[1]!Table1[Product_ID],[1]!Table1[Product_Name])</f>
        <v>Electronics Product 31</v>
      </c>
      <c r="F1712" t="str">
        <f>_xlfn.XLOOKUP(Table1[[#This Row],[Product_ID]],[1]!Table1[Product_ID],[1]!Table1[Category])</f>
        <v>Electronics</v>
      </c>
      <c r="G1712">
        <f>_xlfn.XLOOKUP(Table1[[#This Row],[Product_ID]],[1]!Table1[Product_ID],[1]!Table1[Unit_Price])</f>
        <v>34152</v>
      </c>
      <c r="H1712">
        <f>_xlfn.XLOOKUP(Table1[[#This Row],[Product_ID]],[1]!Table1[Product_ID],[1]!Table1[Cost])</f>
        <v>23906.400000000001</v>
      </c>
      <c r="I1712">
        <v>1</v>
      </c>
      <c r="J1712">
        <v>20</v>
      </c>
      <c r="K1712">
        <f>Table1[[#This Row],[Quantity]]*Table1[[#This Row],[Unit_Price]]</f>
        <v>34152</v>
      </c>
      <c r="L1712">
        <f>Table1[[#This Row],[Quantity]]*Table1[[#This Row],[Cost]]</f>
        <v>23906.400000000001</v>
      </c>
      <c r="M1712">
        <f>Table1[[#This Row],[Sales]]-Table1[[#This Row],[Total_Cost]]</f>
        <v>10245.599999999999</v>
      </c>
      <c r="N1712" s="1">
        <f>Table1[[#This Row],[Profit]]/Table1[[#This Row],[Sales]]</f>
        <v>0.29999999999999993</v>
      </c>
      <c r="O1712" t="str">
        <f>TEXT(Table1[[#This Row],[Order_Date]],"mmmm")</f>
        <v>July</v>
      </c>
      <c r="P1712">
        <f>YEAR(Table1[[#This Row],[Order_Date]])</f>
        <v>2024</v>
      </c>
      <c r="Q1712" t="str">
        <f>"Q"&amp;ROUNDUP(MONTH(Table1[[#This Row],[Order_Date]])/3,0)</f>
        <v>Q3</v>
      </c>
    </row>
    <row r="1713" spans="1:17" x14ac:dyDescent="0.25">
      <c r="A1713" t="s">
        <v>3290</v>
      </c>
      <c r="B1713" t="s">
        <v>1232</v>
      </c>
      <c r="C1713" t="s">
        <v>1623</v>
      </c>
      <c r="D1713" t="s">
        <v>119</v>
      </c>
      <c r="E1713" t="str">
        <f>_xlfn.XLOOKUP(Table1[[#This Row],[Product_ID]],[1]!Table1[Product_ID],[1]!Table1[Product_Name])</f>
        <v>Electronics Product 56</v>
      </c>
      <c r="F1713" t="str">
        <f>_xlfn.XLOOKUP(Table1[[#This Row],[Product_ID]],[1]!Table1[Product_ID],[1]!Table1[Category])</f>
        <v>Electronics</v>
      </c>
      <c r="G1713">
        <f>_xlfn.XLOOKUP(Table1[[#This Row],[Product_ID]],[1]!Table1[Product_ID],[1]!Table1[Unit_Price])</f>
        <v>18900</v>
      </c>
      <c r="H1713">
        <f>_xlfn.XLOOKUP(Table1[[#This Row],[Product_ID]],[1]!Table1[Product_ID],[1]!Table1[Cost])</f>
        <v>9450</v>
      </c>
      <c r="I1713">
        <v>5</v>
      </c>
      <c r="J1713">
        <v>10</v>
      </c>
      <c r="K1713">
        <f>Table1[[#This Row],[Quantity]]*Table1[[#This Row],[Unit_Price]]</f>
        <v>94500</v>
      </c>
      <c r="L1713">
        <f>Table1[[#This Row],[Quantity]]*Table1[[#This Row],[Cost]]</f>
        <v>47250</v>
      </c>
      <c r="M1713">
        <f>Table1[[#This Row],[Sales]]-Table1[[#This Row],[Total_Cost]]</f>
        <v>47250</v>
      </c>
      <c r="N1713" s="1">
        <f>Table1[[#This Row],[Profit]]/Table1[[#This Row],[Sales]]</f>
        <v>0.5</v>
      </c>
      <c r="O1713" t="str">
        <f>TEXT(Table1[[#This Row],[Order_Date]],"mmmm")</f>
        <v>July</v>
      </c>
      <c r="P1713">
        <f>YEAR(Table1[[#This Row],[Order_Date]])</f>
        <v>2024</v>
      </c>
      <c r="Q1713" t="str">
        <f>"Q"&amp;ROUNDUP(MONTH(Table1[[#This Row],[Order_Date]])/3,0)</f>
        <v>Q3</v>
      </c>
    </row>
    <row r="1714" spans="1:17" x14ac:dyDescent="0.25">
      <c r="A1714" t="s">
        <v>3291</v>
      </c>
      <c r="B1714" t="s">
        <v>741</v>
      </c>
      <c r="C1714" t="s">
        <v>3292</v>
      </c>
      <c r="D1714" t="s">
        <v>822</v>
      </c>
      <c r="E1714" t="str">
        <f>_xlfn.XLOOKUP(Table1[[#This Row],[Product_ID]],[1]!Table1[Product_ID],[1]!Table1[Product_Name])</f>
        <v>Electronics Product 31</v>
      </c>
      <c r="F1714" t="str">
        <f>_xlfn.XLOOKUP(Table1[[#This Row],[Product_ID]],[1]!Table1[Product_ID],[1]!Table1[Category])</f>
        <v>Electronics</v>
      </c>
      <c r="G1714">
        <f>_xlfn.XLOOKUP(Table1[[#This Row],[Product_ID]],[1]!Table1[Product_ID],[1]!Table1[Unit_Price])</f>
        <v>34152</v>
      </c>
      <c r="H1714">
        <f>_xlfn.XLOOKUP(Table1[[#This Row],[Product_ID]],[1]!Table1[Product_ID],[1]!Table1[Cost])</f>
        <v>23906.400000000001</v>
      </c>
      <c r="I1714">
        <v>2</v>
      </c>
      <c r="J1714">
        <v>20</v>
      </c>
      <c r="K1714">
        <f>Table1[[#This Row],[Quantity]]*Table1[[#This Row],[Unit_Price]]</f>
        <v>68304</v>
      </c>
      <c r="L1714">
        <f>Table1[[#This Row],[Quantity]]*Table1[[#This Row],[Cost]]</f>
        <v>47812.800000000003</v>
      </c>
      <c r="M1714">
        <f>Table1[[#This Row],[Sales]]-Table1[[#This Row],[Total_Cost]]</f>
        <v>20491.199999999997</v>
      </c>
      <c r="N1714" s="1">
        <f>Table1[[#This Row],[Profit]]/Table1[[#This Row],[Sales]]</f>
        <v>0.29999999999999993</v>
      </c>
      <c r="O1714" t="str">
        <f>TEXT(Table1[[#This Row],[Order_Date]],"mmmm")</f>
        <v>September</v>
      </c>
      <c r="P1714">
        <f>YEAR(Table1[[#This Row],[Order_Date]])</f>
        <v>2025</v>
      </c>
      <c r="Q1714" t="str">
        <f>"Q"&amp;ROUNDUP(MONTH(Table1[[#This Row],[Order_Date]])/3,0)</f>
        <v>Q3</v>
      </c>
    </row>
    <row r="1715" spans="1:17" x14ac:dyDescent="0.25">
      <c r="A1715" t="s">
        <v>3293</v>
      </c>
      <c r="B1715" t="s">
        <v>1916</v>
      </c>
      <c r="C1715" t="s">
        <v>2551</v>
      </c>
      <c r="D1715" t="s">
        <v>29</v>
      </c>
      <c r="E1715" t="str">
        <f>_xlfn.XLOOKUP(Table1[[#This Row],[Product_ID]],[1]!Table1[Product_ID],[1]!Table1[Product_Name])</f>
        <v>Beauty Product 18</v>
      </c>
      <c r="F1715" t="str">
        <f>_xlfn.XLOOKUP(Table1[[#This Row],[Product_ID]],[1]!Table1[Product_ID],[1]!Table1[Category])</f>
        <v>Beauty</v>
      </c>
      <c r="G1715">
        <f>_xlfn.XLOOKUP(Table1[[#This Row],[Product_ID]],[1]!Table1[Product_ID],[1]!Table1[Unit_Price])</f>
        <v>3985</v>
      </c>
      <c r="H1715">
        <f>_xlfn.XLOOKUP(Table1[[#This Row],[Product_ID]],[1]!Table1[Product_ID],[1]!Table1[Cost])</f>
        <v>2789.5</v>
      </c>
      <c r="I1715">
        <v>2</v>
      </c>
      <c r="J1715">
        <v>0</v>
      </c>
      <c r="K1715">
        <f>Table1[[#This Row],[Quantity]]*Table1[[#This Row],[Unit_Price]]</f>
        <v>7970</v>
      </c>
      <c r="L1715">
        <f>Table1[[#This Row],[Quantity]]*Table1[[#This Row],[Cost]]</f>
        <v>5579</v>
      </c>
      <c r="M1715">
        <f>Table1[[#This Row],[Sales]]-Table1[[#This Row],[Total_Cost]]</f>
        <v>2391</v>
      </c>
      <c r="N1715" s="1">
        <f>Table1[[#This Row],[Profit]]/Table1[[#This Row],[Sales]]</f>
        <v>0.3</v>
      </c>
      <c r="O1715" t="str">
        <f>TEXT(Table1[[#This Row],[Order_Date]],"mmmm")</f>
        <v>October</v>
      </c>
      <c r="P1715">
        <f>YEAR(Table1[[#This Row],[Order_Date]])</f>
        <v>2024</v>
      </c>
      <c r="Q1715" t="str">
        <f>"Q"&amp;ROUNDUP(MONTH(Table1[[#This Row],[Order_Date]])/3,0)</f>
        <v>Q4</v>
      </c>
    </row>
    <row r="1716" spans="1:17" x14ac:dyDescent="0.25">
      <c r="A1716" t="s">
        <v>3294</v>
      </c>
      <c r="B1716" t="s">
        <v>1080</v>
      </c>
      <c r="C1716" t="s">
        <v>535</v>
      </c>
      <c r="D1716" t="s">
        <v>21</v>
      </c>
      <c r="E1716" t="str">
        <f>_xlfn.XLOOKUP(Table1[[#This Row],[Product_ID]],[1]!Table1[Product_ID],[1]!Table1[Product_Name])</f>
        <v>Electronics Product 77</v>
      </c>
      <c r="F1716" t="str">
        <f>_xlfn.XLOOKUP(Table1[[#This Row],[Product_ID]],[1]!Table1[Product_ID],[1]!Table1[Category])</f>
        <v>Electronics</v>
      </c>
      <c r="G1716">
        <f>_xlfn.XLOOKUP(Table1[[#This Row],[Product_ID]],[1]!Table1[Product_ID],[1]!Table1[Unit_Price])</f>
        <v>42787</v>
      </c>
      <c r="H1716">
        <f>_xlfn.XLOOKUP(Table1[[#This Row],[Product_ID]],[1]!Table1[Product_ID],[1]!Table1[Cost])</f>
        <v>29950.9</v>
      </c>
      <c r="I1716">
        <v>3</v>
      </c>
      <c r="J1716">
        <v>0</v>
      </c>
      <c r="K1716">
        <f>Table1[[#This Row],[Quantity]]*Table1[[#This Row],[Unit_Price]]</f>
        <v>128361</v>
      </c>
      <c r="L1716">
        <f>Table1[[#This Row],[Quantity]]*Table1[[#This Row],[Cost]]</f>
        <v>89852.700000000012</v>
      </c>
      <c r="M1716">
        <f>Table1[[#This Row],[Sales]]-Table1[[#This Row],[Total_Cost]]</f>
        <v>38508.299999999988</v>
      </c>
      <c r="N1716" s="1">
        <f>Table1[[#This Row],[Profit]]/Table1[[#This Row],[Sales]]</f>
        <v>0.29999999999999993</v>
      </c>
      <c r="O1716" t="str">
        <f>TEXT(Table1[[#This Row],[Order_Date]],"mmmm")</f>
        <v>June</v>
      </c>
      <c r="P1716">
        <f>YEAR(Table1[[#This Row],[Order_Date]])</f>
        <v>2025</v>
      </c>
      <c r="Q1716" t="str">
        <f>"Q"&amp;ROUNDUP(MONTH(Table1[[#This Row],[Order_Date]])/3,0)</f>
        <v>Q2</v>
      </c>
    </row>
    <row r="1717" spans="1:17" x14ac:dyDescent="0.25">
      <c r="A1717" t="s">
        <v>3295</v>
      </c>
      <c r="B1717" t="s">
        <v>3296</v>
      </c>
      <c r="C1717" t="s">
        <v>1409</v>
      </c>
      <c r="D1717" t="s">
        <v>157</v>
      </c>
      <c r="E1717" t="str">
        <f>_xlfn.XLOOKUP(Table1[[#This Row],[Product_ID]],[1]!Table1[Product_ID],[1]!Table1[Product_Name])</f>
        <v>Sports Product 89</v>
      </c>
      <c r="F1717" t="str">
        <f>_xlfn.XLOOKUP(Table1[[#This Row],[Product_ID]],[1]!Table1[Product_ID],[1]!Table1[Category])</f>
        <v>Sports</v>
      </c>
      <c r="G1717">
        <f>_xlfn.XLOOKUP(Table1[[#This Row],[Product_ID]],[1]!Table1[Product_ID],[1]!Table1[Unit_Price])</f>
        <v>2956</v>
      </c>
      <c r="H1717">
        <f>_xlfn.XLOOKUP(Table1[[#This Row],[Product_ID]],[1]!Table1[Product_ID],[1]!Table1[Cost])</f>
        <v>1478</v>
      </c>
      <c r="I1717">
        <v>3</v>
      </c>
      <c r="J1717">
        <v>0</v>
      </c>
      <c r="K1717">
        <f>Table1[[#This Row],[Quantity]]*Table1[[#This Row],[Unit_Price]]</f>
        <v>8868</v>
      </c>
      <c r="L1717">
        <f>Table1[[#This Row],[Quantity]]*Table1[[#This Row],[Cost]]</f>
        <v>4434</v>
      </c>
      <c r="M1717">
        <f>Table1[[#This Row],[Sales]]-Table1[[#This Row],[Total_Cost]]</f>
        <v>4434</v>
      </c>
      <c r="N1717" s="1">
        <f>Table1[[#This Row],[Profit]]/Table1[[#This Row],[Sales]]</f>
        <v>0.5</v>
      </c>
      <c r="O1717" t="str">
        <f>TEXT(Table1[[#This Row],[Order_Date]],"mmmm")</f>
        <v>January</v>
      </c>
      <c r="P1717">
        <f>YEAR(Table1[[#This Row],[Order_Date]])</f>
        <v>2025</v>
      </c>
      <c r="Q1717" t="str">
        <f>"Q"&amp;ROUNDUP(MONTH(Table1[[#This Row],[Order_Date]])/3,0)</f>
        <v>Q1</v>
      </c>
    </row>
    <row r="1718" spans="1:17" x14ac:dyDescent="0.25">
      <c r="A1718" t="s">
        <v>3297</v>
      </c>
      <c r="B1718" t="s">
        <v>3298</v>
      </c>
      <c r="C1718" t="s">
        <v>1555</v>
      </c>
      <c r="D1718" t="s">
        <v>13</v>
      </c>
      <c r="E1718" t="str">
        <f>_xlfn.XLOOKUP(Table1[[#This Row],[Product_ID]],[1]!Table1[Product_ID],[1]!Table1[Product_Name])</f>
        <v>Beauty Product 1</v>
      </c>
      <c r="F1718" t="str">
        <f>_xlfn.XLOOKUP(Table1[[#This Row],[Product_ID]],[1]!Table1[Product_ID],[1]!Table1[Category])</f>
        <v>Beauty</v>
      </c>
      <c r="G1718">
        <f>_xlfn.XLOOKUP(Table1[[#This Row],[Product_ID]],[1]!Table1[Product_ID],[1]!Table1[Unit_Price])</f>
        <v>1891</v>
      </c>
      <c r="H1718">
        <f>_xlfn.XLOOKUP(Table1[[#This Row],[Product_ID]],[1]!Table1[Product_ID],[1]!Table1[Cost])</f>
        <v>945.5</v>
      </c>
      <c r="I1718">
        <v>3</v>
      </c>
      <c r="J1718">
        <v>20</v>
      </c>
      <c r="K1718">
        <f>Table1[[#This Row],[Quantity]]*Table1[[#This Row],[Unit_Price]]</f>
        <v>5673</v>
      </c>
      <c r="L1718">
        <f>Table1[[#This Row],[Quantity]]*Table1[[#This Row],[Cost]]</f>
        <v>2836.5</v>
      </c>
      <c r="M1718">
        <f>Table1[[#This Row],[Sales]]-Table1[[#This Row],[Total_Cost]]</f>
        <v>2836.5</v>
      </c>
      <c r="N1718" s="1">
        <f>Table1[[#This Row],[Profit]]/Table1[[#This Row],[Sales]]</f>
        <v>0.5</v>
      </c>
      <c r="O1718" t="str">
        <f>TEXT(Table1[[#This Row],[Order_Date]],"mmmm")</f>
        <v>April</v>
      </c>
      <c r="P1718">
        <f>YEAR(Table1[[#This Row],[Order_Date]])</f>
        <v>2024</v>
      </c>
      <c r="Q1718" t="str">
        <f>"Q"&amp;ROUNDUP(MONTH(Table1[[#This Row],[Order_Date]])/3,0)</f>
        <v>Q2</v>
      </c>
    </row>
    <row r="1719" spans="1:17" x14ac:dyDescent="0.25">
      <c r="A1719" t="s">
        <v>3299</v>
      </c>
      <c r="B1719" t="s">
        <v>705</v>
      </c>
      <c r="C1719" t="s">
        <v>1416</v>
      </c>
      <c r="D1719" t="s">
        <v>362</v>
      </c>
      <c r="E1719" t="str">
        <f>_xlfn.XLOOKUP(Table1[[#This Row],[Product_ID]],[1]!Table1[Product_ID],[1]!Table1[Product_Name])</f>
        <v>Clothing Product 25</v>
      </c>
      <c r="F1719" t="str">
        <f>_xlfn.XLOOKUP(Table1[[#This Row],[Product_ID]],[1]!Table1[Product_ID],[1]!Table1[Category])</f>
        <v>Clothing</v>
      </c>
      <c r="G1719">
        <f>_xlfn.XLOOKUP(Table1[[#This Row],[Product_ID]],[1]!Table1[Product_ID],[1]!Table1[Unit_Price])</f>
        <v>696</v>
      </c>
      <c r="H1719">
        <f>_xlfn.XLOOKUP(Table1[[#This Row],[Product_ID]],[1]!Table1[Product_ID],[1]!Table1[Cost])</f>
        <v>348</v>
      </c>
      <c r="I1719">
        <v>1</v>
      </c>
      <c r="J1719">
        <v>5</v>
      </c>
      <c r="K1719">
        <f>Table1[[#This Row],[Quantity]]*Table1[[#This Row],[Unit_Price]]</f>
        <v>696</v>
      </c>
      <c r="L1719">
        <f>Table1[[#This Row],[Quantity]]*Table1[[#This Row],[Cost]]</f>
        <v>348</v>
      </c>
      <c r="M1719">
        <f>Table1[[#This Row],[Sales]]-Table1[[#This Row],[Total_Cost]]</f>
        <v>348</v>
      </c>
      <c r="N1719" s="1">
        <f>Table1[[#This Row],[Profit]]/Table1[[#This Row],[Sales]]</f>
        <v>0.5</v>
      </c>
      <c r="O1719" t="str">
        <f>TEXT(Table1[[#This Row],[Order_Date]],"mmmm")</f>
        <v>June</v>
      </c>
      <c r="P1719">
        <f>YEAR(Table1[[#This Row],[Order_Date]])</f>
        <v>2025</v>
      </c>
      <c r="Q1719" t="str">
        <f>"Q"&amp;ROUNDUP(MONTH(Table1[[#This Row],[Order_Date]])/3,0)</f>
        <v>Q2</v>
      </c>
    </row>
    <row r="1720" spans="1:17" x14ac:dyDescent="0.25">
      <c r="A1720" t="s">
        <v>3300</v>
      </c>
      <c r="B1720" t="s">
        <v>1823</v>
      </c>
      <c r="C1720" t="s">
        <v>601</v>
      </c>
      <c r="D1720" t="s">
        <v>89</v>
      </c>
      <c r="E1720" t="str">
        <f>_xlfn.XLOOKUP(Table1[[#This Row],[Product_ID]],[1]!Table1[Product_ID],[1]!Table1[Product_Name])</f>
        <v>Beauty Product 76</v>
      </c>
      <c r="F1720" t="str">
        <f>_xlfn.XLOOKUP(Table1[[#This Row],[Product_ID]],[1]!Table1[Product_ID],[1]!Table1[Category])</f>
        <v>Beauty</v>
      </c>
      <c r="G1720">
        <f>_xlfn.XLOOKUP(Table1[[#This Row],[Product_ID]],[1]!Table1[Product_ID],[1]!Table1[Unit_Price])</f>
        <v>3690</v>
      </c>
      <c r="H1720">
        <f>_xlfn.XLOOKUP(Table1[[#This Row],[Product_ID]],[1]!Table1[Product_ID],[1]!Table1[Cost])</f>
        <v>2583</v>
      </c>
      <c r="I1720">
        <v>4</v>
      </c>
      <c r="J1720">
        <v>20</v>
      </c>
      <c r="K1720">
        <f>Table1[[#This Row],[Quantity]]*Table1[[#This Row],[Unit_Price]]</f>
        <v>14760</v>
      </c>
      <c r="L1720">
        <f>Table1[[#This Row],[Quantity]]*Table1[[#This Row],[Cost]]</f>
        <v>10332</v>
      </c>
      <c r="M1720">
        <f>Table1[[#This Row],[Sales]]-Table1[[#This Row],[Total_Cost]]</f>
        <v>4428</v>
      </c>
      <c r="N1720" s="1">
        <f>Table1[[#This Row],[Profit]]/Table1[[#This Row],[Sales]]</f>
        <v>0.3</v>
      </c>
      <c r="O1720" t="str">
        <f>TEXT(Table1[[#This Row],[Order_Date]],"mmmm")</f>
        <v>May</v>
      </c>
      <c r="P1720">
        <f>YEAR(Table1[[#This Row],[Order_Date]])</f>
        <v>2024</v>
      </c>
      <c r="Q1720" t="str">
        <f>"Q"&amp;ROUNDUP(MONTH(Table1[[#This Row],[Order_Date]])/3,0)</f>
        <v>Q2</v>
      </c>
    </row>
    <row r="1721" spans="1:17" x14ac:dyDescent="0.25">
      <c r="A1721" t="s">
        <v>3301</v>
      </c>
      <c r="B1721" t="s">
        <v>1077</v>
      </c>
      <c r="C1721" t="s">
        <v>390</v>
      </c>
      <c r="D1721" t="s">
        <v>611</v>
      </c>
      <c r="E1721" t="str">
        <f>_xlfn.XLOOKUP(Table1[[#This Row],[Product_ID]],[1]!Table1[Product_ID],[1]!Table1[Product_Name])</f>
        <v>Clothing Product 21</v>
      </c>
      <c r="F1721" t="str">
        <f>_xlfn.XLOOKUP(Table1[[#This Row],[Product_ID]],[1]!Table1[Product_ID],[1]!Table1[Category])</f>
        <v>Clothing</v>
      </c>
      <c r="G1721">
        <f>_xlfn.XLOOKUP(Table1[[#This Row],[Product_ID]],[1]!Table1[Product_ID],[1]!Table1[Unit_Price])</f>
        <v>1236</v>
      </c>
      <c r="H1721">
        <f>_xlfn.XLOOKUP(Table1[[#This Row],[Product_ID]],[1]!Table1[Product_ID],[1]!Table1[Cost])</f>
        <v>865.2</v>
      </c>
      <c r="I1721">
        <v>4</v>
      </c>
      <c r="J1721">
        <v>15</v>
      </c>
      <c r="K1721">
        <f>Table1[[#This Row],[Quantity]]*Table1[[#This Row],[Unit_Price]]</f>
        <v>4944</v>
      </c>
      <c r="L1721">
        <f>Table1[[#This Row],[Quantity]]*Table1[[#This Row],[Cost]]</f>
        <v>3460.8</v>
      </c>
      <c r="M1721">
        <f>Table1[[#This Row],[Sales]]-Table1[[#This Row],[Total_Cost]]</f>
        <v>1483.1999999999998</v>
      </c>
      <c r="N1721" s="1">
        <f>Table1[[#This Row],[Profit]]/Table1[[#This Row],[Sales]]</f>
        <v>0.3</v>
      </c>
      <c r="O1721" t="str">
        <f>TEXT(Table1[[#This Row],[Order_Date]],"mmmm")</f>
        <v>August</v>
      </c>
      <c r="P1721">
        <f>YEAR(Table1[[#This Row],[Order_Date]])</f>
        <v>2025</v>
      </c>
      <c r="Q1721" t="str">
        <f>"Q"&amp;ROUNDUP(MONTH(Table1[[#This Row],[Order_Date]])/3,0)</f>
        <v>Q3</v>
      </c>
    </row>
    <row r="1722" spans="1:17" x14ac:dyDescent="0.25">
      <c r="A1722" t="s">
        <v>3302</v>
      </c>
      <c r="B1722" t="s">
        <v>19</v>
      </c>
      <c r="C1722" t="s">
        <v>3130</v>
      </c>
      <c r="D1722" t="s">
        <v>362</v>
      </c>
      <c r="E1722" t="str">
        <f>_xlfn.XLOOKUP(Table1[[#This Row],[Product_ID]],[1]!Table1[Product_ID],[1]!Table1[Product_Name])</f>
        <v>Clothing Product 25</v>
      </c>
      <c r="F1722" t="str">
        <f>_xlfn.XLOOKUP(Table1[[#This Row],[Product_ID]],[1]!Table1[Product_ID],[1]!Table1[Category])</f>
        <v>Clothing</v>
      </c>
      <c r="G1722">
        <f>_xlfn.XLOOKUP(Table1[[#This Row],[Product_ID]],[1]!Table1[Product_ID],[1]!Table1[Unit_Price])</f>
        <v>696</v>
      </c>
      <c r="H1722">
        <f>_xlfn.XLOOKUP(Table1[[#This Row],[Product_ID]],[1]!Table1[Product_ID],[1]!Table1[Cost])</f>
        <v>348</v>
      </c>
      <c r="I1722">
        <v>5</v>
      </c>
      <c r="J1722">
        <v>20</v>
      </c>
      <c r="K1722">
        <f>Table1[[#This Row],[Quantity]]*Table1[[#This Row],[Unit_Price]]</f>
        <v>3480</v>
      </c>
      <c r="L1722">
        <f>Table1[[#This Row],[Quantity]]*Table1[[#This Row],[Cost]]</f>
        <v>1740</v>
      </c>
      <c r="M1722">
        <f>Table1[[#This Row],[Sales]]-Table1[[#This Row],[Total_Cost]]</f>
        <v>1740</v>
      </c>
      <c r="N1722" s="1">
        <f>Table1[[#This Row],[Profit]]/Table1[[#This Row],[Sales]]</f>
        <v>0.5</v>
      </c>
      <c r="O1722" t="str">
        <f>TEXT(Table1[[#This Row],[Order_Date]],"mmmm")</f>
        <v>August</v>
      </c>
      <c r="P1722">
        <f>YEAR(Table1[[#This Row],[Order_Date]])</f>
        <v>2024</v>
      </c>
      <c r="Q1722" t="str">
        <f>"Q"&amp;ROUNDUP(MONTH(Table1[[#This Row],[Order_Date]])/3,0)</f>
        <v>Q3</v>
      </c>
    </row>
    <row r="1723" spans="1:17" x14ac:dyDescent="0.25">
      <c r="A1723" t="s">
        <v>3303</v>
      </c>
      <c r="B1723" t="s">
        <v>656</v>
      </c>
      <c r="C1723" t="s">
        <v>789</v>
      </c>
      <c r="D1723" t="s">
        <v>908</v>
      </c>
      <c r="E1723" t="str">
        <f>_xlfn.XLOOKUP(Table1[[#This Row],[Product_ID]],[1]!Table1[Product_ID],[1]!Table1[Product_Name])</f>
        <v>Beauty Product 41</v>
      </c>
      <c r="F1723" t="str">
        <f>_xlfn.XLOOKUP(Table1[[#This Row],[Product_ID]],[1]!Table1[Product_ID],[1]!Table1[Category])</f>
        <v>Beauty</v>
      </c>
      <c r="G1723">
        <f>_xlfn.XLOOKUP(Table1[[#This Row],[Product_ID]],[1]!Table1[Product_ID],[1]!Table1[Unit_Price])</f>
        <v>2433</v>
      </c>
      <c r="H1723">
        <f>_xlfn.XLOOKUP(Table1[[#This Row],[Product_ID]],[1]!Table1[Product_ID],[1]!Table1[Cost])</f>
        <v>1216.5</v>
      </c>
      <c r="I1723">
        <v>1</v>
      </c>
      <c r="J1723">
        <v>20</v>
      </c>
      <c r="K1723">
        <f>Table1[[#This Row],[Quantity]]*Table1[[#This Row],[Unit_Price]]</f>
        <v>2433</v>
      </c>
      <c r="L1723">
        <f>Table1[[#This Row],[Quantity]]*Table1[[#This Row],[Cost]]</f>
        <v>1216.5</v>
      </c>
      <c r="M1723">
        <f>Table1[[#This Row],[Sales]]-Table1[[#This Row],[Total_Cost]]</f>
        <v>1216.5</v>
      </c>
      <c r="N1723" s="1">
        <f>Table1[[#This Row],[Profit]]/Table1[[#This Row],[Sales]]</f>
        <v>0.5</v>
      </c>
      <c r="O1723" t="str">
        <f>TEXT(Table1[[#This Row],[Order_Date]],"mmmm")</f>
        <v>October</v>
      </c>
      <c r="P1723">
        <f>YEAR(Table1[[#This Row],[Order_Date]])</f>
        <v>2025</v>
      </c>
      <c r="Q1723" t="str">
        <f>"Q"&amp;ROUNDUP(MONTH(Table1[[#This Row],[Order_Date]])/3,0)</f>
        <v>Q4</v>
      </c>
    </row>
    <row r="1724" spans="1:17" x14ac:dyDescent="0.25">
      <c r="A1724" t="s">
        <v>3304</v>
      </c>
      <c r="B1724" t="s">
        <v>587</v>
      </c>
      <c r="C1724" t="s">
        <v>1443</v>
      </c>
      <c r="D1724" t="s">
        <v>615</v>
      </c>
      <c r="E1724" t="str">
        <f>_xlfn.XLOOKUP(Table1[[#This Row],[Product_ID]],[1]!Table1[Product_ID],[1]!Table1[Product_Name])</f>
        <v>Home &amp; Kitchen Product 92</v>
      </c>
      <c r="F1724" t="str">
        <f>_xlfn.XLOOKUP(Table1[[#This Row],[Product_ID]],[1]!Table1[Product_ID],[1]!Table1[Category])</f>
        <v>Home &amp; Kitchen</v>
      </c>
      <c r="G1724">
        <f>_xlfn.XLOOKUP(Table1[[#This Row],[Product_ID]],[1]!Table1[Product_ID],[1]!Table1[Unit_Price])</f>
        <v>7315</v>
      </c>
      <c r="H1724">
        <f>_xlfn.XLOOKUP(Table1[[#This Row],[Product_ID]],[1]!Table1[Product_ID],[1]!Table1[Cost])</f>
        <v>4389</v>
      </c>
      <c r="I1724">
        <v>1</v>
      </c>
      <c r="J1724">
        <v>5</v>
      </c>
      <c r="K1724">
        <f>Table1[[#This Row],[Quantity]]*Table1[[#This Row],[Unit_Price]]</f>
        <v>7315</v>
      </c>
      <c r="L1724">
        <f>Table1[[#This Row],[Quantity]]*Table1[[#This Row],[Cost]]</f>
        <v>4389</v>
      </c>
      <c r="M1724">
        <f>Table1[[#This Row],[Sales]]-Table1[[#This Row],[Total_Cost]]</f>
        <v>2926</v>
      </c>
      <c r="N1724" s="1">
        <f>Table1[[#This Row],[Profit]]/Table1[[#This Row],[Sales]]</f>
        <v>0.4</v>
      </c>
      <c r="O1724" t="str">
        <f>TEXT(Table1[[#This Row],[Order_Date]],"mmmm")</f>
        <v>September</v>
      </c>
      <c r="P1724">
        <f>YEAR(Table1[[#This Row],[Order_Date]])</f>
        <v>2025</v>
      </c>
      <c r="Q1724" t="str">
        <f>"Q"&amp;ROUNDUP(MONTH(Table1[[#This Row],[Order_Date]])/3,0)</f>
        <v>Q3</v>
      </c>
    </row>
    <row r="1725" spans="1:17" x14ac:dyDescent="0.25">
      <c r="A1725" t="s">
        <v>3305</v>
      </c>
      <c r="B1725" t="s">
        <v>1207</v>
      </c>
      <c r="C1725" t="s">
        <v>1540</v>
      </c>
      <c r="D1725" t="s">
        <v>281</v>
      </c>
      <c r="E1725" t="str">
        <f>_xlfn.XLOOKUP(Table1[[#This Row],[Product_ID]],[1]!Table1[Product_ID],[1]!Table1[Product_Name])</f>
        <v>Sports Product 9</v>
      </c>
      <c r="F1725" t="str">
        <f>_xlfn.XLOOKUP(Table1[[#This Row],[Product_ID]],[1]!Table1[Product_ID],[1]!Table1[Category])</f>
        <v>Sports</v>
      </c>
      <c r="G1725">
        <f>_xlfn.XLOOKUP(Table1[[#This Row],[Product_ID]],[1]!Table1[Product_ID],[1]!Table1[Unit_Price])</f>
        <v>10891</v>
      </c>
      <c r="H1725">
        <f>_xlfn.XLOOKUP(Table1[[#This Row],[Product_ID]],[1]!Table1[Product_ID],[1]!Table1[Cost])</f>
        <v>5445.5</v>
      </c>
      <c r="I1725">
        <v>1</v>
      </c>
      <c r="J1725">
        <v>10</v>
      </c>
      <c r="K1725">
        <f>Table1[[#This Row],[Quantity]]*Table1[[#This Row],[Unit_Price]]</f>
        <v>10891</v>
      </c>
      <c r="L1725">
        <f>Table1[[#This Row],[Quantity]]*Table1[[#This Row],[Cost]]</f>
        <v>5445.5</v>
      </c>
      <c r="M1725">
        <f>Table1[[#This Row],[Sales]]-Table1[[#This Row],[Total_Cost]]</f>
        <v>5445.5</v>
      </c>
      <c r="N1725" s="1">
        <f>Table1[[#This Row],[Profit]]/Table1[[#This Row],[Sales]]</f>
        <v>0.5</v>
      </c>
      <c r="O1725" t="str">
        <f>TEXT(Table1[[#This Row],[Order_Date]],"mmmm")</f>
        <v>August</v>
      </c>
      <c r="P1725">
        <f>YEAR(Table1[[#This Row],[Order_Date]])</f>
        <v>2025</v>
      </c>
      <c r="Q1725" t="str">
        <f>"Q"&amp;ROUNDUP(MONTH(Table1[[#This Row],[Order_Date]])/3,0)</f>
        <v>Q3</v>
      </c>
    </row>
    <row r="1726" spans="1:17" x14ac:dyDescent="0.25">
      <c r="A1726" t="s">
        <v>3306</v>
      </c>
      <c r="B1726" t="s">
        <v>379</v>
      </c>
      <c r="C1726" t="s">
        <v>2336</v>
      </c>
      <c r="D1726" t="s">
        <v>192</v>
      </c>
      <c r="E1726" t="str">
        <f>_xlfn.XLOOKUP(Table1[[#This Row],[Product_ID]],[1]!Table1[Product_ID],[1]!Table1[Product_Name])</f>
        <v>Electronics Product 37</v>
      </c>
      <c r="F1726" t="str">
        <f>_xlfn.XLOOKUP(Table1[[#This Row],[Product_ID]],[1]!Table1[Product_ID],[1]!Table1[Category])</f>
        <v>Electronics</v>
      </c>
      <c r="G1726">
        <f>_xlfn.XLOOKUP(Table1[[#This Row],[Product_ID]],[1]!Table1[Product_ID],[1]!Table1[Unit_Price])</f>
        <v>29046</v>
      </c>
      <c r="H1726">
        <f>_xlfn.XLOOKUP(Table1[[#This Row],[Product_ID]],[1]!Table1[Product_ID],[1]!Table1[Cost])</f>
        <v>20332.2</v>
      </c>
      <c r="I1726">
        <v>1</v>
      </c>
      <c r="J1726">
        <v>15</v>
      </c>
      <c r="K1726">
        <f>Table1[[#This Row],[Quantity]]*Table1[[#This Row],[Unit_Price]]</f>
        <v>29046</v>
      </c>
      <c r="L1726">
        <f>Table1[[#This Row],[Quantity]]*Table1[[#This Row],[Cost]]</f>
        <v>20332.2</v>
      </c>
      <c r="M1726">
        <f>Table1[[#This Row],[Sales]]-Table1[[#This Row],[Total_Cost]]</f>
        <v>8713.7999999999993</v>
      </c>
      <c r="N1726" s="1">
        <f>Table1[[#This Row],[Profit]]/Table1[[#This Row],[Sales]]</f>
        <v>0.3</v>
      </c>
      <c r="O1726" t="str">
        <f>TEXT(Table1[[#This Row],[Order_Date]],"mmmm")</f>
        <v>September</v>
      </c>
      <c r="P1726">
        <f>YEAR(Table1[[#This Row],[Order_Date]])</f>
        <v>2025</v>
      </c>
      <c r="Q1726" t="str">
        <f>"Q"&amp;ROUNDUP(MONTH(Table1[[#This Row],[Order_Date]])/3,0)</f>
        <v>Q3</v>
      </c>
    </row>
    <row r="1727" spans="1:17" x14ac:dyDescent="0.25">
      <c r="A1727" t="s">
        <v>3307</v>
      </c>
      <c r="B1727" t="s">
        <v>941</v>
      </c>
      <c r="C1727" t="s">
        <v>253</v>
      </c>
      <c r="D1727" t="s">
        <v>450</v>
      </c>
      <c r="E1727" t="str">
        <f>_xlfn.XLOOKUP(Table1[[#This Row],[Product_ID]],[1]!Table1[Product_ID],[1]!Table1[Product_Name])</f>
        <v>Electronics Product 82</v>
      </c>
      <c r="F1727" t="str">
        <f>_xlfn.XLOOKUP(Table1[[#This Row],[Product_ID]],[1]!Table1[Product_ID],[1]!Table1[Category])</f>
        <v>Electronics</v>
      </c>
      <c r="G1727">
        <f>_xlfn.XLOOKUP(Table1[[#This Row],[Product_ID]],[1]!Table1[Product_ID],[1]!Table1[Unit_Price])</f>
        <v>354</v>
      </c>
      <c r="H1727">
        <f>_xlfn.XLOOKUP(Table1[[#This Row],[Product_ID]],[1]!Table1[Product_ID],[1]!Table1[Cost])</f>
        <v>247.8</v>
      </c>
      <c r="I1727">
        <v>3</v>
      </c>
      <c r="J1727">
        <v>5</v>
      </c>
      <c r="K1727">
        <f>Table1[[#This Row],[Quantity]]*Table1[[#This Row],[Unit_Price]]</f>
        <v>1062</v>
      </c>
      <c r="L1727">
        <f>Table1[[#This Row],[Quantity]]*Table1[[#This Row],[Cost]]</f>
        <v>743.40000000000009</v>
      </c>
      <c r="M1727">
        <f>Table1[[#This Row],[Sales]]-Table1[[#This Row],[Total_Cost]]</f>
        <v>318.59999999999991</v>
      </c>
      <c r="N1727" s="1">
        <f>Table1[[#This Row],[Profit]]/Table1[[#This Row],[Sales]]</f>
        <v>0.29999999999999993</v>
      </c>
      <c r="O1727" t="str">
        <f>TEXT(Table1[[#This Row],[Order_Date]],"mmmm")</f>
        <v>July</v>
      </c>
      <c r="P1727">
        <f>YEAR(Table1[[#This Row],[Order_Date]])</f>
        <v>2024</v>
      </c>
      <c r="Q1727" t="str">
        <f>"Q"&amp;ROUNDUP(MONTH(Table1[[#This Row],[Order_Date]])/3,0)</f>
        <v>Q3</v>
      </c>
    </row>
    <row r="1728" spans="1:17" x14ac:dyDescent="0.25">
      <c r="A1728" t="s">
        <v>3308</v>
      </c>
      <c r="B1728" t="s">
        <v>1853</v>
      </c>
      <c r="C1728" t="s">
        <v>2418</v>
      </c>
      <c r="D1728" t="s">
        <v>257</v>
      </c>
      <c r="E1728" t="str">
        <f>_xlfn.XLOOKUP(Table1[[#This Row],[Product_ID]],[1]!Table1[Product_ID],[1]!Table1[Product_Name])</f>
        <v>Beauty Product 3</v>
      </c>
      <c r="F1728" t="str">
        <f>_xlfn.XLOOKUP(Table1[[#This Row],[Product_ID]],[1]!Table1[Product_ID],[1]!Table1[Category])</f>
        <v>Beauty</v>
      </c>
      <c r="G1728">
        <f>_xlfn.XLOOKUP(Table1[[#This Row],[Product_ID]],[1]!Table1[Product_ID],[1]!Table1[Unit_Price])</f>
        <v>569</v>
      </c>
      <c r="H1728">
        <f>_xlfn.XLOOKUP(Table1[[#This Row],[Product_ID]],[1]!Table1[Product_ID],[1]!Table1[Cost])</f>
        <v>341.4</v>
      </c>
      <c r="I1728">
        <v>2</v>
      </c>
      <c r="J1728">
        <v>0</v>
      </c>
      <c r="K1728">
        <f>Table1[[#This Row],[Quantity]]*Table1[[#This Row],[Unit_Price]]</f>
        <v>1138</v>
      </c>
      <c r="L1728">
        <f>Table1[[#This Row],[Quantity]]*Table1[[#This Row],[Cost]]</f>
        <v>682.8</v>
      </c>
      <c r="M1728">
        <f>Table1[[#This Row],[Sales]]-Table1[[#This Row],[Total_Cost]]</f>
        <v>455.20000000000005</v>
      </c>
      <c r="N1728" s="1">
        <f>Table1[[#This Row],[Profit]]/Table1[[#This Row],[Sales]]</f>
        <v>0.4</v>
      </c>
      <c r="O1728" t="str">
        <f>TEXT(Table1[[#This Row],[Order_Date]],"mmmm")</f>
        <v>December</v>
      </c>
      <c r="P1728">
        <f>YEAR(Table1[[#This Row],[Order_Date]])</f>
        <v>2024</v>
      </c>
      <c r="Q1728" t="str">
        <f>"Q"&amp;ROUNDUP(MONTH(Table1[[#This Row],[Order_Date]])/3,0)</f>
        <v>Q4</v>
      </c>
    </row>
    <row r="1729" spans="1:17" x14ac:dyDescent="0.25">
      <c r="A1729" t="s">
        <v>3309</v>
      </c>
      <c r="B1729" t="s">
        <v>3310</v>
      </c>
      <c r="C1729" t="s">
        <v>1514</v>
      </c>
      <c r="D1729" t="s">
        <v>570</v>
      </c>
      <c r="E1729" t="str">
        <f>_xlfn.XLOOKUP(Table1[[#This Row],[Product_ID]],[1]!Table1[Product_ID],[1]!Table1[Product_Name])</f>
        <v>Electronics Product 87</v>
      </c>
      <c r="F1729" t="str">
        <f>_xlfn.XLOOKUP(Table1[[#This Row],[Product_ID]],[1]!Table1[Product_ID],[1]!Table1[Category])</f>
        <v>Electronics</v>
      </c>
      <c r="G1729">
        <f>_xlfn.XLOOKUP(Table1[[#This Row],[Product_ID]],[1]!Table1[Product_ID],[1]!Table1[Unit_Price])</f>
        <v>25216</v>
      </c>
      <c r="H1729">
        <f>_xlfn.XLOOKUP(Table1[[#This Row],[Product_ID]],[1]!Table1[Product_ID],[1]!Table1[Cost])</f>
        <v>17651.2</v>
      </c>
      <c r="I1729">
        <v>4</v>
      </c>
      <c r="J1729">
        <v>20</v>
      </c>
      <c r="K1729">
        <f>Table1[[#This Row],[Quantity]]*Table1[[#This Row],[Unit_Price]]</f>
        <v>100864</v>
      </c>
      <c r="L1729">
        <f>Table1[[#This Row],[Quantity]]*Table1[[#This Row],[Cost]]</f>
        <v>70604.800000000003</v>
      </c>
      <c r="M1729">
        <f>Table1[[#This Row],[Sales]]-Table1[[#This Row],[Total_Cost]]</f>
        <v>30259.199999999997</v>
      </c>
      <c r="N1729" s="1">
        <f>Table1[[#This Row],[Profit]]/Table1[[#This Row],[Sales]]</f>
        <v>0.3</v>
      </c>
      <c r="O1729" t="str">
        <f>TEXT(Table1[[#This Row],[Order_Date]],"mmmm")</f>
        <v>January</v>
      </c>
      <c r="P1729">
        <f>YEAR(Table1[[#This Row],[Order_Date]])</f>
        <v>2024</v>
      </c>
      <c r="Q1729" t="str">
        <f>"Q"&amp;ROUNDUP(MONTH(Table1[[#This Row],[Order_Date]])/3,0)</f>
        <v>Q1</v>
      </c>
    </row>
    <row r="1730" spans="1:17" x14ac:dyDescent="0.25">
      <c r="A1730" t="s">
        <v>3311</v>
      </c>
      <c r="B1730" t="s">
        <v>1001</v>
      </c>
      <c r="C1730" t="s">
        <v>1365</v>
      </c>
      <c r="D1730" t="s">
        <v>111</v>
      </c>
      <c r="E1730" t="str">
        <f>_xlfn.XLOOKUP(Table1[[#This Row],[Product_ID]],[1]!Table1[Product_ID],[1]!Table1[Product_Name])</f>
        <v>Sports Product 20</v>
      </c>
      <c r="F1730" t="str">
        <f>_xlfn.XLOOKUP(Table1[[#This Row],[Product_ID]],[1]!Table1[Product_ID],[1]!Table1[Category])</f>
        <v>Sports</v>
      </c>
      <c r="G1730">
        <f>_xlfn.XLOOKUP(Table1[[#This Row],[Product_ID]],[1]!Table1[Product_ID],[1]!Table1[Unit_Price])</f>
        <v>11647</v>
      </c>
      <c r="H1730">
        <f>_xlfn.XLOOKUP(Table1[[#This Row],[Product_ID]],[1]!Table1[Product_ID],[1]!Table1[Cost])</f>
        <v>8152.9</v>
      </c>
      <c r="I1730">
        <v>4</v>
      </c>
      <c r="J1730">
        <v>0</v>
      </c>
      <c r="K1730">
        <f>Table1[[#This Row],[Quantity]]*Table1[[#This Row],[Unit_Price]]</f>
        <v>46588</v>
      </c>
      <c r="L1730">
        <f>Table1[[#This Row],[Quantity]]*Table1[[#This Row],[Cost]]</f>
        <v>32611.599999999999</v>
      </c>
      <c r="M1730">
        <f>Table1[[#This Row],[Sales]]-Table1[[#This Row],[Total_Cost]]</f>
        <v>13976.400000000001</v>
      </c>
      <c r="N1730" s="1">
        <f>Table1[[#This Row],[Profit]]/Table1[[#This Row],[Sales]]</f>
        <v>0.30000000000000004</v>
      </c>
      <c r="O1730" t="str">
        <f>TEXT(Table1[[#This Row],[Order_Date]],"mmmm")</f>
        <v>May</v>
      </c>
      <c r="P1730">
        <f>YEAR(Table1[[#This Row],[Order_Date]])</f>
        <v>2024</v>
      </c>
      <c r="Q1730" t="str">
        <f>"Q"&amp;ROUNDUP(MONTH(Table1[[#This Row],[Order_Date]])/3,0)</f>
        <v>Q2</v>
      </c>
    </row>
    <row r="1731" spans="1:17" x14ac:dyDescent="0.25">
      <c r="A1731" t="s">
        <v>3312</v>
      </c>
      <c r="B1731" t="s">
        <v>1266</v>
      </c>
      <c r="C1731" t="s">
        <v>1337</v>
      </c>
      <c r="D1731" t="s">
        <v>41</v>
      </c>
      <c r="E1731" t="str">
        <f>_xlfn.XLOOKUP(Table1[[#This Row],[Product_ID]],[1]!Table1[Product_ID],[1]!Table1[Product_Name])</f>
        <v>Clothing Product 86</v>
      </c>
      <c r="F1731" t="str">
        <f>_xlfn.XLOOKUP(Table1[[#This Row],[Product_ID]],[1]!Table1[Product_ID],[1]!Table1[Category])</f>
        <v>Clothing</v>
      </c>
      <c r="G1731">
        <f>_xlfn.XLOOKUP(Table1[[#This Row],[Product_ID]],[1]!Table1[Product_ID],[1]!Table1[Unit_Price])</f>
        <v>3333</v>
      </c>
      <c r="H1731">
        <f>_xlfn.XLOOKUP(Table1[[#This Row],[Product_ID]],[1]!Table1[Product_ID],[1]!Table1[Cost])</f>
        <v>2333.1</v>
      </c>
      <c r="I1731">
        <v>5</v>
      </c>
      <c r="J1731">
        <v>20</v>
      </c>
      <c r="K1731">
        <f>Table1[[#This Row],[Quantity]]*Table1[[#This Row],[Unit_Price]]</f>
        <v>16665</v>
      </c>
      <c r="L1731">
        <f>Table1[[#This Row],[Quantity]]*Table1[[#This Row],[Cost]]</f>
        <v>11665.5</v>
      </c>
      <c r="M1731">
        <f>Table1[[#This Row],[Sales]]-Table1[[#This Row],[Total_Cost]]</f>
        <v>4999.5</v>
      </c>
      <c r="N1731" s="1">
        <f>Table1[[#This Row],[Profit]]/Table1[[#This Row],[Sales]]</f>
        <v>0.3</v>
      </c>
      <c r="O1731" t="str">
        <f>TEXT(Table1[[#This Row],[Order_Date]],"mmmm")</f>
        <v>December</v>
      </c>
      <c r="P1731">
        <f>YEAR(Table1[[#This Row],[Order_Date]])</f>
        <v>2025</v>
      </c>
      <c r="Q1731" t="str">
        <f>"Q"&amp;ROUNDUP(MONTH(Table1[[#This Row],[Order_Date]])/3,0)</f>
        <v>Q4</v>
      </c>
    </row>
    <row r="1732" spans="1:17" x14ac:dyDescent="0.25">
      <c r="A1732" t="s">
        <v>3313</v>
      </c>
      <c r="B1732" t="s">
        <v>1241</v>
      </c>
      <c r="C1732" t="s">
        <v>1235</v>
      </c>
      <c r="D1732" t="s">
        <v>465</v>
      </c>
      <c r="E1732" t="str">
        <f>_xlfn.XLOOKUP(Table1[[#This Row],[Product_ID]],[1]!Table1[Product_ID],[1]!Table1[Product_Name])</f>
        <v>Beauty Product 71</v>
      </c>
      <c r="F1732" t="str">
        <f>_xlfn.XLOOKUP(Table1[[#This Row],[Product_ID]],[1]!Table1[Product_ID],[1]!Table1[Category])</f>
        <v>Beauty</v>
      </c>
      <c r="G1732">
        <f>_xlfn.XLOOKUP(Table1[[#This Row],[Product_ID]],[1]!Table1[Product_ID],[1]!Table1[Unit_Price])</f>
        <v>487</v>
      </c>
      <c r="H1732">
        <f>_xlfn.XLOOKUP(Table1[[#This Row],[Product_ID]],[1]!Table1[Product_ID],[1]!Table1[Cost])</f>
        <v>243.5</v>
      </c>
      <c r="I1732">
        <v>4</v>
      </c>
      <c r="J1732">
        <v>15</v>
      </c>
      <c r="K1732">
        <f>Table1[[#This Row],[Quantity]]*Table1[[#This Row],[Unit_Price]]</f>
        <v>1948</v>
      </c>
      <c r="L1732">
        <f>Table1[[#This Row],[Quantity]]*Table1[[#This Row],[Cost]]</f>
        <v>974</v>
      </c>
      <c r="M1732">
        <f>Table1[[#This Row],[Sales]]-Table1[[#This Row],[Total_Cost]]</f>
        <v>974</v>
      </c>
      <c r="N1732" s="1">
        <f>Table1[[#This Row],[Profit]]/Table1[[#This Row],[Sales]]</f>
        <v>0.5</v>
      </c>
      <c r="O1732" t="str">
        <f>TEXT(Table1[[#This Row],[Order_Date]],"mmmm")</f>
        <v>September</v>
      </c>
      <c r="P1732">
        <f>YEAR(Table1[[#This Row],[Order_Date]])</f>
        <v>2024</v>
      </c>
      <c r="Q1732" t="str">
        <f>"Q"&amp;ROUNDUP(MONTH(Table1[[#This Row],[Order_Date]])/3,0)</f>
        <v>Q3</v>
      </c>
    </row>
    <row r="1733" spans="1:17" x14ac:dyDescent="0.25">
      <c r="A1733" t="s">
        <v>3314</v>
      </c>
      <c r="B1733" t="s">
        <v>1629</v>
      </c>
      <c r="C1733" t="s">
        <v>2220</v>
      </c>
      <c r="D1733" t="s">
        <v>604</v>
      </c>
      <c r="E1733" t="str">
        <f>_xlfn.XLOOKUP(Table1[[#This Row],[Product_ID]],[1]!Table1[Product_ID],[1]!Table1[Product_Name])</f>
        <v>Home &amp; Kitchen Product 39</v>
      </c>
      <c r="F1733" t="str">
        <f>_xlfn.XLOOKUP(Table1[[#This Row],[Product_ID]],[1]!Table1[Product_ID],[1]!Table1[Category])</f>
        <v>Home &amp; Kitchen</v>
      </c>
      <c r="G1733">
        <f>_xlfn.XLOOKUP(Table1[[#This Row],[Product_ID]],[1]!Table1[Product_ID],[1]!Table1[Unit_Price])</f>
        <v>9543</v>
      </c>
      <c r="H1733">
        <f>_xlfn.XLOOKUP(Table1[[#This Row],[Product_ID]],[1]!Table1[Product_ID],[1]!Table1[Cost])</f>
        <v>4771.5</v>
      </c>
      <c r="I1733">
        <v>1</v>
      </c>
      <c r="J1733">
        <v>10</v>
      </c>
      <c r="K1733">
        <f>Table1[[#This Row],[Quantity]]*Table1[[#This Row],[Unit_Price]]</f>
        <v>9543</v>
      </c>
      <c r="L1733">
        <f>Table1[[#This Row],[Quantity]]*Table1[[#This Row],[Cost]]</f>
        <v>4771.5</v>
      </c>
      <c r="M1733">
        <f>Table1[[#This Row],[Sales]]-Table1[[#This Row],[Total_Cost]]</f>
        <v>4771.5</v>
      </c>
      <c r="N1733" s="1">
        <f>Table1[[#This Row],[Profit]]/Table1[[#This Row],[Sales]]</f>
        <v>0.5</v>
      </c>
      <c r="O1733" t="str">
        <f>TEXT(Table1[[#This Row],[Order_Date]],"mmmm")</f>
        <v>December</v>
      </c>
      <c r="P1733">
        <f>YEAR(Table1[[#This Row],[Order_Date]])</f>
        <v>2025</v>
      </c>
      <c r="Q1733" t="str">
        <f>"Q"&amp;ROUNDUP(MONTH(Table1[[#This Row],[Order_Date]])/3,0)</f>
        <v>Q4</v>
      </c>
    </row>
    <row r="1734" spans="1:17" x14ac:dyDescent="0.25">
      <c r="A1734" t="s">
        <v>3315</v>
      </c>
      <c r="B1734" t="s">
        <v>3316</v>
      </c>
      <c r="C1734" t="s">
        <v>44</v>
      </c>
      <c r="D1734" t="s">
        <v>41</v>
      </c>
      <c r="E1734" t="str">
        <f>_xlfn.XLOOKUP(Table1[[#This Row],[Product_ID]],[1]!Table1[Product_ID],[1]!Table1[Product_Name])</f>
        <v>Clothing Product 86</v>
      </c>
      <c r="F1734" t="str">
        <f>_xlfn.XLOOKUP(Table1[[#This Row],[Product_ID]],[1]!Table1[Product_ID],[1]!Table1[Category])</f>
        <v>Clothing</v>
      </c>
      <c r="G1734">
        <f>_xlfn.XLOOKUP(Table1[[#This Row],[Product_ID]],[1]!Table1[Product_ID],[1]!Table1[Unit_Price])</f>
        <v>3333</v>
      </c>
      <c r="H1734">
        <f>_xlfn.XLOOKUP(Table1[[#This Row],[Product_ID]],[1]!Table1[Product_ID],[1]!Table1[Cost])</f>
        <v>2333.1</v>
      </c>
      <c r="I1734">
        <v>5</v>
      </c>
      <c r="J1734">
        <v>0</v>
      </c>
      <c r="K1734">
        <f>Table1[[#This Row],[Quantity]]*Table1[[#This Row],[Unit_Price]]</f>
        <v>16665</v>
      </c>
      <c r="L1734">
        <f>Table1[[#This Row],[Quantity]]*Table1[[#This Row],[Cost]]</f>
        <v>11665.5</v>
      </c>
      <c r="M1734">
        <f>Table1[[#This Row],[Sales]]-Table1[[#This Row],[Total_Cost]]</f>
        <v>4999.5</v>
      </c>
      <c r="N1734" s="1">
        <f>Table1[[#This Row],[Profit]]/Table1[[#This Row],[Sales]]</f>
        <v>0.3</v>
      </c>
      <c r="O1734" t="str">
        <f>TEXT(Table1[[#This Row],[Order_Date]],"mmmm")</f>
        <v>February</v>
      </c>
      <c r="P1734">
        <f>YEAR(Table1[[#This Row],[Order_Date]])</f>
        <v>2025</v>
      </c>
      <c r="Q1734" t="str">
        <f>"Q"&amp;ROUNDUP(MONTH(Table1[[#This Row],[Order_Date]])/3,0)</f>
        <v>Q1</v>
      </c>
    </row>
    <row r="1735" spans="1:17" x14ac:dyDescent="0.25">
      <c r="A1735" t="s">
        <v>3317</v>
      </c>
      <c r="B1735" t="s">
        <v>596</v>
      </c>
      <c r="C1735" t="s">
        <v>3318</v>
      </c>
      <c r="D1735" t="s">
        <v>29</v>
      </c>
      <c r="E1735" t="str">
        <f>_xlfn.XLOOKUP(Table1[[#This Row],[Product_ID]],[1]!Table1[Product_ID],[1]!Table1[Product_Name])</f>
        <v>Beauty Product 18</v>
      </c>
      <c r="F1735" t="str">
        <f>_xlfn.XLOOKUP(Table1[[#This Row],[Product_ID]],[1]!Table1[Product_ID],[1]!Table1[Category])</f>
        <v>Beauty</v>
      </c>
      <c r="G1735">
        <f>_xlfn.XLOOKUP(Table1[[#This Row],[Product_ID]],[1]!Table1[Product_ID],[1]!Table1[Unit_Price])</f>
        <v>3985</v>
      </c>
      <c r="H1735">
        <f>_xlfn.XLOOKUP(Table1[[#This Row],[Product_ID]],[1]!Table1[Product_ID],[1]!Table1[Cost])</f>
        <v>2789.5</v>
      </c>
      <c r="I1735">
        <v>4</v>
      </c>
      <c r="J1735">
        <v>20</v>
      </c>
      <c r="K1735">
        <f>Table1[[#This Row],[Quantity]]*Table1[[#This Row],[Unit_Price]]</f>
        <v>15940</v>
      </c>
      <c r="L1735">
        <f>Table1[[#This Row],[Quantity]]*Table1[[#This Row],[Cost]]</f>
        <v>11158</v>
      </c>
      <c r="M1735">
        <f>Table1[[#This Row],[Sales]]-Table1[[#This Row],[Total_Cost]]</f>
        <v>4782</v>
      </c>
      <c r="N1735" s="1">
        <f>Table1[[#This Row],[Profit]]/Table1[[#This Row],[Sales]]</f>
        <v>0.3</v>
      </c>
      <c r="O1735" t="str">
        <f>TEXT(Table1[[#This Row],[Order_Date]],"mmmm")</f>
        <v>July</v>
      </c>
      <c r="P1735">
        <f>YEAR(Table1[[#This Row],[Order_Date]])</f>
        <v>2024</v>
      </c>
      <c r="Q1735" t="str">
        <f>"Q"&amp;ROUNDUP(MONTH(Table1[[#This Row],[Order_Date]])/3,0)</f>
        <v>Q3</v>
      </c>
    </row>
    <row r="1736" spans="1:17" x14ac:dyDescent="0.25">
      <c r="A1736" t="s">
        <v>3319</v>
      </c>
      <c r="B1736" t="s">
        <v>3320</v>
      </c>
      <c r="C1736" t="s">
        <v>1531</v>
      </c>
      <c r="D1736" t="s">
        <v>96</v>
      </c>
      <c r="E1736" t="str">
        <f>_xlfn.XLOOKUP(Table1[[#This Row],[Product_ID]],[1]!Table1[Product_ID],[1]!Table1[Product_Name])</f>
        <v>Electronics Product 91</v>
      </c>
      <c r="F1736" t="str">
        <f>_xlfn.XLOOKUP(Table1[[#This Row],[Product_ID]],[1]!Table1[Product_ID],[1]!Table1[Category])</f>
        <v>Electronics</v>
      </c>
      <c r="G1736">
        <f>_xlfn.XLOOKUP(Table1[[#This Row],[Product_ID]],[1]!Table1[Product_ID],[1]!Table1[Unit_Price])</f>
        <v>45348</v>
      </c>
      <c r="H1736">
        <f>_xlfn.XLOOKUP(Table1[[#This Row],[Product_ID]],[1]!Table1[Product_ID],[1]!Table1[Cost])</f>
        <v>27208.799999999999</v>
      </c>
      <c r="I1736">
        <v>2</v>
      </c>
      <c r="J1736">
        <v>20</v>
      </c>
      <c r="K1736">
        <f>Table1[[#This Row],[Quantity]]*Table1[[#This Row],[Unit_Price]]</f>
        <v>90696</v>
      </c>
      <c r="L1736">
        <f>Table1[[#This Row],[Quantity]]*Table1[[#This Row],[Cost]]</f>
        <v>54417.599999999999</v>
      </c>
      <c r="M1736">
        <f>Table1[[#This Row],[Sales]]-Table1[[#This Row],[Total_Cost]]</f>
        <v>36278.400000000001</v>
      </c>
      <c r="N1736" s="1">
        <f>Table1[[#This Row],[Profit]]/Table1[[#This Row],[Sales]]</f>
        <v>0.4</v>
      </c>
      <c r="O1736" t="str">
        <f>TEXT(Table1[[#This Row],[Order_Date]],"mmmm")</f>
        <v>August</v>
      </c>
      <c r="P1736">
        <f>YEAR(Table1[[#This Row],[Order_Date]])</f>
        <v>2025</v>
      </c>
      <c r="Q1736" t="str">
        <f>"Q"&amp;ROUNDUP(MONTH(Table1[[#This Row],[Order_Date]])/3,0)</f>
        <v>Q3</v>
      </c>
    </row>
    <row r="1737" spans="1:17" x14ac:dyDescent="0.25">
      <c r="A1737" t="s">
        <v>3321</v>
      </c>
      <c r="B1737" t="s">
        <v>1297</v>
      </c>
      <c r="C1737" t="s">
        <v>3322</v>
      </c>
      <c r="D1737" t="s">
        <v>822</v>
      </c>
      <c r="E1737" t="str">
        <f>_xlfn.XLOOKUP(Table1[[#This Row],[Product_ID]],[1]!Table1[Product_ID],[1]!Table1[Product_Name])</f>
        <v>Electronics Product 31</v>
      </c>
      <c r="F1737" t="str">
        <f>_xlfn.XLOOKUP(Table1[[#This Row],[Product_ID]],[1]!Table1[Product_ID],[1]!Table1[Category])</f>
        <v>Electronics</v>
      </c>
      <c r="G1737">
        <f>_xlfn.XLOOKUP(Table1[[#This Row],[Product_ID]],[1]!Table1[Product_ID],[1]!Table1[Unit_Price])</f>
        <v>34152</v>
      </c>
      <c r="H1737">
        <f>_xlfn.XLOOKUP(Table1[[#This Row],[Product_ID]],[1]!Table1[Product_ID],[1]!Table1[Cost])</f>
        <v>23906.400000000001</v>
      </c>
      <c r="I1737">
        <v>2</v>
      </c>
      <c r="J1737">
        <v>5</v>
      </c>
      <c r="K1737">
        <f>Table1[[#This Row],[Quantity]]*Table1[[#This Row],[Unit_Price]]</f>
        <v>68304</v>
      </c>
      <c r="L1737">
        <f>Table1[[#This Row],[Quantity]]*Table1[[#This Row],[Cost]]</f>
        <v>47812.800000000003</v>
      </c>
      <c r="M1737">
        <f>Table1[[#This Row],[Sales]]-Table1[[#This Row],[Total_Cost]]</f>
        <v>20491.199999999997</v>
      </c>
      <c r="N1737" s="1">
        <f>Table1[[#This Row],[Profit]]/Table1[[#This Row],[Sales]]</f>
        <v>0.29999999999999993</v>
      </c>
      <c r="O1737" t="str">
        <f>TEXT(Table1[[#This Row],[Order_Date]],"mmmm")</f>
        <v>April</v>
      </c>
      <c r="P1737">
        <f>YEAR(Table1[[#This Row],[Order_Date]])</f>
        <v>2024</v>
      </c>
      <c r="Q1737" t="str">
        <f>"Q"&amp;ROUNDUP(MONTH(Table1[[#This Row],[Order_Date]])/3,0)</f>
        <v>Q2</v>
      </c>
    </row>
    <row r="1738" spans="1:17" x14ac:dyDescent="0.25">
      <c r="A1738" t="s">
        <v>3323</v>
      </c>
      <c r="B1738" t="s">
        <v>600</v>
      </c>
      <c r="C1738" t="s">
        <v>1045</v>
      </c>
      <c r="D1738" t="s">
        <v>45</v>
      </c>
      <c r="E1738" t="str">
        <f>_xlfn.XLOOKUP(Table1[[#This Row],[Product_ID]],[1]!Table1[Product_ID],[1]!Table1[Product_Name])</f>
        <v>Clothing Product 32</v>
      </c>
      <c r="F1738" t="str">
        <f>_xlfn.XLOOKUP(Table1[[#This Row],[Product_ID]],[1]!Table1[Product_ID],[1]!Table1[Category])</f>
        <v>Clothing</v>
      </c>
      <c r="G1738">
        <f>_xlfn.XLOOKUP(Table1[[#This Row],[Product_ID]],[1]!Table1[Product_ID],[1]!Table1[Unit_Price])</f>
        <v>3034</v>
      </c>
      <c r="H1738">
        <f>_xlfn.XLOOKUP(Table1[[#This Row],[Product_ID]],[1]!Table1[Product_ID],[1]!Table1[Cost])</f>
        <v>1820.4</v>
      </c>
      <c r="I1738">
        <v>5</v>
      </c>
      <c r="J1738">
        <v>10</v>
      </c>
      <c r="K1738">
        <f>Table1[[#This Row],[Quantity]]*Table1[[#This Row],[Unit_Price]]</f>
        <v>15170</v>
      </c>
      <c r="L1738">
        <f>Table1[[#This Row],[Quantity]]*Table1[[#This Row],[Cost]]</f>
        <v>9102</v>
      </c>
      <c r="M1738">
        <f>Table1[[#This Row],[Sales]]-Table1[[#This Row],[Total_Cost]]</f>
        <v>6068</v>
      </c>
      <c r="N1738" s="1">
        <f>Table1[[#This Row],[Profit]]/Table1[[#This Row],[Sales]]</f>
        <v>0.4</v>
      </c>
      <c r="O1738" t="str">
        <f>TEXT(Table1[[#This Row],[Order_Date]],"mmmm")</f>
        <v>December</v>
      </c>
      <c r="P1738">
        <f>YEAR(Table1[[#This Row],[Order_Date]])</f>
        <v>2025</v>
      </c>
      <c r="Q1738" t="str">
        <f>"Q"&amp;ROUNDUP(MONTH(Table1[[#This Row],[Order_Date]])/3,0)</f>
        <v>Q4</v>
      </c>
    </row>
    <row r="1739" spans="1:17" x14ac:dyDescent="0.25">
      <c r="A1739" t="s">
        <v>3324</v>
      </c>
      <c r="B1739" t="s">
        <v>785</v>
      </c>
      <c r="C1739" t="s">
        <v>372</v>
      </c>
      <c r="D1739" t="s">
        <v>139</v>
      </c>
      <c r="E1739" t="str">
        <f>_xlfn.XLOOKUP(Table1[[#This Row],[Product_ID]],[1]!Table1[Product_ID],[1]!Table1[Product_Name])</f>
        <v>Clothing Product 53</v>
      </c>
      <c r="F1739" t="str">
        <f>_xlfn.XLOOKUP(Table1[[#This Row],[Product_ID]],[1]!Table1[Product_ID],[1]!Table1[Category])</f>
        <v>Clothing</v>
      </c>
      <c r="G1739">
        <f>_xlfn.XLOOKUP(Table1[[#This Row],[Product_ID]],[1]!Table1[Product_ID],[1]!Table1[Unit_Price])</f>
        <v>641</v>
      </c>
      <c r="H1739">
        <f>_xlfn.XLOOKUP(Table1[[#This Row],[Product_ID]],[1]!Table1[Product_ID],[1]!Table1[Cost])</f>
        <v>384.6</v>
      </c>
      <c r="I1739">
        <v>2</v>
      </c>
      <c r="J1739">
        <v>0</v>
      </c>
      <c r="K1739">
        <f>Table1[[#This Row],[Quantity]]*Table1[[#This Row],[Unit_Price]]</f>
        <v>1282</v>
      </c>
      <c r="L1739">
        <f>Table1[[#This Row],[Quantity]]*Table1[[#This Row],[Cost]]</f>
        <v>769.2</v>
      </c>
      <c r="M1739">
        <f>Table1[[#This Row],[Sales]]-Table1[[#This Row],[Total_Cost]]</f>
        <v>512.79999999999995</v>
      </c>
      <c r="N1739" s="1">
        <f>Table1[[#This Row],[Profit]]/Table1[[#This Row],[Sales]]</f>
        <v>0.39999999999999997</v>
      </c>
      <c r="O1739" t="str">
        <f>TEXT(Table1[[#This Row],[Order_Date]],"mmmm")</f>
        <v>July</v>
      </c>
      <c r="P1739">
        <f>YEAR(Table1[[#This Row],[Order_Date]])</f>
        <v>2025</v>
      </c>
      <c r="Q1739" t="str">
        <f>"Q"&amp;ROUNDUP(MONTH(Table1[[#This Row],[Order_Date]])/3,0)</f>
        <v>Q3</v>
      </c>
    </row>
    <row r="1740" spans="1:17" x14ac:dyDescent="0.25">
      <c r="A1740" t="s">
        <v>3325</v>
      </c>
      <c r="B1740" t="s">
        <v>1727</v>
      </c>
      <c r="C1740" t="s">
        <v>3326</v>
      </c>
      <c r="D1740" t="s">
        <v>381</v>
      </c>
      <c r="E1740" t="str">
        <f>_xlfn.XLOOKUP(Table1[[#This Row],[Product_ID]],[1]!Table1[Product_ID],[1]!Table1[Product_Name])</f>
        <v>Electronics Product 59</v>
      </c>
      <c r="F1740" t="str">
        <f>_xlfn.XLOOKUP(Table1[[#This Row],[Product_ID]],[1]!Table1[Product_ID],[1]!Table1[Category])</f>
        <v>Electronics</v>
      </c>
      <c r="G1740">
        <f>_xlfn.XLOOKUP(Table1[[#This Row],[Product_ID]],[1]!Table1[Product_ID],[1]!Table1[Unit_Price])</f>
        <v>39929</v>
      </c>
      <c r="H1740">
        <f>_xlfn.XLOOKUP(Table1[[#This Row],[Product_ID]],[1]!Table1[Product_ID],[1]!Table1[Cost])</f>
        <v>23957.4</v>
      </c>
      <c r="I1740">
        <v>4</v>
      </c>
      <c r="J1740">
        <v>20</v>
      </c>
      <c r="K1740">
        <f>Table1[[#This Row],[Quantity]]*Table1[[#This Row],[Unit_Price]]</f>
        <v>159716</v>
      </c>
      <c r="L1740">
        <f>Table1[[#This Row],[Quantity]]*Table1[[#This Row],[Cost]]</f>
        <v>95829.6</v>
      </c>
      <c r="M1740">
        <f>Table1[[#This Row],[Sales]]-Table1[[#This Row],[Total_Cost]]</f>
        <v>63886.399999999994</v>
      </c>
      <c r="N1740" s="1">
        <f>Table1[[#This Row],[Profit]]/Table1[[#This Row],[Sales]]</f>
        <v>0.39999999999999997</v>
      </c>
      <c r="O1740" t="str">
        <f>TEXT(Table1[[#This Row],[Order_Date]],"mmmm")</f>
        <v>March</v>
      </c>
      <c r="P1740">
        <f>YEAR(Table1[[#This Row],[Order_Date]])</f>
        <v>2025</v>
      </c>
      <c r="Q1740" t="str">
        <f>"Q"&amp;ROUNDUP(MONTH(Table1[[#This Row],[Order_Date]])/3,0)</f>
        <v>Q1</v>
      </c>
    </row>
    <row r="1741" spans="1:17" x14ac:dyDescent="0.25">
      <c r="A1741" t="s">
        <v>3327</v>
      </c>
      <c r="B1741" t="s">
        <v>407</v>
      </c>
      <c r="C1741" t="s">
        <v>725</v>
      </c>
      <c r="D1741" t="s">
        <v>476</v>
      </c>
      <c r="E1741" t="str">
        <f>_xlfn.XLOOKUP(Table1[[#This Row],[Product_ID]],[1]!Table1[Product_ID],[1]!Table1[Product_Name])</f>
        <v>Electronics Product 22</v>
      </c>
      <c r="F1741" t="str">
        <f>_xlfn.XLOOKUP(Table1[[#This Row],[Product_ID]],[1]!Table1[Product_ID],[1]!Table1[Category])</f>
        <v>Electronics</v>
      </c>
      <c r="G1741">
        <f>_xlfn.XLOOKUP(Table1[[#This Row],[Product_ID]],[1]!Table1[Product_ID],[1]!Table1[Unit_Price])</f>
        <v>48755</v>
      </c>
      <c r="H1741">
        <f>_xlfn.XLOOKUP(Table1[[#This Row],[Product_ID]],[1]!Table1[Product_ID],[1]!Table1[Cost])</f>
        <v>29253</v>
      </c>
      <c r="I1741">
        <v>5</v>
      </c>
      <c r="J1741">
        <v>20</v>
      </c>
      <c r="K1741">
        <f>Table1[[#This Row],[Quantity]]*Table1[[#This Row],[Unit_Price]]</f>
        <v>243775</v>
      </c>
      <c r="L1741">
        <f>Table1[[#This Row],[Quantity]]*Table1[[#This Row],[Cost]]</f>
        <v>146265</v>
      </c>
      <c r="M1741">
        <f>Table1[[#This Row],[Sales]]-Table1[[#This Row],[Total_Cost]]</f>
        <v>97510</v>
      </c>
      <c r="N1741" s="1">
        <f>Table1[[#This Row],[Profit]]/Table1[[#This Row],[Sales]]</f>
        <v>0.4</v>
      </c>
      <c r="O1741" t="str">
        <f>TEXT(Table1[[#This Row],[Order_Date]],"mmmm")</f>
        <v>August</v>
      </c>
      <c r="P1741">
        <f>YEAR(Table1[[#This Row],[Order_Date]])</f>
        <v>2025</v>
      </c>
      <c r="Q1741" t="str">
        <f>"Q"&amp;ROUNDUP(MONTH(Table1[[#This Row],[Order_Date]])/3,0)</f>
        <v>Q3</v>
      </c>
    </row>
    <row r="1742" spans="1:17" x14ac:dyDescent="0.25">
      <c r="A1742" t="s">
        <v>3328</v>
      </c>
      <c r="B1742" t="s">
        <v>1252</v>
      </c>
      <c r="C1742" t="s">
        <v>3329</v>
      </c>
      <c r="D1742" t="s">
        <v>127</v>
      </c>
      <c r="E1742" t="str">
        <f>_xlfn.XLOOKUP(Table1[[#This Row],[Product_ID]],[1]!Table1[Product_ID],[1]!Table1[Product_Name])</f>
        <v>Sports Product 75</v>
      </c>
      <c r="F1742" t="str">
        <f>_xlfn.XLOOKUP(Table1[[#This Row],[Product_ID]],[1]!Table1[Product_ID],[1]!Table1[Category])</f>
        <v>Sports</v>
      </c>
      <c r="G1742">
        <f>_xlfn.XLOOKUP(Table1[[#This Row],[Product_ID]],[1]!Table1[Product_ID],[1]!Table1[Unit_Price])</f>
        <v>5435</v>
      </c>
      <c r="H1742">
        <f>_xlfn.XLOOKUP(Table1[[#This Row],[Product_ID]],[1]!Table1[Product_ID],[1]!Table1[Cost])</f>
        <v>3804.5</v>
      </c>
      <c r="I1742">
        <v>1</v>
      </c>
      <c r="J1742">
        <v>20</v>
      </c>
      <c r="K1742">
        <f>Table1[[#This Row],[Quantity]]*Table1[[#This Row],[Unit_Price]]</f>
        <v>5435</v>
      </c>
      <c r="L1742">
        <f>Table1[[#This Row],[Quantity]]*Table1[[#This Row],[Cost]]</f>
        <v>3804.5</v>
      </c>
      <c r="M1742">
        <f>Table1[[#This Row],[Sales]]-Table1[[#This Row],[Total_Cost]]</f>
        <v>1630.5</v>
      </c>
      <c r="N1742" s="1">
        <f>Table1[[#This Row],[Profit]]/Table1[[#This Row],[Sales]]</f>
        <v>0.3</v>
      </c>
      <c r="O1742" t="str">
        <f>TEXT(Table1[[#This Row],[Order_Date]],"mmmm")</f>
        <v>December</v>
      </c>
      <c r="P1742">
        <f>YEAR(Table1[[#This Row],[Order_Date]])</f>
        <v>2025</v>
      </c>
      <c r="Q1742" t="str">
        <f>"Q"&amp;ROUNDUP(MONTH(Table1[[#This Row],[Order_Date]])/3,0)</f>
        <v>Q4</v>
      </c>
    </row>
    <row r="1743" spans="1:17" x14ac:dyDescent="0.25">
      <c r="A1743" t="s">
        <v>3330</v>
      </c>
      <c r="B1743" t="s">
        <v>279</v>
      </c>
      <c r="C1743" t="s">
        <v>2230</v>
      </c>
      <c r="D1743" t="s">
        <v>85</v>
      </c>
      <c r="E1743" t="str">
        <f>_xlfn.XLOOKUP(Table1[[#This Row],[Product_ID]],[1]!Table1[Product_ID],[1]!Table1[Product_Name])</f>
        <v>Clothing Product 63</v>
      </c>
      <c r="F1743" t="str">
        <f>_xlfn.XLOOKUP(Table1[[#This Row],[Product_ID]],[1]!Table1[Product_ID],[1]!Table1[Category])</f>
        <v>Clothing</v>
      </c>
      <c r="G1743">
        <f>_xlfn.XLOOKUP(Table1[[#This Row],[Product_ID]],[1]!Table1[Product_ID],[1]!Table1[Unit_Price])</f>
        <v>3643</v>
      </c>
      <c r="H1743">
        <f>_xlfn.XLOOKUP(Table1[[#This Row],[Product_ID]],[1]!Table1[Product_ID],[1]!Table1[Cost])</f>
        <v>2185.8000000000002</v>
      </c>
      <c r="I1743">
        <v>3</v>
      </c>
      <c r="J1743">
        <v>15</v>
      </c>
      <c r="K1743">
        <f>Table1[[#This Row],[Quantity]]*Table1[[#This Row],[Unit_Price]]</f>
        <v>10929</v>
      </c>
      <c r="L1743">
        <f>Table1[[#This Row],[Quantity]]*Table1[[#This Row],[Cost]]</f>
        <v>6557.4000000000005</v>
      </c>
      <c r="M1743">
        <f>Table1[[#This Row],[Sales]]-Table1[[#This Row],[Total_Cost]]</f>
        <v>4371.5999999999995</v>
      </c>
      <c r="N1743" s="1">
        <f>Table1[[#This Row],[Profit]]/Table1[[#This Row],[Sales]]</f>
        <v>0.39999999999999997</v>
      </c>
      <c r="O1743" t="str">
        <f>TEXT(Table1[[#This Row],[Order_Date]],"mmmm")</f>
        <v>February</v>
      </c>
      <c r="P1743">
        <f>YEAR(Table1[[#This Row],[Order_Date]])</f>
        <v>2024</v>
      </c>
      <c r="Q1743" t="str">
        <f>"Q"&amp;ROUNDUP(MONTH(Table1[[#This Row],[Order_Date]])/3,0)</f>
        <v>Q1</v>
      </c>
    </row>
    <row r="1744" spans="1:17" x14ac:dyDescent="0.25">
      <c r="A1744" t="s">
        <v>3331</v>
      </c>
      <c r="B1744" t="s">
        <v>3332</v>
      </c>
      <c r="C1744" t="s">
        <v>2327</v>
      </c>
      <c r="D1744" t="s">
        <v>13</v>
      </c>
      <c r="E1744" t="str">
        <f>_xlfn.XLOOKUP(Table1[[#This Row],[Product_ID]],[1]!Table1[Product_ID],[1]!Table1[Product_Name])</f>
        <v>Beauty Product 1</v>
      </c>
      <c r="F1744" t="str">
        <f>_xlfn.XLOOKUP(Table1[[#This Row],[Product_ID]],[1]!Table1[Product_ID],[1]!Table1[Category])</f>
        <v>Beauty</v>
      </c>
      <c r="G1744">
        <f>_xlfn.XLOOKUP(Table1[[#This Row],[Product_ID]],[1]!Table1[Product_ID],[1]!Table1[Unit_Price])</f>
        <v>1891</v>
      </c>
      <c r="H1744">
        <f>_xlfn.XLOOKUP(Table1[[#This Row],[Product_ID]],[1]!Table1[Product_ID],[1]!Table1[Cost])</f>
        <v>945.5</v>
      </c>
      <c r="I1744">
        <v>2</v>
      </c>
      <c r="J1744">
        <v>0</v>
      </c>
      <c r="K1744">
        <f>Table1[[#This Row],[Quantity]]*Table1[[#This Row],[Unit_Price]]</f>
        <v>3782</v>
      </c>
      <c r="L1744">
        <f>Table1[[#This Row],[Quantity]]*Table1[[#This Row],[Cost]]</f>
        <v>1891</v>
      </c>
      <c r="M1744">
        <f>Table1[[#This Row],[Sales]]-Table1[[#This Row],[Total_Cost]]</f>
        <v>1891</v>
      </c>
      <c r="N1744" s="1">
        <f>Table1[[#This Row],[Profit]]/Table1[[#This Row],[Sales]]</f>
        <v>0.5</v>
      </c>
      <c r="O1744" t="str">
        <f>TEXT(Table1[[#This Row],[Order_Date]],"mmmm")</f>
        <v>April</v>
      </c>
      <c r="P1744">
        <f>YEAR(Table1[[#This Row],[Order_Date]])</f>
        <v>2025</v>
      </c>
      <c r="Q1744" t="str">
        <f>"Q"&amp;ROUNDUP(MONTH(Table1[[#This Row],[Order_Date]])/3,0)</f>
        <v>Q2</v>
      </c>
    </row>
    <row r="1745" spans="1:17" x14ac:dyDescent="0.25">
      <c r="A1745" t="s">
        <v>3333</v>
      </c>
      <c r="B1745" t="s">
        <v>353</v>
      </c>
      <c r="C1745" t="s">
        <v>1706</v>
      </c>
      <c r="D1745" t="s">
        <v>139</v>
      </c>
      <c r="E1745" t="str">
        <f>_xlfn.XLOOKUP(Table1[[#This Row],[Product_ID]],[1]!Table1[Product_ID],[1]!Table1[Product_Name])</f>
        <v>Clothing Product 53</v>
      </c>
      <c r="F1745" t="str">
        <f>_xlfn.XLOOKUP(Table1[[#This Row],[Product_ID]],[1]!Table1[Product_ID],[1]!Table1[Category])</f>
        <v>Clothing</v>
      </c>
      <c r="G1745">
        <f>_xlfn.XLOOKUP(Table1[[#This Row],[Product_ID]],[1]!Table1[Product_ID],[1]!Table1[Unit_Price])</f>
        <v>641</v>
      </c>
      <c r="H1745">
        <f>_xlfn.XLOOKUP(Table1[[#This Row],[Product_ID]],[1]!Table1[Product_ID],[1]!Table1[Cost])</f>
        <v>384.6</v>
      </c>
      <c r="I1745">
        <v>2</v>
      </c>
      <c r="J1745">
        <v>15</v>
      </c>
      <c r="K1745">
        <f>Table1[[#This Row],[Quantity]]*Table1[[#This Row],[Unit_Price]]</f>
        <v>1282</v>
      </c>
      <c r="L1745">
        <f>Table1[[#This Row],[Quantity]]*Table1[[#This Row],[Cost]]</f>
        <v>769.2</v>
      </c>
      <c r="M1745">
        <f>Table1[[#This Row],[Sales]]-Table1[[#This Row],[Total_Cost]]</f>
        <v>512.79999999999995</v>
      </c>
      <c r="N1745" s="1">
        <f>Table1[[#This Row],[Profit]]/Table1[[#This Row],[Sales]]</f>
        <v>0.39999999999999997</v>
      </c>
      <c r="O1745" t="str">
        <f>TEXT(Table1[[#This Row],[Order_Date]],"mmmm")</f>
        <v>June</v>
      </c>
      <c r="P1745">
        <f>YEAR(Table1[[#This Row],[Order_Date]])</f>
        <v>2025</v>
      </c>
      <c r="Q1745" t="str">
        <f>"Q"&amp;ROUNDUP(MONTH(Table1[[#This Row],[Order_Date]])/3,0)</f>
        <v>Q2</v>
      </c>
    </row>
    <row r="1746" spans="1:17" x14ac:dyDescent="0.25">
      <c r="A1746" t="s">
        <v>3334</v>
      </c>
      <c r="B1746" t="s">
        <v>1006</v>
      </c>
      <c r="C1746" t="s">
        <v>2182</v>
      </c>
      <c r="D1746" t="s">
        <v>111</v>
      </c>
      <c r="E1746" t="str">
        <f>_xlfn.XLOOKUP(Table1[[#This Row],[Product_ID]],[1]!Table1[Product_ID],[1]!Table1[Product_Name])</f>
        <v>Sports Product 20</v>
      </c>
      <c r="F1746" t="str">
        <f>_xlfn.XLOOKUP(Table1[[#This Row],[Product_ID]],[1]!Table1[Product_ID],[1]!Table1[Category])</f>
        <v>Sports</v>
      </c>
      <c r="G1746">
        <f>_xlfn.XLOOKUP(Table1[[#This Row],[Product_ID]],[1]!Table1[Product_ID],[1]!Table1[Unit_Price])</f>
        <v>11647</v>
      </c>
      <c r="H1746">
        <f>_xlfn.XLOOKUP(Table1[[#This Row],[Product_ID]],[1]!Table1[Product_ID],[1]!Table1[Cost])</f>
        <v>8152.9</v>
      </c>
      <c r="I1746">
        <v>2</v>
      </c>
      <c r="J1746">
        <v>15</v>
      </c>
      <c r="K1746">
        <f>Table1[[#This Row],[Quantity]]*Table1[[#This Row],[Unit_Price]]</f>
        <v>23294</v>
      </c>
      <c r="L1746">
        <f>Table1[[#This Row],[Quantity]]*Table1[[#This Row],[Cost]]</f>
        <v>16305.8</v>
      </c>
      <c r="M1746">
        <f>Table1[[#This Row],[Sales]]-Table1[[#This Row],[Total_Cost]]</f>
        <v>6988.2000000000007</v>
      </c>
      <c r="N1746" s="1">
        <f>Table1[[#This Row],[Profit]]/Table1[[#This Row],[Sales]]</f>
        <v>0.30000000000000004</v>
      </c>
      <c r="O1746" t="str">
        <f>TEXT(Table1[[#This Row],[Order_Date]],"mmmm")</f>
        <v>December</v>
      </c>
      <c r="P1746">
        <f>YEAR(Table1[[#This Row],[Order_Date]])</f>
        <v>2024</v>
      </c>
      <c r="Q1746" t="str">
        <f>"Q"&amp;ROUNDUP(MONTH(Table1[[#This Row],[Order_Date]])/3,0)</f>
        <v>Q4</v>
      </c>
    </row>
    <row r="1747" spans="1:17" x14ac:dyDescent="0.25">
      <c r="A1747" t="s">
        <v>3335</v>
      </c>
      <c r="B1747" t="s">
        <v>1028</v>
      </c>
      <c r="C1747" t="s">
        <v>3336</v>
      </c>
      <c r="D1747" t="s">
        <v>131</v>
      </c>
      <c r="E1747" t="str">
        <f>_xlfn.XLOOKUP(Table1[[#This Row],[Product_ID]],[1]!Table1[Product_ID],[1]!Table1[Product_Name])</f>
        <v>Sports Product 50</v>
      </c>
      <c r="F1747" t="str">
        <f>_xlfn.XLOOKUP(Table1[[#This Row],[Product_ID]],[1]!Table1[Product_ID],[1]!Table1[Category])</f>
        <v>Sports</v>
      </c>
      <c r="G1747">
        <f>_xlfn.XLOOKUP(Table1[[#This Row],[Product_ID]],[1]!Table1[Product_ID],[1]!Table1[Unit_Price])</f>
        <v>10475</v>
      </c>
      <c r="H1747">
        <f>_xlfn.XLOOKUP(Table1[[#This Row],[Product_ID]],[1]!Table1[Product_ID],[1]!Table1[Cost])</f>
        <v>7332.5</v>
      </c>
      <c r="I1747">
        <v>2</v>
      </c>
      <c r="J1747">
        <v>0</v>
      </c>
      <c r="K1747">
        <f>Table1[[#This Row],[Quantity]]*Table1[[#This Row],[Unit_Price]]</f>
        <v>20950</v>
      </c>
      <c r="L1747">
        <f>Table1[[#This Row],[Quantity]]*Table1[[#This Row],[Cost]]</f>
        <v>14665</v>
      </c>
      <c r="M1747">
        <f>Table1[[#This Row],[Sales]]-Table1[[#This Row],[Total_Cost]]</f>
        <v>6285</v>
      </c>
      <c r="N1747" s="1">
        <f>Table1[[#This Row],[Profit]]/Table1[[#This Row],[Sales]]</f>
        <v>0.3</v>
      </c>
      <c r="O1747" t="str">
        <f>TEXT(Table1[[#This Row],[Order_Date]],"mmmm")</f>
        <v>December</v>
      </c>
      <c r="P1747">
        <f>YEAR(Table1[[#This Row],[Order_Date]])</f>
        <v>2024</v>
      </c>
      <c r="Q1747" t="str">
        <f>"Q"&amp;ROUNDUP(MONTH(Table1[[#This Row],[Order_Date]])/3,0)</f>
        <v>Q4</v>
      </c>
    </row>
    <row r="1748" spans="1:17" x14ac:dyDescent="0.25">
      <c r="A1748" t="s">
        <v>3337</v>
      </c>
      <c r="B1748" t="s">
        <v>1670</v>
      </c>
      <c r="C1748" t="s">
        <v>266</v>
      </c>
      <c r="D1748" t="s">
        <v>49</v>
      </c>
      <c r="E1748" t="str">
        <f>_xlfn.XLOOKUP(Table1[[#This Row],[Product_ID]],[1]!Table1[Product_ID],[1]!Table1[Product_Name])</f>
        <v>Sports Product 65</v>
      </c>
      <c r="F1748" t="str">
        <f>_xlfn.XLOOKUP(Table1[[#This Row],[Product_ID]],[1]!Table1[Product_ID],[1]!Table1[Category])</f>
        <v>Sports</v>
      </c>
      <c r="G1748">
        <f>_xlfn.XLOOKUP(Table1[[#This Row],[Product_ID]],[1]!Table1[Product_ID],[1]!Table1[Unit_Price])</f>
        <v>4421</v>
      </c>
      <c r="H1748">
        <f>_xlfn.XLOOKUP(Table1[[#This Row],[Product_ID]],[1]!Table1[Product_ID],[1]!Table1[Cost])</f>
        <v>3094.7</v>
      </c>
      <c r="I1748">
        <v>3</v>
      </c>
      <c r="J1748">
        <v>0</v>
      </c>
      <c r="K1748">
        <f>Table1[[#This Row],[Quantity]]*Table1[[#This Row],[Unit_Price]]</f>
        <v>13263</v>
      </c>
      <c r="L1748">
        <f>Table1[[#This Row],[Quantity]]*Table1[[#This Row],[Cost]]</f>
        <v>9284.0999999999985</v>
      </c>
      <c r="M1748">
        <f>Table1[[#This Row],[Sales]]-Table1[[#This Row],[Total_Cost]]</f>
        <v>3978.9000000000015</v>
      </c>
      <c r="N1748" s="1">
        <f>Table1[[#This Row],[Profit]]/Table1[[#This Row],[Sales]]</f>
        <v>0.3000000000000001</v>
      </c>
      <c r="O1748" t="str">
        <f>TEXT(Table1[[#This Row],[Order_Date]],"mmmm")</f>
        <v>January</v>
      </c>
      <c r="P1748">
        <f>YEAR(Table1[[#This Row],[Order_Date]])</f>
        <v>2025</v>
      </c>
      <c r="Q1748" t="str">
        <f>"Q"&amp;ROUNDUP(MONTH(Table1[[#This Row],[Order_Date]])/3,0)</f>
        <v>Q1</v>
      </c>
    </row>
    <row r="1749" spans="1:17" x14ac:dyDescent="0.25">
      <c r="A1749" t="s">
        <v>3338</v>
      </c>
      <c r="B1749" t="s">
        <v>1689</v>
      </c>
      <c r="C1749" t="s">
        <v>433</v>
      </c>
      <c r="D1749" t="s">
        <v>100</v>
      </c>
      <c r="E1749" t="str">
        <f>_xlfn.XLOOKUP(Table1[[#This Row],[Product_ID]],[1]!Table1[Product_ID],[1]!Table1[Product_Name])</f>
        <v>Electronics Product 74</v>
      </c>
      <c r="F1749" t="str">
        <f>_xlfn.XLOOKUP(Table1[[#This Row],[Product_ID]],[1]!Table1[Product_ID],[1]!Table1[Category])</f>
        <v>Electronics</v>
      </c>
      <c r="G1749">
        <f>_xlfn.XLOOKUP(Table1[[#This Row],[Product_ID]],[1]!Table1[Product_ID],[1]!Table1[Unit_Price])</f>
        <v>20835</v>
      </c>
      <c r="H1749">
        <f>_xlfn.XLOOKUP(Table1[[#This Row],[Product_ID]],[1]!Table1[Product_ID],[1]!Table1[Cost])</f>
        <v>12501</v>
      </c>
      <c r="I1749">
        <v>5</v>
      </c>
      <c r="J1749">
        <v>20</v>
      </c>
      <c r="K1749">
        <f>Table1[[#This Row],[Quantity]]*Table1[[#This Row],[Unit_Price]]</f>
        <v>104175</v>
      </c>
      <c r="L1749">
        <f>Table1[[#This Row],[Quantity]]*Table1[[#This Row],[Cost]]</f>
        <v>62505</v>
      </c>
      <c r="M1749">
        <f>Table1[[#This Row],[Sales]]-Table1[[#This Row],[Total_Cost]]</f>
        <v>41670</v>
      </c>
      <c r="N1749" s="1">
        <f>Table1[[#This Row],[Profit]]/Table1[[#This Row],[Sales]]</f>
        <v>0.4</v>
      </c>
      <c r="O1749" t="str">
        <f>TEXT(Table1[[#This Row],[Order_Date]],"mmmm")</f>
        <v>December</v>
      </c>
      <c r="P1749">
        <f>YEAR(Table1[[#This Row],[Order_Date]])</f>
        <v>2024</v>
      </c>
      <c r="Q1749" t="str">
        <f>"Q"&amp;ROUNDUP(MONTH(Table1[[#This Row],[Order_Date]])/3,0)</f>
        <v>Q4</v>
      </c>
    </row>
    <row r="1750" spans="1:17" x14ac:dyDescent="0.25">
      <c r="A1750" t="s">
        <v>3339</v>
      </c>
      <c r="B1750" t="s">
        <v>984</v>
      </c>
      <c r="C1750" t="s">
        <v>3340</v>
      </c>
      <c r="D1750" t="s">
        <v>304</v>
      </c>
      <c r="E1750" t="str">
        <f>_xlfn.XLOOKUP(Table1[[#This Row],[Product_ID]],[1]!Table1[Product_ID],[1]!Table1[Product_Name])</f>
        <v>Sports Product 67</v>
      </c>
      <c r="F1750" t="str">
        <f>_xlfn.XLOOKUP(Table1[[#This Row],[Product_ID]],[1]!Table1[Product_ID],[1]!Table1[Category])</f>
        <v>Sports</v>
      </c>
      <c r="G1750">
        <f>_xlfn.XLOOKUP(Table1[[#This Row],[Product_ID]],[1]!Table1[Product_ID],[1]!Table1[Unit_Price])</f>
        <v>1463</v>
      </c>
      <c r="H1750">
        <f>_xlfn.XLOOKUP(Table1[[#This Row],[Product_ID]],[1]!Table1[Product_ID],[1]!Table1[Cost])</f>
        <v>731.5</v>
      </c>
      <c r="I1750">
        <v>5</v>
      </c>
      <c r="J1750">
        <v>15</v>
      </c>
      <c r="K1750">
        <f>Table1[[#This Row],[Quantity]]*Table1[[#This Row],[Unit_Price]]</f>
        <v>7315</v>
      </c>
      <c r="L1750">
        <f>Table1[[#This Row],[Quantity]]*Table1[[#This Row],[Cost]]</f>
        <v>3657.5</v>
      </c>
      <c r="M1750">
        <f>Table1[[#This Row],[Sales]]-Table1[[#This Row],[Total_Cost]]</f>
        <v>3657.5</v>
      </c>
      <c r="N1750" s="1">
        <f>Table1[[#This Row],[Profit]]/Table1[[#This Row],[Sales]]</f>
        <v>0.5</v>
      </c>
      <c r="O1750" t="str">
        <f>TEXT(Table1[[#This Row],[Order_Date]],"mmmm")</f>
        <v>January</v>
      </c>
      <c r="P1750">
        <f>YEAR(Table1[[#This Row],[Order_Date]])</f>
        <v>2024</v>
      </c>
      <c r="Q1750" t="str">
        <f>"Q"&amp;ROUNDUP(MONTH(Table1[[#This Row],[Order_Date]])/3,0)</f>
        <v>Q1</v>
      </c>
    </row>
    <row r="1751" spans="1:17" x14ac:dyDescent="0.25">
      <c r="A1751" t="s">
        <v>3341</v>
      </c>
      <c r="B1751" t="s">
        <v>569</v>
      </c>
      <c r="C1751" t="s">
        <v>2751</v>
      </c>
      <c r="D1751" t="s">
        <v>199</v>
      </c>
      <c r="E1751" t="str">
        <f>_xlfn.XLOOKUP(Table1[[#This Row],[Product_ID]],[1]!Table1[Product_ID],[1]!Table1[Product_Name])</f>
        <v>Sports Product 19</v>
      </c>
      <c r="F1751" t="str">
        <f>_xlfn.XLOOKUP(Table1[[#This Row],[Product_ID]],[1]!Table1[Product_ID],[1]!Table1[Category])</f>
        <v>Sports</v>
      </c>
      <c r="G1751">
        <f>_xlfn.XLOOKUP(Table1[[#This Row],[Product_ID]],[1]!Table1[Product_ID],[1]!Table1[Unit_Price])</f>
        <v>11395</v>
      </c>
      <c r="H1751">
        <f>_xlfn.XLOOKUP(Table1[[#This Row],[Product_ID]],[1]!Table1[Product_ID],[1]!Table1[Cost])</f>
        <v>5697.5</v>
      </c>
      <c r="I1751">
        <v>2</v>
      </c>
      <c r="J1751">
        <v>0</v>
      </c>
      <c r="K1751">
        <f>Table1[[#This Row],[Quantity]]*Table1[[#This Row],[Unit_Price]]</f>
        <v>22790</v>
      </c>
      <c r="L1751">
        <f>Table1[[#This Row],[Quantity]]*Table1[[#This Row],[Cost]]</f>
        <v>11395</v>
      </c>
      <c r="M1751">
        <f>Table1[[#This Row],[Sales]]-Table1[[#This Row],[Total_Cost]]</f>
        <v>11395</v>
      </c>
      <c r="N1751" s="1">
        <f>Table1[[#This Row],[Profit]]/Table1[[#This Row],[Sales]]</f>
        <v>0.5</v>
      </c>
      <c r="O1751" t="str">
        <f>TEXT(Table1[[#This Row],[Order_Date]],"mmmm")</f>
        <v>December</v>
      </c>
      <c r="P1751">
        <f>YEAR(Table1[[#This Row],[Order_Date]])</f>
        <v>2024</v>
      </c>
      <c r="Q1751" t="str">
        <f>"Q"&amp;ROUNDUP(MONTH(Table1[[#This Row],[Order_Date]])/3,0)</f>
        <v>Q4</v>
      </c>
    </row>
    <row r="1752" spans="1:17" x14ac:dyDescent="0.25">
      <c r="A1752" t="s">
        <v>3342</v>
      </c>
      <c r="B1752" t="s">
        <v>1720</v>
      </c>
      <c r="C1752" t="s">
        <v>725</v>
      </c>
      <c r="D1752" t="s">
        <v>45</v>
      </c>
      <c r="E1752" t="str">
        <f>_xlfn.XLOOKUP(Table1[[#This Row],[Product_ID]],[1]!Table1[Product_ID],[1]!Table1[Product_Name])</f>
        <v>Clothing Product 32</v>
      </c>
      <c r="F1752" t="str">
        <f>_xlfn.XLOOKUP(Table1[[#This Row],[Product_ID]],[1]!Table1[Product_ID],[1]!Table1[Category])</f>
        <v>Clothing</v>
      </c>
      <c r="G1752">
        <f>_xlfn.XLOOKUP(Table1[[#This Row],[Product_ID]],[1]!Table1[Product_ID],[1]!Table1[Unit_Price])</f>
        <v>3034</v>
      </c>
      <c r="H1752">
        <f>_xlfn.XLOOKUP(Table1[[#This Row],[Product_ID]],[1]!Table1[Product_ID],[1]!Table1[Cost])</f>
        <v>1820.4</v>
      </c>
      <c r="I1752">
        <v>3</v>
      </c>
      <c r="J1752">
        <v>20</v>
      </c>
      <c r="K1752">
        <f>Table1[[#This Row],[Quantity]]*Table1[[#This Row],[Unit_Price]]</f>
        <v>9102</v>
      </c>
      <c r="L1752">
        <f>Table1[[#This Row],[Quantity]]*Table1[[#This Row],[Cost]]</f>
        <v>5461.2000000000007</v>
      </c>
      <c r="M1752">
        <f>Table1[[#This Row],[Sales]]-Table1[[#This Row],[Total_Cost]]</f>
        <v>3640.7999999999993</v>
      </c>
      <c r="N1752" s="1">
        <f>Table1[[#This Row],[Profit]]/Table1[[#This Row],[Sales]]</f>
        <v>0.39999999999999991</v>
      </c>
      <c r="O1752" t="str">
        <f>TEXT(Table1[[#This Row],[Order_Date]],"mmmm")</f>
        <v>November</v>
      </c>
      <c r="P1752">
        <f>YEAR(Table1[[#This Row],[Order_Date]])</f>
        <v>2024</v>
      </c>
      <c r="Q1752" t="str">
        <f>"Q"&amp;ROUNDUP(MONTH(Table1[[#This Row],[Order_Date]])/3,0)</f>
        <v>Q4</v>
      </c>
    </row>
    <row r="1753" spans="1:17" x14ac:dyDescent="0.25">
      <c r="A1753" t="s">
        <v>3343</v>
      </c>
      <c r="B1753" t="s">
        <v>148</v>
      </c>
      <c r="C1753" t="s">
        <v>2775</v>
      </c>
      <c r="D1753" t="s">
        <v>115</v>
      </c>
      <c r="E1753" t="str">
        <f>_xlfn.XLOOKUP(Table1[[#This Row],[Product_ID]],[1]!Table1[Product_ID],[1]!Table1[Product_Name])</f>
        <v>Beauty Product 85</v>
      </c>
      <c r="F1753" t="str">
        <f>_xlfn.XLOOKUP(Table1[[#This Row],[Product_ID]],[1]!Table1[Product_ID],[1]!Table1[Category])</f>
        <v>Beauty</v>
      </c>
      <c r="G1753">
        <f>_xlfn.XLOOKUP(Table1[[#This Row],[Product_ID]],[1]!Table1[Product_ID],[1]!Table1[Unit_Price])</f>
        <v>1436</v>
      </c>
      <c r="H1753">
        <f>_xlfn.XLOOKUP(Table1[[#This Row],[Product_ID]],[1]!Table1[Product_ID],[1]!Table1[Cost])</f>
        <v>1005.2</v>
      </c>
      <c r="I1753">
        <v>1</v>
      </c>
      <c r="J1753">
        <v>15</v>
      </c>
      <c r="K1753">
        <f>Table1[[#This Row],[Quantity]]*Table1[[#This Row],[Unit_Price]]</f>
        <v>1436</v>
      </c>
      <c r="L1753">
        <f>Table1[[#This Row],[Quantity]]*Table1[[#This Row],[Cost]]</f>
        <v>1005.2</v>
      </c>
      <c r="M1753">
        <f>Table1[[#This Row],[Sales]]-Table1[[#This Row],[Total_Cost]]</f>
        <v>430.79999999999995</v>
      </c>
      <c r="N1753" s="1">
        <f>Table1[[#This Row],[Profit]]/Table1[[#This Row],[Sales]]</f>
        <v>0.3</v>
      </c>
      <c r="O1753" t="str">
        <f>TEXT(Table1[[#This Row],[Order_Date]],"mmmm")</f>
        <v>November</v>
      </c>
      <c r="P1753">
        <f>YEAR(Table1[[#This Row],[Order_Date]])</f>
        <v>2024</v>
      </c>
      <c r="Q1753" t="str">
        <f>"Q"&amp;ROUNDUP(MONTH(Table1[[#This Row],[Order_Date]])/3,0)</f>
        <v>Q4</v>
      </c>
    </row>
    <row r="1754" spans="1:17" x14ac:dyDescent="0.25">
      <c r="A1754" t="s">
        <v>3344</v>
      </c>
      <c r="B1754" t="s">
        <v>3278</v>
      </c>
      <c r="C1754" t="s">
        <v>1037</v>
      </c>
      <c r="D1754" t="s">
        <v>394</v>
      </c>
      <c r="E1754" t="str">
        <f>_xlfn.XLOOKUP(Table1[[#This Row],[Product_ID]],[1]!Table1[Product_ID],[1]!Table1[Product_Name])</f>
        <v>Electronics Product 45</v>
      </c>
      <c r="F1754" t="str">
        <f>_xlfn.XLOOKUP(Table1[[#This Row],[Product_ID]],[1]!Table1[Product_ID],[1]!Table1[Category])</f>
        <v>Electronics</v>
      </c>
      <c r="G1754">
        <f>_xlfn.XLOOKUP(Table1[[#This Row],[Product_ID]],[1]!Table1[Product_ID],[1]!Table1[Unit_Price])</f>
        <v>31300</v>
      </c>
      <c r="H1754">
        <f>_xlfn.XLOOKUP(Table1[[#This Row],[Product_ID]],[1]!Table1[Product_ID],[1]!Table1[Cost])</f>
        <v>18780</v>
      </c>
      <c r="I1754">
        <v>5</v>
      </c>
      <c r="J1754">
        <v>10</v>
      </c>
      <c r="K1754">
        <f>Table1[[#This Row],[Quantity]]*Table1[[#This Row],[Unit_Price]]</f>
        <v>156500</v>
      </c>
      <c r="L1754">
        <f>Table1[[#This Row],[Quantity]]*Table1[[#This Row],[Cost]]</f>
        <v>93900</v>
      </c>
      <c r="M1754">
        <f>Table1[[#This Row],[Sales]]-Table1[[#This Row],[Total_Cost]]</f>
        <v>62600</v>
      </c>
      <c r="N1754" s="1">
        <f>Table1[[#This Row],[Profit]]/Table1[[#This Row],[Sales]]</f>
        <v>0.4</v>
      </c>
      <c r="O1754" t="str">
        <f>TEXT(Table1[[#This Row],[Order_Date]],"mmmm")</f>
        <v>April</v>
      </c>
      <c r="P1754">
        <f>YEAR(Table1[[#This Row],[Order_Date]])</f>
        <v>2024</v>
      </c>
      <c r="Q1754" t="str">
        <f>"Q"&amp;ROUNDUP(MONTH(Table1[[#This Row],[Order_Date]])/3,0)</f>
        <v>Q2</v>
      </c>
    </row>
    <row r="1755" spans="1:17" x14ac:dyDescent="0.25">
      <c r="A1755" t="s">
        <v>3345</v>
      </c>
      <c r="B1755" t="s">
        <v>3346</v>
      </c>
      <c r="C1755" t="s">
        <v>2915</v>
      </c>
      <c r="D1755" t="s">
        <v>598</v>
      </c>
      <c r="E1755" t="str">
        <f>_xlfn.XLOOKUP(Table1[[#This Row],[Product_ID]],[1]!Table1[Product_ID],[1]!Table1[Product_Name])</f>
        <v>Clothing Product 84</v>
      </c>
      <c r="F1755" t="str">
        <f>_xlfn.XLOOKUP(Table1[[#This Row],[Product_ID]],[1]!Table1[Product_ID],[1]!Table1[Category])</f>
        <v>Clothing</v>
      </c>
      <c r="G1755">
        <f>_xlfn.XLOOKUP(Table1[[#This Row],[Product_ID]],[1]!Table1[Product_ID],[1]!Table1[Unit_Price])</f>
        <v>3921</v>
      </c>
      <c r="H1755">
        <f>_xlfn.XLOOKUP(Table1[[#This Row],[Product_ID]],[1]!Table1[Product_ID],[1]!Table1[Cost])</f>
        <v>2352.6</v>
      </c>
      <c r="I1755">
        <v>1</v>
      </c>
      <c r="J1755">
        <v>5</v>
      </c>
      <c r="K1755">
        <f>Table1[[#This Row],[Quantity]]*Table1[[#This Row],[Unit_Price]]</f>
        <v>3921</v>
      </c>
      <c r="L1755">
        <f>Table1[[#This Row],[Quantity]]*Table1[[#This Row],[Cost]]</f>
        <v>2352.6</v>
      </c>
      <c r="M1755">
        <f>Table1[[#This Row],[Sales]]-Table1[[#This Row],[Total_Cost]]</f>
        <v>1568.4</v>
      </c>
      <c r="N1755" s="1">
        <f>Table1[[#This Row],[Profit]]/Table1[[#This Row],[Sales]]</f>
        <v>0.4</v>
      </c>
      <c r="O1755" t="str">
        <f>TEXT(Table1[[#This Row],[Order_Date]],"mmmm")</f>
        <v>November</v>
      </c>
      <c r="P1755">
        <f>YEAR(Table1[[#This Row],[Order_Date]])</f>
        <v>2024</v>
      </c>
      <c r="Q1755" t="str">
        <f>"Q"&amp;ROUNDUP(MONTH(Table1[[#This Row],[Order_Date]])/3,0)</f>
        <v>Q4</v>
      </c>
    </row>
    <row r="1756" spans="1:17" x14ac:dyDescent="0.25">
      <c r="A1756" t="s">
        <v>3347</v>
      </c>
      <c r="B1756" t="s">
        <v>2719</v>
      </c>
      <c r="C1756" t="s">
        <v>519</v>
      </c>
      <c r="D1756" t="s">
        <v>585</v>
      </c>
      <c r="E1756" t="str">
        <f>_xlfn.XLOOKUP(Table1[[#This Row],[Product_ID]],[1]!Table1[Product_ID],[1]!Table1[Product_Name])</f>
        <v>Sports Product 80</v>
      </c>
      <c r="F1756" t="str">
        <f>_xlfn.XLOOKUP(Table1[[#This Row],[Product_ID]],[1]!Table1[Product_ID],[1]!Table1[Category])</f>
        <v>Sports</v>
      </c>
      <c r="G1756">
        <f>_xlfn.XLOOKUP(Table1[[#This Row],[Product_ID]],[1]!Table1[Product_ID],[1]!Table1[Unit_Price])</f>
        <v>4816</v>
      </c>
      <c r="H1756">
        <f>_xlfn.XLOOKUP(Table1[[#This Row],[Product_ID]],[1]!Table1[Product_ID],[1]!Table1[Cost])</f>
        <v>3371.2</v>
      </c>
      <c r="I1756">
        <v>1</v>
      </c>
      <c r="J1756">
        <v>15</v>
      </c>
      <c r="K1756">
        <f>Table1[[#This Row],[Quantity]]*Table1[[#This Row],[Unit_Price]]</f>
        <v>4816</v>
      </c>
      <c r="L1756">
        <f>Table1[[#This Row],[Quantity]]*Table1[[#This Row],[Cost]]</f>
        <v>3371.2</v>
      </c>
      <c r="M1756">
        <f>Table1[[#This Row],[Sales]]-Table1[[#This Row],[Total_Cost]]</f>
        <v>1444.8000000000002</v>
      </c>
      <c r="N1756" s="1">
        <f>Table1[[#This Row],[Profit]]/Table1[[#This Row],[Sales]]</f>
        <v>0.30000000000000004</v>
      </c>
      <c r="O1756" t="str">
        <f>TEXT(Table1[[#This Row],[Order_Date]],"mmmm")</f>
        <v>August</v>
      </c>
      <c r="P1756">
        <f>YEAR(Table1[[#This Row],[Order_Date]])</f>
        <v>2024</v>
      </c>
      <c r="Q1756" t="str">
        <f>"Q"&amp;ROUNDUP(MONTH(Table1[[#This Row],[Order_Date]])/3,0)</f>
        <v>Q3</v>
      </c>
    </row>
    <row r="1757" spans="1:17" x14ac:dyDescent="0.25">
      <c r="A1757" t="s">
        <v>3348</v>
      </c>
      <c r="B1757" t="s">
        <v>3349</v>
      </c>
      <c r="C1757" t="s">
        <v>229</v>
      </c>
      <c r="D1757" t="s">
        <v>362</v>
      </c>
      <c r="E1757" t="str">
        <f>_xlfn.XLOOKUP(Table1[[#This Row],[Product_ID]],[1]!Table1[Product_ID],[1]!Table1[Product_Name])</f>
        <v>Clothing Product 25</v>
      </c>
      <c r="F1757" t="str">
        <f>_xlfn.XLOOKUP(Table1[[#This Row],[Product_ID]],[1]!Table1[Product_ID],[1]!Table1[Category])</f>
        <v>Clothing</v>
      </c>
      <c r="G1757">
        <f>_xlfn.XLOOKUP(Table1[[#This Row],[Product_ID]],[1]!Table1[Product_ID],[1]!Table1[Unit_Price])</f>
        <v>696</v>
      </c>
      <c r="H1757">
        <f>_xlfn.XLOOKUP(Table1[[#This Row],[Product_ID]],[1]!Table1[Product_ID],[1]!Table1[Cost])</f>
        <v>348</v>
      </c>
      <c r="I1757">
        <v>5</v>
      </c>
      <c r="J1757">
        <v>15</v>
      </c>
      <c r="K1757">
        <f>Table1[[#This Row],[Quantity]]*Table1[[#This Row],[Unit_Price]]</f>
        <v>3480</v>
      </c>
      <c r="L1757">
        <f>Table1[[#This Row],[Quantity]]*Table1[[#This Row],[Cost]]</f>
        <v>1740</v>
      </c>
      <c r="M1757">
        <f>Table1[[#This Row],[Sales]]-Table1[[#This Row],[Total_Cost]]</f>
        <v>1740</v>
      </c>
      <c r="N1757" s="1">
        <f>Table1[[#This Row],[Profit]]/Table1[[#This Row],[Sales]]</f>
        <v>0.5</v>
      </c>
      <c r="O1757" t="str">
        <f>TEXT(Table1[[#This Row],[Order_Date]],"mmmm")</f>
        <v>April</v>
      </c>
      <c r="P1757">
        <f>YEAR(Table1[[#This Row],[Order_Date]])</f>
        <v>2025</v>
      </c>
      <c r="Q1757" t="str">
        <f>"Q"&amp;ROUNDUP(MONTH(Table1[[#This Row],[Order_Date]])/3,0)</f>
        <v>Q2</v>
      </c>
    </row>
    <row r="1758" spans="1:17" x14ac:dyDescent="0.25">
      <c r="A1758" t="s">
        <v>3350</v>
      </c>
      <c r="B1758" t="s">
        <v>984</v>
      </c>
      <c r="C1758" t="s">
        <v>867</v>
      </c>
      <c r="D1758" t="s">
        <v>327</v>
      </c>
      <c r="E1758" t="str">
        <f>_xlfn.XLOOKUP(Table1[[#This Row],[Product_ID]],[1]!Table1[Product_ID],[1]!Table1[Product_Name])</f>
        <v>Electronics Product 55</v>
      </c>
      <c r="F1758" t="str">
        <f>_xlfn.XLOOKUP(Table1[[#This Row],[Product_ID]],[1]!Table1[Product_ID],[1]!Table1[Category])</f>
        <v>Electronics</v>
      </c>
      <c r="G1758">
        <f>_xlfn.XLOOKUP(Table1[[#This Row],[Product_ID]],[1]!Table1[Product_ID],[1]!Table1[Unit_Price])</f>
        <v>6621</v>
      </c>
      <c r="H1758">
        <f>_xlfn.XLOOKUP(Table1[[#This Row],[Product_ID]],[1]!Table1[Product_ID],[1]!Table1[Cost])</f>
        <v>3972.6</v>
      </c>
      <c r="I1758">
        <v>3</v>
      </c>
      <c r="J1758">
        <v>10</v>
      </c>
      <c r="K1758">
        <f>Table1[[#This Row],[Quantity]]*Table1[[#This Row],[Unit_Price]]</f>
        <v>19863</v>
      </c>
      <c r="L1758">
        <f>Table1[[#This Row],[Quantity]]*Table1[[#This Row],[Cost]]</f>
        <v>11917.8</v>
      </c>
      <c r="M1758">
        <f>Table1[[#This Row],[Sales]]-Table1[[#This Row],[Total_Cost]]</f>
        <v>7945.2000000000007</v>
      </c>
      <c r="N1758" s="1">
        <f>Table1[[#This Row],[Profit]]/Table1[[#This Row],[Sales]]</f>
        <v>0.4</v>
      </c>
      <c r="O1758" t="str">
        <f>TEXT(Table1[[#This Row],[Order_Date]],"mmmm")</f>
        <v>January</v>
      </c>
      <c r="P1758">
        <f>YEAR(Table1[[#This Row],[Order_Date]])</f>
        <v>2024</v>
      </c>
      <c r="Q1758" t="str">
        <f>"Q"&amp;ROUNDUP(MONTH(Table1[[#This Row],[Order_Date]])/3,0)</f>
        <v>Q1</v>
      </c>
    </row>
    <row r="1759" spans="1:17" x14ac:dyDescent="0.25">
      <c r="A1759" t="s">
        <v>3351</v>
      </c>
      <c r="B1759" t="s">
        <v>35</v>
      </c>
      <c r="C1759" t="s">
        <v>369</v>
      </c>
      <c r="D1759" t="s">
        <v>157</v>
      </c>
      <c r="E1759" t="str">
        <f>_xlfn.XLOOKUP(Table1[[#This Row],[Product_ID]],[1]!Table1[Product_ID],[1]!Table1[Product_Name])</f>
        <v>Sports Product 89</v>
      </c>
      <c r="F1759" t="str">
        <f>_xlfn.XLOOKUP(Table1[[#This Row],[Product_ID]],[1]!Table1[Product_ID],[1]!Table1[Category])</f>
        <v>Sports</v>
      </c>
      <c r="G1759">
        <f>_xlfn.XLOOKUP(Table1[[#This Row],[Product_ID]],[1]!Table1[Product_ID],[1]!Table1[Unit_Price])</f>
        <v>2956</v>
      </c>
      <c r="H1759">
        <f>_xlfn.XLOOKUP(Table1[[#This Row],[Product_ID]],[1]!Table1[Product_ID],[1]!Table1[Cost])</f>
        <v>1478</v>
      </c>
      <c r="I1759">
        <v>4</v>
      </c>
      <c r="J1759">
        <v>5</v>
      </c>
      <c r="K1759">
        <f>Table1[[#This Row],[Quantity]]*Table1[[#This Row],[Unit_Price]]</f>
        <v>11824</v>
      </c>
      <c r="L1759">
        <f>Table1[[#This Row],[Quantity]]*Table1[[#This Row],[Cost]]</f>
        <v>5912</v>
      </c>
      <c r="M1759">
        <f>Table1[[#This Row],[Sales]]-Table1[[#This Row],[Total_Cost]]</f>
        <v>5912</v>
      </c>
      <c r="N1759" s="1">
        <f>Table1[[#This Row],[Profit]]/Table1[[#This Row],[Sales]]</f>
        <v>0.5</v>
      </c>
      <c r="O1759" t="str">
        <f>TEXT(Table1[[#This Row],[Order_Date]],"mmmm")</f>
        <v>December</v>
      </c>
      <c r="P1759">
        <f>YEAR(Table1[[#This Row],[Order_Date]])</f>
        <v>2025</v>
      </c>
      <c r="Q1759" t="str">
        <f>"Q"&amp;ROUNDUP(MONTH(Table1[[#This Row],[Order_Date]])/3,0)</f>
        <v>Q4</v>
      </c>
    </row>
    <row r="1760" spans="1:17" x14ac:dyDescent="0.25">
      <c r="A1760" t="s">
        <v>3352</v>
      </c>
      <c r="B1760" t="s">
        <v>1708</v>
      </c>
      <c r="C1760" t="s">
        <v>73</v>
      </c>
      <c r="D1760" t="s">
        <v>362</v>
      </c>
      <c r="E1760" t="str">
        <f>_xlfn.XLOOKUP(Table1[[#This Row],[Product_ID]],[1]!Table1[Product_ID],[1]!Table1[Product_Name])</f>
        <v>Clothing Product 25</v>
      </c>
      <c r="F1760" t="str">
        <f>_xlfn.XLOOKUP(Table1[[#This Row],[Product_ID]],[1]!Table1[Product_ID],[1]!Table1[Category])</f>
        <v>Clothing</v>
      </c>
      <c r="G1760">
        <f>_xlfn.XLOOKUP(Table1[[#This Row],[Product_ID]],[1]!Table1[Product_ID],[1]!Table1[Unit_Price])</f>
        <v>696</v>
      </c>
      <c r="H1760">
        <f>_xlfn.XLOOKUP(Table1[[#This Row],[Product_ID]],[1]!Table1[Product_ID],[1]!Table1[Cost])</f>
        <v>348</v>
      </c>
      <c r="I1760">
        <v>3</v>
      </c>
      <c r="J1760">
        <v>10</v>
      </c>
      <c r="K1760">
        <f>Table1[[#This Row],[Quantity]]*Table1[[#This Row],[Unit_Price]]</f>
        <v>2088</v>
      </c>
      <c r="L1760">
        <f>Table1[[#This Row],[Quantity]]*Table1[[#This Row],[Cost]]</f>
        <v>1044</v>
      </c>
      <c r="M1760">
        <f>Table1[[#This Row],[Sales]]-Table1[[#This Row],[Total_Cost]]</f>
        <v>1044</v>
      </c>
      <c r="N1760" s="1">
        <f>Table1[[#This Row],[Profit]]/Table1[[#This Row],[Sales]]</f>
        <v>0.5</v>
      </c>
      <c r="O1760" t="str">
        <f>TEXT(Table1[[#This Row],[Order_Date]],"mmmm")</f>
        <v>March</v>
      </c>
      <c r="P1760">
        <f>YEAR(Table1[[#This Row],[Order_Date]])</f>
        <v>2025</v>
      </c>
      <c r="Q1760" t="str">
        <f>"Q"&amp;ROUNDUP(MONTH(Table1[[#This Row],[Order_Date]])/3,0)</f>
        <v>Q1</v>
      </c>
    </row>
    <row r="1761" spans="1:17" x14ac:dyDescent="0.25">
      <c r="A1761" t="s">
        <v>3353</v>
      </c>
      <c r="B1761" t="s">
        <v>3354</v>
      </c>
      <c r="C1761" t="s">
        <v>1255</v>
      </c>
      <c r="D1761" t="s">
        <v>394</v>
      </c>
      <c r="E1761" t="str">
        <f>_xlfn.XLOOKUP(Table1[[#This Row],[Product_ID]],[1]!Table1[Product_ID],[1]!Table1[Product_Name])</f>
        <v>Electronics Product 45</v>
      </c>
      <c r="F1761" t="str">
        <f>_xlfn.XLOOKUP(Table1[[#This Row],[Product_ID]],[1]!Table1[Product_ID],[1]!Table1[Category])</f>
        <v>Electronics</v>
      </c>
      <c r="G1761">
        <f>_xlfn.XLOOKUP(Table1[[#This Row],[Product_ID]],[1]!Table1[Product_ID],[1]!Table1[Unit_Price])</f>
        <v>31300</v>
      </c>
      <c r="H1761">
        <f>_xlfn.XLOOKUP(Table1[[#This Row],[Product_ID]],[1]!Table1[Product_ID],[1]!Table1[Cost])</f>
        <v>18780</v>
      </c>
      <c r="I1761">
        <v>1</v>
      </c>
      <c r="J1761">
        <v>15</v>
      </c>
      <c r="K1761">
        <f>Table1[[#This Row],[Quantity]]*Table1[[#This Row],[Unit_Price]]</f>
        <v>31300</v>
      </c>
      <c r="L1761">
        <f>Table1[[#This Row],[Quantity]]*Table1[[#This Row],[Cost]]</f>
        <v>18780</v>
      </c>
      <c r="M1761">
        <f>Table1[[#This Row],[Sales]]-Table1[[#This Row],[Total_Cost]]</f>
        <v>12520</v>
      </c>
      <c r="N1761" s="1">
        <f>Table1[[#This Row],[Profit]]/Table1[[#This Row],[Sales]]</f>
        <v>0.4</v>
      </c>
      <c r="O1761" t="str">
        <f>TEXT(Table1[[#This Row],[Order_Date]],"mmmm")</f>
        <v>November</v>
      </c>
      <c r="P1761">
        <f>YEAR(Table1[[#This Row],[Order_Date]])</f>
        <v>2025</v>
      </c>
      <c r="Q1761" t="str">
        <f>"Q"&amp;ROUNDUP(MONTH(Table1[[#This Row],[Order_Date]])/3,0)</f>
        <v>Q4</v>
      </c>
    </row>
    <row r="1762" spans="1:17" x14ac:dyDescent="0.25">
      <c r="A1762" t="s">
        <v>3355</v>
      </c>
      <c r="B1762" t="s">
        <v>1878</v>
      </c>
      <c r="C1762" t="s">
        <v>1045</v>
      </c>
      <c r="D1762" t="s">
        <v>409</v>
      </c>
      <c r="E1762" t="str">
        <f>_xlfn.XLOOKUP(Table1[[#This Row],[Product_ID]],[1]!Table1[Product_ID],[1]!Table1[Product_Name])</f>
        <v>Home &amp; Kitchen Product 68</v>
      </c>
      <c r="F1762" t="str">
        <f>_xlfn.XLOOKUP(Table1[[#This Row],[Product_ID]],[1]!Table1[Product_ID],[1]!Table1[Category])</f>
        <v>Home &amp; Kitchen</v>
      </c>
      <c r="G1762">
        <f>_xlfn.XLOOKUP(Table1[[#This Row],[Product_ID]],[1]!Table1[Product_ID],[1]!Table1[Unit_Price])</f>
        <v>7252</v>
      </c>
      <c r="H1762">
        <f>_xlfn.XLOOKUP(Table1[[#This Row],[Product_ID]],[1]!Table1[Product_ID],[1]!Table1[Cost])</f>
        <v>3626</v>
      </c>
      <c r="I1762">
        <v>5</v>
      </c>
      <c r="J1762">
        <v>10</v>
      </c>
      <c r="K1762">
        <f>Table1[[#This Row],[Quantity]]*Table1[[#This Row],[Unit_Price]]</f>
        <v>36260</v>
      </c>
      <c r="L1762">
        <f>Table1[[#This Row],[Quantity]]*Table1[[#This Row],[Cost]]</f>
        <v>18130</v>
      </c>
      <c r="M1762">
        <f>Table1[[#This Row],[Sales]]-Table1[[#This Row],[Total_Cost]]</f>
        <v>18130</v>
      </c>
      <c r="N1762" s="1">
        <f>Table1[[#This Row],[Profit]]/Table1[[#This Row],[Sales]]</f>
        <v>0.5</v>
      </c>
      <c r="O1762" t="str">
        <f>TEXT(Table1[[#This Row],[Order_Date]],"mmmm")</f>
        <v>January</v>
      </c>
      <c r="P1762">
        <f>YEAR(Table1[[#This Row],[Order_Date]])</f>
        <v>2024</v>
      </c>
      <c r="Q1762" t="str">
        <f>"Q"&amp;ROUNDUP(MONTH(Table1[[#This Row],[Order_Date]])/3,0)</f>
        <v>Q1</v>
      </c>
    </row>
    <row r="1763" spans="1:17" x14ac:dyDescent="0.25">
      <c r="A1763" t="s">
        <v>3356</v>
      </c>
      <c r="B1763" t="s">
        <v>1315</v>
      </c>
      <c r="C1763" t="s">
        <v>1084</v>
      </c>
      <c r="D1763" t="s">
        <v>753</v>
      </c>
      <c r="E1763" t="str">
        <f>_xlfn.XLOOKUP(Table1[[#This Row],[Product_ID]],[1]!Table1[Product_ID],[1]!Table1[Product_Name])</f>
        <v>Beauty Product 73</v>
      </c>
      <c r="F1763" t="str">
        <f>_xlfn.XLOOKUP(Table1[[#This Row],[Product_ID]],[1]!Table1[Product_ID],[1]!Table1[Category])</f>
        <v>Beauty</v>
      </c>
      <c r="G1763">
        <f>_xlfn.XLOOKUP(Table1[[#This Row],[Product_ID]],[1]!Table1[Product_ID],[1]!Table1[Unit_Price])</f>
        <v>626</v>
      </c>
      <c r="H1763">
        <f>_xlfn.XLOOKUP(Table1[[#This Row],[Product_ID]],[1]!Table1[Product_ID],[1]!Table1[Cost])</f>
        <v>438.2</v>
      </c>
      <c r="I1763">
        <v>5</v>
      </c>
      <c r="J1763">
        <v>10</v>
      </c>
      <c r="K1763">
        <f>Table1[[#This Row],[Quantity]]*Table1[[#This Row],[Unit_Price]]</f>
        <v>3130</v>
      </c>
      <c r="L1763">
        <f>Table1[[#This Row],[Quantity]]*Table1[[#This Row],[Cost]]</f>
        <v>2191</v>
      </c>
      <c r="M1763">
        <f>Table1[[#This Row],[Sales]]-Table1[[#This Row],[Total_Cost]]</f>
        <v>939</v>
      </c>
      <c r="N1763" s="1">
        <f>Table1[[#This Row],[Profit]]/Table1[[#This Row],[Sales]]</f>
        <v>0.3</v>
      </c>
      <c r="O1763" t="str">
        <f>TEXT(Table1[[#This Row],[Order_Date]],"mmmm")</f>
        <v>March</v>
      </c>
      <c r="P1763">
        <f>YEAR(Table1[[#This Row],[Order_Date]])</f>
        <v>2025</v>
      </c>
      <c r="Q1763" t="str">
        <f>"Q"&amp;ROUNDUP(MONTH(Table1[[#This Row],[Order_Date]])/3,0)</f>
        <v>Q1</v>
      </c>
    </row>
    <row r="1764" spans="1:17" x14ac:dyDescent="0.25">
      <c r="A1764" t="s">
        <v>3357</v>
      </c>
      <c r="B1764" t="s">
        <v>268</v>
      </c>
      <c r="C1764" t="s">
        <v>725</v>
      </c>
      <c r="D1764" t="s">
        <v>454</v>
      </c>
      <c r="E1764" t="str">
        <f>_xlfn.XLOOKUP(Table1[[#This Row],[Product_ID]],[1]!Table1[Product_ID],[1]!Table1[Product_Name])</f>
        <v>Home &amp; Kitchen Product 94</v>
      </c>
      <c r="F1764" t="str">
        <f>_xlfn.XLOOKUP(Table1[[#This Row],[Product_ID]],[1]!Table1[Product_ID],[1]!Table1[Category])</f>
        <v>Home &amp; Kitchen</v>
      </c>
      <c r="G1764">
        <f>_xlfn.XLOOKUP(Table1[[#This Row],[Product_ID]],[1]!Table1[Product_ID],[1]!Table1[Unit_Price])</f>
        <v>13434</v>
      </c>
      <c r="H1764">
        <f>_xlfn.XLOOKUP(Table1[[#This Row],[Product_ID]],[1]!Table1[Product_ID],[1]!Table1[Cost])</f>
        <v>9403.7999999999993</v>
      </c>
      <c r="I1764">
        <v>5</v>
      </c>
      <c r="J1764">
        <v>5</v>
      </c>
      <c r="K1764">
        <f>Table1[[#This Row],[Quantity]]*Table1[[#This Row],[Unit_Price]]</f>
        <v>67170</v>
      </c>
      <c r="L1764">
        <f>Table1[[#This Row],[Quantity]]*Table1[[#This Row],[Cost]]</f>
        <v>47019</v>
      </c>
      <c r="M1764">
        <f>Table1[[#This Row],[Sales]]-Table1[[#This Row],[Total_Cost]]</f>
        <v>20151</v>
      </c>
      <c r="N1764" s="1">
        <f>Table1[[#This Row],[Profit]]/Table1[[#This Row],[Sales]]</f>
        <v>0.3</v>
      </c>
      <c r="O1764" t="str">
        <f>TEXT(Table1[[#This Row],[Order_Date]],"mmmm")</f>
        <v>April</v>
      </c>
      <c r="P1764">
        <f>YEAR(Table1[[#This Row],[Order_Date]])</f>
        <v>2024</v>
      </c>
      <c r="Q1764" t="str">
        <f>"Q"&amp;ROUNDUP(MONTH(Table1[[#This Row],[Order_Date]])/3,0)</f>
        <v>Q2</v>
      </c>
    </row>
    <row r="1765" spans="1:17" x14ac:dyDescent="0.25">
      <c r="A1765" t="s">
        <v>3358</v>
      </c>
      <c r="B1765" t="s">
        <v>668</v>
      </c>
      <c r="C1765" t="s">
        <v>1952</v>
      </c>
      <c r="D1765" t="s">
        <v>17</v>
      </c>
      <c r="E1765" t="str">
        <f>_xlfn.XLOOKUP(Table1[[#This Row],[Product_ID]],[1]!Table1[Product_ID],[1]!Table1[Product_Name])</f>
        <v>Clothing Product 38</v>
      </c>
      <c r="F1765" t="str">
        <f>_xlfn.XLOOKUP(Table1[[#This Row],[Product_ID]],[1]!Table1[Product_ID],[1]!Table1[Category])</f>
        <v>Clothing</v>
      </c>
      <c r="G1765">
        <f>_xlfn.XLOOKUP(Table1[[#This Row],[Product_ID]],[1]!Table1[Product_ID],[1]!Table1[Unit_Price])</f>
        <v>413</v>
      </c>
      <c r="H1765">
        <f>_xlfn.XLOOKUP(Table1[[#This Row],[Product_ID]],[1]!Table1[Product_ID],[1]!Table1[Cost])</f>
        <v>247.8</v>
      </c>
      <c r="I1765">
        <v>5</v>
      </c>
      <c r="J1765">
        <v>5</v>
      </c>
      <c r="K1765">
        <f>Table1[[#This Row],[Quantity]]*Table1[[#This Row],[Unit_Price]]</f>
        <v>2065</v>
      </c>
      <c r="L1765">
        <f>Table1[[#This Row],[Quantity]]*Table1[[#This Row],[Cost]]</f>
        <v>1239</v>
      </c>
      <c r="M1765">
        <f>Table1[[#This Row],[Sales]]-Table1[[#This Row],[Total_Cost]]</f>
        <v>826</v>
      </c>
      <c r="N1765" s="1">
        <f>Table1[[#This Row],[Profit]]/Table1[[#This Row],[Sales]]</f>
        <v>0.4</v>
      </c>
      <c r="O1765" t="str">
        <f>TEXT(Table1[[#This Row],[Order_Date]],"mmmm")</f>
        <v>December</v>
      </c>
      <c r="P1765">
        <f>YEAR(Table1[[#This Row],[Order_Date]])</f>
        <v>2024</v>
      </c>
      <c r="Q1765" t="str">
        <f>"Q"&amp;ROUNDUP(MONTH(Table1[[#This Row],[Order_Date]])/3,0)</f>
        <v>Q4</v>
      </c>
    </row>
    <row r="1766" spans="1:17" x14ac:dyDescent="0.25">
      <c r="A1766" t="s">
        <v>3359</v>
      </c>
      <c r="B1766" t="s">
        <v>733</v>
      </c>
      <c r="C1766" t="s">
        <v>716</v>
      </c>
      <c r="D1766" t="s">
        <v>119</v>
      </c>
      <c r="E1766" t="str">
        <f>_xlfn.XLOOKUP(Table1[[#This Row],[Product_ID]],[1]!Table1[Product_ID],[1]!Table1[Product_Name])</f>
        <v>Electronics Product 56</v>
      </c>
      <c r="F1766" t="str">
        <f>_xlfn.XLOOKUP(Table1[[#This Row],[Product_ID]],[1]!Table1[Product_ID],[1]!Table1[Category])</f>
        <v>Electronics</v>
      </c>
      <c r="G1766">
        <f>_xlfn.XLOOKUP(Table1[[#This Row],[Product_ID]],[1]!Table1[Product_ID],[1]!Table1[Unit_Price])</f>
        <v>18900</v>
      </c>
      <c r="H1766">
        <f>_xlfn.XLOOKUP(Table1[[#This Row],[Product_ID]],[1]!Table1[Product_ID],[1]!Table1[Cost])</f>
        <v>9450</v>
      </c>
      <c r="I1766">
        <v>4</v>
      </c>
      <c r="J1766">
        <v>10</v>
      </c>
      <c r="K1766">
        <f>Table1[[#This Row],[Quantity]]*Table1[[#This Row],[Unit_Price]]</f>
        <v>75600</v>
      </c>
      <c r="L1766">
        <f>Table1[[#This Row],[Quantity]]*Table1[[#This Row],[Cost]]</f>
        <v>37800</v>
      </c>
      <c r="M1766">
        <f>Table1[[#This Row],[Sales]]-Table1[[#This Row],[Total_Cost]]</f>
        <v>37800</v>
      </c>
      <c r="N1766" s="1">
        <f>Table1[[#This Row],[Profit]]/Table1[[#This Row],[Sales]]</f>
        <v>0.5</v>
      </c>
      <c r="O1766" t="str">
        <f>TEXT(Table1[[#This Row],[Order_Date]],"mmmm")</f>
        <v>July</v>
      </c>
      <c r="P1766">
        <f>YEAR(Table1[[#This Row],[Order_Date]])</f>
        <v>2025</v>
      </c>
      <c r="Q1766" t="str">
        <f>"Q"&amp;ROUNDUP(MONTH(Table1[[#This Row],[Order_Date]])/3,0)</f>
        <v>Q3</v>
      </c>
    </row>
    <row r="1767" spans="1:17" x14ac:dyDescent="0.25">
      <c r="A1767" t="s">
        <v>3360</v>
      </c>
      <c r="B1767" t="s">
        <v>623</v>
      </c>
      <c r="C1767" t="s">
        <v>748</v>
      </c>
      <c r="D1767" t="s">
        <v>9</v>
      </c>
      <c r="E1767" t="str">
        <f>_xlfn.XLOOKUP(Table1[[#This Row],[Product_ID]],[1]!Table1[Product_ID],[1]!Table1[Product_Name])</f>
        <v>Home &amp; Kitchen Product 10</v>
      </c>
      <c r="F1767" t="str">
        <f>_xlfn.XLOOKUP(Table1[[#This Row],[Product_ID]],[1]!Table1[Product_ID],[1]!Table1[Category])</f>
        <v>Home &amp; Kitchen</v>
      </c>
      <c r="G1767">
        <f>_xlfn.XLOOKUP(Table1[[#This Row],[Product_ID]],[1]!Table1[Product_ID],[1]!Table1[Unit_Price])</f>
        <v>10936</v>
      </c>
      <c r="H1767">
        <f>_xlfn.XLOOKUP(Table1[[#This Row],[Product_ID]],[1]!Table1[Product_ID],[1]!Table1[Cost])</f>
        <v>6561.6</v>
      </c>
      <c r="I1767">
        <v>3</v>
      </c>
      <c r="J1767">
        <v>15</v>
      </c>
      <c r="K1767">
        <f>Table1[[#This Row],[Quantity]]*Table1[[#This Row],[Unit_Price]]</f>
        <v>32808</v>
      </c>
      <c r="L1767">
        <f>Table1[[#This Row],[Quantity]]*Table1[[#This Row],[Cost]]</f>
        <v>19684.800000000003</v>
      </c>
      <c r="M1767">
        <f>Table1[[#This Row],[Sales]]-Table1[[#This Row],[Total_Cost]]</f>
        <v>13123.199999999997</v>
      </c>
      <c r="N1767" s="1">
        <f>Table1[[#This Row],[Profit]]/Table1[[#This Row],[Sales]]</f>
        <v>0.39999999999999991</v>
      </c>
      <c r="O1767" t="str">
        <f>TEXT(Table1[[#This Row],[Order_Date]],"mmmm")</f>
        <v>August</v>
      </c>
      <c r="P1767">
        <f>YEAR(Table1[[#This Row],[Order_Date]])</f>
        <v>2025</v>
      </c>
      <c r="Q1767" t="str">
        <f>"Q"&amp;ROUNDUP(MONTH(Table1[[#This Row],[Order_Date]])/3,0)</f>
        <v>Q3</v>
      </c>
    </row>
    <row r="1768" spans="1:17" x14ac:dyDescent="0.25">
      <c r="A1768" t="s">
        <v>3361</v>
      </c>
      <c r="B1768" t="s">
        <v>113</v>
      </c>
      <c r="C1768" t="s">
        <v>1194</v>
      </c>
      <c r="D1768" t="s">
        <v>9</v>
      </c>
      <c r="E1768" t="str">
        <f>_xlfn.XLOOKUP(Table1[[#This Row],[Product_ID]],[1]!Table1[Product_ID],[1]!Table1[Product_Name])</f>
        <v>Home &amp; Kitchen Product 10</v>
      </c>
      <c r="F1768" t="str">
        <f>_xlfn.XLOOKUP(Table1[[#This Row],[Product_ID]],[1]!Table1[Product_ID],[1]!Table1[Category])</f>
        <v>Home &amp; Kitchen</v>
      </c>
      <c r="G1768">
        <f>_xlfn.XLOOKUP(Table1[[#This Row],[Product_ID]],[1]!Table1[Product_ID],[1]!Table1[Unit_Price])</f>
        <v>10936</v>
      </c>
      <c r="H1768">
        <f>_xlfn.XLOOKUP(Table1[[#This Row],[Product_ID]],[1]!Table1[Product_ID],[1]!Table1[Cost])</f>
        <v>6561.6</v>
      </c>
      <c r="I1768">
        <v>2</v>
      </c>
      <c r="J1768">
        <v>0</v>
      </c>
      <c r="K1768">
        <f>Table1[[#This Row],[Quantity]]*Table1[[#This Row],[Unit_Price]]</f>
        <v>21872</v>
      </c>
      <c r="L1768">
        <f>Table1[[#This Row],[Quantity]]*Table1[[#This Row],[Cost]]</f>
        <v>13123.2</v>
      </c>
      <c r="M1768">
        <f>Table1[[#This Row],[Sales]]-Table1[[#This Row],[Total_Cost]]</f>
        <v>8748.7999999999993</v>
      </c>
      <c r="N1768" s="1">
        <f>Table1[[#This Row],[Profit]]/Table1[[#This Row],[Sales]]</f>
        <v>0.39999999999999997</v>
      </c>
      <c r="O1768" t="str">
        <f>TEXT(Table1[[#This Row],[Order_Date]],"mmmm")</f>
        <v>July</v>
      </c>
      <c r="P1768">
        <f>YEAR(Table1[[#This Row],[Order_Date]])</f>
        <v>2025</v>
      </c>
      <c r="Q1768" t="str">
        <f>"Q"&amp;ROUNDUP(MONTH(Table1[[#This Row],[Order_Date]])/3,0)</f>
        <v>Q3</v>
      </c>
    </row>
    <row r="1769" spans="1:17" x14ac:dyDescent="0.25">
      <c r="A1769" t="s">
        <v>3362</v>
      </c>
      <c r="B1769" t="s">
        <v>333</v>
      </c>
      <c r="C1769" t="s">
        <v>2270</v>
      </c>
      <c r="D1769" t="s">
        <v>146</v>
      </c>
      <c r="E1769" t="str">
        <f>_xlfn.XLOOKUP(Table1[[#This Row],[Product_ID]],[1]!Table1[Product_ID],[1]!Table1[Product_Name])</f>
        <v>Electronics Product 8</v>
      </c>
      <c r="F1769" t="str">
        <f>_xlfn.XLOOKUP(Table1[[#This Row],[Product_ID]],[1]!Table1[Product_ID],[1]!Table1[Category])</f>
        <v>Electronics</v>
      </c>
      <c r="G1769">
        <f>_xlfn.XLOOKUP(Table1[[#This Row],[Product_ID]],[1]!Table1[Product_ID],[1]!Table1[Unit_Price])</f>
        <v>41971</v>
      </c>
      <c r="H1769">
        <f>_xlfn.XLOOKUP(Table1[[#This Row],[Product_ID]],[1]!Table1[Product_ID],[1]!Table1[Cost])</f>
        <v>29379.7</v>
      </c>
      <c r="I1769">
        <v>3</v>
      </c>
      <c r="J1769">
        <v>15</v>
      </c>
      <c r="K1769">
        <f>Table1[[#This Row],[Quantity]]*Table1[[#This Row],[Unit_Price]]</f>
        <v>125913</v>
      </c>
      <c r="L1769">
        <f>Table1[[#This Row],[Quantity]]*Table1[[#This Row],[Cost]]</f>
        <v>88139.1</v>
      </c>
      <c r="M1769">
        <f>Table1[[#This Row],[Sales]]-Table1[[#This Row],[Total_Cost]]</f>
        <v>37773.899999999994</v>
      </c>
      <c r="N1769" s="1">
        <f>Table1[[#This Row],[Profit]]/Table1[[#This Row],[Sales]]</f>
        <v>0.29999999999999993</v>
      </c>
      <c r="O1769" t="str">
        <f>TEXT(Table1[[#This Row],[Order_Date]],"mmmm")</f>
        <v>May</v>
      </c>
      <c r="P1769">
        <f>YEAR(Table1[[#This Row],[Order_Date]])</f>
        <v>2024</v>
      </c>
      <c r="Q1769" t="str">
        <f>"Q"&amp;ROUNDUP(MONTH(Table1[[#This Row],[Order_Date]])/3,0)</f>
        <v>Q2</v>
      </c>
    </row>
    <row r="1770" spans="1:17" x14ac:dyDescent="0.25">
      <c r="A1770" t="s">
        <v>3363</v>
      </c>
      <c r="B1770" t="s">
        <v>1289</v>
      </c>
      <c r="C1770" t="s">
        <v>1546</v>
      </c>
      <c r="D1770" t="s">
        <v>297</v>
      </c>
      <c r="E1770" t="str">
        <f>_xlfn.XLOOKUP(Table1[[#This Row],[Product_ID]],[1]!Table1[Product_ID],[1]!Table1[Product_Name])</f>
        <v>Home &amp; Kitchen Product 64</v>
      </c>
      <c r="F1770" t="str">
        <f>_xlfn.XLOOKUP(Table1[[#This Row],[Product_ID]],[1]!Table1[Product_ID],[1]!Table1[Category])</f>
        <v>Home &amp; Kitchen</v>
      </c>
      <c r="G1770">
        <f>_xlfn.XLOOKUP(Table1[[#This Row],[Product_ID]],[1]!Table1[Product_ID],[1]!Table1[Unit_Price])</f>
        <v>8274</v>
      </c>
      <c r="H1770">
        <f>_xlfn.XLOOKUP(Table1[[#This Row],[Product_ID]],[1]!Table1[Product_ID],[1]!Table1[Cost])</f>
        <v>5791.8</v>
      </c>
      <c r="I1770">
        <v>5</v>
      </c>
      <c r="J1770">
        <v>5</v>
      </c>
      <c r="K1770">
        <f>Table1[[#This Row],[Quantity]]*Table1[[#This Row],[Unit_Price]]</f>
        <v>41370</v>
      </c>
      <c r="L1770">
        <f>Table1[[#This Row],[Quantity]]*Table1[[#This Row],[Cost]]</f>
        <v>28959</v>
      </c>
      <c r="M1770">
        <f>Table1[[#This Row],[Sales]]-Table1[[#This Row],[Total_Cost]]</f>
        <v>12411</v>
      </c>
      <c r="N1770" s="1">
        <f>Table1[[#This Row],[Profit]]/Table1[[#This Row],[Sales]]</f>
        <v>0.3</v>
      </c>
      <c r="O1770" t="str">
        <f>TEXT(Table1[[#This Row],[Order_Date]],"mmmm")</f>
        <v>June</v>
      </c>
      <c r="P1770">
        <f>YEAR(Table1[[#This Row],[Order_Date]])</f>
        <v>2025</v>
      </c>
      <c r="Q1770" t="str">
        <f>"Q"&amp;ROUNDUP(MONTH(Table1[[#This Row],[Order_Date]])/3,0)</f>
        <v>Q2</v>
      </c>
    </row>
    <row r="1771" spans="1:17" x14ac:dyDescent="0.25">
      <c r="A1771" t="s">
        <v>3364</v>
      </c>
      <c r="B1771" t="s">
        <v>113</v>
      </c>
      <c r="C1771" t="s">
        <v>28</v>
      </c>
      <c r="D1771" t="s">
        <v>313</v>
      </c>
      <c r="E1771" t="str">
        <f>_xlfn.XLOOKUP(Table1[[#This Row],[Product_ID]],[1]!Table1[Product_ID],[1]!Table1[Product_Name])</f>
        <v>Sports Product 44</v>
      </c>
      <c r="F1771" t="str">
        <f>_xlfn.XLOOKUP(Table1[[#This Row],[Product_ID]],[1]!Table1[Product_ID],[1]!Table1[Category])</f>
        <v>Sports</v>
      </c>
      <c r="G1771">
        <f>_xlfn.XLOOKUP(Table1[[#This Row],[Product_ID]],[1]!Table1[Product_ID],[1]!Table1[Unit_Price])</f>
        <v>5008</v>
      </c>
      <c r="H1771">
        <f>_xlfn.XLOOKUP(Table1[[#This Row],[Product_ID]],[1]!Table1[Product_ID],[1]!Table1[Cost])</f>
        <v>3505.6</v>
      </c>
      <c r="I1771">
        <v>1</v>
      </c>
      <c r="J1771">
        <v>0</v>
      </c>
      <c r="K1771">
        <f>Table1[[#This Row],[Quantity]]*Table1[[#This Row],[Unit_Price]]</f>
        <v>5008</v>
      </c>
      <c r="L1771">
        <f>Table1[[#This Row],[Quantity]]*Table1[[#This Row],[Cost]]</f>
        <v>3505.6</v>
      </c>
      <c r="M1771">
        <f>Table1[[#This Row],[Sales]]-Table1[[#This Row],[Total_Cost]]</f>
        <v>1502.4</v>
      </c>
      <c r="N1771" s="1">
        <f>Table1[[#This Row],[Profit]]/Table1[[#This Row],[Sales]]</f>
        <v>0.30000000000000004</v>
      </c>
      <c r="O1771" t="str">
        <f>TEXT(Table1[[#This Row],[Order_Date]],"mmmm")</f>
        <v>July</v>
      </c>
      <c r="P1771">
        <f>YEAR(Table1[[#This Row],[Order_Date]])</f>
        <v>2025</v>
      </c>
      <c r="Q1771" t="str">
        <f>"Q"&amp;ROUNDUP(MONTH(Table1[[#This Row],[Order_Date]])/3,0)</f>
        <v>Q3</v>
      </c>
    </row>
    <row r="1772" spans="1:17" x14ac:dyDescent="0.25">
      <c r="A1772" t="s">
        <v>3365</v>
      </c>
      <c r="B1772" t="s">
        <v>656</v>
      </c>
      <c r="C1772" t="s">
        <v>3326</v>
      </c>
      <c r="D1772" t="s">
        <v>123</v>
      </c>
      <c r="E1772" t="str">
        <f>_xlfn.XLOOKUP(Table1[[#This Row],[Product_ID]],[1]!Table1[Product_ID],[1]!Table1[Product_Name])</f>
        <v>Electronics Product 99</v>
      </c>
      <c r="F1772" t="str">
        <f>_xlfn.XLOOKUP(Table1[[#This Row],[Product_ID]],[1]!Table1[Product_ID],[1]!Table1[Category])</f>
        <v>Electronics</v>
      </c>
      <c r="G1772">
        <f>_xlfn.XLOOKUP(Table1[[#This Row],[Product_ID]],[1]!Table1[Product_ID],[1]!Table1[Unit_Price])</f>
        <v>48012</v>
      </c>
      <c r="H1772">
        <f>_xlfn.XLOOKUP(Table1[[#This Row],[Product_ID]],[1]!Table1[Product_ID],[1]!Table1[Cost])</f>
        <v>24006</v>
      </c>
      <c r="I1772">
        <v>4</v>
      </c>
      <c r="J1772">
        <v>15</v>
      </c>
      <c r="K1772">
        <f>Table1[[#This Row],[Quantity]]*Table1[[#This Row],[Unit_Price]]</f>
        <v>192048</v>
      </c>
      <c r="L1772">
        <f>Table1[[#This Row],[Quantity]]*Table1[[#This Row],[Cost]]</f>
        <v>96024</v>
      </c>
      <c r="M1772">
        <f>Table1[[#This Row],[Sales]]-Table1[[#This Row],[Total_Cost]]</f>
        <v>96024</v>
      </c>
      <c r="N1772" s="1">
        <f>Table1[[#This Row],[Profit]]/Table1[[#This Row],[Sales]]</f>
        <v>0.5</v>
      </c>
      <c r="O1772" t="str">
        <f>TEXT(Table1[[#This Row],[Order_Date]],"mmmm")</f>
        <v>October</v>
      </c>
      <c r="P1772">
        <f>YEAR(Table1[[#This Row],[Order_Date]])</f>
        <v>2025</v>
      </c>
      <c r="Q1772" t="str">
        <f>"Q"&amp;ROUNDUP(MONTH(Table1[[#This Row],[Order_Date]])/3,0)</f>
        <v>Q4</v>
      </c>
    </row>
    <row r="1773" spans="1:17" x14ac:dyDescent="0.25">
      <c r="A1773" t="s">
        <v>3366</v>
      </c>
      <c r="B1773" t="s">
        <v>2259</v>
      </c>
      <c r="C1773" t="s">
        <v>931</v>
      </c>
      <c r="D1773" t="s">
        <v>281</v>
      </c>
      <c r="E1773" t="str">
        <f>_xlfn.XLOOKUP(Table1[[#This Row],[Product_ID]],[1]!Table1[Product_ID],[1]!Table1[Product_Name])</f>
        <v>Sports Product 9</v>
      </c>
      <c r="F1773" t="str">
        <f>_xlfn.XLOOKUP(Table1[[#This Row],[Product_ID]],[1]!Table1[Product_ID],[1]!Table1[Category])</f>
        <v>Sports</v>
      </c>
      <c r="G1773">
        <f>_xlfn.XLOOKUP(Table1[[#This Row],[Product_ID]],[1]!Table1[Product_ID],[1]!Table1[Unit_Price])</f>
        <v>10891</v>
      </c>
      <c r="H1773">
        <f>_xlfn.XLOOKUP(Table1[[#This Row],[Product_ID]],[1]!Table1[Product_ID],[1]!Table1[Cost])</f>
        <v>5445.5</v>
      </c>
      <c r="I1773">
        <v>2</v>
      </c>
      <c r="J1773">
        <v>10</v>
      </c>
      <c r="K1773">
        <f>Table1[[#This Row],[Quantity]]*Table1[[#This Row],[Unit_Price]]</f>
        <v>21782</v>
      </c>
      <c r="L1773">
        <f>Table1[[#This Row],[Quantity]]*Table1[[#This Row],[Cost]]</f>
        <v>10891</v>
      </c>
      <c r="M1773">
        <f>Table1[[#This Row],[Sales]]-Table1[[#This Row],[Total_Cost]]</f>
        <v>10891</v>
      </c>
      <c r="N1773" s="1">
        <f>Table1[[#This Row],[Profit]]/Table1[[#This Row],[Sales]]</f>
        <v>0.5</v>
      </c>
      <c r="O1773" t="str">
        <f>TEXT(Table1[[#This Row],[Order_Date]],"mmmm")</f>
        <v>March</v>
      </c>
      <c r="P1773">
        <f>YEAR(Table1[[#This Row],[Order_Date]])</f>
        <v>2025</v>
      </c>
      <c r="Q1773" t="str">
        <f>"Q"&amp;ROUNDUP(MONTH(Table1[[#This Row],[Order_Date]])/3,0)</f>
        <v>Q1</v>
      </c>
    </row>
    <row r="1774" spans="1:17" x14ac:dyDescent="0.25">
      <c r="A1774" t="s">
        <v>3367</v>
      </c>
      <c r="B1774" t="s">
        <v>1821</v>
      </c>
      <c r="C1774" t="s">
        <v>1593</v>
      </c>
      <c r="D1774" t="s">
        <v>628</v>
      </c>
      <c r="E1774" t="str">
        <f>_xlfn.XLOOKUP(Table1[[#This Row],[Product_ID]],[1]!Table1[Product_ID],[1]!Table1[Product_Name])</f>
        <v>Sports Product 97</v>
      </c>
      <c r="F1774" t="str">
        <f>_xlfn.XLOOKUP(Table1[[#This Row],[Product_ID]],[1]!Table1[Product_ID],[1]!Table1[Category])</f>
        <v>Sports</v>
      </c>
      <c r="G1774">
        <f>_xlfn.XLOOKUP(Table1[[#This Row],[Product_ID]],[1]!Table1[Product_ID],[1]!Table1[Unit_Price])</f>
        <v>9084</v>
      </c>
      <c r="H1774">
        <f>_xlfn.XLOOKUP(Table1[[#This Row],[Product_ID]],[1]!Table1[Product_ID],[1]!Table1[Cost])</f>
        <v>6358.8</v>
      </c>
      <c r="I1774">
        <v>4</v>
      </c>
      <c r="J1774">
        <v>10</v>
      </c>
      <c r="K1774">
        <f>Table1[[#This Row],[Quantity]]*Table1[[#This Row],[Unit_Price]]</f>
        <v>36336</v>
      </c>
      <c r="L1774">
        <f>Table1[[#This Row],[Quantity]]*Table1[[#This Row],[Cost]]</f>
        <v>25435.200000000001</v>
      </c>
      <c r="M1774">
        <f>Table1[[#This Row],[Sales]]-Table1[[#This Row],[Total_Cost]]</f>
        <v>10900.8</v>
      </c>
      <c r="N1774" s="1">
        <f>Table1[[#This Row],[Profit]]/Table1[[#This Row],[Sales]]</f>
        <v>0.3</v>
      </c>
      <c r="O1774" t="str">
        <f>TEXT(Table1[[#This Row],[Order_Date]],"mmmm")</f>
        <v>September</v>
      </c>
      <c r="P1774">
        <f>YEAR(Table1[[#This Row],[Order_Date]])</f>
        <v>2024</v>
      </c>
      <c r="Q1774" t="str">
        <f>"Q"&amp;ROUNDUP(MONTH(Table1[[#This Row],[Order_Date]])/3,0)</f>
        <v>Q3</v>
      </c>
    </row>
    <row r="1775" spans="1:17" x14ac:dyDescent="0.25">
      <c r="A1775" t="s">
        <v>3368</v>
      </c>
      <c r="B1775" t="s">
        <v>603</v>
      </c>
      <c r="C1775" t="s">
        <v>3369</v>
      </c>
      <c r="D1775" t="s">
        <v>100</v>
      </c>
      <c r="E1775" t="str">
        <f>_xlfn.XLOOKUP(Table1[[#This Row],[Product_ID]],[1]!Table1[Product_ID],[1]!Table1[Product_Name])</f>
        <v>Electronics Product 74</v>
      </c>
      <c r="F1775" t="str">
        <f>_xlfn.XLOOKUP(Table1[[#This Row],[Product_ID]],[1]!Table1[Product_ID],[1]!Table1[Category])</f>
        <v>Electronics</v>
      </c>
      <c r="G1775">
        <f>_xlfn.XLOOKUP(Table1[[#This Row],[Product_ID]],[1]!Table1[Product_ID],[1]!Table1[Unit_Price])</f>
        <v>20835</v>
      </c>
      <c r="H1775">
        <f>_xlfn.XLOOKUP(Table1[[#This Row],[Product_ID]],[1]!Table1[Product_ID],[1]!Table1[Cost])</f>
        <v>12501</v>
      </c>
      <c r="I1775">
        <v>2</v>
      </c>
      <c r="J1775">
        <v>20</v>
      </c>
      <c r="K1775">
        <f>Table1[[#This Row],[Quantity]]*Table1[[#This Row],[Unit_Price]]</f>
        <v>41670</v>
      </c>
      <c r="L1775">
        <f>Table1[[#This Row],[Quantity]]*Table1[[#This Row],[Cost]]</f>
        <v>25002</v>
      </c>
      <c r="M1775">
        <f>Table1[[#This Row],[Sales]]-Table1[[#This Row],[Total_Cost]]</f>
        <v>16668</v>
      </c>
      <c r="N1775" s="1">
        <f>Table1[[#This Row],[Profit]]/Table1[[#This Row],[Sales]]</f>
        <v>0.4</v>
      </c>
      <c r="O1775" t="str">
        <f>TEXT(Table1[[#This Row],[Order_Date]],"mmmm")</f>
        <v>June</v>
      </c>
      <c r="P1775">
        <f>YEAR(Table1[[#This Row],[Order_Date]])</f>
        <v>2024</v>
      </c>
      <c r="Q1775" t="str">
        <f>"Q"&amp;ROUNDUP(MONTH(Table1[[#This Row],[Order_Date]])/3,0)</f>
        <v>Q2</v>
      </c>
    </row>
    <row r="1776" spans="1:17" x14ac:dyDescent="0.25">
      <c r="A1776" t="s">
        <v>3370</v>
      </c>
      <c r="B1776" t="s">
        <v>1664</v>
      </c>
      <c r="C1776" t="s">
        <v>748</v>
      </c>
      <c r="D1776" t="s">
        <v>81</v>
      </c>
      <c r="E1776" t="str">
        <f>_xlfn.XLOOKUP(Table1[[#This Row],[Product_ID]],[1]!Table1[Product_ID],[1]!Table1[Product_Name])</f>
        <v>Beauty Product 4</v>
      </c>
      <c r="F1776" t="str">
        <f>_xlfn.XLOOKUP(Table1[[#This Row],[Product_ID]],[1]!Table1[Product_ID],[1]!Table1[Category])</f>
        <v>Beauty</v>
      </c>
      <c r="G1776">
        <f>_xlfn.XLOOKUP(Table1[[#This Row],[Product_ID]],[1]!Table1[Product_ID],[1]!Table1[Unit_Price])</f>
        <v>591</v>
      </c>
      <c r="H1776">
        <f>_xlfn.XLOOKUP(Table1[[#This Row],[Product_ID]],[1]!Table1[Product_ID],[1]!Table1[Cost])</f>
        <v>354.6</v>
      </c>
      <c r="I1776">
        <v>3</v>
      </c>
      <c r="J1776">
        <v>15</v>
      </c>
      <c r="K1776">
        <f>Table1[[#This Row],[Quantity]]*Table1[[#This Row],[Unit_Price]]</f>
        <v>1773</v>
      </c>
      <c r="L1776">
        <f>Table1[[#This Row],[Quantity]]*Table1[[#This Row],[Cost]]</f>
        <v>1063.8000000000002</v>
      </c>
      <c r="M1776">
        <f>Table1[[#This Row],[Sales]]-Table1[[#This Row],[Total_Cost]]</f>
        <v>709.19999999999982</v>
      </c>
      <c r="N1776" s="1">
        <f>Table1[[#This Row],[Profit]]/Table1[[#This Row],[Sales]]</f>
        <v>0.39999999999999991</v>
      </c>
      <c r="O1776" t="str">
        <f>TEXT(Table1[[#This Row],[Order_Date]],"mmmm")</f>
        <v>April</v>
      </c>
      <c r="P1776">
        <f>YEAR(Table1[[#This Row],[Order_Date]])</f>
        <v>2024</v>
      </c>
      <c r="Q1776" t="str">
        <f>"Q"&amp;ROUNDUP(MONTH(Table1[[#This Row],[Order_Date]])/3,0)</f>
        <v>Q2</v>
      </c>
    </row>
    <row r="1777" spans="1:17" x14ac:dyDescent="0.25">
      <c r="A1777" t="s">
        <v>3371</v>
      </c>
      <c r="B1777" t="s">
        <v>19</v>
      </c>
      <c r="C1777" t="s">
        <v>998</v>
      </c>
      <c r="D1777" t="s">
        <v>244</v>
      </c>
      <c r="E1777" t="str">
        <f>_xlfn.XLOOKUP(Table1[[#This Row],[Product_ID]],[1]!Table1[Product_ID],[1]!Table1[Product_Name])</f>
        <v>Beauty Product 100</v>
      </c>
      <c r="F1777" t="str">
        <f>_xlfn.XLOOKUP(Table1[[#This Row],[Product_ID]],[1]!Table1[Product_ID],[1]!Table1[Category])</f>
        <v>Beauty</v>
      </c>
      <c r="G1777">
        <f>_xlfn.XLOOKUP(Table1[[#This Row],[Product_ID]],[1]!Table1[Product_ID],[1]!Table1[Unit_Price])</f>
        <v>2523</v>
      </c>
      <c r="H1777">
        <f>_xlfn.XLOOKUP(Table1[[#This Row],[Product_ID]],[1]!Table1[Product_ID],[1]!Table1[Cost])</f>
        <v>1766.1</v>
      </c>
      <c r="I1777">
        <v>3</v>
      </c>
      <c r="J1777">
        <v>5</v>
      </c>
      <c r="K1777">
        <f>Table1[[#This Row],[Quantity]]*Table1[[#This Row],[Unit_Price]]</f>
        <v>7569</v>
      </c>
      <c r="L1777">
        <f>Table1[[#This Row],[Quantity]]*Table1[[#This Row],[Cost]]</f>
        <v>5298.2999999999993</v>
      </c>
      <c r="M1777">
        <f>Table1[[#This Row],[Sales]]-Table1[[#This Row],[Total_Cost]]</f>
        <v>2270.7000000000007</v>
      </c>
      <c r="N1777" s="1">
        <f>Table1[[#This Row],[Profit]]/Table1[[#This Row],[Sales]]</f>
        <v>0.3000000000000001</v>
      </c>
      <c r="O1777" t="str">
        <f>TEXT(Table1[[#This Row],[Order_Date]],"mmmm")</f>
        <v>August</v>
      </c>
      <c r="P1777">
        <f>YEAR(Table1[[#This Row],[Order_Date]])</f>
        <v>2024</v>
      </c>
      <c r="Q1777" t="str">
        <f>"Q"&amp;ROUNDUP(MONTH(Table1[[#This Row],[Order_Date]])/3,0)</f>
        <v>Q3</v>
      </c>
    </row>
    <row r="1778" spans="1:17" x14ac:dyDescent="0.25">
      <c r="A1778" t="s">
        <v>3372</v>
      </c>
      <c r="B1778" t="s">
        <v>1772</v>
      </c>
      <c r="C1778" t="s">
        <v>215</v>
      </c>
      <c r="D1778" t="s">
        <v>638</v>
      </c>
      <c r="E1778" t="str">
        <f>_xlfn.XLOOKUP(Table1[[#This Row],[Product_ID]],[1]!Table1[Product_ID],[1]!Table1[Product_Name])</f>
        <v>Sports Product 70</v>
      </c>
      <c r="F1778" t="str">
        <f>_xlfn.XLOOKUP(Table1[[#This Row],[Product_ID]],[1]!Table1[Product_ID],[1]!Table1[Category])</f>
        <v>Sports</v>
      </c>
      <c r="G1778">
        <f>_xlfn.XLOOKUP(Table1[[#This Row],[Product_ID]],[1]!Table1[Product_ID],[1]!Table1[Unit_Price])</f>
        <v>583</v>
      </c>
      <c r="H1778">
        <f>_xlfn.XLOOKUP(Table1[[#This Row],[Product_ID]],[1]!Table1[Product_ID],[1]!Table1[Cost])</f>
        <v>349.8</v>
      </c>
      <c r="I1778">
        <v>4</v>
      </c>
      <c r="J1778">
        <v>20</v>
      </c>
      <c r="K1778">
        <f>Table1[[#This Row],[Quantity]]*Table1[[#This Row],[Unit_Price]]</f>
        <v>2332</v>
      </c>
      <c r="L1778">
        <f>Table1[[#This Row],[Quantity]]*Table1[[#This Row],[Cost]]</f>
        <v>1399.2</v>
      </c>
      <c r="M1778">
        <f>Table1[[#This Row],[Sales]]-Table1[[#This Row],[Total_Cost]]</f>
        <v>932.8</v>
      </c>
      <c r="N1778" s="1">
        <f>Table1[[#This Row],[Profit]]/Table1[[#This Row],[Sales]]</f>
        <v>0.39999999999999997</v>
      </c>
      <c r="O1778" t="str">
        <f>TEXT(Table1[[#This Row],[Order_Date]],"mmmm")</f>
        <v>September</v>
      </c>
      <c r="P1778">
        <f>YEAR(Table1[[#This Row],[Order_Date]])</f>
        <v>2024</v>
      </c>
      <c r="Q1778" t="str">
        <f>"Q"&amp;ROUNDUP(MONTH(Table1[[#This Row],[Order_Date]])/3,0)</f>
        <v>Q3</v>
      </c>
    </row>
    <row r="1779" spans="1:17" x14ac:dyDescent="0.25">
      <c r="A1779" t="s">
        <v>3373</v>
      </c>
      <c r="B1779" t="s">
        <v>1483</v>
      </c>
      <c r="C1779" t="s">
        <v>797</v>
      </c>
      <c r="D1779" t="s">
        <v>563</v>
      </c>
      <c r="E1779" t="str">
        <f>_xlfn.XLOOKUP(Table1[[#This Row],[Product_ID]],[1]!Table1[Product_ID],[1]!Table1[Product_Name])</f>
        <v>Beauty Product 60</v>
      </c>
      <c r="F1779" t="str">
        <f>_xlfn.XLOOKUP(Table1[[#This Row],[Product_ID]],[1]!Table1[Product_ID],[1]!Table1[Category])</f>
        <v>Beauty</v>
      </c>
      <c r="G1779">
        <f>_xlfn.XLOOKUP(Table1[[#This Row],[Product_ID]],[1]!Table1[Product_ID],[1]!Table1[Unit_Price])</f>
        <v>758</v>
      </c>
      <c r="H1779">
        <f>_xlfn.XLOOKUP(Table1[[#This Row],[Product_ID]],[1]!Table1[Product_ID],[1]!Table1[Cost])</f>
        <v>530.6</v>
      </c>
      <c r="I1779">
        <v>4</v>
      </c>
      <c r="J1779">
        <v>10</v>
      </c>
      <c r="K1779">
        <f>Table1[[#This Row],[Quantity]]*Table1[[#This Row],[Unit_Price]]</f>
        <v>3032</v>
      </c>
      <c r="L1779">
        <f>Table1[[#This Row],[Quantity]]*Table1[[#This Row],[Cost]]</f>
        <v>2122.4</v>
      </c>
      <c r="M1779">
        <f>Table1[[#This Row],[Sales]]-Table1[[#This Row],[Total_Cost]]</f>
        <v>909.59999999999991</v>
      </c>
      <c r="N1779" s="1">
        <f>Table1[[#This Row],[Profit]]/Table1[[#This Row],[Sales]]</f>
        <v>0.3</v>
      </c>
      <c r="O1779" t="str">
        <f>TEXT(Table1[[#This Row],[Order_Date]],"mmmm")</f>
        <v>December</v>
      </c>
      <c r="P1779">
        <f>YEAR(Table1[[#This Row],[Order_Date]])</f>
        <v>2024</v>
      </c>
      <c r="Q1779" t="str">
        <f>"Q"&amp;ROUNDUP(MONTH(Table1[[#This Row],[Order_Date]])/3,0)</f>
        <v>Q4</v>
      </c>
    </row>
    <row r="1780" spans="1:17" x14ac:dyDescent="0.25">
      <c r="A1780" t="s">
        <v>3374</v>
      </c>
      <c r="B1780" t="s">
        <v>691</v>
      </c>
      <c r="C1780" t="s">
        <v>739</v>
      </c>
      <c r="D1780" t="s">
        <v>654</v>
      </c>
      <c r="E1780" t="str">
        <f>_xlfn.XLOOKUP(Table1[[#This Row],[Product_ID]],[1]!Table1[Product_ID],[1]!Table1[Product_Name])</f>
        <v>Sports Product 40</v>
      </c>
      <c r="F1780" t="str">
        <f>_xlfn.XLOOKUP(Table1[[#This Row],[Product_ID]],[1]!Table1[Product_ID],[1]!Table1[Category])</f>
        <v>Sports</v>
      </c>
      <c r="G1780">
        <f>_xlfn.XLOOKUP(Table1[[#This Row],[Product_ID]],[1]!Table1[Product_ID],[1]!Table1[Unit_Price])</f>
        <v>6724</v>
      </c>
      <c r="H1780">
        <f>_xlfn.XLOOKUP(Table1[[#This Row],[Product_ID]],[1]!Table1[Product_ID],[1]!Table1[Cost])</f>
        <v>4034.4</v>
      </c>
      <c r="I1780">
        <v>5</v>
      </c>
      <c r="J1780">
        <v>5</v>
      </c>
      <c r="K1780">
        <f>Table1[[#This Row],[Quantity]]*Table1[[#This Row],[Unit_Price]]</f>
        <v>33620</v>
      </c>
      <c r="L1780">
        <f>Table1[[#This Row],[Quantity]]*Table1[[#This Row],[Cost]]</f>
        <v>20172</v>
      </c>
      <c r="M1780">
        <f>Table1[[#This Row],[Sales]]-Table1[[#This Row],[Total_Cost]]</f>
        <v>13448</v>
      </c>
      <c r="N1780" s="1">
        <f>Table1[[#This Row],[Profit]]/Table1[[#This Row],[Sales]]</f>
        <v>0.4</v>
      </c>
      <c r="O1780" t="str">
        <f>TEXT(Table1[[#This Row],[Order_Date]],"mmmm")</f>
        <v>July</v>
      </c>
      <c r="P1780">
        <f>YEAR(Table1[[#This Row],[Order_Date]])</f>
        <v>2024</v>
      </c>
      <c r="Q1780" t="str">
        <f>"Q"&amp;ROUNDUP(MONTH(Table1[[#This Row],[Order_Date]])/3,0)</f>
        <v>Q3</v>
      </c>
    </row>
    <row r="1781" spans="1:17" x14ac:dyDescent="0.25">
      <c r="A1781" t="s">
        <v>3375</v>
      </c>
      <c r="B1781" t="s">
        <v>1185</v>
      </c>
      <c r="C1781" t="s">
        <v>95</v>
      </c>
      <c r="D1781" t="s">
        <v>502</v>
      </c>
      <c r="E1781" t="str">
        <f>_xlfn.XLOOKUP(Table1[[#This Row],[Product_ID]],[1]!Table1[Product_ID],[1]!Table1[Product_Name])</f>
        <v>Beauty Product 42</v>
      </c>
      <c r="F1781" t="str">
        <f>_xlfn.XLOOKUP(Table1[[#This Row],[Product_ID]],[1]!Table1[Product_ID],[1]!Table1[Category])</f>
        <v>Beauty</v>
      </c>
      <c r="G1781">
        <f>_xlfn.XLOOKUP(Table1[[#This Row],[Product_ID]],[1]!Table1[Product_ID],[1]!Table1[Unit_Price])</f>
        <v>2758</v>
      </c>
      <c r="H1781">
        <f>_xlfn.XLOOKUP(Table1[[#This Row],[Product_ID]],[1]!Table1[Product_ID],[1]!Table1[Cost])</f>
        <v>1379</v>
      </c>
      <c r="I1781">
        <v>5</v>
      </c>
      <c r="J1781">
        <v>0</v>
      </c>
      <c r="K1781">
        <f>Table1[[#This Row],[Quantity]]*Table1[[#This Row],[Unit_Price]]</f>
        <v>13790</v>
      </c>
      <c r="L1781">
        <f>Table1[[#This Row],[Quantity]]*Table1[[#This Row],[Cost]]</f>
        <v>6895</v>
      </c>
      <c r="M1781">
        <f>Table1[[#This Row],[Sales]]-Table1[[#This Row],[Total_Cost]]</f>
        <v>6895</v>
      </c>
      <c r="N1781" s="1">
        <f>Table1[[#This Row],[Profit]]/Table1[[#This Row],[Sales]]</f>
        <v>0.5</v>
      </c>
      <c r="O1781" t="str">
        <f>TEXT(Table1[[#This Row],[Order_Date]],"mmmm")</f>
        <v>September</v>
      </c>
      <c r="P1781">
        <f>YEAR(Table1[[#This Row],[Order_Date]])</f>
        <v>2024</v>
      </c>
      <c r="Q1781" t="str">
        <f>"Q"&amp;ROUNDUP(MONTH(Table1[[#This Row],[Order_Date]])/3,0)</f>
        <v>Q3</v>
      </c>
    </row>
    <row r="1782" spans="1:17" x14ac:dyDescent="0.25">
      <c r="A1782" t="s">
        <v>3376</v>
      </c>
      <c r="B1782" t="s">
        <v>449</v>
      </c>
      <c r="C1782" t="s">
        <v>581</v>
      </c>
      <c r="D1782" t="s">
        <v>104</v>
      </c>
      <c r="E1782" t="str">
        <f>_xlfn.XLOOKUP(Table1[[#This Row],[Product_ID]],[1]!Table1[Product_ID],[1]!Table1[Product_Name])</f>
        <v>Electronics Product 72</v>
      </c>
      <c r="F1782" t="str">
        <f>_xlfn.XLOOKUP(Table1[[#This Row],[Product_ID]],[1]!Table1[Product_ID],[1]!Table1[Category])</f>
        <v>Electronics</v>
      </c>
      <c r="G1782">
        <f>_xlfn.XLOOKUP(Table1[[#This Row],[Product_ID]],[1]!Table1[Product_ID],[1]!Table1[Unit_Price])</f>
        <v>27555</v>
      </c>
      <c r="H1782">
        <f>_xlfn.XLOOKUP(Table1[[#This Row],[Product_ID]],[1]!Table1[Product_ID],[1]!Table1[Cost])</f>
        <v>19288.5</v>
      </c>
      <c r="I1782">
        <v>1</v>
      </c>
      <c r="J1782">
        <v>10</v>
      </c>
      <c r="K1782">
        <f>Table1[[#This Row],[Quantity]]*Table1[[#This Row],[Unit_Price]]</f>
        <v>27555</v>
      </c>
      <c r="L1782">
        <f>Table1[[#This Row],[Quantity]]*Table1[[#This Row],[Cost]]</f>
        <v>19288.5</v>
      </c>
      <c r="M1782">
        <f>Table1[[#This Row],[Sales]]-Table1[[#This Row],[Total_Cost]]</f>
        <v>8266.5</v>
      </c>
      <c r="N1782" s="1">
        <f>Table1[[#This Row],[Profit]]/Table1[[#This Row],[Sales]]</f>
        <v>0.3</v>
      </c>
      <c r="O1782" t="str">
        <f>TEXT(Table1[[#This Row],[Order_Date]],"mmmm")</f>
        <v>December</v>
      </c>
      <c r="P1782">
        <f>YEAR(Table1[[#This Row],[Order_Date]])</f>
        <v>2025</v>
      </c>
      <c r="Q1782" t="str">
        <f>"Q"&amp;ROUNDUP(MONTH(Table1[[#This Row],[Order_Date]])/3,0)</f>
        <v>Q4</v>
      </c>
    </row>
    <row r="1783" spans="1:17" x14ac:dyDescent="0.25">
      <c r="A1783" t="s">
        <v>3377</v>
      </c>
      <c r="B1783" t="s">
        <v>3332</v>
      </c>
      <c r="C1783" t="s">
        <v>689</v>
      </c>
      <c r="D1783" t="s">
        <v>49</v>
      </c>
      <c r="E1783" t="str">
        <f>_xlfn.XLOOKUP(Table1[[#This Row],[Product_ID]],[1]!Table1[Product_ID],[1]!Table1[Product_Name])</f>
        <v>Sports Product 65</v>
      </c>
      <c r="F1783" t="str">
        <f>_xlfn.XLOOKUP(Table1[[#This Row],[Product_ID]],[1]!Table1[Product_ID],[1]!Table1[Category])</f>
        <v>Sports</v>
      </c>
      <c r="G1783">
        <f>_xlfn.XLOOKUP(Table1[[#This Row],[Product_ID]],[1]!Table1[Product_ID],[1]!Table1[Unit_Price])</f>
        <v>4421</v>
      </c>
      <c r="H1783">
        <f>_xlfn.XLOOKUP(Table1[[#This Row],[Product_ID]],[1]!Table1[Product_ID],[1]!Table1[Cost])</f>
        <v>3094.7</v>
      </c>
      <c r="I1783">
        <v>2</v>
      </c>
      <c r="J1783">
        <v>0</v>
      </c>
      <c r="K1783">
        <f>Table1[[#This Row],[Quantity]]*Table1[[#This Row],[Unit_Price]]</f>
        <v>8842</v>
      </c>
      <c r="L1783">
        <f>Table1[[#This Row],[Quantity]]*Table1[[#This Row],[Cost]]</f>
        <v>6189.4</v>
      </c>
      <c r="M1783">
        <f>Table1[[#This Row],[Sales]]-Table1[[#This Row],[Total_Cost]]</f>
        <v>2652.6000000000004</v>
      </c>
      <c r="N1783" s="1">
        <f>Table1[[#This Row],[Profit]]/Table1[[#This Row],[Sales]]</f>
        <v>0.30000000000000004</v>
      </c>
      <c r="O1783" t="str">
        <f>TEXT(Table1[[#This Row],[Order_Date]],"mmmm")</f>
        <v>April</v>
      </c>
      <c r="P1783">
        <f>YEAR(Table1[[#This Row],[Order_Date]])</f>
        <v>2025</v>
      </c>
      <c r="Q1783" t="str">
        <f>"Q"&amp;ROUNDUP(MONTH(Table1[[#This Row],[Order_Date]])/3,0)</f>
        <v>Q2</v>
      </c>
    </row>
    <row r="1784" spans="1:17" x14ac:dyDescent="0.25">
      <c r="A1784" t="s">
        <v>3378</v>
      </c>
      <c r="B1784" t="s">
        <v>435</v>
      </c>
      <c r="C1784" t="s">
        <v>294</v>
      </c>
      <c r="D1784" t="s">
        <v>67</v>
      </c>
      <c r="E1784" t="str">
        <f>_xlfn.XLOOKUP(Table1[[#This Row],[Product_ID]],[1]!Table1[Product_ID],[1]!Table1[Product_Name])</f>
        <v>Home &amp; Kitchen Product 12</v>
      </c>
      <c r="F1784" t="str">
        <f>_xlfn.XLOOKUP(Table1[[#This Row],[Product_ID]],[1]!Table1[Product_ID],[1]!Table1[Category])</f>
        <v>Home &amp; Kitchen</v>
      </c>
      <c r="G1784">
        <f>_xlfn.XLOOKUP(Table1[[#This Row],[Product_ID]],[1]!Table1[Product_ID],[1]!Table1[Unit_Price])</f>
        <v>1513</v>
      </c>
      <c r="H1784">
        <f>_xlfn.XLOOKUP(Table1[[#This Row],[Product_ID]],[1]!Table1[Product_ID],[1]!Table1[Cost])</f>
        <v>907.8</v>
      </c>
      <c r="I1784">
        <v>1</v>
      </c>
      <c r="J1784">
        <v>10</v>
      </c>
      <c r="K1784">
        <f>Table1[[#This Row],[Quantity]]*Table1[[#This Row],[Unit_Price]]</f>
        <v>1513</v>
      </c>
      <c r="L1784">
        <f>Table1[[#This Row],[Quantity]]*Table1[[#This Row],[Cost]]</f>
        <v>907.8</v>
      </c>
      <c r="M1784">
        <f>Table1[[#This Row],[Sales]]-Table1[[#This Row],[Total_Cost]]</f>
        <v>605.20000000000005</v>
      </c>
      <c r="N1784" s="1">
        <f>Table1[[#This Row],[Profit]]/Table1[[#This Row],[Sales]]</f>
        <v>0.4</v>
      </c>
      <c r="O1784" t="str">
        <f>TEXT(Table1[[#This Row],[Order_Date]],"mmmm")</f>
        <v>June</v>
      </c>
      <c r="P1784">
        <f>YEAR(Table1[[#This Row],[Order_Date]])</f>
        <v>2025</v>
      </c>
      <c r="Q1784" t="str">
        <f>"Q"&amp;ROUNDUP(MONTH(Table1[[#This Row],[Order_Date]])/3,0)</f>
        <v>Q2</v>
      </c>
    </row>
    <row r="1785" spans="1:17" x14ac:dyDescent="0.25">
      <c r="A1785" t="s">
        <v>3379</v>
      </c>
      <c r="B1785" t="s">
        <v>879</v>
      </c>
      <c r="C1785" t="s">
        <v>610</v>
      </c>
      <c r="D1785" t="s">
        <v>146</v>
      </c>
      <c r="E1785" t="str">
        <f>_xlfn.XLOOKUP(Table1[[#This Row],[Product_ID]],[1]!Table1[Product_ID],[1]!Table1[Product_Name])</f>
        <v>Electronics Product 8</v>
      </c>
      <c r="F1785" t="str">
        <f>_xlfn.XLOOKUP(Table1[[#This Row],[Product_ID]],[1]!Table1[Product_ID],[1]!Table1[Category])</f>
        <v>Electronics</v>
      </c>
      <c r="G1785">
        <f>_xlfn.XLOOKUP(Table1[[#This Row],[Product_ID]],[1]!Table1[Product_ID],[1]!Table1[Unit_Price])</f>
        <v>41971</v>
      </c>
      <c r="H1785">
        <f>_xlfn.XLOOKUP(Table1[[#This Row],[Product_ID]],[1]!Table1[Product_ID],[1]!Table1[Cost])</f>
        <v>29379.7</v>
      </c>
      <c r="I1785">
        <v>4</v>
      </c>
      <c r="J1785">
        <v>15</v>
      </c>
      <c r="K1785">
        <f>Table1[[#This Row],[Quantity]]*Table1[[#This Row],[Unit_Price]]</f>
        <v>167884</v>
      </c>
      <c r="L1785">
        <f>Table1[[#This Row],[Quantity]]*Table1[[#This Row],[Cost]]</f>
        <v>117518.8</v>
      </c>
      <c r="M1785">
        <f>Table1[[#This Row],[Sales]]-Table1[[#This Row],[Total_Cost]]</f>
        <v>50365.2</v>
      </c>
      <c r="N1785" s="1">
        <f>Table1[[#This Row],[Profit]]/Table1[[#This Row],[Sales]]</f>
        <v>0.3</v>
      </c>
      <c r="O1785" t="str">
        <f>TEXT(Table1[[#This Row],[Order_Date]],"mmmm")</f>
        <v>March</v>
      </c>
      <c r="P1785">
        <f>YEAR(Table1[[#This Row],[Order_Date]])</f>
        <v>2024</v>
      </c>
      <c r="Q1785" t="str">
        <f>"Q"&amp;ROUNDUP(MONTH(Table1[[#This Row],[Order_Date]])/3,0)</f>
        <v>Q1</v>
      </c>
    </row>
    <row r="1786" spans="1:17" x14ac:dyDescent="0.25">
      <c r="A1786" t="s">
        <v>3380</v>
      </c>
      <c r="B1786" t="s">
        <v>2871</v>
      </c>
      <c r="C1786" t="s">
        <v>3381</v>
      </c>
      <c r="D1786" t="s">
        <v>111</v>
      </c>
      <c r="E1786" t="str">
        <f>_xlfn.XLOOKUP(Table1[[#This Row],[Product_ID]],[1]!Table1[Product_ID],[1]!Table1[Product_Name])</f>
        <v>Sports Product 20</v>
      </c>
      <c r="F1786" t="str">
        <f>_xlfn.XLOOKUP(Table1[[#This Row],[Product_ID]],[1]!Table1[Product_ID],[1]!Table1[Category])</f>
        <v>Sports</v>
      </c>
      <c r="G1786">
        <f>_xlfn.XLOOKUP(Table1[[#This Row],[Product_ID]],[1]!Table1[Product_ID],[1]!Table1[Unit_Price])</f>
        <v>11647</v>
      </c>
      <c r="H1786">
        <f>_xlfn.XLOOKUP(Table1[[#This Row],[Product_ID]],[1]!Table1[Product_ID],[1]!Table1[Cost])</f>
        <v>8152.9</v>
      </c>
      <c r="I1786">
        <v>2</v>
      </c>
      <c r="J1786">
        <v>10</v>
      </c>
      <c r="K1786">
        <f>Table1[[#This Row],[Quantity]]*Table1[[#This Row],[Unit_Price]]</f>
        <v>23294</v>
      </c>
      <c r="L1786">
        <f>Table1[[#This Row],[Quantity]]*Table1[[#This Row],[Cost]]</f>
        <v>16305.8</v>
      </c>
      <c r="M1786">
        <f>Table1[[#This Row],[Sales]]-Table1[[#This Row],[Total_Cost]]</f>
        <v>6988.2000000000007</v>
      </c>
      <c r="N1786" s="1">
        <f>Table1[[#This Row],[Profit]]/Table1[[#This Row],[Sales]]</f>
        <v>0.30000000000000004</v>
      </c>
      <c r="O1786" t="str">
        <f>TEXT(Table1[[#This Row],[Order_Date]],"mmmm")</f>
        <v>November</v>
      </c>
      <c r="P1786">
        <f>YEAR(Table1[[#This Row],[Order_Date]])</f>
        <v>2024</v>
      </c>
      <c r="Q1786" t="str">
        <f>"Q"&amp;ROUNDUP(MONTH(Table1[[#This Row],[Order_Date]])/3,0)</f>
        <v>Q4</v>
      </c>
    </row>
    <row r="1787" spans="1:17" x14ac:dyDescent="0.25">
      <c r="A1787" t="s">
        <v>3382</v>
      </c>
      <c r="B1787" t="s">
        <v>2705</v>
      </c>
      <c r="C1787" t="s">
        <v>1228</v>
      </c>
      <c r="D1787" t="s">
        <v>49</v>
      </c>
      <c r="E1787" t="str">
        <f>_xlfn.XLOOKUP(Table1[[#This Row],[Product_ID]],[1]!Table1[Product_ID],[1]!Table1[Product_Name])</f>
        <v>Sports Product 65</v>
      </c>
      <c r="F1787" t="str">
        <f>_xlfn.XLOOKUP(Table1[[#This Row],[Product_ID]],[1]!Table1[Product_ID],[1]!Table1[Category])</f>
        <v>Sports</v>
      </c>
      <c r="G1787">
        <f>_xlfn.XLOOKUP(Table1[[#This Row],[Product_ID]],[1]!Table1[Product_ID],[1]!Table1[Unit_Price])</f>
        <v>4421</v>
      </c>
      <c r="H1787">
        <f>_xlfn.XLOOKUP(Table1[[#This Row],[Product_ID]],[1]!Table1[Product_ID],[1]!Table1[Cost])</f>
        <v>3094.7</v>
      </c>
      <c r="I1787">
        <v>2</v>
      </c>
      <c r="J1787">
        <v>20</v>
      </c>
      <c r="K1787">
        <f>Table1[[#This Row],[Quantity]]*Table1[[#This Row],[Unit_Price]]</f>
        <v>8842</v>
      </c>
      <c r="L1787">
        <f>Table1[[#This Row],[Quantity]]*Table1[[#This Row],[Cost]]</f>
        <v>6189.4</v>
      </c>
      <c r="M1787">
        <f>Table1[[#This Row],[Sales]]-Table1[[#This Row],[Total_Cost]]</f>
        <v>2652.6000000000004</v>
      </c>
      <c r="N1787" s="1">
        <f>Table1[[#This Row],[Profit]]/Table1[[#This Row],[Sales]]</f>
        <v>0.30000000000000004</v>
      </c>
      <c r="O1787" t="str">
        <f>TEXT(Table1[[#This Row],[Order_Date]],"mmmm")</f>
        <v>January</v>
      </c>
      <c r="P1787">
        <f>YEAR(Table1[[#This Row],[Order_Date]])</f>
        <v>2025</v>
      </c>
      <c r="Q1787" t="str">
        <f>"Q"&amp;ROUNDUP(MONTH(Table1[[#This Row],[Order_Date]])/3,0)</f>
        <v>Q1</v>
      </c>
    </row>
    <row r="1788" spans="1:17" x14ac:dyDescent="0.25">
      <c r="A1788" t="s">
        <v>3383</v>
      </c>
      <c r="B1788" t="s">
        <v>1388</v>
      </c>
      <c r="C1788" t="s">
        <v>414</v>
      </c>
      <c r="D1788" t="s">
        <v>45</v>
      </c>
      <c r="E1788" t="str">
        <f>_xlfn.XLOOKUP(Table1[[#This Row],[Product_ID]],[1]!Table1[Product_ID],[1]!Table1[Product_Name])</f>
        <v>Clothing Product 32</v>
      </c>
      <c r="F1788" t="str">
        <f>_xlfn.XLOOKUP(Table1[[#This Row],[Product_ID]],[1]!Table1[Product_ID],[1]!Table1[Category])</f>
        <v>Clothing</v>
      </c>
      <c r="G1788">
        <f>_xlfn.XLOOKUP(Table1[[#This Row],[Product_ID]],[1]!Table1[Product_ID],[1]!Table1[Unit_Price])</f>
        <v>3034</v>
      </c>
      <c r="H1788">
        <f>_xlfn.XLOOKUP(Table1[[#This Row],[Product_ID]],[1]!Table1[Product_ID],[1]!Table1[Cost])</f>
        <v>1820.4</v>
      </c>
      <c r="I1788">
        <v>1</v>
      </c>
      <c r="J1788">
        <v>15</v>
      </c>
      <c r="K1788">
        <f>Table1[[#This Row],[Quantity]]*Table1[[#This Row],[Unit_Price]]</f>
        <v>3034</v>
      </c>
      <c r="L1788">
        <f>Table1[[#This Row],[Quantity]]*Table1[[#This Row],[Cost]]</f>
        <v>1820.4</v>
      </c>
      <c r="M1788">
        <f>Table1[[#This Row],[Sales]]-Table1[[#This Row],[Total_Cost]]</f>
        <v>1213.5999999999999</v>
      </c>
      <c r="N1788" s="1">
        <f>Table1[[#This Row],[Profit]]/Table1[[#This Row],[Sales]]</f>
        <v>0.39999999999999997</v>
      </c>
      <c r="O1788" t="str">
        <f>TEXT(Table1[[#This Row],[Order_Date]],"mmmm")</f>
        <v>February</v>
      </c>
      <c r="P1788">
        <f>YEAR(Table1[[#This Row],[Order_Date]])</f>
        <v>2025</v>
      </c>
      <c r="Q1788" t="str">
        <f>"Q"&amp;ROUNDUP(MONTH(Table1[[#This Row],[Order_Date]])/3,0)</f>
        <v>Q1</v>
      </c>
    </row>
    <row r="1789" spans="1:17" x14ac:dyDescent="0.25">
      <c r="A1789" t="s">
        <v>3384</v>
      </c>
      <c r="B1789" t="s">
        <v>121</v>
      </c>
      <c r="C1789" t="s">
        <v>1757</v>
      </c>
      <c r="D1789" t="s">
        <v>153</v>
      </c>
      <c r="E1789" t="str">
        <f>_xlfn.XLOOKUP(Table1[[#This Row],[Product_ID]],[1]!Table1[Product_ID],[1]!Table1[Product_Name])</f>
        <v>Beauty Product 98</v>
      </c>
      <c r="F1789" t="str">
        <f>_xlfn.XLOOKUP(Table1[[#This Row],[Product_ID]],[1]!Table1[Product_ID],[1]!Table1[Category])</f>
        <v>Beauty</v>
      </c>
      <c r="G1789">
        <f>_xlfn.XLOOKUP(Table1[[#This Row],[Product_ID]],[1]!Table1[Product_ID],[1]!Table1[Unit_Price])</f>
        <v>1661</v>
      </c>
      <c r="H1789">
        <f>_xlfn.XLOOKUP(Table1[[#This Row],[Product_ID]],[1]!Table1[Product_ID],[1]!Table1[Cost])</f>
        <v>830.5</v>
      </c>
      <c r="I1789">
        <v>3</v>
      </c>
      <c r="J1789">
        <v>20</v>
      </c>
      <c r="K1789">
        <f>Table1[[#This Row],[Quantity]]*Table1[[#This Row],[Unit_Price]]</f>
        <v>4983</v>
      </c>
      <c r="L1789">
        <f>Table1[[#This Row],[Quantity]]*Table1[[#This Row],[Cost]]</f>
        <v>2491.5</v>
      </c>
      <c r="M1789">
        <f>Table1[[#This Row],[Sales]]-Table1[[#This Row],[Total_Cost]]</f>
        <v>2491.5</v>
      </c>
      <c r="N1789" s="1">
        <f>Table1[[#This Row],[Profit]]/Table1[[#This Row],[Sales]]</f>
        <v>0.5</v>
      </c>
      <c r="O1789" t="str">
        <f>TEXT(Table1[[#This Row],[Order_Date]],"mmmm")</f>
        <v>December</v>
      </c>
      <c r="P1789">
        <f>YEAR(Table1[[#This Row],[Order_Date]])</f>
        <v>2024</v>
      </c>
      <c r="Q1789" t="str">
        <f>"Q"&amp;ROUNDUP(MONTH(Table1[[#This Row],[Order_Date]])/3,0)</f>
        <v>Q4</v>
      </c>
    </row>
    <row r="1790" spans="1:17" x14ac:dyDescent="0.25">
      <c r="A1790" t="s">
        <v>3385</v>
      </c>
      <c r="B1790" t="s">
        <v>1460</v>
      </c>
      <c r="C1790" t="s">
        <v>2588</v>
      </c>
      <c r="D1790" t="s">
        <v>362</v>
      </c>
      <c r="E1790" t="str">
        <f>_xlfn.XLOOKUP(Table1[[#This Row],[Product_ID]],[1]!Table1[Product_ID],[1]!Table1[Product_Name])</f>
        <v>Clothing Product 25</v>
      </c>
      <c r="F1790" t="str">
        <f>_xlfn.XLOOKUP(Table1[[#This Row],[Product_ID]],[1]!Table1[Product_ID],[1]!Table1[Category])</f>
        <v>Clothing</v>
      </c>
      <c r="G1790">
        <f>_xlfn.XLOOKUP(Table1[[#This Row],[Product_ID]],[1]!Table1[Product_ID],[1]!Table1[Unit_Price])</f>
        <v>696</v>
      </c>
      <c r="H1790">
        <f>_xlfn.XLOOKUP(Table1[[#This Row],[Product_ID]],[1]!Table1[Product_ID],[1]!Table1[Cost])</f>
        <v>348</v>
      </c>
      <c r="I1790">
        <v>5</v>
      </c>
      <c r="J1790">
        <v>0</v>
      </c>
      <c r="K1790">
        <f>Table1[[#This Row],[Quantity]]*Table1[[#This Row],[Unit_Price]]</f>
        <v>3480</v>
      </c>
      <c r="L1790">
        <f>Table1[[#This Row],[Quantity]]*Table1[[#This Row],[Cost]]</f>
        <v>1740</v>
      </c>
      <c r="M1790">
        <f>Table1[[#This Row],[Sales]]-Table1[[#This Row],[Total_Cost]]</f>
        <v>1740</v>
      </c>
      <c r="N1790" s="1">
        <f>Table1[[#This Row],[Profit]]/Table1[[#This Row],[Sales]]</f>
        <v>0.5</v>
      </c>
      <c r="O1790" t="str">
        <f>TEXT(Table1[[#This Row],[Order_Date]],"mmmm")</f>
        <v>June</v>
      </c>
      <c r="P1790">
        <f>YEAR(Table1[[#This Row],[Order_Date]])</f>
        <v>2024</v>
      </c>
      <c r="Q1790" t="str">
        <f>"Q"&amp;ROUNDUP(MONTH(Table1[[#This Row],[Order_Date]])/3,0)</f>
        <v>Q2</v>
      </c>
    </row>
    <row r="1791" spans="1:17" x14ac:dyDescent="0.25">
      <c r="A1791" t="s">
        <v>3386</v>
      </c>
      <c r="B1791" t="s">
        <v>1077</v>
      </c>
      <c r="C1791" t="s">
        <v>527</v>
      </c>
      <c r="D1791" t="s">
        <v>33</v>
      </c>
      <c r="E1791" t="str">
        <f>_xlfn.XLOOKUP(Table1[[#This Row],[Product_ID]],[1]!Table1[Product_ID],[1]!Table1[Product_Name])</f>
        <v>Sports Product 88</v>
      </c>
      <c r="F1791" t="str">
        <f>_xlfn.XLOOKUP(Table1[[#This Row],[Product_ID]],[1]!Table1[Product_ID],[1]!Table1[Category])</f>
        <v>Sports</v>
      </c>
      <c r="G1791">
        <f>_xlfn.XLOOKUP(Table1[[#This Row],[Product_ID]],[1]!Table1[Product_ID],[1]!Table1[Unit_Price])</f>
        <v>11542</v>
      </c>
      <c r="H1791">
        <f>_xlfn.XLOOKUP(Table1[[#This Row],[Product_ID]],[1]!Table1[Product_ID],[1]!Table1[Cost])</f>
        <v>6925.2</v>
      </c>
      <c r="I1791">
        <v>5</v>
      </c>
      <c r="J1791">
        <v>5</v>
      </c>
      <c r="K1791">
        <f>Table1[[#This Row],[Quantity]]*Table1[[#This Row],[Unit_Price]]</f>
        <v>57710</v>
      </c>
      <c r="L1791">
        <f>Table1[[#This Row],[Quantity]]*Table1[[#This Row],[Cost]]</f>
        <v>34626</v>
      </c>
      <c r="M1791">
        <f>Table1[[#This Row],[Sales]]-Table1[[#This Row],[Total_Cost]]</f>
        <v>23084</v>
      </c>
      <c r="N1791" s="1">
        <f>Table1[[#This Row],[Profit]]/Table1[[#This Row],[Sales]]</f>
        <v>0.4</v>
      </c>
      <c r="O1791" t="str">
        <f>TEXT(Table1[[#This Row],[Order_Date]],"mmmm")</f>
        <v>August</v>
      </c>
      <c r="P1791">
        <f>YEAR(Table1[[#This Row],[Order_Date]])</f>
        <v>2025</v>
      </c>
      <c r="Q1791" t="str">
        <f>"Q"&amp;ROUNDUP(MONTH(Table1[[#This Row],[Order_Date]])/3,0)</f>
        <v>Q3</v>
      </c>
    </row>
    <row r="1792" spans="1:17" x14ac:dyDescent="0.25">
      <c r="A1792" t="s">
        <v>3387</v>
      </c>
      <c r="B1792" t="s">
        <v>1492</v>
      </c>
      <c r="C1792" t="s">
        <v>1178</v>
      </c>
      <c r="D1792" t="s">
        <v>85</v>
      </c>
      <c r="E1792" t="str">
        <f>_xlfn.XLOOKUP(Table1[[#This Row],[Product_ID]],[1]!Table1[Product_ID],[1]!Table1[Product_Name])</f>
        <v>Clothing Product 63</v>
      </c>
      <c r="F1792" t="str">
        <f>_xlfn.XLOOKUP(Table1[[#This Row],[Product_ID]],[1]!Table1[Product_ID],[1]!Table1[Category])</f>
        <v>Clothing</v>
      </c>
      <c r="G1792">
        <f>_xlfn.XLOOKUP(Table1[[#This Row],[Product_ID]],[1]!Table1[Product_ID],[1]!Table1[Unit_Price])</f>
        <v>3643</v>
      </c>
      <c r="H1792">
        <f>_xlfn.XLOOKUP(Table1[[#This Row],[Product_ID]],[1]!Table1[Product_ID],[1]!Table1[Cost])</f>
        <v>2185.8000000000002</v>
      </c>
      <c r="I1792">
        <v>5</v>
      </c>
      <c r="J1792">
        <v>20</v>
      </c>
      <c r="K1792">
        <f>Table1[[#This Row],[Quantity]]*Table1[[#This Row],[Unit_Price]]</f>
        <v>18215</v>
      </c>
      <c r="L1792">
        <f>Table1[[#This Row],[Quantity]]*Table1[[#This Row],[Cost]]</f>
        <v>10929</v>
      </c>
      <c r="M1792">
        <f>Table1[[#This Row],[Sales]]-Table1[[#This Row],[Total_Cost]]</f>
        <v>7286</v>
      </c>
      <c r="N1792" s="1">
        <f>Table1[[#This Row],[Profit]]/Table1[[#This Row],[Sales]]</f>
        <v>0.4</v>
      </c>
      <c r="O1792" t="str">
        <f>TEXT(Table1[[#This Row],[Order_Date]],"mmmm")</f>
        <v>July</v>
      </c>
      <c r="P1792">
        <f>YEAR(Table1[[#This Row],[Order_Date]])</f>
        <v>2024</v>
      </c>
      <c r="Q1792" t="str">
        <f>"Q"&amp;ROUNDUP(MONTH(Table1[[#This Row],[Order_Date]])/3,0)</f>
        <v>Q3</v>
      </c>
    </row>
    <row r="1793" spans="1:17" x14ac:dyDescent="0.25">
      <c r="A1793" t="s">
        <v>3388</v>
      </c>
      <c r="B1793" t="s">
        <v>2821</v>
      </c>
      <c r="C1793" t="s">
        <v>351</v>
      </c>
      <c r="D1793" t="s">
        <v>377</v>
      </c>
      <c r="E1793" t="str">
        <f>_xlfn.XLOOKUP(Table1[[#This Row],[Product_ID]],[1]!Table1[Product_ID],[1]!Table1[Product_Name])</f>
        <v>Sports Product 2</v>
      </c>
      <c r="F1793" t="str">
        <f>_xlfn.XLOOKUP(Table1[[#This Row],[Product_ID]],[1]!Table1[Product_ID],[1]!Table1[Category])</f>
        <v>Sports</v>
      </c>
      <c r="G1793">
        <f>_xlfn.XLOOKUP(Table1[[#This Row],[Product_ID]],[1]!Table1[Product_ID],[1]!Table1[Unit_Price])</f>
        <v>4241</v>
      </c>
      <c r="H1793">
        <f>_xlfn.XLOOKUP(Table1[[#This Row],[Product_ID]],[1]!Table1[Product_ID],[1]!Table1[Cost])</f>
        <v>2120.5</v>
      </c>
      <c r="I1793">
        <v>2</v>
      </c>
      <c r="J1793">
        <v>0</v>
      </c>
      <c r="K1793">
        <f>Table1[[#This Row],[Quantity]]*Table1[[#This Row],[Unit_Price]]</f>
        <v>8482</v>
      </c>
      <c r="L1793">
        <f>Table1[[#This Row],[Quantity]]*Table1[[#This Row],[Cost]]</f>
        <v>4241</v>
      </c>
      <c r="M1793">
        <f>Table1[[#This Row],[Sales]]-Table1[[#This Row],[Total_Cost]]</f>
        <v>4241</v>
      </c>
      <c r="N1793" s="1">
        <f>Table1[[#This Row],[Profit]]/Table1[[#This Row],[Sales]]</f>
        <v>0.5</v>
      </c>
      <c r="O1793" t="str">
        <f>TEXT(Table1[[#This Row],[Order_Date]],"mmmm")</f>
        <v>May</v>
      </c>
      <c r="P1793">
        <f>YEAR(Table1[[#This Row],[Order_Date]])</f>
        <v>2025</v>
      </c>
      <c r="Q1793" t="str">
        <f>"Q"&amp;ROUNDUP(MONTH(Table1[[#This Row],[Order_Date]])/3,0)</f>
        <v>Q2</v>
      </c>
    </row>
    <row r="1794" spans="1:17" x14ac:dyDescent="0.25">
      <c r="A1794" t="s">
        <v>3389</v>
      </c>
      <c r="B1794" t="s">
        <v>1093</v>
      </c>
      <c r="C1794" t="s">
        <v>673</v>
      </c>
      <c r="D1794" t="s">
        <v>409</v>
      </c>
      <c r="E1794" t="str">
        <f>_xlfn.XLOOKUP(Table1[[#This Row],[Product_ID]],[1]!Table1[Product_ID],[1]!Table1[Product_Name])</f>
        <v>Home &amp; Kitchen Product 68</v>
      </c>
      <c r="F1794" t="str">
        <f>_xlfn.XLOOKUP(Table1[[#This Row],[Product_ID]],[1]!Table1[Product_ID],[1]!Table1[Category])</f>
        <v>Home &amp; Kitchen</v>
      </c>
      <c r="G1794">
        <f>_xlfn.XLOOKUP(Table1[[#This Row],[Product_ID]],[1]!Table1[Product_ID],[1]!Table1[Unit_Price])</f>
        <v>7252</v>
      </c>
      <c r="H1794">
        <f>_xlfn.XLOOKUP(Table1[[#This Row],[Product_ID]],[1]!Table1[Product_ID],[1]!Table1[Cost])</f>
        <v>3626</v>
      </c>
      <c r="I1794">
        <v>4</v>
      </c>
      <c r="J1794">
        <v>15</v>
      </c>
      <c r="K1794">
        <f>Table1[[#This Row],[Quantity]]*Table1[[#This Row],[Unit_Price]]</f>
        <v>29008</v>
      </c>
      <c r="L1794">
        <f>Table1[[#This Row],[Quantity]]*Table1[[#This Row],[Cost]]</f>
        <v>14504</v>
      </c>
      <c r="M1794">
        <f>Table1[[#This Row],[Sales]]-Table1[[#This Row],[Total_Cost]]</f>
        <v>14504</v>
      </c>
      <c r="N1794" s="1">
        <f>Table1[[#This Row],[Profit]]/Table1[[#This Row],[Sales]]</f>
        <v>0.5</v>
      </c>
      <c r="O1794" t="str">
        <f>TEXT(Table1[[#This Row],[Order_Date]],"mmmm")</f>
        <v>September</v>
      </c>
      <c r="P1794">
        <f>YEAR(Table1[[#This Row],[Order_Date]])</f>
        <v>2024</v>
      </c>
      <c r="Q1794" t="str">
        <f>"Q"&amp;ROUNDUP(MONTH(Table1[[#This Row],[Order_Date]])/3,0)</f>
        <v>Q3</v>
      </c>
    </row>
    <row r="1795" spans="1:17" x14ac:dyDescent="0.25">
      <c r="A1795" t="s">
        <v>3390</v>
      </c>
      <c r="B1795" t="s">
        <v>306</v>
      </c>
      <c r="C1795" t="s">
        <v>253</v>
      </c>
      <c r="D1795" t="s">
        <v>297</v>
      </c>
      <c r="E1795" t="str">
        <f>_xlfn.XLOOKUP(Table1[[#This Row],[Product_ID]],[1]!Table1[Product_ID],[1]!Table1[Product_Name])</f>
        <v>Home &amp; Kitchen Product 64</v>
      </c>
      <c r="F1795" t="str">
        <f>_xlfn.XLOOKUP(Table1[[#This Row],[Product_ID]],[1]!Table1[Product_ID],[1]!Table1[Category])</f>
        <v>Home &amp; Kitchen</v>
      </c>
      <c r="G1795">
        <f>_xlfn.XLOOKUP(Table1[[#This Row],[Product_ID]],[1]!Table1[Product_ID],[1]!Table1[Unit_Price])</f>
        <v>8274</v>
      </c>
      <c r="H1795">
        <f>_xlfn.XLOOKUP(Table1[[#This Row],[Product_ID]],[1]!Table1[Product_ID],[1]!Table1[Cost])</f>
        <v>5791.8</v>
      </c>
      <c r="I1795">
        <v>1</v>
      </c>
      <c r="J1795">
        <v>10</v>
      </c>
      <c r="K1795">
        <f>Table1[[#This Row],[Quantity]]*Table1[[#This Row],[Unit_Price]]</f>
        <v>8274</v>
      </c>
      <c r="L1795">
        <f>Table1[[#This Row],[Quantity]]*Table1[[#This Row],[Cost]]</f>
        <v>5791.8</v>
      </c>
      <c r="M1795">
        <f>Table1[[#This Row],[Sales]]-Table1[[#This Row],[Total_Cost]]</f>
        <v>2482.1999999999998</v>
      </c>
      <c r="N1795" s="1">
        <f>Table1[[#This Row],[Profit]]/Table1[[#This Row],[Sales]]</f>
        <v>0.3</v>
      </c>
      <c r="O1795" t="str">
        <f>TEXT(Table1[[#This Row],[Order_Date]],"mmmm")</f>
        <v>January</v>
      </c>
      <c r="P1795">
        <f>YEAR(Table1[[#This Row],[Order_Date]])</f>
        <v>2024</v>
      </c>
      <c r="Q1795" t="str">
        <f>"Q"&amp;ROUNDUP(MONTH(Table1[[#This Row],[Order_Date]])/3,0)</f>
        <v>Q1</v>
      </c>
    </row>
    <row r="1796" spans="1:17" x14ac:dyDescent="0.25">
      <c r="A1796" t="s">
        <v>3391</v>
      </c>
      <c r="B1796" t="s">
        <v>1640</v>
      </c>
      <c r="C1796" t="s">
        <v>1851</v>
      </c>
      <c r="D1796" t="s">
        <v>331</v>
      </c>
      <c r="E1796" t="str">
        <f>_xlfn.XLOOKUP(Table1[[#This Row],[Product_ID]],[1]!Table1[Product_ID],[1]!Table1[Product_Name])</f>
        <v>Electronics Product 24</v>
      </c>
      <c r="F1796" t="str">
        <f>_xlfn.XLOOKUP(Table1[[#This Row],[Product_ID]],[1]!Table1[Product_ID],[1]!Table1[Category])</f>
        <v>Electronics</v>
      </c>
      <c r="G1796">
        <f>_xlfn.XLOOKUP(Table1[[#This Row],[Product_ID]],[1]!Table1[Product_ID],[1]!Table1[Unit_Price])</f>
        <v>9702</v>
      </c>
      <c r="H1796">
        <f>_xlfn.XLOOKUP(Table1[[#This Row],[Product_ID]],[1]!Table1[Product_ID],[1]!Table1[Cost])</f>
        <v>4851</v>
      </c>
      <c r="I1796">
        <v>4</v>
      </c>
      <c r="J1796">
        <v>0</v>
      </c>
      <c r="K1796">
        <f>Table1[[#This Row],[Quantity]]*Table1[[#This Row],[Unit_Price]]</f>
        <v>38808</v>
      </c>
      <c r="L1796">
        <f>Table1[[#This Row],[Quantity]]*Table1[[#This Row],[Cost]]</f>
        <v>19404</v>
      </c>
      <c r="M1796">
        <f>Table1[[#This Row],[Sales]]-Table1[[#This Row],[Total_Cost]]</f>
        <v>19404</v>
      </c>
      <c r="N1796" s="1">
        <f>Table1[[#This Row],[Profit]]/Table1[[#This Row],[Sales]]</f>
        <v>0.5</v>
      </c>
      <c r="O1796" t="str">
        <f>TEXT(Table1[[#This Row],[Order_Date]],"mmmm")</f>
        <v>February</v>
      </c>
      <c r="P1796">
        <f>YEAR(Table1[[#This Row],[Order_Date]])</f>
        <v>2024</v>
      </c>
      <c r="Q1796" t="str">
        <f>"Q"&amp;ROUNDUP(MONTH(Table1[[#This Row],[Order_Date]])/3,0)</f>
        <v>Q1</v>
      </c>
    </row>
    <row r="1797" spans="1:17" x14ac:dyDescent="0.25">
      <c r="A1797" t="s">
        <v>3392</v>
      </c>
      <c r="B1797" t="s">
        <v>2541</v>
      </c>
      <c r="C1797" t="s">
        <v>775</v>
      </c>
      <c r="D1797" t="s">
        <v>41</v>
      </c>
      <c r="E1797" t="str">
        <f>_xlfn.XLOOKUP(Table1[[#This Row],[Product_ID]],[1]!Table1[Product_ID],[1]!Table1[Product_Name])</f>
        <v>Clothing Product 86</v>
      </c>
      <c r="F1797" t="str">
        <f>_xlfn.XLOOKUP(Table1[[#This Row],[Product_ID]],[1]!Table1[Product_ID],[1]!Table1[Category])</f>
        <v>Clothing</v>
      </c>
      <c r="G1797">
        <f>_xlfn.XLOOKUP(Table1[[#This Row],[Product_ID]],[1]!Table1[Product_ID],[1]!Table1[Unit_Price])</f>
        <v>3333</v>
      </c>
      <c r="H1797">
        <f>_xlfn.XLOOKUP(Table1[[#This Row],[Product_ID]],[1]!Table1[Product_ID],[1]!Table1[Cost])</f>
        <v>2333.1</v>
      </c>
      <c r="I1797">
        <v>4</v>
      </c>
      <c r="J1797">
        <v>0</v>
      </c>
      <c r="K1797">
        <f>Table1[[#This Row],[Quantity]]*Table1[[#This Row],[Unit_Price]]</f>
        <v>13332</v>
      </c>
      <c r="L1797">
        <f>Table1[[#This Row],[Quantity]]*Table1[[#This Row],[Cost]]</f>
        <v>9332.4</v>
      </c>
      <c r="M1797">
        <f>Table1[[#This Row],[Sales]]-Table1[[#This Row],[Total_Cost]]</f>
        <v>3999.6000000000004</v>
      </c>
      <c r="N1797" s="1">
        <f>Table1[[#This Row],[Profit]]/Table1[[#This Row],[Sales]]</f>
        <v>0.30000000000000004</v>
      </c>
      <c r="O1797" t="str">
        <f>TEXT(Table1[[#This Row],[Order_Date]],"mmmm")</f>
        <v>June</v>
      </c>
      <c r="P1797">
        <f>YEAR(Table1[[#This Row],[Order_Date]])</f>
        <v>2025</v>
      </c>
      <c r="Q1797" t="str">
        <f>"Q"&amp;ROUNDUP(MONTH(Table1[[#This Row],[Order_Date]])/3,0)</f>
        <v>Q2</v>
      </c>
    </row>
    <row r="1798" spans="1:17" x14ac:dyDescent="0.25">
      <c r="A1798" t="s">
        <v>3393</v>
      </c>
      <c r="B1798" t="s">
        <v>2161</v>
      </c>
      <c r="C1798" t="s">
        <v>2563</v>
      </c>
      <c r="D1798" t="s">
        <v>45</v>
      </c>
      <c r="E1798" t="str">
        <f>_xlfn.XLOOKUP(Table1[[#This Row],[Product_ID]],[1]!Table1[Product_ID],[1]!Table1[Product_Name])</f>
        <v>Clothing Product 32</v>
      </c>
      <c r="F1798" t="str">
        <f>_xlfn.XLOOKUP(Table1[[#This Row],[Product_ID]],[1]!Table1[Product_ID],[1]!Table1[Category])</f>
        <v>Clothing</v>
      </c>
      <c r="G1798">
        <f>_xlfn.XLOOKUP(Table1[[#This Row],[Product_ID]],[1]!Table1[Product_ID],[1]!Table1[Unit_Price])</f>
        <v>3034</v>
      </c>
      <c r="H1798">
        <f>_xlfn.XLOOKUP(Table1[[#This Row],[Product_ID]],[1]!Table1[Product_ID],[1]!Table1[Cost])</f>
        <v>1820.4</v>
      </c>
      <c r="I1798">
        <v>2</v>
      </c>
      <c r="J1798">
        <v>0</v>
      </c>
      <c r="K1798">
        <f>Table1[[#This Row],[Quantity]]*Table1[[#This Row],[Unit_Price]]</f>
        <v>6068</v>
      </c>
      <c r="L1798">
        <f>Table1[[#This Row],[Quantity]]*Table1[[#This Row],[Cost]]</f>
        <v>3640.8</v>
      </c>
      <c r="M1798">
        <f>Table1[[#This Row],[Sales]]-Table1[[#This Row],[Total_Cost]]</f>
        <v>2427.1999999999998</v>
      </c>
      <c r="N1798" s="1">
        <f>Table1[[#This Row],[Profit]]/Table1[[#This Row],[Sales]]</f>
        <v>0.39999999999999997</v>
      </c>
      <c r="O1798" t="str">
        <f>TEXT(Table1[[#This Row],[Order_Date]],"mmmm")</f>
        <v>March</v>
      </c>
      <c r="P1798">
        <f>YEAR(Table1[[#This Row],[Order_Date]])</f>
        <v>2024</v>
      </c>
      <c r="Q1798" t="str">
        <f>"Q"&amp;ROUNDUP(MONTH(Table1[[#This Row],[Order_Date]])/3,0)</f>
        <v>Q1</v>
      </c>
    </row>
    <row r="1799" spans="1:17" x14ac:dyDescent="0.25">
      <c r="A1799" t="s">
        <v>3394</v>
      </c>
      <c r="B1799" t="s">
        <v>87</v>
      </c>
      <c r="C1799" t="s">
        <v>1075</v>
      </c>
      <c r="D1799" t="s">
        <v>175</v>
      </c>
      <c r="E1799" t="str">
        <f>_xlfn.XLOOKUP(Table1[[#This Row],[Product_ID]],[1]!Table1[Product_ID],[1]!Table1[Product_Name])</f>
        <v>Clothing Product 49</v>
      </c>
      <c r="F1799" t="str">
        <f>_xlfn.XLOOKUP(Table1[[#This Row],[Product_ID]],[1]!Table1[Product_ID],[1]!Table1[Category])</f>
        <v>Clothing</v>
      </c>
      <c r="G1799">
        <f>_xlfn.XLOOKUP(Table1[[#This Row],[Product_ID]],[1]!Table1[Product_ID],[1]!Table1[Unit_Price])</f>
        <v>4071</v>
      </c>
      <c r="H1799">
        <f>_xlfn.XLOOKUP(Table1[[#This Row],[Product_ID]],[1]!Table1[Product_ID],[1]!Table1[Cost])</f>
        <v>2442.6</v>
      </c>
      <c r="I1799">
        <v>1</v>
      </c>
      <c r="J1799">
        <v>15</v>
      </c>
      <c r="K1799">
        <f>Table1[[#This Row],[Quantity]]*Table1[[#This Row],[Unit_Price]]</f>
        <v>4071</v>
      </c>
      <c r="L1799">
        <f>Table1[[#This Row],[Quantity]]*Table1[[#This Row],[Cost]]</f>
        <v>2442.6</v>
      </c>
      <c r="M1799">
        <f>Table1[[#This Row],[Sales]]-Table1[[#This Row],[Total_Cost]]</f>
        <v>1628.4</v>
      </c>
      <c r="N1799" s="1">
        <f>Table1[[#This Row],[Profit]]/Table1[[#This Row],[Sales]]</f>
        <v>0.4</v>
      </c>
      <c r="O1799" t="str">
        <f>TEXT(Table1[[#This Row],[Order_Date]],"mmmm")</f>
        <v>February</v>
      </c>
      <c r="P1799">
        <f>YEAR(Table1[[#This Row],[Order_Date]])</f>
        <v>2025</v>
      </c>
      <c r="Q1799" t="str">
        <f>"Q"&amp;ROUNDUP(MONTH(Table1[[#This Row],[Order_Date]])/3,0)</f>
        <v>Q1</v>
      </c>
    </row>
    <row r="1800" spans="1:17" x14ac:dyDescent="0.25">
      <c r="A1800" t="s">
        <v>3395</v>
      </c>
      <c r="B1800" t="s">
        <v>242</v>
      </c>
      <c r="C1800" t="s">
        <v>1828</v>
      </c>
      <c r="D1800" t="s">
        <v>164</v>
      </c>
      <c r="E1800" t="str">
        <f>_xlfn.XLOOKUP(Table1[[#This Row],[Product_ID]],[1]!Table1[Product_ID],[1]!Table1[Product_Name])</f>
        <v>Home &amp; Kitchen Product 11</v>
      </c>
      <c r="F1800" t="str">
        <f>_xlfn.XLOOKUP(Table1[[#This Row],[Product_ID]],[1]!Table1[Product_ID],[1]!Table1[Category])</f>
        <v>Home &amp; Kitchen</v>
      </c>
      <c r="G1800">
        <f>_xlfn.XLOOKUP(Table1[[#This Row],[Product_ID]],[1]!Table1[Product_ID],[1]!Table1[Unit_Price])</f>
        <v>4339</v>
      </c>
      <c r="H1800">
        <f>_xlfn.XLOOKUP(Table1[[#This Row],[Product_ID]],[1]!Table1[Product_ID],[1]!Table1[Cost])</f>
        <v>2169.5</v>
      </c>
      <c r="I1800">
        <v>1</v>
      </c>
      <c r="J1800">
        <v>0</v>
      </c>
      <c r="K1800">
        <f>Table1[[#This Row],[Quantity]]*Table1[[#This Row],[Unit_Price]]</f>
        <v>4339</v>
      </c>
      <c r="L1800">
        <f>Table1[[#This Row],[Quantity]]*Table1[[#This Row],[Cost]]</f>
        <v>2169.5</v>
      </c>
      <c r="M1800">
        <f>Table1[[#This Row],[Sales]]-Table1[[#This Row],[Total_Cost]]</f>
        <v>2169.5</v>
      </c>
      <c r="N1800" s="1">
        <f>Table1[[#This Row],[Profit]]/Table1[[#This Row],[Sales]]</f>
        <v>0.5</v>
      </c>
      <c r="O1800" t="str">
        <f>TEXT(Table1[[#This Row],[Order_Date]],"mmmm")</f>
        <v>July</v>
      </c>
      <c r="P1800">
        <f>YEAR(Table1[[#This Row],[Order_Date]])</f>
        <v>2025</v>
      </c>
      <c r="Q1800" t="str">
        <f>"Q"&amp;ROUNDUP(MONTH(Table1[[#This Row],[Order_Date]])/3,0)</f>
        <v>Q3</v>
      </c>
    </row>
    <row r="1801" spans="1:17" x14ac:dyDescent="0.25">
      <c r="A1801" t="s">
        <v>3396</v>
      </c>
      <c r="B1801" t="s">
        <v>2385</v>
      </c>
      <c r="C1801" t="s">
        <v>2212</v>
      </c>
      <c r="D1801" t="s">
        <v>362</v>
      </c>
      <c r="E1801" t="str">
        <f>_xlfn.XLOOKUP(Table1[[#This Row],[Product_ID]],[1]!Table1[Product_ID],[1]!Table1[Product_Name])</f>
        <v>Clothing Product 25</v>
      </c>
      <c r="F1801" t="str">
        <f>_xlfn.XLOOKUP(Table1[[#This Row],[Product_ID]],[1]!Table1[Product_ID],[1]!Table1[Category])</f>
        <v>Clothing</v>
      </c>
      <c r="G1801">
        <f>_xlfn.XLOOKUP(Table1[[#This Row],[Product_ID]],[1]!Table1[Product_ID],[1]!Table1[Unit_Price])</f>
        <v>696</v>
      </c>
      <c r="H1801">
        <f>_xlfn.XLOOKUP(Table1[[#This Row],[Product_ID]],[1]!Table1[Product_ID],[1]!Table1[Cost])</f>
        <v>348</v>
      </c>
      <c r="I1801">
        <v>1</v>
      </c>
      <c r="J1801">
        <v>10</v>
      </c>
      <c r="K1801">
        <f>Table1[[#This Row],[Quantity]]*Table1[[#This Row],[Unit_Price]]</f>
        <v>696</v>
      </c>
      <c r="L1801">
        <f>Table1[[#This Row],[Quantity]]*Table1[[#This Row],[Cost]]</f>
        <v>348</v>
      </c>
      <c r="M1801">
        <f>Table1[[#This Row],[Sales]]-Table1[[#This Row],[Total_Cost]]</f>
        <v>348</v>
      </c>
      <c r="N1801" s="1">
        <f>Table1[[#This Row],[Profit]]/Table1[[#This Row],[Sales]]</f>
        <v>0.5</v>
      </c>
      <c r="O1801" t="str">
        <f>TEXT(Table1[[#This Row],[Order_Date]],"mmmm")</f>
        <v>April</v>
      </c>
      <c r="P1801">
        <f>YEAR(Table1[[#This Row],[Order_Date]])</f>
        <v>2024</v>
      </c>
      <c r="Q1801" t="str">
        <f>"Q"&amp;ROUNDUP(MONTH(Table1[[#This Row],[Order_Date]])/3,0)</f>
        <v>Q2</v>
      </c>
    </row>
    <row r="1802" spans="1:17" x14ac:dyDescent="0.25">
      <c r="A1802" t="s">
        <v>3397</v>
      </c>
      <c r="B1802" t="s">
        <v>1960</v>
      </c>
      <c r="C1802" t="s">
        <v>2474</v>
      </c>
      <c r="D1802" t="s">
        <v>812</v>
      </c>
      <c r="E1802" t="str">
        <f>_xlfn.XLOOKUP(Table1[[#This Row],[Product_ID]],[1]!Table1[Product_ID],[1]!Table1[Product_Name])</f>
        <v>Beauty Product 5</v>
      </c>
      <c r="F1802" t="str">
        <f>_xlfn.XLOOKUP(Table1[[#This Row],[Product_ID]],[1]!Table1[Product_ID],[1]!Table1[Category])</f>
        <v>Beauty</v>
      </c>
      <c r="G1802">
        <f>_xlfn.XLOOKUP(Table1[[#This Row],[Product_ID]],[1]!Table1[Product_ID],[1]!Table1[Unit_Price])</f>
        <v>3939</v>
      </c>
      <c r="H1802">
        <f>_xlfn.XLOOKUP(Table1[[#This Row],[Product_ID]],[1]!Table1[Product_ID],[1]!Table1[Cost])</f>
        <v>2757.3</v>
      </c>
      <c r="I1802">
        <v>4</v>
      </c>
      <c r="J1802">
        <v>20</v>
      </c>
      <c r="K1802">
        <f>Table1[[#This Row],[Quantity]]*Table1[[#This Row],[Unit_Price]]</f>
        <v>15756</v>
      </c>
      <c r="L1802">
        <f>Table1[[#This Row],[Quantity]]*Table1[[#This Row],[Cost]]</f>
        <v>11029.2</v>
      </c>
      <c r="M1802">
        <f>Table1[[#This Row],[Sales]]-Table1[[#This Row],[Total_Cost]]</f>
        <v>4726.7999999999993</v>
      </c>
      <c r="N1802" s="1">
        <f>Table1[[#This Row],[Profit]]/Table1[[#This Row],[Sales]]</f>
        <v>0.29999999999999993</v>
      </c>
      <c r="O1802" t="str">
        <f>TEXT(Table1[[#This Row],[Order_Date]],"mmmm")</f>
        <v>October</v>
      </c>
      <c r="P1802">
        <f>YEAR(Table1[[#This Row],[Order_Date]])</f>
        <v>2025</v>
      </c>
      <c r="Q1802" t="str">
        <f>"Q"&amp;ROUNDUP(MONTH(Table1[[#This Row],[Order_Date]])/3,0)</f>
        <v>Q4</v>
      </c>
    </row>
    <row r="1803" spans="1:17" x14ac:dyDescent="0.25">
      <c r="A1803" t="s">
        <v>3398</v>
      </c>
      <c r="B1803" t="s">
        <v>710</v>
      </c>
      <c r="C1803" t="s">
        <v>1467</v>
      </c>
      <c r="D1803" t="s">
        <v>313</v>
      </c>
      <c r="E1803" t="str">
        <f>_xlfn.XLOOKUP(Table1[[#This Row],[Product_ID]],[1]!Table1[Product_ID],[1]!Table1[Product_Name])</f>
        <v>Sports Product 44</v>
      </c>
      <c r="F1803" t="str">
        <f>_xlfn.XLOOKUP(Table1[[#This Row],[Product_ID]],[1]!Table1[Product_ID],[1]!Table1[Category])</f>
        <v>Sports</v>
      </c>
      <c r="G1803">
        <f>_xlfn.XLOOKUP(Table1[[#This Row],[Product_ID]],[1]!Table1[Product_ID],[1]!Table1[Unit_Price])</f>
        <v>5008</v>
      </c>
      <c r="H1803">
        <f>_xlfn.XLOOKUP(Table1[[#This Row],[Product_ID]],[1]!Table1[Product_ID],[1]!Table1[Cost])</f>
        <v>3505.6</v>
      </c>
      <c r="I1803">
        <v>2</v>
      </c>
      <c r="J1803">
        <v>15</v>
      </c>
      <c r="K1803">
        <f>Table1[[#This Row],[Quantity]]*Table1[[#This Row],[Unit_Price]]</f>
        <v>10016</v>
      </c>
      <c r="L1803">
        <f>Table1[[#This Row],[Quantity]]*Table1[[#This Row],[Cost]]</f>
        <v>7011.2</v>
      </c>
      <c r="M1803">
        <f>Table1[[#This Row],[Sales]]-Table1[[#This Row],[Total_Cost]]</f>
        <v>3004.8</v>
      </c>
      <c r="N1803" s="1">
        <f>Table1[[#This Row],[Profit]]/Table1[[#This Row],[Sales]]</f>
        <v>0.30000000000000004</v>
      </c>
      <c r="O1803" t="str">
        <f>TEXT(Table1[[#This Row],[Order_Date]],"mmmm")</f>
        <v>March</v>
      </c>
      <c r="P1803">
        <f>YEAR(Table1[[#This Row],[Order_Date]])</f>
        <v>2024</v>
      </c>
      <c r="Q1803" t="str">
        <f>"Q"&amp;ROUNDUP(MONTH(Table1[[#This Row],[Order_Date]])/3,0)</f>
        <v>Q1</v>
      </c>
    </row>
    <row r="1804" spans="1:17" x14ac:dyDescent="0.25">
      <c r="A1804" t="s">
        <v>3399</v>
      </c>
      <c r="B1804" t="s">
        <v>718</v>
      </c>
      <c r="C1804" t="s">
        <v>2777</v>
      </c>
      <c r="D1804" t="s">
        <v>313</v>
      </c>
      <c r="E1804" t="str">
        <f>_xlfn.XLOOKUP(Table1[[#This Row],[Product_ID]],[1]!Table1[Product_ID],[1]!Table1[Product_Name])</f>
        <v>Sports Product 44</v>
      </c>
      <c r="F1804" t="str">
        <f>_xlfn.XLOOKUP(Table1[[#This Row],[Product_ID]],[1]!Table1[Product_ID],[1]!Table1[Category])</f>
        <v>Sports</v>
      </c>
      <c r="G1804">
        <f>_xlfn.XLOOKUP(Table1[[#This Row],[Product_ID]],[1]!Table1[Product_ID],[1]!Table1[Unit_Price])</f>
        <v>5008</v>
      </c>
      <c r="H1804">
        <f>_xlfn.XLOOKUP(Table1[[#This Row],[Product_ID]],[1]!Table1[Product_ID],[1]!Table1[Cost])</f>
        <v>3505.6</v>
      </c>
      <c r="I1804">
        <v>2</v>
      </c>
      <c r="J1804">
        <v>10</v>
      </c>
      <c r="K1804">
        <f>Table1[[#This Row],[Quantity]]*Table1[[#This Row],[Unit_Price]]</f>
        <v>10016</v>
      </c>
      <c r="L1804">
        <f>Table1[[#This Row],[Quantity]]*Table1[[#This Row],[Cost]]</f>
        <v>7011.2</v>
      </c>
      <c r="M1804">
        <f>Table1[[#This Row],[Sales]]-Table1[[#This Row],[Total_Cost]]</f>
        <v>3004.8</v>
      </c>
      <c r="N1804" s="1">
        <f>Table1[[#This Row],[Profit]]/Table1[[#This Row],[Sales]]</f>
        <v>0.30000000000000004</v>
      </c>
      <c r="O1804" t="str">
        <f>TEXT(Table1[[#This Row],[Order_Date]],"mmmm")</f>
        <v>August</v>
      </c>
      <c r="P1804">
        <f>YEAR(Table1[[#This Row],[Order_Date]])</f>
        <v>2025</v>
      </c>
      <c r="Q1804" t="str">
        <f>"Q"&amp;ROUNDUP(MONTH(Table1[[#This Row],[Order_Date]])/3,0)</f>
        <v>Q3</v>
      </c>
    </row>
    <row r="1805" spans="1:17" x14ac:dyDescent="0.25">
      <c r="A1805" t="s">
        <v>3400</v>
      </c>
      <c r="B1805" t="s">
        <v>1404</v>
      </c>
      <c r="C1805" t="s">
        <v>1914</v>
      </c>
      <c r="D1805" t="s">
        <v>37</v>
      </c>
      <c r="E1805" t="str">
        <f>_xlfn.XLOOKUP(Table1[[#This Row],[Product_ID]],[1]!Table1[Product_ID],[1]!Table1[Product_Name])</f>
        <v>Home &amp; Kitchen Product 46</v>
      </c>
      <c r="F1805" t="str">
        <f>_xlfn.XLOOKUP(Table1[[#This Row],[Product_ID]],[1]!Table1[Product_ID],[1]!Table1[Category])</f>
        <v>Home &amp; Kitchen</v>
      </c>
      <c r="G1805">
        <f>_xlfn.XLOOKUP(Table1[[#This Row],[Product_ID]],[1]!Table1[Product_ID],[1]!Table1[Unit_Price])</f>
        <v>10604</v>
      </c>
      <c r="H1805">
        <f>_xlfn.XLOOKUP(Table1[[#This Row],[Product_ID]],[1]!Table1[Product_ID],[1]!Table1[Cost])</f>
        <v>5302</v>
      </c>
      <c r="I1805">
        <v>1</v>
      </c>
      <c r="J1805">
        <v>0</v>
      </c>
      <c r="K1805">
        <f>Table1[[#This Row],[Quantity]]*Table1[[#This Row],[Unit_Price]]</f>
        <v>10604</v>
      </c>
      <c r="L1805">
        <f>Table1[[#This Row],[Quantity]]*Table1[[#This Row],[Cost]]</f>
        <v>5302</v>
      </c>
      <c r="M1805">
        <f>Table1[[#This Row],[Sales]]-Table1[[#This Row],[Total_Cost]]</f>
        <v>5302</v>
      </c>
      <c r="N1805" s="1">
        <f>Table1[[#This Row],[Profit]]/Table1[[#This Row],[Sales]]</f>
        <v>0.5</v>
      </c>
      <c r="O1805" t="str">
        <f>TEXT(Table1[[#This Row],[Order_Date]],"mmmm")</f>
        <v>October</v>
      </c>
      <c r="P1805">
        <f>YEAR(Table1[[#This Row],[Order_Date]])</f>
        <v>2024</v>
      </c>
      <c r="Q1805" t="str">
        <f>"Q"&amp;ROUNDUP(MONTH(Table1[[#This Row],[Order_Date]])/3,0)</f>
        <v>Q4</v>
      </c>
    </row>
    <row r="1806" spans="1:17" x14ac:dyDescent="0.25">
      <c r="A1806" t="s">
        <v>3401</v>
      </c>
      <c r="B1806" t="s">
        <v>688</v>
      </c>
      <c r="C1806" t="s">
        <v>2531</v>
      </c>
      <c r="D1806" t="s">
        <v>385</v>
      </c>
      <c r="E1806" t="str">
        <f>_xlfn.XLOOKUP(Table1[[#This Row],[Product_ID]],[1]!Table1[Product_ID],[1]!Table1[Product_Name])</f>
        <v>Sports Product 54</v>
      </c>
      <c r="F1806" t="str">
        <f>_xlfn.XLOOKUP(Table1[[#This Row],[Product_ID]],[1]!Table1[Product_ID],[1]!Table1[Category])</f>
        <v>Sports</v>
      </c>
      <c r="G1806">
        <f>_xlfn.XLOOKUP(Table1[[#This Row],[Product_ID]],[1]!Table1[Product_ID],[1]!Table1[Unit_Price])</f>
        <v>611</v>
      </c>
      <c r="H1806">
        <f>_xlfn.XLOOKUP(Table1[[#This Row],[Product_ID]],[1]!Table1[Product_ID],[1]!Table1[Cost])</f>
        <v>427.7</v>
      </c>
      <c r="I1806">
        <v>4</v>
      </c>
      <c r="J1806">
        <v>5</v>
      </c>
      <c r="K1806">
        <f>Table1[[#This Row],[Quantity]]*Table1[[#This Row],[Unit_Price]]</f>
        <v>2444</v>
      </c>
      <c r="L1806">
        <f>Table1[[#This Row],[Quantity]]*Table1[[#This Row],[Cost]]</f>
        <v>1710.8</v>
      </c>
      <c r="M1806">
        <f>Table1[[#This Row],[Sales]]-Table1[[#This Row],[Total_Cost]]</f>
        <v>733.2</v>
      </c>
      <c r="N1806" s="1">
        <f>Table1[[#This Row],[Profit]]/Table1[[#This Row],[Sales]]</f>
        <v>0.30000000000000004</v>
      </c>
      <c r="O1806" t="str">
        <f>TEXT(Table1[[#This Row],[Order_Date]],"mmmm")</f>
        <v>October</v>
      </c>
      <c r="P1806">
        <f>YEAR(Table1[[#This Row],[Order_Date]])</f>
        <v>2024</v>
      </c>
      <c r="Q1806" t="str">
        <f>"Q"&amp;ROUNDUP(MONTH(Table1[[#This Row],[Order_Date]])/3,0)</f>
        <v>Q4</v>
      </c>
    </row>
    <row r="1807" spans="1:17" x14ac:dyDescent="0.25">
      <c r="A1807" t="s">
        <v>3402</v>
      </c>
      <c r="B1807" t="s">
        <v>1285</v>
      </c>
      <c r="C1807" t="s">
        <v>684</v>
      </c>
      <c r="D1807" t="s">
        <v>604</v>
      </c>
      <c r="E1807" t="str">
        <f>_xlfn.XLOOKUP(Table1[[#This Row],[Product_ID]],[1]!Table1[Product_ID],[1]!Table1[Product_Name])</f>
        <v>Home &amp; Kitchen Product 39</v>
      </c>
      <c r="F1807" t="str">
        <f>_xlfn.XLOOKUP(Table1[[#This Row],[Product_ID]],[1]!Table1[Product_ID],[1]!Table1[Category])</f>
        <v>Home &amp; Kitchen</v>
      </c>
      <c r="G1807">
        <f>_xlfn.XLOOKUP(Table1[[#This Row],[Product_ID]],[1]!Table1[Product_ID],[1]!Table1[Unit_Price])</f>
        <v>9543</v>
      </c>
      <c r="H1807">
        <f>_xlfn.XLOOKUP(Table1[[#This Row],[Product_ID]],[1]!Table1[Product_ID],[1]!Table1[Cost])</f>
        <v>4771.5</v>
      </c>
      <c r="I1807">
        <v>5</v>
      </c>
      <c r="J1807">
        <v>15</v>
      </c>
      <c r="K1807">
        <f>Table1[[#This Row],[Quantity]]*Table1[[#This Row],[Unit_Price]]</f>
        <v>47715</v>
      </c>
      <c r="L1807">
        <f>Table1[[#This Row],[Quantity]]*Table1[[#This Row],[Cost]]</f>
        <v>23857.5</v>
      </c>
      <c r="M1807">
        <f>Table1[[#This Row],[Sales]]-Table1[[#This Row],[Total_Cost]]</f>
        <v>23857.5</v>
      </c>
      <c r="N1807" s="1">
        <f>Table1[[#This Row],[Profit]]/Table1[[#This Row],[Sales]]</f>
        <v>0.5</v>
      </c>
      <c r="O1807" t="str">
        <f>TEXT(Table1[[#This Row],[Order_Date]],"mmmm")</f>
        <v>August</v>
      </c>
      <c r="P1807">
        <f>YEAR(Table1[[#This Row],[Order_Date]])</f>
        <v>2025</v>
      </c>
      <c r="Q1807" t="str">
        <f>"Q"&amp;ROUNDUP(MONTH(Table1[[#This Row],[Order_Date]])/3,0)</f>
        <v>Q3</v>
      </c>
    </row>
    <row r="1808" spans="1:17" x14ac:dyDescent="0.25">
      <c r="A1808" t="s">
        <v>3403</v>
      </c>
      <c r="B1808" t="s">
        <v>829</v>
      </c>
      <c r="C1808" t="s">
        <v>1108</v>
      </c>
      <c r="D1808" t="s">
        <v>189</v>
      </c>
      <c r="E1808" t="str">
        <f>_xlfn.XLOOKUP(Table1[[#This Row],[Product_ID]],[1]!Table1[Product_ID],[1]!Table1[Product_Name])</f>
        <v>Home &amp; Kitchen Product 79</v>
      </c>
      <c r="F1808" t="str">
        <f>_xlfn.XLOOKUP(Table1[[#This Row],[Product_ID]],[1]!Table1[Product_ID],[1]!Table1[Category])</f>
        <v>Home &amp; Kitchen</v>
      </c>
      <c r="G1808">
        <f>_xlfn.XLOOKUP(Table1[[#This Row],[Product_ID]],[1]!Table1[Product_ID],[1]!Table1[Unit_Price])</f>
        <v>10900</v>
      </c>
      <c r="H1808">
        <f>_xlfn.XLOOKUP(Table1[[#This Row],[Product_ID]],[1]!Table1[Product_ID],[1]!Table1[Cost])</f>
        <v>5450</v>
      </c>
      <c r="I1808">
        <v>1</v>
      </c>
      <c r="J1808">
        <v>10</v>
      </c>
      <c r="K1808">
        <f>Table1[[#This Row],[Quantity]]*Table1[[#This Row],[Unit_Price]]</f>
        <v>10900</v>
      </c>
      <c r="L1808">
        <f>Table1[[#This Row],[Quantity]]*Table1[[#This Row],[Cost]]</f>
        <v>5450</v>
      </c>
      <c r="M1808">
        <f>Table1[[#This Row],[Sales]]-Table1[[#This Row],[Total_Cost]]</f>
        <v>5450</v>
      </c>
      <c r="N1808" s="1">
        <f>Table1[[#This Row],[Profit]]/Table1[[#This Row],[Sales]]</f>
        <v>0.5</v>
      </c>
      <c r="O1808" t="str">
        <f>TEXT(Table1[[#This Row],[Order_Date]],"mmmm")</f>
        <v>April</v>
      </c>
      <c r="P1808">
        <f>YEAR(Table1[[#This Row],[Order_Date]])</f>
        <v>2025</v>
      </c>
      <c r="Q1808" t="str">
        <f>"Q"&amp;ROUNDUP(MONTH(Table1[[#This Row],[Order_Date]])/3,0)</f>
        <v>Q2</v>
      </c>
    </row>
    <row r="1809" spans="1:17" x14ac:dyDescent="0.25">
      <c r="A1809" t="s">
        <v>3404</v>
      </c>
      <c r="B1809" t="s">
        <v>2450</v>
      </c>
      <c r="C1809" t="s">
        <v>1828</v>
      </c>
      <c r="D1809" t="s">
        <v>192</v>
      </c>
      <c r="E1809" t="str">
        <f>_xlfn.XLOOKUP(Table1[[#This Row],[Product_ID]],[1]!Table1[Product_ID],[1]!Table1[Product_Name])</f>
        <v>Electronics Product 37</v>
      </c>
      <c r="F1809" t="str">
        <f>_xlfn.XLOOKUP(Table1[[#This Row],[Product_ID]],[1]!Table1[Product_ID],[1]!Table1[Category])</f>
        <v>Electronics</v>
      </c>
      <c r="G1809">
        <f>_xlfn.XLOOKUP(Table1[[#This Row],[Product_ID]],[1]!Table1[Product_ID],[1]!Table1[Unit_Price])</f>
        <v>29046</v>
      </c>
      <c r="H1809">
        <f>_xlfn.XLOOKUP(Table1[[#This Row],[Product_ID]],[1]!Table1[Product_ID],[1]!Table1[Cost])</f>
        <v>20332.2</v>
      </c>
      <c r="I1809">
        <v>5</v>
      </c>
      <c r="J1809">
        <v>0</v>
      </c>
      <c r="K1809">
        <f>Table1[[#This Row],[Quantity]]*Table1[[#This Row],[Unit_Price]]</f>
        <v>145230</v>
      </c>
      <c r="L1809">
        <f>Table1[[#This Row],[Quantity]]*Table1[[#This Row],[Cost]]</f>
        <v>101661</v>
      </c>
      <c r="M1809">
        <f>Table1[[#This Row],[Sales]]-Table1[[#This Row],[Total_Cost]]</f>
        <v>43569</v>
      </c>
      <c r="N1809" s="1">
        <f>Table1[[#This Row],[Profit]]/Table1[[#This Row],[Sales]]</f>
        <v>0.3</v>
      </c>
      <c r="O1809" t="str">
        <f>TEXT(Table1[[#This Row],[Order_Date]],"mmmm")</f>
        <v>August</v>
      </c>
      <c r="P1809">
        <f>YEAR(Table1[[#This Row],[Order_Date]])</f>
        <v>2024</v>
      </c>
      <c r="Q1809" t="str">
        <f>"Q"&amp;ROUNDUP(MONTH(Table1[[#This Row],[Order_Date]])/3,0)</f>
        <v>Q3</v>
      </c>
    </row>
    <row r="1810" spans="1:17" x14ac:dyDescent="0.25">
      <c r="A1810" t="s">
        <v>3405</v>
      </c>
      <c r="B1810" t="s">
        <v>1033</v>
      </c>
      <c r="C1810" t="s">
        <v>3153</v>
      </c>
      <c r="D1810" t="s">
        <v>394</v>
      </c>
      <c r="E1810" t="str">
        <f>_xlfn.XLOOKUP(Table1[[#This Row],[Product_ID]],[1]!Table1[Product_ID],[1]!Table1[Product_Name])</f>
        <v>Electronics Product 45</v>
      </c>
      <c r="F1810" t="str">
        <f>_xlfn.XLOOKUP(Table1[[#This Row],[Product_ID]],[1]!Table1[Product_ID],[1]!Table1[Category])</f>
        <v>Electronics</v>
      </c>
      <c r="G1810">
        <f>_xlfn.XLOOKUP(Table1[[#This Row],[Product_ID]],[1]!Table1[Product_ID],[1]!Table1[Unit_Price])</f>
        <v>31300</v>
      </c>
      <c r="H1810">
        <f>_xlfn.XLOOKUP(Table1[[#This Row],[Product_ID]],[1]!Table1[Product_ID],[1]!Table1[Cost])</f>
        <v>18780</v>
      </c>
      <c r="I1810">
        <v>3</v>
      </c>
      <c r="J1810">
        <v>15</v>
      </c>
      <c r="K1810">
        <f>Table1[[#This Row],[Quantity]]*Table1[[#This Row],[Unit_Price]]</f>
        <v>93900</v>
      </c>
      <c r="L1810">
        <f>Table1[[#This Row],[Quantity]]*Table1[[#This Row],[Cost]]</f>
        <v>56340</v>
      </c>
      <c r="M1810">
        <f>Table1[[#This Row],[Sales]]-Table1[[#This Row],[Total_Cost]]</f>
        <v>37560</v>
      </c>
      <c r="N1810" s="1">
        <f>Table1[[#This Row],[Profit]]/Table1[[#This Row],[Sales]]</f>
        <v>0.4</v>
      </c>
      <c r="O1810" t="str">
        <f>TEXT(Table1[[#This Row],[Order_Date]],"mmmm")</f>
        <v>June</v>
      </c>
      <c r="P1810">
        <f>YEAR(Table1[[#This Row],[Order_Date]])</f>
        <v>2024</v>
      </c>
      <c r="Q1810" t="str">
        <f>"Q"&amp;ROUNDUP(MONTH(Table1[[#This Row],[Order_Date]])/3,0)</f>
        <v>Q2</v>
      </c>
    </row>
    <row r="1811" spans="1:17" x14ac:dyDescent="0.25">
      <c r="A1811" t="s">
        <v>3406</v>
      </c>
      <c r="B1811" t="s">
        <v>3296</v>
      </c>
      <c r="C1811" t="s">
        <v>954</v>
      </c>
      <c r="D1811" t="s">
        <v>1034</v>
      </c>
      <c r="E1811" t="str">
        <f>_xlfn.XLOOKUP(Table1[[#This Row],[Product_ID]],[1]!Table1[Product_ID],[1]!Table1[Product_Name])</f>
        <v>Electronics Product 36</v>
      </c>
      <c r="F1811" t="str">
        <f>_xlfn.XLOOKUP(Table1[[#This Row],[Product_ID]],[1]!Table1[Product_ID],[1]!Table1[Category])</f>
        <v>Electronics</v>
      </c>
      <c r="G1811">
        <f>_xlfn.XLOOKUP(Table1[[#This Row],[Product_ID]],[1]!Table1[Product_ID],[1]!Table1[Unit_Price])</f>
        <v>3046</v>
      </c>
      <c r="H1811">
        <f>_xlfn.XLOOKUP(Table1[[#This Row],[Product_ID]],[1]!Table1[Product_ID],[1]!Table1[Cost])</f>
        <v>1827.6</v>
      </c>
      <c r="I1811">
        <v>3</v>
      </c>
      <c r="J1811">
        <v>0</v>
      </c>
      <c r="K1811">
        <f>Table1[[#This Row],[Quantity]]*Table1[[#This Row],[Unit_Price]]</f>
        <v>9138</v>
      </c>
      <c r="L1811">
        <f>Table1[[#This Row],[Quantity]]*Table1[[#This Row],[Cost]]</f>
        <v>5482.7999999999993</v>
      </c>
      <c r="M1811">
        <f>Table1[[#This Row],[Sales]]-Table1[[#This Row],[Total_Cost]]</f>
        <v>3655.2000000000007</v>
      </c>
      <c r="N1811" s="1">
        <f>Table1[[#This Row],[Profit]]/Table1[[#This Row],[Sales]]</f>
        <v>0.40000000000000008</v>
      </c>
      <c r="O1811" t="str">
        <f>TEXT(Table1[[#This Row],[Order_Date]],"mmmm")</f>
        <v>January</v>
      </c>
      <c r="P1811">
        <f>YEAR(Table1[[#This Row],[Order_Date]])</f>
        <v>2025</v>
      </c>
      <c r="Q1811" t="str">
        <f>"Q"&amp;ROUNDUP(MONTH(Table1[[#This Row],[Order_Date]])/3,0)</f>
        <v>Q1</v>
      </c>
    </row>
    <row r="1812" spans="1:17" x14ac:dyDescent="0.25">
      <c r="A1812" t="s">
        <v>3407</v>
      </c>
      <c r="B1812" t="s">
        <v>208</v>
      </c>
      <c r="C1812" t="s">
        <v>1718</v>
      </c>
      <c r="D1812" t="s">
        <v>471</v>
      </c>
      <c r="E1812" t="str">
        <f>_xlfn.XLOOKUP(Table1[[#This Row],[Product_ID]],[1]!Table1[Product_ID],[1]!Table1[Product_Name])</f>
        <v>Sports Product 66</v>
      </c>
      <c r="F1812" t="str">
        <f>_xlfn.XLOOKUP(Table1[[#This Row],[Product_ID]],[1]!Table1[Product_ID],[1]!Table1[Category])</f>
        <v>Sports</v>
      </c>
      <c r="G1812">
        <f>_xlfn.XLOOKUP(Table1[[#This Row],[Product_ID]],[1]!Table1[Product_ID],[1]!Table1[Unit_Price])</f>
        <v>4711</v>
      </c>
      <c r="H1812">
        <f>_xlfn.XLOOKUP(Table1[[#This Row],[Product_ID]],[1]!Table1[Product_ID],[1]!Table1[Cost])</f>
        <v>2826.6</v>
      </c>
      <c r="I1812">
        <v>5</v>
      </c>
      <c r="J1812">
        <v>0</v>
      </c>
      <c r="K1812">
        <f>Table1[[#This Row],[Quantity]]*Table1[[#This Row],[Unit_Price]]</f>
        <v>23555</v>
      </c>
      <c r="L1812">
        <f>Table1[[#This Row],[Quantity]]*Table1[[#This Row],[Cost]]</f>
        <v>14133</v>
      </c>
      <c r="M1812">
        <f>Table1[[#This Row],[Sales]]-Table1[[#This Row],[Total_Cost]]</f>
        <v>9422</v>
      </c>
      <c r="N1812" s="1">
        <f>Table1[[#This Row],[Profit]]/Table1[[#This Row],[Sales]]</f>
        <v>0.4</v>
      </c>
      <c r="O1812" t="str">
        <f>TEXT(Table1[[#This Row],[Order_Date]],"mmmm")</f>
        <v>December</v>
      </c>
      <c r="P1812">
        <f>YEAR(Table1[[#This Row],[Order_Date]])</f>
        <v>2025</v>
      </c>
      <c r="Q1812" t="str">
        <f>"Q"&amp;ROUNDUP(MONTH(Table1[[#This Row],[Order_Date]])/3,0)</f>
        <v>Q4</v>
      </c>
    </row>
    <row r="1813" spans="1:17" x14ac:dyDescent="0.25">
      <c r="A1813" t="s">
        <v>3408</v>
      </c>
      <c r="B1813" t="s">
        <v>416</v>
      </c>
      <c r="C1813" t="s">
        <v>423</v>
      </c>
      <c r="D1813" t="s">
        <v>659</v>
      </c>
      <c r="E1813" t="str">
        <f>_xlfn.XLOOKUP(Table1[[#This Row],[Product_ID]],[1]!Table1[Product_ID],[1]!Table1[Product_Name])</f>
        <v>Beauty Product 43</v>
      </c>
      <c r="F1813" t="str">
        <f>_xlfn.XLOOKUP(Table1[[#This Row],[Product_ID]],[1]!Table1[Product_ID],[1]!Table1[Category])</f>
        <v>Beauty</v>
      </c>
      <c r="G1813">
        <f>_xlfn.XLOOKUP(Table1[[#This Row],[Product_ID]],[1]!Table1[Product_ID],[1]!Table1[Unit_Price])</f>
        <v>1637</v>
      </c>
      <c r="H1813">
        <f>_xlfn.XLOOKUP(Table1[[#This Row],[Product_ID]],[1]!Table1[Product_ID],[1]!Table1[Cost])</f>
        <v>818.5</v>
      </c>
      <c r="I1813">
        <v>1</v>
      </c>
      <c r="J1813">
        <v>5</v>
      </c>
      <c r="K1813">
        <f>Table1[[#This Row],[Quantity]]*Table1[[#This Row],[Unit_Price]]</f>
        <v>1637</v>
      </c>
      <c r="L1813">
        <f>Table1[[#This Row],[Quantity]]*Table1[[#This Row],[Cost]]</f>
        <v>818.5</v>
      </c>
      <c r="M1813">
        <f>Table1[[#This Row],[Sales]]-Table1[[#This Row],[Total_Cost]]</f>
        <v>818.5</v>
      </c>
      <c r="N1813" s="1">
        <f>Table1[[#This Row],[Profit]]/Table1[[#This Row],[Sales]]</f>
        <v>0.5</v>
      </c>
      <c r="O1813" t="str">
        <f>TEXT(Table1[[#This Row],[Order_Date]],"mmmm")</f>
        <v>September</v>
      </c>
      <c r="P1813">
        <f>YEAR(Table1[[#This Row],[Order_Date]])</f>
        <v>2025</v>
      </c>
      <c r="Q1813" t="str">
        <f>"Q"&amp;ROUNDUP(MONTH(Table1[[#This Row],[Order_Date]])/3,0)</f>
        <v>Q3</v>
      </c>
    </row>
    <row r="1814" spans="1:17" x14ac:dyDescent="0.25">
      <c r="A1814" t="s">
        <v>3409</v>
      </c>
      <c r="B1814" t="s">
        <v>500</v>
      </c>
      <c r="C1814" t="s">
        <v>1072</v>
      </c>
      <c r="D1814" t="s">
        <v>611</v>
      </c>
      <c r="E1814" t="str">
        <f>_xlfn.XLOOKUP(Table1[[#This Row],[Product_ID]],[1]!Table1[Product_ID],[1]!Table1[Product_Name])</f>
        <v>Clothing Product 21</v>
      </c>
      <c r="F1814" t="str">
        <f>_xlfn.XLOOKUP(Table1[[#This Row],[Product_ID]],[1]!Table1[Product_ID],[1]!Table1[Category])</f>
        <v>Clothing</v>
      </c>
      <c r="G1814">
        <f>_xlfn.XLOOKUP(Table1[[#This Row],[Product_ID]],[1]!Table1[Product_ID],[1]!Table1[Unit_Price])</f>
        <v>1236</v>
      </c>
      <c r="H1814">
        <f>_xlfn.XLOOKUP(Table1[[#This Row],[Product_ID]],[1]!Table1[Product_ID],[1]!Table1[Cost])</f>
        <v>865.2</v>
      </c>
      <c r="I1814">
        <v>4</v>
      </c>
      <c r="J1814">
        <v>15</v>
      </c>
      <c r="K1814">
        <f>Table1[[#This Row],[Quantity]]*Table1[[#This Row],[Unit_Price]]</f>
        <v>4944</v>
      </c>
      <c r="L1814">
        <f>Table1[[#This Row],[Quantity]]*Table1[[#This Row],[Cost]]</f>
        <v>3460.8</v>
      </c>
      <c r="M1814">
        <f>Table1[[#This Row],[Sales]]-Table1[[#This Row],[Total_Cost]]</f>
        <v>1483.1999999999998</v>
      </c>
      <c r="N1814" s="1">
        <f>Table1[[#This Row],[Profit]]/Table1[[#This Row],[Sales]]</f>
        <v>0.3</v>
      </c>
      <c r="O1814" t="str">
        <f>TEXT(Table1[[#This Row],[Order_Date]],"mmmm")</f>
        <v>June</v>
      </c>
      <c r="P1814">
        <f>YEAR(Table1[[#This Row],[Order_Date]])</f>
        <v>2024</v>
      </c>
      <c r="Q1814" t="str">
        <f>"Q"&amp;ROUNDUP(MONTH(Table1[[#This Row],[Order_Date]])/3,0)</f>
        <v>Q2</v>
      </c>
    </row>
    <row r="1815" spans="1:17" x14ac:dyDescent="0.25">
      <c r="A1815" t="s">
        <v>3410</v>
      </c>
      <c r="B1815" t="s">
        <v>2335</v>
      </c>
      <c r="C1815" t="s">
        <v>2644</v>
      </c>
      <c r="D1815" t="s">
        <v>111</v>
      </c>
      <c r="E1815" t="str">
        <f>_xlfn.XLOOKUP(Table1[[#This Row],[Product_ID]],[1]!Table1[Product_ID],[1]!Table1[Product_Name])</f>
        <v>Sports Product 20</v>
      </c>
      <c r="F1815" t="str">
        <f>_xlfn.XLOOKUP(Table1[[#This Row],[Product_ID]],[1]!Table1[Product_ID],[1]!Table1[Category])</f>
        <v>Sports</v>
      </c>
      <c r="G1815">
        <f>_xlfn.XLOOKUP(Table1[[#This Row],[Product_ID]],[1]!Table1[Product_ID],[1]!Table1[Unit_Price])</f>
        <v>11647</v>
      </c>
      <c r="H1815">
        <f>_xlfn.XLOOKUP(Table1[[#This Row],[Product_ID]],[1]!Table1[Product_ID],[1]!Table1[Cost])</f>
        <v>8152.9</v>
      </c>
      <c r="I1815">
        <v>5</v>
      </c>
      <c r="J1815">
        <v>0</v>
      </c>
      <c r="K1815">
        <f>Table1[[#This Row],[Quantity]]*Table1[[#This Row],[Unit_Price]]</f>
        <v>58235</v>
      </c>
      <c r="L1815">
        <f>Table1[[#This Row],[Quantity]]*Table1[[#This Row],[Cost]]</f>
        <v>40764.5</v>
      </c>
      <c r="M1815">
        <f>Table1[[#This Row],[Sales]]-Table1[[#This Row],[Total_Cost]]</f>
        <v>17470.5</v>
      </c>
      <c r="N1815" s="1">
        <f>Table1[[#This Row],[Profit]]/Table1[[#This Row],[Sales]]</f>
        <v>0.3</v>
      </c>
      <c r="O1815" t="str">
        <f>TEXT(Table1[[#This Row],[Order_Date]],"mmmm")</f>
        <v>June</v>
      </c>
      <c r="P1815">
        <f>YEAR(Table1[[#This Row],[Order_Date]])</f>
        <v>2024</v>
      </c>
      <c r="Q1815" t="str">
        <f>"Q"&amp;ROUNDUP(MONTH(Table1[[#This Row],[Order_Date]])/3,0)</f>
        <v>Q2</v>
      </c>
    </row>
    <row r="1816" spans="1:17" x14ac:dyDescent="0.25">
      <c r="A1816" t="s">
        <v>3411</v>
      </c>
      <c r="B1816" t="s">
        <v>2558</v>
      </c>
      <c r="C1816" t="s">
        <v>557</v>
      </c>
      <c r="D1816" t="s">
        <v>33</v>
      </c>
      <c r="E1816" t="str">
        <f>_xlfn.XLOOKUP(Table1[[#This Row],[Product_ID]],[1]!Table1[Product_ID],[1]!Table1[Product_Name])</f>
        <v>Sports Product 88</v>
      </c>
      <c r="F1816" t="str">
        <f>_xlfn.XLOOKUP(Table1[[#This Row],[Product_ID]],[1]!Table1[Product_ID],[1]!Table1[Category])</f>
        <v>Sports</v>
      </c>
      <c r="G1816">
        <f>_xlfn.XLOOKUP(Table1[[#This Row],[Product_ID]],[1]!Table1[Product_ID],[1]!Table1[Unit_Price])</f>
        <v>11542</v>
      </c>
      <c r="H1816">
        <f>_xlfn.XLOOKUP(Table1[[#This Row],[Product_ID]],[1]!Table1[Product_ID],[1]!Table1[Cost])</f>
        <v>6925.2</v>
      </c>
      <c r="I1816">
        <v>1</v>
      </c>
      <c r="J1816">
        <v>15</v>
      </c>
      <c r="K1816">
        <f>Table1[[#This Row],[Quantity]]*Table1[[#This Row],[Unit_Price]]</f>
        <v>11542</v>
      </c>
      <c r="L1816">
        <f>Table1[[#This Row],[Quantity]]*Table1[[#This Row],[Cost]]</f>
        <v>6925.2</v>
      </c>
      <c r="M1816">
        <f>Table1[[#This Row],[Sales]]-Table1[[#This Row],[Total_Cost]]</f>
        <v>4616.8</v>
      </c>
      <c r="N1816" s="1">
        <f>Table1[[#This Row],[Profit]]/Table1[[#This Row],[Sales]]</f>
        <v>0.4</v>
      </c>
      <c r="O1816" t="str">
        <f>TEXT(Table1[[#This Row],[Order_Date]],"mmmm")</f>
        <v>January</v>
      </c>
      <c r="P1816">
        <f>YEAR(Table1[[#This Row],[Order_Date]])</f>
        <v>2024</v>
      </c>
      <c r="Q1816" t="str">
        <f>"Q"&amp;ROUNDUP(MONTH(Table1[[#This Row],[Order_Date]])/3,0)</f>
        <v>Q1</v>
      </c>
    </row>
    <row r="1817" spans="1:17" x14ac:dyDescent="0.25">
      <c r="A1817" t="s">
        <v>3412</v>
      </c>
      <c r="B1817" t="s">
        <v>3413</v>
      </c>
      <c r="C1817" t="s">
        <v>2282</v>
      </c>
      <c r="D1817" t="s">
        <v>139</v>
      </c>
      <c r="E1817" t="str">
        <f>_xlfn.XLOOKUP(Table1[[#This Row],[Product_ID]],[1]!Table1[Product_ID],[1]!Table1[Product_Name])</f>
        <v>Clothing Product 53</v>
      </c>
      <c r="F1817" t="str">
        <f>_xlfn.XLOOKUP(Table1[[#This Row],[Product_ID]],[1]!Table1[Product_ID],[1]!Table1[Category])</f>
        <v>Clothing</v>
      </c>
      <c r="G1817">
        <f>_xlfn.XLOOKUP(Table1[[#This Row],[Product_ID]],[1]!Table1[Product_ID],[1]!Table1[Unit_Price])</f>
        <v>641</v>
      </c>
      <c r="H1817">
        <f>_xlfn.XLOOKUP(Table1[[#This Row],[Product_ID]],[1]!Table1[Product_ID],[1]!Table1[Cost])</f>
        <v>384.6</v>
      </c>
      <c r="I1817">
        <v>4</v>
      </c>
      <c r="J1817">
        <v>15</v>
      </c>
      <c r="K1817">
        <f>Table1[[#This Row],[Quantity]]*Table1[[#This Row],[Unit_Price]]</f>
        <v>2564</v>
      </c>
      <c r="L1817">
        <f>Table1[[#This Row],[Quantity]]*Table1[[#This Row],[Cost]]</f>
        <v>1538.4</v>
      </c>
      <c r="M1817">
        <f>Table1[[#This Row],[Sales]]-Table1[[#This Row],[Total_Cost]]</f>
        <v>1025.5999999999999</v>
      </c>
      <c r="N1817" s="1">
        <f>Table1[[#This Row],[Profit]]/Table1[[#This Row],[Sales]]</f>
        <v>0.39999999999999997</v>
      </c>
      <c r="O1817" t="str">
        <f>TEXT(Table1[[#This Row],[Order_Date]],"mmmm")</f>
        <v>July</v>
      </c>
      <c r="P1817">
        <f>YEAR(Table1[[#This Row],[Order_Date]])</f>
        <v>2025</v>
      </c>
      <c r="Q1817" t="str">
        <f>"Q"&amp;ROUNDUP(MONTH(Table1[[#This Row],[Order_Date]])/3,0)</f>
        <v>Q3</v>
      </c>
    </row>
    <row r="1818" spans="1:17" x14ac:dyDescent="0.25">
      <c r="A1818" t="s">
        <v>3414</v>
      </c>
      <c r="B1818" t="s">
        <v>1626</v>
      </c>
      <c r="C1818" t="s">
        <v>3326</v>
      </c>
      <c r="D1818" t="s">
        <v>373</v>
      </c>
      <c r="E1818" t="str">
        <f>_xlfn.XLOOKUP(Table1[[#This Row],[Product_ID]],[1]!Table1[Product_ID],[1]!Table1[Product_Name])</f>
        <v>Sports Product 26</v>
      </c>
      <c r="F1818" t="str">
        <f>_xlfn.XLOOKUP(Table1[[#This Row],[Product_ID]],[1]!Table1[Product_ID],[1]!Table1[Category])</f>
        <v>Sports</v>
      </c>
      <c r="G1818">
        <f>_xlfn.XLOOKUP(Table1[[#This Row],[Product_ID]],[1]!Table1[Product_ID],[1]!Table1[Unit_Price])</f>
        <v>4882</v>
      </c>
      <c r="H1818">
        <f>_xlfn.XLOOKUP(Table1[[#This Row],[Product_ID]],[1]!Table1[Product_ID],[1]!Table1[Cost])</f>
        <v>2929.2</v>
      </c>
      <c r="I1818">
        <v>1</v>
      </c>
      <c r="J1818">
        <v>5</v>
      </c>
      <c r="K1818">
        <f>Table1[[#This Row],[Quantity]]*Table1[[#This Row],[Unit_Price]]</f>
        <v>4882</v>
      </c>
      <c r="L1818">
        <f>Table1[[#This Row],[Quantity]]*Table1[[#This Row],[Cost]]</f>
        <v>2929.2</v>
      </c>
      <c r="M1818">
        <f>Table1[[#This Row],[Sales]]-Table1[[#This Row],[Total_Cost]]</f>
        <v>1952.8000000000002</v>
      </c>
      <c r="N1818" s="1">
        <f>Table1[[#This Row],[Profit]]/Table1[[#This Row],[Sales]]</f>
        <v>0.4</v>
      </c>
      <c r="O1818" t="str">
        <f>TEXT(Table1[[#This Row],[Order_Date]],"mmmm")</f>
        <v>March</v>
      </c>
      <c r="P1818">
        <f>YEAR(Table1[[#This Row],[Order_Date]])</f>
        <v>2025</v>
      </c>
      <c r="Q1818" t="str">
        <f>"Q"&amp;ROUNDUP(MONTH(Table1[[#This Row],[Order_Date]])/3,0)</f>
        <v>Q1</v>
      </c>
    </row>
    <row r="1819" spans="1:17" x14ac:dyDescent="0.25">
      <c r="A1819" t="s">
        <v>3415</v>
      </c>
      <c r="B1819" t="s">
        <v>2874</v>
      </c>
      <c r="C1819" t="s">
        <v>3416</v>
      </c>
      <c r="D1819" t="s">
        <v>570</v>
      </c>
      <c r="E1819" t="str">
        <f>_xlfn.XLOOKUP(Table1[[#This Row],[Product_ID]],[1]!Table1[Product_ID],[1]!Table1[Product_Name])</f>
        <v>Electronics Product 87</v>
      </c>
      <c r="F1819" t="str">
        <f>_xlfn.XLOOKUP(Table1[[#This Row],[Product_ID]],[1]!Table1[Product_ID],[1]!Table1[Category])</f>
        <v>Electronics</v>
      </c>
      <c r="G1819">
        <f>_xlfn.XLOOKUP(Table1[[#This Row],[Product_ID]],[1]!Table1[Product_ID],[1]!Table1[Unit_Price])</f>
        <v>25216</v>
      </c>
      <c r="H1819">
        <f>_xlfn.XLOOKUP(Table1[[#This Row],[Product_ID]],[1]!Table1[Product_ID],[1]!Table1[Cost])</f>
        <v>17651.2</v>
      </c>
      <c r="I1819">
        <v>5</v>
      </c>
      <c r="J1819">
        <v>15</v>
      </c>
      <c r="K1819">
        <f>Table1[[#This Row],[Quantity]]*Table1[[#This Row],[Unit_Price]]</f>
        <v>126080</v>
      </c>
      <c r="L1819">
        <f>Table1[[#This Row],[Quantity]]*Table1[[#This Row],[Cost]]</f>
        <v>88256</v>
      </c>
      <c r="M1819">
        <f>Table1[[#This Row],[Sales]]-Table1[[#This Row],[Total_Cost]]</f>
        <v>37824</v>
      </c>
      <c r="N1819" s="1">
        <f>Table1[[#This Row],[Profit]]/Table1[[#This Row],[Sales]]</f>
        <v>0.3</v>
      </c>
      <c r="O1819" t="str">
        <f>TEXT(Table1[[#This Row],[Order_Date]],"mmmm")</f>
        <v>April</v>
      </c>
      <c r="P1819">
        <f>YEAR(Table1[[#This Row],[Order_Date]])</f>
        <v>2025</v>
      </c>
      <c r="Q1819" t="str">
        <f>"Q"&amp;ROUNDUP(MONTH(Table1[[#This Row],[Order_Date]])/3,0)</f>
        <v>Q2</v>
      </c>
    </row>
    <row r="1820" spans="1:17" x14ac:dyDescent="0.25">
      <c r="A1820" t="s">
        <v>3417</v>
      </c>
      <c r="B1820" t="s">
        <v>1401</v>
      </c>
      <c r="C1820" t="s">
        <v>736</v>
      </c>
      <c r="D1820" t="s">
        <v>123</v>
      </c>
      <c r="E1820" t="str">
        <f>_xlfn.XLOOKUP(Table1[[#This Row],[Product_ID]],[1]!Table1[Product_ID],[1]!Table1[Product_Name])</f>
        <v>Electronics Product 99</v>
      </c>
      <c r="F1820" t="str">
        <f>_xlfn.XLOOKUP(Table1[[#This Row],[Product_ID]],[1]!Table1[Product_ID],[1]!Table1[Category])</f>
        <v>Electronics</v>
      </c>
      <c r="G1820">
        <f>_xlfn.XLOOKUP(Table1[[#This Row],[Product_ID]],[1]!Table1[Product_ID],[1]!Table1[Unit_Price])</f>
        <v>48012</v>
      </c>
      <c r="H1820">
        <f>_xlfn.XLOOKUP(Table1[[#This Row],[Product_ID]],[1]!Table1[Product_ID],[1]!Table1[Cost])</f>
        <v>24006</v>
      </c>
      <c r="I1820">
        <v>1</v>
      </c>
      <c r="J1820">
        <v>15</v>
      </c>
      <c r="K1820">
        <f>Table1[[#This Row],[Quantity]]*Table1[[#This Row],[Unit_Price]]</f>
        <v>48012</v>
      </c>
      <c r="L1820">
        <f>Table1[[#This Row],[Quantity]]*Table1[[#This Row],[Cost]]</f>
        <v>24006</v>
      </c>
      <c r="M1820">
        <f>Table1[[#This Row],[Sales]]-Table1[[#This Row],[Total_Cost]]</f>
        <v>24006</v>
      </c>
      <c r="N1820" s="1">
        <f>Table1[[#This Row],[Profit]]/Table1[[#This Row],[Sales]]</f>
        <v>0.5</v>
      </c>
      <c r="O1820" t="str">
        <f>TEXT(Table1[[#This Row],[Order_Date]],"mmmm")</f>
        <v>December</v>
      </c>
      <c r="P1820">
        <f>YEAR(Table1[[#This Row],[Order_Date]])</f>
        <v>2024</v>
      </c>
      <c r="Q1820" t="str">
        <f>"Q"&amp;ROUNDUP(MONTH(Table1[[#This Row],[Order_Date]])/3,0)</f>
        <v>Q4</v>
      </c>
    </row>
    <row r="1821" spans="1:17" x14ac:dyDescent="0.25">
      <c r="A1821" t="s">
        <v>3418</v>
      </c>
      <c r="B1821" t="s">
        <v>727</v>
      </c>
      <c r="C1821" t="s">
        <v>229</v>
      </c>
      <c r="D1821" t="s">
        <v>842</v>
      </c>
      <c r="E1821" t="str">
        <f>_xlfn.XLOOKUP(Table1[[#This Row],[Product_ID]],[1]!Table1[Product_ID],[1]!Table1[Product_Name])</f>
        <v>Sports Product 35</v>
      </c>
      <c r="F1821" t="str">
        <f>_xlfn.XLOOKUP(Table1[[#This Row],[Product_ID]],[1]!Table1[Product_ID],[1]!Table1[Category])</f>
        <v>Sports</v>
      </c>
      <c r="G1821">
        <f>_xlfn.XLOOKUP(Table1[[#This Row],[Product_ID]],[1]!Table1[Product_ID],[1]!Table1[Unit_Price])</f>
        <v>3185</v>
      </c>
      <c r="H1821">
        <f>_xlfn.XLOOKUP(Table1[[#This Row],[Product_ID]],[1]!Table1[Product_ID],[1]!Table1[Cost])</f>
        <v>1592.5</v>
      </c>
      <c r="I1821">
        <v>1</v>
      </c>
      <c r="J1821">
        <v>15</v>
      </c>
      <c r="K1821">
        <f>Table1[[#This Row],[Quantity]]*Table1[[#This Row],[Unit_Price]]</f>
        <v>3185</v>
      </c>
      <c r="L1821">
        <f>Table1[[#This Row],[Quantity]]*Table1[[#This Row],[Cost]]</f>
        <v>1592.5</v>
      </c>
      <c r="M1821">
        <f>Table1[[#This Row],[Sales]]-Table1[[#This Row],[Total_Cost]]</f>
        <v>1592.5</v>
      </c>
      <c r="N1821" s="1">
        <f>Table1[[#This Row],[Profit]]/Table1[[#This Row],[Sales]]</f>
        <v>0.5</v>
      </c>
      <c r="O1821" t="str">
        <f>TEXT(Table1[[#This Row],[Order_Date]],"mmmm")</f>
        <v>April</v>
      </c>
      <c r="P1821">
        <f>YEAR(Table1[[#This Row],[Order_Date]])</f>
        <v>2024</v>
      </c>
      <c r="Q1821" t="str">
        <f>"Q"&amp;ROUNDUP(MONTH(Table1[[#This Row],[Order_Date]])/3,0)</f>
        <v>Q2</v>
      </c>
    </row>
    <row r="1822" spans="1:17" x14ac:dyDescent="0.25">
      <c r="A1822" t="s">
        <v>3419</v>
      </c>
      <c r="B1822" t="s">
        <v>469</v>
      </c>
      <c r="C1822" t="s">
        <v>1811</v>
      </c>
      <c r="D1822" t="s">
        <v>41</v>
      </c>
      <c r="E1822" t="str">
        <f>_xlfn.XLOOKUP(Table1[[#This Row],[Product_ID]],[1]!Table1[Product_ID],[1]!Table1[Product_Name])</f>
        <v>Clothing Product 86</v>
      </c>
      <c r="F1822" t="str">
        <f>_xlfn.XLOOKUP(Table1[[#This Row],[Product_ID]],[1]!Table1[Product_ID],[1]!Table1[Category])</f>
        <v>Clothing</v>
      </c>
      <c r="G1822">
        <f>_xlfn.XLOOKUP(Table1[[#This Row],[Product_ID]],[1]!Table1[Product_ID],[1]!Table1[Unit_Price])</f>
        <v>3333</v>
      </c>
      <c r="H1822">
        <f>_xlfn.XLOOKUP(Table1[[#This Row],[Product_ID]],[1]!Table1[Product_ID],[1]!Table1[Cost])</f>
        <v>2333.1</v>
      </c>
      <c r="I1822">
        <v>3</v>
      </c>
      <c r="J1822">
        <v>5</v>
      </c>
      <c r="K1822">
        <f>Table1[[#This Row],[Quantity]]*Table1[[#This Row],[Unit_Price]]</f>
        <v>9999</v>
      </c>
      <c r="L1822">
        <f>Table1[[#This Row],[Quantity]]*Table1[[#This Row],[Cost]]</f>
        <v>6999.2999999999993</v>
      </c>
      <c r="M1822">
        <f>Table1[[#This Row],[Sales]]-Table1[[#This Row],[Total_Cost]]</f>
        <v>2999.7000000000007</v>
      </c>
      <c r="N1822" s="1">
        <f>Table1[[#This Row],[Profit]]/Table1[[#This Row],[Sales]]</f>
        <v>0.3000000000000001</v>
      </c>
      <c r="O1822" t="str">
        <f>TEXT(Table1[[#This Row],[Order_Date]],"mmmm")</f>
        <v>June</v>
      </c>
      <c r="P1822">
        <f>YEAR(Table1[[#This Row],[Order_Date]])</f>
        <v>2024</v>
      </c>
      <c r="Q1822" t="str">
        <f>"Q"&amp;ROUNDUP(MONTH(Table1[[#This Row],[Order_Date]])/3,0)</f>
        <v>Q2</v>
      </c>
    </row>
    <row r="1823" spans="1:17" x14ac:dyDescent="0.25">
      <c r="A1823" t="s">
        <v>3420</v>
      </c>
      <c r="B1823" t="s">
        <v>713</v>
      </c>
      <c r="C1823" t="s">
        <v>2243</v>
      </c>
      <c r="D1823" t="s">
        <v>49</v>
      </c>
      <c r="E1823" t="str">
        <f>_xlfn.XLOOKUP(Table1[[#This Row],[Product_ID]],[1]!Table1[Product_ID],[1]!Table1[Product_Name])</f>
        <v>Sports Product 65</v>
      </c>
      <c r="F1823" t="str">
        <f>_xlfn.XLOOKUP(Table1[[#This Row],[Product_ID]],[1]!Table1[Product_ID],[1]!Table1[Category])</f>
        <v>Sports</v>
      </c>
      <c r="G1823">
        <f>_xlfn.XLOOKUP(Table1[[#This Row],[Product_ID]],[1]!Table1[Product_ID],[1]!Table1[Unit_Price])</f>
        <v>4421</v>
      </c>
      <c r="H1823">
        <f>_xlfn.XLOOKUP(Table1[[#This Row],[Product_ID]],[1]!Table1[Product_ID],[1]!Table1[Cost])</f>
        <v>3094.7</v>
      </c>
      <c r="I1823">
        <v>3</v>
      </c>
      <c r="J1823">
        <v>15</v>
      </c>
      <c r="K1823">
        <f>Table1[[#This Row],[Quantity]]*Table1[[#This Row],[Unit_Price]]</f>
        <v>13263</v>
      </c>
      <c r="L1823">
        <f>Table1[[#This Row],[Quantity]]*Table1[[#This Row],[Cost]]</f>
        <v>9284.0999999999985</v>
      </c>
      <c r="M1823">
        <f>Table1[[#This Row],[Sales]]-Table1[[#This Row],[Total_Cost]]</f>
        <v>3978.9000000000015</v>
      </c>
      <c r="N1823" s="1">
        <f>Table1[[#This Row],[Profit]]/Table1[[#This Row],[Sales]]</f>
        <v>0.3000000000000001</v>
      </c>
      <c r="O1823" t="str">
        <f>TEXT(Table1[[#This Row],[Order_Date]],"mmmm")</f>
        <v>April</v>
      </c>
      <c r="P1823">
        <f>YEAR(Table1[[#This Row],[Order_Date]])</f>
        <v>2025</v>
      </c>
      <c r="Q1823" t="str">
        <f>"Q"&amp;ROUNDUP(MONTH(Table1[[#This Row],[Order_Date]])/3,0)</f>
        <v>Q2</v>
      </c>
    </row>
    <row r="1824" spans="1:17" x14ac:dyDescent="0.25">
      <c r="A1824" t="s">
        <v>3421</v>
      </c>
      <c r="B1824" t="s">
        <v>2177</v>
      </c>
      <c r="C1824" t="s">
        <v>2225</v>
      </c>
      <c r="D1824" t="s">
        <v>450</v>
      </c>
      <c r="E1824" t="str">
        <f>_xlfn.XLOOKUP(Table1[[#This Row],[Product_ID]],[1]!Table1[Product_ID],[1]!Table1[Product_Name])</f>
        <v>Electronics Product 82</v>
      </c>
      <c r="F1824" t="str">
        <f>_xlfn.XLOOKUP(Table1[[#This Row],[Product_ID]],[1]!Table1[Product_ID],[1]!Table1[Category])</f>
        <v>Electronics</v>
      </c>
      <c r="G1824">
        <f>_xlfn.XLOOKUP(Table1[[#This Row],[Product_ID]],[1]!Table1[Product_ID],[1]!Table1[Unit_Price])</f>
        <v>354</v>
      </c>
      <c r="H1824">
        <f>_xlfn.XLOOKUP(Table1[[#This Row],[Product_ID]],[1]!Table1[Product_ID],[1]!Table1[Cost])</f>
        <v>247.8</v>
      </c>
      <c r="I1824">
        <v>2</v>
      </c>
      <c r="J1824">
        <v>0</v>
      </c>
      <c r="K1824">
        <f>Table1[[#This Row],[Quantity]]*Table1[[#This Row],[Unit_Price]]</f>
        <v>708</v>
      </c>
      <c r="L1824">
        <f>Table1[[#This Row],[Quantity]]*Table1[[#This Row],[Cost]]</f>
        <v>495.6</v>
      </c>
      <c r="M1824">
        <f>Table1[[#This Row],[Sales]]-Table1[[#This Row],[Total_Cost]]</f>
        <v>212.39999999999998</v>
      </c>
      <c r="N1824" s="1">
        <f>Table1[[#This Row],[Profit]]/Table1[[#This Row],[Sales]]</f>
        <v>0.3</v>
      </c>
      <c r="O1824" t="str">
        <f>TEXT(Table1[[#This Row],[Order_Date]],"mmmm")</f>
        <v>June</v>
      </c>
      <c r="P1824">
        <f>YEAR(Table1[[#This Row],[Order_Date]])</f>
        <v>2024</v>
      </c>
      <c r="Q1824" t="str">
        <f>"Q"&amp;ROUNDUP(MONTH(Table1[[#This Row],[Order_Date]])/3,0)</f>
        <v>Q2</v>
      </c>
    </row>
    <row r="1825" spans="1:17" x14ac:dyDescent="0.25">
      <c r="A1825" t="s">
        <v>3422</v>
      </c>
      <c r="B1825" t="s">
        <v>69</v>
      </c>
      <c r="C1825" t="s">
        <v>1255</v>
      </c>
      <c r="D1825" t="s">
        <v>366</v>
      </c>
      <c r="E1825" t="str">
        <f>_xlfn.XLOOKUP(Table1[[#This Row],[Product_ID]],[1]!Table1[Product_ID],[1]!Table1[Product_Name])</f>
        <v>Home &amp; Kitchen Product 93</v>
      </c>
      <c r="F1825" t="str">
        <f>_xlfn.XLOOKUP(Table1[[#This Row],[Product_ID]],[1]!Table1[Product_ID],[1]!Table1[Category])</f>
        <v>Home &amp; Kitchen</v>
      </c>
      <c r="G1825">
        <f>_xlfn.XLOOKUP(Table1[[#This Row],[Product_ID]],[1]!Table1[Product_ID],[1]!Table1[Unit_Price])</f>
        <v>10597</v>
      </c>
      <c r="H1825">
        <f>_xlfn.XLOOKUP(Table1[[#This Row],[Product_ID]],[1]!Table1[Product_ID],[1]!Table1[Cost])</f>
        <v>5298.5</v>
      </c>
      <c r="I1825">
        <v>2</v>
      </c>
      <c r="J1825">
        <v>0</v>
      </c>
      <c r="K1825">
        <f>Table1[[#This Row],[Quantity]]*Table1[[#This Row],[Unit_Price]]</f>
        <v>21194</v>
      </c>
      <c r="L1825">
        <f>Table1[[#This Row],[Quantity]]*Table1[[#This Row],[Cost]]</f>
        <v>10597</v>
      </c>
      <c r="M1825">
        <f>Table1[[#This Row],[Sales]]-Table1[[#This Row],[Total_Cost]]</f>
        <v>10597</v>
      </c>
      <c r="N1825" s="1">
        <f>Table1[[#This Row],[Profit]]/Table1[[#This Row],[Sales]]</f>
        <v>0.5</v>
      </c>
      <c r="O1825" t="str">
        <f>TEXT(Table1[[#This Row],[Order_Date]],"mmmm")</f>
        <v>December</v>
      </c>
      <c r="P1825">
        <f>YEAR(Table1[[#This Row],[Order_Date]])</f>
        <v>2024</v>
      </c>
      <c r="Q1825" t="str">
        <f>"Q"&amp;ROUNDUP(MONTH(Table1[[#This Row],[Order_Date]])/3,0)</f>
        <v>Q4</v>
      </c>
    </row>
    <row r="1826" spans="1:17" x14ac:dyDescent="0.25">
      <c r="A1826" t="s">
        <v>3423</v>
      </c>
      <c r="B1826" t="s">
        <v>1247</v>
      </c>
      <c r="C1826" t="s">
        <v>981</v>
      </c>
      <c r="D1826" t="s">
        <v>127</v>
      </c>
      <c r="E1826" t="str">
        <f>_xlfn.XLOOKUP(Table1[[#This Row],[Product_ID]],[1]!Table1[Product_ID],[1]!Table1[Product_Name])</f>
        <v>Sports Product 75</v>
      </c>
      <c r="F1826" t="str">
        <f>_xlfn.XLOOKUP(Table1[[#This Row],[Product_ID]],[1]!Table1[Product_ID],[1]!Table1[Category])</f>
        <v>Sports</v>
      </c>
      <c r="G1826">
        <f>_xlfn.XLOOKUP(Table1[[#This Row],[Product_ID]],[1]!Table1[Product_ID],[1]!Table1[Unit_Price])</f>
        <v>5435</v>
      </c>
      <c r="H1826">
        <f>_xlfn.XLOOKUP(Table1[[#This Row],[Product_ID]],[1]!Table1[Product_ID],[1]!Table1[Cost])</f>
        <v>3804.5</v>
      </c>
      <c r="I1826">
        <v>3</v>
      </c>
      <c r="J1826">
        <v>0</v>
      </c>
      <c r="K1826">
        <f>Table1[[#This Row],[Quantity]]*Table1[[#This Row],[Unit_Price]]</f>
        <v>16305</v>
      </c>
      <c r="L1826">
        <f>Table1[[#This Row],[Quantity]]*Table1[[#This Row],[Cost]]</f>
        <v>11413.5</v>
      </c>
      <c r="M1826">
        <f>Table1[[#This Row],[Sales]]-Table1[[#This Row],[Total_Cost]]</f>
        <v>4891.5</v>
      </c>
      <c r="N1826" s="1">
        <f>Table1[[#This Row],[Profit]]/Table1[[#This Row],[Sales]]</f>
        <v>0.3</v>
      </c>
      <c r="O1826" t="str">
        <f>TEXT(Table1[[#This Row],[Order_Date]],"mmmm")</f>
        <v>July</v>
      </c>
      <c r="P1826">
        <f>YEAR(Table1[[#This Row],[Order_Date]])</f>
        <v>2024</v>
      </c>
      <c r="Q1826" t="str">
        <f>"Q"&amp;ROUNDUP(MONTH(Table1[[#This Row],[Order_Date]])/3,0)</f>
        <v>Q3</v>
      </c>
    </row>
    <row r="1827" spans="1:17" x14ac:dyDescent="0.25">
      <c r="A1827" t="s">
        <v>3424</v>
      </c>
      <c r="B1827" t="s">
        <v>3425</v>
      </c>
      <c r="C1827" t="s">
        <v>3426</v>
      </c>
      <c r="D1827" t="s">
        <v>461</v>
      </c>
      <c r="E1827" t="str">
        <f>_xlfn.XLOOKUP(Table1[[#This Row],[Product_ID]],[1]!Table1[Product_ID],[1]!Table1[Product_Name])</f>
        <v>Beauty Product 13</v>
      </c>
      <c r="F1827" t="str">
        <f>_xlfn.XLOOKUP(Table1[[#This Row],[Product_ID]],[1]!Table1[Product_ID],[1]!Table1[Category])</f>
        <v>Beauty</v>
      </c>
      <c r="G1827">
        <f>_xlfn.XLOOKUP(Table1[[#This Row],[Product_ID]],[1]!Table1[Product_ID],[1]!Table1[Unit_Price])</f>
        <v>639</v>
      </c>
      <c r="H1827">
        <f>_xlfn.XLOOKUP(Table1[[#This Row],[Product_ID]],[1]!Table1[Product_ID],[1]!Table1[Cost])</f>
        <v>319.5</v>
      </c>
      <c r="I1827">
        <v>2</v>
      </c>
      <c r="J1827">
        <v>10</v>
      </c>
      <c r="K1827">
        <f>Table1[[#This Row],[Quantity]]*Table1[[#This Row],[Unit_Price]]</f>
        <v>1278</v>
      </c>
      <c r="L1827">
        <f>Table1[[#This Row],[Quantity]]*Table1[[#This Row],[Cost]]</f>
        <v>639</v>
      </c>
      <c r="M1827">
        <f>Table1[[#This Row],[Sales]]-Table1[[#This Row],[Total_Cost]]</f>
        <v>639</v>
      </c>
      <c r="N1827" s="1">
        <f>Table1[[#This Row],[Profit]]/Table1[[#This Row],[Sales]]</f>
        <v>0.5</v>
      </c>
      <c r="O1827" t="str">
        <f>TEXT(Table1[[#This Row],[Order_Date]],"mmmm")</f>
        <v>September</v>
      </c>
      <c r="P1827">
        <f>YEAR(Table1[[#This Row],[Order_Date]])</f>
        <v>2025</v>
      </c>
      <c r="Q1827" t="str">
        <f>"Q"&amp;ROUNDUP(MONTH(Table1[[#This Row],[Order_Date]])/3,0)</f>
        <v>Q3</v>
      </c>
    </row>
    <row r="1828" spans="1:17" x14ac:dyDescent="0.25">
      <c r="A1828" t="s">
        <v>3427</v>
      </c>
      <c r="B1828" t="s">
        <v>967</v>
      </c>
      <c r="C1828" t="s">
        <v>2235</v>
      </c>
      <c r="D1828" t="s">
        <v>898</v>
      </c>
      <c r="E1828" t="str">
        <f>_xlfn.XLOOKUP(Table1[[#This Row],[Product_ID]],[1]!Table1[Product_ID],[1]!Table1[Product_Name])</f>
        <v>Sports Product 29</v>
      </c>
      <c r="F1828" t="str">
        <f>_xlfn.XLOOKUP(Table1[[#This Row],[Product_ID]],[1]!Table1[Product_ID],[1]!Table1[Category])</f>
        <v>Sports</v>
      </c>
      <c r="G1828">
        <f>_xlfn.XLOOKUP(Table1[[#This Row],[Product_ID]],[1]!Table1[Product_ID],[1]!Table1[Unit_Price])</f>
        <v>2105</v>
      </c>
      <c r="H1828">
        <f>_xlfn.XLOOKUP(Table1[[#This Row],[Product_ID]],[1]!Table1[Product_ID],[1]!Table1[Cost])</f>
        <v>1263</v>
      </c>
      <c r="I1828">
        <v>3</v>
      </c>
      <c r="J1828">
        <v>20</v>
      </c>
      <c r="K1828">
        <f>Table1[[#This Row],[Quantity]]*Table1[[#This Row],[Unit_Price]]</f>
        <v>6315</v>
      </c>
      <c r="L1828">
        <f>Table1[[#This Row],[Quantity]]*Table1[[#This Row],[Cost]]</f>
        <v>3789</v>
      </c>
      <c r="M1828">
        <f>Table1[[#This Row],[Sales]]-Table1[[#This Row],[Total_Cost]]</f>
        <v>2526</v>
      </c>
      <c r="N1828" s="1">
        <f>Table1[[#This Row],[Profit]]/Table1[[#This Row],[Sales]]</f>
        <v>0.4</v>
      </c>
      <c r="O1828" t="str">
        <f>TEXT(Table1[[#This Row],[Order_Date]],"mmmm")</f>
        <v>September</v>
      </c>
      <c r="P1828">
        <f>YEAR(Table1[[#This Row],[Order_Date]])</f>
        <v>2024</v>
      </c>
      <c r="Q1828" t="str">
        <f>"Q"&amp;ROUNDUP(MONTH(Table1[[#This Row],[Order_Date]])/3,0)</f>
        <v>Q3</v>
      </c>
    </row>
    <row r="1829" spans="1:17" x14ac:dyDescent="0.25">
      <c r="A1829" t="s">
        <v>3428</v>
      </c>
      <c r="B1829" t="s">
        <v>1371</v>
      </c>
      <c r="C1829" t="s">
        <v>1348</v>
      </c>
      <c r="D1829" t="s">
        <v>111</v>
      </c>
      <c r="E1829" t="str">
        <f>_xlfn.XLOOKUP(Table1[[#This Row],[Product_ID]],[1]!Table1[Product_ID],[1]!Table1[Product_Name])</f>
        <v>Sports Product 20</v>
      </c>
      <c r="F1829" t="str">
        <f>_xlfn.XLOOKUP(Table1[[#This Row],[Product_ID]],[1]!Table1[Product_ID],[1]!Table1[Category])</f>
        <v>Sports</v>
      </c>
      <c r="G1829">
        <f>_xlfn.XLOOKUP(Table1[[#This Row],[Product_ID]],[1]!Table1[Product_ID],[1]!Table1[Unit_Price])</f>
        <v>11647</v>
      </c>
      <c r="H1829">
        <f>_xlfn.XLOOKUP(Table1[[#This Row],[Product_ID]],[1]!Table1[Product_ID],[1]!Table1[Cost])</f>
        <v>8152.9</v>
      </c>
      <c r="I1829">
        <v>3</v>
      </c>
      <c r="J1829">
        <v>15</v>
      </c>
      <c r="K1829">
        <f>Table1[[#This Row],[Quantity]]*Table1[[#This Row],[Unit_Price]]</f>
        <v>34941</v>
      </c>
      <c r="L1829">
        <f>Table1[[#This Row],[Quantity]]*Table1[[#This Row],[Cost]]</f>
        <v>24458.699999999997</v>
      </c>
      <c r="M1829">
        <f>Table1[[#This Row],[Sales]]-Table1[[#This Row],[Total_Cost]]</f>
        <v>10482.300000000003</v>
      </c>
      <c r="N1829" s="1">
        <f>Table1[[#This Row],[Profit]]/Table1[[#This Row],[Sales]]</f>
        <v>0.3000000000000001</v>
      </c>
      <c r="O1829" t="str">
        <f>TEXT(Table1[[#This Row],[Order_Date]],"mmmm")</f>
        <v>April</v>
      </c>
      <c r="P1829">
        <f>YEAR(Table1[[#This Row],[Order_Date]])</f>
        <v>2025</v>
      </c>
      <c r="Q1829" t="str">
        <f>"Q"&amp;ROUNDUP(MONTH(Table1[[#This Row],[Order_Date]])/3,0)</f>
        <v>Q2</v>
      </c>
    </row>
    <row r="1830" spans="1:17" x14ac:dyDescent="0.25">
      <c r="A1830" t="s">
        <v>3429</v>
      </c>
      <c r="B1830" t="s">
        <v>3120</v>
      </c>
      <c r="C1830" t="s">
        <v>559</v>
      </c>
      <c r="D1830" t="s">
        <v>244</v>
      </c>
      <c r="E1830" t="str">
        <f>_xlfn.XLOOKUP(Table1[[#This Row],[Product_ID]],[1]!Table1[Product_ID],[1]!Table1[Product_Name])</f>
        <v>Beauty Product 100</v>
      </c>
      <c r="F1830" t="str">
        <f>_xlfn.XLOOKUP(Table1[[#This Row],[Product_ID]],[1]!Table1[Product_ID],[1]!Table1[Category])</f>
        <v>Beauty</v>
      </c>
      <c r="G1830">
        <f>_xlfn.XLOOKUP(Table1[[#This Row],[Product_ID]],[1]!Table1[Product_ID],[1]!Table1[Unit_Price])</f>
        <v>2523</v>
      </c>
      <c r="H1830">
        <f>_xlfn.XLOOKUP(Table1[[#This Row],[Product_ID]],[1]!Table1[Product_ID],[1]!Table1[Cost])</f>
        <v>1766.1</v>
      </c>
      <c r="I1830">
        <v>3</v>
      </c>
      <c r="J1830">
        <v>10</v>
      </c>
      <c r="K1830">
        <f>Table1[[#This Row],[Quantity]]*Table1[[#This Row],[Unit_Price]]</f>
        <v>7569</v>
      </c>
      <c r="L1830">
        <f>Table1[[#This Row],[Quantity]]*Table1[[#This Row],[Cost]]</f>
        <v>5298.2999999999993</v>
      </c>
      <c r="M1830">
        <f>Table1[[#This Row],[Sales]]-Table1[[#This Row],[Total_Cost]]</f>
        <v>2270.7000000000007</v>
      </c>
      <c r="N1830" s="1">
        <f>Table1[[#This Row],[Profit]]/Table1[[#This Row],[Sales]]</f>
        <v>0.3000000000000001</v>
      </c>
      <c r="O1830" t="str">
        <f>TEXT(Table1[[#This Row],[Order_Date]],"mmmm")</f>
        <v>January</v>
      </c>
      <c r="P1830">
        <f>YEAR(Table1[[#This Row],[Order_Date]])</f>
        <v>2024</v>
      </c>
      <c r="Q1830" t="str">
        <f>"Q"&amp;ROUNDUP(MONTH(Table1[[#This Row],[Order_Date]])/3,0)</f>
        <v>Q1</v>
      </c>
    </row>
    <row r="1831" spans="1:17" x14ac:dyDescent="0.25">
      <c r="A1831" t="s">
        <v>3430</v>
      </c>
      <c r="B1831" t="s">
        <v>3431</v>
      </c>
      <c r="C1831" t="s">
        <v>728</v>
      </c>
      <c r="D1831" t="s">
        <v>320</v>
      </c>
      <c r="E1831" t="str">
        <f>_xlfn.XLOOKUP(Table1[[#This Row],[Product_ID]],[1]!Table1[Product_ID],[1]!Table1[Product_Name])</f>
        <v>Clothing Product 15</v>
      </c>
      <c r="F1831" t="str">
        <f>_xlfn.XLOOKUP(Table1[[#This Row],[Product_ID]],[1]!Table1[Product_ID],[1]!Table1[Category])</f>
        <v>Clothing</v>
      </c>
      <c r="G1831">
        <f>_xlfn.XLOOKUP(Table1[[#This Row],[Product_ID]],[1]!Table1[Product_ID],[1]!Table1[Unit_Price])</f>
        <v>2943</v>
      </c>
      <c r="H1831">
        <f>_xlfn.XLOOKUP(Table1[[#This Row],[Product_ID]],[1]!Table1[Product_ID],[1]!Table1[Cost])</f>
        <v>1471.5</v>
      </c>
      <c r="I1831">
        <v>2</v>
      </c>
      <c r="J1831">
        <v>5</v>
      </c>
      <c r="K1831">
        <f>Table1[[#This Row],[Quantity]]*Table1[[#This Row],[Unit_Price]]</f>
        <v>5886</v>
      </c>
      <c r="L1831">
        <f>Table1[[#This Row],[Quantity]]*Table1[[#This Row],[Cost]]</f>
        <v>2943</v>
      </c>
      <c r="M1831">
        <f>Table1[[#This Row],[Sales]]-Table1[[#This Row],[Total_Cost]]</f>
        <v>2943</v>
      </c>
      <c r="N1831" s="1">
        <f>Table1[[#This Row],[Profit]]/Table1[[#This Row],[Sales]]</f>
        <v>0.5</v>
      </c>
      <c r="O1831" t="str">
        <f>TEXT(Table1[[#This Row],[Order_Date]],"mmmm")</f>
        <v>December</v>
      </c>
      <c r="P1831">
        <f>YEAR(Table1[[#This Row],[Order_Date]])</f>
        <v>2024</v>
      </c>
      <c r="Q1831" t="str">
        <f>"Q"&amp;ROUNDUP(MONTH(Table1[[#This Row],[Order_Date]])/3,0)</f>
        <v>Q4</v>
      </c>
    </row>
    <row r="1832" spans="1:17" x14ac:dyDescent="0.25">
      <c r="A1832" t="s">
        <v>3432</v>
      </c>
      <c r="B1832" t="s">
        <v>3433</v>
      </c>
      <c r="C1832" t="s">
        <v>2684</v>
      </c>
      <c r="D1832" t="s">
        <v>563</v>
      </c>
      <c r="E1832" t="str">
        <f>_xlfn.XLOOKUP(Table1[[#This Row],[Product_ID]],[1]!Table1[Product_ID],[1]!Table1[Product_Name])</f>
        <v>Beauty Product 60</v>
      </c>
      <c r="F1832" t="str">
        <f>_xlfn.XLOOKUP(Table1[[#This Row],[Product_ID]],[1]!Table1[Product_ID],[1]!Table1[Category])</f>
        <v>Beauty</v>
      </c>
      <c r="G1832">
        <f>_xlfn.XLOOKUP(Table1[[#This Row],[Product_ID]],[1]!Table1[Product_ID],[1]!Table1[Unit_Price])</f>
        <v>758</v>
      </c>
      <c r="H1832">
        <f>_xlfn.XLOOKUP(Table1[[#This Row],[Product_ID]],[1]!Table1[Product_ID],[1]!Table1[Cost])</f>
        <v>530.6</v>
      </c>
      <c r="I1832">
        <v>3</v>
      </c>
      <c r="J1832">
        <v>0</v>
      </c>
      <c r="K1832">
        <f>Table1[[#This Row],[Quantity]]*Table1[[#This Row],[Unit_Price]]</f>
        <v>2274</v>
      </c>
      <c r="L1832">
        <f>Table1[[#This Row],[Quantity]]*Table1[[#This Row],[Cost]]</f>
        <v>1591.8000000000002</v>
      </c>
      <c r="M1832">
        <f>Table1[[#This Row],[Sales]]-Table1[[#This Row],[Total_Cost]]</f>
        <v>682.19999999999982</v>
      </c>
      <c r="N1832" s="1">
        <f>Table1[[#This Row],[Profit]]/Table1[[#This Row],[Sales]]</f>
        <v>0.29999999999999993</v>
      </c>
      <c r="O1832" t="str">
        <f>TEXT(Table1[[#This Row],[Order_Date]],"mmmm")</f>
        <v>April</v>
      </c>
      <c r="P1832">
        <f>YEAR(Table1[[#This Row],[Order_Date]])</f>
        <v>2024</v>
      </c>
      <c r="Q1832" t="str">
        <f>"Q"&amp;ROUNDUP(MONTH(Table1[[#This Row],[Order_Date]])/3,0)</f>
        <v>Q2</v>
      </c>
    </row>
    <row r="1833" spans="1:17" x14ac:dyDescent="0.25">
      <c r="A1833" t="s">
        <v>3434</v>
      </c>
      <c r="B1833" t="s">
        <v>235</v>
      </c>
      <c r="C1833" t="s">
        <v>1042</v>
      </c>
      <c r="D1833" t="s">
        <v>171</v>
      </c>
      <c r="E1833" t="str">
        <f>_xlfn.XLOOKUP(Table1[[#This Row],[Product_ID]],[1]!Table1[Product_ID],[1]!Table1[Product_Name])</f>
        <v>Clothing Product 27</v>
      </c>
      <c r="F1833" t="str">
        <f>_xlfn.XLOOKUP(Table1[[#This Row],[Product_ID]],[1]!Table1[Product_ID],[1]!Table1[Category])</f>
        <v>Clothing</v>
      </c>
      <c r="G1833">
        <f>_xlfn.XLOOKUP(Table1[[#This Row],[Product_ID]],[1]!Table1[Product_ID],[1]!Table1[Unit_Price])</f>
        <v>4969</v>
      </c>
      <c r="H1833">
        <f>_xlfn.XLOOKUP(Table1[[#This Row],[Product_ID]],[1]!Table1[Product_ID],[1]!Table1[Cost])</f>
        <v>2484.5</v>
      </c>
      <c r="I1833">
        <v>2</v>
      </c>
      <c r="J1833">
        <v>5</v>
      </c>
      <c r="K1833">
        <f>Table1[[#This Row],[Quantity]]*Table1[[#This Row],[Unit_Price]]</f>
        <v>9938</v>
      </c>
      <c r="L1833">
        <f>Table1[[#This Row],[Quantity]]*Table1[[#This Row],[Cost]]</f>
        <v>4969</v>
      </c>
      <c r="M1833">
        <f>Table1[[#This Row],[Sales]]-Table1[[#This Row],[Total_Cost]]</f>
        <v>4969</v>
      </c>
      <c r="N1833" s="1">
        <f>Table1[[#This Row],[Profit]]/Table1[[#This Row],[Sales]]</f>
        <v>0.5</v>
      </c>
      <c r="O1833" t="str">
        <f>TEXT(Table1[[#This Row],[Order_Date]],"mmmm")</f>
        <v>December</v>
      </c>
      <c r="P1833">
        <f>YEAR(Table1[[#This Row],[Order_Date]])</f>
        <v>2024</v>
      </c>
      <c r="Q1833" t="str">
        <f>"Q"&amp;ROUNDUP(MONTH(Table1[[#This Row],[Order_Date]])/3,0)</f>
        <v>Q4</v>
      </c>
    </row>
    <row r="1834" spans="1:17" x14ac:dyDescent="0.25">
      <c r="A1834" t="s">
        <v>3435</v>
      </c>
      <c r="B1834" t="s">
        <v>259</v>
      </c>
      <c r="C1834" t="s">
        <v>971</v>
      </c>
      <c r="D1834" t="s">
        <v>223</v>
      </c>
      <c r="E1834" t="str">
        <f>_xlfn.XLOOKUP(Table1[[#This Row],[Product_ID]],[1]!Table1[Product_ID],[1]!Table1[Product_Name])</f>
        <v>Clothing Product 48</v>
      </c>
      <c r="F1834" t="str">
        <f>_xlfn.XLOOKUP(Table1[[#This Row],[Product_ID]],[1]!Table1[Product_ID],[1]!Table1[Category])</f>
        <v>Clothing</v>
      </c>
      <c r="G1834">
        <f>_xlfn.XLOOKUP(Table1[[#This Row],[Product_ID]],[1]!Table1[Product_ID],[1]!Table1[Unit_Price])</f>
        <v>2190</v>
      </c>
      <c r="H1834">
        <f>_xlfn.XLOOKUP(Table1[[#This Row],[Product_ID]],[1]!Table1[Product_ID],[1]!Table1[Cost])</f>
        <v>1095</v>
      </c>
      <c r="I1834">
        <v>2</v>
      </c>
      <c r="J1834">
        <v>5</v>
      </c>
      <c r="K1834">
        <f>Table1[[#This Row],[Quantity]]*Table1[[#This Row],[Unit_Price]]</f>
        <v>4380</v>
      </c>
      <c r="L1834">
        <f>Table1[[#This Row],[Quantity]]*Table1[[#This Row],[Cost]]</f>
        <v>2190</v>
      </c>
      <c r="M1834">
        <f>Table1[[#This Row],[Sales]]-Table1[[#This Row],[Total_Cost]]</f>
        <v>2190</v>
      </c>
      <c r="N1834" s="1">
        <f>Table1[[#This Row],[Profit]]/Table1[[#This Row],[Sales]]</f>
        <v>0.5</v>
      </c>
      <c r="O1834" t="str">
        <f>TEXT(Table1[[#This Row],[Order_Date]],"mmmm")</f>
        <v>March</v>
      </c>
      <c r="P1834">
        <f>YEAR(Table1[[#This Row],[Order_Date]])</f>
        <v>2025</v>
      </c>
      <c r="Q1834" t="str">
        <f>"Q"&amp;ROUNDUP(MONTH(Table1[[#This Row],[Order_Date]])/3,0)</f>
        <v>Q1</v>
      </c>
    </row>
    <row r="1835" spans="1:17" x14ac:dyDescent="0.25">
      <c r="A1835" t="s">
        <v>3436</v>
      </c>
      <c r="B1835" t="s">
        <v>788</v>
      </c>
      <c r="C1835" t="s">
        <v>95</v>
      </c>
      <c r="D1835" t="s">
        <v>366</v>
      </c>
      <c r="E1835" t="str">
        <f>_xlfn.XLOOKUP(Table1[[#This Row],[Product_ID]],[1]!Table1[Product_ID],[1]!Table1[Product_Name])</f>
        <v>Home &amp; Kitchen Product 93</v>
      </c>
      <c r="F1835" t="str">
        <f>_xlfn.XLOOKUP(Table1[[#This Row],[Product_ID]],[1]!Table1[Product_ID],[1]!Table1[Category])</f>
        <v>Home &amp; Kitchen</v>
      </c>
      <c r="G1835">
        <f>_xlfn.XLOOKUP(Table1[[#This Row],[Product_ID]],[1]!Table1[Product_ID],[1]!Table1[Unit_Price])</f>
        <v>10597</v>
      </c>
      <c r="H1835">
        <f>_xlfn.XLOOKUP(Table1[[#This Row],[Product_ID]],[1]!Table1[Product_ID],[1]!Table1[Cost])</f>
        <v>5298.5</v>
      </c>
      <c r="I1835">
        <v>4</v>
      </c>
      <c r="J1835">
        <v>10</v>
      </c>
      <c r="K1835">
        <f>Table1[[#This Row],[Quantity]]*Table1[[#This Row],[Unit_Price]]</f>
        <v>42388</v>
      </c>
      <c r="L1835">
        <f>Table1[[#This Row],[Quantity]]*Table1[[#This Row],[Cost]]</f>
        <v>21194</v>
      </c>
      <c r="M1835">
        <f>Table1[[#This Row],[Sales]]-Table1[[#This Row],[Total_Cost]]</f>
        <v>21194</v>
      </c>
      <c r="N1835" s="1">
        <f>Table1[[#This Row],[Profit]]/Table1[[#This Row],[Sales]]</f>
        <v>0.5</v>
      </c>
      <c r="O1835" t="str">
        <f>TEXT(Table1[[#This Row],[Order_Date]],"mmmm")</f>
        <v>January</v>
      </c>
      <c r="P1835">
        <f>YEAR(Table1[[#This Row],[Order_Date]])</f>
        <v>2025</v>
      </c>
      <c r="Q1835" t="str">
        <f>"Q"&amp;ROUNDUP(MONTH(Table1[[#This Row],[Order_Date]])/3,0)</f>
        <v>Q1</v>
      </c>
    </row>
    <row r="1836" spans="1:17" x14ac:dyDescent="0.25">
      <c r="A1836" t="s">
        <v>3437</v>
      </c>
      <c r="B1836" t="s">
        <v>1359</v>
      </c>
      <c r="C1836" t="s">
        <v>2362</v>
      </c>
      <c r="D1836" t="s">
        <v>127</v>
      </c>
      <c r="E1836" t="str">
        <f>_xlfn.XLOOKUP(Table1[[#This Row],[Product_ID]],[1]!Table1[Product_ID],[1]!Table1[Product_Name])</f>
        <v>Sports Product 75</v>
      </c>
      <c r="F1836" t="str">
        <f>_xlfn.XLOOKUP(Table1[[#This Row],[Product_ID]],[1]!Table1[Product_ID],[1]!Table1[Category])</f>
        <v>Sports</v>
      </c>
      <c r="G1836">
        <f>_xlfn.XLOOKUP(Table1[[#This Row],[Product_ID]],[1]!Table1[Product_ID],[1]!Table1[Unit_Price])</f>
        <v>5435</v>
      </c>
      <c r="H1836">
        <f>_xlfn.XLOOKUP(Table1[[#This Row],[Product_ID]],[1]!Table1[Product_ID],[1]!Table1[Cost])</f>
        <v>3804.5</v>
      </c>
      <c r="I1836">
        <v>1</v>
      </c>
      <c r="J1836">
        <v>10</v>
      </c>
      <c r="K1836">
        <f>Table1[[#This Row],[Quantity]]*Table1[[#This Row],[Unit_Price]]</f>
        <v>5435</v>
      </c>
      <c r="L1836">
        <f>Table1[[#This Row],[Quantity]]*Table1[[#This Row],[Cost]]</f>
        <v>3804.5</v>
      </c>
      <c r="M1836">
        <f>Table1[[#This Row],[Sales]]-Table1[[#This Row],[Total_Cost]]</f>
        <v>1630.5</v>
      </c>
      <c r="N1836" s="1">
        <f>Table1[[#This Row],[Profit]]/Table1[[#This Row],[Sales]]</f>
        <v>0.3</v>
      </c>
      <c r="O1836" t="str">
        <f>TEXT(Table1[[#This Row],[Order_Date]],"mmmm")</f>
        <v>February</v>
      </c>
      <c r="P1836">
        <f>YEAR(Table1[[#This Row],[Order_Date]])</f>
        <v>2025</v>
      </c>
      <c r="Q1836" t="str">
        <f>"Q"&amp;ROUNDUP(MONTH(Table1[[#This Row],[Order_Date]])/3,0)</f>
        <v>Q1</v>
      </c>
    </row>
    <row r="1837" spans="1:17" x14ac:dyDescent="0.25">
      <c r="A1837" t="s">
        <v>3438</v>
      </c>
      <c r="B1837" t="s">
        <v>1356</v>
      </c>
      <c r="C1837" t="s">
        <v>2285</v>
      </c>
      <c r="D1837" t="s">
        <v>281</v>
      </c>
      <c r="E1837" t="str">
        <f>_xlfn.XLOOKUP(Table1[[#This Row],[Product_ID]],[1]!Table1[Product_ID],[1]!Table1[Product_Name])</f>
        <v>Sports Product 9</v>
      </c>
      <c r="F1837" t="str">
        <f>_xlfn.XLOOKUP(Table1[[#This Row],[Product_ID]],[1]!Table1[Product_ID],[1]!Table1[Category])</f>
        <v>Sports</v>
      </c>
      <c r="G1837">
        <f>_xlfn.XLOOKUP(Table1[[#This Row],[Product_ID]],[1]!Table1[Product_ID],[1]!Table1[Unit_Price])</f>
        <v>10891</v>
      </c>
      <c r="H1837">
        <f>_xlfn.XLOOKUP(Table1[[#This Row],[Product_ID]],[1]!Table1[Product_ID],[1]!Table1[Cost])</f>
        <v>5445.5</v>
      </c>
      <c r="I1837">
        <v>1</v>
      </c>
      <c r="J1837">
        <v>0</v>
      </c>
      <c r="K1837">
        <f>Table1[[#This Row],[Quantity]]*Table1[[#This Row],[Unit_Price]]</f>
        <v>10891</v>
      </c>
      <c r="L1837">
        <f>Table1[[#This Row],[Quantity]]*Table1[[#This Row],[Cost]]</f>
        <v>5445.5</v>
      </c>
      <c r="M1837">
        <f>Table1[[#This Row],[Sales]]-Table1[[#This Row],[Total_Cost]]</f>
        <v>5445.5</v>
      </c>
      <c r="N1837" s="1">
        <f>Table1[[#This Row],[Profit]]/Table1[[#This Row],[Sales]]</f>
        <v>0.5</v>
      </c>
      <c r="O1837" t="str">
        <f>TEXT(Table1[[#This Row],[Order_Date]],"mmmm")</f>
        <v>August</v>
      </c>
      <c r="P1837">
        <f>YEAR(Table1[[#This Row],[Order_Date]])</f>
        <v>2025</v>
      </c>
      <c r="Q1837" t="str">
        <f>"Q"&amp;ROUNDUP(MONTH(Table1[[#This Row],[Order_Date]])/3,0)</f>
        <v>Q3</v>
      </c>
    </row>
    <row r="1838" spans="1:17" x14ac:dyDescent="0.25">
      <c r="A1838" t="s">
        <v>3439</v>
      </c>
      <c r="B1838" t="s">
        <v>375</v>
      </c>
      <c r="C1838" t="s">
        <v>1966</v>
      </c>
      <c r="D1838" t="s">
        <v>111</v>
      </c>
      <c r="E1838" t="str">
        <f>_xlfn.XLOOKUP(Table1[[#This Row],[Product_ID]],[1]!Table1[Product_ID],[1]!Table1[Product_Name])</f>
        <v>Sports Product 20</v>
      </c>
      <c r="F1838" t="str">
        <f>_xlfn.XLOOKUP(Table1[[#This Row],[Product_ID]],[1]!Table1[Product_ID],[1]!Table1[Category])</f>
        <v>Sports</v>
      </c>
      <c r="G1838">
        <f>_xlfn.XLOOKUP(Table1[[#This Row],[Product_ID]],[1]!Table1[Product_ID],[1]!Table1[Unit_Price])</f>
        <v>11647</v>
      </c>
      <c r="H1838">
        <f>_xlfn.XLOOKUP(Table1[[#This Row],[Product_ID]],[1]!Table1[Product_ID],[1]!Table1[Cost])</f>
        <v>8152.9</v>
      </c>
      <c r="I1838">
        <v>3</v>
      </c>
      <c r="J1838">
        <v>10</v>
      </c>
      <c r="K1838">
        <f>Table1[[#This Row],[Quantity]]*Table1[[#This Row],[Unit_Price]]</f>
        <v>34941</v>
      </c>
      <c r="L1838">
        <f>Table1[[#This Row],[Quantity]]*Table1[[#This Row],[Cost]]</f>
        <v>24458.699999999997</v>
      </c>
      <c r="M1838">
        <f>Table1[[#This Row],[Sales]]-Table1[[#This Row],[Total_Cost]]</f>
        <v>10482.300000000003</v>
      </c>
      <c r="N1838" s="1">
        <f>Table1[[#This Row],[Profit]]/Table1[[#This Row],[Sales]]</f>
        <v>0.3000000000000001</v>
      </c>
      <c r="O1838" t="str">
        <f>TEXT(Table1[[#This Row],[Order_Date]],"mmmm")</f>
        <v>May</v>
      </c>
      <c r="P1838">
        <f>YEAR(Table1[[#This Row],[Order_Date]])</f>
        <v>2025</v>
      </c>
      <c r="Q1838" t="str">
        <f>"Q"&amp;ROUNDUP(MONTH(Table1[[#This Row],[Order_Date]])/3,0)</f>
        <v>Q2</v>
      </c>
    </row>
    <row r="1839" spans="1:17" x14ac:dyDescent="0.25">
      <c r="A1839" t="s">
        <v>3440</v>
      </c>
      <c r="B1839" t="s">
        <v>924</v>
      </c>
      <c r="C1839" t="s">
        <v>804</v>
      </c>
      <c r="D1839" t="s">
        <v>111</v>
      </c>
      <c r="E1839" t="str">
        <f>_xlfn.XLOOKUP(Table1[[#This Row],[Product_ID]],[1]!Table1[Product_ID],[1]!Table1[Product_Name])</f>
        <v>Sports Product 20</v>
      </c>
      <c r="F1839" t="str">
        <f>_xlfn.XLOOKUP(Table1[[#This Row],[Product_ID]],[1]!Table1[Product_ID],[1]!Table1[Category])</f>
        <v>Sports</v>
      </c>
      <c r="G1839">
        <f>_xlfn.XLOOKUP(Table1[[#This Row],[Product_ID]],[1]!Table1[Product_ID],[1]!Table1[Unit_Price])</f>
        <v>11647</v>
      </c>
      <c r="H1839">
        <f>_xlfn.XLOOKUP(Table1[[#This Row],[Product_ID]],[1]!Table1[Product_ID],[1]!Table1[Cost])</f>
        <v>8152.9</v>
      </c>
      <c r="I1839">
        <v>1</v>
      </c>
      <c r="J1839">
        <v>0</v>
      </c>
      <c r="K1839">
        <f>Table1[[#This Row],[Quantity]]*Table1[[#This Row],[Unit_Price]]</f>
        <v>11647</v>
      </c>
      <c r="L1839">
        <f>Table1[[#This Row],[Quantity]]*Table1[[#This Row],[Cost]]</f>
        <v>8152.9</v>
      </c>
      <c r="M1839">
        <f>Table1[[#This Row],[Sales]]-Table1[[#This Row],[Total_Cost]]</f>
        <v>3494.1000000000004</v>
      </c>
      <c r="N1839" s="1">
        <f>Table1[[#This Row],[Profit]]/Table1[[#This Row],[Sales]]</f>
        <v>0.30000000000000004</v>
      </c>
      <c r="O1839" t="str">
        <f>TEXT(Table1[[#This Row],[Order_Date]],"mmmm")</f>
        <v>December</v>
      </c>
      <c r="P1839">
        <f>YEAR(Table1[[#This Row],[Order_Date]])</f>
        <v>2025</v>
      </c>
      <c r="Q1839" t="str">
        <f>"Q"&amp;ROUNDUP(MONTH(Table1[[#This Row],[Order_Date]])/3,0)</f>
        <v>Q4</v>
      </c>
    </row>
    <row r="1840" spans="1:17" x14ac:dyDescent="0.25">
      <c r="A1840" t="s">
        <v>3441</v>
      </c>
      <c r="B1840" t="s">
        <v>788</v>
      </c>
      <c r="C1840" t="s">
        <v>1648</v>
      </c>
      <c r="D1840" t="s">
        <v>598</v>
      </c>
      <c r="E1840" t="str">
        <f>_xlfn.XLOOKUP(Table1[[#This Row],[Product_ID]],[1]!Table1[Product_ID],[1]!Table1[Product_Name])</f>
        <v>Clothing Product 84</v>
      </c>
      <c r="F1840" t="str">
        <f>_xlfn.XLOOKUP(Table1[[#This Row],[Product_ID]],[1]!Table1[Product_ID],[1]!Table1[Category])</f>
        <v>Clothing</v>
      </c>
      <c r="G1840">
        <f>_xlfn.XLOOKUP(Table1[[#This Row],[Product_ID]],[1]!Table1[Product_ID],[1]!Table1[Unit_Price])</f>
        <v>3921</v>
      </c>
      <c r="H1840">
        <f>_xlfn.XLOOKUP(Table1[[#This Row],[Product_ID]],[1]!Table1[Product_ID],[1]!Table1[Cost])</f>
        <v>2352.6</v>
      </c>
      <c r="I1840">
        <v>3</v>
      </c>
      <c r="J1840">
        <v>5</v>
      </c>
      <c r="K1840">
        <f>Table1[[#This Row],[Quantity]]*Table1[[#This Row],[Unit_Price]]</f>
        <v>11763</v>
      </c>
      <c r="L1840">
        <f>Table1[[#This Row],[Quantity]]*Table1[[#This Row],[Cost]]</f>
        <v>7057.7999999999993</v>
      </c>
      <c r="M1840">
        <f>Table1[[#This Row],[Sales]]-Table1[[#This Row],[Total_Cost]]</f>
        <v>4705.2000000000007</v>
      </c>
      <c r="N1840" s="1">
        <f>Table1[[#This Row],[Profit]]/Table1[[#This Row],[Sales]]</f>
        <v>0.40000000000000008</v>
      </c>
      <c r="O1840" t="str">
        <f>TEXT(Table1[[#This Row],[Order_Date]],"mmmm")</f>
        <v>January</v>
      </c>
      <c r="P1840">
        <f>YEAR(Table1[[#This Row],[Order_Date]])</f>
        <v>2025</v>
      </c>
      <c r="Q1840" t="str">
        <f>"Q"&amp;ROUNDUP(MONTH(Table1[[#This Row],[Order_Date]])/3,0)</f>
        <v>Q1</v>
      </c>
    </row>
    <row r="1841" spans="1:17" x14ac:dyDescent="0.25">
      <c r="A1841" t="s">
        <v>3442</v>
      </c>
      <c r="B1841" t="s">
        <v>3296</v>
      </c>
      <c r="C1841" t="s">
        <v>904</v>
      </c>
      <c r="D1841" t="s">
        <v>41</v>
      </c>
      <c r="E1841" t="str">
        <f>_xlfn.XLOOKUP(Table1[[#This Row],[Product_ID]],[1]!Table1[Product_ID],[1]!Table1[Product_Name])</f>
        <v>Clothing Product 86</v>
      </c>
      <c r="F1841" t="str">
        <f>_xlfn.XLOOKUP(Table1[[#This Row],[Product_ID]],[1]!Table1[Product_ID],[1]!Table1[Category])</f>
        <v>Clothing</v>
      </c>
      <c r="G1841">
        <f>_xlfn.XLOOKUP(Table1[[#This Row],[Product_ID]],[1]!Table1[Product_ID],[1]!Table1[Unit_Price])</f>
        <v>3333</v>
      </c>
      <c r="H1841">
        <f>_xlfn.XLOOKUP(Table1[[#This Row],[Product_ID]],[1]!Table1[Product_ID],[1]!Table1[Cost])</f>
        <v>2333.1</v>
      </c>
      <c r="I1841">
        <v>5</v>
      </c>
      <c r="J1841">
        <v>0</v>
      </c>
      <c r="K1841">
        <f>Table1[[#This Row],[Quantity]]*Table1[[#This Row],[Unit_Price]]</f>
        <v>16665</v>
      </c>
      <c r="L1841">
        <f>Table1[[#This Row],[Quantity]]*Table1[[#This Row],[Cost]]</f>
        <v>11665.5</v>
      </c>
      <c r="M1841">
        <f>Table1[[#This Row],[Sales]]-Table1[[#This Row],[Total_Cost]]</f>
        <v>4999.5</v>
      </c>
      <c r="N1841" s="1">
        <f>Table1[[#This Row],[Profit]]/Table1[[#This Row],[Sales]]</f>
        <v>0.3</v>
      </c>
      <c r="O1841" t="str">
        <f>TEXT(Table1[[#This Row],[Order_Date]],"mmmm")</f>
        <v>January</v>
      </c>
      <c r="P1841">
        <f>YEAR(Table1[[#This Row],[Order_Date]])</f>
        <v>2025</v>
      </c>
      <c r="Q1841" t="str">
        <f>"Q"&amp;ROUNDUP(MONTH(Table1[[#This Row],[Order_Date]])/3,0)</f>
        <v>Q1</v>
      </c>
    </row>
    <row r="1842" spans="1:17" x14ac:dyDescent="0.25">
      <c r="A1842" t="s">
        <v>3443</v>
      </c>
      <c r="B1842" t="s">
        <v>1345</v>
      </c>
      <c r="C1842" t="s">
        <v>3239</v>
      </c>
      <c r="D1842" t="s">
        <v>461</v>
      </c>
      <c r="E1842" t="str">
        <f>_xlfn.XLOOKUP(Table1[[#This Row],[Product_ID]],[1]!Table1[Product_ID],[1]!Table1[Product_Name])</f>
        <v>Beauty Product 13</v>
      </c>
      <c r="F1842" t="str">
        <f>_xlfn.XLOOKUP(Table1[[#This Row],[Product_ID]],[1]!Table1[Product_ID],[1]!Table1[Category])</f>
        <v>Beauty</v>
      </c>
      <c r="G1842">
        <f>_xlfn.XLOOKUP(Table1[[#This Row],[Product_ID]],[1]!Table1[Product_ID],[1]!Table1[Unit_Price])</f>
        <v>639</v>
      </c>
      <c r="H1842">
        <f>_xlfn.XLOOKUP(Table1[[#This Row],[Product_ID]],[1]!Table1[Product_ID],[1]!Table1[Cost])</f>
        <v>319.5</v>
      </c>
      <c r="I1842">
        <v>5</v>
      </c>
      <c r="J1842">
        <v>5</v>
      </c>
      <c r="K1842">
        <f>Table1[[#This Row],[Quantity]]*Table1[[#This Row],[Unit_Price]]</f>
        <v>3195</v>
      </c>
      <c r="L1842">
        <f>Table1[[#This Row],[Quantity]]*Table1[[#This Row],[Cost]]</f>
        <v>1597.5</v>
      </c>
      <c r="M1842">
        <f>Table1[[#This Row],[Sales]]-Table1[[#This Row],[Total_Cost]]</f>
        <v>1597.5</v>
      </c>
      <c r="N1842" s="1">
        <f>Table1[[#This Row],[Profit]]/Table1[[#This Row],[Sales]]</f>
        <v>0.5</v>
      </c>
      <c r="O1842" t="str">
        <f>TEXT(Table1[[#This Row],[Order_Date]],"mmmm")</f>
        <v>October</v>
      </c>
      <c r="P1842">
        <f>YEAR(Table1[[#This Row],[Order_Date]])</f>
        <v>2025</v>
      </c>
      <c r="Q1842" t="str">
        <f>"Q"&amp;ROUNDUP(MONTH(Table1[[#This Row],[Order_Date]])/3,0)</f>
        <v>Q4</v>
      </c>
    </row>
    <row r="1843" spans="1:17" x14ac:dyDescent="0.25">
      <c r="A1843" t="s">
        <v>3444</v>
      </c>
      <c r="B1843" t="s">
        <v>747</v>
      </c>
      <c r="C1843" t="s">
        <v>3445</v>
      </c>
      <c r="D1843" t="s">
        <v>1158</v>
      </c>
      <c r="E1843" t="str">
        <f>_xlfn.XLOOKUP(Table1[[#This Row],[Product_ID]],[1]!Table1[Product_ID],[1]!Table1[Product_Name])</f>
        <v>Electronics Product 33</v>
      </c>
      <c r="F1843" t="str">
        <f>_xlfn.XLOOKUP(Table1[[#This Row],[Product_ID]],[1]!Table1[Product_ID],[1]!Table1[Category])</f>
        <v>Electronics</v>
      </c>
      <c r="G1843">
        <f>_xlfn.XLOOKUP(Table1[[#This Row],[Product_ID]],[1]!Table1[Product_ID],[1]!Table1[Unit_Price])</f>
        <v>11428</v>
      </c>
      <c r="H1843">
        <f>_xlfn.XLOOKUP(Table1[[#This Row],[Product_ID]],[1]!Table1[Product_ID],[1]!Table1[Cost])</f>
        <v>6856.8</v>
      </c>
      <c r="I1843">
        <v>4</v>
      </c>
      <c r="J1843">
        <v>10</v>
      </c>
      <c r="K1843">
        <f>Table1[[#This Row],[Quantity]]*Table1[[#This Row],[Unit_Price]]</f>
        <v>45712</v>
      </c>
      <c r="L1843">
        <f>Table1[[#This Row],[Quantity]]*Table1[[#This Row],[Cost]]</f>
        <v>27427.200000000001</v>
      </c>
      <c r="M1843">
        <f>Table1[[#This Row],[Sales]]-Table1[[#This Row],[Total_Cost]]</f>
        <v>18284.8</v>
      </c>
      <c r="N1843" s="1">
        <f>Table1[[#This Row],[Profit]]/Table1[[#This Row],[Sales]]</f>
        <v>0.39999999999999997</v>
      </c>
      <c r="O1843" t="str">
        <f>TEXT(Table1[[#This Row],[Order_Date]],"mmmm")</f>
        <v>July</v>
      </c>
      <c r="P1843">
        <f>YEAR(Table1[[#This Row],[Order_Date]])</f>
        <v>2025</v>
      </c>
      <c r="Q1843" t="str">
        <f>"Q"&amp;ROUNDUP(MONTH(Table1[[#This Row],[Order_Date]])/3,0)</f>
        <v>Q3</v>
      </c>
    </row>
    <row r="1844" spans="1:17" x14ac:dyDescent="0.25">
      <c r="A1844" t="s">
        <v>3446</v>
      </c>
      <c r="B1844" t="s">
        <v>360</v>
      </c>
      <c r="C1844" t="s">
        <v>2966</v>
      </c>
      <c r="D1844" t="s">
        <v>317</v>
      </c>
      <c r="E1844" t="str">
        <f>_xlfn.XLOOKUP(Table1[[#This Row],[Product_ID]],[1]!Table1[Product_ID],[1]!Table1[Product_Name])</f>
        <v>Beauty Product 90</v>
      </c>
      <c r="F1844" t="str">
        <f>_xlfn.XLOOKUP(Table1[[#This Row],[Product_ID]],[1]!Table1[Product_ID],[1]!Table1[Category])</f>
        <v>Beauty</v>
      </c>
      <c r="G1844">
        <f>_xlfn.XLOOKUP(Table1[[#This Row],[Product_ID]],[1]!Table1[Product_ID],[1]!Table1[Unit_Price])</f>
        <v>1510</v>
      </c>
      <c r="H1844">
        <f>_xlfn.XLOOKUP(Table1[[#This Row],[Product_ID]],[1]!Table1[Product_ID],[1]!Table1[Cost])</f>
        <v>755</v>
      </c>
      <c r="I1844">
        <v>3</v>
      </c>
      <c r="J1844">
        <v>15</v>
      </c>
      <c r="K1844">
        <f>Table1[[#This Row],[Quantity]]*Table1[[#This Row],[Unit_Price]]</f>
        <v>4530</v>
      </c>
      <c r="L1844">
        <f>Table1[[#This Row],[Quantity]]*Table1[[#This Row],[Cost]]</f>
        <v>2265</v>
      </c>
      <c r="M1844">
        <f>Table1[[#This Row],[Sales]]-Table1[[#This Row],[Total_Cost]]</f>
        <v>2265</v>
      </c>
      <c r="N1844" s="1">
        <f>Table1[[#This Row],[Profit]]/Table1[[#This Row],[Sales]]</f>
        <v>0.5</v>
      </c>
      <c r="O1844" t="str">
        <f>TEXT(Table1[[#This Row],[Order_Date]],"mmmm")</f>
        <v>May</v>
      </c>
      <c r="P1844">
        <f>YEAR(Table1[[#This Row],[Order_Date]])</f>
        <v>2024</v>
      </c>
      <c r="Q1844" t="str">
        <f>"Q"&amp;ROUNDUP(MONTH(Table1[[#This Row],[Order_Date]])/3,0)</f>
        <v>Q2</v>
      </c>
    </row>
    <row r="1845" spans="1:17" x14ac:dyDescent="0.25">
      <c r="A1845" t="s">
        <v>3447</v>
      </c>
      <c r="B1845" t="s">
        <v>3448</v>
      </c>
      <c r="C1845" t="s">
        <v>400</v>
      </c>
      <c r="D1845" t="s">
        <v>199</v>
      </c>
      <c r="E1845" t="str">
        <f>_xlfn.XLOOKUP(Table1[[#This Row],[Product_ID]],[1]!Table1[Product_ID],[1]!Table1[Product_Name])</f>
        <v>Sports Product 19</v>
      </c>
      <c r="F1845" t="str">
        <f>_xlfn.XLOOKUP(Table1[[#This Row],[Product_ID]],[1]!Table1[Product_ID],[1]!Table1[Category])</f>
        <v>Sports</v>
      </c>
      <c r="G1845">
        <f>_xlfn.XLOOKUP(Table1[[#This Row],[Product_ID]],[1]!Table1[Product_ID],[1]!Table1[Unit_Price])</f>
        <v>11395</v>
      </c>
      <c r="H1845">
        <f>_xlfn.XLOOKUP(Table1[[#This Row],[Product_ID]],[1]!Table1[Product_ID],[1]!Table1[Cost])</f>
        <v>5697.5</v>
      </c>
      <c r="I1845">
        <v>1</v>
      </c>
      <c r="J1845">
        <v>15</v>
      </c>
      <c r="K1845">
        <f>Table1[[#This Row],[Quantity]]*Table1[[#This Row],[Unit_Price]]</f>
        <v>11395</v>
      </c>
      <c r="L1845">
        <f>Table1[[#This Row],[Quantity]]*Table1[[#This Row],[Cost]]</f>
        <v>5697.5</v>
      </c>
      <c r="M1845">
        <f>Table1[[#This Row],[Sales]]-Table1[[#This Row],[Total_Cost]]</f>
        <v>5697.5</v>
      </c>
      <c r="N1845" s="1">
        <f>Table1[[#This Row],[Profit]]/Table1[[#This Row],[Sales]]</f>
        <v>0.5</v>
      </c>
      <c r="O1845" t="str">
        <f>TEXT(Table1[[#This Row],[Order_Date]],"mmmm")</f>
        <v>February</v>
      </c>
      <c r="P1845">
        <f>YEAR(Table1[[#This Row],[Order_Date]])</f>
        <v>2024</v>
      </c>
      <c r="Q1845" t="str">
        <f>"Q"&amp;ROUNDUP(MONTH(Table1[[#This Row],[Order_Date]])/3,0)</f>
        <v>Q1</v>
      </c>
    </row>
    <row r="1846" spans="1:17" x14ac:dyDescent="0.25">
      <c r="A1846" t="s">
        <v>3449</v>
      </c>
      <c r="B1846" t="s">
        <v>435</v>
      </c>
      <c r="C1846" t="s">
        <v>2791</v>
      </c>
      <c r="D1846" t="s">
        <v>320</v>
      </c>
      <c r="E1846" t="str">
        <f>_xlfn.XLOOKUP(Table1[[#This Row],[Product_ID]],[1]!Table1[Product_ID],[1]!Table1[Product_Name])</f>
        <v>Clothing Product 15</v>
      </c>
      <c r="F1846" t="str">
        <f>_xlfn.XLOOKUP(Table1[[#This Row],[Product_ID]],[1]!Table1[Product_ID],[1]!Table1[Category])</f>
        <v>Clothing</v>
      </c>
      <c r="G1846">
        <f>_xlfn.XLOOKUP(Table1[[#This Row],[Product_ID]],[1]!Table1[Product_ID],[1]!Table1[Unit_Price])</f>
        <v>2943</v>
      </c>
      <c r="H1846">
        <f>_xlfn.XLOOKUP(Table1[[#This Row],[Product_ID]],[1]!Table1[Product_ID],[1]!Table1[Cost])</f>
        <v>1471.5</v>
      </c>
      <c r="I1846">
        <v>4</v>
      </c>
      <c r="J1846">
        <v>5</v>
      </c>
      <c r="K1846">
        <f>Table1[[#This Row],[Quantity]]*Table1[[#This Row],[Unit_Price]]</f>
        <v>11772</v>
      </c>
      <c r="L1846">
        <f>Table1[[#This Row],[Quantity]]*Table1[[#This Row],[Cost]]</f>
        <v>5886</v>
      </c>
      <c r="M1846">
        <f>Table1[[#This Row],[Sales]]-Table1[[#This Row],[Total_Cost]]</f>
        <v>5886</v>
      </c>
      <c r="N1846" s="1">
        <f>Table1[[#This Row],[Profit]]/Table1[[#This Row],[Sales]]</f>
        <v>0.5</v>
      </c>
      <c r="O1846" t="str">
        <f>TEXT(Table1[[#This Row],[Order_Date]],"mmmm")</f>
        <v>June</v>
      </c>
      <c r="P1846">
        <f>YEAR(Table1[[#This Row],[Order_Date]])</f>
        <v>2025</v>
      </c>
      <c r="Q1846" t="str">
        <f>"Q"&amp;ROUNDUP(MONTH(Table1[[#This Row],[Order_Date]])/3,0)</f>
        <v>Q2</v>
      </c>
    </row>
    <row r="1847" spans="1:17" x14ac:dyDescent="0.25">
      <c r="A1847" t="s">
        <v>3450</v>
      </c>
      <c r="B1847" t="s">
        <v>2705</v>
      </c>
      <c r="C1847" t="s">
        <v>1208</v>
      </c>
      <c r="D1847" t="s">
        <v>855</v>
      </c>
      <c r="E1847" t="str">
        <f>_xlfn.XLOOKUP(Table1[[#This Row],[Product_ID]],[1]!Table1[Product_ID],[1]!Table1[Product_Name])</f>
        <v>Sports Product 62</v>
      </c>
      <c r="F1847" t="str">
        <f>_xlfn.XLOOKUP(Table1[[#This Row],[Product_ID]],[1]!Table1[Product_ID],[1]!Table1[Category])</f>
        <v>Sports</v>
      </c>
      <c r="G1847">
        <f>_xlfn.XLOOKUP(Table1[[#This Row],[Product_ID]],[1]!Table1[Product_ID],[1]!Table1[Unit_Price])</f>
        <v>2777</v>
      </c>
      <c r="H1847">
        <f>_xlfn.XLOOKUP(Table1[[#This Row],[Product_ID]],[1]!Table1[Product_ID],[1]!Table1[Cost])</f>
        <v>1943.9</v>
      </c>
      <c r="I1847">
        <v>1</v>
      </c>
      <c r="J1847">
        <v>15</v>
      </c>
      <c r="K1847">
        <f>Table1[[#This Row],[Quantity]]*Table1[[#This Row],[Unit_Price]]</f>
        <v>2777</v>
      </c>
      <c r="L1847">
        <f>Table1[[#This Row],[Quantity]]*Table1[[#This Row],[Cost]]</f>
        <v>1943.9</v>
      </c>
      <c r="M1847">
        <f>Table1[[#This Row],[Sales]]-Table1[[#This Row],[Total_Cost]]</f>
        <v>833.09999999999991</v>
      </c>
      <c r="N1847" s="1">
        <f>Table1[[#This Row],[Profit]]/Table1[[#This Row],[Sales]]</f>
        <v>0.3</v>
      </c>
      <c r="O1847" t="str">
        <f>TEXT(Table1[[#This Row],[Order_Date]],"mmmm")</f>
        <v>January</v>
      </c>
      <c r="P1847">
        <f>YEAR(Table1[[#This Row],[Order_Date]])</f>
        <v>2025</v>
      </c>
      <c r="Q1847" t="str">
        <f>"Q"&amp;ROUNDUP(MONTH(Table1[[#This Row],[Order_Date]])/3,0)</f>
        <v>Q1</v>
      </c>
    </row>
    <row r="1848" spans="1:17" x14ac:dyDescent="0.25">
      <c r="A1848" t="s">
        <v>3451</v>
      </c>
      <c r="B1848" t="s">
        <v>1965</v>
      </c>
      <c r="C1848" t="s">
        <v>1555</v>
      </c>
      <c r="D1848" t="s">
        <v>1034</v>
      </c>
      <c r="E1848" t="str">
        <f>_xlfn.XLOOKUP(Table1[[#This Row],[Product_ID]],[1]!Table1[Product_ID],[1]!Table1[Product_Name])</f>
        <v>Electronics Product 36</v>
      </c>
      <c r="F1848" t="str">
        <f>_xlfn.XLOOKUP(Table1[[#This Row],[Product_ID]],[1]!Table1[Product_ID],[1]!Table1[Category])</f>
        <v>Electronics</v>
      </c>
      <c r="G1848">
        <f>_xlfn.XLOOKUP(Table1[[#This Row],[Product_ID]],[1]!Table1[Product_ID],[1]!Table1[Unit_Price])</f>
        <v>3046</v>
      </c>
      <c r="H1848">
        <f>_xlfn.XLOOKUP(Table1[[#This Row],[Product_ID]],[1]!Table1[Product_ID],[1]!Table1[Cost])</f>
        <v>1827.6</v>
      </c>
      <c r="I1848">
        <v>4</v>
      </c>
      <c r="J1848">
        <v>10</v>
      </c>
      <c r="K1848">
        <f>Table1[[#This Row],[Quantity]]*Table1[[#This Row],[Unit_Price]]</f>
        <v>12184</v>
      </c>
      <c r="L1848">
        <f>Table1[[#This Row],[Quantity]]*Table1[[#This Row],[Cost]]</f>
        <v>7310.4</v>
      </c>
      <c r="M1848">
        <f>Table1[[#This Row],[Sales]]-Table1[[#This Row],[Total_Cost]]</f>
        <v>4873.6000000000004</v>
      </c>
      <c r="N1848" s="1">
        <f>Table1[[#This Row],[Profit]]/Table1[[#This Row],[Sales]]</f>
        <v>0.4</v>
      </c>
      <c r="O1848" t="str">
        <f>TEXT(Table1[[#This Row],[Order_Date]],"mmmm")</f>
        <v>February</v>
      </c>
      <c r="P1848">
        <f>YEAR(Table1[[#This Row],[Order_Date]])</f>
        <v>2024</v>
      </c>
      <c r="Q1848" t="str">
        <f>"Q"&amp;ROUNDUP(MONTH(Table1[[#This Row],[Order_Date]])/3,0)</f>
        <v>Q1</v>
      </c>
    </row>
    <row r="1849" spans="1:17" x14ac:dyDescent="0.25">
      <c r="A1849" t="s">
        <v>3452</v>
      </c>
      <c r="B1849" t="s">
        <v>2567</v>
      </c>
      <c r="C1849" t="s">
        <v>3322</v>
      </c>
      <c r="D1849" t="s">
        <v>45</v>
      </c>
      <c r="E1849" t="str">
        <f>_xlfn.XLOOKUP(Table1[[#This Row],[Product_ID]],[1]!Table1[Product_ID],[1]!Table1[Product_Name])</f>
        <v>Clothing Product 32</v>
      </c>
      <c r="F1849" t="str">
        <f>_xlfn.XLOOKUP(Table1[[#This Row],[Product_ID]],[1]!Table1[Product_ID],[1]!Table1[Category])</f>
        <v>Clothing</v>
      </c>
      <c r="G1849">
        <f>_xlfn.XLOOKUP(Table1[[#This Row],[Product_ID]],[1]!Table1[Product_ID],[1]!Table1[Unit_Price])</f>
        <v>3034</v>
      </c>
      <c r="H1849">
        <f>_xlfn.XLOOKUP(Table1[[#This Row],[Product_ID]],[1]!Table1[Product_ID],[1]!Table1[Cost])</f>
        <v>1820.4</v>
      </c>
      <c r="I1849">
        <v>5</v>
      </c>
      <c r="J1849">
        <v>15</v>
      </c>
      <c r="K1849">
        <f>Table1[[#This Row],[Quantity]]*Table1[[#This Row],[Unit_Price]]</f>
        <v>15170</v>
      </c>
      <c r="L1849">
        <f>Table1[[#This Row],[Quantity]]*Table1[[#This Row],[Cost]]</f>
        <v>9102</v>
      </c>
      <c r="M1849">
        <f>Table1[[#This Row],[Sales]]-Table1[[#This Row],[Total_Cost]]</f>
        <v>6068</v>
      </c>
      <c r="N1849" s="1">
        <f>Table1[[#This Row],[Profit]]/Table1[[#This Row],[Sales]]</f>
        <v>0.4</v>
      </c>
      <c r="O1849" t="str">
        <f>TEXT(Table1[[#This Row],[Order_Date]],"mmmm")</f>
        <v>April</v>
      </c>
      <c r="P1849">
        <f>YEAR(Table1[[#This Row],[Order_Date]])</f>
        <v>2024</v>
      </c>
      <c r="Q1849" t="str">
        <f>"Q"&amp;ROUNDUP(MONTH(Table1[[#This Row],[Order_Date]])/3,0)</f>
        <v>Q2</v>
      </c>
    </row>
    <row r="1850" spans="1:17" x14ac:dyDescent="0.25">
      <c r="A1850" t="s">
        <v>3453</v>
      </c>
      <c r="B1850" t="s">
        <v>2445</v>
      </c>
      <c r="C1850" t="s">
        <v>149</v>
      </c>
      <c r="D1850" t="s">
        <v>377</v>
      </c>
      <c r="E1850" t="str">
        <f>_xlfn.XLOOKUP(Table1[[#This Row],[Product_ID]],[1]!Table1[Product_ID],[1]!Table1[Product_Name])</f>
        <v>Sports Product 2</v>
      </c>
      <c r="F1850" t="str">
        <f>_xlfn.XLOOKUP(Table1[[#This Row],[Product_ID]],[1]!Table1[Product_ID],[1]!Table1[Category])</f>
        <v>Sports</v>
      </c>
      <c r="G1850">
        <f>_xlfn.XLOOKUP(Table1[[#This Row],[Product_ID]],[1]!Table1[Product_ID],[1]!Table1[Unit_Price])</f>
        <v>4241</v>
      </c>
      <c r="H1850">
        <f>_xlfn.XLOOKUP(Table1[[#This Row],[Product_ID]],[1]!Table1[Product_ID],[1]!Table1[Cost])</f>
        <v>2120.5</v>
      </c>
      <c r="I1850">
        <v>2</v>
      </c>
      <c r="J1850">
        <v>0</v>
      </c>
      <c r="K1850">
        <f>Table1[[#This Row],[Quantity]]*Table1[[#This Row],[Unit_Price]]</f>
        <v>8482</v>
      </c>
      <c r="L1850">
        <f>Table1[[#This Row],[Quantity]]*Table1[[#This Row],[Cost]]</f>
        <v>4241</v>
      </c>
      <c r="M1850">
        <f>Table1[[#This Row],[Sales]]-Table1[[#This Row],[Total_Cost]]</f>
        <v>4241</v>
      </c>
      <c r="N1850" s="1">
        <f>Table1[[#This Row],[Profit]]/Table1[[#This Row],[Sales]]</f>
        <v>0.5</v>
      </c>
      <c r="O1850" t="str">
        <f>TEXT(Table1[[#This Row],[Order_Date]],"mmmm")</f>
        <v>November</v>
      </c>
      <c r="P1850">
        <f>YEAR(Table1[[#This Row],[Order_Date]])</f>
        <v>2025</v>
      </c>
      <c r="Q1850" t="str">
        <f>"Q"&amp;ROUNDUP(MONTH(Table1[[#This Row],[Order_Date]])/3,0)</f>
        <v>Q4</v>
      </c>
    </row>
    <row r="1851" spans="1:17" x14ac:dyDescent="0.25">
      <c r="A1851" t="s">
        <v>3454</v>
      </c>
      <c r="B1851" t="s">
        <v>984</v>
      </c>
      <c r="C1851" t="s">
        <v>3455</v>
      </c>
      <c r="D1851" t="s">
        <v>264</v>
      </c>
      <c r="E1851" t="str">
        <f>_xlfn.XLOOKUP(Table1[[#This Row],[Product_ID]],[1]!Table1[Product_ID],[1]!Table1[Product_Name])</f>
        <v>Clothing Product 96</v>
      </c>
      <c r="F1851" t="str">
        <f>_xlfn.XLOOKUP(Table1[[#This Row],[Product_ID]],[1]!Table1[Product_ID],[1]!Table1[Category])</f>
        <v>Clothing</v>
      </c>
      <c r="G1851">
        <f>_xlfn.XLOOKUP(Table1[[#This Row],[Product_ID]],[1]!Table1[Product_ID],[1]!Table1[Unit_Price])</f>
        <v>483</v>
      </c>
      <c r="H1851">
        <f>_xlfn.XLOOKUP(Table1[[#This Row],[Product_ID]],[1]!Table1[Product_ID],[1]!Table1[Cost])</f>
        <v>289.8</v>
      </c>
      <c r="I1851">
        <v>3</v>
      </c>
      <c r="J1851">
        <v>10</v>
      </c>
      <c r="K1851">
        <f>Table1[[#This Row],[Quantity]]*Table1[[#This Row],[Unit_Price]]</f>
        <v>1449</v>
      </c>
      <c r="L1851">
        <f>Table1[[#This Row],[Quantity]]*Table1[[#This Row],[Cost]]</f>
        <v>869.40000000000009</v>
      </c>
      <c r="M1851">
        <f>Table1[[#This Row],[Sales]]-Table1[[#This Row],[Total_Cost]]</f>
        <v>579.59999999999991</v>
      </c>
      <c r="N1851" s="1">
        <f>Table1[[#This Row],[Profit]]/Table1[[#This Row],[Sales]]</f>
        <v>0.39999999999999991</v>
      </c>
      <c r="O1851" t="str">
        <f>TEXT(Table1[[#This Row],[Order_Date]],"mmmm")</f>
        <v>January</v>
      </c>
      <c r="P1851">
        <f>YEAR(Table1[[#This Row],[Order_Date]])</f>
        <v>2024</v>
      </c>
      <c r="Q1851" t="str">
        <f>"Q"&amp;ROUNDUP(MONTH(Table1[[#This Row],[Order_Date]])/3,0)</f>
        <v>Q1</v>
      </c>
    </row>
    <row r="1852" spans="1:17" x14ac:dyDescent="0.25">
      <c r="A1852" t="s">
        <v>3456</v>
      </c>
      <c r="B1852" t="s">
        <v>69</v>
      </c>
      <c r="C1852" t="s">
        <v>2966</v>
      </c>
      <c r="D1852" t="s">
        <v>63</v>
      </c>
      <c r="E1852" t="str">
        <f>_xlfn.XLOOKUP(Table1[[#This Row],[Product_ID]],[1]!Table1[Product_ID],[1]!Table1[Product_Name])</f>
        <v>Clothing Product 17</v>
      </c>
      <c r="F1852" t="str">
        <f>_xlfn.XLOOKUP(Table1[[#This Row],[Product_ID]],[1]!Table1[Product_ID],[1]!Table1[Category])</f>
        <v>Clothing</v>
      </c>
      <c r="G1852">
        <f>_xlfn.XLOOKUP(Table1[[#This Row],[Product_ID]],[1]!Table1[Product_ID],[1]!Table1[Unit_Price])</f>
        <v>978</v>
      </c>
      <c r="H1852">
        <f>_xlfn.XLOOKUP(Table1[[#This Row],[Product_ID]],[1]!Table1[Product_ID],[1]!Table1[Cost])</f>
        <v>684.6</v>
      </c>
      <c r="I1852">
        <v>4</v>
      </c>
      <c r="J1852">
        <v>15</v>
      </c>
      <c r="K1852">
        <f>Table1[[#This Row],[Quantity]]*Table1[[#This Row],[Unit_Price]]</f>
        <v>3912</v>
      </c>
      <c r="L1852">
        <f>Table1[[#This Row],[Quantity]]*Table1[[#This Row],[Cost]]</f>
        <v>2738.4</v>
      </c>
      <c r="M1852">
        <f>Table1[[#This Row],[Sales]]-Table1[[#This Row],[Total_Cost]]</f>
        <v>1173.5999999999999</v>
      </c>
      <c r="N1852" s="1">
        <f>Table1[[#This Row],[Profit]]/Table1[[#This Row],[Sales]]</f>
        <v>0.3</v>
      </c>
      <c r="O1852" t="str">
        <f>TEXT(Table1[[#This Row],[Order_Date]],"mmmm")</f>
        <v>December</v>
      </c>
      <c r="P1852">
        <f>YEAR(Table1[[#This Row],[Order_Date]])</f>
        <v>2024</v>
      </c>
      <c r="Q1852" t="str">
        <f>"Q"&amp;ROUNDUP(MONTH(Table1[[#This Row],[Order_Date]])/3,0)</f>
        <v>Q4</v>
      </c>
    </row>
    <row r="1853" spans="1:17" x14ac:dyDescent="0.25">
      <c r="A1853" t="s">
        <v>3457</v>
      </c>
      <c r="B1853" t="s">
        <v>432</v>
      </c>
      <c r="C1853" t="s">
        <v>3458</v>
      </c>
      <c r="D1853" t="s">
        <v>13</v>
      </c>
      <c r="E1853" t="str">
        <f>_xlfn.XLOOKUP(Table1[[#This Row],[Product_ID]],[1]!Table1[Product_ID],[1]!Table1[Product_Name])</f>
        <v>Beauty Product 1</v>
      </c>
      <c r="F1853" t="str">
        <f>_xlfn.XLOOKUP(Table1[[#This Row],[Product_ID]],[1]!Table1[Product_ID],[1]!Table1[Category])</f>
        <v>Beauty</v>
      </c>
      <c r="G1853">
        <f>_xlfn.XLOOKUP(Table1[[#This Row],[Product_ID]],[1]!Table1[Product_ID],[1]!Table1[Unit_Price])</f>
        <v>1891</v>
      </c>
      <c r="H1853">
        <f>_xlfn.XLOOKUP(Table1[[#This Row],[Product_ID]],[1]!Table1[Product_ID],[1]!Table1[Cost])</f>
        <v>945.5</v>
      </c>
      <c r="I1853">
        <v>5</v>
      </c>
      <c r="J1853">
        <v>20</v>
      </c>
      <c r="K1853">
        <f>Table1[[#This Row],[Quantity]]*Table1[[#This Row],[Unit_Price]]</f>
        <v>9455</v>
      </c>
      <c r="L1853">
        <f>Table1[[#This Row],[Quantity]]*Table1[[#This Row],[Cost]]</f>
        <v>4727.5</v>
      </c>
      <c r="M1853">
        <f>Table1[[#This Row],[Sales]]-Table1[[#This Row],[Total_Cost]]</f>
        <v>4727.5</v>
      </c>
      <c r="N1853" s="1">
        <f>Table1[[#This Row],[Profit]]/Table1[[#This Row],[Sales]]</f>
        <v>0.5</v>
      </c>
      <c r="O1853" t="str">
        <f>TEXT(Table1[[#This Row],[Order_Date]],"mmmm")</f>
        <v>August</v>
      </c>
      <c r="P1853">
        <f>YEAR(Table1[[#This Row],[Order_Date]])</f>
        <v>2025</v>
      </c>
      <c r="Q1853" t="str">
        <f>"Q"&amp;ROUNDUP(MONTH(Table1[[#This Row],[Order_Date]])/3,0)</f>
        <v>Q3</v>
      </c>
    </row>
    <row r="1854" spans="1:17" x14ac:dyDescent="0.25">
      <c r="A1854" t="s">
        <v>3459</v>
      </c>
      <c r="B1854" t="s">
        <v>61</v>
      </c>
      <c r="C1854" t="s">
        <v>1275</v>
      </c>
      <c r="D1854" t="s">
        <v>409</v>
      </c>
      <c r="E1854" t="str">
        <f>_xlfn.XLOOKUP(Table1[[#This Row],[Product_ID]],[1]!Table1[Product_ID],[1]!Table1[Product_Name])</f>
        <v>Home &amp; Kitchen Product 68</v>
      </c>
      <c r="F1854" t="str">
        <f>_xlfn.XLOOKUP(Table1[[#This Row],[Product_ID]],[1]!Table1[Product_ID],[1]!Table1[Category])</f>
        <v>Home &amp; Kitchen</v>
      </c>
      <c r="G1854">
        <f>_xlfn.XLOOKUP(Table1[[#This Row],[Product_ID]],[1]!Table1[Product_ID],[1]!Table1[Unit_Price])</f>
        <v>7252</v>
      </c>
      <c r="H1854">
        <f>_xlfn.XLOOKUP(Table1[[#This Row],[Product_ID]],[1]!Table1[Product_ID],[1]!Table1[Cost])</f>
        <v>3626</v>
      </c>
      <c r="I1854">
        <v>5</v>
      </c>
      <c r="J1854">
        <v>20</v>
      </c>
      <c r="K1854">
        <f>Table1[[#This Row],[Quantity]]*Table1[[#This Row],[Unit_Price]]</f>
        <v>36260</v>
      </c>
      <c r="L1854">
        <f>Table1[[#This Row],[Quantity]]*Table1[[#This Row],[Cost]]</f>
        <v>18130</v>
      </c>
      <c r="M1854">
        <f>Table1[[#This Row],[Sales]]-Table1[[#This Row],[Total_Cost]]</f>
        <v>18130</v>
      </c>
      <c r="N1854" s="1">
        <f>Table1[[#This Row],[Profit]]/Table1[[#This Row],[Sales]]</f>
        <v>0.5</v>
      </c>
      <c r="O1854" t="str">
        <f>TEXT(Table1[[#This Row],[Order_Date]],"mmmm")</f>
        <v>October</v>
      </c>
      <c r="P1854">
        <f>YEAR(Table1[[#This Row],[Order_Date]])</f>
        <v>2024</v>
      </c>
      <c r="Q1854" t="str">
        <f>"Q"&amp;ROUNDUP(MONTH(Table1[[#This Row],[Order_Date]])/3,0)</f>
        <v>Q4</v>
      </c>
    </row>
    <row r="1855" spans="1:17" x14ac:dyDescent="0.25">
      <c r="A1855" t="s">
        <v>3460</v>
      </c>
      <c r="B1855" t="s">
        <v>1190</v>
      </c>
      <c r="C1855" t="s">
        <v>52</v>
      </c>
      <c r="D1855" t="s">
        <v>206</v>
      </c>
      <c r="E1855" t="str">
        <f>_xlfn.XLOOKUP(Table1[[#This Row],[Product_ID]],[1]!Table1[Product_ID],[1]!Table1[Product_Name])</f>
        <v>Electronics Product 30</v>
      </c>
      <c r="F1855" t="str">
        <f>_xlfn.XLOOKUP(Table1[[#This Row],[Product_ID]],[1]!Table1[Product_ID],[1]!Table1[Category])</f>
        <v>Electronics</v>
      </c>
      <c r="G1855">
        <f>_xlfn.XLOOKUP(Table1[[#This Row],[Product_ID]],[1]!Table1[Product_ID],[1]!Table1[Unit_Price])</f>
        <v>16441</v>
      </c>
      <c r="H1855">
        <f>_xlfn.XLOOKUP(Table1[[#This Row],[Product_ID]],[1]!Table1[Product_ID],[1]!Table1[Cost])</f>
        <v>8220.5</v>
      </c>
      <c r="I1855">
        <v>4</v>
      </c>
      <c r="J1855">
        <v>20</v>
      </c>
      <c r="K1855">
        <f>Table1[[#This Row],[Quantity]]*Table1[[#This Row],[Unit_Price]]</f>
        <v>65764</v>
      </c>
      <c r="L1855">
        <f>Table1[[#This Row],[Quantity]]*Table1[[#This Row],[Cost]]</f>
        <v>32882</v>
      </c>
      <c r="M1855">
        <f>Table1[[#This Row],[Sales]]-Table1[[#This Row],[Total_Cost]]</f>
        <v>32882</v>
      </c>
      <c r="N1855" s="1">
        <f>Table1[[#This Row],[Profit]]/Table1[[#This Row],[Sales]]</f>
        <v>0.5</v>
      </c>
      <c r="O1855" t="str">
        <f>TEXT(Table1[[#This Row],[Order_Date]],"mmmm")</f>
        <v>April</v>
      </c>
      <c r="P1855">
        <f>YEAR(Table1[[#This Row],[Order_Date]])</f>
        <v>2025</v>
      </c>
      <c r="Q1855" t="str">
        <f>"Q"&amp;ROUNDUP(MONTH(Table1[[#This Row],[Order_Date]])/3,0)</f>
        <v>Q2</v>
      </c>
    </row>
    <row r="1856" spans="1:17" x14ac:dyDescent="0.25">
      <c r="A1856" t="s">
        <v>3461</v>
      </c>
      <c r="B1856" t="s">
        <v>1280</v>
      </c>
      <c r="C1856" t="s">
        <v>1479</v>
      </c>
      <c r="D1856" t="s">
        <v>304</v>
      </c>
      <c r="E1856" t="str">
        <f>_xlfn.XLOOKUP(Table1[[#This Row],[Product_ID]],[1]!Table1[Product_ID],[1]!Table1[Product_Name])</f>
        <v>Sports Product 67</v>
      </c>
      <c r="F1856" t="str">
        <f>_xlfn.XLOOKUP(Table1[[#This Row],[Product_ID]],[1]!Table1[Product_ID],[1]!Table1[Category])</f>
        <v>Sports</v>
      </c>
      <c r="G1856">
        <f>_xlfn.XLOOKUP(Table1[[#This Row],[Product_ID]],[1]!Table1[Product_ID],[1]!Table1[Unit_Price])</f>
        <v>1463</v>
      </c>
      <c r="H1856">
        <f>_xlfn.XLOOKUP(Table1[[#This Row],[Product_ID]],[1]!Table1[Product_ID],[1]!Table1[Cost])</f>
        <v>731.5</v>
      </c>
      <c r="I1856">
        <v>1</v>
      </c>
      <c r="J1856">
        <v>10</v>
      </c>
      <c r="K1856">
        <f>Table1[[#This Row],[Quantity]]*Table1[[#This Row],[Unit_Price]]</f>
        <v>1463</v>
      </c>
      <c r="L1856">
        <f>Table1[[#This Row],[Quantity]]*Table1[[#This Row],[Cost]]</f>
        <v>731.5</v>
      </c>
      <c r="M1856">
        <f>Table1[[#This Row],[Sales]]-Table1[[#This Row],[Total_Cost]]</f>
        <v>731.5</v>
      </c>
      <c r="N1856" s="1">
        <f>Table1[[#This Row],[Profit]]/Table1[[#This Row],[Sales]]</f>
        <v>0.5</v>
      </c>
      <c r="O1856" t="str">
        <f>TEXT(Table1[[#This Row],[Order_Date]],"mmmm")</f>
        <v>May</v>
      </c>
      <c r="P1856">
        <f>YEAR(Table1[[#This Row],[Order_Date]])</f>
        <v>2024</v>
      </c>
      <c r="Q1856" t="str">
        <f>"Q"&amp;ROUNDUP(MONTH(Table1[[#This Row],[Order_Date]])/3,0)</f>
        <v>Q2</v>
      </c>
    </row>
    <row r="1857" spans="1:17" x14ac:dyDescent="0.25">
      <c r="A1857" t="s">
        <v>3462</v>
      </c>
      <c r="B1857" t="s">
        <v>2224</v>
      </c>
      <c r="C1857" t="s">
        <v>73</v>
      </c>
      <c r="D1857" t="s">
        <v>17</v>
      </c>
      <c r="E1857" t="str">
        <f>_xlfn.XLOOKUP(Table1[[#This Row],[Product_ID]],[1]!Table1[Product_ID],[1]!Table1[Product_Name])</f>
        <v>Clothing Product 38</v>
      </c>
      <c r="F1857" t="str">
        <f>_xlfn.XLOOKUP(Table1[[#This Row],[Product_ID]],[1]!Table1[Product_ID],[1]!Table1[Category])</f>
        <v>Clothing</v>
      </c>
      <c r="G1857">
        <f>_xlfn.XLOOKUP(Table1[[#This Row],[Product_ID]],[1]!Table1[Product_ID],[1]!Table1[Unit_Price])</f>
        <v>413</v>
      </c>
      <c r="H1857">
        <f>_xlfn.XLOOKUP(Table1[[#This Row],[Product_ID]],[1]!Table1[Product_ID],[1]!Table1[Cost])</f>
        <v>247.8</v>
      </c>
      <c r="I1857">
        <v>4</v>
      </c>
      <c r="J1857">
        <v>5</v>
      </c>
      <c r="K1857">
        <f>Table1[[#This Row],[Quantity]]*Table1[[#This Row],[Unit_Price]]</f>
        <v>1652</v>
      </c>
      <c r="L1857">
        <f>Table1[[#This Row],[Quantity]]*Table1[[#This Row],[Cost]]</f>
        <v>991.2</v>
      </c>
      <c r="M1857">
        <f>Table1[[#This Row],[Sales]]-Table1[[#This Row],[Total_Cost]]</f>
        <v>660.8</v>
      </c>
      <c r="N1857" s="1">
        <f>Table1[[#This Row],[Profit]]/Table1[[#This Row],[Sales]]</f>
        <v>0.39999999999999997</v>
      </c>
      <c r="O1857" t="str">
        <f>TEXT(Table1[[#This Row],[Order_Date]],"mmmm")</f>
        <v>August</v>
      </c>
      <c r="P1857">
        <f>YEAR(Table1[[#This Row],[Order_Date]])</f>
        <v>2024</v>
      </c>
      <c r="Q1857" t="str">
        <f>"Q"&amp;ROUNDUP(MONTH(Table1[[#This Row],[Order_Date]])/3,0)</f>
        <v>Q3</v>
      </c>
    </row>
    <row r="1858" spans="1:17" x14ac:dyDescent="0.25">
      <c r="A1858" t="s">
        <v>3463</v>
      </c>
      <c r="B1858" t="s">
        <v>946</v>
      </c>
      <c r="C1858" t="s">
        <v>692</v>
      </c>
      <c r="D1858" t="s">
        <v>67</v>
      </c>
      <c r="E1858" t="str">
        <f>_xlfn.XLOOKUP(Table1[[#This Row],[Product_ID]],[1]!Table1[Product_ID],[1]!Table1[Product_Name])</f>
        <v>Home &amp; Kitchen Product 12</v>
      </c>
      <c r="F1858" t="str">
        <f>_xlfn.XLOOKUP(Table1[[#This Row],[Product_ID]],[1]!Table1[Product_ID],[1]!Table1[Category])</f>
        <v>Home &amp; Kitchen</v>
      </c>
      <c r="G1858">
        <f>_xlfn.XLOOKUP(Table1[[#This Row],[Product_ID]],[1]!Table1[Product_ID],[1]!Table1[Unit_Price])</f>
        <v>1513</v>
      </c>
      <c r="H1858">
        <f>_xlfn.XLOOKUP(Table1[[#This Row],[Product_ID]],[1]!Table1[Product_ID],[1]!Table1[Cost])</f>
        <v>907.8</v>
      </c>
      <c r="I1858">
        <v>2</v>
      </c>
      <c r="J1858">
        <v>20</v>
      </c>
      <c r="K1858">
        <f>Table1[[#This Row],[Quantity]]*Table1[[#This Row],[Unit_Price]]</f>
        <v>3026</v>
      </c>
      <c r="L1858">
        <f>Table1[[#This Row],[Quantity]]*Table1[[#This Row],[Cost]]</f>
        <v>1815.6</v>
      </c>
      <c r="M1858">
        <f>Table1[[#This Row],[Sales]]-Table1[[#This Row],[Total_Cost]]</f>
        <v>1210.4000000000001</v>
      </c>
      <c r="N1858" s="1">
        <f>Table1[[#This Row],[Profit]]/Table1[[#This Row],[Sales]]</f>
        <v>0.4</v>
      </c>
      <c r="O1858" t="str">
        <f>TEXT(Table1[[#This Row],[Order_Date]],"mmmm")</f>
        <v>October</v>
      </c>
      <c r="P1858">
        <f>YEAR(Table1[[#This Row],[Order_Date]])</f>
        <v>2025</v>
      </c>
      <c r="Q1858" t="str">
        <f>"Q"&amp;ROUNDUP(MONTH(Table1[[#This Row],[Order_Date]])/3,0)</f>
        <v>Q4</v>
      </c>
    </row>
    <row r="1859" spans="1:17" x14ac:dyDescent="0.25">
      <c r="A1859" t="s">
        <v>3464</v>
      </c>
      <c r="B1859" t="s">
        <v>98</v>
      </c>
      <c r="C1859" t="s">
        <v>1490</v>
      </c>
      <c r="D1859" t="s">
        <v>502</v>
      </c>
      <c r="E1859" t="str">
        <f>_xlfn.XLOOKUP(Table1[[#This Row],[Product_ID]],[1]!Table1[Product_ID],[1]!Table1[Product_Name])</f>
        <v>Beauty Product 42</v>
      </c>
      <c r="F1859" t="str">
        <f>_xlfn.XLOOKUP(Table1[[#This Row],[Product_ID]],[1]!Table1[Product_ID],[1]!Table1[Category])</f>
        <v>Beauty</v>
      </c>
      <c r="G1859">
        <f>_xlfn.XLOOKUP(Table1[[#This Row],[Product_ID]],[1]!Table1[Product_ID],[1]!Table1[Unit_Price])</f>
        <v>2758</v>
      </c>
      <c r="H1859">
        <f>_xlfn.XLOOKUP(Table1[[#This Row],[Product_ID]],[1]!Table1[Product_ID],[1]!Table1[Cost])</f>
        <v>1379</v>
      </c>
      <c r="I1859">
        <v>4</v>
      </c>
      <c r="J1859">
        <v>20</v>
      </c>
      <c r="K1859">
        <f>Table1[[#This Row],[Quantity]]*Table1[[#This Row],[Unit_Price]]</f>
        <v>11032</v>
      </c>
      <c r="L1859">
        <f>Table1[[#This Row],[Quantity]]*Table1[[#This Row],[Cost]]</f>
        <v>5516</v>
      </c>
      <c r="M1859">
        <f>Table1[[#This Row],[Sales]]-Table1[[#This Row],[Total_Cost]]</f>
        <v>5516</v>
      </c>
      <c r="N1859" s="1">
        <f>Table1[[#This Row],[Profit]]/Table1[[#This Row],[Sales]]</f>
        <v>0.5</v>
      </c>
      <c r="O1859" t="str">
        <f>TEXT(Table1[[#This Row],[Order_Date]],"mmmm")</f>
        <v>August</v>
      </c>
      <c r="P1859">
        <f>YEAR(Table1[[#This Row],[Order_Date]])</f>
        <v>2024</v>
      </c>
      <c r="Q1859" t="str">
        <f>"Q"&amp;ROUNDUP(MONTH(Table1[[#This Row],[Order_Date]])/3,0)</f>
        <v>Q3</v>
      </c>
    </row>
    <row r="1860" spans="1:17" x14ac:dyDescent="0.25">
      <c r="A1860" t="s">
        <v>3465</v>
      </c>
      <c r="B1860" t="s">
        <v>3448</v>
      </c>
      <c r="C1860" t="s">
        <v>1861</v>
      </c>
      <c r="D1860" t="s">
        <v>461</v>
      </c>
      <c r="E1860" t="str">
        <f>_xlfn.XLOOKUP(Table1[[#This Row],[Product_ID]],[1]!Table1[Product_ID],[1]!Table1[Product_Name])</f>
        <v>Beauty Product 13</v>
      </c>
      <c r="F1860" t="str">
        <f>_xlfn.XLOOKUP(Table1[[#This Row],[Product_ID]],[1]!Table1[Product_ID],[1]!Table1[Category])</f>
        <v>Beauty</v>
      </c>
      <c r="G1860">
        <f>_xlfn.XLOOKUP(Table1[[#This Row],[Product_ID]],[1]!Table1[Product_ID],[1]!Table1[Unit_Price])</f>
        <v>639</v>
      </c>
      <c r="H1860">
        <f>_xlfn.XLOOKUP(Table1[[#This Row],[Product_ID]],[1]!Table1[Product_ID],[1]!Table1[Cost])</f>
        <v>319.5</v>
      </c>
      <c r="I1860">
        <v>3</v>
      </c>
      <c r="J1860">
        <v>15</v>
      </c>
      <c r="K1860">
        <f>Table1[[#This Row],[Quantity]]*Table1[[#This Row],[Unit_Price]]</f>
        <v>1917</v>
      </c>
      <c r="L1860">
        <f>Table1[[#This Row],[Quantity]]*Table1[[#This Row],[Cost]]</f>
        <v>958.5</v>
      </c>
      <c r="M1860">
        <f>Table1[[#This Row],[Sales]]-Table1[[#This Row],[Total_Cost]]</f>
        <v>958.5</v>
      </c>
      <c r="N1860" s="1">
        <f>Table1[[#This Row],[Profit]]/Table1[[#This Row],[Sales]]</f>
        <v>0.5</v>
      </c>
      <c r="O1860" t="str">
        <f>TEXT(Table1[[#This Row],[Order_Date]],"mmmm")</f>
        <v>February</v>
      </c>
      <c r="P1860">
        <f>YEAR(Table1[[#This Row],[Order_Date]])</f>
        <v>2024</v>
      </c>
      <c r="Q1860" t="str">
        <f>"Q"&amp;ROUNDUP(MONTH(Table1[[#This Row],[Order_Date]])/3,0)</f>
        <v>Q1</v>
      </c>
    </row>
    <row r="1861" spans="1:17" x14ac:dyDescent="0.25">
      <c r="A1861" t="s">
        <v>3466</v>
      </c>
      <c r="B1861" t="s">
        <v>1039</v>
      </c>
      <c r="C1861" t="s">
        <v>495</v>
      </c>
      <c r="D1861" t="s">
        <v>89</v>
      </c>
      <c r="E1861" t="str">
        <f>_xlfn.XLOOKUP(Table1[[#This Row],[Product_ID]],[1]!Table1[Product_ID],[1]!Table1[Product_Name])</f>
        <v>Beauty Product 76</v>
      </c>
      <c r="F1861" t="str">
        <f>_xlfn.XLOOKUP(Table1[[#This Row],[Product_ID]],[1]!Table1[Product_ID],[1]!Table1[Category])</f>
        <v>Beauty</v>
      </c>
      <c r="G1861">
        <f>_xlfn.XLOOKUP(Table1[[#This Row],[Product_ID]],[1]!Table1[Product_ID],[1]!Table1[Unit_Price])</f>
        <v>3690</v>
      </c>
      <c r="H1861">
        <f>_xlfn.XLOOKUP(Table1[[#This Row],[Product_ID]],[1]!Table1[Product_ID],[1]!Table1[Cost])</f>
        <v>2583</v>
      </c>
      <c r="I1861">
        <v>4</v>
      </c>
      <c r="J1861">
        <v>5</v>
      </c>
      <c r="K1861">
        <f>Table1[[#This Row],[Quantity]]*Table1[[#This Row],[Unit_Price]]</f>
        <v>14760</v>
      </c>
      <c r="L1861">
        <f>Table1[[#This Row],[Quantity]]*Table1[[#This Row],[Cost]]</f>
        <v>10332</v>
      </c>
      <c r="M1861">
        <f>Table1[[#This Row],[Sales]]-Table1[[#This Row],[Total_Cost]]</f>
        <v>4428</v>
      </c>
      <c r="N1861" s="1">
        <f>Table1[[#This Row],[Profit]]/Table1[[#This Row],[Sales]]</f>
        <v>0.3</v>
      </c>
      <c r="O1861" t="str">
        <f>TEXT(Table1[[#This Row],[Order_Date]],"mmmm")</f>
        <v>January</v>
      </c>
      <c r="P1861">
        <f>YEAR(Table1[[#This Row],[Order_Date]])</f>
        <v>2025</v>
      </c>
      <c r="Q1861" t="str">
        <f>"Q"&amp;ROUNDUP(MONTH(Table1[[#This Row],[Order_Date]])/3,0)</f>
        <v>Q1</v>
      </c>
    </row>
    <row r="1862" spans="1:17" x14ac:dyDescent="0.25">
      <c r="A1862" t="s">
        <v>3467</v>
      </c>
      <c r="B1862" t="s">
        <v>232</v>
      </c>
      <c r="C1862" t="s">
        <v>3468</v>
      </c>
      <c r="D1862" t="s">
        <v>111</v>
      </c>
      <c r="E1862" t="str">
        <f>_xlfn.XLOOKUP(Table1[[#This Row],[Product_ID]],[1]!Table1[Product_ID],[1]!Table1[Product_Name])</f>
        <v>Sports Product 20</v>
      </c>
      <c r="F1862" t="str">
        <f>_xlfn.XLOOKUP(Table1[[#This Row],[Product_ID]],[1]!Table1[Product_ID],[1]!Table1[Category])</f>
        <v>Sports</v>
      </c>
      <c r="G1862">
        <f>_xlfn.XLOOKUP(Table1[[#This Row],[Product_ID]],[1]!Table1[Product_ID],[1]!Table1[Unit_Price])</f>
        <v>11647</v>
      </c>
      <c r="H1862">
        <f>_xlfn.XLOOKUP(Table1[[#This Row],[Product_ID]],[1]!Table1[Product_ID],[1]!Table1[Cost])</f>
        <v>8152.9</v>
      </c>
      <c r="I1862">
        <v>1</v>
      </c>
      <c r="J1862">
        <v>0</v>
      </c>
      <c r="K1862">
        <f>Table1[[#This Row],[Quantity]]*Table1[[#This Row],[Unit_Price]]</f>
        <v>11647</v>
      </c>
      <c r="L1862">
        <f>Table1[[#This Row],[Quantity]]*Table1[[#This Row],[Cost]]</f>
        <v>8152.9</v>
      </c>
      <c r="M1862">
        <f>Table1[[#This Row],[Sales]]-Table1[[#This Row],[Total_Cost]]</f>
        <v>3494.1000000000004</v>
      </c>
      <c r="N1862" s="1">
        <f>Table1[[#This Row],[Profit]]/Table1[[#This Row],[Sales]]</f>
        <v>0.30000000000000004</v>
      </c>
      <c r="O1862" t="str">
        <f>TEXT(Table1[[#This Row],[Order_Date]],"mmmm")</f>
        <v>April</v>
      </c>
      <c r="P1862">
        <f>YEAR(Table1[[#This Row],[Order_Date]])</f>
        <v>2025</v>
      </c>
      <c r="Q1862" t="str">
        <f>"Q"&amp;ROUNDUP(MONTH(Table1[[#This Row],[Order_Date]])/3,0)</f>
        <v>Q2</v>
      </c>
    </row>
    <row r="1863" spans="1:17" x14ac:dyDescent="0.25">
      <c r="A1863" t="s">
        <v>3469</v>
      </c>
      <c r="B1863" t="s">
        <v>3470</v>
      </c>
      <c r="C1863" t="s">
        <v>198</v>
      </c>
      <c r="D1863" t="s">
        <v>81</v>
      </c>
      <c r="E1863" t="str">
        <f>_xlfn.XLOOKUP(Table1[[#This Row],[Product_ID]],[1]!Table1[Product_ID],[1]!Table1[Product_Name])</f>
        <v>Beauty Product 4</v>
      </c>
      <c r="F1863" t="str">
        <f>_xlfn.XLOOKUP(Table1[[#This Row],[Product_ID]],[1]!Table1[Product_ID],[1]!Table1[Category])</f>
        <v>Beauty</v>
      </c>
      <c r="G1863">
        <f>_xlfn.XLOOKUP(Table1[[#This Row],[Product_ID]],[1]!Table1[Product_ID],[1]!Table1[Unit_Price])</f>
        <v>591</v>
      </c>
      <c r="H1863">
        <f>_xlfn.XLOOKUP(Table1[[#This Row],[Product_ID]],[1]!Table1[Product_ID],[1]!Table1[Cost])</f>
        <v>354.6</v>
      </c>
      <c r="I1863">
        <v>1</v>
      </c>
      <c r="J1863">
        <v>5</v>
      </c>
      <c r="K1863">
        <f>Table1[[#This Row],[Quantity]]*Table1[[#This Row],[Unit_Price]]</f>
        <v>591</v>
      </c>
      <c r="L1863">
        <f>Table1[[#This Row],[Quantity]]*Table1[[#This Row],[Cost]]</f>
        <v>354.6</v>
      </c>
      <c r="M1863">
        <f>Table1[[#This Row],[Sales]]-Table1[[#This Row],[Total_Cost]]</f>
        <v>236.39999999999998</v>
      </c>
      <c r="N1863" s="1">
        <f>Table1[[#This Row],[Profit]]/Table1[[#This Row],[Sales]]</f>
        <v>0.39999999999999997</v>
      </c>
      <c r="O1863" t="str">
        <f>TEXT(Table1[[#This Row],[Order_Date]],"mmmm")</f>
        <v>October</v>
      </c>
      <c r="P1863">
        <f>YEAR(Table1[[#This Row],[Order_Date]])</f>
        <v>2025</v>
      </c>
      <c r="Q1863" t="str">
        <f>"Q"&amp;ROUNDUP(MONTH(Table1[[#This Row],[Order_Date]])/3,0)</f>
        <v>Q4</v>
      </c>
    </row>
    <row r="1864" spans="1:17" x14ac:dyDescent="0.25">
      <c r="A1864" t="s">
        <v>3471</v>
      </c>
      <c r="B1864" t="s">
        <v>1308</v>
      </c>
      <c r="C1864" t="s">
        <v>3472</v>
      </c>
      <c r="D1864" t="s">
        <v>366</v>
      </c>
      <c r="E1864" t="str">
        <f>_xlfn.XLOOKUP(Table1[[#This Row],[Product_ID]],[1]!Table1[Product_ID],[1]!Table1[Product_Name])</f>
        <v>Home &amp; Kitchen Product 93</v>
      </c>
      <c r="F1864" t="str">
        <f>_xlfn.XLOOKUP(Table1[[#This Row],[Product_ID]],[1]!Table1[Product_ID],[1]!Table1[Category])</f>
        <v>Home &amp; Kitchen</v>
      </c>
      <c r="G1864">
        <f>_xlfn.XLOOKUP(Table1[[#This Row],[Product_ID]],[1]!Table1[Product_ID],[1]!Table1[Unit_Price])</f>
        <v>10597</v>
      </c>
      <c r="H1864">
        <f>_xlfn.XLOOKUP(Table1[[#This Row],[Product_ID]],[1]!Table1[Product_ID],[1]!Table1[Cost])</f>
        <v>5298.5</v>
      </c>
      <c r="I1864">
        <v>5</v>
      </c>
      <c r="J1864">
        <v>10</v>
      </c>
      <c r="K1864">
        <f>Table1[[#This Row],[Quantity]]*Table1[[#This Row],[Unit_Price]]</f>
        <v>52985</v>
      </c>
      <c r="L1864">
        <f>Table1[[#This Row],[Quantity]]*Table1[[#This Row],[Cost]]</f>
        <v>26492.5</v>
      </c>
      <c r="M1864">
        <f>Table1[[#This Row],[Sales]]-Table1[[#This Row],[Total_Cost]]</f>
        <v>26492.5</v>
      </c>
      <c r="N1864" s="1">
        <f>Table1[[#This Row],[Profit]]/Table1[[#This Row],[Sales]]</f>
        <v>0.5</v>
      </c>
      <c r="O1864" t="str">
        <f>TEXT(Table1[[#This Row],[Order_Date]],"mmmm")</f>
        <v>January</v>
      </c>
      <c r="P1864">
        <f>YEAR(Table1[[#This Row],[Order_Date]])</f>
        <v>2024</v>
      </c>
      <c r="Q1864" t="str">
        <f>"Q"&amp;ROUNDUP(MONTH(Table1[[#This Row],[Order_Date]])/3,0)</f>
        <v>Q1</v>
      </c>
    </row>
    <row r="1865" spans="1:17" x14ac:dyDescent="0.25">
      <c r="A1865" t="s">
        <v>3473</v>
      </c>
      <c r="B1865" t="s">
        <v>1759</v>
      </c>
      <c r="C1865" t="s">
        <v>904</v>
      </c>
      <c r="D1865" t="s">
        <v>654</v>
      </c>
      <c r="E1865" t="str">
        <f>_xlfn.XLOOKUP(Table1[[#This Row],[Product_ID]],[1]!Table1[Product_ID],[1]!Table1[Product_Name])</f>
        <v>Sports Product 40</v>
      </c>
      <c r="F1865" t="str">
        <f>_xlfn.XLOOKUP(Table1[[#This Row],[Product_ID]],[1]!Table1[Product_ID],[1]!Table1[Category])</f>
        <v>Sports</v>
      </c>
      <c r="G1865">
        <f>_xlfn.XLOOKUP(Table1[[#This Row],[Product_ID]],[1]!Table1[Product_ID],[1]!Table1[Unit_Price])</f>
        <v>6724</v>
      </c>
      <c r="H1865">
        <f>_xlfn.XLOOKUP(Table1[[#This Row],[Product_ID]],[1]!Table1[Product_ID],[1]!Table1[Cost])</f>
        <v>4034.4</v>
      </c>
      <c r="I1865">
        <v>2</v>
      </c>
      <c r="J1865">
        <v>5</v>
      </c>
      <c r="K1865">
        <f>Table1[[#This Row],[Quantity]]*Table1[[#This Row],[Unit_Price]]</f>
        <v>13448</v>
      </c>
      <c r="L1865">
        <f>Table1[[#This Row],[Quantity]]*Table1[[#This Row],[Cost]]</f>
        <v>8068.8</v>
      </c>
      <c r="M1865">
        <f>Table1[[#This Row],[Sales]]-Table1[[#This Row],[Total_Cost]]</f>
        <v>5379.2</v>
      </c>
      <c r="N1865" s="1">
        <f>Table1[[#This Row],[Profit]]/Table1[[#This Row],[Sales]]</f>
        <v>0.39999999999999997</v>
      </c>
      <c r="O1865" t="str">
        <f>TEXT(Table1[[#This Row],[Order_Date]],"mmmm")</f>
        <v>June</v>
      </c>
      <c r="P1865">
        <f>YEAR(Table1[[#This Row],[Order_Date]])</f>
        <v>2025</v>
      </c>
      <c r="Q1865" t="str">
        <f>"Q"&amp;ROUNDUP(MONTH(Table1[[#This Row],[Order_Date]])/3,0)</f>
        <v>Q2</v>
      </c>
    </row>
    <row r="1866" spans="1:17" x14ac:dyDescent="0.25">
      <c r="A1866" t="s">
        <v>3474</v>
      </c>
      <c r="B1866" t="s">
        <v>1313</v>
      </c>
      <c r="C1866" t="s">
        <v>269</v>
      </c>
      <c r="D1866" t="s">
        <v>216</v>
      </c>
      <c r="E1866" t="str">
        <f>_xlfn.XLOOKUP(Table1[[#This Row],[Product_ID]],[1]!Table1[Product_ID],[1]!Table1[Product_Name])</f>
        <v>Beauty Product 69</v>
      </c>
      <c r="F1866" t="str">
        <f>_xlfn.XLOOKUP(Table1[[#This Row],[Product_ID]],[1]!Table1[Product_ID],[1]!Table1[Category])</f>
        <v>Beauty</v>
      </c>
      <c r="G1866">
        <f>_xlfn.XLOOKUP(Table1[[#This Row],[Product_ID]],[1]!Table1[Product_ID],[1]!Table1[Unit_Price])</f>
        <v>384</v>
      </c>
      <c r="H1866">
        <f>_xlfn.XLOOKUP(Table1[[#This Row],[Product_ID]],[1]!Table1[Product_ID],[1]!Table1[Cost])</f>
        <v>192</v>
      </c>
      <c r="I1866">
        <v>2</v>
      </c>
      <c r="J1866">
        <v>5</v>
      </c>
      <c r="K1866">
        <f>Table1[[#This Row],[Quantity]]*Table1[[#This Row],[Unit_Price]]</f>
        <v>768</v>
      </c>
      <c r="L1866">
        <f>Table1[[#This Row],[Quantity]]*Table1[[#This Row],[Cost]]</f>
        <v>384</v>
      </c>
      <c r="M1866">
        <f>Table1[[#This Row],[Sales]]-Table1[[#This Row],[Total_Cost]]</f>
        <v>384</v>
      </c>
      <c r="N1866" s="1">
        <f>Table1[[#This Row],[Profit]]/Table1[[#This Row],[Sales]]</f>
        <v>0.5</v>
      </c>
      <c r="O1866" t="str">
        <f>TEXT(Table1[[#This Row],[Order_Date]],"mmmm")</f>
        <v>July</v>
      </c>
      <c r="P1866">
        <f>YEAR(Table1[[#This Row],[Order_Date]])</f>
        <v>2025</v>
      </c>
      <c r="Q1866" t="str">
        <f>"Q"&amp;ROUNDUP(MONTH(Table1[[#This Row],[Order_Date]])/3,0)</f>
        <v>Q3</v>
      </c>
    </row>
    <row r="1867" spans="1:17" x14ac:dyDescent="0.25">
      <c r="A1867" t="s">
        <v>3475</v>
      </c>
      <c r="B1867" t="s">
        <v>1190</v>
      </c>
      <c r="C1867" t="s">
        <v>2198</v>
      </c>
      <c r="D1867" t="s">
        <v>1526</v>
      </c>
      <c r="E1867" t="str">
        <f>_xlfn.XLOOKUP(Table1[[#This Row],[Product_ID]],[1]!Table1[Product_ID],[1]!Table1[Product_Name])</f>
        <v>Electronics Product 6</v>
      </c>
      <c r="F1867" t="str">
        <f>_xlfn.XLOOKUP(Table1[[#This Row],[Product_ID]],[1]!Table1[Product_ID],[1]!Table1[Category])</f>
        <v>Electronics</v>
      </c>
      <c r="G1867">
        <f>_xlfn.XLOOKUP(Table1[[#This Row],[Product_ID]],[1]!Table1[Product_ID],[1]!Table1[Unit_Price])</f>
        <v>18855</v>
      </c>
      <c r="H1867">
        <f>_xlfn.XLOOKUP(Table1[[#This Row],[Product_ID]],[1]!Table1[Product_ID],[1]!Table1[Cost])</f>
        <v>9427.5</v>
      </c>
      <c r="I1867">
        <v>5</v>
      </c>
      <c r="J1867">
        <v>20</v>
      </c>
      <c r="K1867">
        <f>Table1[[#This Row],[Quantity]]*Table1[[#This Row],[Unit_Price]]</f>
        <v>94275</v>
      </c>
      <c r="L1867">
        <f>Table1[[#This Row],[Quantity]]*Table1[[#This Row],[Cost]]</f>
        <v>47137.5</v>
      </c>
      <c r="M1867">
        <f>Table1[[#This Row],[Sales]]-Table1[[#This Row],[Total_Cost]]</f>
        <v>47137.5</v>
      </c>
      <c r="N1867" s="1">
        <f>Table1[[#This Row],[Profit]]/Table1[[#This Row],[Sales]]</f>
        <v>0.5</v>
      </c>
      <c r="O1867" t="str">
        <f>TEXT(Table1[[#This Row],[Order_Date]],"mmmm")</f>
        <v>April</v>
      </c>
      <c r="P1867">
        <f>YEAR(Table1[[#This Row],[Order_Date]])</f>
        <v>2025</v>
      </c>
      <c r="Q1867" t="str">
        <f>"Q"&amp;ROUNDUP(MONTH(Table1[[#This Row],[Order_Date]])/3,0)</f>
        <v>Q2</v>
      </c>
    </row>
    <row r="1868" spans="1:17" x14ac:dyDescent="0.25">
      <c r="A1868" t="s">
        <v>3476</v>
      </c>
      <c r="B1868" t="s">
        <v>31</v>
      </c>
      <c r="C1868" t="s">
        <v>897</v>
      </c>
      <c r="D1868" t="s">
        <v>476</v>
      </c>
      <c r="E1868" t="str">
        <f>_xlfn.XLOOKUP(Table1[[#This Row],[Product_ID]],[1]!Table1[Product_ID],[1]!Table1[Product_Name])</f>
        <v>Electronics Product 22</v>
      </c>
      <c r="F1868" t="str">
        <f>_xlfn.XLOOKUP(Table1[[#This Row],[Product_ID]],[1]!Table1[Product_ID],[1]!Table1[Category])</f>
        <v>Electronics</v>
      </c>
      <c r="G1868">
        <f>_xlfn.XLOOKUP(Table1[[#This Row],[Product_ID]],[1]!Table1[Product_ID],[1]!Table1[Unit_Price])</f>
        <v>48755</v>
      </c>
      <c r="H1868">
        <f>_xlfn.XLOOKUP(Table1[[#This Row],[Product_ID]],[1]!Table1[Product_ID],[1]!Table1[Cost])</f>
        <v>29253</v>
      </c>
      <c r="I1868">
        <v>1</v>
      </c>
      <c r="J1868">
        <v>15</v>
      </c>
      <c r="K1868">
        <f>Table1[[#This Row],[Quantity]]*Table1[[#This Row],[Unit_Price]]</f>
        <v>48755</v>
      </c>
      <c r="L1868">
        <f>Table1[[#This Row],[Quantity]]*Table1[[#This Row],[Cost]]</f>
        <v>29253</v>
      </c>
      <c r="M1868">
        <f>Table1[[#This Row],[Sales]]-Table1[[#This Row],[Total_Cost]]</f>
        <v>19502</v>
      </c>
      <c r="N1868" s="1">
        <f>Table1[[#This Row],[Profit]]/Table1[[#This Row],[Sales]]</f>
        <v>0.4</v>
      </c>
      <c r="O1868" t="str">
        <f>TEXT(Table1[[#This Row],[Order_Date]],"mmmm")</f>
        <v>September</v>
      </c>
      <c r="P1868">
        <f>YEAR(Table1[[#This Row],[Order_Date]])</f>
        <v>2024</v>
      </c>
      <c r="Q1868" t="str">
        <f>"Q"&amp;ROUNDUP(MONTH(Table1[[#This Row],[Order_Date]])/3,0)</f>
        <v>Q3</v>
      </c>
    </row>
    <row r="1869" spans="1:17" x14ac:dyDescent="0.25">
      <c r="A1869" t="s">
        <v>3477</v>
      </c>
      <c r="B1869" t="s">
        <v>1322</v>
      </c>
      <c r="C1869" t="s">
        <v>1674</v>
      </c>
      <c r="D1869" t="s">
        <v>502</v>
      </c>
      <c r="E1869" t="str">
        <f>_xlfn.XLOOKUP(Table1[[#This Row],[Product_ID]],[1]!Table1[Product_ID],[1]!Table1[Product_Name])</f>
        <v>Beauty Product 42</v>
      </c>
      <c r="F1869" t="str">
        <f>_xlfn.XLOOKUP(Table1[[#This Row],[Product_ID]],[1]!Table1[Product_ID],[1]!Table1[Category])</f>
        <v>Beauty</v>
      </c>
      <c r="G1869">
        <f>_xlfn.XLOOKUP(Table1[[#This Row],[Product_ID]],[1]!Table1[Product_ID],[1]!Table1[Unit_Price])</f>
        <v>2758</v>
      </c>
      <c r="H1869">
        <f>_xlfn.XLOOKUP(Table1[[#This Row],[Product_ID]],[1]!Table1[Product_ID],[1]!Table1[Cost])</f>
        <v>1379</v>
      </c>
      <c r="I1869">
        <v>3</v>
      </c>
      <c r="J1869">
        <v>20</v>
      </c>
      <c r="K1869">
        <f>Table1[[#This Row],[Quantity]]*Table1[[#This Row],[Unit_Price]]</f>
        <v>8274</v>
      </c>
      <c r="L1869">
        <f>Table1[[#This Row],[Quantity]]*Table1[[#This Row],[Cost]]</f>
        <v>4137</v>
      </c>
      <c r="M1869">
        <f>Table1[[#This Row],[Sales]]-Table1[[#This Row],[Total_Cost]]</f>
        <v>4137</v>
      </c>
      <c r="N1869" s="1">
        <f>Table1[[#This Row],[Profit]]/Table1[[#This Row],[Sales]]</f>
        <v>0.5</v>
      </c>
      <c r="O1869" t="str">
        <f>TEXT(Table1[[#This Row],[Order_Date]],"mmmm")</f>
        <v>July</v>
      </c>
      <c r="P1869">
        <f>YEAR(Table1[[#This Row],[Order_Date]])</f>
        <v>2024</v>
      </c>
      <c r="Q1869" t="str">
        <f>"Q"&amp;ROUNDUP(MONTH(Table1[[#This Row],[Order_Date]])/3,0)</f>
        <v>Q3</v>
      </c>
    </row>
    <row r="1870" spans="1:17" x14ac:dyDescent="0.25">
      <c r="A1870" t="s">
        <v>3478</v>
      </c>
      <c r="B1870" t="s">
        <v>3479</v>
      </c>
      <c r="C1870" t="s">
        <v>1668</v>
      </c>
      <c r="D1870" t="s">
        <v>1034</v>
      </c>
      <c r="E1870" t="str">
        <f>_xlfn.XLOOKUP(Table1[[#This Row],[Product_ID]],[1]!Table1[Product_ID],[1]!Table1[Product_Name])</f>
        <v>Electronics Product 36</v>
      </c>
      <c r="F1870" t="str">
        <f>_xlfn.XLOOKUP(Table1[[#This Row],[Product_ID]],[1]!Table1[Product_ID],[1]!Table1[Category])</f>
        <v>Electronics</v>
      </c>
      <c r="G1870">
        <f>_xlfn.XLOOKUP(Table1[[#This Row],[Product_ID]],[1]!Table1[Product_ID],[1]!Table1[Unit_Price])</f>
        <v>3046</v>
      </c>
      <c r="H1870">
        <f>_xlfn.XLOOKUP(Table1[[#This Row],[Product_ID]],[1]!Table1[Product_ID],[1]!Table1[Cost])</f>
        <v>1827.6</v>
      </c>
      <c r="I1870">
        <v>1</v>
      </c>
      <c r="J1870">
        <v>15</v>
      </c>
      <c r="K1870">
        <f>Table1[[#This Row],[Quantity]]*Table1[[#This Row],[Unit_Price]]</f>
        <v>3046</v>
      </c>
      <c r="L1870">
        <f>Table1[[#This Row],[Quantity]]*Table1[[#This Row],[Cost]]</f>
        <v>1827.6</v>
      </c>
      <c r="M1870">
        <f>Table1[[#This Row],[Sales]]-Table1[[#This Row],[Total_Cost]]</f>
        <v>1218.4000000000001</v>
      </c>
      <c r="N1870" s="1">
        <f>Table1[[#This Row],[Profit]]/Table1[[#This Row],[Sales]]</f>
        <v>0.4</v>
      </c>
      <c r="O1870" t="str">
        <f>TEXT(Table1[[#This Row],[Order_Date]],"mmmm")</f>
        <v>October</v>
      </c>
      <c r="P1870">
        <f>YEAR(Table1[[#This Row],[Order_Date]])</f>
        <v>2025</v>
      </c>
      <c r="Q1870" t="str">
        <f>"Q"&amp;ROUNDUP(MONTH(Table1[[#This Row],[Order_Date]])/3,0)</f>
        <v>Q4</v>
      </c>
    </row>
    <row r="1871" spans="1:17" x14ac:dyDescent="0.25">
      <c r="A1871" t="s">
        <v>3480</v>
      </c>
      <c r="B1871" t="s">
        <v>1039</v>
      </c>
      <c r="C1871" t="s">
        <v>3416</v>
      </c>
      <c r="D1871" t="s">
        <v>115</v>
      </c>
      <c r="E1871" t="str">
        <f>_xlfn.XLOOKUP(Table1[[#This Row],[Product_ID]],[1]!Table1[Product_ID],[1]!Table1[Product_Name])</f>
        <v>Beauty Product 85</v>
      </c>
      <c r="F1871" t="str">
        <f>_xlfn.XLOOKUP(Table1[[#This Row],[Product_ID]],[1]!Table1[Product_ID],[1]!Table1[Category])</f>
        <v>Beauty</v>
      </c>
      <c r="G1871">
        <f>_xlfn.XLOOKUP(Table1[[#This Row],[Product_ID]],[1]!Table1[Product_ID],[1]!Table1[Unit_Price])</f>
        <v>1436</v>
      </c>
      <c r="H1871">
        <f>_xlfn.XLOOKUP(Table1[[#This Row],[Product_ID]],[1]!Table1[Product_ID],[1]!Table1[Cost])</f>
        <v>1005.2</v>
      </c>
      <c r="I1871">
        <v>3</v>
      </c>
      <c r="J1871">
        <v>5</v>
      </c>
      <c r="K1871">
        <f>Table1[[#This Row],[Quantity]]*Table1[[#This Row],[Unit_Price]]</f>
        <v>4308</v>
      </c>
      <c r="L1871">
        <f>Table1[[#This Row],[Quantity]]*Table1[[#This Row],[Cost]]</f>
        <v>3015.6000000000004</v>
      </c>
      <c r="M1871">
        <f>Table1[[#This Row],[Sales]]-Table1[[#This Row],[Total_Cost]]</f>
        <v>1292.3999999999996</v>
      </c>
      <c r="N1871" s="1">
        <f>Table1[[#This Row],[Profit]]/Table1[[#This Row],[Sales]]</f>
        <v>0.29999999999999993</v>
      </c>
      <c r="O1871" t="str">
        <f>TEXT(Table1[[#This Row],[Order_Date]],"mmmm")</f>
        <v>January</v>
      </c>
      <c r="P1871">
        <f>YEAR(Table1[[#This Row],[Order_Date]])</f>
        <v>2025</v>
      </c>
      <c r="Q1871" t="str">
        <f>"Q"&amp;ROUNDUP(MONTH(Table1[[#This Row],[Order_Date]])/3,0)</f>
        <v>Q1</v>
      </c>
    </row>
    <row r="1872" spans="1:17" x14ac:dyDescent="0.25">
      <c r="A1872" t="s">
        <v>3481</v>
      </c>
      <c r="B1872" t="s">
        <v>782</v>
      </c>
      <c r="C1872" t="s">
        <v>1693</v>
      </c>
      <c r="D1872" t="s">
        <v>135</v>
      </c>
      <c r="E1872" t="str">
        <f>_xlfn.XLOOKUP(Table1[[#This Row],[Product_ID]],[1]!Table1[Product_ID],[1]!Table1[Product_Name])</f>
        <v>Electronics Product 28</v>
      </c>
      <c r="F1872" t="str">
        <f>_xlfn.XLOOKUP(Table1[[#This Row],[Product_ID]],[1]!Table1[Product_ID],[1]!Table1[Category])</f>
        <v>Electronics</v>
      </c>
      <c r="G1872">
        <f>_xlfn.XLOOKUP(Table1[[#This Row],[Product_ID]],[1]!Table1[Product_ID],[1]!Table1[Unit_Price])</f>
        <v>9664</v>
      </c>
      <c r="H1872">
        <f>_xlfn.XLOOKUP(Table1[[#This Row],[Product_ID]],[1]!Table1[Product_ID],[1]!Table1[Cost])</f>
        <v>4832</v>
      </c>
      <c r="I1872">
        <v>5</v>
      </c>
      <c r="J1872">
        <v>10</v>
      </c>
      <c r="K1872">
        <f>Table1[[#This Row],[Quantity]]*Table1[[#This Row],[Unit_Price]]</f>
        <v>48320</v>
      </c>
      <c r="L1872">
        <f>Table1[[#This Row],[Quantity]]*Table1[[#This Row],[Cost]]</f>
        <v>24160</v>
      </c>
      <c r="M1872">
        <f>Table1[[#This Row],[Sales]]-Table1[[#This Row],[Total_Cost]]</f>
        <v>24160</v>
      </c>
      <c r="N1872" s="1">
        <f>Table1[[#This Row],[Profit]]/Table1[[#This Row],[Sales]]</f>
        <v>0.5</v>
      </c>
      <c r="O1872" t="str">
        <f>TEXT(Table1[[#This Row],[Order_Date]],"mmmm")</f>
        <v>February</v>
      </c>
      <c r="P1872">
        <f>YEAR(Table1[[#This Row],[Order_Date]])</f>
        <v>2025</v>
      </c>
      <c r="Q1872" t="str">
        <f>"Q"&amp;ROUNDUP(MONTH(Table1[[#This Row],[Order_Date]])/3,0)</f>
        <v>Q1</v>
      </c>
    </row>
    <row r="1873" spans="1:17" x14ac:dyDescent="0.25">
      <c r="A1873" t="s">
        <v>3482</v>
      </c>
      <c r="B1873" t="s">
        <v>396</v>
      </c>
      <c r="C1873" t="s">
        <v>1706</v>
      </c>
      <c r="D1873" t="s">
        <v>604</v>
      </c>
      <c r="E1873" t="str">
        <f>_xlfn.XLOOKUP(Table1[[#This Row],[Product_ID]],[1]!Table1[Product_ID],[1]!Table1[Product_Name])</f>
        <v>Home &amp; Kitchen Product 39</v>
      </c>
      <c r="F1873" t="str">
        <f>_xlfn.XLOOKUP(Table1[[#This Row],[Product_ID]],[1]!Table1[Product_ID],[1]!Table1[Category])</f>
        <v>Home &amp; Kitchen</v>
      </c>
      <c r="G1873">
        <f>_xlfn.XLOOKUP(Table1[[#This Row],[Product_ID]],[1]!Table1[Product_ID],[1]!Table1[Unit_Price])</f>
        <v>9543</v>
      </c>
      <c r="H1873">
        <f>_xlfn.XLOOKUP(Table1[[#This Row],[Product_ID]],[1]!Table1[Product_ID],[1]!Table1[Cost])</f>
        <v>4771.5</v>
      </c>
      <c r="I1873">
        <v>3</v>
      </c>
      <c r="J1873">
        <v>10</v>
      </c>
      <c r="K1873">
        <f>Table1[[#This Row],[Quantity]]*Table1[[#This Row],[Unit_Price]]</f>
        <v>28629</v>
      </c>
      <c r="L1873">
        <f>Table1[[#This Row],[Quantity]]*Table1[[#This Row],[Cost]]</f>
        <v>14314.5</v>
      </c>
      <c r="M1873">
        <f>Table1[[#This Row],[Sales]]-Table1[[#This Row],[Total_Cost]]</f>
        <v>14314.5</v>
      </c>
      <c r="N1873" s="1">
        <f>Table1[[#This Row],[Profit]]/Table1[[#This Row],[Sales]]</f>
        <v>0.5</v>
      </c>
      <c r="O1873" t="str">
        <f>TEXT(Table1[[#This Row],[Order_Date]],"mmmm")</f>
        <v>August</v>
      </c>
      <c r="P1873">
        <f>YEAR(Table1[[#This Row],[Order_Date]])</f>
        <v>2024</v>
      </c>
      <c r="Q1873" t="str">
        <f>"Q"&amp;ROUNDUP(MONTH(Table1[[#This Row],[Order_Date]])/3,0)</f>
        <v>Q3</v>
      </c>
    </row>
    <row r="1874" spans="1:17" x14ac:dyDescent="0.25">
      <c r="A1874" t="s">
        <v>3483</v>
      </c>
      <c r="B1874" t="s">
        <v>2167</v>
      </c>
      <c r="C1874" t="s">
        <v>3484</v>
      </c>
      <c r="D1874" t="s">
        <v>320</v>
      </c>
      <c r="E1874" t="str">
        <f>_xlfn.XLOOKUP(Table1[[#This Row],[Product_ID]],[1]!Table1[Product_ID],[1]!Table1[Product_Name])</f>
        <v>Clothing Product 15</v>
      </c>
      <c r="F1874" t="str">
        <f>_xlfn.XLOOKUP(Table1[[#This Row],[Product_ID]],[1]!Table1[Product_ID],[1]!Table1[Category])</f>
        <v>Clothing</v>
      </c>
      <c r="G1874">
        <f>_xlfn.XLOOKUP(Table1[[#This Row],[Product_ID]],[1]!Table1[Product_ID],[1]!Table1[Unit_Price])</f>
        <v>2943</v>
      </c>
      <c r="H1874">
        <f>_xlfn.XLOOKUP(Table1[[#This Row],[Product_ID]],[1]!Table1[Product_ID],[1]!Table1[Cost])</f>
        <v>1471.5</v>
      </c>
      <c r="I1874">
        <v>5</v>
      </c>
      <c r="J1874">
        <v>20</v>
      </c>
      <c r="K1874">
        <f>Table1[[#This Row],[Quantity]]*Table1[[#This Row],[Unit_Price]]</f>
        <v>14715</v>
      </c>
      <c r="L1874">
        <f>Table1[[#This Row],[Quantity]]*Table1[[#This Row],[Cost]]</f>
        <v>7357.5</v>
      </c>
      <c r="M1874">
        <f>Table1[[#This Row],[Sales]]-Table1[[#This Row],[Total_Cost]]</f>
        <v>7357.5</v>
      </c>
      <c r="N1874" s="1">
        <f>Table1[[#This Row],[Profit]]/Table1[[#This Row],[Sales]]</f>
        <v>0.5</v>
      </c>
      <c r="O1874" t="str">
        <f>TEXT(Table1[[#This Row],[Order_Date]],"mmmm")</f>
        <v>September</v>
      </c>
      <c r="P1874">
        <f>YEAR(Table1[[#This Row],[Order_Date]])</f>
        <v>2025</v>
      </c>
      <c r="Q1874" t="str">
        <f>"Q"&amp;ROUNDUP(MONTH(Table1[[#This Row],[Order_Date]])/3,0)</f>
        <v>Q3</v>
      </c>
    </row>
    <row r="1875" spans="1:17" x14ac:dyDescent="0.25">
      <c r="A1875" t="s">
        <v>3485</v>
      </c>
      <c r="B1875" t="s">
        <v>2723</v>
      </c>
      <c r="C1875" t="s">
        <v>439</v>
      </c>
      <c r="D1875" t="s">
        <v>171</v>
      </c>
      <c r="E1875" t="str">
        <f>_xlfn.XLOOKUP(Table1[[#This Row],[Product_ID]],[1]!Table1[Product_ID],[1]!Table1[Product_Name])</f>
        <v>Clothing Product 27</v>
      </c>
      <c r="F1875" t="str">
        <f>_xlfn.XLOOKUP(Table1[[#This Row],[Product_ID]],[1]!Table1[Product_ID],[1]!Table1[Category])</f>
        <v>Clothing</v>
      </c>
      <c r="G1875">
        <f>_xlfn.XLOOKUP(Table1[[#This Row],[Product_ID]],[1]!Table1[Product_ID],[1]!Table1[Unit_Price])</f>
        <v>4969</v>
      </c>
      <c r="H1875">
        <f>_xlfn.XLOOKUP(Table1[[#This Row],[Product_ID]],[1]!Table1[Product_ID],[1]!Table1[Cost])</f>
        <v>2484.5</v>
      </c>
      <c r="I1875">
        <v>2</v>
      </c>
      <c r="J1875">
        <v>0</v>
      </c>
      <c r="K1875">
        <f>Table1[[#This Row],[Quantity]]*Table1[[#This Row],[Unit_Price]]</f>
        <v>9938</v>
      </c>
      <c r="L1875">
        <f>Table1[[#This Row],[Quantity]]*Table1[[#This Row],[Cost]]</f>
        <v>4969</v>
      </c>
      <c r="M1875">
        <f>Table1[[#This Row],[Sales]]-Table1[[#This Row],[Total_Cost]]</f>
        <v>4969</v>
      </c>
      <c r="N1875" s="1">
        <f>Table1[[#This Row],[Profit]]/Table1[[#This Row],[Sales]]</f>
        <v>0.5</v>
      </c>
      <c r="O1875" t="str">
        <f>TEXT(Table1[[#This Row],[Order_Date]],"mmmm")</f>
        <v>September</v>
      </c>
      <c r="P1875">
        <f>YEAR(Table1[[#This Row],[Order_Date]])</f>
        <v>2025</v>
      </c>
      <c r="Q1875" t="str">
        <f>"Q"&amp;ROUNDUP(MONTH(Table1[[#This Row],[Order_Date]])/3,0)</f>
        <v>Q3</v>
      </c>
    </row>
    <row r="1876" spans="1:17" x14ac:dyDescent="0.25">
      <c r="A1876" t="s">
        <v>3486</v>
      </c>
      <c r="B1876" t="s">
        <v>3487</v>
      </c>
      <c r="C1876" t="s">
        <v>233</v>
      </c>
      <c r="D1876" t="s">
        <v>237</v>
      </c>
      <c r="E1876" t="str">
        <f>_xlfn.XLOOKUP(Table1[[#This Row],[Product_ID]],[1]!Table1[Product_ID],[1]!Table1[Product_Name])</f>
        <v>Sports Product 61</v>
      </c>
      <c r="F1876" t="str">
        <f>_xlfn.XLOOKUP(Table1[[#This Row],[Product_ID]],[1]!Table1[Product_ID],[1]!Table1[Category])</f>
        <v>Sports</v>
      </c>
      <c r="G1876">
        <f>_xlfn.XLOOKUP(Table1[[#This Row],[Product_ID]],[1]!Table1[Product_ID],[1]!Table1[Unit_Price])</f>
        <v>7170</v>
      </c>
      <c r="H1876">
        <f>_xlfn.XLOOKUP(Table1[[#This Row],[Product_ID]],[1]!Table1[Product_ID],[1]!Table1[Cost])</f>
        <v>3585</v>
      </c>
      <c r="I1876">
        <v>1</v>
      </c>
      <c r="J1876">
        <v>15</v>
      </c>
      <c r="K1876">
        <f>Table1[[#This Row],[Quantity]]*Table1[[#This Row],[Unit_Price]]</f>
        <v>7170</v>
      </c>
      <c r="L1876">
        <f>Table1[[#This Row],[Quantity]]*Table1[[#This Row],[Cost]]</f>
        <v>3585</v>
      </c>
      <c r="M1876">
        <f>Table1[[#This Row],[Sales]]-Table1[[#This Row],[Total_Cost]]</f>
        <v>3585</v>
      </c>
      <c r="N1876" s="1">
        <f>Table1[[#This Row],[Profit]]/Table1[[#This Row],[Sales]]</f>
        <v>0.5</v>
      </c>
      <c r="O1876" t="str">
        <f>TEXT(Table1[[#This Row],[Order_Date]],"mmmm")</f>
        <v>December</v>
      </c>
      <c r="P1876">
        <f>YEAR(Table1[[#This Row],[Order_Date]])</f>
        <v>2025</v>
      </c>
      <c r="Q1876" t="str">
        <f>"Q"&amp;ROUNDUP(MONTH(Table1[[#This Row],[Order_Date]])/3,0)</f>
        <v>Q4</v>
      </c>
    </row>
    <row r="1877" spans="1:17" x14ac:dyDescent="0.25">
      <c r="A1877" t="s">
        <v>3488</v>
      </c>
      <c r="B1877" t="s">
        <v>1413</v>
      </c>
      <c r="C1877" t="s">
        <v>330</v>
      </c>
      <c r="D1877" t="s">
        <v>244</v>
      </c>
      <c r="E1877" t="str">
        <f>_xlfn.XLOOKUP(Table1[[#This Row],[Product_ID]],[1]!Table1[Product_ID],[1]!Table1[Product_Name])</f>
        <v>Beauty Product 100</v>
      </c>
      <c r="F1877" t="str">
        <f>_xlfn.XLOOKUP(Table1[[#This Row],[Product_ID]],[1]!Table1[Product_ID],[1]!Table1[Category])</f>
        <v>Beauty</v>
      </c>
      <c r="G1877">
        <f>_xlfn.XLOOKUP(Table1[[#This Row],[Product_ID]],[1]!Table1[Product_ID],[1]!Table1[Unit_Price])</f>
        <v>2523</v>
      </c>
      <c r="H1877">
        <f>_xlfn.XLOOKUP(Table1[[#This Row],[Product_ID]],[1]!Table1[Product_ID],[1]!Table1[Cost])</f>
        <v>1766.1</v>
      </c>
      <c r="I1877">
        <v>2</v>
      </c>
      <c r="J1877">
        <v>20</v>
      </c>
      <c r="K1877">
        <f>Table1[[#This Row],[Quantity]]*Table1[[#This Row],[Unit_Price]]</f>
        <v>5046</v>
      </c>
      <c r="L1877">
        <f>Table1[[#This Row],[Quantity]]*Table1[[#This Row],[Cost]]</f>
        <v>3532.2</v>
      </c>
      <c r="M1877">
        <f>Table1[[#This Row],[Sales]]-Table1[[#This Row],[Total_Cost]]</f>
        <v>1513.8000000000002</v>
      </c>
      <c r="N1877" s="1">
        <f>Table1[[#This Row],[Profit]]/Table1[[#This Row],[Sales]]</f>
        <v>0.30000000000000004</v>
      </c>
      <c r="O1877" t="str">
        <f>TEXT(Table1[[#This Row],[Order_Date]],"mmmm")</f>
        <v>October</v>
      </c>
      <c r="P1877">
        <f>YEAR(Table1[[#This Row],[Order_Date]])</f>
        <v>2025</v>
      </c>
      <c r="Q1877" t="str">
        <f>"Q"&amp;ROUNDUP(MONTH(Table1[[#This Row],[Order_Date]])/3,0)</f>
        <v>Q4</v>
      </c>
    </row>
    <row r="1878" spans="1:17" x14ac:dyDescent="0.25">
      <c r="A1878" t="s">
        <v>3489</v>
      </c>
      <c r="B1878" t="s">
        <v>3490</v>
      </c>
      <c r="C1878" t="s">
        <v>1851</v>
      </c>
      <c r="D1878" t="s">
        <v>999</v>
      </c>
      <c r="E1878" t="str">
        <f>_xlfn.XLOOKUP(Table1[[#This Row],[Product_ID]],[1]!Table1[Product_ID],[1]!Table1[Product_Name])</f>
        <v>Beauty Product 51</v>
      </c>
      <c r="F1878" t="str">
        <f>_xlfn.XLOOKUP(Table1[[#This Row],[Product_ID]],[1]!Table1[Product_ID],[1]!Table1[Category])</f>
        <v>Beauty</v>
      </c>
      <c r="G1878">
        <f>_xlfn.XLOOKUP(Table1[[#This Row],[Product_ID]],[1]!Table1[Product_ID],[1]!Table1[Unit_Price])</f>
        <v>1507</v>
      </c>
      <c r="H1878">
        <f>_xlfn.XLOOKUP(Table1[[#This Row],[Product_ID]],[1]!Table1[Product_ID],[1]!Table1[Cost])</f>
        <v>753.5</v>
      </c>
      <c r="I1878">
        <v>3</v>
      </c>
      <c r="J1878">
        <v>0</v>
      </c>
      <c r="K1878">
        <f>Table1[[#This Row],[Quantity]]*Table1[[#This Row],[Unit_Price]]</f>
        <v>4521</v>
      </c>
      <c r="L1878">
        <f>Table1[[#This Row],[Quantity]]*Table1[[#This Row],[Cost]]</f>
        <v>2260.5</v>
      </c>
      <c r="M1878">
        <f>Table1[[#This Row],[Sales]]-Table1[[#This Row],[Total_Cost]]</f>
        <v>2260.5</v>
      </c>
      <c r="N1878" s="1">
        <f>Table1[[#This Row],[Profit]]/Table1[[#This Row],[Sales]]</f>
        <v>0.5</v>
      </c>
      <c r="O1878" t="str">
        <f>TEXT(Table1[[#This Row],[Order_Date]],"mmmm")</f>
        <v>January</v>
      </c>
      <c r="P1878">
        <f>YEAR(Table1[[#This Row],[Order_Date]])</f>
        <v>2025</v>
      </c>
      <c r="Q1878" t="str">
        <f>"Q"&amp;ROUNDUP(MONTH(Table1[[#This Row],[Order_Date]])/3,0)</f>
        <v>Q1</v>
      </c>
    </row>
    <row r="1879" spans="1:17" x14ac:dyDescent="0.25">
      <c r="A1879" t="s">
        <v>3491</v>
      </c>
      <c r="B1879" t="s">
        <v>3298</v>
      </c>
      <c r="C1879" t="s">
        <v>423</v>
      </c>
      <c r="D1879" t="s">
        <v>628</v>
      </c>
      <c r="E1879" t="str">
        <f>_xlfn.XLOOKUP(Table1[[#This Row],[Product_ID]],[1]!Table1[Product_ID],[1]!Table1[Product_Name])</f>
        <v>Sports Product 97</v>
      </c>
      <c r="F1879" t="str">
        <f>_xlfn.XLOOKUP(Table1[[#This Row],[Product_ID]],[1]!Table1[Product_ID],[1]!Table1[Category])</f>
        <v>Sports</v>
      </c>
      <c r="G1879">
        <f>_xlfn.XLOOKUP(Table1[[#This Row],[Product_ID]],[1]!Table1[Product_ID],[1]!Table1[Unit_Price])</f>
        <v>9084</v>
      </c>
      <c r="H1879">
        <f>_xlfn.XLOOKUP(Table1[[#This Row],[Product_ID]],[1]!Table1[Product_ID],[1]!Table1[Cost])</f>
        <v>6358.8</v>
      </c>
      <c r="I1879">
        <v>3</v>
      </c>
      <c r="J1879">
        <v>0</v>
      </c>
      <c r="K1879">
        <f>Table1[[#This Row],[Quantity]]*Table1[[#This Row],[Unit_Price]]</f>
        <v>27252</v>
      </c>
      <c r="L1879">
        <f>Table1[[#This Row],[Quantity]]*Table1[[#This Row],[Cost]]</f>
        <v>19076.400000000001</v>
      </c>
      <c r="M1879">
        <f>Table1[[#This Row],[Sales]]-Table1[[#This Row],[Total_Cost]]</f>
        <v>8175.5999999999985</v>
      </c>
      <c r="N1879" s="1">
        <f>Table1[[#This Row],[Profit]]/Table1[[#This Row],[Sales]]</f>
        <v>0.29999999999999993</v>
      </c>
      <c r="O1879" t="str">
        <f>TEXT(Table1[[#This Row],[Order_Date]],"mmmm")</f>
        <v>April</v>
      </c>
      <c r="P1879">
        <f>YEAR(Table1[[#This Row],[Order_Date]])</f>
        <v>2024</v>
      </c>
      <c r="Q1879" t="str">
        <f>"Q"&amp;ROUNDUP(MONTH(Table1[[#This Row],[Order_Date]])/3,0)</f>
        <v>Q2</v>
      </c>
    </row>
    <row r="1880" spans="1:17" x14ac:dyDescent="0.25">
      <c r="A1880" t="s">
        <v>3492</v>
      </c>
      <c r="B1880" t="s">
        <v>653</v>
      </c>
      <c r="C1880" t="s">
        <v>3012</v>
      </c>
      <c r="D1880" t="s">
        <v>37</v>
      </c>
      <c r="E1880" t="str">
        <f>_xlfn.XLOOKUP(Table1[[#This Row],[Product_ID]],[1]!Table1[Product_ID],[1]!Table1[Product_Name])</f>
        <v>Home &amp; Kitchen Product 46</v>
      </c>
      <c r="F1880" t="str">
        <f>_xlfn.XLOOKUP(Table1[[#This Row],[Product_ID]],[1]!Table1[Product_ID],[1]!Table1[Category])</f>
        <v>Home &amp; Kitchen</v>
      </c>
      <c r="G1880">
        <f>_xlfn.XLOOKUP(Table1[[#This Row],[Product_ID]],[1]!Table1[Product_ID],[1]!Table1[Unit_Price])</f>
        <v>10604</v>
      </c>
      <c r="H1880">
        <f>_xlfn.XLOOKUP(Table1[[#This Row],[Product_ID]],[1]!Table1[Product_ID],[1]!Table1[Cost])</f>
        <v>5302</v>
      </c>
      <c r="I1880">
        <v>4</v>
      </c>
      <c r="J1880">
        <v>5</v>
      </c>
      <c r="K1880">
        <f>Table1[[#This Row],[Quantity]]*Table1[[#This Row],[Unit_Price]]</f>
        <v>42416</v>
      </c>
      <c r="L1880">
        <f>Table1[[#This Row],[Quantity]]*Table1[[#This Row],[Cost]]</f>
        <v>21208</v>
      </c>
      <c r="M1880">
        <f>Table1[[#This Row],[Sales]]-Table1[[#This Row],[Total_Cost]]</f>
        <v>21208</v>
      </c>
      <c r="N1880" s="1">
        <f>Table1[[#This Row],[Profit]]/Table1[[#This Row],[Sales]]</f>
        <v>0.5</v>
      </c>
      <c r="O1880" t="str">
        <f>TEXT(Table1[[#This Row],[Order_Date]],"mmmm")</f>
        <v>March</v>
      </c>
      <c r="P1880">
        <f>YEAR(Table1[[#This Row],[Order_Date]])</f>
        <v>2025</v>
      </c>
      <c r="Q1880" t="str">
        <f>"Q"&amp;ROUNDUP(MONTH(Table1[[#This Row],[Order_Date]])/3,0)</f>
        <v>Q1</v>
      </c>
    </row>
    <row r="1881" spans="1:17" x14ac:dyDescent="0.25">
      <c r="A1881" t="s">
        <v>3493</v>
      </c>
      <c r="B1881" t="s">
        <v>1408</v>
      </c>
      <c r="C1881" t="s">
        <v>1078</v>
      </c>
      <c r="D1881" t="s">
        <v>304</v>
      </c>
      <c r="E1881" t="str">
        <f>_xlfn.XLOOKUP(Table1[[#This Row],[Product_ID]],[1]!Table1[Product_ID],[1]!Table1[Product_Name])</f>
        <v>Sports Product 67</v>
      </c>
      <c r="F1881" t="str">
        <f>_xlfn.XLOOKUP(Table1[[#This Row],[Product_ID]],[1]!Table1[Product_ID],[1]!Table1[Category])</f>
        <v>Sports</v>
      </c>
      <c r="G1881">
        <f>_xlfn.XLOOKUP(Table1[[#This Row],[Product_ID]],[1]!Table1[Product_ID],[1]!Table1[Unit_Price])</f>
        <v>1463</v>
      </c>
      <c r="H1881">
        <f>_xlfn.XLOOKUP(Table1[[#This Row],[Product_ID]],[1]!Table1[Product_ID],[1]!Table1[Cost])</f>
        <v>731.5</v>
      </c>
      <c r="I1881">
        <v>3</v>
      </c>
      <c r="J1881">
        <v>20</v>
      </c>
      <c r="K1881">
        <f>Table1[[#This Row],[Quantity]]*Table1[[#This Row],[Unit_Price]]</f>
        <v>4389</v>
      </c>
      <c r="L1881">
        <f>Table1[[#This Row],[Quantity]]*Table1[[#This Row],[Cost]]</f>
        <v>2194.5</v>
      </c>
      <c r="M1881">
        <f>Table1[[#This Row],[Sales]]-Table1[[#This Row],[Total_Cost]]</f>
        <v>2194.5</v>
      </c>
      <c r="N1881" s="1">
        <f>Table1[[#This Row],[Profit]]/Table1[[#This Row],[Sales]]</f>
        <v>0.5</v>
      </c>
      <c r="O1881" t="str">
        <f>TEXT(Table1[[#This Row],[Order_Date]],"mmmm")</f>
        <v>September</v>
      </c>
      <c r="P1881">
        <f>YEAR(Table1[[#This Row],[Order_Date]])</f>
        <v>2025</v>
      </c>
      <c r="Q1881" t="str">
        <f>"Q"&amp;ROUNDUP(MONTH(Table1[[#This Row],[Order_Date]])/3,0)</f>
        <v>Q3</v>
      </c>
    </row>
    <row r="1882" spans="1:17" x14ac:dyDescent="0.25">
      <c r="A1882" t="s">
        <v>3494</v>
      </c>
      <c r="B1882" t="s">
        <v>345</v>
      </c>
      <c r="C1882" t="s">
        <v>400</v>
      </c>
      <c r="D1882" t="s">
        <v>615</v>
      </c>
      <c r="E1882" t="str">
        <f>_xlfn.XLOOKUP(Table1[[#This Row],[Product_ID]],[1]!Table1[Product_ID],[1]!Table1[Product_Name])</f>
        <v>Home &amp; Kitchen Product 92</v>
      </c>
      <c r="F1882" t="str">
        <f>_xlfn.XLOOKUP(Table1[[#This Row],[Product_ID]],[1]!Table1[Product_ID],[1]!Table1[Category])</f>
        <v>Home &amp; Kitchen</v>
      </c>
      <c r="G1882">
        <f>_xlfn.XLOOKUP(Table1[[#This Row],[Product_ID]],[1]!Table1[Product_ID],[1]!Table1[Unit_Price])</f>
        <v>7315</v>
      </c>
      <c r="H1882">
        <f>_xlfn.XLOOKUP(Table1[[#This Row],[Product_ID]],[1]!Table1[Product_ID],[1]!Table1[Cost])</f>
        <v>4389</v>
      </c>
      <c r="I1882">
        <v>1</v>
      </c>
      <c r="J1882">
        <v>20</v>
      </c>
      <c r="K1882">
        <f>Table1[[#This Row],[Quantity]]*Table1[[#This Row],[Unit_Price]]</f>
        <v>7315</v>
      </c>
      <c r="L1882">
        <f>Table1[[#This Row],[Quantity]]*Table1[[#This Row],[Cost]]</f>
        <v>4389</v>
      </c>
      <c r="M1882">
        <f>Table1[[#This Row],[Sales]]-Table1[[#This Row],[Total_Cost]]</f>
        <v>2926</v>
      </c>
      <c r="N1882" s="1">
        <f>Table1[[#This Row],[Profit]]/Table1[[#This Row],[Sales]]</f>
        <v>0.4</v>
      </c>
      <c r="O1882" t="str">
        <f>TEXT(Table1[[#This Row],[Order_Date]],"mmmm")</f>
        <v>March</v>
      </c>
      <c r="P1882">
        <f>YEAR(Table1[[#This Row],[Order_Date]])</f>
        <v>2025</v>
      </c>
      <c r="Q1882" t="str">
        <f>"Q"&amp;ROUNDUP(MONTH(Table1[[#This Row],[Order_Date]])/3,0)</f>
        <v>Q1</v>
      </c>
    </row>
    <row r="1883" spans="1:17" x14ac:dyDescent="0.25">
      <c r="A1883" t="s">
        <v>3495</v>
      </c>
      <c r="B1883" t="s">
        <v>2109</v>
      </c>
      <c r="C1883" t="s">
        <v>215</v>
      </c>
      <c r="D1883" t="s">
        <v>100</v>
      </c>
      <c r="E1883" t="str">
        <f>_xlfn.XLOOKUP(Table1[[#This Row],[Product_ID]],[1]!Table1[Product_ID],[1]!Table1[Product_Name])</f>
        <v>Electronics Product 74</v>
      </c>
      <c r="F1883" t="str">
        <f>_xlfn.XLOOKUP(Table1[[#This Row],[Product_ID]],[1]!Table1[Product_ID],[1]!Table1[Category])</f>
        <v>Electronics</v>
      </c>
      <c r="G1883">
        <f>_xlfn.XLOOKUP(Table1[[#This Row],[Product_ID]],[1]!Table1[Product_ID],[1]!Table1[Unit_Price])</f>
        <v>20835</v>
      </c>
      <c r="H1883">
        <f>_xlfn.XLOOKUP(Table1[[#This Row],[Product_ID]],[1]!Table1[Product_ID],[1]!Table1[Cost])</f>
        <v>12501</v>
      </c>
      <c r="I1883">
        <v>1</v>
      </c>
      <c r="J1883">
        <v>10</v>
      </c>
      <c r="K1883">
        <f>Table1[[#This Row],[Quantity]]*Table1[[#This Row],[Unit_Price]]</f>
        <v>20835</v>
      </c>
      <c r="L1883">
        <f>Table1[[#This Row],[Quantity]]*Table1[[#This Row],[Cost]]</f>
        <v>12501</v>
      </c>
      <c r="M1883">
        <f>Table1[[#This Row],[Sales]]-Table1[[#This Row],[Total_Cost]]</f>
        <v>8334</v>
      </c>
      <c r="N1883" s="1">
        <f>Table1[[#This Row],[Profit]]/Table1[[#This Row],[Sales]]</f>
        <v>0.4</v>
      </c>
      <c r="O1883" t="str">
        <f>TEXT(Table1[[#This Row],[Order_Date]],"mmmm")</f>
        <v>November</v>
      </c>
      <c r="P1883">
        <f>YEAR(Table1[[#This Row],[Order_Date]])</f>
        <v>2024</v>
      </c>
      <c r="Q1883" t="str">
        <f>"Q"&amp;ROUNDUP(MONTH(Table1[[#This Row],[Order_Date]])/3,0)</f>
        <v>Q4</v>
      </c>
    </row>
    <row r="1884" spans="1:17" x14ac:dyDescent="0.25">
      <c r="A1884" t="s">
        <v>3496</v>
      </c>
      <c r="B1884" t="s">
        <v>808</v>
      </c>
      <c r="C1884" t="s">
        <v>1650</v>
      </c>
      <c r="D1884" t="s">
        <v>381</v>
      </c>
      <c r="E1884" t="str">
        <f>_xlfn.XLOOKUP(Table1[[#This Row],[Product_ID]],[1]!Table1[Product_ID],[1]!Table1[Product_Name])</f>
        <v>Electronics Product 59</v>
      </c>
      <c r="F1884" t="str">
        <f>_xlfn.XLOOKUP(Table1[[#This Row],[Product_ID]],[1]!Table1[Product_ID],[1]!Table1[Category])</f>
        <v>Electronics</v>
      </c>
      <c r="G1884">
        <f>_xlfn.XLOOKUP(Table1[[#This Row],[Product_ID]],[1]!Table1[Product_ID],[1]!Table1[Unit_Price])</f>
        <v>39929</v>
      </c>
      <c r="H1884">
        <f>_xlfn.XLOOKUP(Table1[[#This Row],[Product_ID]],[1]!Table1[Product_ID],[1]!Table1[Cost])</f>
        <v>23957.4</v>
      </c>
      <c r="I1884">
        <v>1</v>
      </c>
      <c r="J1884">
        <v>20</v>
      </c>
      <c r="K1884">
        <f>Table1[[#This Row],[Quantity]]*Table1[[#This Row],[Unit_Price]]</f>
        <v>39929</v>
      </c>
      <c r="L1884">
        <f>Table1[[#This Row],[Quantity]]*Table1[[#This Row],[Cost]]</f>
        <v>23957.4</v>
      </c>
      <c r="M1884">
        <f>Table1[[#This Row],[Sales]]-Table1[[#This Row],[Total_Cost]]</f>
        <v>15971.599999999999</v>
      </c>
      <c r="N1884" s="1">
        <f>Table1[[#This Row],[Profit]]/Table1[[#This Row],[Sales]]</f>
        <v>0.39999999999999997</v>
      </c>
      <c r="O1884" t="str">
        <f>TEXT(Table1[[#This Row],[Order_Date]],"mmmm")</f>
        <v>August</v>
      </c>
      <c r="P1884">
        <f>YEAR(Table1[[#This Row],[Order_Date]])</f>
        <v>2024</v>
      </c>
      <c r="Q1884" t="str">
        <f>"Q"&amp;ROUNDUP(MONTH(Table1[[#This Row],[Order_Date]])/3,0)</f>
        <v>Q3</v>
      </c>
    </row>
    <row r="1885" spans="1:17" x14ac:dyDescent="0.25">
      <c r="A1885" t="s">
        <v>3497</v>
      </c>
      <c r="B1885" t="s">
        <v>2450</v>
      </c>
      <c r="C1885" t="s">
        <v>821</v>
      </c>
      <c r="D1885" t="s">
        <v>663</v>
      </c>
      <c r="E1885" t="str">
        <f>_xlfn.XLOOKUP(Table1[[#This Row],[Product_ID]],[1]!Table1[Product_ID],[1]!Table1[Product_Name])</f>
        <v>Electronics Product 34</v>
      </c>
      <c r="F1885" t="str">
        <f>_xlfn.XLOOKUP(Table1[[#This Row],[Product_ID]],[1]!Table1[Product_ID],[1]!Table1[Category])</f>
        <v>Electronics</v>
      </c>
      <c r="G1885">
        <f>_xlfn.XLOOKUP(Table1[[#This Row],[Product_ID]],[1]!Table1[Product_ID],[1]!Table1[Unit_Price])</f>
        <v>4860</v>
      </c>
      <c r="H1885">
        <f>_xlfn.XLOOKUP(Table1[[#This Row],[Product_ID]],[1]!Table1[Product_ID],[1]!Table1[Cost])</f>
        <v>2430</v>
      </c>
      <c r="I1885">
        <v>5</v>
      </c>
      <c r="J1885">
        <v>20</v>
      </c>
      <c r="K1885">
        <f>Table1[[#This Row],[Quantity]]*Table1[[#This Row],[Unit_Price]]</f>
        <v>24300</v>
      </c>
      <c r="L1885">
        <f>Table1[[#This Row],[Quantity]]*Table1[[#This Row],[Cost]]</f>
        <v>12150</v>
      </c>
      <c r="M1885">
        <f>Table1[[#This Row],[Sales]]-Table1[[#This Row],[Total_Cost]]</f>
        <v>12150</v>
      </c>
      <c r="N1885" s="1">
        <f>Table1[[#This Row],[Profit]]/Table1[[#This Row],[Sales]]</f>
        <v>0.5</v>
      </c>
      <c r="O1885" t="str">
        <f>TEXT(Table1[[#This Row],[Order_Date]],"mmmm")</f>
        <v>August</v>
      </c>
      <c r="P1885">
        <f>YEAR(Table1[[#This Row],[Order_Date]])</f>
        <v>2024</v>
      </c>
      <c r="Q1885" t="str">
        <f>"Q"&amp;ROUNDUP(MONTH(Table1[[#This Row],[Order_Date]])/3,0)</f>
        <v>Q3</v>
      </c>
    </row>
    <row r="1886" spans="1:17" x14ac:dyDescent="0.25">
      <c r="A1886" t="s">
        <v>3498</v>
      </c>
      <c r="B1886" t="s">
        <v>3499</v>
      </c>
      <c r="C1886" t="s">
        <v>266</v>
      </c>
      <c r="D1886" t="s">
        <v>567</v>
      </c>
      <c r="E1886" t="str">
        <f>_xlfn.XLOOKUP(Table1[[#This Row],[Product_ID]],[1]!Table1[Product_ID],[1]!Table1[Product_Name])</f>
        <v>Beauty Product 52</v>
      </c>
      <c r="F1886" t="str">
        <f>_xlfn.XLOOKUP(Table1[[#This Row],[Product_ID]],[1]!Table1[Product_ID],[1]!Table1[Category])</f>
        <v>Beauty</v>
      </c>
      <c r="G1886">
        <f>_xlfn.XLOOKUP(Table1[[#This Row],[Product_ID]],[1]!Table1[Product_ID],[1]!Table1[Unit_Price])</f>
        <v>192</v>
      </c>
      <c r="H1886">
        <f>_xlfn.XLOOKUP(Table1[[#This Row],[Product_ID]],[1]!Table1[Product_ID],[1]!Table1[Cost])</f>
        <v>96</v>
      </c>
      <c r="I1886">
        <v>4</v>
      </c>
      <c r="J1886">
        <v>0</v>
      </c>
      <c r="K1886">
        <f>Table1[[#This Row],[Quantity]]*Table1[[#This Row],[Unit_Price]]</f>
        <v>768</v>
      </c>
      <c r="L1886">
        <f>Table1[[#This Row],[Quantity]]*Table1[[#This Row],[Cost]]</f>
        <v>384</v>
      </c>
      <c r="M1886">
        <f>Table1[[#This Row],[Sales]]-Table1[[#This Row],[Total_Cost]]</f>
        <v>384</v>
      </c>
      <c r="N1886" s="1">
        <f>Table1[[#This Row],[Profit]]/Table1[[#This Row],[Sales]]</f>
        <v>0.5</v>
      </c>
      <c r="O1886" t="str">
        <f>TEXT(Table1[[#This Row],[Order_Date]],"mmmm")</f>
        <v>September</v>
      </c>
      <c r="P1886">
        <f>YEAR(Table1[[#This Row],[Order_Date]])</f>
        <v>2024</v>
      </c>
      <c r="Q1886" t="str">
        <f>"Q"&amp;ROUNDUP(MONTH(Table1[[#This Row],[Order_Date]])/3,0)</f>
        <v>Q3</v>
      </c>
    </row>
    <row r="1887" spans="1:17" x14ac:dyDescent="0.25">
      <c r="A1887" t="s">
        <v>3500</v>
      </c>
      <c r="B1887" t="s">
        <v>990</v>
      </c>
      <c r="C1887" t="s">
        <v>411</v>
      </c>
      <c r="D1887" t="s">
        <v>37</v>
      </c>
      <c r="E1887" t="str">
        <f>_xlfn.XLOOKUP(Table1[[#This Row],[Product_ID]],[1]!Table1[Product_ID],[1]!Table1[Product_Name])</f>
        <v>Home &amp; Kitchen Product 46</v>
      </c>
      <c r="F1887" t="str">
        <f>_xlfn.XLOOKUP(Table1[[#This Row],[Product_ID]],[1]!Table1[Product_ID],[1]!Table1[Category])</f>
        <v>Home &amp; Kitchen</v>
      </c>
      <c r="G1887">
        <f>_xlfn.XLOOKUP(Table1[[#This Row],[Product_ID]],[1]!Table1[Product_ID],[1]!Table1[Unit_Price])</f>
        <v>10604</v>
      </c>
      <c r="H1887">
        <f>_xlfn.XLOOKUP(Table1[[#This Row],[Product_ID]],[1]!Table1[Product_ID],[1]!Table1[Cost])</f>
        <v>5302</v>
      </c>
      <c r="I1887">
        <v>2</v>
      </c>
      <c r="J1887">
        <v>15</v>
      </c>
      <c r="K1887">
        <f>Table1[[#This Row],[Quantity]]*Table1[[#This Row],[Unit_Price]]</f>
        <v>21208</v>
      </c>
      <c r="L1887">
        <f>Table1[[#This Row],[Quantity]]*Table1[[#This Row],[Cost]]</f>
        <v>10604</v>
      </c>
      <c r="M1887">
        <f>Table1[[#This Row],[Sales]]-Table1[[#This Row],[Total_Cost]]</f>
        <v>10604</v>
      </c>
      <c r="N1887" s="1">
        <f>Table1[[#This Row],[Profit]]/Table1[[#This Row],[Sales]]</f>
        <v>0.5</v>
      </c>
      <c r="O1887" t="str">
        <f>TEXT(Table1[[#This Row],[Order_Date]],"mmmm")</f>
        <v>April</v>
      </c>
      <c r="P1887">
        <f>YEAR(Table1[[#This Row],[Order_Date]])</f>
        <v>2024</v>
      </c>
      <c r="Q1887" t="str">
        <f>"Q"&amp;ROUNDUP(MONTH(Table1[[#This Row],[Order_Date]])/3,0)</f>
        <v>Q2</v>
      </c>
    </row>
    <row r="1888" spans="1:17" x14ac:dyDescent="0.25">
      <c r="A1888" t="s">
        <v>3501</v>
      </c>
      <c r="B1888" t="s">
        <v>1660</v>
      </c>
      <c r="C1888" t="s">
        <v>3502</v>
      </c>
      <c r="D1888" t="s">
        <v>135</v>
      </c>
      <c r="E1888" t="str">
        <f>_xlfn.XLOOKUP(Table1[[#This Row],[Product_ID]],[1]!Table1[Product_ID],[1]!Table1[Product_Name])</f>
        <v>Electronics Product 28</v>
      </c>
      <c r="F1888" t="str">
        <f>_xlfn.XLOOKUP(Table1[[#This Row],[Product_ID]],[1]!Table1[Product_ID],[1]!Table1[Category])</f>
        <v>Electronics</v>
      </c>
      <c r="G1888">
        <f>_xlfn.XLOOKUP(Table1[[#This Row],[Product_ID]],[1]!Table1[Product_ID],[1]!Table1[Unit_Price])</f>
        <v>9664</v>
      </c>
      <c r="H1888">
        <f>_xlfn.XLOOKUP(Table1[[#This Row],[Product_ID]],[1]!Table1[Product_ID],[1]!Table1[Cost])</f>
        <v>4832</v>
      </c>
      <c r="I1888">
        <v>3</v>
      </c>
      <c r="J1888">
        <v>15</v>
      </c>
      <c r="K1888">
        <f>Table1[[#This Row],[Quantity]]*Table1[[#This Row],[Unit_Price]]</f>
        <v>28992</v>
      </c>
      <c r="L1888">
        <f>Table1[[#This Row],[Quantity]]*Table1[[#This Row],[Cost]]</f>
        <v>14496</v>
      </c>
      <c r="M1888">
        <f>Table1[[#This Row],[Sales]]-Table1[[#This Row],[Total_Cost]]</f>
        <v>14496</v>
      </c>
      <c r="N1888" s="1">
        <f>Table1[[#This Row],[Profit]]/Table1[[#This Row],[Sales]]</f>
        <v>0.5</v>
      </c>
      <c r="O1888" t="str">
        <f>TEXT(Table1[[#This Row],[Order_Date]],"mmmm")</f>
        <v>February</v>
      </c>
      <c r="P1888">
        <f>YEAR(Table1[[#This Row],[Order_Date]])</f>
        <v>2024</v>
      </c>
      <c r="Q1888" t="str">
        <f>"Q"&amp;ROUNDUP(MONTH(Table1[[#This Row],[Order_Date]])/3,0)</f>
        <v>Q1</v>
      </c>
    </row>
    <row r="1889" spans="1:17" x14ac:dyDescent="0.25">
      <c r="A1889" t="s">
        <v>3503</v>
      </c>
      <c r="B1889" t="s">
        <v>864</v>
      </c>
      <c r="C1889" t="s">
        <v>3504</v>
      </c>
      <c r="D1889" t="s">
        <v>615</v>
      </c>
      <c r="E1889" t="str">
        <f>_xlfn.XLOOKUP(Table1[[#This Row],[Product_ID]],[1]!Table1[Product_ID],[1]!Table1[Product_Name])</f>
        <v>Home &amp; Kitchen Product 92</v>
      </c>
      <c r="F1889" t="str">
        <f>_xlfn.XLOOKUP(Table1[[#This Row],[Product_ID]],[1]!Table1[Product_ID],[1]!Table1[Category])</f>
        <v>Home &amp; Kitchen</v>
      </c>
      <c r="G1889">
        <f>_xlfn.XLOOKUP(Table1[[#This Row],[Product_ID]],[1]!Table1[Product_ID],[1]!Table1[Unit_Price])</f>
        <v>7315</v>
      </c>
      <c r="H1889">
        <f>_xlfn.XLOOKUP(Table1[[#This Row],[Product_ID]],[1]!Table1[Product_ID],[1]!Table1[Cost])</f>
        <v>4389</v>
      </c>
      <c r="I1889">
        <v>4</v>
      </c>
      <c r="J1889">
        <v>0</v>
      </c>
      <c r="K1889">
        <f>Table1[[#This Row],[Quantity]]*Table1[[#This Row],[Unit_Price]]</f>
        <v>29260</v>
      </c>
      <c r="L1889">
        <f>Table1[[#This Row],[Quantity]]*Table1[[#This Row],[Cost]]</f>
        <v>17556</v>
      </c>
      <c r="M1889">
        <f>Table1[[#This Row],[Sales]]-Table1[[#This Row],[Total_Cost]]</f>
        <v>11704</v>
      </c>
      <c r="N1889" s="1">
        <f>Table1[[#This Row],[Profit]]/Table1[[#This Row],[Sales]]</f>
        <v>0.4</v>
      </c>
      <c r="O1889" t="str">
        <f>TEXT(Table1[[#This Row],[Order_Date]],"mmmm")</f>
        <v>December</v>
      </c>
      <c r="P1889">
        <f>YEAR(Table1[[#This Row],[Order_Date]])</f>
        <v>2024</v>
      </c>
      <c r="Q1889" t="str">
        <f>"Q"&amp;ROUNDUP(MONTH(Table1[[#This Row],[Order_Date]])/3,0)</f>
        <v>Q4</v>
      </c>
    </row>
    <row r="1890" spans="1:17" x14ac:dyDescent="0.25">
      <c r="A1890" t="s">
        <v>3505</v>
      </c>
      <c r="B1890" t="s">
        <v>633</v>
      </c>
      <c r="C1890" t="s">
        <v>524</v>
      </c>
      <c r="D1890" t="s">
        <v>199</v>
      </c>
      <c r="E1890" t="str">
        <f>_xlfn.XLOOKUP(Table1[[#This Row],[Product_ID]],[1]!Table1[Product_ID],[1]!Table1[Product_Name])</f>
        <v>Sports Product 19</v>
      </c>
      <c r="F1890" t="str">
        <f>_xlfn.XLOOKUP(Table1[[#This Row],[Product_ID]],[1]!Table1[Product_ID],[1]!Table1[Category])</f>
        <v>Sports</v>
      </c>
      <c r="G1890">
        <f>_xlfn.XLOOKUP(Table1[[#This Row],[Product_ID]],[1]!Table1[Product_ID],[1]!Table1[Unit_Price])</f>
        <v>11395</v>
      </c>
      <c r="H1890">
        <f>_xlfn.XLOOKUP(Table1[[#This Row],[Product_ID]],[1]!Table1[Product_ID],[1]!Table1[Cost])</f>
        <v>5697.5</v>
      </c>
      <c r="I1890">
        <v>2</v>
      </c>
      <c r="J1890">
        <v>15</v>
      </c>
      <c r="K1890">
        <f>Table1[[#This Row],[Quantity]]*Table1[[#This Row],[Unit_Price]]</f>
        <v>22790</v>
      </c>
      <c r="L1890">
        <f>Table1[[#This Row],[Quantity]]*Table1[[#This Row],[Cost]]</f>
        <v>11395</v>
      </c>
      <c r="M1890">
        <f>Table1[[#This Row],[Sales]]-Table1[[#This Row],[Total_Cost]]</f>
        <v>11395</v>
      </c>
      <c r="N1890" s="1">
        <f>Table1[[#This Row],[Profit]]/Table1[[#This Row],[Sales]]</f>
        <v>0.5</v>
      </c>
      <c r="O1890" t="str">
        <f>TEXT(Table1[[#This Row],[Order_Date]],"mmmm")</f>
        <v>November</v>
      </c>
      <c r="P1890">
        <f>YEAR(Table1[[#This Row],[Order_Date]])</f>
        <v>2024</v>
      </c>
      <c r="Q1890" t="str">
        <f>"Q"&amp;ROUNDUP(MONTH(Table1[[#This Row],[Order_Date]])/3,0)</f>
        <v>Q4</v>
      </c>
    </row>
    <row r="1891" spans="1:17" x14ac:dyDescent="0.25">
      <c r="A1891" t="s">
        <v>3506</v>
      </c>
      <c r="B1891" t="s">
        <v>1052</v>
      </c>
      <c r="C1891" t="s">
        <v>2640</v>
      </c>
      <c r="D1891" t="s">
        <v>264</v>
      </c>
      <c r="E1891" t="str">
        <f>_xlfn.XLOOKUP(Table1[[#This Row],[Product_ID]],[1]!Table1[Product_ID],[1]!Table1[Product_Name])</f>
        <v>Clothing Product 96</v>
      </c>
      <c r="F1891" t="str">
        <f>_xlfn.XLOOKUP(Table1[[#This Row],[Product_ID]],[1]!Table1[Product_ID],[1]!Table1[Category])</f>
        <v>Clothing</v>
      </c>
      <c r="G1891">
        <f>_xlfn.XLOOKUP(Table1[[#This Row],[Product_ID]],[1]!Table1[Product_ID],[1]!Table1[Unit_Price])</f>
        <v>483</v>
      </c>
      <c r="H1891">
        <f>_xlfn.XLOOKUP(Table1[[#This Row],[Product_ID]],[1]!Table1[Product_ID],[1]!Table1[Cost])</f>
        <v>289.8</v>
      </c>
      <c r="I1891">
        <v>3</v>
      </c>
      <c r="J1891">
        <v>5</v>
      </c>
      <c r="K1891">
        <f>Table1[[#This Row],[Quantity]]*Table1[[#This Row],[Unit_Price]]</f>
        <v>1449</v>
      </c>
      <c r="L1891">
        <f>Table1[[#This Row],[Quantity]]*Table1[[#This Row],[Cost]]</f>
        <v>869.40000000000009</v>
      </c>
      <c r="M1891">
        <f>Table1[[#This Row],[Sales]]-Table1[[#This Row],[Total_Cost]]</f>
        <v>579.59999999999991</v>
      </c>
      <c r="N1891" s="1">
        <f>Table1[[#This Row],[Profit]]/Table1[[#This Row],[Sales]]</f>
        <v>0.39999999999999991</v>
      </c>
      <c r="O1891" t="str">
        <f>TEXT(Table1[[#This Row],[Order_Date]],"mmmm")</f>
        <v>April</v>
      </c>
      <c r="P1891">
        <f>YEAR(Table1[[#This Row],[Order_Date]])</f>
        <v>2024</v>
      </c>
      <c r="Q1891" t="str">
        <f>"Q"&amp;ROUNDUP(MONTH(Table1[[#This Row],[Order_Date]])/3,0)</f>
        <v>Q2</v>
      </c>
    </row>
    <row r="1892" spans="1:17" x14ac:dyDescent="0.25">
      <c r="A1892" t="s">
        <v>3507</v>
      </c>
      <c r="B1892" t="s">
        <v>1692</v>
      </c>
      <c r="C1892" t="s">
        <v>2409</v>
      </c>
      <c r="D1892" t="s">
        <v>13</v>
      </c>
      <c r="E1892" t="str">
        <f>_xlfn.XLOOKUP(Table1[[#This Row],[Product_ID]],[1]!Table1[Product_ID],[1]!Table1[Product_Name])</f>
        <v>Beauty Product 1</v>
      </c>
      <c r="F1892" t="str">
        <f>_xlfn.XLOOKUP(Table1[[#This Row],[Product_ID]],[1]!Table1[Product_ID],[1]!Table1[Category])</f>
        <v>Beauty</v>
      </c>
      <c r="G1892">
        <f>_xlfn.XLOOKUP(Table1[[#This Row],[Product_ID]],[1]!Table1[Product_ID],[1]!Table1[Unit_Price])</f>
        <v>1891</v>
      </c>
      <c r="H1892">
        <f>_xlfn.XLOOKUP(Table1[[#This Row],[Product_ID]],[1]!Table1[Product_ID],[1]!Table1[Cost])</f>
        <v>945.5</v>
      </c>
      <c r="I1892">
        <v>1</v>
      </c>
      <c r="J1892">
        <v>5</v>
      </c>
      <c r="K1892">
        <f>Table1[[#This Row],[Quantity]]*Table1[[#This Row],[Unit_Price]]</f>
        <v>1891</v>
      </c>
      <c r="L1892">
        <f>Table1[[#This Row],[Quantity]]*Table1[[#This Row],[Cost]]</f>
        <v>945.5</v>
      </c>
      <c r="M1892">
        <f>Table1[[#This Row],[Sales]]-Table1[[#This Row],[Total_Cost]]</f>
        <v>945.5</v>
      </c>
      <c r="N1892" s="1">
        <f>Table1[[#This Row],[Profit]]/Table1[[#This Row],[Sales]]</f>
        <v>0.5</v>
      </c>
      <c r="O1892" t="str">
        <f>TEXT(Table1[[#This Row],[Order_Date]],"mmmm")</f>
        <v>December</v>
      </c>
      <c r="P1892">
        <f>YEAR(Table1[[#This Row],[Order_Date]])</f>
        <v>2024</v>
      </c>
      <c r="Q1892" t="str">
        <f>"Q"&amp;ROUNDUP(MONTH(Table1[[#This Row],[Order_Date]])/3,0)</f>
        <v>Q4</v>
      </c>
    </row>
    <row r="1893" spans="1:17" x14ac:dyDescent="0.25">
      <c r="A1893" t="s">
        <v>3508</v>
      </c>
      <c r="B1893" t="s">
        <v>1818</v>
      </c>
      <c r="C1893" t="s">
        <v>3509</v>
      </c>
      <c r="D1893" t="s">
        <v>812</v>
      </c>
      <c r="E1893" t="str">
        <f>_xlfn.XLOOKUP(Table1[[#This Row],[Product_ID]],[1]!Table1[Product_ID],[1]!Table1[Product_Name])</f>
        <v>Beauty Product 5</v>
      </c>
      <c r="F1893" t="str">
        <f>_xlfn.XLOOKUP(Table1[[#This Row],[Product_ID]],[1]!Table1[Product_ID],[1]!Table1[Category])</f>
        <v>Beauty</v>
      </c>
      <c r="G1893">
        <f>_xlfn.XLOOKUP(Table1[[#This Row],[Product_ID]],[1]!Table1[Product_ID],[1]!Table1[Unit_Price])</f>
        <v>3939</v>
      </c>
      <c r="H1893">
        <f>_xlfn.XLOOKUP(Table1[[#This Row],[Product_ID]],[1]!Table1[Product_ID],[1]!Table1[Cost])</f>
        <v>2757.3</v>
      </c>
      <c r="I1893">
        <v>1</v>
      </c>
      <c r="J1893">
        <v>0</v>
      </c>
      <c r="K1893">
        <f>Table1[[#This Row],[Quantity]]*Table1[[#This Row],[Unit_Price]]</f>
        <v>3939</v>
      </c>
      <c r="L1893">
        <f>Table1[[#This Row],[Quantity]]*Table1[[#This Row],[Cost]]</f>
        <v>2757.3</v>
      </c>
      <c r="M1893">
        <f>Table1[[#This Row],[Sales]]-Table1[[#This Row],[Total_Cost]]</f>
        <v>1181.6999999999998</v>
      </c>
      <c r="N1893" s="1">
        <f>Table1[[#This Row],[Profit]]/Table1[[#This Row],[Sales]]</f>
        <v>0.29999999999999993</v>
      </c>
      <c r="O1893" t="str">
        <f>TEXT(Table1[[#This Row],[Order_Date]],"mmmm")</f>
        <v>October</v>
      </c>
      <c r="P1893">
        <f>YEAR(Table1[[#This Row],[Order_Date]])</f>
        <v>2025</v>
      </c>
      <c r="Q1893" t="str">
        <f>"Q"&amp;ROUNDUP(MONTH(Table1[[#This Row],[Order_Date]])/3,0)</f>
        <v>Q4</v>
      </c>
    </row>
    <row r="1894" spans="1:17" x14ac:dyDescent="0.25">
      <c r="A1894" t="s">
        <v>3510</v>
      </c>
      <c r="B1894" t="s">
        <v>1039</v>
      </c>
      <c r="C1894" t="s">
        <v>1026</v>
      </c>
      <c r="D1894" t="s">
        <v>362</v>
      </c>
      <c r="E1894" t="str">
        <f>_xlfn.XLOOKUP(Table1[[#This Row],[Product_ID]],[1]!Table1[Product_ID],[1]!Table1[Product_Name])</f>
        <v>Clothing Product 25</v>
      </c>
      <c r="F1894" t="str">
        <f>_xlfn.XLOOKUP(Table1[[#This Row],[Product_ID]],[1]!Table1[Product_ID],[1]!Table1[Category])</f>
        <v>Clothing</v>
      </c>
      <c r="G1894">
        <f>_xlfn.XLOOKUP(Table1[[#This Row],[Product_ID]],[1]!Table1[Product_ID],[1]!Table1[Unit_Price])</f>
        <v>696</v>
      </c>
      <c r="H1894">
        <f>_xlfn.XLOOKUP(Table1[[#This Row],[Product_ID]],[1]!Table1[Product_ID],[1]!Table1[Cost])</f>
        <v>348</v>
      </c>
      <c r="I1894">
        <v>3</v>
      </c>
      <c r="J1894">
        <v>10</v>
      </c>
      <c r="K1894">
        <f>Table1[[#This Row],[Quantity]]*Table1[[#This Row],[Unit_Price]]</f>
        <v>2088</v>
      </c>
      <c r="L1894">
        <f>Table1[[#This Row],[Quantity]]*Table1[[#This Row],[Cost]]</f>
        <v>1044</v>
      </c>
      <c r="M1894">
        <f>Table1[[#This Row],[Sales]]-Table1[[#This Row],[Total_Cost]]</f>
        <v>1044</v>
      </c>
      <c r="N1894" s="1">
        <f>Table1[[#This Row],[Profit]]/Table1[[#This Row],[Sales]]</f>
        <v>0.5</v>
      </c>
      <c r="O1894" t="str">
        <f>TEXT(Table1[[#This Row],[Order_Date]],"mmmm")</f>
        <v>January</v>
      </c>
      <c r="P1894">
        <f>YEAR(Table1[[#This Row],[Order_Date]])</f>
        <v>2025</v>
      </c>
      <c r="Q1894" t="str">
        <f>"Q"&amp;ROUNDUP(MONTH(Table1[[#This Row],[Order_Date]])/3,0)</f>
        <v>Q1</v>
      </c>
    </row>
    <row r="1895" spans="1:17" x14ac:dyDescent="0.25">
      <c r="A1895" t="s">
        <v>3511</v>
      </c>
      <c r="B1895" t="s">
        <v>744</v>
      </c>
      <c r="C1895" t="s">
        <v>3229</v>
      </c>
      <c r="D1895" t="s">
        <v>77</v>
      </c>
      <c r="E1895" t="str">
        <f>_xlfn.XLOOKUP(Table1[[#This Row],[Product_ID]],[1]!Table1[Product_ID],[1]!Table1[Product_Name])</f>
        <v>Sports Product 83</v>
      </c>
      <c r="F1895" t="str">
        <f>_xlfn.XLOOKUP(Table1[[#This Row],[Product_ID]],[1]!Table1[Product_ID],[1]!Table1[Category])</f>
        <v>Sports</v>
      </c>
      <c r="G1895">
        <f>_xlfn.XLOOKUP(Table1[[#This Row],[Product_ID]],[1]!Table1[Product_ID],[1]!Table1[Unit_Price])</f>
        <v>5842</v>
      </c>
      <c r="H1895">
        <f>_xlfn.XLOOKUP(Table1[[#This Row],[Product_ID]],[1]!Table1[Product_ID],[1]!Table1[Cost])</f>
        <v>3505.2</v>
      </c>
      <c r="I1895">
        <v>2</v>
      </c>
      <c r="J1895">
        <v>5</v>
      </c>
      <c r="K1895">
        <f>Table1[[#This Row],[Quantity]]*Table1[[#This Row],[Unit_Price]]</f>
        <v>11684</v>
      </c>
      <c r="L1895">
        <f>Table1[[#This Row],[Quantity]]*Table1[[#This Row],[Cost]]</f>
        <v>7010.4</v>
      </c>
      <c r="M1895">
        <f>Table1[[#This Row],[Sales]]-Table1[[#This Row],[Total_Cost]]</f>
        <v>4673.6000000000004</v>
      </c>
      <c r="N1895" s="1">
        <f>Table1[[#This Row],[Profit]]/Table1[[#This Row],[Sales]]</f>
        <v>0.4</v>
      </c>
      <c r="O1895" t="str">
        <f>TEXT(Table1[[#This Row],[Order_Date]],"mmmm")</f>
        <v>March</v>
      </c>
      <c r="P1895">
        <f>YEAR(Table1[[#This Row],[Order_Date]])</f>
        <v>2025</v>
      </c>
      <c r="Q1895" t="str">
        <f>"Q"&amp;ROUNDUP(MONTH(Table1[[#This Row],[Order_Date]])/3,0)</f>
        <v>Q1</v>
      </c>
    </row>
    <row r="1896" spans="1:17" x14ac:dyDescent="0.25">
      <c r="A1896" t="s">
        <v>3512</v>
      </c>
      <c r="B1896" t="s">
        <v>921</v>
      </c>
      <c r="C1896" t="s">
        <v>919</v>
      </c>
      <c r="D1896" t="s">
        <v>9</v>
      </c>
      <c r="E1896" t="str">
        <f>_xlfn.XLOOKUP(Table1[[#This Row],[Product_ID]],[1]!Table1[Product_ID],[1]!Table1[Product_Name])</f>
        <v>Home &amp; Kitchen Product 10</v>
      </c>
      <c r="F1896" t="str">
        <f>_xlfn.XLOOKUP(Table1[[#This Row],[Product_ID]],[1]!Table1[Product_ID],[1]!Table1[Category])</f>
        <v>Home &amp; Kitchen</v>
      </c>
      <c r="G1896">
        <f>_xlfn.XLOOKUP(Table1[[#This Row],[Product_ID]],[1]!Table1[Product_ID],[1]!Table1[Unit_Price])</f>
        <v>10936</v>
      </c>
      <c r="H1896">
        <f>_xlfn.XLOOKUP(Table1[[#This Row],[Product_ID]],[1]!Table1[Product_ID],[1]!Table1[Cost])</f>
        <v>6561.6</v>
      </c>
      <c r="I1896">
        <v>2</v>
      </c>
      <c r="J1896">
        <v>5</v>
      </c>
      <c r="K1896">
        <f>Table1[[#This Row],[Quantity]]*Table1[[#This Row],[Unit_Price]]</f>
        <v>21872</v>
      </c>
      <c r="L1896">
        <f>Table1[[#This Row],[Quantity]]*Table1[[#This Row],[Cost]]</f>
        <v>13123.2</v>
      </c>
      <c r="M1896">
        <f>Table1[[#This Row],[Sales]]-Table1[[#This Row],[Total_Cost]]</f>
        <v>8748.7999999999993</v>
      </c>
      <c r="N1896" s="1">
        <f>Table1[[#This Row],[Profit]]/Table1[[#This Row],[Sales]]</f>
        <v>0.39999999999999997</v>
      </c>
      <c r="O1896" t="str">
        <f>TEXT(Table1[[#This Row],[Order_Date]],"mmmm")</f>
        <v>February</v>
      </c>
      <c r="P1896">
        <f>YEAR(Table1[[#This Row],[Order_Date]])</f>
        <v>2024</v>
      </c>
      <c r="Q1896" t="str">
        <f>"Q"&amp;ROUNDUP(MONTH(Table1[[#This Row],[Order_Date]])/3,0)</f>
        <v>Q1</v>
      </c>
    </row>
    <row r="1897" spans="1:17" x14ac:dyDescent="0.25">
      <c r="A1897" t="s">
        <v>3513</v>
      </c>
      <c r="B1897" t="s">
        <v>2385</v>
      </c>
      <c r="C1897" t="s">
        <v>3514</v>
      </c>
      <c r="D1897" t="s">
        <v>59</v>
      </c>
      <c r="E1897" t="str">
        <f>_xlfn.XLOOKUP(Table1[[#This Row],[Product_ID]],[1]!Table1[Product_ID],[1]!Table1[Product_Name])</f>
        <v>Sports Product 23</v>
      </c>
      <c r="F1897" t="str">
        <f>_xlfn.XLOOKUP(Table1[[#This Row],[Product_ID]],[1]!Table1[Product_ID],[1]!Table1[Category])</f>
        <v>Sports</v>
      </c>
      <c r="G1897">
        <f>_xlfn.XLOOKUP(Table1[[#This Row],[Product_ID]],[1]!Table1[Product_ID],[1]!Table1[Unit_Price])</f>
        <v>4437</v>
      </c>
      <c r="H1897">
        <f>_xlfn.XLOOKUP(Table1[[#This Row],[Product_ID]],[1]!Table1[Product_ID],[1]!Table1[Cost])</f>
        <v>2662.2</v>
      </c>
      <c r="I1897">
        <v>5</v>
      </c>
      <c r="J1897">
        <v>5</v>
      </c>
      <c r="K1897">
        <f>Table1[[#This Row],[Quantity]]*Table1[[#This Row],[Unit_Price]]</f>
        <v>22185</v>
      </c>
      <c r="L1897">
        <f>Table1[[#This Row],[Quantity]]*Table1[[#This Row],[Cost]]</f>
        <v>13311</v>
      </c>
      <c r="M1897">
        <f>Table1[[#This Row],[Sales]]-Table1[[#This Row],[Total_Cost]]</f>
        <v>8874</v>
      </c>
      <c r="N1897" s="1">
        <f>Table1[[#This Row],[Profit]]/Table1[[#This Row],[Sales]]</f>
        <v>0.4</v>
      </c>
      <c r="O1897" t="str">
        <f>TEXT(Table1[[#This Row],[Order_Date]],"mmmm")</f>
        <v>April</v>
      </c>
      <c r="P1897">
        <f>YEAR(Table1[[#This Row],[Order_Date]])</f>
        <v>2024</v>
      </c>
      <c r="Q1897" t="str">
        <f>"Q"&amp;ROUNDUP(MONTH(Table1[[#This Row],[Order_Date]])/3,0)</f>
        <v>Q2</v>
      </c>
    </row>
    <row r="1898" spans="1:17" x14ac:dyDescent="0.25">
      <c r="A1898" t="s">
        <v>3515</v>
      </c>
      <c r="B1898" t="s">
        <v>547</v>
      </c>
      <c r="C1898" t="s">
        <v>1210</v>
      </c>
      <c r="D1898" t="s">
        <v>67</v>
      </c>
      <c r="E1898" t="str">
        <f>_xlfn.XLOOKUP(Table1[[#This Row],[Product_ID]],[1]!Table1[Product_ID],[1]!Table1[Product_Name])</f>
        <v>Home &amp; Kitchen Product 12</v>
      </c>
      <c r="F1898" t="str">
        <f>_xlfn.XLOOKUP(Table1[[#This Row],[Product_ID]],[1]!Table1[Product_ID],[1]!Table1[Category])</f>
        <v>Home &amp; Kitchen</v>
      </c>
      <c r="G1898">
        <f>_xlfn.XLOOKUP(Table1[[#This Row],[Product_ID]],[1]!Table1[Product_ID],[1]!Table1[Unit_Price])</f>
        <v>1513</v>
      </c>
      <c r="H1898">
        <f>_xlfn.XLOOKUP(Table1[[#This Row],[Product_ID]],[1]!Table1[Product_ID],[1]!Table1[Cost])</f>
        <v>907.8</v>
      </c>
      <c r="I1898">
        <v>3</v>
      </c>
      <c r="J1898">
        <v>20</v>
      </c>
      <c r="K1898">
        <f>Table1[[#This Row],[Quantity]]*Table1[[#This Row],[Unit_Price]]</f>
        <v>4539</v>
      </c>
      <c r="L1898">
        <f>Table1[[#This Row],[Quantity]]*Table1[[#This Row],[Cost]]</f>
        <v>2723.3999999999996</v>
      </c>
      <c r="M1898">
        <f>Table1[[#This Row],[Sales]]-Table1[[#This Row],[Total_Cost]]</f>
        <v>1815.6000000000004</v>
      </c>
      <c r="N1898" s="1">
        <f>Table1[[#This Row],[Profit]]/Table1[[#This Row],[Sales]]</f>
        <v>0.40000000000000008</v>
      </c>
      <c r="O1898" t="str">
        <f>TEXT(Table1[[#This Row],[Order_Date]],"mmmm")</f>
        <v>February</v>
      </c>
      <c r="P1898">
        <f>YEAR(Table1[[#This Row],[Order_Date]])</f>
        <v>2025</v>
      </c>
      <c r="Q1898" t="str">
        <f>"Q"&amp;ROUNDUP(MONTH(Table1[[#This Row],[Order_Date]])/3,0)</f>
        <v>Q1</v>
      </c>
    </row>
    <row r="1899" spans="1:17" x14ac:dyDescent="0.25">
      <c r="A1899" t="s">
        <v>3516</v>
      </c>
      <c r="B1899" t="s">
        <v>2124</v>
      </c>
      <c r="C1899" t="s">
        <v>910</v>
      </c>
      <c r="D1899" t="s">
        <v>135</v>
      </c>
      <c r="E1899" t="str">
        <f>_xlfn.XLOOKUP(Table1[[#This Row],[Product_ID]],[1]!Table1[Product_ID],[1]!Table1[Product_Name])</f>
        <v>Electronics Product 28</v>
      </c>
      <c r="F1899" t="str">
        <f>_xlfn.XLOOKUP(Table1[[#This Row],[Product_ID]],[1]!Table1[Product_ID],[1]!Table1[Category])</f>
        <v>Electronics</v>
      </c>
      <c r="G1899">
        <f>_xlfn.XLOOKUP(Table1[[#This Row],[Product_ID]],[1]!Table1[Product_ID],[1]!Table1[Unit_Price])</f>
        <v>9664</v>
      </c>
      <c r="H1899">
        <f>_xlfn.XLOOKUP(Table1[[#This Row],[Product_ID]],[1]!Table1[Product_ID],[1]!Table1[Cost])</f>
        <v>4832</v>
      </c>
      <c r="I1899">
        <v>4</v>
      </c>
      <c r="J1899">
        <v>20</v>
      </c>
      <c r="K1899">
        <f>Table1[[#This Row],[Quantity]]*Table1[[#This Row],[Unit_Price]]</f>
        <v>38656</v>
      </c>
      <c r="L1899">
        <f>Table1[[#This Row],[Quantity]]*Table1[[#This Row],[Cost]]</f>
        <v>19328</v>
      </c>
      <c r="M1899">
        <f>Table1[[#This Row],[Sales]]-Table1[[#This Row],[Total_Cost]]</f>
        <v>19328</v>
      </c>
      <c r="N1899" s="1">
        <f>Table1[[#This Row],[Profit]]/Table1[[#This Row],[Sales]]</f>
        <v>0.5</v>
      </c>
      <c r="O1899" t="str">
        <f>TEXT(Table1[[#This Row],[Order_Date]],"mmmm")</f>
        <v>July</v>
      </c>
      <c r="P1899">
        <f>YEAR(Table1[[#This Row],[Order_Date]])</f>
        <v>2024</v>
      </c>
      <c r="Q1899" t="str">
        <f>"Q"&amp;ROUNDUP(MONTH(Table1[[#This Row],[Order_Date]])/3,0)</f>
        <v>Q3</v>
      </c>
    </row>
    <row r="1900" spans="1:17" x14ac:dyDescent="0.25">
      <c r="A1900" t="s">
        <v>3517</v>
      </c>
      <c r="B1900" t="s">
        <v>1701</v>
      </c>
      <c r="C1900" t="s">
        <v>3518</v>
      </c>
      <c r="D1900" t="s">
        <v>175</v>
      </c>
      <c r="E1900" t="str">
        <f>_xlfn.XLOOKUP(Table1[[#This Row],[Product_ID]],[1]!Table1[Product_ID],[1]!Table1[Product_Name])</f>
        <v>Clothing Product 49</v>
      </c>
      <c r="F1900" t="str">
        <f>_xlfn.XLOOKUP(Table1[[#This Row],[Product_ID]],[1]!Table1[Product_ID],[1]!Table1[Category])</f>
        <v>Clothing</v>
      </c>
      <c r="G1900">
        <f>_xlfn.XLOOKUP(Table1[[#This Row],[Product_ID]],[1]!Table1[Product_ID],[1]!Table1[Unit_Price])</f>
        <v>4071</v>
      </c>
      <c r="H1900">
        <f>_xlfn.XLOOKUP(Table1[[#This Row],[Product_ID]],[1]!Table1[Product_ID],[1]!Table1[Cost])</f>
        <v>2442.6</v>
      </c>
      <c r="I1900">
        <v>5</v>
      </c>
      <c r="J1900">
        <v>10</v>
      </c>
      <c r="K1900">
        <f>Table1[[#This Row],[Quantity]]*Table1[[#This Row],[Unit_Price]]</f>
        <v>20355</v>
      </c>
      <c r="L1900">
        <f>Table1[[#This Row],[Quantity]]*Table1[[#This Row],[Cost]]</f>
        <v>12213</v>
      </c>
      <c r="M1900">
        <f>Table1[[#This Row],[Sales]]-Table1[[#This Row],[Total_Cost]]</f>
        <v>8142</v>
      </c>
      <c r="N1900" s="1">
        <f>Table1[[#This Row],[Profit]]/Table1[[#This Row],[Sales]]</f>
        <v>0.4</v>
      </c>
      <c r="O1900" t="str">
        <f>TEXT(Table1[[#This Row],[Order_Date]],"mmmm")</f>
        <v>September</v>
      </c>
      <c r="P1900">
        <f>YEAR(Table1[[#This Row],[Order_Date]])</f>
        <v>2025</v>
      </c>
      <c r="Q1900" t="str">
        <f>"Q"&amp;ROUNDUP(MONTH(Table1[[#This Row],[Order_Date]])/3,0)</f>
        <v>Q3</v>
      </c>
    </row>
    <row r="1901" spans="1:17" x14ac:dyDescent="0.25">
      <c r="A1901" t="s">
        <v>3519</v>
      </c>
      <c r="B1901" t="s">
        <v>1460</v>
      </c>
      <c r="C1901" t="s">
        <v>1170</v>
      </c>
      <c r="D1901" t="s">
        <v>381</v>
      </c>
      <c r="E1901" t="str">
        <f>_xlfn.XLOOKUP(Table1[[#This Row],[Product_ID]],[1]!Table1[Product_ID],[1]!Table1[Product_Name])</f>
        <v>Electronics Product 59</v>
      </c>
      <c r="F1901" t="str">
        <f>_xlfn.XLOOKUP(Table1[[#This Row],[Product_ID]],[1]!Table1[Product_ID],[1]!Table1[Category])</f>
        <v>Electronics</v>
      </c>
      <c r="G1901">
        <f>_xlfn.XLOOKUP(Table1[[#This Row],[Product_ID]],[1]!Table1[Product_ID],[1]!Table1[Unit_Price])</f>
        <v>39929</v>
      </c>
      <c r="H1901">
        <f>_xlfn.XLOOKUP(Table1[[#This Row],[Product_ID]],[1]!Table1[Product_ID],[1]!Table1[Cost])</f>
        <v>23957.4</v>
      </c>
      <c r="I1901">
        <v>5</v>
      </c>
      <c r="J1901">
        <v>20</v>
      </c>
      <c r="K1901">
        <f>Table1[[#This Row],[Quantity]]*Table1[[#This Row],[Unit_Price]]</f>
        <v>199645</v>
      </c>
      <c r="L1901">
        <f>Table1[[#This Row],[Quantity]]*Table1[[#This Row],[Cost]]</f>
        <v>119787</v>
      </c>
      <c r="M1901">
        <f>Table1[[#This Row],[Sales]]-Table1[[#This Row],[Total_Cost]]</f>
        <v>79858</v>
      </c>
      <c r="N1901" s="1">
        <f>Table1[[#This Row],[Profit]]/Table1[[#This Row],[Sales]]</f>
        <v>0.4</v>
      </c>
      <c r="O1901" t="str">
        <f>TEXT(Table1[[#This Row],[Order_Date]],"mmmm")</f>
        <v>June</v>
      </c>
      <c r="P1901">
        <f>YEAR(Table1[[#This Row],[Order_Date]])</f>
        <v>2024</v>
      </c>
      <c r="Q1901" t="str">
        <f>"Q"&amp;ROUNDUP(MONTH(Table1[[#This Row],[Order_Date]])/3,0)</f>
        <v>Q2</v>
      </c>
    </row>
    <row r="1902" spans="1:17" x14ac:dyDescent="0.25">
      <c r="A1902" t="s">
        <v>3520</v>
      </c>
      <c r="B1902" t="s">
        <v>1476</v>
      </c>
      <c r="C1902" t="s">
        <v>3005</v>
      </c>
      <c r="D1902" t="s">
        <v>77</v>
      </c>
      <c r="E1902" t="str">
        <f>_xlfn.XLOOKUP(Table1[[#This Row],[Product_ID]],[1]!Table1[Product_ID],[1]!Table1[Product_Name])</f>
        <v>Sports Product 83</v>
      </c>
      <c r="F1902" t="str">
        <f>_xlfn.XLOOKUP(Table1[[#This Row],[Product_ID]],[1]!Table1[Product_ID],[1]!Table1[Category])</f>
        <v>Sports</v>
      </c>
      <c r="G1902">
        <f>_xlfn.XLOOKUP(Table1[[#This Row],[Product_ID]],[1]!Table1[Product_ID],[1]!Table1[Unit_Price])</f>
        <v>5842</v>
      </c>
      <c r="H1902">
        <f>_xlfn.XLOOKUP(Table1[[#This Row],[Product_ID]],[1]!Table1[Product_ID],[1]!Table1[Cost])</f>
        <v>3505.2</v>
      </c>
      <c r="I1902">
        <v>3</v>
      </c>
      <c r="J1902">
        <v>20</v>
      </c>
      <c r="K1902">
        <f>Table1[[#This Row],[Quantity]]*Table1[[#This Row],[Unit_Price]]</f>
        <v>17526</v>
      </c>
      <c r="L1902">
        <f>Table1[[#This Row],[Quantity]]*Table1[[#This Row],[Cost]]</f>
        <v>10515.599999999999</v>
      </c>
      <c r="M1902">
        <f>Table1[[#This Row],[Sales]]-Table1[[#This Row],[Total_Cost]]</f>
        <v>7010.4000000000015</v>
      </c>
      <c r="N1902" s="1">
        <f>Table1[[#This Row],[Profit]]/Table1[[#This Row],[Sales]]</f>
        <v>0.40000000000000008</v>
      </c>
      <c r="O1902" t="str">
        <f>TEXT(Table1[[#This Row],[Order_Date]],"mmmm")</f>
        <v>January</v>
      </c>
      <c r="P1902">
        <f>YEAR(Table1[[#This Row],[Order_Date]])</f>
        <v>2024</v>
      </c>
      <c r="Q1902" t="str">
        <f>"Q"&amp;ROUNDUP(MONTH(Table1[[#This Row],[Order_Date]])/3,0)</f>
        <v>Q1</v>
      </c>
    </row>
    <row r="1903" spans="1:17" x14ac:dyDescent="0.25">
      <c r="A1903" t="s">
        <v>3521</v>
      </c>
      <c r="B1903" t="s">
        <v>1413</v>
      </c>
      <c r="C1903" t="s">
        <v>841</v>
      </c>
      <c r="D1903" t="s">
        <v>394</v>
      </c>
      <c r="E1903" t="str">
        <f>_xlfn.XLOOKUP(Table1[[#This Row],[Product_ID]],[1]!Table1[Product_ID],[1]!Table1[Product_Name])</f>
        <v>Electronics Product 45</v>
      </c>
      <c r="F1903" t="str">
        <f>_xlfn.XLOOKUP(Table1[[#This Row],[Product_ID]],[1]!Table1[Product_ID],[1]!Table1[Category])</f>
        <v>Electronics</v>
      </c>
      <c r="G1903">
        <f>_xlfn.XLOOKUP(Table1[[#This Row],[Product_ID]],[1]!Table1[Product_ID],[1]!Table1[Unit_Price])</f>
        <v>31300</v>
      </c>
      <c r="H1903">
        <f>_xlfn.XLOOKUP(Table1[[#This Row],[Product_ID]],[1]!Table1[Product_ID],[1]!Table1[Cost])</f>
        <v>18780</v>
      </c>
      <c r="I1903">
        <v>1</v>
      </c>
      <c r="J1903">
        <v>10</v>
      </c>
      <c r="K1903">
        <f>Table1[[#This Row],[Quantity]]*Table1[[#This Row],[Unit_Price]]</f>
        <v>31300</v>
      </c>
      <c r="L1903">
        <f>Table1[[#This Row],[Quantity]]*Table1[[#This Row],[Cost]]</f>
        <v>18780</v>
      </c>
      <c r="M1903">
        <f>Table1[[#This Row],[Sales]]-Table1[[#This Row],[Total_Cost]]</f>
        <v>12520</v>
      </c>
      <c r="N1903" s="1">
        <f>Table1[[#This Row],[Profit]]/Table1[[#This Row],[Sales]]</f>
        <v>0.4</v>
      </c>
      <c r="O1903" t="str">
        <f>TEXT(Table1[[#This Row],[Order_Date]],"mmmm")</f>
        <v>October</v>
      </c>
      <c r="P1903">
        <f>YEAR(Table1[[#This Row],[Order_Date]])</f>
        <v>2025</v>
      </c>
      <c r="Q1903" t="str">
        <f>"Q"&amp;ROUNDUP(MONTH(Table1[[#This Row],[Order_Date]])/3,0)</f>
        <v>Q4</v>
      </c>
    </row>
    <row r="1904" spans="1:17" x14ac:dyDescent="0.25">
      <c r="A1904" t="s">
        <v>3522</v>
      </c>
      <c r="B1904" t="s">
        <v>2450</v>
      </c>
      <c r="C1904" t="s">
        <v>1237</v>
      </c>
      <c r="D1904" t="s">
        <v>29</v>
      </c>
      <c r="E1904" t="str">
        <f>_xlfn.XLOOKUP(Table1[[#This Row],[Product_ID]],[1]!Table1[Product_ID],[1]!Table1[Product_Name])</f>
        <v>Beauty Product 18</v>
      </c>
      <c r="F1904" t="str">
        <f>_xlfn.XLOOKUP(Table1[[#This Row],[Product_ID]],[1]!Table1[Product_ID],[1]!Table1[Category])</f>
        <v>Beauty</v>
      </c>
      <c r="G1904">
        <f>_xlfn.XLOOKUP(Table1[[#This Row],[Product_ID]],[1]!Table1[Product_ID],[1]!Table1[Unit_Price])</f>
        <v>3985</v>
      </c>
      <c r="H1904">
        <f>_xlfn.XLOOKUP(Table1[[#This Row],[Product_ID]],[1]!Table1[Product_ID],[1]!Table1[Cost])</f>
        <v>2789.5</v>
      </c>
      <c r="I1904">
        <v>5</v>
      </c>
      <c r="J1904">
        <v>0</v>
      </c>
      <c r="K1904">
        <f>Table1[[#This Row],[Quantity]]*Table1[[#This Row],[Unit_Price]]</f>
        <v>19925</v>
      </c>
      <c r="L1904">
        <f>Table1[[#This Row],[Quantity]]*Table1[[#This Row],[Cost]]</f>
        <v>13947.5</v>
      </c>
      <c r="M1904">
        <f>Table1[[#This Row],[Sales]]-Table1[[#This Row],[Total_Cost]]</f>
        <v>5977.5</v>
      </c>
      <c r="N1904" s="1">
        <f>Table1[[#This Row],[Profit]]/Table1[[#This Row],[Sales]]</f>
        <v>0.3</v>
      </c>
      <c r="O1904" t="str">
        <f>TEXT(Table1[[#This Row],[Order_Date]],"mmmm")</f>
        <v>August</v>
      </c>
      <c r="P1904">
        <f>YEAR(Table1[[#This Row],[Order_Date]])</f>
        <v>2024</v>
      </c>
      <c r="Q1904" t="str">
        <f>"Q"&amp;ROUNDUP(MONTH(Table1[[#This Row],[Order_Date]])/3,0)</f>
        <v>Q3</v>
      </c>
    </row>
    <row r="1905" spans="1:17" x14ac:dyDescent="0.25">
      <c r="A1905" t="s">
        <v>3523</v>
      </c>
      <c r="B1905" t="s">
        <v>3524</v>
      </c>
      <c r="C1905" t="s">
        <v>3271</v>
      </c>
      <c r="D1905" t="s">
        <v>313</v>
      </c>
      <c r="E1905" t="str">
        <f>_xlfn.XLOOKUP(Table1[[#This Row],[Product_ID]],[1]!Table1[Product_ID],[1]!Table1[Product_Name])</f>
        <v>Sports Product 44</v>
      </c>
      <c r="F1905" t="str">
        <f>_xlfn.XLOOKUP(Table1[[#This Row],[Product_ID]],[1]!Table1[Product_ID],[1]!Table1[Category])</f>
        <v>Sports</v>
      </c>
      <c r="G1905">
        <f>_xlfn.XLOOKUP(Table1[[#This Row],[Product_ID]],[1]!Table1[Product_ID],[1]!Table1[Unit_Price])</f>
        <v>5008</v>
      </c>
      <c r="H1905">
        <f>_xlfn.XLOOKUP(Table1[[#This Row],[Product_ID]],[1]!Table1[Product_ID],[1]!Table1[Cost])</f>
        <v>3505.6</v>
      </c>
      <c r="I1905">
        <v>5</v>
      </c>
      <c r="J1905">
        <v>15</v>
      </c>
      <c r="K1905">
        <f>Table1[[#This Row],[Quantity]]*Table1[[#This Row],[Unit_Price]]</f>
        <v>25040</v>
      </c>
      <c r="L1905">
        <f>Table1[[#This Row],[Quantity]]*Table1[[#This Row],[Cost]]</f>
        <v>17528</v>
      </c>
      <c r="M1905">
        <f>Table1[[#This Row],[Sales]]-Table1[[#This Row],[Total_Cost]]</f>
        <v>7512</v>
      </c>
      <c r="N1905" s="1">
        <f>Table1[[#This Row],[Profit]]/Table1[[#This Row],[Sales]]</f>
        <v>0.3</v>
      </c>
      <c r="O1905" t="str">
        <f>TEXT(Table1[[#This Row],[Order_Date]],"mmmm")</f>
        <v>July</v>
      </c>
      <c r="P1905">
        <f>YEAR(Table1[[#This Row],[Order_Date]])</f>
        <v>2025</v>
      </c>
      <c r="Q1905" t="str">
        <f>"Q"&amp;ROUNDUP(MONTH(Table1[[#This Row],[Order_Date]])/3,0)</f>
        <v>Q3</v>
      </c>
    </row>
    <row r="1906" spans="1:17" x14ac:dyDescent="0.25">
      <c r="A1906" t="s">
        <v>3525</v>
      </c>
      <c r="B1906" t="s">
        <v>990</v>
      </c>
      <c r="C1906" t="s">
        <v>58</v>
      </c>
      <c r="D1906" t="s">
        <v>63</v>
      </c>
      <c r="E1906" t="str">
        <f>_xlfn.XLOOKUP(Table1[[#This Row],[Product_ID]],[1]!Table1[Product_ID],[1]!Table1[Product_Name])</f>
        <v>Clothing Product 17</v>
      </c>
      <c r="F1906" t="str">
        <f>_xlfn.XLOOKUP(Table1[[#This Row],[Product_ID]],[1]!Table1[Product_ID],[1]!Table1[Category])</f>
        <v>Clothing</v>
      </c>
      <c r="G1906">
        <f>_xlfn.XLOOKUP(Table1[[#This Row],[Product_ID]],[1]!Table1[Product_ID],[1]!Table1[Unit_Price])</f>
        <v>978</v>
      </c>
      <c r="H1906">
        <f>_xlfn.XLOOKUP(Table1[[#This Row],[Product_ID]],[1]!Table1[Product_ID],[1]!Table1[Cost])</f>
        <v>684.6</v>
      </c>
      <c r="I1906">
        <v>2</v>
      </c>
      <c r="J1906">
        <v>10</v>
      </c>
      <c r="K1906">
        <f>Table1[[#This Row],[Quantity]]*Table1[[#This Row],[Unit_Price]]</f>
        <v>1956</v>
      </c>
      <c r="L1906">
        <f>Table1[[#This Row],[Quantity]]*Table1[[#This Row],[Cost]]</f>
        <v>1369.2</v>
      </c>
      <c r="M1906">
        <f>Table1[[#This Row],[Sales]]-Table1[[#This Row],[Total_Cost]]</f>
        <v>586.79999999999995</v>
      </c>
      <c r="N1906" s="1">
        <f>Table1[[#This Row],[Profit]]/Table1[[#This Row],[Sales]]</f>
        <v>0.3</v>
      </c>
      <c r="O1906" t="str">
        <f>TEXT(Table1[[#This Row],[Order_Date]],"mmmm")</f>
        <v>April</v>
      </c>
      <c r="P1906">
        <f>YEAR(Table1[[#This Row],[Order_Date]])</f>
        <v>2024</v>
      </c>
      <c r="Q1906" t="str">
        <f>"Q"&amp;ROUNDUP(MONTH(Table1[[#This Row],[Order_Date]])/3,0)</f>
        <v>Q2</v>
      </c>
    </row>
    <row r="1907" spans="1:17" x14ac:dyDescent="0.25">
      <c r="A1907" t="s">
        <v>3526</v>
      </c>
      <c r="B1907" t="s">
        <v>630</v>
      </c>
      <c r="C1907" t="s">
        <v>3527</v>
      </c>
      <c r="D1907" t="s">
        <v>1158</v>
      </c>
      <c r="E1907" t="str">
        <f>_xlfn.XLOOKUP(Table1[[#This Row],[Product_ID]],[1]!Table1[Product_ID],[1]!Table1[Product_Name])</f>
        <v>Electronics Product 33</v>
      </c>
      <c r="F1907" t="str">
        <f>_xlfn.XLOOKUP(Table1[[#This Row],[Product_ID]],[1]!Table1[Product_ID],[1]!Table1[Category])</f>
        <v>Electronics</v>
      </c>
      <c r="G1907">
        <f>_xlfn.XLOOKUP(Table1[[#This Row],[Product_ID]],[1]!Table1[Product_ID],[1]!Table1[Unit_Price])</f>
        <v>11428</v>
      </c>
      <c r="H1907">
        <f>_xlfn.XLOOKUP(Table1[[#This Row],[Product_ID]],[1]!Table1[Product_ID],[1]!Table1[Cost])</f>
        <v>6856.8</v>
      </c>
      <c r="I1907">
        <v>5</v>
      </c>
      <c r="J1907">
        <v>5</v>
      </c>
      <c r="K1907">
        <f>Table1[[#This Row],[Quantity]]*Table1[[#This Row],[Unit_Price]]</f>
        <v>57140</v>
      </c>
      <c r="L1907">
        <f>Table1[[#This Row],[Quantity]]*Table1[[#This Row],[Cost]]</f>
        <v>34284</v>
      </c>
      <c r="M1907">
        <f>Table1[[#This Row],[Sales]]-Table1[[#This Row],[Total_Cost]]</f>
        <v>22856</v>
      </c>
      <c r="N1907" s="1">
        <f>Table1[[#This Row],[Profit]]/Table1[[#This Row],[Sales]]</f>
        <v>0.4</v>
      </c>
      <c r="O1907" t="str">
        <f>TEXT(Table1[[#This Row],[Order_Date]],"mmmm")</f>
        <v>April</v>
      </c>
      <c r="P1907">
        <f>YEAR(Table1[[#This Row],[Order_Date]])</f>
        <v>2025</v>
      </c>
      <c r="Q1907" t="str">
        <f>"Q"&amp;ROUNDUP(MONTH(Table1[[#This Row],[Order_Date]])/3,0)</f>
        <v>Q2</v>
      </c>
    </row>
    <row r="1908" spans="1:17" x14ac:dyDescent="0.25">
      <c r="A1908" t="s">
        <v>3528</v>
      </c>
      <c r="B1908" t="s">
        <v>463</v>
      </c>
      <c r="C1908" t="s">
        <v>588</v>
      </c>
      <c r="D1908" t="s">
        <v>385</v>
      </c>
      <c r="E1908" t="str">
        <f>_xlfn.XLOOKUP(Table1[[#This Row],[Product_ID]],[1]!Table1[Product_ID],[1]!Table1[Product_Name])</f>
        <v>Sports Product 54</v>
      </c>
      <c r="F1908" t="str">
        <f>_xlfn.XLOOKUP(Table1[[#This Row],[Product_ID]],[1]!Table1[Product_ID],[1]!Table1[Category])</f>
        <v>Sports</v>
      </c>
      <c r="G1908">
        <f>_xlfn.XLOOKUP(Table1[[#This Row],[Product_ID]],[1]!Table1[Product_ID],[1]!Table1[Unit_Price])</f>
        <v>611</v>
      </c>
      <c r="H1908">
        <f>_xlfn.XLOOKUP(Table1[[#This Row],[Product_ID]],[1]!Table1[Product_ID],[1]!Table1[Cost])</f>
        <v>427.7</v>
      </c>
      <c r="I1908">
        <v>3</v>
      </c>
      <c r="J1908">
        <v>20</v>
      </c>
      <c r="K1908">
        <f>Table1[[#This Row],[Quantity]]*Table1[[#This Row],[Unit_Price]]</f>
        <v>1833</v>
      </c>
      <c r="L1908">
        <f>Table1[[#This Row],[Quantity]]*Table1[[#This Row],[Cost]]</f>
        <v>1283.0999999999999</v>
      </c>
      <c r="M1908">
        <f>Table1[[#This Row],[Sales]]-Table1[[#This Row],[Total_Cost]]</f>
        <v>549.90000000000009</v>
      </c>
      <c r="N1908" s="1">
        <f>Table1[[#This Row],[Profit]]/Table1[[#This Row],[Sales]]</f>
        <v>0.30000000000000004</v>
      </c>
      <c r="O1908" t="str">
        <f>TEXT(Table1[[#This Row],[Order_Date]],"mmmm")</f>
        <v>November</v>
      </c>
      <c r="P1908">
        <f>YEAR(Table1[[#This Row],[Order_Date]])</f>
        <v>2025</v>
      </c>
      <c r="Q1908" t="str">
        <f>"Q"&amp;ROUNDUP(MONTH(Table1[[#This Row],[Order_Date]])/3,0)</f>
        <v>Q4</v>
      </c>
    </row>
    <row r="1909" spans="1:17" x14ac:dyDescent="0.25">
      <c r="A1909" t="s">
        <v>3529</v>
      </c>
      <c r="B1909" t="s">
        <v>1460</v>
      </c>
      <c r="C1909" t="s">
        <v>607</v>
      </c>
      <c r="D1909" t="s">
        <v>563</v>
      </c>
      <c r="E1909" t="str">
        <f>_xlfn.XLOOKUP(Table1[[#This Row],[Product_ID]],[1]!Table1[Product_ID],[1]!Table1[Product_Name])</f>
        <v>Beauty Product 60</v>
      </c>
      <c r="F1909" t="str">
        <f>_xlfn.XLOOKUP(Table1[[#This Row],[Product_ID]],[1]!Table1[Product_ID],[1]!Table1[Category])</f>
        <v>Beauty</v>
      </c>
      <c r="G1909">
        <f>_xlfn.XLOOKUP(Table1[[#This Row],[Product_ID]],[1]!Table1[Product_ID],[1]!Table1[Unit_Price])</f>
        <v>758</v>
      </c>
      <c r="H1909">
        <f>_xlfn.XLOOKUP(Table1[[#This Row],[Product_ID]],[1]!Table1[Product_ID],[1]!Table1[Cost])</f>
        <v>530.6</v>
      </c>
      <c r="I1909">
        <v>2</v>
      </c>
      <c r="J1909">
        <v>10</v>
      </c>
      <c r="K1909">
        <f>Table1[[#This Row],[Quantity]]*Table1[[#This Row],[Unit_Price]]</f>
        <v>1516</v>
      </c>
      <c r="L1909">
        <f>Table1[[#This Row],[Quantity]]*Table1[[#This Row],[Cost]]</f>
        <v>1061.2</v>
      </c>
      <c r="M1909">
        <f>Table1[[#This Row],[Sales]]-Table1[[#This Row],[Total_Cost]]</f>
        <v>454.79999999999995</v>
      </c>
      <c r="N1909" s="1">
        <f>Table1[[#This Row],[Profit]]/Table1[[#This Row],[Sales]]</f>
        <v>0.3</v>
      </c>
      <c r="O1909" t="str">
        <f>TEXT(Table1[[#This Row],[Order_Date]],"mmmm")</f>
        <v>June</v>
      </c>
      <c r="P1909">
        <f>YEAR(Table1[[#This Row],[Order_Date]])</f>
        <v>2024</v>
      </c>
      <c r="Q1909" t="str">
        <f>"Q"&amp;ROUNDUP(MONTH(Table1[[#This Row],[Order_Date]])/3,0)</f>
        <v>Q2</v>
      </c>
    </row>
    <row r="1910" spans="1:17" x14ac:dyDescent="0.25">
      <c r="A1910" t="s">
        <v>3530</v>
      </c>
      <c r="B1910" t="s">
        <v>950</v>
      </c>
      <c r="C1910" t="s">
        <v>3531</v>
      </c>
      <c r="D1910" t="s">
        <v>654</v>
      </c>
      <c r="E1910" t="str">
        <f>_xlfn.XLOOKUP(Table1[[#This Row],[Product_ID]],[1]!Table1[Product_ID],[1]!Table1[Product_Name])</f>
        <v>Sports Product 40</v>
      </c>
      <c r="F1910" t="str">
        <f>_xlfn.XLOOKUP(Table1[[#This Row],[Product_ID]],[1]!Table1[Product_ID],[1]!Table1[Category])</f>
        <v>Sports</v>
      </c>
      <c r="G1910">
        <f>_xlfn.XLOOKUP(Table1[[#This Row],[Product_ID]],[1]!Table1[Product_ID],[1]!Table1[Unit_Price])</f>
        <v>6724</v>
      </c>
      <c r="H1910">
        <f>_xlfn.XLOOKUP(Table1[[#This Row],[Product_ID]],[1]!Table1[Product_ID],[1]!Table1[Cost])</f>
        <v>4034.4</v>
      </c>
      <c r="I1910">
        <v>4</v>
      </c>
      <c r="J1910">
        <v>0</v>
      </c>
      <c r="K1910">
        <f>Table1[[#This Row],[Quantity]]*Table1[[#This Row],[Unit_Price]]</f>
        <v>26896</v>
      </c>
      <c r="L1910">
        <f>Table1[[#This Row],[Quantity]]*Table1[[#This Row],[Cost]]</f>
        <v>16137.6</v>
      </c>
      <c r="M1910">
        <f>Table1[[#This Row],[Sales]]-Table1[[#This Row],[Total_Cost]]</f>
        <v>10758.4</v>
      </c>
      <c r="N1910" s="1">
        <f>Table1[[#This Row],[Profit]]/Table1[[#This Row],[Sales]]</f>
        <v>0.39999999999999997</v>
      </c>
      <c r="O1910" t="str">
        <f>TEXT(Table1[[#This Row],[Order_Date]],"mmmm")</f>
        <v>January</v>
      </c>
      <c r="P1910">
        <f>YEAR(Table1[[#This Row],[Order_Date]])</f>
        <v>2024</v>
      </c>
      <c r="Q1910" t="str">
        <f>"Q"&amp;ROUNDUP(MONTH(Table1[[#This Row],[Order_Date]])/3,0)</f>
        <v>Q1</v>
      </c>
    </row>
    <row r="1911" spans="1:17" x14ac:dyDescent="0.25">
      <c r="A1911" t="s">
        <v>3532</v>
      </c>
      <c r="B1911" t="s">
        <v>3533</v>
      </c>
      <c r="C1911" t="s">
        <v>3534</v>
      </c>
      <c r="D1911" t="s">
        <v>131</v>
      </c>
      <c r="E1911" t="str">
        <f>_xlfn.XLOOKUP(Table1[[#This Row],[Product_ID]],[1]!Table1[Product_ID],[1]!Table1[Product_Name])</f>
        <v>Sports Product 50</v>
      </c>
      <c r="F1911" t="str">
        <f>_xlfn.XLOOKUP(Table1[[#This Row],[Product_ID]],[1]!Table1[Product_ID],[1]!Table1[Category])</f>
        <v>Sports</v>
      </c>
      <c r="G1911">
        <f>_xlfn.XLOOKUP(Table1[[#This Row],[Product_ID]],[1]!Table1[Product_ID],[1]!Table1[Unit_Price])</f>
        <v>10475</v>
      </c>
      <c r="H1911">
        <f>_xlfn.XLOOKUP(Table1[[#This Row],[Product_ID]],[1]!Table1[Product_ID],[1]!Table1[Cost])</f>
        <v>7332.5</v>
      </c>
      <c r="I1911">
        <v>4</v>
      </c>
      <c r="J1911">
        <v>10</v>
      </c>
      <c r="K1911">
        <f>Table1[[#This Row],[Quantity]]*Table1[[#This Row],[Unit_Price]]</f>
        <v>41900</v>
      </c>
      <c r="L1911">
        <f>Table1[[#This Row],[Quantity]]*Table1[[#This Row],[Cost]]</f>
        <v>29330</v>
      </c>
      <c r="M1911">
        <f>Table1[[#This Row],[Sales]]-Table1[[#This Row],[Total_Cost]]</f>
        <v>12570</v>
      </c>
      <c r="N1911" s="1">
        <f>Table1[[#This Row],[Profit]]/Table1[[#This Row],[Sales]]</f>
        <v>0.3</v>
      </c>
      <c r="O1911" t="str">
        <f>TEXT(Table1[[#This Row],[Order_Date]],"mmmm")</f>
        <v>September</v>
      </c>
      <c r="P1911">
        <f>YEAR(Table1[[#This Row],[Order_Date]])</f>
        <v>2025</v>
      </c>
      <c r="Q1911" t="str">
        <f>"Q"&amp;ROUNDUP(MONTH(Table1[[#This Row],[Order_Date]])/3,0)</f>
        <v>Q3</v>
      </c>
    </row>
    <row r="1912" spans="1:17" x14ac:dyDescent="0.25">
      <c r="A1912" t="s">
        <v>3535</v>
      </c>
      <c r="B1912" t="s">
        <v>2710</v>
      </c>
      <c r="C1912" t="s">
        <v>3012</v>
      </c>
      <c r="D1912" t="s">
        <v>171</v>
      </c>
      <c r="E1912" t="str">
        <f>_xlfn.XLOOKUP(Table1[[#This Row],[Product_ID]],[1]!Table1[Product_ID],[1]!Table1[Product_Name])</f>
        <v>Clothing Product 27</v>
      </c>
      <c r="F1912" t="str">
        <f>_xlfn.XLOOKUP(Table1[[#This Row],[Product_ID]],[1]!Table1[Product_ID],[1]!Table1[Category])</f>
        <v>Clothing</v>
      </c>
      <c r="G1912">
        <f>_xlfn.XLOOKUP(Table1[[#This Row],[Product_ID]],[1]!Table1[Product_ID],[1]!Table1[Unit_Price])</f>
        <v>4969</v>
      </c>
      <c r="H1912">
        <f>_xlfn.XLOOKUP(Table1[[#This Row],[Product_ID]],[1]!Table1[Product_ID],[1]!Table1[Cost])</f>
        <v>2484.5</v>
      </c>
      <c r="I1912">
        <v>2</v>
      </c>
      <c r="J1912">
        <v>15</v>
      </c>
      <c r="K1912">
        <f>Table1[[#This Row],[Quantity]]*Table1[[#This Row],[Unit_Price]]</f>
        <v>9938</v>
      </c>
      <c r="L1912">
        <f>Table1[[#This Row],[Quantity]]*Table1[[#This Row],[Cost]]</f>
        <v>4969</v>
      </c>
      <c r="M1912">
        <f>Table1[[#This Row],[Sales]]-Table1[[#This Row],[Total_Cost]]</f>
        <v>4969</v>
      </c>
      <c r="N1912" s="1">
        <f>Table1[[#This Row],[Profit]]/Table1[[#This Row],[Sales]]</f>
        <v>0.5</v>
      </c>
      <c r="O1912" t="str">
        <f>TEXT(Table1[[#This Row],[Order_Date]],"mmmm")</f>
        <v>May</v>
      </c>
      <c r="P1912">
        <f>YEAR(Table1[[#This Row],[Order_Date]])</f>
        <v>2025</v>
      </c>
      <c r="Q1912" t="str">
        <f>"Q"&amp;ROUNDUP(MONTH(Table1[[#This Row],[Order_Date]])/3,0)</f>
        <v>Q2</v>
      </c>
    </row>
    <row r="1913" spans="1:17" x14ac:dyDescent="0.25">
      <c r="A1913" t="s">
        <v>3536</v>
      </c>
      <c r="B1913" t="s">
        <v>1415</v>
      </c>
      <c r="C1913" t="s">
        <v>3537</v>
      </c>
      <c r="D1913" t="s">
        <v>461</v>
      </c>
      <c r="E1913" t="str">
        <f>_xlfn.XLOOKUP(Table1[[#This Row],[Product_ID]],[1]!Table1[Product_ID],[1]!Table1[Product_Name])</f>
        <v>Beauty Product 13</v>
      </c>
      <c r="F1913" t="str">
        <f>_xlfn.XLOOKUP(Table1[[#This Row],[Product_ID]],[1]!Table1[Product_ID],[1]!Table1[Category])</f>
        <v>Beauty</v>
      </c>
      <c r="G1913">
        <f>_xlfn.XLOOKUP(Table1[[#This Row],[Product_ID]],[1]!Table1[Product_ID],[1]!Table1[Unit_Price])</f>
        <v>639</v>
      </c>
      <c r="H1913">
        <f>_xlfn.XLOOKUP(Table1[[#This Row],[Product_ID]],[1]!Table1[Product_ID],[1]!Table1[Cost])</f>
        <v>319.5</v>
      </c>
      <c r="I1913">
        <v>4</v>
      </c>
      <c r="J1913">
        <v>15</v>
      </c>
      <c r="K1913">
        <f>Table1[[#This Row],[Quantity]]*Table1[[#This Row],[Unit_Price]]</f>
        <v>2556</v>
      </c>
      <c r="L1913">
        <f>Table1[[#This Row],[Quantity]]*Table1[[#This Row],[Cost]]</f>
        <v>1278</v>
      </c>
      <c r="M1913">
        <f>Table1[[#This Row],[Sales]]-Table1[[#This Row],[Total_Cost]]</f>
        <v>1278</v>
      </c>
      <c r="N1913" s="1">
        <f>Table1[[#This Row],[Profit]]/Table1[[#This Row],[Sales]]</f>
        <v>0.5</v>
      </c>
      <c r="O1913" t="str">
        <f>TEXT(Table1[[#This Row],[Order_Date]],"mmmm")</f>
        <v>June</v>
      </c>
      <c r="P1913">
        <f>YEAR(Table1[[#This Row],[Order_Date]])</f>
        <v>2025</v>
      </c>
      <c r="Q1913" t="str">
        <f>"Q"&amp;ROUNDUP(MONTH(Table1[[#This Row],[Order_Date]])/3,0)</f>
        <v>Q2</v>
      </c>
    </row>
    <row r="1914" spans="1:17" x14ac:dyDescent="0.25">
      <c r="A1914" t="s">
        <v>3538</v>
      </c>
      <c r="B1914" t="s">
        <v>1759</v>
      </c>
      <c r="C1914" t="s">
        <v>1365</v>
      </c>
      <c r="D1914" t="s">
        <v>127</v>
      </c>
      <c r="E1914" t="str">
        <f>_xlfn.XLOOKUP(Table1[[#This Row],[Product_ID]],[1]!Table1[Product_ID],[1]!Table1[Product_Name])</f>
        <v>Sports Product 75</v>
      </c>
      <c r="F1914" t="str">
        <f>_xlfn.XLOOKUP(Table1[[#This Row],[Product_ID]],[1]!Table1[Product_ID],[1]!Table1[Category])</f>
        <v>Sports</v>
      </c>
      <c r="G1914">
        <f>_xlfn.XLOOKUP(Table1[[#This Row],[Product_ID]],[1]!Table1[Product_ID],[1]!Table1[Unit_Price])</f>
        <v>5435</v>
      </c>
      <c r="H1914">
        <f>_xlfn.XLOOKUP(Table1[[#This Row],[Product_ID]],[1]!Table1[Product_ID],[1]!Table1[Cost])</f>
        <v>3804.5</v>
      </c>
      <c r="I1914">
        <v>5</v>
      </c>
      <c r="J1914">
        <v>5</v>
      </c>
      <c r="K1914">
        <f>Table1[[#This Row],[Quantity]]*Table1[[#This Row],[Unit_Price]]</f>
        <v>27175</v>
      </c>
      <c r="L1914">
        <f>Table1[[#This Row],[Quantity]]*Table1[[#This Row],[Cost]]</f>
        <v>19022.5</v>
      </c>
      <c r="M1914">
        <f>Table1[[#This Row],[Sales]]-Table1[[#This Row],[Total_Cost]]</f>
        <v>8152.5</v>
      </c>
      <c r="N1914" s="1">
        <f>Table1[[#This Row],[Profit]]/Table1[[#This Row],[Sales]]</f>
        <v>0.3</v>
      </c>
      <c r="O1914" t="str">
        <f>TEXT(Table1[[#This Row],[Order_Date]],"mmmm")</f>
        <v>June</v>
      </c>
      <c r="P1914">
        <f>YEAR(Table1[[#This Row],[Order_Date]])</f>
        <v>2025</v>
      </c>
      <c r="Q1914" t="str">
        <f>"Q"&amp;ROUNDUP(MONTH(Table1[[#This Row],[Order_Date]])/3,0)</f>
        <v>Q2</v>
      </c>
    </row>
    <row r="1915" spans="1:17" x14ac:dyDescent="0.25">
      <c r="A1915" t="s">
        <v>3539</v>
      </c>
      <c r="B1915" t="s">
        <v>3016</v>
      </c>
      <c r="C1915" t="s">
        <v>447</v>
      </c>
      <c r="D1915" t="s">
        <v>85</v>
      </c>
      <c r="E1915" t="str">
        <f>_xlfn.XLOOKUP(Table1[[#This Row],[Product_ID]],[1]!Table1[Product_ID],[1]!Table1[Product_Name])</f>
        <v>Clothing Product 63</v>
      </c>
      <c r="F1915" t="str">
        <f>_xlfn.XLOOKUP(Table1[[#This Row],[Product_ID]],[1]!Table1[Product_ID],[1]!Table1[Category])</f>
        <v>Clothing</v>
      </c>
      <c r="G1915">
        <f>_xlfn.XLOOKUP(Table1[[#This Row],[Product_ID]],[1]!Table1[Product_ID],[1]!Table1[Unit_Price])</f>
        <v>3643</v>
      </c>
      <c r="H1915">
        <f>_xlfn.XLOOKUP(Table1[[#This Row],[Product_ID]],[1]!Table1[Product_ID],[1]!Table1[Cost])</f>
        <v>2185.8000000000002</v>
      </c>
      <c r="I1915">
        <v>1</v>
      </c>
      <c r="J1915">
        <v>20</v>
      </c>
      <c r="K1915">
        <f>Table1[[#This Row],[Quantity]]*Table1[[#This Row],[Unit_Price]]</f>
        <v>3643</v>
      </c>
      <c r="L1915">
        <f>Table1[[#This Row],[Quantity]]*Table1[[#This Row],[Cost]]</f>
        <v>2185.8000000000002</v>
      </c>
      <c r="M1915">
        <f>Table1[[#This Row],[Sales]]-Table1[[#This Row],[Total_Cost]]</f>
        <v>1457.1999999999998</v>
      </c>
      <c r="N1915" s="1">
        <f>Table1[[#This Row],[Profit]]/Table1[[#This Row],[Sales]]</f>
        <v>0.39999999999999997</v>
      </c>
      <c r="O1915" t="str">
        <f>TEXT(Table1[[#This Row],[Order_Date]],"mmmm")</f>
        <v>October</v>
      </c>
      <c r="P1915">
        <f>YEAR(Table1[[#This Row],[Order_Date]])</f>
        <v>2025</v>
      </c>
      <c r="Q1915" t="str">
        <f>"Q"&amp;ROUNDUP(MONTH(Table1[[#This Row],[Order_Date]])/3,0)</f>
        <v>Q4</v>
      </c>
    </row>
    <row r="1916" spans="1:17" x14ac:dyDescent="0.25">
      <c r="A1916" t="s">
        <v>3540</v>
      </c>
      <c r="B1916" t="s">
        <v>2643</v>
      </c>
      <c r="C1916" t="s">
        <v>2198</v>
      </c>
      <c r="D1916" t="s">
        <v>999</v>
      </c>
      <c r="E1916" t="str">
        <f>_xlfn.XLOOKUP(Table1[[#This Row],[Product_ID]],[1]!Table1[Product_ID],[1]!Table1[Product_Name])</f>
        <v>Beauty Product 51</v>
      </c>
      <c r="F1916" t="str">
        <f>_xlfn.XLOOKUP(Table1[[#This Row],[Product_ID]],[1]!Table1[Product_ID],[1]!Table1[Category])</f>
        <v>Beauty</v>
      </c>
      <c r="G1916">
        <f>_xlfn.XLOOKUP(Table1[[#This Row],[Product_ID]],[1]!Table1[Product_ID],[1]!Table1[Unit_Price])</f>
        <v>1507</v>
      </c>
      <c r="H1916">
        <f>_xlfn.XLOOKUP(Table1[[#This Row],[Product_ID]],[1]!Table1[Product_ID],[1]!Table1[Cost])</f>
        <v>753.5</v>
      </c>
      <c r="I1916">
        <v>4</v>
      </c>
      <c r="J1916">
        <v>15</v>
      </c>
      <c r="K1916">
        <f>Table1[[#This Row],[Quantity]]*Table1[[#This Row],[Unit_Price]]</f>
        <v>6028</v>
      </c>
      <c r="L1916">
        <f>Table1[[#This Row],[Quantity]]*Table1[[#This Row],[Cost]]</f>
        <v>3014</v>
      </c>
      <c r="M1916">
        <f>Table1[[#This Row],[Sales]]-Table1[[#This Row],[Total_Cost]]</f>
        <v>3014</v>
      </c>
      <c r="N1916" s="1">
        <f>Table1[[#This Row],[Profit]]/Table1[[#This Row],[Sales]]</f>
        <v>0.5</v>
      </c>
      <c r="O1916" t="str">
        <f>TEXT(Table1[[#This Row],[Order_Date]],"mmmm")</f>
        <v>July</v>
      </c>
      <c r="P1916">
        <f>YEAR(Table1[[#This Row],[Order_Date]])</f>
        <v>2024</v>
      </c>
      <c r="Q1916" t="str">
        <f>"Q"&amp;ROUNDUP(MONTH(Table1[[#This Row],[Order_Date]])/3,0)</f>
        <v>Q3</v>
      </c>
    </row>
    <row r="1917" spans="1:17" x14ac:dyDescent="0.25">
      <c r="A1917" t="s">
        <v>3541</v>
      </c>
      <c r="B1917" t="s">
        <v>242</v>
      </c>
      <c r="C1917" t="s">
        <v>904</v>
      </c>
      <c r="D1917" t="s">
        <v>9</v>
      </c>
      <c r="E1917" t="str">
        <f>_xlfn.XLOOKUP(Table1[[#This Row],[Product_ID]],[1]!Table1[Product_ID],[1]!Table1[Product_Name])</f>
        <v>Home &amp; Kitchen Product 10</v>
      </c>
      <c r="F1917" t="str">
        <f>_xlfn.XLOOKUP(Table1[[#This Row],[Product_ID]],[1]!Table1[Product_ID],[1]!Table1[Category])</f>
        <v>Home &amp; Kitchen</v>
      </c>
      <c r="G1917">
        <f>_xlfn.XLOOKUP(Table1[[#This Row],[Product_ID]],[1]!Table1[Product_ID],[1]!Table1[Unit_Price])</f>
        <v>10936</v>
      </c>
      <c r="H1917">
        <f>_xlfn.XLOOKUP(Table1[[#This Row],[Product_ID]],[1]!Table1[Product_ID],[1]!Table1[Cost])</f>
        <v>6561.6</v>
      </c>
      <c r="I1917">
        <v>4</v>
      </c>
      <c r="J1917">
        <v>10</v>
      </c>
      <c r="K1917">
        <f>Table1[[#This Row],[Quantity]]*Table1[[#This Row],[Unit_Price]]</f>
        <v>43744</v>
      </c>
      <c r="L1917">
        <f>Table1[[#This Row],[Quantity]]*Table1[[#This Row],[Cost]]</f>
        <v>26246.400000000001</v>
      </c>
      <c r="M1917">
        <f>Table1[[#This Row],[Sales]]-Table1[[#This Row],[Total_Cost]]</f>
        <v>17497.599999999999</v>
      </c>
      <c r="N1917" s="1">
        <f>Table1[[#This Row],[Profit]]/Table1[[#This Row],[Sales]]</f>
        <v>0.39999999999999997</v>
      </c>
      <c r="O1917" t="str">
        <f>TEXT(Table1[[#This Row],[Order_Date]],"mmmm")</f>
        <v>July</v>
      </c>
      <c r="P1917">
        <f>YEAR(Table1[[#This Row],[Order_Date]])</f>
        <v>2025</v>
      </c>
      <c r="Q1917" t="str">
        <f>"Q"&amp;ROUNDUP(MONTH(Table1[[#This Row],[Order_Date]])/3,0)</f>
        <v>Q3</v>
      </c>
    </row>
    <row r="1918" spans="1:17" x14ac:dyDescent="0.25">
      <c r="A1918" t="s">
        <v>3542</v>
      </c>
      <c r="B1918" t="s">
        <v>1795</v>
      </c>
      <c r="C1918" t="s">
        <v>3543</v>
      </c>
      <c r="D1918" t="s">
        <v>67</v>
      </c>
      <c r="E1918" t="str">
        <f>_xlfn.XLOOKUP(Table1[[#This Row],[Product_ID]],[1]!Table1[Product_ID],[1]!Table1[Product_Name])</f>
        <v>Home &amp; Kitchen Product 12</v>
      </c>
      <c r="F1918" t="str">
        <f>_xlfn.XLOOKUP(Table1[[#This Row],[Product_ID]],[1]!Table1[Product_ID],[1]!Table1[Category])</f>
        <v>Home &amp; Kitchen</v>
      </c>
      <c r="G1918">
        <f>_xlfn.XLOOKUP(Table1[[#This Row],[Product_ID]],[1]!Table1[Product_ID],[1]!Table1[Unit_Price])</f>
        <v>1513</v>
      </c>
      <c r="H1918">
        <f>_xlfn.XLOOKUP(Table1[[#This Row],[Product_ID]],[1]!Table1[Product_ID],[1]!Table1[Cost])</f>
        <v>907.8</v>
      </c>
      <c r="I1918">
        <v>3</v>
      </c>
      <c r="J1918">
        <v>0</v>
      </c>
      <c r="K1918">
        <f>Table1[[#This Row],[Quantity]]*Table1[[#This Row],[Unit_Price]]</f>
        <v>4539</v>
      </c>
      <c r="L1918">
        <f>Table1[[#This Row],[Quantity]]*Table1[[#This Row],[Cost]]</f>
        <v>2723.3999999999996</v>
      </c>
      <c r="M1918">
        <f>Table1[[#This Row],[Sales]]-Table1[[#This Row],[Total_Cost]]</f>
        <v>1815.6000000000004</v>
      </c>
      <c r="N1918" s="1">
        <f>Table1[[#This Row],[Profit]]/Table1[[#This Row],[Sales]]</f>
        <v>0.40000000000000008</v>
      </c>
      <c r="O1918" t="str">
        <f>TEXT(Table1[[#This Row],[Order_Date]],"mmmm")</f>
        <v>April</v>
      </c>
      <c r="P1918">
        <f>YEAR(Table1[[#This Row],[Order_Date]])</f>
        <v>2025</v>
      </c>
      <c r="Q1918" t="str">
        <f>"Q"&amp;ROUNDUP(MONTH(Table1[[#This Row],[Order_Date]])/3,0)</f>
        <v>Q2</v>
      </c>
    </row>
    <row r="1919" spans="1:17" x14ac:dyDescent="0.25">
      <c r="A1919" t="s">
        <v>3544</v>
      </c>
      <c r="B1919" t="s">
        <v>1910</v>
      </c>
      <c r="C1919" t="s">
        <v>1621</v>
      </c>
      <c r="D1919" t="s">
        <v>855</v>
      </c>
      <c r="E1919" t="str">
        <f>_xlfn.XLOOKUP(Table1[[#This Row],[Product_ID]],[1]!Table1[Product_ID],[1]!Table1[Product_Name])</f>
        <v>Sports Product 62</v>
      </c>
      <c r="F1919" t="str">
        <f>_xlfn.XLOOKUP(Table1[[#This Row],[Product_ID]],[1]!Table1[Product_ID],[1]!Table1[Category])</f>
        <v>Sports</v>
      </c>
      <c r="G1919">
        <f>_xlfn.XLOOKUP(Table1[[#This Row],[Product_ID]],[1]!Table1[Product_ID],[1]!Table1[Unit_Price])</f>
        <v>2777</v>
      </c>
      <c r="H1919">
        <f>_xlfn.XLOOKUP(Table1[[#This Row],[Product_ID]],[1]!Table1[Product_ID],[1]!Table1[Cost])</f>
        <v>1943.9</v>
      </c>
      <c r="I1919">
        <v>2</v>
      </c>
      <c r="J1919">
        <v>0</v>
      </c>
      <c r="K1919">
        <f>Table1[[#This Row],[Quantity]]*Table1[[#This Row],[Unit_Price]]</f>
        <v>5554</v>
      </c>
      <c r="L1919">
        <f>Table1[[#This Row],[Quantity]]*Table1[[#This Row],[Cost]]</f>
        <v>3887.8</v>
      </c>
      <c r="M1919">
        <f>Table1[[#This Row],[Sales]]-Table1[[#This Row],[Total_Cost]]</f>
        <v>1666.1999999999998</v>
      </c>
      <c r="N1919" s="1">
        <f>Table1[[#This Row],[Profit]]/Table1[[#This Row],[Sales]]</f>
        <v>0.3</v>
      </c>
      <c r="O1919" t="str">
        <f>TEXT(Table1[[#This Row],[Order_Date]],"mmmm")</f>
        <v>April</v>
      </c>
      <c r="P1919">
        <f>YEAR(Table1[[#This Row],[Order_Date]])</f>
        <v>2024</v>
      </c>
      <c r="Q1919" t="str">
        <f>"Q"&amp;ROUNDUP(MONTH(Table1[[#This Row],[Order_Date]])/3,0)</f>
        <v>Q2</v>
      </c>
    </row>
    <row r="1920" spans="1:17" x14ac:dyDescent="0.25">
      <c r="A1920" t="s">
        <v>3545</v>
      </c>
      <c r="B1920" t="s">
        <v>2254</v>
      </c>
      <c r="C1920" t="s">
        <v>1828</v>
      </c>
      <c r="D1920" t="s">
        <v>362</v>
      </c>
      <c r="E1920" t="str">
        <f>_xlfn.XLOOKUP(Table1[[#This Row],[Product_ID]],[1]!Table1[Product_ID],[1]!Table1[Product_Name])</f>
        <v>Clothing Product 25</v>
      </c>
      <c r="F1920" t="str">
        <f>_xlfn.XLOOKUP(Table1[[#This Row],[Product_ID]],[1]!Table1[Product_ID],[1]!Table1[Category])</f>
        <v>Clothing</v>
      </c>
      <c r="G1920">
        <f>_xlfn.XLOOKUP(Table1[[#This Row],[Product_ID]],[1]!Table1[Product_ID],[1]!Table1[Unit_Price])</f>
        <v>696</v>
      </c>
      <c r="H1920">
        <f>_xlfn.XLOOKUP(Table1[[#This Row],[Product_ID]],[1]!Table1[Product_ID],[1]!Table1[Cost])</f>
        <v>348</v>
      </c>
      <c r="I1920">
        <v>3</v>
      </c>
      <c r="J1920">
        <v>15</v>
      </c>
      <c r="K1920">
        <f>Table1[[#This Row],[Quantity]]*Table1[[#This Row],[Unit_Price]]</f>
        <v>2088</v>
      </c>
      <c r="L1920">
        <f>Table1[[#This Row],[Quantity]]*Table1[[#This Row],[Cost]]</f>
        <v>1044</v>
      </c>
      <c r="M1920">
        <f>Table1[[#This Row],[Sales]]-Table1[[#This Row],[Total_Cost]]</f>
        <v>1044</v>
      </c>
      <c r="N1920" s="1">
        <f>Table1[[#This Row],[Profit]]/Table1[[#This Row],[Sales]]</f>
        <v>0.5</v>
      </c>
      <c r="O1920" t="str">
        <f>TEXT(Table1[[#This Row],[Order_Date]],"mmmm")</f>
        <v>October</v>
      </c>
      <c r="P1920">
        <f>YEAR(Table1[[#This Row],[Order_Date]])</f>
        <v>2024</v>
      </c>
      <c r="Q1920" t="str">
        <f>"Q"&amp;ROUNDUP(MONTH(Table1[[#This Row],[Order_Date]])/3,0)</f>
        <v>Q4</v>
      </c>
    </row>
    <row r="1921" spans="1:17" x14ac:dyDescent="0.25">
      <c r="A1921" t="s">
        <v>3546</v>
      </c>
      <c r="B1921" t="s">
        <v>2023</v>
      </c>
      <c r="C1921" t="s">
        <v>310</v>
      </c>
      <c r="D1921" t="s">
        <v>96</v>
      </c>
      <c r="E1921" t="str">
        <f>_xlfn.XLOOKUP(Table1[[#This Row],[Product_ID]],[1]!Table1[Product_ID],[1]!Table1[Product_Name])</f>
        <v>Electronics Product 91</v>
      </c>
      <c r="F1921" t="str">
        <f>_xlfn.XLOOKUP(Table1[[#This Row],[Product_ID]],[1]!Table1[Product_ID],[1]!Table1[Category])</f>
        <v>Electronics</v>
      </c>
      <c r="G1921">
        <f>_xlfn.XLOOKUP(Table1[[#This Row],[Product_ID]],[1]!Table1[Product_ID],[1]!Table1[Unit_Price])</f>
        <v>45348</v>
      </c>
      <c r="H1921">
        <f>_xlfn.XLOOKUP(Table1[[#This Row],[Product_ID]],[1]!Table1[Product_ID],[1]!Table1[Cost])</f>
        <v>27208.799999999999</v>
      </c>
      <c r="I1921">
        <v>5</v>
      </c>
      <c r="J1921">
        <v>20</v>
      </c>
      <c r="K1921">
        <f>Table1[[#This Row],[Quantity]]*Table1[[#This Row],[Unit_Price]]</f>
        <v>226740</v>
      </c>
      <c r="L1921">
        <f>Table1[[#This Row],[Quantity]]*Table1[[#This Row],[Cost]]</f>
        <v>136044</v>
      </c>
      <c r="M1921">
        <f>Table1[[#This Row],[Sales]]-Table1[[#This Row],[Total_Cost]]</f>
        <v>90696</v>
      </c>
      <c r="N1921" s="1">
        <f>Table1[[#This Row],[Profit]]/Table1[[#This Row],[Sales]]</f>
        <v>0.4</v>
      </c>
      <c r="O1921" t="str">
        <f>TEXT(Table1[[#This Row],[Order_Date]],"mmmm")</f>
        <v>April</v>
      </c>
      <c r="P1921">
        <f>YEAR(Table1[[#This Row],[Order_Date]])</f>
        <v>2025</v>
      </c>
      <c r="Q1921" t="str">
        <f>"Q"&amp;ROUNDUP(MONTH(Table1[[#This Row],[Order_Date]])/3,0)</f>
        <v>Q2</v>
      </c>
    </row>
    <row r="1922" spans="1:17" x14ac:dyDescent="0.25">
      <c r="A1922" t="s">
        <v>3547</v>
      </c>
      <c r="B1922" t="s">
        <v>1177</v>
      </c>
      <c r="C1922" t="s">
        <v>1731</v>
      </c>
      <c r="D1922" t="s">
        <v>659</v>
      </c>
      <c r="E1922" t="str">
        <f>_xlfn.XLOOKUP(Table1[[#This Row],[Product_ID]],[1]!Table1[Product_ID],[1]!Table1[Product_Name])</f>
        <v>Beauty Product 43</v>
      </c>
      <c r="F1922" t="str">
        <f>_xlfn.XLOOKUP(Table1[[#This Row],[Product_ID]],[1]!Table1[Product_ID],[1]!Table1[Category])</f>
        <v>Beauty</v>
      </c>
      <c r="G1922">
        <f>_xlfn.XLOOKUP(Table1[[#This Row],[Product_ID]],[1]!Table1[Product_ID],[1]!Table1[Unit_Price])</f>
        <v>1637</v>
      </c>
      <c r="H1922">
        <f>_xlfn.XLOOKUP(Table1[[#This Row],[Product_ID]],[1]!Table1[Product_ID],[1]!Table1[Cost])</f>
        <v>818.5</v>
      </c>
      <c r="I1922">
        <v>4</v>
      </c>
      <c r="J1922">
        <v>10</v>
      </c>
      <c r="K1922">
        <f>Table1[[#This Row],[Quantity]]*Table1[[#This Row],[Unit_Price]]</f>
        <v>6548</v>
      </c>
      <c r="L1922">
        <f>Table1[[#This Row],[Quantity]]*Table1[[#This Row],[Cost]]</f>
        <v>3274</v>
      </c>
      <c r="M1922">
        <f>Table1[[#This Row],[Sales]]-Table1[[#This Row],[Total_Cost]]</f>
        <v>3274</v>
      </c>
      <c r="N1922" s="1">
        <f>Table1[[#This Row],[Profit]]/Table1[[#This Row],[Sales]]</f>
        <v>0.5</v>
      </c>
      <c r="O1922" t="str">
        <f>TEXT(Table1[[#This Row],[Order_Date]],"mmmm")</f>
        <v>June</v>
      </c>
      <c r="P1922">
        <f>YEAR(Table1[[#This Row],[Order_Date]])</f>
        <v>2024</v>
      </c>
      <c r="Q1922" t="str">
        <f>"Q"&amp;ROUNDUP(MONTH(Table1[[#This Row],[Order_Date]])/3,0)</f>
        <v>Q2</v>
      </c>
    </row>
    <row r="1923" spans="1:17" x14ac:dyDescent="0.25">
      <c r="A1923" t="s">
        <v>3548</v>
      </c>
      <c r="B1923" t="s">
        <v>315</v>
      </c>
      <c r="C1923" t="s">
        <v>2198</v>
      </c>
      <c r="D1923" t="s">
        <v>189</v>
      </c>
      <c r="E1923" t="str">
        <f>_xlfn.XLOOKUP(Table1[[#This Row],[Product_ID]],[1]!Table1[Product_ID],[1]!Table1[Product_Name])</f>
        <v>Home &amp; Kitchen Product 79</v>
      </c>
      <c r="F1923" t="str">
        <f>_xlfn.XLOOKUP(Table1[[#This Row],[Product_ID]],[1]!Table1[Product_ID],[1]!Table1[Category])</f>
        <v>Home &amp; Kitchen</v>
      </c>
      <c r="G1923">
        <f>_xlfn.XLOOKUP(Table1[[#This Row],[Product_ID]],[1]!Table1[Product_ID],[1]!Table1[Unit_Price])</f>
        <v>10900</v>
      </c>
      <c r="H1923">
        <f>_xlfn.XLOOKUP(Table1[[#This Row],[Product_ID]],[1]!Table1[Product_ID],[1]!Table1[Cost])</f>
        <v>5450</v>
      </c>
      <c r="I1923">
        <v>5</v>
      </c>
      <c r="J1923">
        <v>5</v>
      </c>
      <c r="K1923">
        <f>Table1[[#This Row],[Quantity]]*Table1[[#This Row],[Unit_Price]]</f>
        <v>54500</v>
      </c>
      <c r="L1923">
        <f>Table1[[#This Row],[Quantity]]*Table1[[#This Row],[Cost]]</f>
        <v>27250</v>
      </c>
      <c r="M1923">
        <f>Table1[[#This Row],[Sales]]-Table1[[#This Row],[Total_Cost]]</f>
        <v>27250</v>
      </c>
      <c r="N1923" s="1">
        <f>Table1[[#This Row],[Profit]]/Table1[[#This Row],[Sales]]</f>
        <v>0.5</v>
      </c>
      <c r="O1923" t="str">
        <f>TEXT(Table1[[#This Row],[Order_Date]],"mmmm")</f>
        <v>May</v>
      </c>
      <c r="P1923">
        <f>YEAR(Table1[[#This Row],[Order_Date]])</f>
        <v>2025</v>
      </c>
      <c r="Q1923" t="str">
        <f>"Q"&amp;ROUNDUP(MONTH(Table1[[#This Row],[Order_Date]])/3,0)</f>
        <v>Q2</v>
      </c>
    </row>
    <row r="1924" spans="1:17" x14ac:dyDescent="0.25">
      <c r="A1924" t="s">
        <v>3549</v>
      </c>
      <c r="B1924" t="s">
        <v>2359</v>
      </c>
      <c r="C1924" t="s">
        <v>429</v>
      </c>
      <c r="D1924" t="s">
        <v>377</v>
      </c>
      <c r="E1924" t="str">
        <f>_xlfn.XLOOKUP(Table1[[#This Row],[Product_ID]],[1]!Table1[Product_ID],[1]!Table1[Product_Name])</f>
        <v>Sports Product 2</v>
      </c>
      <c r="F1924" t="str">
        <f>_xlfn.XLOOKUP(Table1[[#This Row],[Product_ID]],[1]!Table1[Product_ID],[1]!Table1[Category])</f>
        <v>Sports</v>
      </c>
      <c r="G1924">
        <f>_xlfn.XLOOKUP(Table1[[#This Row],[Product_ID]],[1]!Table1[Product_ID],[1]!Table1[Unit_Price])</f>
        <v>4241</v>
      </c>
      <c r="H1924">
        <f>_xlfn.XLOOKUP(Table1[[#This Row],[Product_ID]],[1]!Table1[Product_ID],[1]!Table1[Cost])</f>
        <v>2120.5</v>
      </c>
      <c r="I1924">
        <v>4</v>
      </c>
      <c r="J1924">
        <v>10</v>
      </c>
      <c r="K1924">
        <f>Table1[[#This Row],[Quantity]]*Table1[[#This Row],[Unit_Price]]</f>
        <v>16964</v>
      </c>
      <c r="L1924">
        <f>Table1[[#This Row],[Quantity]]*Table1[[#This Row],[Cost]]</f>
        <v>8482</v>
      </c>
      <c r="M1924">
        <f>Table1[[#This Row],[Sales]]-Table1[[#This Row],[Total_Cost]]</f>
        <v>8482</v>
      </c>
      <c r="N1924" s="1">
        <f>Table1[[#This Row],[Profit]]/Table1[[#This Row],[Sales]]</f>
        <v>0.5</v>
      </c>
      <c r="O1924" t="str">
        <f>TEXT(Table1[[#This Row],[Order_Date]],"mmmm")</f>
        <v>February</v>
      </c>
      <c r="P1924">
        <f>YEAR(Table1[[#This Row],[Order_Date]])</f>
        <v>2024</v>
      </c>
      <c r="Q1924" t="str">
        <f>"Q"&amp;ROUNDUP(MONTH(Table1[[#This Row],[Order_Date]])/3,0)</f>
        <v>Q1</v>
      </c>
    </row>
    <row r="1925" spans="1:17" x14ac:dyDescent="0.25">
      <c r="A1925" t="s">
        <v>3550</v>
      </c>
      <c r="B1925" t="s">
        <v>489</v>
      </c>
      <c r="C1925" t="s">
        <v>2198</v>
      </c>
      <c r="D1925" t="s">
        <v>313</v>
      </c>
      <c r="E1925" t="str">
        <f>_xlfn.XLOOKUP(Table1[[#This Row],[Product_ID]],[1]!Table1[Product_ID],[1]!Table1[Product_Name])</f>
        <v>Sports Product 44</v>
      </c>
      <c r="F1925" t="str">
        <f>_xlfn.XLOOKUP(Table1[[#This Row],[Product_ID]],[1]!Table1[Product_ID],[1]!Table1[Category])</f>
        <v>Sports</v>
      </c>
      <c r="G1925">
        <f>_xlfn.XLOOKUP(Table1[[#This Row],[Product_ID]],[1]!Table1[Product_ID],[1]!Table1[Unit_Price])</f>
        <v>5008</v>
      </c>
      <c r="H1925">
        <f>_xlfn.XLOOKUP(Table1[[#This Row],[Product_ID]],[1]!Table1[Product_ID],[1]!Table1[Cost])</f>
        <v>3505.6</v>
      </c>
      <c r="I1925">
        <v>1</v>
      </c>
      <c r="J1925">
        <v>20</v>
      </c>
      <c r="K1925">
        <f>Table1[[#This Row],[Quantity]]*Table1[[#This Row],[Unit_Price]]</f>
        <v>5008</v>
      </c>
      <c r="L1925">
        <f>Table1[[#This Row],[Quantity]]*Table1[[#This Row],[Cost]]</f>
        <v>3505.6</v>
      </c>
      <c r="M1925">
        <f>Table1[[#This Row],[Sales]]-Table1[[#This Row],[Total_Cost]]</f>
        <v>1502.4</v>
      </c>
      <c r="N1925" s="1">
        <f>Table1[[#This Row],[Profit]]/Table1[[#This Row],[Sales]]</f>
        <v>0.30000000000000004</v>
      </c>
      <c r="O1925" t="str">
        <f>TEXT(Table1[[#This Row],[Order_Date]],"mmmm")</f>
        <v>April</v>
      </c>
      <c r="P1925">
        <f>YEAR(Table1[[#This Row],[Order_Date]])</f>
        <v>2024</v>
      </c>
      <c r="Q1925" t="str">
        <f>"Q"&amp;ROUNDUP(MONTH(Table1[[#This Row],[Order_Date]])/3,0)</f>
        <v>Q2</v>
      </c>
    </row>
    <row r="1926" spans="1:17" x14ac:dyDescent="0.25">
      <c r="A1926" t="s">
        <v>3551</v>
      </c>
      <c r="B1926" t="s">
        <v>2469</v>
      </c>
      <c r="C1926" t="s">
        <v>3552</v>
      </c>
      <c r="D1926" t="s">
        <v>385</v>
      </c>
      <c r="E1926" t="str">
        <f>_xlfn.XLOOKUP(Table1[[#This Row],[Product_ID]],[1]!Table1[Product_ID],[1]!Table1[Product_Name])</f>
        <v>Sports Product 54</v>
      </c>
      <c r="F1926" t="str">
        <f>_xlfn.XLOOKUP(Table1[[#This Row],[Product_ID]],[1]!Table1[Product_ID],[1]!Table1[Category])</f>
        <v>Sports</v>
      </c>
      <c r="G1926">
        <f>_xlfn.XLOOKUP(Table1[[#This Row],[Product_ID]],[1]!Table1[Product_ID],[1]!Table1[Unit_Price])</f>
        <v>611</v>
      </c>
      <c r="H1926">
        <f>_xlfn.XLOOKUP(Table1[[#This Row],[Product_ID]],[1]!Table1[Product_ID],[1]!Table1[Cost])</f>
        <v>427.7</v>
      </c>
      <c r="I1926">
        <v>3</v>
      </c>
      <c r="J1926">
        <v>5</v>
      </c>
      <c r="K1926">
        <f>Table1[[#This Row],[Quantity]]*Table1[[#This Row],[Unit_Price]]</f>
        <v>1833</v>
      </c>
      <c r="L1926">
        <f>Table1[[#This Row],[Quantity]]*Table1[[#This Row],[Cost]]</f>
        <v>1283.0999999999999</v>
      </c>
      <c r="M1926">
        <f>Table1[[#This Row],[Sales]]-Table1[[#This Row],[Total_Cost]]</f>
        <v>549.90000000000009</v>
      </c>
      <c r="N1926" s="1">
        <f>Table1[[#This Row],[Profit]]/Table1[[#This Row],[Sales]]</f>
        <v>0.30000000000000004</v>
      </c>
      <c r="O1926" t="str">
        <f>TEXT(Table1[[#This Row],[Order_Date]],"mmmm")</f>
        <v>February</v>
      </c>
      <c r="P1926">
        <f>YEAR(Table1[[#This Row],[Order_Date]])</f>
        <v>2025</v>
      </c>
      <c r="Q1926" t="str">
        <f>"Q"&amp;ROUNDUP(MONTH(Table1[[#This Row],[Order_Date]])/3,0)</f>
        <v>Q1</v>
      </c>
    </row>
    <row r="1927" spans="1:17" x14ac:dyDescent="0.25">
      <c r="A1927" t="s">
        <v>3553</v>
      </c>
      <c r="B1927" t="s">
        <v>2079</v>
      </c>
      <c r="C1927" t="s">
        <v>1369</v>
      </c>
      <c r="D1927" t="s">
        <v>21</v>
      </c>
      <c r="E1927" t="str">
        <f>_xlfn.XLOOKUP(Table1[[#This Row],[Product_ID]],[1]!Table1[Product_ID],[1]!Table1[Product_Name])</f>
        <v>Electronics Product 77</v>
      </c>
      <c r="F1927" t="str">
        <f>_xlfn.XLOOKUP(Table1[[#This Row],[Product_ID]],[1]!Table1[Product_ID],[1]!Table1[Category])</f>
        <v>Electronics</v>
      </c>
      <c r="G1927">
        <f>_xlfn.XLOOKUP(Table1[[#This Row],[Product_ID]],[1]!Table1[Product_ID],[1]!Table1[Unit_Price])</f>
        <v>42787</v>
      </c>
      <c r="H1927">
        <f>_xlfn.XLOOKUP(Table1[[#This Row],[Product_ID]],[1]!Table1[Product_ID],[1]!Table1[Cost])</f>
        <v>29950.9</v>
      </c>
      <c r="I1927">
        <v>5</v>
      </c>
      <c r="J1927">
        <v>20</v>
      </c>
      <c r="K1927">
        <f>Table1[[#This Row],[Quantity]]*Table1[[#This Row],[Unit_Price]]</f>
        <v>213935</v>
      </c>
      <c r="L1927">
        <f>Table1[[#This Row],[Quantity]]*Table1[[#This Row],[Cost]]</f>
        <v>149754.5</v>
      </c>
      <c r="M1927">
        <f>Table1[[#This Row],[Sales]]-Table1[[#This Row],[Total_Cost]]</f>
        <v>64180.5</v>
      </c>
      <c r="N1927" s="1">
        <f>Table1[[#This Row],[Profit]]/Table1[[#This Row],[Sales]]</f>
        <v>0.3</v>
      </c>
      <c r="O1927" t="str">
        <f>TEXT(Table1[[#This Row],[Order_Date]],"mmmm")</f>
        <v>October</v>
      </c>
      <c r="P1927">
        <f>YEAR(Table1[[#This Row],[Order_Date]])</f>
        <v>2025</v>
      </c>
      <c r="Q1927" t="str">
        <f>"Q"&amp;ROUNDUP(MONTH(Table1[[#This Row],[Order_Date]])/3,0)</f>
        <v>Q4</v>
      </c>
    </row>
    <row r="1928" spans="1:17" x14ac:dyDescent="0.25">
      <c r="A1928" t="s">
        <v>3554</v>
      </c>
      <c r="B1928" t="s">
        <v>2639</v>
      </c>
      <c r="C1928" t="s">
        <v>2148</v>
      </c>
      <c r="D1928" t="s">
        <v>179</v>
      </c>
      <c r="E1928" t="str">
        <f>_xlfn.XLOOKUP(Table1[[#This Row],[Product_ID]],[1]!Table1[Product_ID],[1]!Table1[Product_Name])</f>
        <v>Beauty Product 58</v>
      </c>
      <c r="F1928" t="str">
        <f>_xlfn.XLOOKUP(Table1[[#This Row],[Product_ID]],[1]!Table1[Product_ID],[1]!Table1[Category])</f>
        <v>Beauty</v>
      </c>
      <c r="G1928">
        <f>_xlfn.XLOOKUP(Table1[[#This Row],[Product_ID]],[1]!Table1[Product_ID],[1]!Table1[Unit_Price])</f>
        <v>3598</v>
      </c>
      <c r="H1928">
        <f>_xlfn.XLOOKUP(Table1[[#This Row],[Product_ID]],[1]!Table1[Product_ID],[1]!Table1[Cost])</f>
        <v>2158.8000000000002</v>
      </c>
      <c r="I1928">
        <v>2</v>
      </c>
      <c r="J1928">
        <v>15</v>
      </c>
      <c r="K1928">
        <f>Table1[[#This Row],[Quantity]]*Table1[[#This Row],[Unit_Price]]</f>
        <v>7196</v>
      </c>
      <c r="L1928">
        <f>Table1[[#This Row],[Quantity]]*Table1[[#This Row],[Cost]]</f>
        <v>4317.6000000000004</v>
      </c>
      <c r="M1928">
        <f>Table1[[#This Row],[Sales]]-Table1[[#This Row],[Total_Cost]]</f>
        <v>2878.3999999999996</v>
      </c>
      <c r="N1928" s="1">
        <f>Table1[[#This Row],[Profit]]/Table1[[#This Row],[Sales]]</f>
        <v>0.39999999999999997</v>
      </c>
      <c r="O1928" t="str">
        <f>TEXT(Table1[[#This Row],[Order_Date]],"mmmm")</f>
        <v>February</v>
      </c>
      <c r="P1928">
        <f>YEAR(Table1[[#This Row],[Order_Date]])</f>
        <v>2024</v>
      </c>
      <c r="Q1928" t="str">
        <f>"Q"&amp;ROUNDUP(MONTH(Table1[[#This Row],[Order_Date]])/3,0)</f>
        <v>Q1</v>
      </c>
    </row>
    <row r="1929" spans="1:17" x14ac:dyDescent="0.25">
      <c r="A1929" t="s">
        <v>3555</v>
      </c>
      <c r="B1929" t="s">
        <v>35</v>
      </c>
      <c r="C1929" t="s">
        <v>877</v>
      </c>
      <c r="D1929" t="s">
        <v>585</v>
      </c>
      <c r="E1929" t="str">
        <f>_xlfn.XLOOKUP(Table1[[#This Row],[Product_ID]],[1]!Table1[Product_ID],[1]!Table1[Product_Name])</f>
        <v>Sports Product 80</v>
      </c>
      <c r="F1929" t="str">
        <f>_xlfn.XLOOKUP(Table1[[#This Row],[Product_ID]],[1]!Table1[Product_ID],[1]!Table1[Category])</f>
        <v>Sports</v>
      </c>
      <c r="G1929">
        <f>_xlfn.XLOOKUP(Table1[[#This Row],[Product_ID]],[1]!Table1[Product_ID],[1]!Table1[Unit_Price])</f>
        <v>4816</v>
      </c>
      <c r="H1929">
        <f>_xlfn.XLOOKUP(Table1[[#This Row],[Product_ID]],[1]!Table1[Product_ID],[1]!Table1[Cost])</f>
        <v>3371.2</v>
      </c>
      <c r="I1929">
        <v>4</v>
      </c>
      <c r="J1929">
        <v>10</v>
      </c>
      <c r="K1929">
        <f>Table1[[#This Row],[Quantity]]*Table1[[#This Row],[Unit_Price]]</f>
        <v>19264</v>
      </c>
      <c r="L1929">
        <f>Table1[[#This Row],[Quantity]]*Table1[[#This Row],[Cost]]</f>
        <v>13484.8</v>
      </c>
      <c r="M1929">
        <f>Table1[[#This Row],[Sales]]-Table1[[#This Row],[Total_Cost]]</f>
        <v>5779.2000000000007</v>
      </c>
      <c r="N1929" s="1">
        <f>Table1[[#This Row],[Profit]]/Table1[[#This Row],[Sales]]</f>
        <v>0.30000000000000004</v>
      </c>
      <c r="O1929" t="str">
        <f>TEXT(Table1[[#This Row],[Order_Date]],"mmmm")</f>
        <v>December</v>
      </c>
      <c r="P1929">
        <f>YEAR(Table1[[#This Row],[Order_Date]])</f>
        <v>2025</v>
      </c>
      <c r="Q1929" t="str">
        <f>"Q"&amp;ROUNDUP(MONTH(Table1[[#This Row],[Order_Date]])/3,0)</f>
        <v>Q4</v>
      </c>
    </row>
    <row r="1930" spans="1:17" x14ac:dyDescent="0.25">
      <c r="A1930" t="s">
        <v>3556</v>
      </c>
      <c r="B1930" t="s">
        <v>3320</v>
      </c>
      <c r="C1930" t="s">
        <v>256</v>
      </c>
      <c r="D1930" t="s">
        <v>842</v>
      </c>
      <c r="E1930" t="str">
        <f>_xlfn.XLOOKUP(Table1[[#This Row],[Product_ID]],[1]!Table1[Product_ID],[1]!Table1[Product_Name])</f>
        <v>Sports Product 35</v>
      </c>
      <c r="F1930" t="str">
        <f>_xlfn.XLOOKUP(Table1[[#This Row],[Product_ID]],[1]!Table1[Product_ID],[1]!Table1[Category])</f>
        <v>Sports</v>
      </c>
      <c r="G1930">
        <f>_xlfn.XLOOKUP(Table1[[#This Row],[Product_ID]],[1]!Table1[Product_ID],[1]!Table1[Unit_Price])</f>
        <v>3185</v>
      </c>
      <c r="H1930">
        <f>_xlfn.XLOOKUP(Table1[[#This Row],[Product_ID]],[1]!Table1[Product_ID],[1]!Table1[Cost])</f>
        <v>1592.5</v>
      </c>
      <c r="I1930">
        <v>5</v>
      </c>
      <c r="J1930">
        <v>0</v>
      </c>
      <c r="K1930">
        <f>Table1[[#This Row],[Quantity]]*Table1[[#This Row],[Unit_Price]]</f>
        <v>15925</v>
      </c>
      <c r="L1930">
        <f>Table1[[#This Row],[Quantity]]*Table1[[#This Row],[Cost]]</f>
        <v>7962.5</v>
      </c>
      <c r="M1930">
        <f>Table1[[#This Row],[Sales]]-Table1[[#This Row],[Total_Cost]]</f>
        <v>7962.5</v>
      </c>
      <c r="N1930" s="1">
        <f>Table1[[#This Row],[Profit]]/Table1[[#This Row],[Sales]]</f>
        <v>0.5</v>
      </c>
      <c r="O1930" t="str">
        <f>TEXT(Table1[[#This Row],[Order_Date]],"mmmm")</f>
        <v>August</v>
      </c>
      <c r="P1930">
        <f>YEAR(Table1[[#This Row],[Order_Date]])</f>
        <v>2025</v>
      </c>
      <c r="Q1930" t="str">
        <f>"Q"&amp;ROUNDUP(MONTH(Table1[[#This Row],[Order_Date]])/3,0)</f>
        <v>Q3</v>
      </c>
    </row>
    <row r="1931" spans="1:17" x14ac:dyDescent="0.25">
      <c r="A1931" t="s">
        <v>3557</v>
      </c>
      <c r="B1931" t="s">
        <v>2730</v>
      </c>
      <c r="C1931" t="s">
        <v>641</v>
      </c>
      <c r="D1931" t="s">
        <v>9</v>
      </c>
      <c r="E1931" t="str">
        <f>_xlfn.XLOOKUP(Table1[[#This Row],[Product_ID]],[1]!Table1[Product_ID],[1]!Table1[Product_Name])</f>
        <v>Home &amp; Kitchen Product 10</v>
      </c>
      <c r="F1931" t="str">
        <f>_xlfn.XLOOKUP(Table1[[#This Row],[Product_ID]],[1]!Table1[Product_ID],[1]!Table1[Category])</f>
        <v>Home &amp; Kitchen</v>
      </c>
      <c r="G1931">
        <f>_xlfn.XLOOKUP(Table1[[#This Row],[Product_ID]],[1]!Table1[Product_ID],[1]!Table1[Unit_Price])</f>
        <v>10936</v>
      </c>
      <c r="H1931">
        <f>_xlfn.XLOOKUP(Table1[[#This Row],[Product_ID]],[1]!Table1[Product_ID],[1]!Table1[Cost])</f>
        <v>6561.6</v>
      </c>
      <c r="I1931">
        <v>4</v>
      </c>
      <c r="J1931">
        <v>20</v>
      </c>
      <c r="K1931">
        <f>Table1[[#This Row],[Quantity]]*Table1[[#This Row],[Unit_Price]]</f>
        <v>43744</v>
      </c>
      <c r="L1931">
        <f>Table1[[#This Row],[Quantity]]*Table1[[#This Row],[Cost]]</f>
        <v>26246.400000000001</v>
      </c>
      <c r="M1931">
        <f>Table1[[#This Row],[Sales]]-Table1[[#This Row],[Total_Cost]]</f>
        <v>17497.599999999999</v>
      </c>
      <c r="N1931" s="1">
        <f>Table1[[#This Row],[Profit]]/Table1[[#This Row],[Sales]]</f>
        <v>0.39999999999999997</v>
      </c>
      <c r="O1931" t="str">
        <f>TEXT(Table1[[#This Row],[Order_Date]],"mmmm")</f>
        <v>June</v>
      </c>
      <c r="P1931">
        <f>YEAR(Table1[[#This Row],[Order_Date]])</f>
        <v>2024</v>
      </c>
      <c r="Q1931" t="str">
        <f>"Q"&amp;ROUNDUP(MONTH(Table1[[#This Row],[Order_Date]])/3,0)</f>
        <v>Q2</v>
      </c>
    </row>
    <row r="1932" spans="1:17" x14ac:dyDescent="0.25">
      <c r="A1932" t="s">
        <v>3558</v>
      </c>
      <c r="B1932" t="s">
        <v>1220</v>
      </c>
      <c r="C1932" t="s">
        <v>2659</v>
      </c>
      <c r="D1932" t="s">
        <v>281</v>
      </c>
      <c r="E1932" t="str">
        <f>_xlfn.XLOOKUP(Table1[[#This Row],[Product_ID]],[1]!Table1[Product_ID],[1]!Table1[Product_Name])</f>
        <v>Sports Product 9</v>
      </c>
      <c r="F1932" t="str">
        <f>_xlfn.XLOOKUP(Table1[[#This Row],[Product_ID]],[1]!Table1[Product_ID],[1]!Table1[Category])</f>
        <v>Sports</v>
      </c>
      <c r="G1932">
        <f>_xlfn.XLOOKUP(Table1[[#This Row],[Product_ID]],[1]!Table1[Product_ID],[1]!Table1[Unit_Price])</f>
        <v>10891</v>
      </c>
      <c r="H1932">
        <f>_xlfn.XLOOKUP(Table1[[#This Row],[Product_ID]],[1]!Table1[Product_ID],[1]!Table1[Cost])</f>
        <v>5445.5</v>
      </c>
      <c r="I1932">
        <v>2</v>
      </c>
      <c r="J1932">
        <v>0</v>
      </c>
      <c r="K1932">
        <f>Table1[[#This Row],[Quantity]]*Table1[[#This Row],[Unit_Price]]</f>
        <v>21782</v>
      </c>
      <c r="L1932">
        <f>Table1[[#This Row],[Quantity]]*Table1[[#This Row],[Cost]]</f>
        <v>10891</v>
      </c>
      <c r="M1932">
        <f>Table1[[#This Row],[Sales]]-Table1[[#This Row],[Total_Cost]]</f>
        <v>10891</v>
      </c>
      <c r="N1932" s="1">
        <f>Table1[[#This Row],[Profit]]/Table1[[#This Row],[Sales]]</f>
        <v>0.5</v>
      </c>
      <c r="O1932" t="str">
        <f>TEXT(Table1[[#This Row],[Order_Date]],"mmmm")</f>
        <v>January</v>
      </c>
      <c r="P1932">
        <f>YEAR(Table1[[#This Row],[Order_Date]])</f>
        <v>2024</v>
      </c>
      <c r="Q1932" t="str">
        <f>"Q"&amp;ROUNDUP(MONTH(Table1[[#This Row],[Order_Date]])/3,0)</f>
        <v>Q1</v>
      </c>
    </row>
    <row r="1933" spans="1:17" x14ac:dyDescent="0.25">
      <c r="A1933" t="s">
        <v>3559</v>
      </c>
      <c r="B1933" t="s">
        <v>1552</v>
      </c>
      <c r="C1933" t="s">
        <v>2081</v>
      </c>
      <c r="D1933" t="s">
        <v>195</v>
      </c>
      <c r="E1933" t="str">
        <f>_xlfn.XLOOKUP(Table1[[#This Row],[Product_ID]],[1]!Table1[Product_ID],[1]!Table1[Product_Name])</f>
        <v>Electronics Product 57</v>
      </c>
      <c r="F1933" t="str">
        <f>_xlfn.XLOOKUP(Table1[[#This Row],[Product_ID]],[1]!Table1[Product_ID],[1]!Table1[Category])</f>
        <v>Electronics</v>
      </c>
      <c r="G1933">
        <f>_xlfn.XLOOKUP(Table1[[#This Row],[Product_ID]],[1]!Table1[Product_ID],[1]!Table1[Unit_Price])</f>
        <v>26846</v>
      </c>
      <c r="H1933">
        <f>_xlfn.XLOOKUP(Table1[[#This Row],[Product_ID]],[1]!Table1[Product_ID],[1]!Table1[Cost])</f>
        <v>16107.6</v>
      </c>
      <c r="I1933">
        <v>2</v>
      </c>
      <c r="J1933">
        <v>20</v>
      </c>
      <c r="K1933">
        <f>Table1[[#This Row],[Quantity]]*Table1[[#This Row],[Unit_Price]]</f>
        <v>53692</v>
      </c>
      <c r="L1933">
        <f>Table1[[#This Row],[Quantity]]*Table1[[#This Row],[Cost]]</f>
        <v>32215.200000000001</v>
      </c>
      <c r="M1933">
        <f>Table1[[#This Row],[Sales]]-Table1[[#This Row],[Total_Cost]]</f>
        <v>21476.799999999999</v>
      </c>
      <c r="N1933" s="1">
        <f>Table1[[#This Row],[Profit]]/Table1[[#This Row],[Sales]]</f>
        <v>0.39999999999999997</v>
      </c>
      <c r="O1933" t="str">
        <f>TEXT(Table1[[#This Row],[Order_Date]],"mmmm")</f>
        <v>November</v>
      </c>
      <c r="P1933">
        <f>YEAR(Table1[[#This Row],[Order_Date]])</f>
        <v>2024</v>
      </c>
      <c r="Q1933" t="str">
        <f>"Q"&amp;ROUNDUP(MONTH(Table1[[#This Row],[Order_Date]])/3,0)</f>
        <v>Q4</v>
      </c>
    </row>
    <row r="1934" spans="1:17" x14ac:dyDescent="0.25">
      <c r="A1934" t="s">
        <v>3560</v>
      </c>
      <c r="B1934" t="s">
        <v>2204</v>
      </c>
      <c r="C1934" t="s">
        <v>3561</v>
      </c>
      <c r="D1934" t="s">
        <v>454</v>
      </c>
      <c r="E1934" t="str">
        <f>_xlfn.XLOOKUP(Table1[[#This Row],[Product_ID]],[1]!Table1[Product_ID],[1]!Table1[Product_Name])</f>
        <v>Home &amp; Kitchen Product 94</v>
      </c>
      <c r="F1934" t="str">
        <f>_xlfn.XLOOKUP(Table1[[#This Row],[Product_ID]],[1]!Table1[Product_ID],[1]!Table1[Category])</f>
        <v>Home &amp; Kitchen</v>
      </c>
      <c r="G1934">
        <f>_xlfn.XLOOKUP(Table1[[#This Row],[Product_ID]],[1]!Table1[Product_ID],[1]!Table1[Unit_Price])</f>
        <v>13434</v>
      </c>
      <c r="H1934">
        <f>_xlfn.XLOOKUP(Table1[[#This Row],[Product_ID]],[1]!Table1[Product_ID],[1]!Table1[Cost])</f>
        <v>9403.7999999999993</v>
      </c>
      <c r="I1934">
        <v>4</v>
      </c>
      <c r="J1934">
        <v>0</v>
      </c>
      <c r="K1934">
        <f>Table1[[#This Row],[Quantity]]*Table1[[#This Row],[Unit_Price]]</f>
        <v>53736</v>
      </c>
      <c r="L1934">
        <f>Table1[[#This Row],[Quantity]]*Table1[[#This Row],[Cost]]</f>
        <v>37615.199999999997</v>
      </c>
      <c r="M1934">
        <f>Table1[[#This Row],[Sales]]-Table1[[#This Row],[Total_Cost]]</f>
        <v>16120.800000000003</v>
      </c>
      <c r="N1934" s="1">
        <f>Table1[[#This Row],[Profit]]/Table1[[#This Row],[Sales]]</f>
        <v>0.30000000000000004</v>
      </c>
      <c r="O1934" t="str">
        <f>TEXT(Table1[[#This Row],[Order_Date]],"mmmm")</f>
        <v>September</v>
      </c>
      <c r="P1934">
        <f>YEAR(Table1[[#This Row],[Order_Date]])</f>
        <v>2024</v>
      </c>
      <c r="Q1934" t="str">
        <f>"Q"&amp;ROUNDUP(MONTH(Table1[[#This Row],[Order_Date]])/3,0)</f>
        <v>Q3</v>
      </c>
    </row>
    <row r="1935" spans="1:17" x14ac:dyDescent="0.25">
      <c r="A1935" t="s">
        <v>3562</v>
      </c>
      <c r="B1935" t="s">
        <v>2558</v>
      </c>
      <c r="C1935" t="s">
        <v>1630</v>
      </c>
      <c r="D1935" t="s">
        <v>426</v>
      </c>
      <c r="E1935" t="str">
        <f>_xlfn.XLOOKUP(Table1[[#This Row],[Product_ID]],[1]!Table1[Product_ID],[1]!Table1[Product_Name])</f>
        <v>Clothing Product 95</v>
      </c>
      <c r="F1935" t="str">
        <f>_xlfn.XLOOKUP(Table1[[#This Row],[Product_ID]],[1]!Table1[Product_ID],[1]!Table1[Category])</f>
        <v>Clothing</v>
      </c>
      <c r="G1935">
        <f>_xlfn.XLOOKUP(Table1[[#This Row],[Product_ID]],[1]!Table1[Product_ID],[1]!Table1[Unit_Price])</f>
        <v>4520</v>
      </c>
      <c r="H1935">
        <f>_xlfn.XLOOKUP(Table1[[#This Row],[Product_ID]],[1]!Table1[Product_ID],[1]!Table1[Cost])</f>
        <v>3164</v>
      </c>
      <c r="I1935">
        <v>4</v>
      </c>
      <c r="J1935">
        <v>5</v>
      </c>
      <c r="K1935">
        <f>Table1[[#This Row],[Quantity]]*Table1[[#This Row],[Unit_Price]]</f>
        <v>18080</v>
      </c>
      <c r="L1935">
        <f>Table1[[#This Row],[Quantity]]*Table1[[#This Row],[Cost]]</f>
        <v>12656</v>
      </c>
      <c r="M1935">
        <f>Table1[[#This Row],[Sales]]-Table1[[#This Row],[Total_Cost]]</f>
        <v>5424</v>
      </c>
      <c r="N1935" s="1">
        <f>Table1[[#This Row],[Profit]]/Table1[[#This Row],[Sales]]</f>
        <v>0.3</v>
      </c>
      <c r="O1935" t="str">
        <f>TEXT(Table1[[#This Row],[Order_Date]],"mmmm")</f>
        <v>January</v>
      </c>
      <c r="P1935">
        <f>YEAR(Table1[[#This Row],[Order_Date]])</f>
        <v>2024</v>
      </c>
      <c r="Q1935" t="str">
        <f>"Q"&amp;ROUNDUP(MONTH(Table1[[#This Row],[Order_Date]])/3,0)</f>
        <v>Q1</v>
      </c>
    </row>
    <row r="1936" spans="1:17" x14ac:dyDescent="0.25">
      <c r="A1936" t="s">
        <v>3563</v>
      </c>
      <c r="B1936" t="s">
        <v>647</v>
      </c>
      <c r="C1936" t="s">
        <v>1121</v>
      </c>
      <c r="D1936" t="s">
        <v>999</v>
      </c>
      <c r="E1936" t="str">
        <f>_xlfn.XLOOKUP(Table1[[#This Row],[Product_ID]],[1]!Table1[Product_ID],[1]!Table1[Product_Name])</f>
        <v>Beauty Product 51</v>
      </c>
      <c r="F1936" t="str">
        <f>_xlfn.XLOOKUP(Table1[[#This Row],[Product_ID]],[1]!Table1[Product_ID],[1]!Table1[Category])</f>
        <v>Beauty</v>
      </c>
      <c r="G1936">
        <f>_xlfn.XLOOKUP(Table1[[#This Row],[Product_ID]],[1]!Table1[Product_ID],[1]!Table1[Unit_Price])</f>
        <v>1507</v>
      </c>
      <c r="H1936">
        <f>_xlfn.XLOOKUP(Table1[[#This Row],[Product_ID]],[1]!Table1[Product_ID],[1]!Table1[Cost])</f>
        <v>753.5</v>
      </c>
      <c r="I1936">
        <v>1</v>
      </c>
      <c r="J1936">
        <v>15</v>
      </c>
      <c r="K1936">
        <f>Table1[[#This Row],[Quantity]]*Table1[[#This Row],[Unit_Price]]</f>
        <v>1507</v>
      </c>
      <c r="L1936">
        <f>Table1[[#This Row],[Quantity]]*Table1[[#This Row],[Cost]]</f>
        <v>753.5</v>
      </c>
      <c r="M1936">
        <f>Table1[[#This Row],[Sales]]-Table1[[#This Row],[Total_Cost]]</f>
        <v>753.5</v>
      </c>
      <c r="N1936" s="1">
        <f>Table1[[#This Row],[Profit]]/Table1[[#This Row],[Sales]]</f>
        <v>0.5</v>
      </c>
      <c r="O1936" t="str">
        <f>TEXT(Table1[[#This Row],[Order_Date]],"mmmm")</f>
        <v>May</v>
      </c>
      <c r="P1936">
        <f>YEAR(Table1[[#This Row],[Order_Date]])</f>
        <v>2024</v>
      </c>
      <c r="Q1936" t="str">
        <f>"Q"&amp;ROUNDUP(MONTH(Table1[[#This Row],[Order_Date]])/3,0)</f>
        <v>Q2</v>
      </c>
    </row>
    <row r="1937" spans="1:17" x14ac:dyDescent="0.25">
      <c r="A1937" t="s">
        <v>3564</v>
      </c>
      <c r="B1937" t="s">
        <v>3001</v>
      </c>
      <c r="C1937" t="s">
        <v>2330</v>
      </c>
      <c r="D1937" t="s">
        <v>585</v>
      </c>
      <c r="E1937" t="str">
        <f>_xlfn.XLOOKUP(Table1[[#This Row],[Product_ID]],[1]!Table1[Product_ID],[1]!Table1[Product_Name])</f>
        <v>Sports Product 80</v>
      </c>
      <c r="F1937" t="str">
        <f>_xlfn.XLOOKUP(Table1[[#This Row],[Product_ID]],[1]!Table1[Product_ID],[1]!Table1[Category])</f>
        <v>Sports</v>
      </c>
      <c r="G1937">
        <f>_xlfn.XLOOKUP(Table1[[#This Row],[Product_ID]],[1]!Table1[Product_ID],[1]!Table1[Unit_Price])</f>
        <v>4816</v>
      </c>
      <c r="H1937">
        <f>_xlfn.XLOOKUP(Table1[[#This Row],[Product_ID]],[1]!Table1[Product_ID],[1]!Table1[Cost])</f>
        <v>3371.2</v>
      </c>
      <c r="I1937">
        <v>1</v>
      </c>
      <c r="J1937">
        <v>0</v>
      </c>
      <c r="K1937">
        <f>Table1[[#This Row],[Quantity]]*Table1[[#This Row],[Unit_Price]]</f>
        <v>4816</v>
      </c>
      <c r="L1937">
        <f>Table1[[#This Row],[Quantity]]*Table1[[#This Row],[Cost]]</f>
        <v>3371.2</v>
      </c>
      <c r="M1937">
        <f>Table1[[#This Row],[Sales]]-Table1[[#This Row],[Total_Cost]]</f>
        <v>1444.8000000000002</v>
      </c>
      <c r="N1937" s="1">
        <f>Table1[[#This Row],[Profit]]/Table1[[#This Row],[Sales]]</f>
        <v>0.30000000000000004</v>
      </c>
      <c r="O1937" t="str">
        <f>TEXT(Table1[[#This Row],[Order_Date]],"mmmm")</f>
        <v>October</v>
      </c>
      <c r="P1937">
        <f>YEAR(Table1[[#This Row],[Order_Date]])</f>
        <v>2024</v>
      </c>
      <c r="Q1937" t="str">
        <f>"Q"&amp;ROUNDUP(MONTH(Table1[[#This Row],[Order_Date]])/3,0)</f>
        <v>Q4</v>
      </c>
    </row>
    <row r="1938" spans="1:17" x14ac:dyDescent="0.25">
      <c r="A1938" t="s">
        <v>3565</v>
      </c>
      <c r="B1938" t="s">
        <v>2463</v>
      </c>
      <c r="C1938" t="s">
        <v>44</v>
      </c>
      <c r="D1938" t="s">
        <v>585</v>
      </c>
      <c r="E1938" t="str">
        <f>_xlfn.XLOOKUP(Table1[[#This Row],[Product_ID]],[1]!Table1[Product_ID],[1]!Table1[Product_Name])</f>
        <v>Sports Product 80</v>
      </c>
      <c r="F1938" t="str">
        <f>_xlfn.XLOOKUP(Table1[[#This Row],[Product_ID]],[1]!Table1[Product_ID],[1]!Table1[Category])</f>
        <v>Sports</v>
      </c>
      <c r="G1938">
        <f>_xlfn.XLOOKUP(Table1[[#This Row],[Product_ID]],[1]!Table1[Product_ID],[1]!Table1[Unit_Price])</f>
        <v>4816</v>
      </c>
      <c r="H1938">
        <f>_xlfn.XLOOKUP(Table1[[#This Row],[Product_ID]],[1]!Table1[Product_ID],[1]!Table1[Cost])</f>
        <v>3371.2</v>
      </c>
      <c r="I1938">
        <v>5</v>
      </c>
      <c r="J1938">
        <v>10</v>
      </c>
      <c r="K1938">
        <f>Table1[[#This Row],[Quantity]]*Table1[[#This Row],[Unit_Price]]</f>
        <v>24080</v>
      </c>
      <c r="L1938">
        <f>Table1[[#This Row],[Quantity]]*Table1[[#This Row],[Cost]]</f>
        <v>16856</v>
      </c>
      <c r="M1938">
        <f>Table1[[#This Row],[Sales]]-Table1[[#This Row],[Total_Cost]]</f>
        <v>7224</v>
      </c>
      <c r="N1938" s="1">
        <f>Table1[[#This Row],[Profit]]/Table1[[#This Row],[Sales]]</f>
        <v>0.3</v>
      </c>
      <c r="O1938" t="str">
        <f>TEXT(Table1[[#This Row],[Order_Date]],"mmmm")</f>
        <v>November</v>
      </c>
      <c r="P1938">
        <f>YEAR(Table1[[#This Row],[Order_Date]])</f>
        <v>2025</v>
      </c>
      <c r="Q1938" t="str">
        <f>"Q"&amp;ROUNDUP(MONTH(Table1[[#This Row],[Order_Date]])/3,0)</f>
        <v>Q4</v>
      </c>
    </row>
    <row r="1939" spans="1:17" x14ac:dyDescent="0.25">
      <c r="A1939" t="s">
        <v>3566</v>
      </c>
      <c r="B1939" t="s">
        <v>2193</v>
      </c>
      <c r="C1939" t="s">
        <v>877</v>
      </c>
      <c r="D1939" t="s">
        <v>264</v>
      </c>
      <c r="E1939" t="str">
        <f>_xlfn.XLOOKUP(Table1[[#This Row],[Product_ID]],[1]!Table1[Product_ID],[1]!Table1[Product_Name])</f>
        <v>Clothing Product 96</v>
      </c>
      <c r="F1939" t="str">
        <f>_xlfn.XLOOKUP(Table1[[#This Row],[Product_ID]],[1]!Table1[Product_ID],[1]!Table1[Category])</f>
        <v>Clothing</v>
      </c>
      <c r="G1939">
        <f>_xlfn.XLOOKUP(Table1[[#This Row],[Product_ID]],[1]!Table1[Product_ID],[1]!Table1[Unit_Price])</f>
        <v>483</v>
      </c>
      <c r="H1939">
        <f>_xlfn.XLOOKUP(Table1[[#This Row],[Product_ID]],[1]!Table1[Product_ID],[1]!Table1[Cost])</f>
        <v>289.8</v>
      </c>
      <c r="I1939">
        <v>4</v>
      </c>
      <c r="J1939">
        <v>15</v>
      </c>
      <c r="K1939">
        <f>Table1[[#This Row],[Quantity]]*Table1[[#This Row],[Unit_Price]]</f>
        <v>1932</v>
      </c>
      <c r="L1939">
        <f>Table1[[#This Row],[Quantity]]*Table1[[#This Row],[Cost]]</f>
        <v>1159.2</v>
      </c>
      <c r="M1939">
        <f>Table1[[#This Row],[Sales]]-Table1[[#This Row],[Total_Cost]]</f>
        <v>772.8</v>
      </c>
      <c r="N1939" s="1">
        <f>Table1[[#This Row],[Profit]]/Table1[[#This Row],[Sales]]</f>
        <v>0.39999999999999997</v>
      </c>
      <c r="O1939" t="str">
        <f>TEXT(Table1[[#This Row],[Order_Date]],"mmmm")</f>
        <v>June</v>
      </c>
      <c r="P1939">
        <f>YEAR(Table1[[#This Row],[Order_Date]])</f>
        <v>2025</v>
      </c>
      <c r="Q1939" t="str">
        <f>"Q"&amp;ROUNDUP(MONTH(Table1[[#This Row],[Order_Date]])/3,0)</f>
        <v>Q2</v>
      </c>
    </row>
    <row r="1940" spans="1:17" x14ac:dyDescent="0.25">
      <c r="A1940" t="s">
        <v>3567</v>
      </c>
      <c r="B1940" t="s">
        <v>1704</v>
      </c>
      <c r="C1940" t="s">
        <v>3209</v>
      </c>
      <c r="D1940" t="s">
        <v>753</v>
      </c>
      <c r="E1940" t="str">
        <f>_xlfn.XLOOKUP(Table1[[#This Row],[Product_ID]],[1]!Table1[Product_ID],[1]!Table1[Product_Name])</f>
        <v>Beauty Product 73</v>
      </c>
      <c r="F1940" t="str">
        <f>_xlfn.XLOOKUP(Table1[[#This Row],[Product_ID]],[1]!Table1[Product_ID],[1]!Table1[Category])</f>
        <v>Beauty</v>
      </c>
      <c r="G1940">
        <f>_xlfn.XLOOKUP(Table1[[#This Row],[Product_ID]],[1]!Table1[Product_ID],[1]!Table1[Unit_Price])</f>
        <v>626</v>
      </c>
      <c r="H1940">
        <f>_xlfn.XLOOKUP(Table1[[#This Row],[Product_ID]],[1]!Table1[Product_ID],[1]!Table1[Cost])</f>
        <v>438.2</v>
      </c>
      <c r="I1940">
        <v>3</v>
      </c>
      <c r="J1940">
        <v>0</v>
      </c>
      <c r="K1940">
        <f>Table1[[#This Row],[Quantity]]*Table1[[#This Row],[Unit_Price]]</f>
        <v>1878</v>
      </c>
      <c r="L1940">
        <f>Table1[[#This Row],[Quantity]]*Table1[[#This Row],[Cost]]</f>
        <v>1314.6</v>
      </c>
      <c r="M1940">
        <f>Table1[[#This Row],[Sales]]-Table1[[#This Row],[Total_Cost]]</f>
        <v>563.40000000000009</v>
      </c>
      <c r="N1940" s="1">
        <f>Table1[[#This Row],[Profit]]/Table1[[#This Row],[Sales]]</f>
        <v>0.30000000000000004</v>
      </c>
      <c r="O1940" t="str">
        <f>TEXT(Table1[[#This Row],[Order_Date]],"mmmm")</f>
        <v>July</v>
      </c>
      <c r="P1940">
        <f>YEAR(Table1[[#This Row],[Order_Date]])</f>
        <v>2024</v>
      </c>
      <c r="Q1940" t="str">
        <f>"Q"&amp;ROUNDUP(MONTH(Table1[[#This Row],[Order_Date]])/3,0)</f>
        <v>Q3</v>
      </c>
    </row>
    <row r="1941" spans="1:17" x14ac:dyDescent="0.25">
      <c r="A1941" t="s">
        <v>3568</v>
      </c>
      <c r="B1941" t="s">
        <v>3060</v>
      </c>
      <c r="C1941" t="s">
        <v>1743</v>
      </c>
      <c r="D1941" t="s">
        <v>77</v>
      </c>
      <c r="E1941" t="str">
        <f>_xlfn.XLOOKUP(Table1[[#This Row],[Product_ID]],[1]!Table1[Product_ID],[1]!Table1[Product_Name])</f>
        <v>Sports Product 83</v>
      </c>
      <c r="F1941" t="str">
        <f>_xlfn.XLOOKUP(Table1[[#This Row],[Product_ID]],[1]!Table1[Product_ID],[1]!Table1[Category])</f>
        <v>Sports</v>
      </c>
      <c r="G1941">
        <f>_xlfn.XLOOKUP(Table1[[#This Row],[Product_ID]],[1]!Table1[Product_ID],[1]!Table1[Unit_Price])</f>
        <v>5842</v>
      </c>
      <c r="H1941">
        <f>_xlfn.XLOOKUP(Table1[[#This Row],[Product_ID]],[1]!Table1[Product_ID],[1]!Table1[Cost])</f>
        <v>3505.2</v>
      </c>
      <c r="I1941">
        <v>3</v>
      </c>
      <c r="J1941">
        <v>20</v>
      </c>
      <c r="K1941">
        <f>Table1[[#This Row],[Quantity]]*Table1[[#This Row],[Unit_Price]]</f>
        <v>17526</v>
      </c>
      <c r="L1941">
        <f>Table1[[#This Row],[Quantity]]*Table1[[#This Row],[Cost]]</f>
        <v>10515.599999999999</v>
      </c>
      <c r="M1941">
        <f>Table1[[#This Row],[Sales]]-Table1[[#This Row],[Total_Cost]]</f>
        <v>7010.4000000000015</v>
      </c>
      <c r="N1941" s="1">
        <f>Table1[[#This Row],[Profit]]/Table1[[#This Row],[Sales]]</f>
        <v>0.40000000000000008</v>
      </c>
      <c r="O1941" t="str">
        <f>TEXT(Table1[[#This Row],[Order_Date]],"mmmm")</f>
        <v>October</v>
      </c>
      <c r="P1941">
        <f>YEAR(Table1[[#This Row],[Order_Date]])</f>
        <v>2025</v>
      </c>
      <c r="Q1941" t="str">
        <f>"Q"&amp;ROUNDUP(MONTH(Table1[[#This Row],[Order_Date]])/3,0)</f>
        <v>Q4</v>
      </c>
    </row>
    <row r="1942" spans="1:17" x14ac:dyDescent="0.25">
      <c r="A1942" t="s">
        <v>3569</v>
      </c>
      <c r="B1942" t="s">
        <v>3060</v>
      </c>
      <c r="C1942" t="s">
        <v>384</v>
      </c>
      <c r="D1942" t="s">
        <v>454</v>
      </c>
      <c r="E1942" t="str">
        <f>_xlfn.XLOOKUP(Table1[[#This Row],[Product_ID]],[1]!Table1[Product_ID],[1]!Table1[Product_Name])</f>
        <v>Home &amp; Kitchen Product 94</v>
      </c>
      <c r="F1942" t="str">
        <f>_xlfn.XLOOKUP(Table1[[#This Row],[Product_ID]],[1]!Table1[Product_ID],[1]!Table1[Category])</f>
        <v>Home &amp; Kitchen</v>
      </c>
      <c r="G1942">
        <f>_xlfn.XLOOKUP(Table1[[#This Row],[Product_ID]],[1]!Table1[Product_ID],[1]!Table1[Unit_Price])</f>
        <v>13434</v>
      </c>
      <c r="H1942">
        <f>_xlfn.XLOOKUP(Table1[[#This Row],[Product_ID]],[1]!Table1[Product_ID],[1]!Table1[Cost])</f>
        <v>9403.7999999999993</v>
      </c>
      <c r="I1942">
        <v>5</v>
      </c>
      <c r="J1942">
        <v>0</v>
      </c>
      <c r="K1942">
        <f>Table1[[#This Row],[Quantity]]*Table1[[#This Row],[Unit_Price]]</f>
        <v>67170</v>
      </c>
      <c r="L1942">
        <f>Table1[[#This Row],[Quantity]]*Table1[[#This Row],[Cost]]</f>
        <v>47019</v>
      </c>
      <c r="M1942">
        <f>Table1[[#This Row],[Sales]]-Table1[[#This Row],[Total_Cost]]</f>
        <v>20151</v>
      </c>
      <c r="N1942" s="1">
        <f>Table1[[#This Row],[Profit]]/Table1[[#This Row],[Sales]]</f>
        <v>0.3</v>
      </c>
      <c r="O1942" t="str">
        <f>TEXT(Table1[[#This Row],[Order_Date]],"mmmm")</f>
        <v>October</v>
      </c>
      <c r="P1942">
        <f>YEAR(Table1[[#This Row],[Order_Date]])</f>
        <v>2025</v>
      </c>
      <c r="Q1942" t="str">
        <f>"Q"&amp;ROUNDUP(MONTH(Table1[[#This Row],[Order_Date]])/3,0)</f>
        <v>Q4</v>
      </c>
    </row>
    <row r="1943" spans="1:17" x14ac:dyDescent="0.25">
      <c r="A1943" t="s">
        <v>3570</v>
      </c>
      <c r="B1943" t="s">
        <v>1153</v>
      </c>
      <c r="C1943" t="s">
        <v>1065</v>
      </c>
      <c r="D1943" t="s">
        <v>409</v>
      </c>
      <c r="E1943" t="str">
        <f>_xlfn.XLOOKUP(Table1[[#This Row],[Product_ID]],[1]!Table1[Product_ID],[1]!Table1[Product_Name])</f>
        <v>Home &amp; Kitchen Product 68</v>
      </c>
      <c r="F1943" t="str">
        <f>_xlfn.XLOOKUP(Table1[[#This Row],[Product_ID]],[1]!Table1[Product_ID],[1]!Table1[Category])</f>
        <v>Home &amp; Kitchen</v>
      </c>
      <c r="G1943">
        <f>_xlfn.XLOOKUP(Table1[[#This Row],[Product_ID]],[1]!Table1[Product_ID],[1]!Table1[Unit_Price])</f>
        <v>7252</v>
      </c>
      <c r="H1943">
        <f>_xlfn.XLOOKUP(Table1[[#This Row],[Product_ID]],[1]!Table1[Product_ID],[1]!Table1[Cost])</f>
        <v>3626</v>
      </c>
      <c r="I1943">
        <v>5</v>
      </c>
      <c r="J1943">
        <v>20</v>
      </c>
      <c r="K1943">
        <f>Table1[[#This Row],[Quantity]]*Table1[[#This Row],[Unit_Price]]</f>
        <v>36260</v>
      </c>
      <c r="L1943">
        <f>Table1[[#This Row],[Quantity]]*Table1[[#This Row],[Cost]]</f>
        <v>18130</v>
      </c>
      <c r="M1943">
        <f>Table1[[#This Row],[Sales]]-Table1[[#This Row],[Total_Cost]]</f>
        <v>18130</v>
      </c>
      <c r="N1943" s="1">
        <f>Table1[[#This Row],[Profit]]/Table1[[#This Row],[Sales]]</f>
        <v>0.5</v>
      </c>
      <c r="O1943" t="str">
        <f>TEXT(Table1[[#This Row],[Order_Date]],"mmmm")</f>
        <v>October</v>
      </c>
      <c r="P1943">
        <f>YEAR(Table1[[#This Row],[Order_Date]])</f>
        <v>2025</v>
      </c>
      <c r="Q1943" t="str">
        <f>"Q"&amp;ROUNDUP(MONTH(Table1[[#This Row],[Order_Date]])/3,0)</f>
        <v>Q4</v>
      </c>
    </row>
    <row r="1944" spans="1:17" x14ac:dyDescent="0.25">
      <c r="A1944" t="s">
        <v>3571</v>
      </c>
      <c r="B1944" t="s">
        <v>242</v>
      </c>
      <c r="C1944" t="s">
        <v>3572</v>
      </c>
      <c r="D1944" t="s">
        <v>195</v>
      </c>
      <c r="E1944" t="str">
        <f>_xlfn.XLOOKUP(Table1[[#This Row],[Product_ID]],[1]!Table1[Product_ID],[1]!Table1[Product_Name])</f>
        <v>Electronics Product 57</v>
      </c>
      <c r="F1944" t="str">
        <f>_xlfn.XLOOKUP(Table1[[#This Row],[Product_ID]],[1]!Table1[Product_ID],[1]!Table1[Category])</f>
        <v>Electronics</v>
      </c>
      <c r="G1944">
        <f>_xlfn.XLOOKUP(Table1[[#This Row],[Product_ID]],[1]!Table1[Product_ID],[1]!Table1[Unit_Price])</f>
        <v>26846</v>
      </c>
      <c r="H1944">
        <f>_xlfn.XLOOKUP(Table1[[#This Row],[Product_ID]],[1]!Table1[Product_ID],[1]!Table1[Cost])</f>
        <v>16107.6</v>
      </c>
      <c r="I1944">
        <v>2</v>
      </c>
      <c r="J1944">
        <v>5</v>
      </c>
      <c r="K1944">
        <f>Table1[[#This Row],[Quantity]]*Table1[[#This Row],[Unit_Price]]</f>
        <v>53692</v>
      </c>
      <c r="L1944">
        <f>Table1[[#This Row],[Quantity]]*Table1[[#This Row],[Cost]]</f>
        <v>32215.200000000001</v>
      </c>
      <c r="M1944">
        <f>Table1[[#This Row],[Sales]]-Table1[[#This Row],[Total_Cost]]</f>
        <v>21476.799999999999</v>
      </c>
      <c r="N1944" s="1">
        <f>Table1[[#This Row],[Profit]]/Table1[[#This Row],[Sales]]</f>
        <v>0.39999999999999997</v>
      </c>
      <c r="O1944" t="str">
        <f>TEXT(Table1[[#This Row],[Order_Date]],"mmmm")</f>
        <v>July</v>
      </c>
      <c r="P1944">
        <f>YEAR(Table1[[#This Row],[Order_Date]])</f>
        <v>2025</v>
      </c>
      <c r="Q1944" t="str">
        <f>"Q"&amp;ROUNDUP(MONTH(Table1[[#This Row],[Order_Date]])/3,0)</f>
        <v>Q3</v>
      </c>
    </row>
    <row r="1945" spans="1:17" x14ac:dyDescent="0.25">
      <c r="A1945" t="s">
        <v>3573</v>
      </c>
      <c r="B1945" t="s">
        <v>1127</v>
      </c>
      <c r="C1945" t="s">
        <v>3229</v>
      </c>
      <c r="D1945" t="s">
        <v>628</v>
      </c>
      <c r="E1945" t="str">
        <f>_xlfn.XLOOKUP(Table1[[#This Row],[Product_ID]],[1]!Table1[Product_ID],[1]!Table1[Product_Name])</f>
        <v>Sports Product 97</v>
      </c>
      <c r="F1945" t="str">
        <f>_xlfn.XLOOKUP(Table1[[#This Row],[Product_ID]],[1]!Table1[Product_ID],[1]!Table1[Category])</f>
        <v>Sports</v>
      </c>
      <c r="G1945">
        <f>_xlfn.XLOOKUP(Table1[[#This Row],[Product_ID]],[1]!Table1[Product_ID],[1]!Table1[Unit_Price])</f>
        <v>9084</v>
      </c>
      <c r="H1945">
        <f>_xlfn.XLOOKUP(Table1[[#This Row],[Product_ID]],[1]!Table1[Product_ID],[1]!Table1[Cost])</f>
        <v>6358.8</v>
      </c>
      <c r="I1945">
        <v>2</v>
      </c>
      <c r="J1945">
        <v>5</v>
      </c>
      <c r="K1945">
        <f>Table1[[#This Row],[Quantity]]*Table1[[#This Row],[Unit_Price]]</f>
        <v>18168</v>
      </c>
      <c r="L1945">
        <f>Table1[[#This Row],[Quantity]]*Table1[[#This Row],[Cost]]</f>
        <v>12717.6</v>
      </c>
      <c r="M1945">
        <f>Table1[[#This Row],[Sales]]-Table1[[#This Row],[Total_Cost]]</f>
        <v>5450.4</v>
      </c>
      <c r="N1945" s="1">
        <f>Table1[[#This Row],[Profit]]/Table1[[#This Row],[Sales]]</f>
        <v>0.3</v>
      </c>
      <c r="O1945" t="str">
        <f>TEXT(Table1[[#This Row],[Order_Date]],"mmmm")</f>
        <v>June</v>
      </c>
      <c r="P1945">
        <f>YEAR(Table1[[#This Row],[Order_Date]])</f>
        <v>2025</v>
      </c>
      <c r="Q1945" t="str">
        <f>"Q"&amp;ROUNDUP(MONTH(Table1[[#This Row],[Order_Date]])/3,0)</f>
        <v>Q2</v>
      </c>
    </row>
    <row r="1946" spans="1:17" x14ac:dyDescent="0.25">
      <c r="A1946" t="s">
        <v>3574</v>
      </c>
      <c r="B1946" t="s">
        <v>79</v>
      </c>
      <c r="C1946" t="s">
        <v>1666</v>
      </c>
      <c r="D1946" t="s">
        <v>41</v>
      </c>
      <c r="E1946" t="str">
        <f>_xlfn.XLOOKUP(Table1[[#This Row],[Product_ID]],[1]!Table1[Product_ID],[1]!Table1[Product_Name])</f>
        <v>Clothing Product 86</v>
      </c>
      <c r="F1946" t="str">
        <f>_xlfn.XLOOKUP(Table1[[#This Row],[Product_ID]],[1]!Table1[Product_ID],[1]!Table1[Category])</f>
        <v>Clothing</v>
      </c>
      <c r="G1946">
        <f>_xlfn.XLOOKUP(Table1[[#This Row],[Product_ID]],[1]!Table1[Product_ID],[1]!Table1[Unit_Price])</f>
        <v>3333</v>
      </c>
      <c r="H1946">
        <f>_xlfn.XLOOKUP(Table1[[#This Row],[Product_ID]],[1]!Table1[Product_ID],[1]!Table1[Cost])</f>
        <v>2333.1</v>
      </c>
      <c r="I1946">
        <v>2</v>
      </c>
      <c r="J1946">
        <v>20</v>
      </c>
      <c r="K1946">
        <f>Table1[[#This Row],[Quantity]]*Table1[[#This Row],[Unit_Price]]</f>
        <v>6666</v>
      </c>
      <c r="L1946">
        <f>Table1[[#This Row],[Quantity]]*Table1[[#This Row],[Cost]]</f>
        <v>4666.2</v>
      </c>
      <c r="M1946">
        <f>Table1[[#This Row],[Sales]]-Table1[[#This Row],[Total_Cost]]</f>
        <v>1999.8000000000002</v>
      </c>
      <c r="N1946" s="1">
        <f>Table1[[#This Row],[Profit]]/Table1[[#This Row],[Sales]]</f>
        <v>0.30000000000000004</v>
      </c>
      <c r="O1946" t="str">
        <f>TEXT(Table1[[#This Row],[Order_Date]],"mmmm")</f>
        <v>June</v>
      </c>
      <c r="P1946">
        <f>YEAR(Table1[[#This Row],[Order_Date]])</f>
        <v>2024</v>
      </c>
      <c r="Q1946" t="str">
        <f>"Q"&amp;ROUNDUP(MONTH(Table1[[#This Row],[Order_Date]])/3,0)</f>
        <v>Q2</v>
      </c>
    </row>
    <row r="1947" spans="1:17" x14ac:dyDescent="0.25">
      <c r="A1947" t="s">
        <v>3575</v>
      </c>
      <c r="B1947" t="s">
        <v>741</v>
      </c>
      <c r="C1947" t="s">
        <v>811</v>
      </c>
      <c r="D1947" t="s">
        <v>638</v>
      </c>
      <c r="E1947" t="str">
        <f>_xlfn.XLOOKUP(Table1[[#This Row],[Product_ID]],[1]!Table1[Product_ID],[1]!Table1[Product_Name])</f>
        <v>Sports Product 70</v>
      </c>
      <c r="F1947" t="str">
        <f>_xlfn.XLOOKUP(Table1[[#This Row],[Product_ID]],[1]!Table1[Product_ID],[1]!Table1[Category])</f>
        <v>Sports</v>
      </c>
      <c r="G1947">
        <f>_xlfn.XLOOKUP(Table1[[#This Row],[Product_ID]],[1]!Table1[Product_ID],[1]!Table1[Unit_Price])</f>
        <v>583</v>
      </c>
      <c r="H1947">
        <f>_xlfn.XLOOKUP(Table1[[#This Row],[Product_ID]],[1]!Table1[Product_ID],[1]!Table1[Cost])</f>
        <v>349.8</v>
      </c>
      <c r="I1947">
        <v>4</v>
      </c>
      <c r="J1947">
        <v>0</v>
      </c>
      <c r="K1947">
        <f>Table1[[#This Row],[Quantity]]*Table1[[#This Row],[Unit_Price]]</f>
        <v>2332</v>
      </c>
      <c r="L1947">
        <f>Table1[[#This Row],[Quantity]]*Table1[[#This Row],[Cost]]</f>
        <v>1399.2</v>
      </c>
      <c r="M1947">
        <f>Table1[[#This Row],[Sales]]-Table1[[#This Row],[Total_Cost]]</f>
        <v>932.8</v>
      </c>
      <c r="N1947" s="1">
        <f>Table1[[#This Row],[Profit]]/Table1[[#This Row],[Sales]]</f>
        <v>0.39999999999999997</v>
      </c>
      <c r="O1947" t="str">
        <f>TEXT(Table1[[#This Row],[Order_Date]],"mmmm")</f>
        <v>September</v>
      </c>
      <c r="P1947">
        <f>YEAR(Table1[[#This Row],[Order_Date]])</f>
        <v>2025</v>
      </c>
      <c r="Q1947" t="str">
        <f>"Q"&amp;ROUNDUP(MONTH(Table1[[#This Row],[Order_Date]])/3,0)</f>
        <v>Q3</v>
      </c>
    </row>
    <row r="1948" spans="1:17" x14ac:dyDescent="0.25">
      <c r="A1948" t="s">
        <v>3576</v>
      </c>
      <c r="B1948" t="s">
        <v>2010</v>
      </c>
      <c r="C1948" t="s">
        <v>3577</v>
      </c>
      <c r="D1948" t="s">
        <v>21</v>
      </c>
      <c r="E1948" t="str">
        <f>_xlfn.XLOOKUP(Table1[[#This Row],[Product_ID]],[1]!Table1[Product_ID],[1]!Table1[Product_Name])</f>
        <v>Electronics Product 77</v>
      </c>
      <c r="F1948" t="str">
        <f>_xlfn.XLOOKUP(Table1[[#This Row],[Product_ID]],[1]!Table1[Product_ID],[1]!Table1[Category])</f>
        <v>Electronics</v>
      </c>
      <c r="G1948">
        <f>_xlfn.XLOOKUP(Table1[[#This Row],[Product_ID]],[1]!Table1[Product_ID],[1]!Table1[Unit_Price])</f>
        <v>42787</v>
      </c>
      <c r="H1948">
        <f>_xlfn.XLOOKUP(Table1[[#This Row],[Product_ID]],[1]!Table1[Product_ID],[1]!Table1[Cost])</f>
        <v>29950.9</v>
      </c>
      <c r="I1948">
        <v>4</v>
      </c>
      <c r="J1948">
        <v>20</v>
      </c>
      <c r="K1948">
        <f>Table1[[#This Row],[Quantity]]*Table1[[#This Row],[Unit_Price]]</f>
        <v>171148</v>
      </c>
      <c r="L1948">
        <f>Table1[[#This Row],[Quantity]]*Table1[[#This Row],[Cost]]</f>
        <v>119803.6</v>
      </c>
      <c r="M1948">
        <f>Table1[[#This Row],[Sales]]-Table1[[#This Row],[Total_Cost]]</f>
        <v>51344.399999999994</v>
      </c>
      <c r="N1948" s="1">
        <f>Table1[[#This Row],[Profit]]/Table1[[#This Row],[Sales]]</f>
        <v>0.3</v>
      </c>
      <c r="O1948" t="str">
        <f>TEXT(Table1[[#This Row],[Order_Date]],"mmmm")</f>
        <v>April</v>
      </c>
      <c r="P1948">
        <f>YEAR(Table1[[#This Row],[Order_Date]])</f>
        <v>2025</v>
      </c>
      <c r="Q1948" t="str">
        <f>"Q"&amp;ROUNDUP(MONTH(Table1[[#This Row],[Order_Date]])/3,0)</f>
        <v>Q2</v>
      </c>
    </row>
    <row r="1949" spans="1:17" x14ac:dyDescent="0.25">
      <c r="A1949" t="s">
        <v>3578</v>
      </c>
      <c r="B1949" t="s">
        <v>3278</v>
      </c>
      <c r="C1949" t="s">
        <v>3579</v>
      </c>
      <c r="D1949" t="s">
        <v>304</v>
      </c>
      <c r="E1949" t="str">
        <f>_xlfn.XLOOKUP(Table1[[#This Row],[Product_ID]],[1]!Table1[Product_ID],[1]!Table1[Product_Name])</f>
        <v>Sports Product 67</v>
      </c>
      <c r="F1949" t="str">
        <f>_xlfn.XLOOKUP(Table1[[#This Row],[Product_ID]],[1]!Table1[Product_ID],[1]!Table1[Category])</f>
        <v>Sports</v>
      </c>
      <c r="G1949">
        <f>_xlfn.XLOOKUP(Table1[[#This Row],[Product_ID]],[1]!Table1[Product_ID],[1]!Table1[Unit_Price])</f>
        <v>1463</v>
      </c>
      <c r="H1949">
        <f>_xlfn.XLOOKUP(Table1[[#This Row],[Product_ID]],[1]!Table1[Product_ID],[1]!Table1[Cost])</f>
        <v>731.5</v>
      </c>
      <c r="I1949">
        <v>2</v>
      </c>
      <c r="J1949">
        <v>0</v>
      </c>
      <c r="K1949">
        <f>Table1[[#This Row],[Quantity]]*Table1[[#This Row],[Unit_Price]]</f>
        <v>2926</v>
      </c>
      <c r="L1949">
        <f>Table1[[#This Row],[Quantity]]*Table1[[#This Row],[Cost]]</f>
        <v>1463</v>
      </c>
      <c r="M1949">
        <f>Table1[[#This Row],[Sales]]-Table1[[#This Row],[Total_Cost]]</f>
        <v>1463</v>
      </c>
      <c r="N1949" s="1">
        <f>Table1[[#This Row],[Profit]]/Table1[[#This Row],[Sales]]</f>
        <v>0.5</v>
      </c>
      <c r="O1949" t="str">
        <f>TEXT(Table1[[#This Row],[Order_Date]],"mmmm")</f>
        <v>April</v>
      </c>
      <c r="P1949">
        <f>YEAR(Table1[[#This Row],[Order_Date]])</f>
        <v>2024</v>
      </c>
      <c r="Q1949" t="str">
        <f>"Q"&amp;ROUNDUP(MONTH(Table1[[#This Row],[Order_Date]])/3,0)</f>
        <v>Q2</v>
      </c>
    </row>
    <row r="1950" spans="1:17" x14ac:dyDescent="0.25">
      <c r="A1950" t="s">
        <v>3580</v>
      </c>
      <c r="B1950" t="s">
        <v>887</v>
      </c>
      <c r="C1950" t="s">
        <v>2531</v>
      </c>
      <c r="D1950" t="s">
        <v>85</v>
      </c>
      <c r="E1950" t="str">
        <f>_xlfn.XLOOKUP(Table1[[#This Row],[Product_ID]],[1]!Table1[Product_ID],[1]!Table1[Product_Name])</f>
        <v>Clothing Product 63</v>
      </c>
      <c r="F1950" t="str">
        <f>_xlfn.XLOOKUP(Table1[[#This Row],[Product_ID]],[1]!Table1[Product_ID],[1]!Table1[Category])</f>
        <v>Clothing</v>
      </c>
      <c r="G1950">
        <f>_xlfn.XLOOKUP(Table1[[#This Row],[Product_ID]],[1]!Table1[Product_ID],[1]!Table1[Unit_Price])</f>
        <v>3643</v>
      </c>
      <c r="H1950">
        <f>_xlfn.XLOOKUP(Table1[[#This Row],[Product_ID]],[1]!Table1[Product_ID],[1]!Table1[Cost])</f>
        <v>2185.8000000000002</v>
      </c>
      <c r="I1950">
        <v>2</v>
      </c>
      <c r="J1950">
        <v>5</v>
      </c>
      <c r="K1950">
        <f>Table1[[#This Row],[Quantity]]*Table1[[#This Row],[Unit_Price]]</f>
        <v>7286</v>
      </c>
      <c r="L1950">
        <f>Table1[[#This Row],[Quantity]]*Table1[[#This Row],[Cost]]</f>
        <v>4371.6000000000004</v>
      </c>
      <c r="M1950">
        <f>Table1[[#This Row],[Sales]]-Table1[[#This Row],[Total_Cost]]</f>
        <v>2914.3999999999996</v>
      </c>
      <c r="N1950" s="1">
        <f>Table1[[#This Row],[Profit]]/Table1[[#This Row],[Sales]]</f>
        <v>0.39999999999999997</v>
      </c>
      <c r="O1950" t="str">
        <f>TEXT(Table1[[#This Row],[Order_Date]],"mmmm")</f>
        <v>May</v>
      </c>
      <c r="P1950">
        <f>YEAR(Table1[[#This Row],[Order_Date]])</f>
        <v>2024</v>
      </c>
      <c r="Q1950" t="str">
        <f>"Q"&amp;ROUNDUP(MONTH(Table1[[#This Row],[Order_Date]])/3,0)</f>
        <v>Q2</v>
      </c>
    </row>
    <row r="1951" spans="1:17" x14ac:dyDescent="0.25">
      <c r="A1951" t="s">
        <v>3581</v>
      </c>
      <c r="B1951" t="s">
        <v>2186</v>
      </c>
      <c r="C1951" t="s">
        <v>748</v>
      </c>
      <c r="D1951" t="s">
        <v>139</v>
      </c>
      <c r="E1951" t="str">
        <f>_xlfn.XLOOKUP(Table1[[#This Row],[Product_ID]],[1]!Table1[Product_ID],[1]!Table1[Product_Name])</f>
        <v>Clothing Product 53</v>
      </c>
      <c r="F1951" t="str">
        <f>_xlfn.XLOOKUP(Table1[[#This Row],[Product_ID]],[1]!Table1[Product_ID],[1]!Table1[Category])</f>
        <v>Clothing</v>
      </c>
      <c r="G1951">
        <f>_xlfn.XLOOKUP(Table1[[#This Row],[Product_ID]],[1]!Table1[Product_ID],[1]!Table1[Unit_Price])</f>
        <v>641</v>
      </c>
      <c r="H1951">
        <f>_xlfn.XLOOKUP(Table1[[#This Row],[Product_ID]],[1]!Table1[Product_ID],[1]!Table1[Cost])</f>
        <v>384.6</v>
      </c>
      <c r="I1951">
        <v>1</v>
      </c>
      <c r="J1951">
        <v>15</v>
      </c>
      <c r="K1951">
        <f>Table1[[#This Row],[Quantity]]*Table1[[#This Row],[Unit_Price]]</f>
        <v>641</v>
      </c>
      <c r="L1951">
        <f>Table1[[#This Row],[Quantity]]*Table1[[#This Row],[Cost]]</f>
        <v>384.6</v>
      </c>
      <c r="M1951">
        <f>Table1[[#This Row],[Sales]]-Table1[[#This Row],[Total_Cost]]</f>
        <v>256.39999999999998</v>
      </c>
      <c r="N1951" s="1">
        <f>Table1[[#This Row],[Profit]]/Table1[[#This Row],[Sales]]</f>
        <v>0.39999999999999997</v>
      </c>
      <c r="O1951" t="str">
        <f>TEXT(Table1[[#This Row],[Order_Date]],"mmmm")</f>
        <v>August</v>
      </c>
      <c r="P1951">
        <f>YEAR(Table1[[#This Row],[Order_Date]])</f>
        <v>2025</v>
      </c>
      <c r="Q1951" t="str">
        <f>"Q"&amp;ROUNDUP(MONTH(Table1[[#This Row],[Order_Date]])/3,0)</f>
        <v>Q3</v>
      </c>
    </row>
    <row r="1952" spans="1:17" x14ac:dyDescent="0.25">
      <c r="A1952" t="s">
        <v>3582</v>
      </c>
      <c r="B1952" t="s">
        <v>274</v>
      </c>
      <c r="C1952" t="s">
        <v>601</v>
      </c>
      <c r="D1952" t="s">
        <v>189</v>
      </c>
      <c r="E1952" t="str">
        <f>_xlfn.XLOOKUP(Table1[[#This Row],[Product_ID]],[1]!Table1[Product_ID],[1]!Table1[Product_Name])</f>
        <v>Home &amp; Kitchen Product 79</v>
      </c>
      <c r="F1952" t="str">
        <f>_xlfn.XLOOKUP(Table1[[#This Row],[Product_ID]],[1]!Table1[Product_ID],[1]!Table1[Category])</f>
        <v>Home &amp; Kitchen</v>
      </c>
      <c r="G1952">
        <f>_xlfn.XLOOKUP(Table1[[#This Row],[Product_ID]],[1]!Table1[Product_ID],[1]!Table1[Unit_Price])</f>
        <v>10900</v>
      </c>
      <c r="H1952">
        <f>_xlfn.XLOOKUP(Table1[[#This Row],[Product_ID]],[1]!Table1[Product_ID],[1]!Table1[Cost])</f>
        <v>5450</v>
      </c>
      <c r="I1952">
        <v>5</v>
      </c>
      <c r="J1952">
        <v>15</v>
      </c>
      <c r="K1952">
        <f>Table1[[#This Row],[Quantity]]*Table1[[#This Row],[Unit_Price]]</f>
        <v>54500</v>
      </c>
      <c r="L1952">
        <f>Table1[[#This Row],[Quantity]]*Table1[[#This Row],[Cost]]</f>
        <v>27250</v>
      </c>
      <c r="M1952">
        <f>Table1[[#This Row],[Sales]]-Table1[[#This Row],[Total_Cost]]</f>
        <v>27250</v>
      </c>
      <c r="N1952" s="1">
        <f>Table1[[#This Row],[Profit]]/Table1[[#This Row],[Sales]]</f>
        <v>0.5</v>
      </c>
      <c r="O1952" t="str">
        <f>TEXT(Table1[[#This Row],[Order_Date]],"mmmm")</f>
        <v>May</v>
      </c>
      <c r="P1952">
        <f>YEAR(Table1[[#This Row],[Order_Date]])</f>
        <v>2024</v>
      </c>
      <c r="Q1952" t="str">
        <f>"Q"&amp;ROUNDUP(MONTH(Table1[[#This Row],[Order_Date]])/3,0)</f>
        <v>Q2</v>
      </c>
    </row>
    <row r="1953" spans="1:17" x14ac:dyDescent="0.25">
      <c r="A1953" t="s">
        <v>3583</v>
      </c>
      <c r="B1953" t="s">
        <v>3584</v>
      </c>
      <c r="C1953" t="s">
        <v>1091</v>
      </c>
      <c r="D1953" t="s">
        <v>461</v>
      </c>
      <c r="E1953" t="str">
        <f>_xlfn.XLOOKUP(Table1[[#This Row],[Product_ID]],[1]!Table1[Product_ID],[1]!Table1[Product_Name])</f>
        <v>Beauty Product 13</v>
      </c>
      <c r="F1953" t="str">
        <f>_xlfn.XLOOKUP(Table1[[#This Row],[Product_ID]],[1]!Table1[Product_ID],[1]!Table1[Category])</f>
        <v>Beauty</v>
      </c>
      <c r="G1953">
        <f>_xlfn.XLOOKUP(Table1[[#This Row],[Product_ID]],[1]!Table1[Product_ID],[1]!Table1[Unit_Price])</f>
        <v>639</v>
      </c>
      <c r="H1953">
        <f>_xlfn.XLOOKUP(Table1[[#This Row],[Product_ID]],[1]!Table1[Product_ID],[1]!Table1[Cost])</f>
        <v>319.5</v>
      </c>
      <c r="I1953">
        <v>4</v>
      </c>
      <c r="J1953">
        <v>10</v>
      </c>
      <c r="K1953">
        <f>Table1[[#This Row],[Quantity]]*Table1[[#This Row],[Unit_Price]]</f>
        <v>2556</v>
      </c>
      <c r="L1953">
        <f>Table1[[#This Row],[Quantity]]*Table1[[#This Row],[Cost]]</f>
        <v>1278</v>
      </c>
      <c r="M1953">
        <f>Table1[[#This Row],[Sales]]-Table1[[#This Row],[Total_Cost]]</f>
        <v>1278</v>
      </c>
      <c r="N1953" s="1">
        <f>Table1[[#This Row],[Profit]]/Table1[[#This Row],[Sales]]</f>
        <v>0.5</v>
      </c>
      <c r="O1953" t="str">
        <f>TEXT(Table1[[#This Row],[Order_Date]],"mmmm")</f>
        <v>March</v>
      </c>
      <c r="P1953">
        <f>YEAR(Table1[[#This Row],[Order_Date]])</f>
        <v>2024</v>
      </c>
      <c r="Q1953" t="str">
        <f>"Q"&amp;ROUNDUP(MONTH(Table1[[#This Row],[Order_Date]])/3,0)</f>
        <v>Q1</v>
      </c>
    </row>
    <row r="1954" spans="1:17" x14ac:dyDescent="0.25">
      <c r="A1954" t="s">
        <v>3585</v>
      </c>
      <c r="B1954" t="s">
        <v>2346</v>
      </c>
      <c r="C1954" t="s">
        <v>55</v>
      </c>
      <c r="D1954" t="s">
        <v>21</v>
      </c>
      <c r="E1954" t="str">
        <f>_xlfn.XLOOKUP(Table1[[#This Row],[Product_ID]],[1]!Table1[Product_ID],[1]!Table1[Product_Name])</f>
        <v>Electronics Product 77</v>
      </c>
      <c r="F1954" t="str">
        <f>_xlfn.XLOOKUP(Table1[[#This Row],[Product_ID]],[1]!Table1[Product_ID],[1]!Table1[Category])</f>
        <v>Electronics</v>
      </c>
      <c r="G1954">
        <f>_xlfn.XLOOKUP(Table1[[#This Row],[Product_ID]],[1]!Table1[Product_ID],[1]!Table1[Unit_Price])</f>
        <v>42787</v>
      </c>
      <c r="H1954">
        <f>_xlfn.XLOOKUP(Table1[[#This Row],[Product_ID]],[1]!Table1[Product_ID],[1]!Table1[Cost])</f>
        <v>29950.9</v>
      </c>
      <c r="I1954">
        <v>1</v>
      </c>
      <c r="J1954">
        <v>20</v>
      </c>
      <c r="K1954">
        <f>Table1[[#This Row],[Quantity]]*Table1[[#This Row],[Unit_Price]]</f>
        <v>42787</v>
      </c>
      <c r="L1954">
        <f>Table1[[#This Row],[Quantity]]*Table1[[#This Row],[Cost]]</f>
        <v>29950.9</v>
      </c>
      <c r="M1954">
        <f>Table1[[#This Row],[Sales]]-Table1[[#This Row],[Total_Cost]]</f>
        <v>12836.099999999999</v>
      </c>
      <c r="N1954" s="1">
        <f>Table1[[#This Row],[Profit]]/Table1[[#This Row],[Sales]]</f>
        <v>0.3</v>
      </c>
      <c r="O1954" t="str">
        <f>TEXT(Table1[[#This Row],[Order_Date]],"mmmm")</f>
        <v>April</v>
      </c>
      <c r="P1954">
        <f>YEAR(Table1[[#This Row],[Order_Date]])</f>
        <v>2024</v>
      </c>
      <c r="Q1954" t="str">
        <f>"Q"&amp;ROUNDUP(MONTH(Table1[[#This Row],[Order_Date]])/3,0)</f>
        <v>Q2</v>
      </c>
    </row>
    <row r="1955" spans="1:17" x14ac:dyDescent="0.25">
      <c r="A1955" t="s">
        <v>3586</v>
      </c>
      <c r="B1955" t="s">
        <v>3587</v>
      </c>
      <c r="C1955" t="s">
        <v>689</v>
      </c>
      <c r="D1955" t="s">
        <v>638</v>
      </c>
      <c r="E1955" t="str">
        <f>_xlfn.XLOOKUP(Table1[[#This Row],[Product_ID]],[1]!Table1[Product_ID],[1]!Table1[Product_Name])</f>
        <v>Sports Product 70</v>
      </c>
      <c r="F1955" t="str">
        <f>_xlfn.XLOOKUP(Table1[[#This Row],[Product_ID]],[1]!Table1[Product_ID],[1]!Table1[Category])</f>
        <v>Sports</v>
      </c>
      <c r="G1955">
        <f>_xlfn.XLOOKUP(Table1[[#This Row],[Product_ID]],[1]!Table1[Product_ID],[1]!Table1[Unit_Price])</f>
        <v>583</v>
      </c>
      <c r="H1955">
        <f>_xlfn.XLOOKUP(Table1[[#This Row],[Product_ID]],[1]!Table1[Product_ID],[1]!Table1[Cost])</f>
        <v>349.8</v>
      </c>
      <c r="I1955">
        <v>5</v>
      </c>
      <c r="J1955">
        <v>0</v>
      </c>
      <c r="K1955">
        <f>Table1[[#This Row],[Quantity]]*Table1[[#This Row],[Unit_Price]]</f>
        <v>2915</v>
      </c>
      <c r="L1955">
        <f>Table1[[#This Row],[Quantity]]*Table1[[#This Row],[Cost]]</f>
        <v>1749</v>
      </c>
      <c r="M1955">
        <f>Table1[[#This Row],[Sales]]-Table1[[#This Row],[Total_Cost]]</f>
        <v>1166</v>
      </c>
      <c r="N1955" s="1">
        <f>Table1[[#This Row],[Profit]]/Table1[[#This Row],[Sales]]</f>
        <v>0.4</v>
      </c>
      <c r="O1955" t="str">
        <f>TEXT(Table1[[#This Row],[Order_Date]],"mmmm")</f>
        <v>October</v>
      </c>
      <c r="P1955">
        <f>YEAR(Table1[[#This Row],[Order_Date]])</f>
        <v>2024</v>
      </c>
      <c r="Q1955" t="str">
        <f>"Q"&amp;ROUNDUP(MONTH(Table1[[#This Row],[Order_Date]])/3,0)</f>
        <v>Q4</v>
      </c>
    </row>
    <row r="1956" spans="1:17" x14ac:dyDescent="0.25">
      <c r="A1956" t="s">
        <v>3588</v>
      </c>
      <c r="B1956" t="s">
        <v>1297</v>
      </c>
      <c r="C1956" t="s">
        <v>830</v>
      </c>
      <c r="D1956" t="s">
        <v>585</v>
      </c>
      <c r="E1956" t="str">
        <f>_xlfn.XLOOKUP(Table1[[#This Row],[Product_ID]],[1]!Table1[Product_ID],[1]!Table1[Product_Name])</f>
        <v>Sports Product 80</v>
      </c>
      <c r="F1956" t="str">
        <f>_xlfn.XLOOKUP(Table1[[#This Row],[Product_ID]],[1]!Table1[Product_ID],[1]!Table1[Category])</f>
        <v>Sports</v>
      </c>
      <c r="G1956">
        <f>_xlfn.XLOOKUP(Table1[[#This Row],[Product_ID]],[1]!Table1[Product_ID],[1]!Table1[Unit_Price])</f>
        <v>4816</v>
      </c>
      <c r="H1956">
        <f>_xlfn.XLOOKUP(Table1[[#This Row],[Product_ID]],[1]!Table1[Product_ID],[1]!Table1[Cost])</f>
        <v>3371.2</v>
      </c>
      <c r="I1956">
        <v>3</v>
      </c>
      <c r="J1956">
        <v>20</v>
      </c>
      <c r="K1956">
        <f>Table1[[#This Row],[Quantity]]*Table1[[#This Row],[Unit_Price]]</f>
        <v>14448</v>
      </c>
      <c r="L1956">
        <f>Table1[[#This Row],[Quantity]]*Table1[[#This Row],[Cost]]</f>
        <v>10113.599999999999</v>
      </c>
      <c r="M1956">
        <f>Table1[[#This Row],[Sales]]-Table1[[#This Row],[Total_Cost]]</f>
        <v>4334.4000000000015</v>
      </c>
      <c r="N1956" s="1">
        <f>Table1[[#This Row],[Profit]]/Table1[[#This Row],[Sales]]</f>
        <v>0.3000000000000001</v>
      </c>
      <c r="O1956" t="str">
        <f>TEXT(Table1[[#This Row],[Order_Date]],"mmmm")</f>
        <v>April</v>
      </c>
      <c r="P1956">
        <f>YEAR(Table1[[#This Row],[Order_Date]])</f>
        <v>2024</v>
      </c>
      <c r="Q1956" t="str">
        <f>"Q"&amp;ROUNDUP(MONTH(Table1[[#This Row],[Order_Date]])/3,0)</f>
        <v>Q2</v>
      </c>
    </row>
    <row r="1957" spans="1:17" x14ac:dyDescent="0.25">
      <c r="A1957" t="s">
        <v>3589</v>
      </c>
      <c r="B1957" t="s">
        <v>225</v>
      </c>
      <c r="C1957" t="s">
        <v>1443</v>
      </c>
      <c r="D1957" t="s">
        <v>615</v>
      </c>
      <c r="E1957" t="str">
        <f>_xlfn.XLOOKUP(Table1[[#This Row],[Product_ID]],[1]!Table1[Product_ID],[1]!Table1[Product_Name])</f>
        <v>Home &amp; Kitchen Product 92</v>
      </c>
      <c r="F1957" t="str">
        <f>_xlfn.XLOOKUP(Table1[[#This Row],[Product_ID]],[1]!Table1[Product_ID],[1]!Table1[Category])</f>
        <v>Home &amp; Kitchen</v>
      </c>
      <c r="G1957">
        <f>_xlfn.XLOOKUP(Table1[[#This Row],[Product_ID]],[1]!Table1[Product_ID],[1]!Table1[Unit_Price])</f>
        <v>7315</v>
      </c>
      <c r="H1957">
        <f>_xlfn.XLOOKUP(Table1[[#This Row],[Product_ID]],[1]!Table1[Product_ID],[1]!Table1[Cost])</f>
        <v>4389</v>
      </c>
      <c r="I1957">
        <v>5</v>
      </c>
      <c r="J1957">
        <v>15</v>
      </c>
      <c r="K1957">
        <f>Table1[[#This Row],[Quantity]]*Table1[[#This Row],[Unit_Price]]</f>
        <v>36575</v>
      </c>
      <c r="L1957">
        <f>Table1[[#This Row],[Quantity]]*Table1[[#This Row],[Cost]]</f>
        <v>21945</v>
      </c>
      <c r="M1957">
        <f>Table1[[#This Row],[Sales]]-Table1[[#This Row],[Total_Cost]]</f>
        <v>14630</v>
      </c>
      <c r="N1957" s="1">
        <f>Table1[[#This Row],[Profit]]/Table1[[#This Row],[Sales]]</f>
        <v>0.4</v>
      </c>
      <c r="O1957" t="str">
        <f>TEXT(Table1[[#This Row],[Order_Date]],"mmmm")</f>
        <v>June</v>
      </c>
      <c r="P1957">
        <f>YEAR(Table1[[#This Row],[Order_Date]])</f>
        <v>2024</v>
      </c>
      <c r="Q1957" t="str">
        <f>"Q"&amp;ROUNDUP(MONTH(Table1[[#This Row],[Order_Date]])/3,0)</f>
        <v>Q2</v>
      </c>
    </row>
    <row r="1958" spans="1:17" x14ac:dyDescent="0.25">
      <c r="A1958" t="s">
        <v>3590</v>
      </c>
      <c r="B1958" t="s">
        <v>1543</v>
      </c>
      <c r="C1958" t="s">
        <v>114</v>
      </c>
      <c r="D1958" t="s">
        <v>157</v>
      </c>
      <c r="E1958" t="str">
        <f>_xlfn.XLOOKUP(Table1[[#This Row],[Product_ID]],[1]!Table1[Product_ID],[1]!Table1[Product_Name])</f>
        <v>Sports Product 89</v>
      </c>
      <c r="F1958" t="str">
        <f>_xlfn.XLOOKUP(Table1[[#This Row],[Product_ID]],[1]!Table1[Product_ID],[1]!Table1[Category])</f>
        <v>Sports</v>
      </c>
      <c r="G1958">
        <f>_xlfn.XLOOKUP(Table1[[#This Row],[Product_ID]],[1]!Table1[Product_ID],[1]!Table1[Unit_Price])</f>
        <v>2956</v>
      </c>
      <c r="H1958">
        <f>_xlfn.XLOOKUP(Table1[[#This Row],[Product_ID]],[1]!Table1[Product_ID],[1]!Table1[Cost])</f>
        <v>1478</v>
      </c>
      <c r="I1958">
        <v>2</v>
      </c>
      <c r="J1958">
        <v>15</v>
      </c>
      <c r="K1958">
        <f>Table1[[#This Row],[Quantity]]*Table1[[#This Row],[Unit_Price]]</f>
        <v>5912</v>
      </c>
      <c r="L1958">
        <f>Table1[[#This Row],[Quantity]]*Table1[[#This Row],[Cost]]</f>
        <v>2956</v>
      </c>
      <c r="M1958">
        <f>Table1[[#This Row],[Sales]]-Table1[[#This Row],[Total_Cost]]</f>
        <v>2956</v>
      </c>
      <c r="N1958" s="1">
        <f>Table1[[#This Row],[Profit]]/Table1[[#This Row],[Sales]]</f>
        <v>0.5</v>
      </c>
      <c r="O1958" t="str">
        <f>TEXT(Table1[[#This Row],[Order_Date]],"mmmm")</f>
        <v>June</v>
      </c>
      <c r="P1958">
        <f>YEAR(Table1[[#This Row],[Order_Date]])</f>
        <v>2024</v>
      </c>
      <c r="Q1958" t="str">
        <f>"Q"&amp;ROUNDUP(MONTH(Table1[[#This Row],[Order_Date]])/3,0)</f>
        <v>Q2</v>
      </c>
    </row>
    <row r="1959" spans="1:17" x14ac:dyDescent="0.25">
      <c r="A1959" t="s">
        <v>3591</v>
      </c>
      <c r="B1959" t="s">
        <v>1502</v>
      </c>
      <c r="C1959" t="s">
        <v>2016</v>
      </c>
      <c r="D1959" t="s">
        <v>377</v>
      </c>
      <c r="E1959" t="str">
        <f>_xlfn.XLOOKUP(Table1[[#This Row],[Product_ID]],[1]!Table1[Product_ID],[1]!Table1[Product_Name])</f>
        <v>Sports Product 2</v>
      </c>
      <c r="F1959" t="str">
        <f>_xlfn.XLOOKUP(Table1[[#This Row],[Product_ID]],[1]!Table1[Product_ID],[1]!Table1[Category])</f>
        <v>Sports</v>
      </c>
      <c r="G1959">
        <f>_xlfn.XLOOKUP(Table1[[#This Row],[Product_ID]],[1]!Table1[Product_ID],[1]!Table1[Unit_Price])</f>
        <v>4241</v>
      </c>
      <c r="H1959">
        <f>_xlfn.XLOOKUP(Table1[[#This Row],[Product_ID]],[1]!Table1[Product_ID],[1]!Table1[Cost])</f>
        <v>2120.5</v>
      </c>
      <c r="I1959">
        <v>1</v>
      </c>
      <c r="J1959">
        <v>10</v>
      </c>
      <c r="K1959">
        <f>Table1[[#This Row],[Quantity]]*Table1[[#This Row],[Unit_Price]]</f>
        <v>4241</v>
      </c>
      <c r="L1959">
        <f>Table1[[#This Row],[Quantity]]*Table1[[#This Row],[Cost]]</f>
        <v>2120.5</v>
      </c>
      <c r="M1959">
        <f>Table1[[#This Row],[Sales]]-Table1[[#This Row],[Total_Cost]]</f>
        <v>2120.5</v>
      </c>
      <c r="N1959" s="1">
        <f>Table1[[#This Row],[Profit]]/Table1[[#This Row],[Sales]]</f>
        <v>0.5</v>
      </c>
      <c r="O1959" t="str">
        <f>TEXT(Table1[[#This Row],[Order_Date]],"mmmm")</f>
        <v>February</v>
      </c>
      <c r="P1959">
        <f>YEAR(Table1[[#This Row],[Order_Date]])</f>
        <v>2025</v>
      </c>
      <c r="Q1959" t="str">
        <f>"Q"&amp;ROUNDUP(MONTH(Table1[[#This Row],[Order_Date]])/3,0)</f>
        <v>Q1</v>
      </c>
    </row>
    <row r="1960" spans="1:17" x14ac:dyDescent="0.25">
      <c r="A1960" t="s">
        <v>3592</v>
      </c>
      <c r="B1960" t="s">
        <v>1626</v>
      </c>
      <c r="C1960" t="s">
        <v>3215</v>
      </c>
      <c r="D1960" t="s">
        <v>855</v>
      </c>
      <c r="E1960" t="str">
        <f>_xlfn.XLOOKUP(Table1[[#This Row],[Product_ID]],[1]!Table1[Product_ID],[1]!Table1[Product_Name])</f>
        <v>Sports Product 62</v>
      </c>
      <c r="F1960" t="str">
        <f>_xlfn.XLOOKUP(Table1[[#This Row],[Product_ID]],[1]!Table1[Product_ID],[1]!Table1[Category])</f>
        <v>Sports</v>
      </c>
      <c r="G1960">
        <f>_xlfn.XLOOKUP(Table1[[#This Row],[Product_ID]],[1]!Table1[Product_ID],[1]!Table1[Unit_Price])</f>
        <v>2777</v>
      </c>
      <c r="H1960">
        <f>_xlfn.XLOOKUP(Table1[[#This Row],[Product_ID]],[1]!Table1[Product_ID],[1]!Table1[Cost])</f>
        <v>1943.9</v>
      </c>
      <c r="I1960">
        <v>2</v>
      </c>
      <c r="J1960">
        <v>20</v>
      </c>
      <c r="K1960">
        <f>Table1[[#This Row],[Quantity]]*Table1[[#This Row],[Unit_Price]]</f>
        <v>5554</v>
      </c>
      <c r="L1960">
        <f>Table1[[#This Row],[Quantity]]*Table1[[#This Row],[Cost]]</f>
        <v>3887.8</v>
      </c>
      <c r="M1960">
        <f>Table1[[#This Row],[Sales]]-Table1[[#This Row],[Total_Cost]]</f>
        <v>1666.1999999999998</v>
      </c>
      <c r="N1960" s="1">
        <f>Table1[[#This Row],[Profit]]/Table1[[#This Row],[Sales]]</f>
        <v>0.3</v>
      </c>
      <c r="O1960" t="str">
        <f>TEXT(Table1[[#This Row],[Order_Date]],"mmmm")</f>
        <v>March</v>
      </c>
      <c r="P1960">
        <f>YEAR(Table1[[#This Row],[Order_Date]])</f>
        <v>2025</v>
      </c>
      <c r="Q1960" t="str">
        <f>"Q"&amp;ROUNDUP(MONTH(Table1[[#This Row],[Order_Date]])/3,0)</f>
        <v>Q1</v>
      </c>
    </row>
    <row r="1961" spans="1:17" x14ac:dyDescent="0.25">
      <c r="A1961" t="s">
        <v>3593</v>
      </c>
      <c r="B1961" t="s">
        <v>2346</v>
      </c>
      <c r="C1961" t="s">
        <v>1048</v>
      </c>
      <c r="D1961" t="s">
        <v>17</v>
      </c>
      <c r="E1961" t="str">
        <f>_xlfn.XLOOKUP(Table1[[#This Row],[Product_ID]],[1]!Table1[Product_ID],[1]!Table1[Product_Name])</f>
        <v>Clothing Product 38</v>
      </c>
      <c r="F1961" t="str">
        <f>_xlfn.XLOOKUP(Table1[[#This Row],[Product_ID]],[1]!Table1[Product_ID],[1]!Table1[Category])</f>
        <v>Clothing</v>
      </c>
      <c r="G1961">
        <f>_xlfn.XLOOKUP(Table1[[#This Row],[Product_ID]],[1]!Table1[Product_ID],[1]!Table1[Unit_Price])</f>
        <v>413</v>
      </c>
      <c r="H1961">
        <f>_xlfn.XLOOKUP(Table1[[#This Row],[Product_ID]],[1]!Table1[Product_ID],[1]!Table1[Cost])</f>
        <v>247.8</v>
      </c>
      <c r="I1961">
        <v>1</v>
      </c>
      <c r="J1961">
        <v>20</v>
      </c>
      <c r="K1961">
        <f>Table1[[#This Row],[Quantity]]*Table1[[#This Row],[Unit_Price]]</f>
        <v>413</v>
      </c>
      <c r="L1961">
        <f>Table1[[#This Row],[Quantity]]*Table1[[#This Row],[Cost]]</f>
        <v>247.8</v>
      </c>
      <c r="M1961">
        <f>Table1[[#This Row],[Sales]]-Table1[[#This Row],[Total_Cost]]</f>
        <v>165.2</v>
      </c>
      <c r="N1961" s="1">
        <f>Table1[[#This Row],[Profit]]/Table1[[#This Row],[Sales]]</f>
        <v>0.39999999999999997</v>
      </c>
      <c r="O1961" t="str">
        <f>TEXT(Table1[[#This Row],[Order_Date]],"mmmm")</f>
        <v>April</v>
      </c>
      <c r="P1961">
        <f>YEAR(Table1[[#This Row],[Order_Date]])</f>
        <v>2024</v>
      </c>
      <c r="Q1961" t="str">
        <f>"Q"&amp;ROUNDUP(MONTH(Table1[[#This Row],[Order_Date]])/3,0)</f>
        <v>Q2</v>
      </c>
    </row>
    <row r="1962" spans="1:17" x14ac:dyDescent="0.25">
      <c r="A1962" t="s">
        <v>3594</v>
      </c>
      <c r="B1962" t="s">
        <v>15</v>
      </c>
      <c r="C1962" t="s">
        <v>2027</v>
      </c>
      <c r="D1962" t="s">
        <v>450</v>
      </c>
      <c r="E1962" t="str">
        <f>_xlfn.XLOOKUP(Table1[[#This Row],[Product_ID]],[1]!Table1[Product_ID],[1]!Table1[Product_Name])</f>
        <v>Electronics Product 82</v>
      </c>
      <c r="F1962" t="str">
        <f>_xlfn.XLOOKUP(Table1[[#This Row],[Product_ID]],[1]!Table1[Product_ID],[1]!Table1[Category])</f>
        <v>Electronics</v>
      </c>
      <c r="G1962">
        <f>_xlfn.XLOOKUP(Table1[[#This Row],[Product_ID]],[1]!Table1[Product_ID],[1]!Table1[Unit_Price])</f>
        <v>354</v>
      </c>
      <c r="H1962">
        <f>_xlfn.XLOOKUP(Table1[[#This Row],[Product_ID]],[1]!Table1[Product_ID],[1]!Table1[Cost])</f>
        <v>247.8</v>
      </c>
      <c r="I1962">
        <v>5</v>
      </c>
      <c r="J1962">
        <v>10</v>
      </c>
      <c r="K1962">
        <f>Table1[[#This Row],[Quantity]]*Table1[[#This Row],[Unit_Price]]</f>
        <v>1770</v>
      </c>
      <c r="L1962">
        <f>Table1[[#This Row],[Quantity]]*Table1[[#This Row],[Cost]]</f>
        <v>1239</v>
      </c>
      <c r="M1962">
        <f>Table1[[#This Row],[Sales]]-Table1[[#This Row],[Total_Cost]]</f>
        <v>531</v>
      </c>
      <c r="N1962" s="1">
        <f>Table1[[#This Row],[Profit]]/Table1[[#This Row],[Sales]]</f>
        <v>0.3</v>
      </c>
      <c r="O1962" t="str">
        <f>TEXT(Table1[[#This Row],[Order_Date]],"mmmm")</f>
        <v>May</v>
      </c>
      <c r="P1962">
        <f>YEAR(Table1[[#This Row],[Order_Date]])</f>
        <v>2024</v>
      </c>
      <c r="Q1962" t="str">
        <f>"Q"&amp;ROUNDUP(MONTH(Table1[[#This Row],[Order_Date]])/3,0)</f>
        <v>Q2</v>
      </c>
    </row>
    <row r="1963" spans="1:17" x14ac:dyDescent="0.25">
      <c r="A1963" t="s">
        <v>3595</v>
      </c>
      <c r="B1963" t="s">
        <v>177</v>
      </c>
      <c r="C1963" t="s">
        <v>1674</v>
      </c>
      <c r="D1963" t="s">
        <v>49</v>
      </c>
      <c r="E1963" t="str">
        <f>_xlfn.XLOOKUP(Table1[[#This Row],[Product_ID]],[1]!Table1[Product_ID],[1]!Table1[Product_Name])</f>
        <v>Sports Product 65</v>
      </c>
      <c r="F1963" t="str">
        <f>_xlfn.XLOOKUP(Table1[[#This Row],[Product_ID]],[1]!Table1[Product_ID],[1]!Table1[Category])</f>
        <v>Sports</v>
      </c>
      <c r="G1963">
        <f>_xlfn.XLOOKUP(Table1[[#This Row],[Product_ID]],[1]!Table1[Product_ID],[1]!Table1[Unit_Price])</f>
        <v>4421</v>
      </c>
      <c r="H1963">
        <f>_xlfn.XLOOKUP(Table1[[#This Row],[Product_ID]],[1]!Table1[Product_ID],[1]!Table1[Cost])</f>
        <v>3094.7</v>
      </c>
      <c r="I1963">
        <v>5</v>
      </c>
      <c r="J1963">
        <v>10</v>
      </c>
      <c r="K1963">
        <f>Table1[[#This Row],[Quantity]]*Table1[[#This Row],[Unit_Price]]</f>
        <v>22105</v>
      </c>
      <c r="L1963">
        <f>Table1[[#This Row],[Quantity]]*Table1[[#This Row],[Cost]]</f>
        <v>15473.5</v>
      </c>
      <c r="M1963">
        <f>Table1[[#This Row],[Sales]]-Table1[[#This Row],[Total_Cost]]</f>
        <v>6631.5</v>
      </c>
      <c r="N1963" s="1">
        <f>Table1[[#This Row],[Profit]]/Table1[[#This Row],[Sales]]</f>
        <v>0.3</v>
      </c>
      <c r="O1963" t="str">
        <f>TEXT(Table1[[#This Row],[Order_Date]],"mmmm")</f>
        <v>August</v>
      </c>
      <c r="P1963">
        <f>YEAR(Table1[[#This Row],[Order_Date]])</f>
        <v>2025</v>
      </c>
      <c r="Q1963" t="str">
        <f>"Q"&amp;ROUNDUP(MONTH(Table1[[#This Row],[Order_Date]])/3,0)</f>
        <v>Q3</v>
      </c>
    </row>
    <row r="1964" spans="1:17" x14ac:dyDescent="0.25">
      <c r="A1964" t="s">
        <v>3596</v>
      </c>
      <c r="B1964" t="s">
        <v>532</v>
      </c>
      <c r="C1964" t="s">
        <v>1375</v>
      </c>
      <c r="D1964" t="s">
        <v>450</v>
      </c>
      <c r="E1964" t="str">
        <f>_xlfn.XLOOKUP(Table1[[#This Row],[Product_ID]],[1]!Table1[Product_ID],[1]!Table1[Product_Name])</f>
        <v>Electronics Product 82</v>
      </c>
      <c r="F1964" t="str">
        <f>_xlfn.XLOOKUP(Table1[[#This Row],[Product_ID]],[1]!Table1[Product_ID],[1]!Table1[Category])</f>
        <v>Electronics</v>
      </c>
      <c r="G1964">
        <f>_xlfn.XLOOKUP(Table1[[#This Row],[Product_ID]],[1]!Table1[Product_ID],[1]!Table1[Unit_Price])</f>
        <v>354</v>
      </c>
      <c r="H1964">
        <f>_xlfn.XLOOKUP(Table1[[#This Row],[Product_ID]],[1]!Table1[Product_ID],[1]!Table1[Cost])</f>
        <v>247.8</v>
      </c>
      <c r="I1964">
        <v>2</v>
      </c>
      <c r="J1964">
        <v>5</v>
      </c>
      <c r="K1964">
        <f>Table1[[#This Row],[Quantity]]*Table1[[#This Row],[Unit_Price]]</f>
        <v>708</v>
      </c>
      <c r="L1964">
        <f>Table1[[#This Row],[Quantity]]*Table1[[#This Row],[Cost]]</f>
        <v>495.6</v>
      </c>
      <c r="M1964">
        <f>Table1[[#This Row],[Sales]]-Table1[[#This Row],[Total_Cost]]</f>
        <v>212.39999999999998</v>
      </c>
      <c r="N1964" s="1">
        <f>Table1[[#This Row],[Profit]]/Table1[[#This Row],[Sales]]</f>
        <v>0.3</v>
      </c>
      <c r="O1964" t="str">
        <f>TEXT(Table1[[#This Row],[Order_Date]],"mmmm")</f>
        <v>November</v>
      </c>
      <c r="P1964">
        <f>YEAR(Table1[[#This Row],[Order_Date]])</f>
        <v>2025</v>
      </c>
      <c r="Q1964" t="str">
        <f>"Q"&amp;ROUNDUP(MONTH(Table1[[#This Row],[Order_Date]])/3,0)</f>
        <v>Q4</v>
      </c>
    </row>
    <row r="1965" spans="1:17" x14ac:dyDescent="0.25">
      <c r="A1965" t="s">
        <v>3597</v>
      </c>
      <c r="B1965" t="s">
        <v>221</v>
      </c>
      <c r="C1965" t="s">
        <v>330</v>
      </c>
      <c r="D1965" t="s">
        <v>153</v>
      </c>
      <c r="E1965" t="str">
        <f>_xlfn.XLOOKUP(Table1[[#This Row],[Product_ID]],[1]!Table1[Product_ID],[1]!Table1[Product_Name])</f>
        <v>Beauty Product 98</v>
      </c>
      <c r="F1965" t="str">
        <f>_xlfn.XLOOKUP(Table1[[#This Row],[Product_ID]],[1]!Table1[Product_ID],[1]!Table1[Category])</f>
        <v>Beauty</v>
      </c>
      <c r="G1965">
        <f>_xlfn.XLOOKUP(Table1[[#This Row],[Product_ID]],[1]!Table1[Product_ID],[1]!Table1[Unit_Price])</f>
        <v>1661</v>
      </c>
      <c r="H1965">
        <f>_xlfn.XLOOKUP(Table1[[#This Row],[Product_ID]],[1]!Table1[Product_ID],[1]!Table1[Cost])</f>
        <v>830.5</v>
      </c>
      <c r="I1965">
        <v>3</v>
      </c>
      <c r="J1965">
        <v>0</v>
      </c>
      <c r="K1965">
        <f>Table1[[#This Row],[Quantity]]*Table1[[#This Row],[Unit_Price]]</f>
        <v>4983</v>
      </c>
      <c r="L1965">
        <f>Table1[[#This Row],[Quantity]]*Table1[[#This Row],[Cost]]</f>
        <v>2491.5</v>
      </c>
      <c r="M1965">
        <f>Table1[[#This Row],[Sales]]-Table1[[#This Row],[Total_Cost]]</f>
        <v>2491.5</v>
      </c>
      <c r="N1965" s="1">
        <f>Table1[[#This Row],[Profit]]/Table1[[#This Row],[Sales]]</f>
        <v>0.5</v>
      </c>
      <c r="O1965" t="str">
        <f>TEXT(Table1[[#This Row],[Order_Date]],"mmmm")</f>
        <v>November</v>
      </c>
      <c r="P1965">
        <f>YEAR(Table1[[#This Row],[Order_Date]])</f>
        <v>2025</v>
      </c>
      <c r="Q1965" t="str">
        <f>"Q"&amp;ROUNDUP(MONTH(Table1[[#This Row],[Order_Date]])/3,0)</f>
        <v>Q4</v>
      </c>
    </row>
    <row r="1966" spans="1:17" x14ac:dyDescent="0.25">
      <c r="A1966" t="s">
        <v>3598</v>
      </c>
      <c r="B1966" t="s">
        <v>1207</v>
      </c>
      <c r="C1966" t="s">
        <v>3599</v>
      </c>
      <c r="D1966" t="s">
        <v>604</v>
      </c>
      <c r="E1966" t="str">
        <f>_xlfn.XLOOKUP(Table1[[#This Row],[Product_ID]],[1]!Table1[Product_ID],[1]!Table1[Product_Name])</f>
        <v>Home &amp; Kitchen Product 39</v>
      </c>
      <c r="F1966" t="str">
        <f>_xlfn.XLOOKUP(Table1[[#This Row],[Product_ID]],[1]!Table1[Product_ID],[1]!Table1[Category])</f>
        <v>Home &amp; Kitchen</v>
      </c>
      <c r="G1966">
        <f>_xlfn.XLOOKUP(Table1[[#This Row],[Product_ID]],[1]!Table1[Product_ID],[1]!Table1[Unit_Price])</f>
        <v>9543</v>
      </c>
      <c r="H1966">
        <f>_xlfn.XLOOKUP(Table1[[#This Row],[Product_ID]],[1]!Table1[Product_ID],[1]!Table1[Cost])</f>
        <v>4771.5</v>
      </c>
      <c r="I1966">
        <v>2</v>
      </c>
      <c r="J1966">
        <v>5</v>
      </c>
      <c r="K1966">
        <f>Table1[[#This Row],[Quantity]]*Table1[[#This Row],[Unit_Price]]</f>
        <v>19086</v>
      </c>
      <c r="L1966">
        <f>Table1[[#This Row],[Quantity]]*Table1[[#This Row],[Cost]]</f>
        <v>9543</v>
      </c>
      <c r="M1966">
        <f>Table1[[#This Row],[Sales]]-Table1[[#This Row],[Total_Cost]]</f>
        <v>9543</v>
      </c>
      <c r="N1966" s="1">
        <f>Table1[[#This Row],[Profit]]/Table1[[#This Row],[Sales]]</f>
        <v>0.5</v>
      </c>
      <c r="O1966" t="str">
        <f>TEXT(Table1[[#This Row],[Order_Date]],"mmmm")</f>
        <v>August</v>
      </c>
      <c r="P1966">
        <f>YEAR(Table1[[#This Row],[Order_Date]])</f>
        <v>2025</v>
      </c>
      <c r="Q1966" t="str">
        <f>"Q"&amp;ROUNDUP(MONTH(Table1[[#This Row],[Order_Date]])/3,0)</f>
        <v>Q3</v>
      </c>
    </row>
    <row r="1967" spans="1:17" x14ac:dyDescent="0.25">
      <c r="A1967" t="s">
        <v>3600</v>
      </c>
      <c r="B1967" t="s">
        <v>2290</v>
      </c>
      <c r="C1967" t="s">
        <v>2553</v>
      </c>
      <c r="D1967" t="s">
        <v>615</v>
      </c>
      <c r="E1967" t="str">
        <f>_xlfn.XLOOKUP(Table1[[#This Row],[Product_ID]],[1]!Table1[Product_ID],[1]!Table1[Product_Name])</f>
        <v>Home &amp; Kitchen Product 92</v>
      </c>
      <c r="F1967" t="str">
        <f>_xlfn.XLOOKUP(Table1[[#This Row],[Product_ID]],[1]!Table1[Product_ID],[1]!Table1[Category])</f>
        <v>Home &amp; Kitchen</v>
      </c>
      <c r="G1967">
        <f>_xlfn.XLOOKUP(Table1[[#This Row],[Product_ID]],[1]!Table1[Product_ID],[1]!Table1[Unit_Price])</f>
        <v>7315</v>
      </c>
      <c r="H1967">
        <f>_xlfn.XLOOKUP(Table1[[#This Row],[Product_ID]],[1]!Table1[Product_ID],[1]!Table1[Cost])</f>
        <v>4389</v>
      </c>
      <c r="I1967">
        <v>3</v>
      </c>
      <c r="J1967">
        <v>15</v>
      </c>
      <c r="K1967">
        <f>Table1[[#This Row],[Quantity]]*Table1[[#This Row],[Unit_Price]]</f>
        <v>21945</v>
      </c>
      <c r="L1967">
        <f>Table1[[#This Row],[Quantity]]*Table1[[#This Row],[Cost]]</f>
        <v>13167</v>
      </c>
      <c r="M1967">
        <f>Table1[[#This Row],[Sales]]-Table1[[#This Row],[Total_Cost]]</f>
        <v>8778</v>
      </c>
      <c r="N1967" s="1">
        <f>Table1[[#This Row],[Profit]]/Table1[[#This Row],[Sales]]</f>
        <v>0.4</v>
      </c>
      <c r="O1967" t="str">
        <f>TEXT(Table1[[#This Row],[Order_Date]],"mmmm")</f>
        <v>August</v>
      </c>
      <c r="P1967">
        <f>YEAR(Table1[[#This Row],[Order_Date]])</f>
        <v>2025</v>
      </c>
      <c r="Q1967" t="str">
        <f>"Q"&amp;ROUNDUP(MONTH(Table1[[#This Row],[Order_Date]])/3,0)</f>
        <v>Q3</v>
      </c>
    </row>
    <row r="1968" spans="1:17" x14ac:dyDescent="0.25">
      <c r="A1968" t="s">
        <v>3601</v>
      </c>
      <c r="B1968" t="s">
        <v>990</v>
      </c>
      <c r="C1968" t="s">
        <v>827</v>
      </c>
      <c r="D1968" t="s">
        <v>244</v>
      </c>
      <c r="E1968" t="str">
        <f>_xlfn.XLOOKUP(Table1[[#This Row],[Product_ID]],[1]!Table1[Product_ID],[1]!Table1[Product_Name])</f>
        <v>Beauty Product 100</v>
      </c>
      <c r="F1968" t="str">
        <f>_xlfn.XLOOKUP(Table1[[#This Row],[Product_ID]],[1]!Table1[Product_ID],[1]!Table1[Category])</f>
        <v>Beauty</v>
      </c>
      <c r="G1968">
        <f>_xlfn.XLOOKUP(Table1[[#This Row],[Product_ID]],[1]!Table1[Product_ID],[1]!Table1[Unit_Price])</f>
        <v>2523</v>
      </c>
      <c r="H1968">
        <f>_xlfn.XLOOKUP(Table1[[#This Row],[Product_ID]],[1]!Table1[Product_ID],[1]!Table1[Cost])</f>
        <v>1766.1</v>
      </c>
      <c r="I1968">
        <v>3</v>
      </c>
      <c r="J1968">
        <v>20</v>
      </c>
      <c r="K1968">
        <f>Table1[[#This Row],[Quantity]]*Table1[[#This Row],[Unit_Price]]</f>
        <v>7569</v>
      </c>
      <c r="L1968">
        <f>Table1[[#This Row],[Quantity]]*Table1[[#This Row],[Cost]]</f>
        <v>5298.2999999999993</v>
      </c>
      <c r="M1968">
        <f>Table1[[#This Row],[Sales]]-Table1[[#This Row],[Total_Cost]]</f>
        <v>2270.7000000000007</v>
      </c>
      <c r="N1968" s="1">
        <f>Table1[[#This Row],[Profit]]/Table1[[#This Row],[Sales]]</f>
        <v>0.3000000000000001</v>
      </c>
      <c r="O1968" t="str">
        <f>TEXT(Table1[[#This Row],[Order_Date]],"mmmm")</f>
        <v>April</v>
      </c>
      <c r="P1968">
        <f>YEAR(Table1[[#This Row],[Order_Date]])</f>
        <v>2024</v>
      </c>
      <c r="Q1968" t="str">
        <f>"Q"&amp;ROUNDUP(MONTH(Table1[[#This Row],[Order_Date]])/3,0)</f>
        <v>Q2</v>
      </c>
    </row>
    <row r="1969" spans="1:17" x14ac:dyDescent="0.25">
      <c r="A1969" t="s">
        <v>3602</v>
      </c>
      <c r="B1969" t="s">
        <v>3016</v>
      </c>
      <c r="C1969" t="s">
        <v>2599</v>
      </c>
      <c r="D1969" t="s">
        <v>179</v>
      </c>
      <c r="E1969" t="str">
        <f>_xlfn.XLOOKUP(Table1[[#This Row],[Product_ID]],[1]!Table1[Product_ID],[1]!Table1[Product_Name])</f>
        <v>Beauty Product 58</v>
      </c>
      <c r="F1969" t="str">
        <f>_xlfn.XLOOKUP(Table1[[#This Row],[Product_ID]],[1]!Table1[Product_ID],[1]!Table1[Category])</f>
        <v>Beauty</v>
      </c>
      <c r="G1969">
        <f>_xlfn.XLOOKUP(Table1[[#This Row],[Product_ID]],[1]!Table1[Product_ID],[1]!Table1[Unit_Price])</f>
        <v>3598</v>
      </c>
      <c r="H1969">
        <f>_xlfn.XLOOKUP(Table1[[#This Row],[Product_ID]],[1]!Table1[Product_ID],[1]!Table1[Cost])</f>
        <v>2158.8000000000002</v>
      </c>
      <c r="I1969">
        <v>5</v>
      </c>
      <c r="J1969">
        <v>5</v>
      </c>
      <c r="K1969">
        <f>Table1[[#This Row],[Quantity]]*Table1[[#This Row],[Unit_Price]]</f>
        <v>17990</v>
      </c>
      <c r="L1969">
        <f>Table1[[#This Row],[Quantity]]*Table1[[#This Row],[Cost]]</f>
        <v>10794</v>
      </c>
      <c r="M1969">
        <f>Table1[[#This Row],[Sales]]-Table1[[#This Row],[Total_Cost]]</f>
        <v>7196</v>
      </c>
      <c r="N1969" s="1">
        <f>Table1[[#This Row],[Profit]]/Table1[[#This Row],[Sales]]</f>
        <v>0.4</v>
      </c>
      <c r="O1969" t="str">
        <f>TEXT(Table1[[#This Row],[Order_Date]],"mmmm")</f>
        <v>October</v>
      </c>
      <c r="P1969">
        <f>YEAR(Table1[[#This Row],[Order_Date]])</f>
        <v>2025</v>
      </c>
      <c r="Q1969" t="str">
        <f>"Q"&amp;ROUNDUP(MONTH(Table1[[#This Row],[Order_Date]])/3,0)</f>
        <v>Q4</v>
      </c>
    </row>
    <row r="1970" spans="1:17" x14ac:dyDescent="0.25">
      <c r="A1970" t="s">
        <v>3603</v>
      </c>
      <c r="B1970" t="s">
        <v>3604</v>
      </c>
      <c r="C1970" t="s">
        <v>2265</v>
      </c>
      <c r="D1970" t="s">
        <v>465</v>
      </c>
      <c r="E1970" t="str">
        <f>_xlfn.XLOOKUP(Table1[[#This Row],[Product_ID]],[1]!Table1[Product_ID],[1]!Table1[Product_Name])</f>
        <v>Beauty Product 71</v>
      </c>
      <c r="F1970" t="str">
        <f>_xlfn.XLOOKUP(Table1[[#This Row],[Product_ID]],[1]!Table1[Product_ID],[1]!Table1[Category])</f>
        <v>Beauty</v>
      </c>
      <c r="G1970">
        <f>_xlfn.XLOOKUP(Table1[[#This Row],[Product_ID]],[1]!Table1[Product_ID],[1]!Table1[Unit_Price])</f>
        <v>487</v>
      </c>
      <c r="H1970">
        <f>_xlfn.XLOOKUP(Table1[[#This Row],[Product_ID]],[1]!Table1[Product_ID],[1]!Table1[Cost])</f>
        <v>243.5</v>
      </c>
      <c r="I1970">
        <v>1</v>
      </c>
      <c r="J1970">
        <v>5</v>
      </c>
      <c r="K1970">
        <f>Table1[[#This Row],[Quantity]]*Table1[[#This Row],[Unit_Price]]</f>
        <v>487</v>
      </c>
      <c r="L1970">
        <f>Table1[[#This Row],[Quantity]]*Table1[[#This Row],[Cost]]</f>
        <v>243.5</v>
      </c>
      <c r="M1970">
        <f>Table1[[#This Row],[Sales]]-Table1[[#This Row],[Total_Cost]]</f>
        <v>243.5</v>
      </c>
      <c r="N1970" s="1">
        <f>Table1[[#This Row],[Profit]]/Table1[[#This Row],[Sales]]</f>
        <v>0.5</v>
      </c>
      <c r="O1970" t="str">
        <f>TEXT(Table1[[#This Row],[Order_Date]],"mmmm")</f>
        <v>July</v>
      </c>
      <c r="P1970">
        <f>YEAR(Table1[[#This Row],[Order_Date]])</f>
        <v>2025</v>
      </c>
      <c r="Q1970" t="str">
        <f>"Q"&amp;ROUNDUP(MONTH(Table1[[#This Row],[Order_Date]])/3,0)</f>
        <v>Q3</v>
      </c>
    </row>
    <row r="1971" spans="1:17" x14ac:dyDescent="0.25">
      <c r="A1971" t="s">
        <v>3605</v>
      </c>
      <c r="B1971" t="s">
        <v>177</v>
      </c>
      <c r="C1971" t="s">
        <v>243</v>
      </c>
      <c r="D1971" t="s">
        <v>104</v>
      </c>
      <c r="E1971" t="str">
        <f>_xlfn.XLOOKUP(Table1[[#This Row],[Product_ID]],[1]!Table1[Product_ID],[1]!Table1[Product_Name])</f>
        <v>Electronics Product 72</v>
      </c>
      <c r="F1971" t="str">
        <f>_xlfn.XLOOKUP(Table1[[#This Row],[Product_ID]],[1]!Table1[Product_ID],[1]!Table1[Category])</f>
        <v>Electronics</v>
      </c>
      <c r="G1971">
        <f>_xlfn.XLOOKUP(Table1[[#This Row],[Product_ID]],[1]!Table1[Product_ID],[1]!Table1[Unit_Price])</f>
        <v>27555</v>
      </c>
      <c r="H1971">
        <f>_xlfn.XLOOKUP(Table1[[#This Row],[Product_ID]],[1]!Table1[Product_ID],[1]!Table1[Cost])</f>
        <v>19288.5</v>
      </c>
      <c r="I1971">
        <v>4</v>
      </c>
      <c r="J1971">
        <v>5</v>
      </c>
      <c r="K1971">
        <f>Table1[[#This Row],[Quantity]]*Table1[[#This Row],[Unit_Price]]</f>
        <v>110220</v>
      </c>
      <c r="L1971">
        <f>Table1[[#This Row],[Quantity]]*Table1[[#This Row],[Cost]]</f>
        <v>77154</v>
      </c>
      <c r="M1971">
        <f>Table1[[#This Row],[Sales]]-Table1[[#This Row],[Total_Cost]]</f>
        <v>33066</v>
      </c>
      <c r="N1971" s="1">
        <f>Table1[[#This Row],[Profit]]/Table1[[#This Row],[Sales]]</f>
        <v>0.3</v>
      </c>
      <c r="O1971" t="str">
        <f>TEXT(Table1[[#This Row],[Order_Date]],"mmmm")</f>
        <v>August</v>
      </c>
      <c r="P1971">
        <f>YEAR(Table1[[#This Row],[Order_Date]])</f>
        <v>2025</v>
      </c>
      <c r="Q1971" t="str">
        <f>"Q"&amp;ROUNDUP(MONTH(Table1[[#This Row],[Order_Date]])/3,0)</f>
        <v>Q3</v>
      </c>
    </row>
    <row r="1972" spans="1:17" x14ac:dyDescent="0.25">
      <c r="A1972" t="s">
        <v>3606</v>
      </c>
      <c r="B1972" t="s">
        <v>1769</v>
      </c>
      <c r="C1972" t="s">
        <v>559</v>
      </c>
      <c r="D1972" t="s">
        <v>898</v>
      </c>
      <c r="E1972" t="str">
        <f>_xlfn.XLOOKUP(Table1[[#This Row],[Product_ID]],[1]!Table1[Product_ID],[1]!Table1[Product_Name])</f>
        <v>Sports Product 29</v>
      </c>
      <c r="F1972" t="str">
        <f>_xlfn.XLOOKUP(Table1[[#This Row],[Product_ID]],[1]!Table1[Product_ID],[1]!Table1[Category])</f>
        <v>Sports</v>
      </c>
      <c r="G1972">
        <f>_xlfn.XLOOKUP(Table1[[#This Row],[Product_ID]],[1]!Table1[Product_ID],[1]!Table1[Unit_Price])</f>
        <v>2105</v>
      </c>
      <c r="H1972">
        <f>_xlfn.XLOOKUP(Table1[[#This Row],[Product_ID]],[1]!Table1[Product_ID],[1]!Table1[Cost])</f>
        <v>1263</v>
      </c>
      <c r="I1972">
        <v>1</v>
      </c>
      <c r="J1972">
        <v>0</v>
      </c>
      <c r="K1972">
        <f>Table1[[#This Row],[Quantity]]*Table1[[#This Row],[Unit_Price]]</f>
        <v>2105</v>
      </c>
      <c r="L1972">
        <f>Table1[[#This Row],[Quantity]]*Table1[[#This Row],[Cost]]</f>
        <v>1263</v>
      </c>
      <c r="M1972">
        <f>Table1[[#This Row],[Sales]]-Table1[[#This Row],[Total_Cost]]</f>
        <v>842</v>
      </c>
      <c r="N1972" s="1">
        <f>Table1[[#This Row],[Profit]]/Table1[[#This Row],[Sales]]</f>
        <v>0.4</v>
      </c>
      <c r="O1972" t="str">
        <f>TEXT(Table1[[#This Row],[Order_Date]],"mmmm")</f>
        <v>March</v>
      </c>
      <c r="P1972">
        <f>YEAR(Table1[[#This Row],[Order_Date]])</f>
        <v>2024</v>
      </c>
      <c r="Q1972" t="str">
        <f>"Q"&amp;ROUNDUP(MONTH(Table1[[#This Row],[Order_Date]])/3,0)</f>
        <v>Q1</v>
      </c>
    </row>
    <row r="1973" spans="1:17" x14ac:dyDescent="0.25">
      <c r="A1973" t="s">
        <v>3607</v>
      </c>
      <c r="B1973" t="s">
        <v>650</v>
      </c>
      <c r="C1973" t="s">
        <v>280</v>
      </c>
      <c r="D1973" t="s">
        <v>29</v>
      </c>
      <c r="E1973" t="str">
        <f>_xlfn.XLOOKUP(Table1[[#This Row],[Product_ID]],[1]!Table1[Product_ID],[1]!Table1[Product_Name])</f>
        <v>Beauty Product 18</v>
      </c>
      <c r="F1973" t="str">
        <f>_xlfn.XLOOKUP(Table1[[#This Row],[Product_ID]],[1]!Table1[Product_ID],[1]!Table1[Category])</f>
        <v>Beauty</v>
      </c>
      <c r="G1973">
        <f>_xlfn.XLOOKUP(Table1[[#This Row],[Product_ID]],[1]!Table1[Product_ID],[1]!Table1[Unit_Price])</f>
        <v>3985</v>
      </c>
      <c r="H1973">
        <f>_xlfn.XLOOKUP(Table1[[#This Row],[Product_ID]],[1]!Table1[Product_ID],[1]!Table1[Cost])</f>
        <v>2789.5</v>
      </c>
      <c r="I1973">
        <v>1</v>
      </c>
      <c r="J1973">
        <v>10</v>
      </c>
      <c r="K1973">
        <f>Table1[[#This Row],[Quantity]]*Table1[[#This Row],[Unit_Price]]</f>
        <v>3985</v>
      </c>
      <c r="L1973">
        <f>Table1[[#This Row],[Quantity]]*Table1[[#This Row],[Cost]]</f>
        <v>2789.5</v>
      </c>
      <c r="M1973">
        <f>Table1[[#This Row],[Sales]]-Table1[[#This Row],[Total_Cost]]</f>
        <v>1195.5</v>
      </c>
      <c r="N1973" s="1">
        <f>Table1[[#This Row],[Profit]]/Table1[[#This Row],[Sales]]</f>
        <v>0.3</v>
      </c>
      <c r="O1973" t="str">
        <f>TEXT(Table1[[#This Row],[Order_Date]],"mmmm")</f>
        <v>February</v>
      </c>
      <c r="P1973">
        <f>YEAR(Table1[[#This Row],[Order_Date]])</f>
        <v>2025</v>
      </c>
      <c r="Q1973" t="str">
        <f>"Q"&amp;ROUNDUP(MONTH(Table1[[#This Row],[Order_Date]])/3,0)</f>
        <v>Q1</v>
      </c>
    </row>
    <row r="1974" spans="1:17" x14ac:dyDescent="0.25">
      <c r="A1974" t="s">
        <v>3608</v>
      </c>
      <c r="B1974" t="s">
        <v>399</v>
      </c>
      <c r="C1974" t="s">
        <v>951</v>
      </c>
      <c r="D1974" t="s">
        <v>444</v>
      </c>
      <c r="E1974" t="str">
        <f>_xlfn.XLOOKUP(Table1[[#This Row],[Product_ID]],[1]!Table1[Product_ID],[1]!Table1[Product_Name])</f>
        <v>Sports Product 14</v>
      </c>
      <c r="F1974" t="str">
        <f>_xlfn.XLOOKUP(Table1[[#This Row],[Product_ID]],[1]!Table1[Product_ID],[1]!Table1[Category])</f>
        <v>Sports</v>
      </c>
      <c r="G1974">
        <f>_xlfn.XLOOKUP(Table1[[#This Row],[Product_ID]],[1]!Table1[Product_ID],[1]!Table1[Unit_Price])</f>
        <v>9565</v>
      </c>
      <c r="H1974">
        <f>_xlfn.XLOOKUP(Table1[[#This Row],[Product_ID]],[1]!Table1[Product_ID],[1]!Table1[Cost])</f>
        <v>6695.5</v>
      </c>
      <c r="I1974">
        <v>5</v>
      </c>
      <c r="J1974">
        <v>15</v>
      </c>
      <c r="K1974">
        <f>Table1[[#This Row],[Quantity]]*Table1[[#This Row],[Unit_Price]]</f>
        <v>47825</v>
      </c>
      <c r="L1974">
        <f>Table1[[#This Row],[Quantity]]*Table1[[#This Row],[Cost]]</f>
        <v>33477.5</v>
      </c>
      <c r="M1974">
        <f>Table1[[#This Row],[Sales]]-Table1[[#This Row],[Total_Cost]]</f>
        <v>14347.5</v>
      </c>
      <c r="N1974" s="1">
        <f>Table1[[#This Row],[Profit]]/Table1[[#This Row],[Sales]]</f>
        <v>0.3</v>
      </c>
      <c r="O1974" t="str">
        <f>TEXT(Table1[[#This Row],[Order_Date]],"mmmm")</f>
        <v>January</v>
      </c>
      <c r="P1974">
        <f>YEAR(Table1[[#This Row],[Order_Date]])</f>
        <v>2024</v>
      </c>
      <c r="Q1974" t="str">
        <f>"Q"&amp;ROUNDUP(MONTH(Table1[[#This Row],[Order_Date]])/3,0)</f>
        <v>Q1</v>
      </c>
    </row>
    <row r="1975" spans="1:17" x14ac:dyDescent="0.25">
      <c r="A1975" t="s">
        <v>3609</v>
      </c>
      <c r="B1975" t="s">
        <v>1860</v>
      </c>
      <c r="C1975" t="s">
        <v>2198</v>
      </c>
      <c r="D1975" t="s">
        <v>25</v>
      </c>
      <c r="E1975" t="str">
        <f>_xlfn.XLOOKUP(Table1[[#This Row],[Product_ID]],[1]!Table1[Product_ID],[1]!Table1[Product_Name])</f>
        <v>Sports Product 7</v>
      </c>
      <c r="F1975" t="str">
        <f>_xlfn.XLOOKUP(Table1[[#This Row],[Product_ID]],[1]!Table1[Product_ID],[1]!Table1[Category])</f>
        <v>Sports</v>
      </c>
      <c r="G1975">
        <f>_xlfn.XLOOKUP(Table1[[#This Row],[Product_ID]],[1]!Table1[Product_ID],[1]!Table1[Unit_Price])</f>
        <v>5469</v>
      </c>
      <c r="H1975">
        <f>_xlfn.XLOOKUP(Table1[[#This Row],[Product_ID]],[1]!Table1[Product_ID],[1]!Table1[Cost])</f>
        <v>3281.4</v>
      </c>
      <c r="I1975">
        <v>2</v>
      </c>
      <c r="J1975">
        <v>0</v>
      </c>
      <c r="K1975">
        <f>Table1[[#This Row],[Quantity]]*Table1[[#This Row],[Unit_Price]]</f>
        <v>10938</v>
      </c>
      <c r="L1975">
        <f>Table1[[#This Row],[Quantity]]*Table1[[#This Row],[Cost]]</f>
        <v>6562.8</v>
      </c>
      <c r="M1975">
        <f>Table1[[#This Row],[Sales]]-Table1[[#This Row],[Total_Cost]]</f>
        <v>4375.2</v>
      </c>
      <c r="N1975" s="1">
        <f>Table1[[#This Row],[Profit]]/Table1[[#This Row],[Sales]]</f>
        <v>0.39999999999999997</v>
      </c>
      <c r="O1975" t="str">
        <f>TEXT(Table1[[#This Row],[Order_Date]],"mmmm")</f>
        <v>February</v>
      </c>
      <c r="P1975">
        <f>YEAR(Table1[[#This Row],[Order_Date]])</f>
        <v>2025</v>
      </c>
      <c r="Q1975" t="str">
        <f>"Q"&amp;ROUNDUP(MONTH(Table1[[#This Row],[Order_Date]])/3,0)</f>
        <v>Q1</v>
      </c>
    </row>
    <row r="1976" spans="1:17" x14ac:dyDescent="0.25">
      <c r="A1976" t="s">
        <v>3610</v>
      </c>
      <c r="B1976" t="s">
        <v>870</v>
      </c>
      <c r="C1976" t="s">
        <v>2096</v>
      </c>
      <c r="D1976" t="s">
        <v>297</v>
      </c>
      <c r="E1976" t="str">
        <f>_xlfn.XLOOKUP(Table1[[#This Row],[Product_ID]],[1]!Table1[Product_ID],[1]!Table1[Product_Name])</f>
        <v>Home &amp; Kitchen Product 64</v>
      </c>
      <c r="F1976" t="str">
        <f>_xlfn.XLOOKUP(Table1[[#This Row],[Product_ID]],[1]!Table1[Product_ID],[1]!Table1[Category])</f>
        <v>Home &amp; Kitchen</v>
      </c>
      <c r="G1976">
        <f>_xlfn.XLOOKUP(Table1[[#This Row],[Product_ID]],[1]!Table1[Product_ID],[1]!Table1[Unit_Price])</f>
        <v>8274</v>
      </c>
      <c r="H1976">
        <f>_xlfn.XLOOKUP(Table1[[#This Row],[Product_ID]],[1]!Table1[Product_ID],[1]!Table1[Cost])</f>
        <v>5791.8</v>
      </c>
      <c r="I1976">
        <v>5</v>
      </c>
      <c r="J1976">
        <v>15</v>
      </c>
      <c r="K1976">
        <f>Table1[[#This Row],[Quantity]]*Table1[[#This Row],[Unit_Price]]</f>
        <v>41370</v>
      </c>
      <c r="L1976">
        <f>Table1[[#This Row],[Quantity]]*Table1[[#This Row],[Cost]]</f>
        <v>28959</v>
      </c>
      <c r="M1976">
        <f>Table1[[#This Row],[Sales]]-Table1[[#This Row],[Total_Cost]]</f>
        <v>12411</v>
      </c>
      <c r="N1976" s="1">
        <f>Table1[[#This Row],[Profit]]/Table1[[#This Row],[Sales]]</f>
        <v>0.3</v>
      </c>
      <c r="O1976" t="str">
        <f>TEXT(Table1[[#This Row],[Order_Date]],"mmmm")</f>
        <v>November</v>
      </c>
      <c r="P1976">
        <f>YEAR(Table1[[#This Row],[Order_Date]])</f>
        <v>2024</v>
      </c>
      <c r="Q1976" t="str">
        <f>"Q"&amp;ROUNDUP(MONTH(Table1[[#This Row],[Order_Date]])/3,0)</f>
        <v>Q4</v>
      </c>
    </row>
    <row r="1977" spans="1:17" x14ac:dyDescent="0.25">
      <c r="A1977" t="s">
        <v>3611</v>
      </c>
      <c r="B1977" t="s">
        <v>762</v>
      </c>
      <c r="C1977" t="s">
        <v>621</v>
      </c>
      <c r="D1977" t="s">
        <v>502</v>
      </c>
      <c r="E1977" t="str">
        <f>_xlfn.XLOOKUP(Table1[[#This Row],[Product_ID]],[1]!Table1[Product_ID],[1]!Table1[Product_Name])</f>
        <v>Beauty Product 42</v>
      </c>
      <c r="F1977" t="str">
        <f>_xlfn.XLOOKUP(Table1[[#This Row],[Product_ID]],[1]!Table1[Product_ID],[1]!Table1[Category])</f>
        <v>Beauty</v>
      </c>
      <c r="G1977">
        <f>_xlfn.XLOOKUP(Table1[[#This Row],[Product_ID]],[1]!Table1[Product_ID],[1]!Table1[Unit_Price])</f>
        <v>2758</v>
      </c>
      <c r="H1977">
        <f>_xlfn.XLOOKUP(Table1[[#This Row],[Product_ID]],[1]!Table1[Product_ID],[1]!Table1[Cost])</f>
        <v>1379</v>
      </c>
      <c r="I1977">
        <v>2</v>
      </c>
      <c r="J1977">
        <v>0</v>
      </c>
      <c r="K1977">
        <f>Table1[[#This Row],[Quantity]]*Table1[[#This Row],[Unit_Price]]</f>
        <v>5516</v>
      </c>
      <c r="L1977">
        <f>Table1[[#This Row],[Quantity]]*Table1[[#This Row],[Cost]]</f>
        <v>2758</v>
      </c>
      <c r="M1977">
        <f>Table1[[#This Row],[Sales]]-Table1[[#This Row],[Total_Cost]]</f>
        <v>2758</v>
      </c>
      <c r="N1977" s="1">
        <f>Table1[[#This Row],[Profit]]/Table1[[#This Row],[Sales]]</f>
        <v>0.5</v>
      </c>
      <c r="O1977" t="str">
        <f>TEXT(Table1[[#This Row],[Order_Date]],"mmmm")</f>
        <v>November</v>
      </c>
      <c r="P1977">
        <f>YEAR(Table1[[#This Row],[Order_Date]])</f>
        <v>2024</v>
      </c>
      <c r="Q1977" t="str">
        <f>"Q"&amp;ROUNDUP(MONTH(Table1[[#This Row],[Order_Date]])/3,0)</f>
        <v>Q4</v>
      </c>
    </row>
    <row r="1978" spans="1:17" x14ac:dyDescent="0.25">
      <c r="A1978" t="s">
        <v>3612</v>
      </c>
      <c r="B1978" t="s">
        <v>396</v>
      </c>
      <c r="C1978" t="s">
        <v>794</v>
      </c>
      <c r="D1978" t="s">
        <v>195</v>
      </c>
      <c r="E1978" t="str">
        <f>_xlfn.XLOOKUP(Table1[[#This Row],[Product_ID]],[1]!Table1[Product_ID],[1]!Table1[Product_Name])</f>
        <v>Electronics Product 57</v>
      </c>
      <c r="F1978" t="str">
        <f>_xlfn.XLOOKUP(Table1[[#This Row],[Product_ID]],[1]!Table1[Product_ID],[1]!Table1[Category])</f>
        <v>Electronics</v>
      </c>
      <c r="G1978">
        <f>_xlfn.XLOOKUP(Table1[[#This Row],[Product_ID]],[1]!Table1[Product_ID],[1]!Table1[Unit_Price])</f>
        <v>26846</v>
      </c>
      <c r="H1978">
        <f>_xlfn.XLOOKUP(Table1[[#This Row],[Product_ID]],[1]!Table1[Product_ID],[1]!Table1[Cost])</f>
        <v>16107.6</v>
      </c>
      <c r="I1978">
        <v>3</v>
      </c>
      <c r="J1978">
        <v>0</v>
      </c>
      <c r="K1978">
        <f>Table1[[#This Row],[Quantity]]*Table1[[#This Row],[Unit_Price]]</f>
        <v>80538</v>
      </c>
      <c r="L1978">
        <f>Table1[[#This Row],[Quantity]]*Table1[[#This Row],[Cost]]</f>
        <v>48322.8</v>
      </c>
      <c r="M1978">
        <f>Table1[[#This Row],[Sales]]-Table1[[#This Row],[Total_Cost]]</f>
        <v>32215.199999999997</v>
      </c>
      <c r="N1978" s="1">
        <f>Table1[[#This Row],[Profit]]/Table1[[#This Row],[Sales]]</f>
        <v>0.39999999999999997</v>
      </c>
      <c r="O1978" t="str">
        <f>TEXT(Table1[[#This Row],[Order_Date]],"mmmm")</f>
        <v>August</v>
      </c>
      <c r="P1978">
        <f>YEAR(Table1[[#This Row],[Order_Date]])</f>
        <v>2024</v>
      </c>
      <c r="Q1978" t="str">
        <f>"Q"&amp;ROUNDUP(MONTH(Table1[[#This Row],[Order_Date]])/3,0)</f>
        <v>Q3</v>
      </c>
    </row>
    <row r="1979" spans="1:17" x14ac:dyDescent="0.25">
      <c r="A1979" t="s">
        <v>3613</v>
      </c>
      <c r="B1979" t="s">
        <v>435</v>
      </c>
      <c r="C1979" t="s">
        <v>174</v>
      </c>
      <c r="D1979" t="s">
        <v>257</v>
      </c>
      <c r="E1979" t="str">
        <f>_xlfn.XLOOKUP(Table1[[#This Row],[Product_ID]],[1]!Table1[Product_ID],[1]!Table1[Product_Name])</f>
        <v>Beauty Product 3</v>
      </c>
      <c r="F1979" t="str">
        <f>_xlfn.XLOOKUP(Table1[[#This Row],[Product_ID]],[1]!Table1[Product_ID],[1]!Table1[Category])</f>
        <v>Beauty</v>
      </c>
      <c r="G1979">
        <f>_xlfn.XLOOKUP(Table1[[#This Row],[Product_ID]],[1]!Table1[Product_ID],[1]!Table1[Unit_Price])</f>
        <v>569</v>
      </c>
      <c r="H1979">
        <f>_xlfn.XLOOKUP(Table1[[#This Row],[Product_ID]],[1]!Table1[Product_ID],[1]!Table1[Cost])</f>
        <v>341.4</v>
      </c>
      <c r="I1979">
        <v>4</v>
      </c>
      <c r="J1979">
        <v>15</v>
      </c>
      <c r="K1979">
        <f>Table1[[#This Row],[Quantity]]*Table1[[#This Row],[Unit_Price]]</f>
        <v>2276</v>
      </c>
      <c r="L1979">
        <f>Table1[[#This Row],[Quantity]]*Table1[[#This Row],[Cost]]</f>
        <v>1365.6</v>
      </c>
      <c r="M1979">
        <f>Table1[[#This Row],[Sales]]-Table1[[#This Row],[Total_Cost]]</f>
        <v>910.40000000000009</v>
      </c>
      <c r="N1979" s="1">
        <f>Table1[[#This Row],[Profit]]/Table1[[#This Row],[Sales]]</f>
        <v>0.4</v>
      </c>
      <c r="O1979" t="str">
        <f>TEXT(Table1[[#This Row],[Order_Date]],"mmmm")</f>
        <v>June</v>
      </c>
      <c r="P1979">
        <f>YEAR(Table1[[#This Row],[Order_Date]])</f>
        <v>2025</v>
      </c>
      <c r="Q1979" t="str">
        <f>"Q"&amp;ROUNDUP(MONTH(Table1[[#This Row],[Order_Date]])/3,0)</f>
        <v>Q2</v>
      </c>
    </row>
    <row r="1980" spans="1:17" x14ac:dyDescent="0.25">
      <c r="A1980" t="s">
        <v>3614</v>
      </c>
      <c r="B1980" t="s">
        <v>1232</v>
      </c>
      <c r="C1980" t="s">
        <v>1275</v>
      </c>
      <c r="D1980" t="s">
        <v>628</v>
      </c>
      <c r="E1980" t="str">
        <f>_xlfn.XLOOKUP(Table1[[#This Row],[Product_ID]],[1]!Table1[Product_ID],[1]!Table1[Product_Name])</f>
        <v>Sports Product 97</v>
      </c>
      <c r="F1980" t="str">
        <f>_xlfn.XLOOKUP(Table1[[#This Row],[Product_ID]],[1]!Table1[Product_ID],[1]!Table1[Category])</f>
        <v>Sports</v>
      </c>
      <c r="G1980">
        <f>_xlfn.XLOOKUP(Table1[[#This Row],[Product_ID]],[1]!Table1[Product_ID],[1]!Table1[Unit_Price])</f>
        <v>9084</v>
      </c>
      <c r="H1980">
        <f>_xlfn.XLOOKUP(Table1[[#This Row],[Product_ID]],[1]!Table1[Product_ID],[1]!Table1[Cost])</f>
        <v>6358.8</v>
      </c>
      <c r="I1980">
        <v>3</v>
      </c>
      <c r="J1980">
        <v>10</v>
      </c>
      <c r="K1980">
        <f>Table1[[#This Row],[Quantity]]*Table1[[#This Row],[Unit_Price]]</f>
        <v>27252</v>
      </c>
      <c r="L1980">
        <f>Table1[[#This Row],[Quantity]]*Table1[[#This Row],[Cost]]</f>
        <v>19076.400000000001</v>
      </c>
      <c r="M1980">
        <f>Table1[[#This Row],[Sales]]-Table1[[#This Row],[Total_Cost]]</f>
        <v>8175.5999999999985</v>
      </c>
      <c r="N1980" s="1">
        <f>Table1[[#This Row],[Profit]]/Table1[[#This Row],[Sales]]</f>
        <v>0.29999999999999993</v>
      </c>
      <c r="O1980" t="str">
        <f>TEXT(Table1[[#This Row],[Order_Date]],"mmmm")</f>
        <v>July</v>
      </c>
      <c r="P1980">
        <f>YEAR(Table1[[#This Row],[Order_Date]])</f>
        <v>2024</v>
      </c>
      <c r="Q1980" t="str">
        <f>"Q"&amp;ROUNDUP(MONTH(Table1[[#This Row],[Order_Date]])/3,0)</f>
        <v>Q3</v>
      </c>
    </row>
    <row r="1981" spans="1:17" x14ac:dyDescent="0.25">
      <c r="A1981" t="s">
        <v>3615</v>
      </c>
      <c r="B1981" t="s">
        <v>507</v>
      </c>
      <c r="C1981" t="s">
        <v>1966</v>
      </c>
      <c r="D1981" t="s">
        <v>476</v>
      </c>
      <c r="E1981" t="str">
        <f>_xlfn.XLOOKUP(Table1[[#This Row],[Product_ID]],[1]!Table1[Product_ID],[1]!Table1[Product_Name])</f>
        <v>Electronics Product 22</v>
      </c>
      <c r="F1981" t="str">
        <f>_xlfn.XLOOKUP(Table1[[#This Row],[Product_ID]],[1]!Table1[Product_ID],[1]!Table1[Category])</f>
        <v>Electronics</v>
      </c>
      <c r="G1981">
        <f>_xlfn.XLOOKUP(Table1[[#This Row],[Product_ID]],[1]!Table1[Product_ID],[1]!Table1[Unit_Price])</f>
        <v>48755</v>
      </c>
      <c r="H1981">
        <f>_xlfn.XLOOKUP(Table1[[#This Row],[Product_ID]],[1]!Table1[Product_ID],[1]!Table1[Cost])</f>
        <v>29253</v>
      </c>
      <c r="I1981">
        <v>4</v>
      </c>
      <c r="J1981">
        <v>5</v>
      </c>
      <c r="K1981">
        <f>Table1[[#This Row],[Quantity]]*Table1[[#This Row],[Unit_Price]]</f>
        <v>195020</v>
      </c>
      <c r="L1981">
        <f>Table1[[#This Row],[Quantity]]*Table1[[#This Row],[Cost]]</f>
        <v>117012</v>
      </c>
      <c r="M1981">
        <f>Table1[[#This Row],[Sales]]-Table1[[#This Row],[Total_Cost]]</f>
        <v>78008</v>
      </c>
      <c r="N1981" s="1">
        <f>Table1[[#This Row],[Profit]]/Table1[[#This Row],[Sales]]</f>
        <v>0.4</v>
      </c>
      <c r="O1981" t="str">
        <f>TEXT(Table1[[#This Row],[Order_Date]],"mmmm")</f>
        <v>August</v>
      </c>
      <c r="P1981">
        <f>YEAR(Table1[[#This Row],[Order_Date]])</f>
        <v>2024</v>
      </c>
      <c r="Q1981" t="str">
        <f>"Q"&amp;ROUNDUP(MONTH(Table1[[#This Row],[Order_Date]])/3,0)</f>
        <v>Q3</v>
      </c>
    </row>
    <row r="1982" spans="1:17" x14ac:dyDescent="0.25">
      <c r="A1982" t="s">
        <v>3616</v>
      </c>
      <c r="B1982" t="s">
        <v>2665</v>
      </c>
      <c r="C1982" t="s">
        <v>1178</v>
      </c>
      <c r="D1982" t="s">
        <v>362</v>
      </c>
      <c r="E1982" t="str">
        <f>_xlfn.XLOOKUP(Table1[[#This Row],[Product_ID]],[1]!Table1[Product_ID],[1]!Table1[Product_Name])</f>
        <v>Clothing Product 25</v>
      </c>
      <c r="F1982" t="str">
        <f>_xlfn.XLOOKUP(Table1[[#This Row],[Product_ID]],[1]!Table1[Product_ID],[1]!Table1[Category])</f>
        <v>Clothing</v>
      </c>
      <c r="G1982">
        <f>_xlfn.XLOOKUP(Table1[[#This Row],[Product_ID]],[1]!Table1[Product_ID],[1]!Table1[Unit_Price])</f>
        <v>696</v>
      </c>
      <c r="H1982">
        <f>_xlfn.XLOOKUP(Table1[[#This Row],[Product_ID]],[1]!Table1[Product_ID],[1]!Table1[Cost])</f>
        <v>348</v>
      </c>
      <c r="I1982">
        <v>2</v>
      </c>
      <c r="J1982">
        <v>15</v>
      </c>
      <c r="K1982">
        <f>Table1[[#This Row],[Quantity]]*Table1[[#This Row],[Unit_Price]]</f>
        <v>1392</v>
      </c>
      <c r="L1982">
        <f>Table1[[#This Row],[Quantity]]*Table1[[#This Row],[Cost]]</f>
        <v>696</v>
      </c>
      <c r="M1982">
        <f>Table1[[#This Row],[Sales]]-Table1[[#This Row],[Total_Cost]]</f>
        <v>696</v>
      </c>
      <c r="N1982" s="1">
        <f>Table1[[#This Row],[Profit]]/Table1[[#This Row],[Sales]]</f>
        <v>0.5</v>
      </c>
      <c r="O1982" t="str">
        <f>TEXT(Table1[[#This Row],[Order_Date]],"mmmm")</f>
        <v>September</v>
      </c>
      <c r="P1982">
        <f>YEAR(Table1[[#This Row],[Order_Date]])</f>
        <v>2024</v>
      </c>
      <c r="Q1982" t="str">
        <f>"Q"&amp;ROUNDUP(MONTH(Table1[[#This Row],[Order_Date]])/3,0)</f>
        <v>Q3</v>
      </c>
    </row>
    <row r="1983" spans="1:17" x14ac:dyDescent="0.25">
      <c r="A1983" t="s">
        <v>3617</v>
      </c>
      <c r="B1983" t="s">
        <v>515</v>
      </c>
      <c r="C1983" t="s">
        <v>1453</v>
      </c>
      <c r="D1983" t="s">
        <v>454</v>
      </c>
      <c r="E1983" t="str">
        <f>_xlfn.XLOOKUP(Table1[[#This Row],[Product_ID]],[1]!Table1[Product_ID],[1]!Table1[Product_Name])</f>
        <v>Home &amp; Kitchen Product 94</v>
      </c>
      <c r="F1983" t="str">
        <f>_xlfn.XLOOKUP(Table1[[#This Row],[Product_ID]],[1]!Table1[Product_ID],[1]!Table1[Category])</f>
        <v>Home &amp; Kitchen</v>
      </c>
      <c r="G1983">
        <f>_xlfn.XLOOKUP(Table1[[#This Row],[Product_ID]],[1]!Table1[Product_ID],[1]!Table1[Unit_Price])</f>
        <v>13434</v>
      </c>
      <c r="H1983">
        <f>_xlfn.XLOOKUP(Table1[[#This Row],[Product_ID]],[1]!Table1[Product_ID],[1]!Table1[Cost])</f>
        <v>9403.7999999999993</v>
      </c>
      <c r="I1983">
        <v>3</v>
      </c>
      <c r="J1983">
        <v>20</v>
      </c>
      <c r="K1983">
        <f>Table1[[#This Row],[Quantity]]*Table1[[#This Row],[Unit_Price]]</f>
        <v>40302</v>
      </c>
      <c r="L1983">
        <f>Table1[[#This Row],[Quantity]]*Table1[[#This Row],[Cost]]</f>
        <v>28211.399999999998</v>
      </c>
      <c r="M1983">
        <f>Table1[[#This Row],[Sales]]-Table1[[#This Row],[Total_Cost]]</f>
        <v>12090.600000000002</v>
      </c>
      <c r="N1983" s="1">
        <f>Table1[[#This Row],[Profit]]/Table1[[#This Row],[Sales]]</f>
        <v>0.30000000000000004</v>
      </c>
      <c r="O1983" t="str">
        <f>TEXT(Table1[[#This Row],[Order_Date]],"mmmm")</f>
        <v>May</v>
      </c>
      <c r="P1983">
        <f>YEAR(Table1[[#This Row],[Order_Date]])</f>
        <v>2025</v>
      </c>
      <c r="Q1983" t="str">
        <f>"Q"&amp;ROUNDUP(MONTH(Table1[[#This Row],[Order_Date]])/3,0)</f>
        <v>Q2</v>
      </c>
    </row>
    <row r="1984" spans="1:17" x14ac:dyDescent="0.25">
      <c r="A1984" t="s">
        <v>3618</v>
      </c>
      <c r="B1984" t="s">
        <v>2238</v>
      </c>
      <c r="C1984" t="s">
        <v>1031</v>
      </c>
      <c r="D1984" t="s">
        <v>1158</v>
      </c>
      <c r="E1984" t="str">
        <f>_xlfn.XLOOKUP(Table1[[#This Row],[Product_ID]],[1]!Table1[Product_ID],[1]!Table1[Product_Name])</f>
        <v>Electronics Product 33</v>
      </c>
      <c r="F1984" t="str">
        <f>_xlfn.XLOOKUP(Table1[[#This Row],[Product_ID]],[1]!Table1[Product_ID],[1]!Table1[Category])</f>
        <v>Electronics</v>
      </c>
      <c r="G1984">
        <f>_xlfn.XLOOKUP(Table1[[#This Row],[Product_ID]],[1]!Table1[Product_ID],[1]!Table1[Unit_Price])</f>
        <v>11428</v>
      </c>
      <c r="H1984">
        <f>_xlfn.XLOOKUP(Table1[[#This Row],[Product_ID]],[1]!Table1[Product_ID],[1]!Table1[Cost])</f>
        <v>6856.8</v>
      </c>
      <c r="I1984">
        <v>3</v>
      </c>
      <c r="J1984">
        <v>20</v>
      </c>
      <c r="K1984">
        <f>Table1[[#This Row],[Quantity]]*Table1[[#This Row],[Unit_Price]]</f>
        <v>34284</v>
      </c>
      <c r="L1984">
        <f>Table1[[#This Row],[Quantity]]*Table1[[#This Row],[Cost]]</f>
        <v>20570.400000000001</v>
      </c>
      <c r="M1984">
        <f>Table1[[#This Row],[Sales]]-Table1[[#This Row],[Total_Cost]]</f>
        <v>13713.599999999999</v>
      </c>
      <c r="N1984" s="1">
        <f>Table1[[#This Row],[Profit]]/Table1[[#This Row],[Sales]]</f>
        <v>0.39999999999999997</v>
      </c>
      <c r="O1984" t="str">
        <f>TEXT(Table1[[#This Row],[Order_Date]],"mmmm")</f>
        <v>June</v>
      </c>
      <c r="P1984">
        <f>YEAR(Table1[[#This Row],[Order_Date]])</f>
        <v>2025</v>
      </c>
      <c r="Q1984" t="str">
        <f>"Q"&amp;ROUNDUP(MONTH(Table1[[#This Row],[Order_Date]])/3,0)</f>
        <v>Q2</v>
      </c>
    </row>
    <row r="1985" spans="1:17" x14ac:dyDescent="0.25">
      <c r="A1985" t="s">
        <v>3619</v>
      </c>
      <c r="B1985" t="s">
        <v>3433</v>
      </c>
      <c r="C1985" t="s">
        <v>330</v>
      </c>
      <c r="D1985" t="s">
        <v>822</v>
      </c>
      <c r="E1985" t="str">
        <f>_xlfn.XLOOKUP(Table1[[#This Row],[Product_ID]],[1]!Table1[Product_ID],[1]!Table1[Product_Name])</f>
        <v>Electronics Product 31</v>
      </c>
      <c r="F1985" t="str">
        <f>_xlfn.XLOOKUP(Table1[[#This Row],[Product_ID]],[1]!Table1[Product_ID],[1]!Table1[Category])</f>
        <v>Electronics</v>
      </c>
      <c r="G1985">
        <f>_xlfn.XLOOKUP(Table1[[#This Row],[Product_ID]],[1]!Table1[Product_ID],[1]!Table1[Unit_Price])</f>
        <v>34152</v>
      </c>
      <c r="H1985">
        <f>_xlfn.XLOOKUP(Table1[[#This Row],[Product_ID]],[1]!Table1[Product_ID],[1]!Table1[Cost])</f>
        <v>23906.400000000001</v>
      </c>
      <c r="I1985">
        <v>4</v>
      </c>
      <c r="J1985">
        <v>10</v>
      </c>
      <c r="K1985">
        <f>Table1[[#This Row],[Quantity]]*Table1[[#This Row],[Unit_Price]]</f>
        <v>136608</v>
      </c>
      <c r="L1985">
        <f>Table1[[#This Row],[Quantity]]*Table1[[#This Row],[Cost]]</f>
        <v>95625.600000000006</v>
      </c>
      <c r="M1985">
        <f>Table1[[#This Row],[Sales]]-Table1[[#This Row],[Total_Cost]]</f>
        <v>40982.399999999994</v>
      </c>
      <c r="N1985" s="1">
        <f>Table1[[#This Row],[Profit]]/Table1[[#This Row],[Sales]]</f>
        <v>0.29999999999999993</v>
      </c>
      <c r="O1985" t="str">
        <f>TEXT(Table1[[#This Row],[Order_Date]],"mmmm")</f>
        <v>April</v>
      </c>
      <c r="P1985">
        <f>YEAR(Table1[[#This Row],[Order_Date]])</f>
        <v>2024</v>
      </c>
      <c r="Q1985" t="str">
        <f>"Q"&amp;ROUNDUP(MONTH(Table1[[#This Row],[Order_Date]])/3,0)</f>
        <v>Q2</v>
      </c>
    </row>
    <row r="1986" spans="1:17" x14ac:dyDescent="0.25">
      <c r="A1986" t="s">
        <v>3620</v>
      </c>
      <c r="B1986" t="s">
        <v>3278</v>
      </c>
      <c r="C1986" t="s">
        <v>149</v>
      </c>
      <c r="D1986" t="s">
        <v>164</v>
      </c>
      <c r="E1986" t="str">
        <f>_xlfn.XLOOKUP(Table1[[#This Row],[Product_ID]],[1]!Table1[Product_ID],[1]!Table1[Product_Name])</f>
        <v>Home &amp; Kitchen Product 11</v>
      </c>
      <c r="F1986" t="str">
        <f>_xlfn.XLOOKUP(Table1[[#This Row],[Product_ID]],[1]!Table1[Product_ID],[1]!Table1[Category])</f>
        <v>Home &amp; Kitchen</v>
      </c>
      <c r="G1986">
        <f>_xlfn.XLOOKUP(Table1[[#This Row],[Product_ID]],[1]!Table1[Product_ID],[1]!Table1[Unit_Price])</f>
        <v>4339</v>
      </c>
      <c r="H1986">
        <f>_xlfn.XLOOKUP(Table1[[#This Row],[Product_ID]],[1]!Table1[Product_ID],[1]!Table1[Cost])</f>
        <v>2169.5</v>
      </c>
      <c r="I1986">
        <v>1</v>
      </c>
      <c r="J1986">
        <v>10</v>
      </c>
      <c r="K1986">
        <f>Table1[[#This Row],[Quantity]]*Table1[[#This Row],[Unit_Price]]</f>
        <v>4339</v>
      </c>
      <c r="L1986">
        <f>Table1[[#This Row],[Quantity]]*Table1[[#This Row],[Cost]]</f>
        <v>2169.5</v>
      </c>
      <c r="M1986">
        <f>Table1[[#This Row],[Sales]]-Table1[[#This Row],[Total_Cost]]</f>
        <v>2169.5</v>
      </c>
      <c r="N1986" s="1">
        <f>Table1[[#This Row],[Profit]]/Table1[[#This Row],[Sales]]</f>
        <v>0.5</v>
      </c>
      <c r="O1986" t="str">
        <f>TEXT(Table1[[#This Row],[Order_Date]],"mmmm")</f>
        <v>April</v>
      </c>
      <c r="P1986">
        <f>YEAR(Table1[[#This Row],[Order_Date]])</f>
        <v>2024</v>
      </c>
      <c r="Q1986" t="str">
        <f>"Q"&amp;ROUNDUP(MONTH(Table1[[#This Row],[Order_Date]])/3,0)</f>
        <v>Q2</v>
      </c>
    </row>
    <row r="1987" spans="1:17" x14ac:dyDescent="0.25">
      <c r="A1987" t="s">
        <v>3621</v>
      </c>
      <c r="B1987" t="s">
        <v>2682</v>
      </c>
      <c r="C1987" t="s">
        <v>334</v>
      </c>
      <c r="D1987" t="s">
        <v>49</v>
      </c>
      <c r="E1987" t="str">
        <f>_xlfn.XLOOKUP(Table1[[#This Row],[Product_ID]],[1]!Table1[Product_ID],[1]!Table1[Product_Name])</f>
        <v>Sports Product 65</v>
      </c>
      <c r="F1987" t="str">
        <f>_xlfn.XLOOKUP(Table1[[#This Row],[Product_ID]],[1]!Table1[Product_ID],[1]!Table1[Category])</f>
        <v>Sports</v>
      </c>
      <c r="G1987">
        <f>_xlfn.XLOOKUP(Table1[[#This Row],[Product_ID]],[1]!Table1[Product_ID],[1]!Table1[Unit_Price])</f>
        <v>4421</v>
      </c>
      <c r="H1987">
        <f>_xlfn.XLOOKUP(Table1[[#This Row],[Product_ID]],[1]!Table1[Product_ID],[1]!Table1[Cost])</f>
        <v>3094.7</v>
      </c>
      <c r="I1987">
        <v>4</v>
      </c>
      <c r="J1987">
        <v>5</v>
      </c>
      <c r="K1987">
        <f>Table1[[#This Row],[Quantity]]*Table1[[#This Row],[Unit_Price]]</f>
        <v>17684</v>
      </c>
      <c r="L1987">
        <f>Table1[[#This Row],[Quantity]]*Table1[[#This Row],[Cost]]</f>
        <v>12378.8</v>
      </c>
      <c r="M1987">
        <f>Table1[[#This Row],[Sales]]-Table1[[#This Row],[Total_Cost]]</f>
        <v>5305.2000000000007</v>
      </c>
      <c r="N1987" s="1">
        <f>Table1[[#This Row],[Profit]]/Table1[[#This Row],[Sales]]</f>
        <v>0.30000000000000004</v>
      </c>
      <c r="O1987" t="str">
        <f>TEXT(Table1[[#This Row],[Order_Date]],"mmmm")</f>
        <v>November</v>
      </c>
      <c r="P1987">
        <f>YEAR(Table1[[#This Row],[Order_Date]])</f>
        <v>2024</v>
      </c>
      <c r="Q1987" t="str">
        <f>"Q"&amp;ROUNDUP(MONTH(Table1[[#This Row],[Order_Date]])/3,0)</f>
        <v>Q4</v>
      </c>
    </row>
    <row r="1988" spans="1:17" x14ac:dyDescent="0.25">
      <c r="A1988" t="s">
        <v>3622</v>
      </c>
      <c r="B1988" t="s">
        <v>1878</v>
      </c>
      <c r="C1988" t="s">
        <v>1306</v>
      </c>
      <c r="D1988" t="s">
        <v>281</v>
      </c>
      <c r="E1988" t="str">
        <f>_xlfn.XLOOKUP(Table1[[#This Row],[Product_ID]],[1]!Table1[Product_ID],[1]!Table1[Product_Name])</f>
        <v>Sports Product 9</v>
      </c>
      <c r="F1988" t="str">
        <f>_xlfn.XLOOKUP(Table1[[#This Row],[Product_ID]],[1]!Table1[Product_ID],[1]!Table1[Category])</f>
        <v>Sports</v>
      </c>
      <c r="G1988">
        <f>_xlfn.XLOOKUP(Table1[[#This Row],[Product_ID]],[1]!Table1[Product_ID],[1]!Table1[Unit_Price])</f>
        <v>10891</v>
      </c>
      <c r="H1988">
        <f>_xlfn.XLOOKUP(Table1[[#This Row],[Product_ID]],[1]!Table1[Product_ID],[1]!Table1[Cost])</f>
        <v>5445.5</v>
      </c>
      <c r="I1988">
        <v>3</v>
      </c>
      <c r="J1988">
        <v>15</v>
      </c>
      <c r="K1988">
        <f>Table1[[#This Row],[Quantity]]*Table1[[#This Row],[Unit_Price]]</f>
        <v>32673</v>
      </c>
      <c r="L1988">
        <f>Table1[[#This Row],[Quantity]]*Table1[[#This Row],[Cost]]</f>
        <v>16336.5</v>
      </c>
      <c r="M1988">
        <f>Table1[[#This Row],[Sales]]-Table1[[#This Row],[Total_Cost]]</f>
        <v>16336.5</v>
      </c>
      <c r="N1988" s="1">
        <f>Table1[[#This Row],[Profit]]/Table1[[#This Row],[Sales]]</f>
        <v>0.5</v>
      </c>
      <c r="O1988" t="str">
        <f>TEXT(Table1[[#This Row],[Order_Date]],"mmmm")</f>
        <v>January</v>
      </c>
      <c r="P1988">
        <f>YEAR(Table1[[#This Row],[Order_Date]])</f>
        <v>2024</v>
      </c>
      <c r="Q1988" t="str">
        <f>"Q"&amp;ROUNDUP(MONTH(Table1[[#This Row],[Order_Date]])/3,0)</f>
        <v>Q1</v>
      </c>
    </row>
    <row r="1989" spans="1:17" x14ac:dyDescent="0.25">
      <c r="A1989" t="s">
        <v>3623</v>
      </c>
      <c r="B1989" t="s">
        <v>3624</v>
      </c>
      <c r="C1989" t="s">
        <v>821</v>
      </c>
      <c r="D1989" t="s">
        <v>604</v>
      </c>
      <c r="E1989" t="str">
        <f>_xlfn.XLOOKUP(Table1[[#This Row],[Product_ID]],[1]!Table1[Product_ID],[1]!Table1[Product_Name])</f>
        <v>Home &amp; Kitchen Product 39</v>
      </c>
      <c r="F1989" t="str">
        <f>_xlfn.XLOOKUP(Table1[[#This Row],[Product_ID]],[1]!Table1[Product_ID],[1]!Table1[Category])</f>
        <v>Home &amp; Kitchen</v>
      </c>
      <c r="G1989">
        <f>_xlfn.XLOOKUP(Table1[[#This Row],[Product_ID]],[1]!Table1[Product_ID],[1]!Table1[Unit_Price])</f>
        <v>9543</v>
      </c>
      <c r="H1989">
        <f>_xlfn.XLOOKUP(Table1[[#This Row],[Product_ID]],[1]!Table1[Product_ID],[1]!Table1[Cost])</f>
        <v>4771.5</v>
      </c>
      <c r="I1989">
        <v>1</v>
      </c>
      <c r="J1989">
        <v>20</v>
      </c>
      <c r="K1989">
        <f>Table1[[#This Row],[Quantity]]*Table1[[#This Row],[Unit_Price]]</f>
        <v>9543</v>
      </c>
      <c r="L1989">
        <f>Table1[[#This Row],[Quantity]]*Table1[[#This Row],[Cost]]</f>
        <v>4771.5</v>
      </c>
      <c r="M1989">
        <f>Table1[[#This Row],[Sales]]-Table1[[#This Row],[Total_Cost]]</f>
        <v>4771.5</v>
      </c>
      <c r="N1989" s="1">
        <f>Table1[[#This Row],[Profit]]/Table1[[#This Row],[Sales]]</f>
        <v>0.5</v>
      </c>
      <c r="O1989" t="str">
        <f>TEXT(Table1[[#This Row],[Order_Date]],"mmmm")</f>
        <v>February</v>
      </c>
      <c r="P1989">
        <f>YEAR(Table1[[#This Row],[Order_Date]])</f>
        <v>2025</v>
      </c>
      <c r="Q1989" t="str">
        <f>"Q"&amp;ROUNDUP(MONTH(Table1[[#This Row],[Order_Date]])/3,0)</f>
        <v>Q1</v>
      </c>
    </row>
    <row r="1990" spans="1:17" x14ac:dyDescent="0.25">
      <c r="A1990" t="s">
        <v>3625</v>
      </c>
      <c r="B1990" t="s">
        <v>1903</v>
      </c>
      <c r="C1990" t="s">
        <v>1394</v>
      </c>
      <c r="D1990" t="s">
        <v>331</v>
      </c>
      <c r="E1990" t="str">
        <f>_xlfn.XLOOKUP(Table1[[#This Row],[Product_ID]],[1]!Table1[Product_ID],[1]!Table1[Product_Name])</f>
        <v>Electronics Product 24</v>
      </c>
      <c r="F1990" t="str">
        <f>_xlfn.XLOOKUP(Table1[[#This Row],[Product_ID]],[1]!Table1[Product_ID],[1]!Table1[Category])</f>
        <v>Electronics</v>
      </c>
      <c r="G1990">
        <f>_xlfn.XLOOKUP(Table1[[#This Row],[Product_ID]],[1]!Table1[Product_ID],[1]!Table1[Unit_Price])</f>
        <v>9702</v>
      </c>
      <c r="H1990">
        <f>_xlfn.XLOOKUP(Table1[[#This Row],[Product_ID]],[1]!Table1[Product_ID],[1]!Table1[Cost])</f>
        <v>4851</v>
      </c>
      <c r="I1990">
        <v>2</v>
      </c>
      <c r="J1990">
        <v>10</v>
      </c>
      <c r="K1990">
        <f>Table1[[#This Row],[Quantity]]*Table1[[#This Row],[Unit_Price]]</f>
        <v>19404</v>
      </c>
      <c r="L1990">
        <f>Table1[[#This Row],[Quantity]]*Table1[[#This Row],[Cost]]</f>
        <v>9702</v>
      </c>
      <c r="M1990">
        <f>Table1[[#This Row],[Sales]]-Table1[[#This Row],[Total_Cost]]</f>
        <v>9702</v>
      </c>
      <c r="N1990" s="1">
        <f>Table1[[#This Row],[Profit]]/Table1[[#This Row],[Sales]]</f>
        <v>0.5</v>
      </c>
      <c r="O1990" t="str">
        <f>TEXT(Table1[[#This Row],[Order_Date]],"mmmm")</f>
        <v>June</v>
      </c>
      <c r="P1990">
        <f>YEAR(Table1[[#This Row],[Order_Date]])</f>
        <v>2024</v>
      </c>
      <c r="Q1990" t="str">
        <f>"Q"&amp;ROUNDUP(MONTH(Table1[[#This Row],[Order_Date]])/3,0)</f>
        <v>Q2</v>
      </c>
    </row>
    <row r="1991" spans="1:17" x14ac:dyDescent="0.25">
      <c r="A1991" t="s">
        <v>3626</v>
      </c>
      <c r="B1991" t="s">
        <v>893</v>
      </c>
      <c r="C1991" t="s">
        <v>857</v>
      </c>
      <c r="D1991" t="s">
        <v>327</v>
      </c>
      <c r="E1991" t="str">
        <f>_xlfn.XLOOKUP(Table1[[#This Row],[Product_ID]],[1]!Table1[Product_ID],[1]!Table1[Product_Name])</f>
        <v>Electronics Product 55</v>
      </c>
      <c r="F1991" t="str">
        <f>_xlfn.XLOOKUP(Table1[[#This Row],[Product_ID]],[1]!Table1[Product_ID],[1]!Table1[Category])</f>
        <v>Electronics</v>
      </c>
      <c r="G1991">
        <f>_xlfn.XLOOKUP(Table1[[#This Row],[Product_ID]],[1]!Table1[Product_ID],[1]!Table1[Unit_Price])</f>
        <v>6621</v>
      </c>
      <c r="H1991">
        <f>_xlfn.XLOOKUP(Table1[[#This Row],[Product_ID]],[1]!Table1[Product_ID],[1]!Table1[Cost])</f>
        <v>3972.6</v>
      </c>
      <c r="I1991">
        <v>2</v>
      </c>
      <c r="J1991">
        <v>10</v>
      </c>
      <c r="K1991">
        <f>Table1[[#This Row],[Quantity]]*Table1[[#This Row],[Unit_Price]]</f>
        <v>13242</v>
      </c>
      <c r="L1991">
        <f>Table1[[#This Row],[Quantity]]*Table1[[#This Row],[Cost]]</f>
        <v>7945.2</v>
      </c>
      <c r="M1991">
        <f>Table1[[#This Row],[Sales]]-Table1[[#This Row],[Total_Cost]]</f>
        <v>5296.8</v>
      </c>
      <c r="N1991" s="1">
        <f>Table1[[#This Row],[Profit]]/Table1[[#This Row],[Sales]]</f>
        <v>0.4</v>
      </c>
      <c r="O1991" t="str">
        <f>TEXT(Table1[[#This Row],[Order_Date]],"mmmm")</f>
        <v>December</v>
      </c>
      <c r="P1991">
        <f>YEAR(Table1[[#This Row],[Order_Date]])</f>
        <v>2025</v>
      </c>
      <c r="Q1991" t="str">
        <f>"Q"&amp;ROUNDUP(MONTH(Table1[[#This Row],[Order_Date]])/3,0)</f>
        <v>Q4</v>
      </c>
    </row>
    <row r="1992" spans="1:17" x14ac:dyDescent="0.25">
      <c r="A1992" t="s">
        <v>3627</v>
      </c>
      <c r="B1992" t="s">
        <v>1660</v>
      </c>
      <c r="C1992" t="s">
        <v>2214</v>
      </c>
      <c r="D1992" t="s">
        <v>199</v>
      </c>
      <c r="E1992" t="str">
        <f>_xlfn.XLOOKUP(Table1[[#This Row],[Product_ID]],[1]!Table1[Product_ID],[1]!Table1[Product_Name])</f>
        <v>Sports Product 19</v>
      </c>
      <c r="F1992" t="str">
        <f>_xlfn.XLOOKUP(Table1[[#This Row],[Product_ID]],[1]!Table1[Product_ID],[1]!Table1[Category])</f>
        <v>Sports</v>
      </c>
      <c r="G1992">
        <f>_xlfn.XLOOKUP(Table1[[#This Row],[Product_ID]],[1]!Table1[Product_ID],[1]!Table1[Unit_Price])</f>
        <v>11395</v>
      </c>
      <c r="H1992">
        <f>_xlfn.XLOOKUP(Table1[[#This Row],[Product_ID]],[1]!Table1[Product_ID],[1]!Table1[Cost])</f>
        <v>5697.5</v>
      </c>
      <c r="I1992">
        <v>3</v>
      </c>
      <c r="J1992">
        <v>15</v>
      </c>
      <c r="K1992">
        <f>Table1[[#This Row],[Quantity]]*Table1[[#This Row],[Unit_Price]]</f>
        <v>34185</v>
      </c>
      <c r="L1992">
        <f>Table1[[#This Row],[Quantity]]*Table1[[#This Row],[Cost]]</f>
        <v>17092.5</v>
      </c>
      <c r="M1992">
        <f>Table1[[#This Row],[Sales]]-Table1[[#This Row],[Total_Cost]]</f>
        <v>17092.5</v>
      </c>
      <c r="N1992" s="1">
        <f>Table1[[#This Row],[Profit]]/Table1[[#This Row],[Sales]]</f>
        <v>0.5</v>
      </c>
      <c r="O1992" t="str">
        <f>TEXT(Table1[[#This Row],[Order_Date]],"mmmm")</f>
        <v>February</v>
      </c>
      <c r="P1992">
        <f>YEAR(Table1[[#This Row],[Order_Date]])</f>
        <v>2024</v>
      </c>
      <c r="Q1992" t="str">
        <f>"Q"&amp;ROUNDUP(MONTH(Table1[[#This Row],[Order_Date]])/3,0)</f>
        <v>Q1</v>
      </c>
    </row>
    <row r="1993" spans="1:17" x14ac:dyDescent="0.25">
      <c r="A1993" t="s">
        <v>3628</v>
      </c>
      <c r="B1993" t="s">
        <v>1727</v>
      </c>
      <c r="C1993" t="s">
        <v>837</v>
      </c>
      <c r="D1993" t="s">
        <v>81</v>
      </c>
      <c r="E1993" t="str">
        <f>_xlfn.XLOOKUP(Table1[[#This Row],[Product_ID]],[1]!Table1[Product_ID],[1]!Table1[Product_Name])</f>
        <v>Beauty Product 4</v>
      </c>
      <c r="F1993" t="str">
        <f>_xlfn.XLOOKUP(Table1[[#This Row],[Product_ID]],[1]!Table1[Product_ID],[1]!Table1[Category])</f>
        <v>Beauty</v>
      </c>
      <c r="G1993">
        <f>_xlfn.XLOOKUP(Table1[[#This Row],[Product_ID]],[1]!Table1[Product_ID],[1]!Table1[Unit_Price])</f>
        <v>591</v>
      </c>
      <c r="H1993">
        <f>_xlfn.XLOOKUP(Table1[[#This Row],[Product_ID]],[1]!Table1[Product_ID],[1]!Table1[Cost])</f>
        <v>354.6</v>
      </c>
      <c r="I1993">
        <v>2</v>
      </c>
      <c r="J1993">
        <v>15</v>
      </c>
      <c r="K1993">
        <f>Table1[[#This Row],[Quantity]]*Table1[[#This Row],[Unit_Price]]</f>
        <v>1182</v>
      </c>
      <c r="L1993">
        <f>Table1[[#This Row],[Quantity]]*Table1[[#This Row],[Cost]]</f>
        <v>709.2</v>
      </c>
      <c r="M1993">
        <f>Table1[[#This Row],[Sales]]-Table1[[#This Row],[Total_Cost]]</f>
        <v>472.79999999999995</v>
      </c>
      <c r="N1993" s="1">
        <f>Table1[[#This Row],[Profit]]/Table1[[#This Row],[Sales]]</f>
        <v>0.39999999999999997</v>
      </c>
      <c r="O1993" t="str">
        <f>TEXT(Table1[[#This Row],[Order_Date]],"mmmm")</f>
        <v>March</v>
      </c>
      <c r="P1993">
        <f>YEAR(Table1[[#This Row],[Order_Date]])</f>
        <v>2025</v>
      </c>
      <c r="Q1993" t="str">
        <f>"Q"&amp;ROUNDUP(MONTH(Table1[[#This Row],[Order_Date]])/3,0)</f>
        <v>Q1</v>
      </c>
    </row>
    <row r="1994" spans="1:17" x14ac:dyDescent="0.25">
      <c r="A1994" t="s">
        <v>3629</v>
      </c>
      <c r="B1994" t="s">
        <v>407</v>
      </c>
      <c r="C1994" t="s">
        <v>1072</v>
      </c>
      <c r="D1994" t="s">
        <v>131</v>
      </c>
      <c r="E1994" t="str">
        <f>_xlfn.XLOOKUP(Table1[[#This Row],[Product_ID]],[1]!Table1[Product_ID],[1]!Table1[Product_Name])</f>
        <v>Sports Product 50</v>
      </c>
      <c r="F1994" t="str">
        <f>_xlfn.XLOOKUP(Table1[[#This Row],[Product_ID]],[1]!Table1[Product_ID],[1]!Table1[Category])</f>
        <v>Sports</v>
      </c>
      <c r="G1994">
        <f>_xlfn.XLOOKUP(Table1[[#This Row],[Product_ID]],[1]!Table1[Product_ID],[1]!Table1[Unit_Price])</f>
        <v>10475</v>
      </c>
      <c r="H1994">
        <f>_xlfn.XLOOKUP(Table1[[#This Row],[Product_ID]],[1]!Table1[Product_ID],[1]!Table1[Cost])</f>
        <v>7332.5</v>
      </c>
      <c r="I1994">
        <v>1</v>
      </c>
      <c r="J1994">
        <v>0</v>
      </c>
      <c r="K1994">
        <f>Table1[[#This Row],[Quantity]]*Table1[[#This Row],[Unit_Price]]</f>
        <v>10475</v>
      </c>
      <c r="L1994">
        <f>Table1[[#This Row],[Quantity]]*Table1[[#This Row],[Cost]]</f>
        <v>7332.5</v>
      </c>
      <c r="M1994">
        <f>Table1[[#This Row],[Sales]]-Table1[[#This Row],[Total_Cost]]</f>
        <v>3142.5</v>
      </c>
      <c r="N1994" s="1">
        <f>Table1[[#This Row],[Profit]]/Table1[[#This Row],[Sales]]</f>
        <v>0.3</v>
      </c>
      <c r="O1994" t="str">
        <f>TEXT(Table1[[#This Row],[Order_Date]],"mmmm")</f>
        <v>August</v>
      </c>
      <c r="P1994">
        <f>YEAR(Table1[[#This Row],[Order_Date]])</f>
        <v>2025</v>
      </c>
      <c r="Q1994" t="str">
        <f>"Q"&amp;ROUNDUP(MONTH(Table1[[#This Row],[Order_Date]])/3,0)</f>
        <v>Q3</v>
      </c>
    </row>
    <row r="1995" spans="1:17" x14ac:dyDescent="0.25">
      <c r="A1995" t="s">
        <v>3630</v>
      </c>
      <c r="B1995" t="s">
        <v>3631</v>
      </c>
      <c r="C1995" t="s">
        <v>1749</v>
      </c>
      <c r="D1995" t="s">
        <v>230</v>
      </c>
      <c r="E1995" t="str">
        <f>_xlfn.XLOOKUP(Table1[[#This Row],[Product_ID]],[1]!Table1[Product_ID],[1]!Table1[Product_Name])</f>
        <v>Beauty Product 16</v>
      </c>
      <c r="F1995" t="str">
        <f>_xlfn.XLOOKUP(Table1[[#This Row],[Product_ID]],[1]!Table1[Product_ID],[1]!Table1[Category])</f>
        <v>Beauty</v>
      </c>
      <c r="G1995">
        <f>_xlfn.XLOOKUP(Table1[[#This Row],[Product_ID]],[1]!Table1[Product_ID],[1]!Table1[Unit_Price])</f>
        <v>1591</v>
      </c>
      <c r="H1995">
        <f>_xlfn.XLOOKUP(Table1[[#This Row],[Product_ID]],[1]!Table1[Product_ID],[1]!Table1[Cost])</f>
        <v>1113.7</v>
      </c>
      <c r="I1995">
        <v>5</v>
      </c>
      <c r="J1995">
        <v>0</v>
      </c>
      <c r="K1995">
        <f>Table1[[#This Row],[Quantity]]*Table1[[#This Row],[Unit_Price]]</f>
        <v>7955</v>
      </c>
      <c r="L1995">
        <f>Table1[[#This Row],[Quantity]]*Table1[[#This Row],[Cost]]</f>
        <v>5568.5</v>
      </c>
      <c r="M1995">
        <f>Table1[[#This Row],[Sales]]-Table1[[#This Row],[Total_Cost]]</f>
        <v>2386.5</v>
      </c>
      <c r="N1995" s="1">
        <f>Table1[[#This Row],[Profit]]/Table1[[#This Row],[Sales]]</f>
        <v>0.3</v>
      </c>
      <c r="O1995" t="str">
        <f>TEXT(Table1[[#This Row],[Order_Date]],"mmmm")</f>
        <v>March</v>
      </c>
      <c r="P1995">
        <f>YEAR(Table1[[#This Row],[Order_Date]])</f>
        <v>2025</v>
      </c>
      <c r="Q1995" t="str">
        <f>"Q"&amp;ROUNDUP(MONTH(Table1[[#This Row],[Order_Date]])/3,0)</f>
        <v>Q1</v>
      </c>
    </row>
    <row r="1996" spans="1:17" x14ac:dyDescent="0.25">
      <c r="A1996" t="s">
        <v>3632</v>
      </c>
      <c r="B1996" t="s">
        <v>1463</v>
      </c>
      <c r="C1996" t="s">
        <v>1840</v>
      </c>
      <c r="D1996" t="s">
        <v>611</v>
      </c>
      <c r="E1996" t="str">
        <f>_xlfn.XLOOKUP(Table1[[#This Row],[Product_ID]],[1]!Table1[Product_ID],[1]!Table1[Product_Name])</f>
        <v>Clothing Product 21</v>
      </c>
      <c r="F1996" t="str">
        <f>_xlfn.XLOOKUP(Table1[[#This Row],[Product_ID]],[1]!Table1[Product_ID],[1]!Table1[Category])</f>
        <v>Clothing</v>
      </c>
      <c r="G1996">
        <f>_xlfn.XLOOKUP(Table1[[#This Row],[Product_ID]],[1]!Table1[Product_ID],[1]!Table1[Unit_Price])</f>
        <v>1236</v>
      </c>
      <c r="H1996">
        <f>_xlfn.XLOOKUP(Table1[[#This Row],[Product_ID]],[1]!Table1[Product_ID],[1]!Table1[Cost])</f>
        <v>865.2</v>
      </c>
      <c r="I1996">
        <v>3</v>
      </c>
      <c r="J1996">
        <v>20</v>
      </c>
      <c r="K1996">
        <f>Table1[[#This Row],[Quantity]]*Table1[[#This Row],[Unit_Price]]</f>
        <v>3708</v>
      </c>
      <c r="L1996">
        <f>Table1[[#This Row],[Quantity]]*Table1[[#This Row],[Cost]]</f>
        <v>2595.6000000000004</v>
      </c>
      <c r="M1996">
        <f>Table1[[#This Row],[Sales]]-Table1[[#This Row],[Total_Cost]]</f>
        <v>1112.3999999999996</v>
      </c>
      <c r="N1996" s="1">
        <f>Table1[[#This Row],[Profit]]/Table1[[#This Row],[Sales]]</f>
        <v>0.29999999999999988</v>
      </c>
      <c r="O1996" t="str">
        <f>TEXT(Table1[[#This Row],[Order_Date]],"mmmm")</f>
        <v>August</v>
      </c>
      <c r="P1996">
        <f>YEAR(Table1[[#This Row],[Order_Date]])</f>
        <v>2025</v>
      </c>
      <c r="Q1996" t="str">
        <f>"Q"&amp;ROUNDUP(MONTH(Table1[[#This Row],[Order_Date]])/3,0)</f>
        <v>Q3</v>
      </c>
    </row>
    <row r="1997" spans="1:17" x14ac:dyDescent="0.25">
      <c r="A1997" t="s">
        <v>3633</v>
      </c>
      <c r="B1997" t="s">
        <v>3117</v>
      </c>
      <c r="C1997" t="s">
        <v>944</v>
      </c>
      <c r="D1997" t="s">
        <v>313</v>
      </c>
      <c r="E1997" t="str">
        <f>_xlfn.XLOOKUP(Table1[[#This Row],[Product_ID]],[1]!Table1[Product_ID],[1]!Table1[Product_Name])</f>
        <v>Sports Product 44</v>
      </c>
      <c r="F1997" t="str">
        <f>_xlfn.XLOOKUP(Table1[[#This Row],[Product_ID]],[1]!Table1[Product_ID],[1]!Table1[Category])</f>
        <v>Sports</v>
      </c>
      <c r="G1997">
        <f>_xlfn.XLOOKUP(Table1[[#This Row],[Product_ID]],[1]!Table1[Product_ID],[1]!Table1[Unit_Price])</f>
        <v>5008</v>
      </c>
      <c r="H1997">
        <f>_xlfn.XLOOKUP(Table1[[#This Row],[Product_ID]],[1]!Table1[Product_ID],[1]!Table1[Cost])</f>
        <v>3505.6</v>
      </c>
      <c r="I1997">
        <v>4</v>
      </c>
      <c r="J1997">
        <v>20</v>
      </c>
      <c r="K1997">
        <f>Table1[[#This Row],[Quantity]]*Table1[[#This Row],[Unit_Price]]</f>
        <v>20032</v>
      </c>
      <c r="L1997">
        <f>Table1[[#This Row],[Quantity]]*Table1[[#This Row],[Cost]]</f>
        <v>14022.4</v>
      </c>
      <c r="M1997">
        <f>Table1[[#This Row],[Sales]]-Table1[[#This Row],[Total_Cost]]</f>
        <v>6009.6</v>
      </c>
      <c r="N1997" s="1">
        <f>Table1[[#This Row],[Profit]]/Table1[[#This Row],[Sales]]</f>
        <v>0.30000000000000004</v>
      </c>
      <c r="O1997" t="str">
        <f>TEXT(Table1[[#This Row],[Order_Date]],"mmmm")</f>
        <v>July</v>
      </c>
      <c r="P1997">
        <f>YEAR(Table1[[#This Row],[Order_Date]])</f>
        <v>2025</v>
      </c>
      <c r="Q1997" t="str">
        <f>"Q"&amp;ROUNDUP(MONTH(Table1[[#This Row],[Order_Date]])/3,0)</f>
        <v>Q3</v>
      </c>
    </row>
    <row r="1998" spans="1:17" x14ac:dyDescent="0.25">
      <c r="A1998" t="s">
        <v>3634</v>
      </c>
      <c r="B1998" t="s">
        <v>688</v>
      </c>
      <c r="C1998" t="s">
        <v>2138</v>
      </c>
      <c r="D1998" t="s">
        <v>394</v>
      </c>
      <c r="E1998" t="str">
        <f>_xlfn.XLOOKUP(Table1[[#This Row],[Product_ID]],[1]!Table1[Product_ID],[1]!Table1[Product_Name])</f>
        <v>Electronics Product 45</v>
      </c>
      <c r="F1998" t="str">
        <f>_xlfn.XLOOKUP(Table1[[#This Row],[Product_ID]],[1]!Table1[Product_ID],[1]!Table1[Category])</f>
        <v>Electronics</v>
      </c>
      <c r="G1998">
        <f>_xlfn.XLOOKUP(Table1[[#This Row],[Product_ID]],[1]!Table1[Product_ID],[1]!Table1[Unit_Price])</f>
        <v>31300</v>
      </c>
      <c r="H1998">
        <f>_xlfn.XLOOKUP(Table1[[#This Row],[Product_ID]],[1]!Table1[Product_ID],[1]!Table1[Cost])</f>
        <v>18780</v>
      </c>
      <c r="I1998">
        <v>4</v>
      </c>
      <c r="J1998">
        <v>15</v>
      </c>
      <c r="K1998">
        <f>Table1[[#This Row],[Quantity]]*Table1[[#This Row],[Unit_Price]]</f>
        <v>125200</v>
      </c>
      <c r="L1998">
        <f>Table1[[#This Row],[Quantity]]*Table1[[#This Row],[Cost]]</f>
        <v>75120</v>
      </c>
      <c r="M1998">
        <f>Table1[[#This Row],[Sales]]-Table1[[#This Row],[Total_Cost]]</f>
        <v>50080</v>
      </c>
      <c r="N1998" s="1">
        <f>Table1[[#This Row],[Profit]]/Table1[[#This Row],[Sales]]</f>
        <v>0.4</v>
      </c>
      <c r="O1998" t="str">
        <f>TEXT(Table1[[#This Row],[Order_Date]],"mmmm")</f>
        <v>October</v>
      </c>
      <c r="P1998">
        <f>YEAR(Table1[[#This Row],[Order_Date]])</f>
        <v>2024</v>
      </c>
      <c r="Q1998" t="str">
        <f>"Q"&amp;ROUNDUP(MONTH(Table1[[#This Row],[Order_Date]])/3,0)</f>
        <v>Q4</v>
      </c>
    </row>
    <row r="1999" spans="1:17" x14ac:dyDescent="0.25">
      <c r="A1999" t="s">
        <v>3635</v>
      </c>
      <c r="B1999" t="s">
        <v>1901</v>
      </c>
      <c r="C1999" t="s">
        <v>1814</v>
      </c>
      <c r="D1999" t="s">
        <v>171</v>
      </c>
      <c r="E1999" t="str">
        <f>_xlfn.XLOOKUP(Table1[[#This Row],[Product_ID]],[1]!Table1[Product_ID],[1]!Table1[Product_Name])</f>
        <v>Clothing Product 27</v>
      </c>
      <c r="F1999" t="str">
        <f>_xlfn.XLOOKUP(Table1[[#This Row],[Product_ID]],[1]!Table1[Product_ID],[1]!Table1[Category])</f>
        <v>Clothing</v>
      </c>
      <c r="G1999">
        <f>_xlfn.XLOOKUP(Table1[[#This Row],[Product_ID]],[1]!Table1[Product_ID],[1]!Table1[Unit_Price])</f>
        <v>4969</v>
      </c>
      <c r="H1999">
        <f>_xlfn.XLOOKUP(Table1[[#This Row],[Product_ID]],[1]!Table1[Product_ID],[1]!Table1[Cost])</f>
        <v>2484.5</v>
      </c>
      <c r="I1999">
        <v>5</v>
      </c>
      <c r="J1999">
        <v>20</v>
      </c>
      <c r="K1999">
        <f>Table1[[#This Row],[Quantity]]*Table1[[#This Row],[Unit_Price]]</f>
        <v>24845</v>
      </c>
      <c r="L1999">
        <f>Table1[[#This Row],[Quantity]]*Table1[[#This Row],[Cost]]</f>
        <v>12422.5</v>
      </c>
      <c r="M1999">
        <f>Table1[[#This Row],[Sales]]-Table1[[#This Row],[Total_Cost]]</f>
        <v>12422.5</v>
      </c>
      <c r="N1999" s="1">
        <f>Table1[[#This Row],[Profit]]/Table1[[#This Row],[Sales]]</f>
        <v>0.5</v>
      </c>
      <c r="O1999" t="str">
        <f>TEXT(Table1[[#This Row],[Order_Date]],"mmmm")</f>
        <v>December</v>
      </c>
      <c r="P1999">
        <f>YEAR(Table1[[#This Row],[Order_Date]])</f>
        <v>2025</v>
      </c>
      <c r="Q1999" t="str">
        <f>"Q"&amp;ROUNDUP(MONTH(Table1[[#This Row],[Order_Date]])/3,0)</f>
        <v>Q4</v>
      </c>
    </row>
    <row r="2000" spans="1:17" x14ac:dyDescent="0.25">
      <c r="A2000" t="s">
        <v>3636</v>
      </c>
      <c r="B2000" t="s">
        <v>3637</v>
      </c>
      <c r="C2000" t="s">
        <v>2489</v>
      </c>
      <c r="D2000" t="s">
        <v>85</v>
      </c>
      <c r="E2000" t="str">
        <f>_xlfn.XLOOKUP(Table1[[#This Row],[Product_ID]],[1]!Table1[Product_ID],[1]!Table1[Product_Name])</f>
        <v>Clothing Product 63</v>
      </c>
      <c r="F2000" t="str">
        <f>_xlfn.XLOOKUP(Table1[[#This Row],[Product_ID]],[1]!Table1[Product_ID],[1]!Table1[Category])</f>
        <v>Clothing</v>
      </c>
      <c r="G2000">
        <f>_xlfn.XLOOKUP(Table1[[#This Row],[Product_ID]],[1]!Table1[Product_ID],[1]!Table1[Unit_Price])</f>
        <v>3643</v>
      </c>
      <c r="H2000">
        <f>_xlfn.XLOOKUP(Table1[[#This Row],[Product_ID]],[1]!Table1[Product_ID],[1]!Table1[Cost])</f>
        <v>2185.8000000000002</v>
      </c>
      <c r="I2000">
        <v>4</v>
      </c>
      <c r="J2000">
        <v>10</v>
      </c>
      <c r="K2000">
        <f>Table1[[#This Row],[Quantity]]*Table1[[#This Row],[Unit_Price]]</f>
        <v>14572</v>
      </c>
      <c r="L2000">
        <f>Table1[[#This Row],[Quantity]]*Table1[[#This Row],[Cost]]</f>
        <v>8743.2000000000007</v>
      </c>
      <c r="M2000">
        <f>Table1[[#This Row],[Sales]]-Table1[[#This Row],[Total_Cost]]</f>
        <v>5828.7999999999993</v>
      </c>
      <c r="N2000" s="1">
        <f>Table1[[#This Row],[Profit]]/Table1[[#This Row],[Sales]]</f>
        <v>0.39999999999999997</v>
      </c>
      <c r="O2000" t="str">
        <f>TEXT(Table1[[#This Row],[Order_Date]],"mmmm")</f>
        <v>June</v>
      </c>
      <c r="P2000">
        <f>YEAR(Table1[[#This Row],[Order_Date]])</f>
        <v>2024</v>
      </c>
      <c r="Q2000" t="str">
        <f>"Q"&amp;ROUNDUP(MONTH(Table1[[#This Row],[Order_Date]])/3,0)</f>
        <v>Q2</v>
      </c>
    </row>
    <row r="2001" spans="1:17" x14ac:dyDescent="0.25">
      <c r="A2001" t="s">
        <v>3638</v>
      </c>
      <c r="B2001" t="s">
        <v>569</v>
      </c>
      <c r="C2001" t="s">
        <v>1912</v>
      </c>
      <c r="D2001" t="s">
        <v>63</v>
      </c>
      <c r="E2001" t="str">
        <f>_xlfn.XLOOKUP(Table1[[#This Row],[Product_ID]],[1]!Table1[Product_ID],[1]!Table1[Product_Name])</f>
        <v>Clothing Product 17</v>
      </c>
      <c r="F2001" t="str">
        <f>_xlfn.XLOOKUP(Table1[[#This Row],[Product_ID]],[1]!Table1[Product_ID],[1]!Table1[Category])</f>
        <v>Clothing</v>
      </c>
      <c r="G2001">
        <f>_xlfn.XLOOKUP(Table1[[#This Row],[Product_ID]],[1]!Table1[Product_ID],[1]!Table1[Unit_Price])</f>
        <v>978</v>
      </c>
      <c r="H2001">
        <f>_xlfn.XLOOKUP(Table1[[#This Row],[Product_ID]],[1]!Table1[Product_ID],[1]!Table1[Cost])</f>
        <v>684.6</v>
      </c>
      <c r="I2001">
        <v>2</v>
      </c>
      <c r="J2001">
        <v>20</v>
      </c>
      <c r="K2001">
        <f>Table1[[#This Row],[Quantity]]*Table1[[#This Row],[Unit_Price]]</f>
        <v>1956</v>
      </c>
      <c r="L2001">
        <f>Table1[[#This Row],[Quantity]]*Table1[[#This Row],[Cost]]</f>
        <v>1369.2</v>
      </c>
      <c r="M2001">
        <f>Table1[[#This Row],[Sales]]-Table1[[#This Row],[Total_Cost]]</f>
        <v>586.79999999999995</v>
      </c>
      <c r="N2001" s="1">
        <f>Table1[[#This Row],[Profit]]/Table1[[#This Row],[Sales]]</f>
        <v>0.3</v>
      </c>
      <c r="O2001" t="str">
        <f>TEXT(Table1[[#This Row],[Order_Date]],"mmmm")</f>
        <v>December</v>
      </c>
      <c r="P2001">
        <f>YEAR(Table1[[#This Row],[Order_Date]])</f>
        <v>2024</v>
      </c>
      <c r="Q2001" t="str">
        <f>"Q"&amp;ROUNDUP(MONTH(Table1[[#This Row],[Order_Date]])/3,0)</f>
        <v>Q4</v>
      </c>
    </row>
    <row r="2002" spans="1:17" x14ac:dyDescent="0.25">
      <c r="A2002" t="s">
        <v>3639</v>
      </c>
      <c r="B2002" t="s">
        <v>2865</v>
      </c>
      <c r="C2002" t="s">
        <v>1514</v>
      </c>
      <c r="D2002" t="s">
        <v>297</v>
      </c>
      <c r="E2002" t="str">
        <f>_xlfn.XLOOKUP(Table1[[#This Row],[Product_ID]],[1]!Table1[Product_ID],[1]!Table1[Product_Name])</f>
        <v>Home &amp; Kitchen Product 64</v>
      </c>
      <c r="F2002" t="str">
        <f>_xlfn.XLOOKUP(Table1[[#This Row],[Product_ID]],[1]!Table1[Product_ID],[1]!Table1[Category])</f>
        <v>Home &amp; Kitchen</v>
      </c>
      <c r="G2002">
        <f>_xlfn.XLOOKUP(Table1[[#This Row],[Product_ID]],[1]!Table1[Product_ID],[1]!Table1[Unit_Price])</f>
        <v>8274</v>
      </c>
      <c r="H2002">
        <f>_xlfn.XLOOKUP(Table1[[#This Row],[Product_ID]],[1]!Table1[Product_ID],[1]!Table1[Cost])</f>
        <v>5791.8</v>
      </c>
      <c r="I2002">
        <v>1</v>
      </c>
      <c r="J2002">
        <v>5</v>
      </c>
      <c r="K2002">
        <f>Table1[[#This Row],[Quantity]]*Table1[[#This Row],[Unit_Price]]</f>
        <v>8274</v>
      </c>
      <c r="L2002">
        <f>Table1[[#This Row],[Quantity]]*Table1[[#This Row],[Cost]]</f>
        <v>5791.8</v>
      </c>
      <c r="M2002">
        <f>Table1[[#This Row],[Sales]]-Table1[[#This Row],[Total_Cost]]</f>
        <v>2482.1999999999998</v>
      </c>
      <c r="N2002" s="1">
        <f>Table1[[#This Row],[Profit]]/Table1[[#This Row],[Sales]]</f>
        <v>0.3</v>
      </c>
      <c r="O2002" t="str">
        <f>TEXT(Table1[[#This Row],[Order_Date]],"mmmm")</f>
        <v>March</v>
      </c>
      <c r="P2002">
        <f>YEAR(Table1[[#This Row],[Order_Date]])</f>
        <v>2025</v>
      </c>
      <c r="Q2002" t="str">
        <f>"Q"&amp;ROUNDUP(MONTH(Table1[[#This Row],[Order_Date]])/3,0)</f>
        <v>Q1</v>
      </c>
    </row>
    <row r="2003" spans="1:17" x14ac:dyDescent="0.25">
      <c r="A2003" t="s">
        <v>3640</v>
      </c>
      <c r="B2003" t="s">
        <v>3298</v>
      </c>
      <c r="C2003" t="s">
        <v>1966</v>
      </c>
      <c r="D2003" t="s">
        <v>127</v>
      </c>
      <c r="E2003" t="str">
        <f>_xlfn.XLOOKUP(Table1[[#This Row],[Product_ID]],[1]!Table1[Product_ID],[1]!Table1[Product_Name])</f>
        <v>Sports Product 75</v>
      </c>
      <c r="F2003" t="str">
        <f>_xlfn.XLOOKUP(Table1[[#This Row],[Product_ID]],[1]!Table1[Product_ID],[1]!Table1[Category])</f>
        <v>Sports</v>
      </c>
      <c r="G2003">
        <f>_xlfn.XLOOKUP(Table1[[#This Row],[Product_ID]],[1]!Table1[Product_ID],[1]!Table1[Unit_Price])</f>
        <v>5435</v>
      </c>
      <c r="H2003">
        <f>_xlfn.XLOOKUP(Table1[[#This Row],[Product_ID]],[1]!Table1[Product_ID],[1]!Table1[Cost])</f>
        <v>3804.5</v>
      </c>
      <c r="I2003">
        <v>4</v>
      </c>
      <c r="J2003">
        <v>5</v>
      </c>
      <c r="K2003">
        <f>Table1[[#This Row],[Quantity]]*Table1[[#This Row],[Unit_Price]]</f>
        <v>21740</v>
      </c>
      <c r="L2003">
        <f>Table1[[#This Row],[Quantity]]*Table1[[#This Row],[Cost]]</f>
        <v>15218</v>
      </c>
      <c r="M2003">
        <f>Table1[[#This Row],[Sales]]-Table1[[#This Row],[Total_Cost]]</f>
        <v>6522</v>
      </c>
      <c r="N2003" s="1">
        <f>Table1[[#This Row],[Profit]]/Table1[[#This Row],[Sales]]</f>
        <v>0.3</v>
      </c>
      <c r="O2003" t="str">
        <f>TEXT(Table1[[#This Row],[Order_Date]],"mmmm")</f>
        <v>April</v>
      </c>
      <c r="P2003">
        <f>YEAR(Table1[[#This Row],[Order_Date]])</f>
        <v>2024</v>
      </c>
      <c r="Q2003" t="str">
        <f>"Q"&amp;ROUNDUP(MONTH(Table1[[#This Row],[Order_Date]])/3,0)</f>
        <v>Q2</v>
      </c>
    </row>
    <row r="2004" spans="1:17" x14ac:dyDescent="0.25">
      <c r="A2004" t="s">
        <v>3641</v>
      </c>
      <c r="B2004" t="s">
        <v>769</v>
      </c>
      <c r="C2004" t="s">
        <v>393</v>
      </c>
      <c r="D2004" t="s">
        <v>611</v>
      </c>
      <c r="E2004" t="str">
        <f>_xlfn.XLOOKUP(Table1[[#This Row],[Product_ID]],[1]!Table1[Product_ID],[1]!Table1[Product_Name])</f>
        <v>Clothing Product 21</v>
      </c>
      <c r="F2004" t="str">
        <f>_xlfn.XLOOKUP(Table1[[#This Row],[Product_ID]],[1]!Table1[Product_ID],[1]!Table1[Category])</f>
        <v>Clothing</v>
      </c>
      <c r="G2004">
        <f>_xlfn.XLOOKUP(Table1[[#This Row],[Product_ID]],[1]!Table1[Product_ID],[1]!Table1[Unit_Price])</f>
        <v>1236</v>
      </c>
      <c r="H2004">
        <f>_xlfn.XLOOKUP(Table1[[#This Row],[Product_ID]],[1]!Table1[Product_ID],[1]!Table1[Cost])</f>
        <v>865.2</v>
      </c>
      <c r="I2004">
        <v>3</v>
      </c>
      <c r="J2004">
        <v>15</v>
      </c>
      <c r="K2004">
        <f>Table1[[#This Row],[Quantity]]*Table1[[#This Row],[Unit_Price]]</f>
        <v>3708</v>
      </c>
      <c r="L2004">
        <f>Table1[[#This Row],[Quantity]]*Table1[[#This Row],[Cost]]</f>
        <v>2595.6000000000004</v>
      </c>
      <c r="M2004">
        <f>Table1[[#This Row],[Sales]]-Table1[[#This Row],[Total_Cost]]</f>
        <v>1112.3999999999996</v>
      </c>
      <c r="N2004" s="1">
        <f>Table1[[#This Row],[Profit]]/Table1[[#This Row],[Sales]]</f>
        <v>0.29999999999999988</v>
      </c>
      <c r="O2004" t="str">
        <f>TEXT(Table1[[#This Row],[Order_Date]],"mmmm")</f>
        <v>November</v>
      </c>
      <c r="P2004">
        <f>YEAR(Table1[[#This Row],[Order_Date]])</f>
        <v>2024</v>
      </c>
      <c r="Q2004" t="str">
        <f>"Q"&amp;ROUNDUP(MONTH(Table1[[#This Row],[Order_Date]])/3,0)</f>
        <v>Q4</v>
      </c>
    </row>
    <row r="2005" spans="1:17" x14ac:dyDescent="0.25">
      <c r="A2005" t="s">
        <v>3642</v>
      </c>
      <c r="B2005" t="s">
        <v>2567</v>
      </c>
      <c r="C2005" t="s">
        <v>3187</v>
      </c>
      <c r="D2005" t="s">
        <v>585</v>
      </c>
      <c r="E2005" t="str">
        <f>_xlfn.XLOOKUP(Table1[[#This Row],[Product_ID]],[1]!Table1[Product_ID],[1]!Table1[Product_Name])</f>
        <v>Sports Product 80</v>
      </c>
      <c r="F2005" t="str">
        <f>_xlfn.XLOOKUP(Table1[[#This Row],[Product_ID]],[1]!Table1[Product_ID],[1]!Table1[Category])</f>
        <v>Sports</v>
      </c>
      <c r="G2005">
        <f>_xlfn.XLOOKUP(Table1[[#This Row],[Product_ID]],[1]!Table1[Product_ID],[1]!Table1[Unit_Price])</f>
        <v>4816</v>
      </c>
      <c r="H2005">
        <f>_xlfn.XLOOKUP(Table1[[#This Row],[Product_ID]],[1]!Table1[Product_ID],[1]!Table1[Cost])</f>
        <v>3371.2</v>
      </c>
      <c r="I2005">
        <v>3</v>
      </c>
      <c r="J2005">
        <v>0</v>
      </c>
      <c r="K2005">
        <f>Table1[[#This Row],[Quantity]]*Table1[[#This Row],[Unit_Price]]</f>
        <v>14448</v>
      </c>
      <c r="L2005">
        <f>Table1[[#This Row],[Quantity]]*Table1[[#This Row],[Cost]]</f>
        <v>10113.599999999999</v>
      </c>
      <c r="M2005">
        <f>Table1[[#This Row],[Sales]]-Table1[[#This Row],[Total_Cost]]</f>
        <v>4334.4000000000015</v>
      </c>
      <c r="N2005" s="1">
        <f>Table1[[#This Row],[Profit]]/Table1[[#This Row],[Sales]]</f>
        <v>0.3000000000000001</v>
      </c>
      <c r="O2005" t="str">
        <f>TEXT(Table1[[#This Row],[Order_Date]],"mmmm")</f>
        <v>April</v>
      </c>
      <c r="P2005">
        <f>YEAR(Table1[[#This Row],[Order_Date]])</f>
        <v>2024</v>
      </c>
      <c r="Q2005" t="str">
        <f>"Q"&amp;ROUNDUP(MONTH(Table1[[#This Row],[Order_Date]])/3,0)</f>
        <v>Q2</v>
      </c>
    </row>
    <row r="2006" spans="1:17" x14ac:dyDescent="0.25">
      <c r="A2006" t="s">
        <v>3643</v>
      </c>
      <c r="B2006" t="s">
        <v>861</v>
      </c>
      <c r="C2006" t="s">
        <v>1337</v>
      </c>
      <c r="D2006" t="s">
        <v>139</v>
      </c>
      <c r="E2006" t="str">
        <f>_xlfn.XLOOKUP(Table1[[#This Row],[Product_ID]],[1]!Table1[Product_ID],[1]!Table1[Product_Name])</f>
        <v>Clothing Product 53</v>
      </c>
      <c r="F2006" t="str">
        <f>_xlfn.XLOOKUP(Table1[[#This Row],[Product_ID]],[1]!Table1[Product_ID],[1]!Table1[Category])</f>
        <v>Clothing</v>
      </c>
      <c r="G2006">
        <f>_xlfn.XLOOKUP(Table1[[#This Row],[Product_ID]],[1]!Table1[Product_ID],[1]!Table1[Unit_Price])</f>
        <v>641</v>
      </c>
      <c r="H2006">
        <f>_xlfn.XLOOKUP(Table1[[#This Row],[Product_ID]],[1]!Table1[Product_ID],[1]!Table1[Cost])</f>
        <v>384.6</v>
      </c>
      <c r="I2006">
        <v>1</v>
      </c>
      <c r="J2006">
        <v>0</v>
      </c>
      <c r="K2006">
        <f>Table1[[#This Row],[Quantity]]*Table1[[#This Row],[Unit_Price]]</f>
        <v>641</v>
      </c>
      <c r="L2006">
        <f>Table1[[#This Row],[Quantity]]*Table1[[#This Row],[Cost]]</f>
        <v>384.6</v>
      </c>
      <c r="M2006">
        <f>Table1[[#This Row],[Sales]]-Table1[[#This Row],[Total_Cost]]</f>
        <v>256.39999999999998</v>
      </c>
      <c r="N2006" s="1">
        <f>Table1[[#This Row],[Profit]]/Table1[[#This Row],[Sales]]</f>
        <v>0.39999999999999997</v>
      </c>
      <c r="O2006" t="str">
        <f>TEXT(Table1[[#This Row],[Order_Date]],"mmmm")</f>
        <v>January</v>
      </c>
      <c r="P2006">
        <f>YEAR(Table1[[#This Row],[Order_Date]])</f>
        <v>2024</v>
      </c>
      <c r="Q2006" t="str">
        <f>"Q"&amp;ROUNDUP(MONTH(Table1[[#This Row],[Order_Date]])/3,0)</f>
        <v>Q1</v>
      </c>
    </row>
    <row r="2007" spans="1:17" x14ac:dyDescent="0.25">
      <c r="A2007" t="s">
        <v>3644</v>
      </c>
      <c r="B2007" t="s">
        <v>2115</v>
      </c>
      <c r="C2007" t="s">
        <v>1896</v>
      </c>
      <c r="D2007" t="s">
        <v>157</v>
      </c>
      <c r="E2007" t="str">
        <f>_xlfn.XLOOKUP(Table1[[#This Row],[Product_ID]],[1]!Table1[Product_ID],[1]!Table1[Product_Name])</f>
        <v>Sports Product 89</v>
      </c>
      <c r="F2007" t="str">
        <f>_xlfn.XLOOKUP(Table1[[#This Row],[Product_ID]],[1]!Table1[Product_ID],[1]!Table1[Category])</f>
        <v>Sports</v>
      </c>
      <c r="G2007">
        <f>_xlfn.XLOOKUP(Table1[[#This Row],[Product_ID]],[1]!Table1[Product_ID],[1]!Table1[Unit_Price])</f>
        <v>2956</v>
      </c>
      <c r="H2007">
        <f>_xlfn.XLOOKUP(Table1[[#This Row],[Product_ID]],[1]!Table1[Product_ID],[1]!Table1[Cost])</f>
        <v>1478</v>
      </c>
      <c r="I2007">
        <v>5</v>
      </c>
      <c r="J2007">
        <v>10</v>
      </c>
      <c r="K2007">
        <f>Table1[[#This Row],[Quantity]]*Table1[[#This Row],[Unit_Price]]</f>
        <v>14780</v>
      </c>
      <c r="L2007">
        <f>Table1[[#This Row],[Quantity]]*Table1[[#This Row],[Cost]]</f>
        <v>7390</v>
      </c>
      <c r="M2007">
        <f>Table1[[#This Row],[Sales]]-Table1[[#This Row],[Total_Cost]]</f>
        <v>7390</v>
      </c>
      <c r="N2007" s="1">
        <f>Table1[[#This Row],[Profit]]/Table1[[#This Row],[Sales]]</f>
        <v>0.5</v>
      </c>
      <c r="O2007" t="str">
        <f>TEXT(Table1[[#This Row],[Order_Date]],"mmmm")</f>
        <v>November</v>
      </c>
      <c r="P2007">
        <f>YEAR(Table1[[#This Row],[Order_Date]])</f>
        <v>2024</v>
      </c>
      <c r="Q2007" t="str">
        <f>"Q"&amp;ROUNDUP(MONTH(Table1[[#This Row],[Order_Date]])/3,0)</f>
        <v>Q4</v>
      </c>
    </row>
    <row r="2008" spans="1:17" x14ac:dyDescent="0.25">
      <c r="A2008" t="s">
        <v>3645</v>
      </c>
      <c r="B2008" t="s">
        <v>3646</v>
      </c>
      <c r="C2008" t="s">
        <v>2432</v>
      </c>
      <c r="D2008" t="s">
        <v>67</v>
      </c>
      <c r="E2008" t="str">
        <f>_xlfn.XLOOKUP(Table1[[#This Row],[Product_ID]],[1]!Table1[Product_ID],[1]!Table1[Product_Name])</f>
        <v>Home &amp; Kitchen Product 12</v>
      </c>
      <c r="F2008" t="str">
        <f>_xlfn.XLOOKUP(Table1[[#This Row],[Product_ID]],[1]!Table1[Product_ID],[1]!Table1[Category])</f>
        <v>Home &amp; Kitchen</v>
      </c>
      <c r="G2008">
        <f>_xlfn.XLOOKUP(Table1[[#This Row],[Product_ID]],[1]!Table1[Product_ID],[1]!Table1[Unit_Price])</f>
        <v>1513</v>
      </c>
      <c r="H2008">
        <f>_xlfn.XLOOKUP(Table1[[#This Row],[Product_ID]],[1]!Table1[Product_ID],[1]!Table1[Cost])</f>
        <v>907.8</v>
      </c>
      <c r="I2008">
        <v>2</v>
      </c>
      <c r="J2008">
        <v>20</v>
      </c>
      <c r="K2008">
        <f>Table1[[#This Row],[Quantity]]*Table1[[#This Row],[Unit_Price]]</f>
        <v>3026</v>
      </c>
      <c r="L2008">
        <f>Table1[[#This Row],[Quantity]]*Table1[[#This Row],[Cost]]</f>
        <v>1815.6</v>
      </c>
      <c r="M2008">
        <f>Table1[[#This Row],[Sales]]-Table1[[#This Row],[Total_Cost]]</f>
        <v>1210.4000000000001</v>
      </c>
      <c r="N2008" s="1">
        <f>Table1[[#This Row],[Profit]]/Table1[[#This Row],[Sales]]</f>
        <v>0.4</v>
      </c>
      <c r="O2008" t="str">
        <f>TEXT(Table1[[#This Row],[Order_Date]],"mmmm")</f>
        <v>May</v>
      </c>
      <c r="P2008">
        <f>YEAR(Table1[[#This Row],[Order_Date]])</f>
        <v>2025</v>
      </c>
      <c r="Q2008" t="str">
        <f>"Q"&amp;ROUNDUP(MONTH(Table1[[#This Row],[Order_Date]])/3,0)</f>
        <v>Q2</v>
      </c>
    </row>
    <row r="2009" spans="1:17" x14ac:dyDescent="0.25">
      <c r="A2009" t="s">
        <v>3647</v>
      </c>
      <c r="B2009" t="s">
        <v>2874</v>
      </c>
      <c r="C2009" t="s">
        <v>2519</v>
      </c>
      <c r="D2009" t="s">
        <v>604</v>
      </c>
      <c r="E2009" t="str">
        <f>_xlfn.XLOOKUP(Table1[[#This Row],[Product_ID]],[1]!Table1[Product_ID],[1]!Table1[Product_Name])</f>
        <v>Home &amp; Kitchen Product 39</v>
      </c>
      <c r="F2009" t="str">
        <f>_xlfn.XLOOKUP(Table1[[#This Row],[Product_ID]],[1]!Table1[Product_ID],[1]!Table1[Category])</f>
        <v>Home &amp; Kitchen</v>
      </c>
      <c r="G2009">
        <f>_xlfn.XLOOKUP(Table1[[#This Row],[Product_ID]],[1]!Table1[Product_ID],[1]!Table1[Unit_Price])</f>
        <v>9543</v>
      </c>
      <c r="H2009">
        <f>_xlfn.XLOOKUP(Table1[[#This Row],[Product_ID]],[1]!Table1[Product_ID],[1]!Table1[Cost])</f>
        <v>4771.5</v>
      </c>
      <c r="I2009">
        <v>1</v>
      </c>
      <c r="J2009">
        <v>5</v>
      </c>
      <c r="K2009">
        <f>Table1[[#This Row],[Quantity]]*Table1[[#This Row],[Unit_Price]]</f>
        <v>9543</v>
      </c>
      <c r="L2009">
        <f>Table1[[#This Row],[Quantity]]*Table1[[#This Row],[Cost]]</f>
        <v>4771.5</v>
      </c>
      <c r="M2009">
        <f>Table1[[#This Row],[Sales]]-Table1[[#This Row],[Total_Cost]]</f>
        <v>4771.5</v>
      </c>
      <c r="N2009" s="1">
        <f>Table1[[#This Row],[Profit]]/Table1[[#This Row],[Sales]]</f>
        <v>0.5</v>
      </c>
      <c r="O2009" t="str">
        <f>TEXT(Table1[[#This Row],[Order_Date]],"mmmm")</f>
        <v>April</v>
      </c>
      <c r="P2009">
        <f>YEAR(Table1[[#This Row],[Order_Date]])</f>
        <v>2025</v>
      </c>
      <c r="Q2009" t="str">
        <f>"Q"&amp;ROUNDUP(MONTH(Table1[[#This Row],[Order_Date]])/3,0)</f>
        <v>Q2</v>
      </c>
    </row>
    <row r="2010" spans="1:17" x14ac:dyDescent="0.25">
      <c r="A2010" t="s">
        <v>3648</v>
      </c>
      <c r="B2010" t="s">
        <v>1821</v>
      </c>
      <c r="C2010" t="s">
        <v>226</v>
      </c>
      <c r="D2010" t="s">
        <v>237</v>
      </c>
      <c r="E2010" t="str">
        <f>_xlfn.XLOOKUP(Table1[[#This Row],[Product_ID]],[1]!Table1[Product_ID],[1]!Table1[Product_Name])</f>
        <v>Sports Product 61</v>
      </c>
      <c r="F2010" t="str">
        <f>_xlfn.XLOOKUP(Table1[[#This Row],[Product_ID]],[1]!Table1[Product_ID],[1]!Table1[Category])</f>
        <v>Sports</v>
      </c>
      <c r="G2010">
        <f>_xlfn.XLOOKUP(Table1[[#This Row],[Product_ID]],[1]!Table1[Product_ID],[1]!Table1[Unit_Price])</f>
        <v>7170</v>
      </c>
      <c r="H2010">
        <f>_xlfn.XLOOKUP(Table1[[#This Row],[Product_ID]],[1]!Table1[Product_ID],[1]!Table1[Cost])</f>
        <v>3585</v>
      </c>
      <c r="I2010">
        <v>4</v>
      </c>
      <c r="J2010">
        <v>20</v>
      </c>
      <c r="K2010">
        <f>Table1[[#This Row],[Quantity]]*Table1[[#This Row],[Unit_Price]]</f>
        <v>28680</v>
      </c>
      <c r="L2010">
        <f>Table1[[#This Row],[Quantity]]*Table1[[#This Row],[Cost]]</f>
        <v>14340</v>
      </c>
      <c r="M2010">
        <f>Table1[[#This Row],[Sales]]-Table1[[#This Row],[Total_Cost]]</f>
        <v>14340</v>
      </c>
      <c r="N2010" s="1">
        <f>Table1[[#This Row],[Profit]]/Table1[[#This Row],[Sales]]</f>
        <v>0.5</v>
      </c>
      <c r="O2010" t="str">
        <f>TEXT(Table1[[#This Row],[Order_Date]],"mmmm")</f>
        <v>September</v>
      </c>
      <c r="P2010">
        <f>YEAR(Table1[[#This Row],[Order_Date]])</f>
        <v>2024</v>
      </c>
      <c r="Q2010" t="str">
        <f>"Q"&amp;ROUNDUP(MONTH(Table1[[#This Row],[Order_Date]])/3,0)</f>
        <v>Q3</v>
      </c>
    </row>
    <row r="2011" spans="1:17" x14ac:dyDescent="0.25">
      <c r="A2011" t="s">
        <v>3649</v>
      </c>
      <c r="B2011" t="s">
        <v>2705</v>
      </c>
      <c r="C2011" t="s">
        <v>3650</v>
      </c>
      <c r="D2011" t="s">
        <v>394</v>
      </c>
      <c r="E2011" t="str">
        <f>_xlfn.XLOOKUP(Table1[[#This Row],[Product_ID]],[1]!Table1[Product_ID],[1]!Table1[Product_Name])</f>
        <v>Electronics Product 45</v>
      </c>
      <c r="F2011" t="str">
        <f>_xlfn.XLOOKUP(Table1[[#This Row],[Product_ID]],[1]!Table1[Product_ID],[1]!Table1[Category])</f>
        <v>Electronics</v>
      </c>
      <c r="G2011">
        <f>_xlfn.XLOOKUP(Table1[[#This Row],[Product_ID]],[1]!Table1[Product_ID],[1]!Table1[Unit_Price])</f>
        <v>31300</v>
      </c>
      <c r="H2011">
        <f>_xlfn.XLOOKUP(Table1[[#This Row],[Product_ID]],[1]!Table1[Product_ID],[1]!Table1[Cost])</f>
        <v>18780</v>
      </c>
      <c r="I2011">
        <v>2</v>
      </c>
      <c r="J2011">
        <v>20</v>
      </c>
      <c r="K2011">
        <f>Table1[[#This Row],[Quantity]]*Table1[[#This Row],[Unit_Price]]</f>
        <v>62600</v>
      </c>
      <c r="L2011">
        <f>Table1[[#This Row],[Quantity]]*Table1[[#This Row],[Cost]]</f>
        <v>37560</v>
      </c>
      <c r="M2011">
        <f>Table1[[#This Row],[Sales]]-Table1[[#This Row],[Total_Cost]]</f>
        <v>25040</v>
      </c>
      <c r="N2011" s="1">
        <f>Table1[[#This Row],[Profit]]/Table1[[#This Row],[Sales]]</f>
        <v>0.4</v>
      </c>
      <c r="O2011" t="str">
        <f>TEXT(Table1[[#This Row],[Order_Date]],"mmmm")</f>
        <v>January</v>
      </c>
      <c r="P2011">
        <f>YEAR(Table1[[#This Row],[Order_Date]])</f>
        <v>2025</v>
      </c>
      <c r="Q2011" t="str">
        <f>"Q"&amp;ROUNDUP(MONTH(Table1[[#This Row],[Order_Date]])/3,0)</f>
        <v>Q1</v>
      </c>
    </row>
    <row r="2012" spans="1:17" x14ac:dyDescent="0.25">
      <c r="A2012" t="s">
        <v>3651</v>
      </c>
      <c r="B2012" t="s">
        <v>3652</v>
      </c>
      <c r="C2012" t="s">
        <v>1116</v>
      </c>
      <c r="D2012" t="s">
        <v>67</v>
      </c>
      <c r="E2012" t="str">
        <f>_xlfn.XLOOKUP(Table1[[#This Row],[Product_ID]],[1]!Table1[Product_ID],[1]!Table1[Product_Name])</f>
        <v>Home &amp; Kitchen Product 12</v>
      </c>
      <c r="F2012" t="str">
        <f>_xlfn.XLOOKUP(Table1[[#This Row],[Product_ID]],[1]!Table1[Product_ID],[1]!Table1[Category])</f>
        <v>Home &amp; Kitchen</v>
      </c>
      <c r="G2012">
        <f>_xlfn.XLOOKUP(Table1[[#This Row],[Product_ID]],[1]!Table1[Product_ID],[1]!Table1[Unit_Price])</f>
        <v>1513</v>
      </c>
      <c r="H2012">
        <f>_xlfn.XLOOKUP(Table1[[#This Row],[Product_ID]],[1]!Table1[Product_ID],[1]!Table1[Cost])</f>
        <v>907.8</v>
      </c>
      <c r="I2012">
        <v>2</v>
      </c>
      <c r="J2012">
        <v>0</v>
      </c>
      <c r="K2012">
        <f>Table1[[#This Row],[Quantity]]*Table1[[#This Row],[Unit_Price]]</f>
        <v>3026</v>
      </c>
      <c r="L2012">
        <f>Table1[[#This Row],[Quantity]]*Table1[[#This Row],[Cost]]</f>
        <v>1815.6</v>
      </c>
      <c r="M2012">
        <f>Table1[[#This Row],[Sales]]-Table1[[#This Row],[Total_Cost]]</f>
        <v>1210.4000000000001</v>
      </c>
      <c r="N2012" s="1">
        <f>Table1[[#This Row],[Profit]]/Table1[[#This Row],[Sales]]</f>
        <v>0.4</v>
      </c>
      <c r="O2012" t="str">
        <f>TEXT(Table1[[#This Row],[Order_Date]],"mmmm")</f>
        <v>January</v>
      </c>
      <c r="P2012">
        <f>YEAR(Table1[[#This Row],[Order_Date]])</f>
        <v>2025</v>
      </c>
      <c r="Q2012" t="str">
        <f>"Q"&amp;ROUNDUP(MONTH(Table1[[#This Row],[Order_Date]])/3,0)</f>
        <v>Q1</v>
      </c>
    </row>
    <row r="2013" spans="1:17" x14ac:dyDescent="0.25">
      <c r="A2013" t="s">
        <v>3653</v>
      </c>
      <c r="B2013" t="s">
        <v>3425</v>
      </c>
      <c r="C2013" t="s">
        <v>3654</v>
      </c>
      <c r="D2013" t="s">
        <v>85</v>
      </c>
      <c r="E2013" t="str">
        <f>_xlfn.XLOOKUP(Table1[[#This Row],[Product_ID]],[1]!Table1[Product_ID],[1]!Table1[Product_Name])</f>
        <v>Clothing Product 63</v>
      </c>
      <c r="F2013" t="str">
        <f>_xlfn.XLOOKUP(Table1[[#This Row],[Product_ID]],[1]!Table1[Product_ID],[1]!Table1[Category])</f>
        <v>Clothing</v>
      </c>
      <c r="G2013">
        <f>_xlfn.XLOOKUP(Table1[[#This Row],[Product_ID]],[1]!Table1[Product_ID],[1]!Table1[Unit_Price])</f>
        <v>3643</v>
      </c>
      <c r="H2013">
        <f>_xlfn.XLOOKUP(Table1[[#This Row],[Product_ID]],[1]!Table1[Product_ID],[1]!Table1[Cost])</f>
        <v>2185.8000000000002</v>
      </c>
      <c r="I2013">
        <v>5</v>
      </c>
      <c r="J2013">
        <v>5</v>
      </c>
      <c r="K2013">
        <f>Table1[[#This Row],[Quantity]]*Table1[[#This Row],[Unit_Price]]</f>
        <v>18215</v>
      </c>
      <c r="L2013">
        <f>Table1[[#This Row],[Quantity]]*Table1[[#This Row],[Cost]]</f>
        <v>10929</v>
      </c>
      <c r="M2013">
        <f>Table1[[#This Row],[Sales]]-Table1[[#This Row],[Total_Cost]]</f>
        <v>7286</v>
      </c>
      <c r="N2013" s="1">
        <f>Table1[[#This Row],[Profit]]/Table1[[#This Row],[Sales]]</f>
        <v>0.4</v>
      </c>
      <c r="O2013" t="str">
        <f>TEXT(Table1[[#This Row],[Order_Date]],"mmmm")</f>
        <v>September</v>
      </c>
      <c r="P2013">
        <f>YEAR(Table1[[#This Row],[Order_Date]])</f>
        <v>2025</v>
      </c>
      <c r="Q2013" t="str">
        <f>"Q"&amp;ROUNDUP(MONTH(Table1[[#This Row],[Order_Date]])/3,0)</f>
        <v>Q3</v>
      </c>
    </row>
    <row r="2014" spans="1:17" x14ac:dyDescent="0.25">
      <c r="A2014" t="s">
        <v>3655</v>
      </c>
      <c r="B2014" t="s">
        <v>1289</v>
      </c>
      <c r="C2014" t="s">
        <v>2144</v>
      </c>
      <c r="D2014" t="s">
        <v>304</v>
      </c>
      <c r="E2014" t="str">
        <f>_xlfn.XLOOKUP(Table1[[#This Row],[Product_ID]],[1]!Table1[Product_ID],[1]!Table1[Product_Name])</f>
        <v>Sports Product 67</v>
      </c>
      <c r="F2014" t="str">
        <f>_xlfn.XLOOKUP(Table1[[#This Row],[Product_ID]],[1]!Table1[Product_ID],[1]!Table1[Category])</f>
        <v>Sports</v>
      </c>
      <c r="G2014">
        <f>_xlfn.XLOOKUP(Table1[[#This Row],[Product_ID]],[1]!Table1[Product_ID],[1]!Table1[Unit_Price])</f>
        <v>1463</v>
      </c>
      <c r="H2014">
        <f>_xlfn.XLOOKUP(Table1[[#This Row],[Product_ID]],[1]!Table1[Product_ID],[1]!Table1[Cost])</f>
        <v>731.5</v>
      </c>
      <c r="I2014">
        <v>4</v>
      </c>
      <c r="J2014">
        <v>15</v>
      </c>
      <c r="K2014">
        <f>Table1[[#This Row],[Quantity]]*Table1[[#This Row],[Unit_Price]]</f>
        <v>5852</v>
      </c>
      <c r="L2014">
        <f>Table1[[#This Row],[Quantity]]*Table1[[#This Row],[Cost]]</f>
        <v>2926</v>
      </c>
      <c r="M2014">
        <f>Table1[[#This Row],[Sales]]-Table1[[#This Row],[Total_Cost]]</f>
        <v>2926</v>
      </c>
      <c r="N2014" s="1">
        <f>Table1[[#This Row],[Profit]]/Table1[[#This Row],[Sales]]</f>
        <v>0.5</v>
      </c>
      <c r="O2014" t="str">
        <f>TEXT(Table1[[#This Row],[Order_Date]],"mmmm")</f>
        <v>June</v>
      </c>
      <c r="P2014">
        <f>YEAR(Table1[[#This Row],[Order_Date]])</f>
        <v>2025</v>
      </c>
      <c r="Q2014" t="str">
        <f>"Q"&amp;ROUNDUP(MONTH(Table1[[#This Row],[Order_Date]])/3,0)</f>
        <v>Q2</v>
      </c>
    </row>
    <row r="2015" spans="1:17" x14ac:dyDescent="0.25">
      <c r="A2015" t="s">
        <v>3656</v>
      </c>
      <c r="B2015" t="s">
        <v>1093</v>
      </c>
      <c r="C2015" t="s">
        <v>1757</v>
      </c>
      <c r="D2015" t="s">
        <v>313</v>
      </c>
      <c r="E2015" t="str">
        <f>_xlfn.XLOOKUP(Table1[[#This Row],[Product_ID]],[1]!Table1[Product_ID],[1]!Table1[Product_Name])</f>
        <v>Sports Product 44</v>
      </c>
      <c r="F2015" t="str">
        <f>_xlfn.XLOOKUP(Table1[[#This Row],[Product_ID]],[1]!Table1[Product_ID],[1]!Table1[Category])</f>
        <v>Sports</v>
      </c>
      <c r="G2015">
        <f>_xlfn.XLOOKUP(Table1[[#This Row],[Product_ID]],[1]!Table1[Product_ID],[1]!Table1[Unit_Price])</f>
        <v>5008</v>
      </c>
      <c r="H2015">
        <f>_xlfn.XLOOKUP(Table1[[#This Row],[Product_ID]],[1]!Table1[Product_ID],[1]!Table1[Cost])</f>
        <v>3505.6</v>
      </c>
      <c r="I2015">
        <v>1</v>
      </c>
      <c r="J2015">
        <v>10</v>
      </c>
      <c r="K2015">
        <f>Table1[[#This Row],[Quantity]]*Table1[[#This Row],[Unit_Price]]</f>
        <v>5008</v>
      </c>
      <c r="L2015">
        <f>Table1[[#This Row],[Quantity]]*Table1[[#This Row],[Cost]]</f>
        <v>3505.6</v>
      </c>
      <c r="M2015">
        <f>Table1[[#This Row],[Sales]]-Table1[[#This Row],[Total_Cost]]</f>
        <v>1502.4</v>
      </c>
      <c r="N2015" s="1">
        <f>Table1[[#This Row],[Profit]]/Table1[[#This Row],[Sales]]</f>
        <v>0.30000000000000004</v>
      </c>
      <c r="O2015" t="str">
        <f>TEXT(Table1[[#This Row],[Order_Date]],"mmmm")</f>
        <v>September</v>
      </c>
      <c r="P2015">
        <f>YEAR(Table1[[#This Row],[Order_Date]])</f>
        <v>2024</v>
      </c>
      <c r="Q2015" t="str">
        <f>"Q"&amp;ROUNDUP(MONTH(Table1[[#This Row],[Order_Date]])/3,0)</f>
        <v>Q3</v>
      </c>
    </row>
    <row r="2016" spans="1:17" x14ac:dyDescent="0.25">
      <c r="A2016" t="s">
        <v>3657</v>
      </c>
      <c r="B2016" t="s">
        <v>177</v>
      </c>
      <c r="C2016" t="s">
        <v>2791</v>
      </c>
      <c r="D2016" t="s">
        <v>1158</v>
      </c>
      <c r="E2016" t="str">
        <f>_xlfn.XLOOKUP(Table1[[#This Row],[Product_ID]],[1]!Table1[Product_ID],[1]!Table1[Product_Name])</f>
        <v>Electronics Product 33</v>
      </c>
      <c r="F2016" t="str">
        <f>_xlfn.XLOOKUP(Table1[[#This Row],[Product_ID]],[1]!Table1[Product_ID],[1]!Table1[Category])</f>
        <v>Electronics</v>
      </c>
      <c r="G2016">
        <f>_xlfn.XLOOKUP(Table1[[#This Row],[Product_ID]],[1]!Table1[Product_ID],[1]!Table1[Unit_Price])</f>
        <v>11428</v>
      </c>
      <c r="H2016">
        <f>_xlfn.XLOOKUP(Table1[[#This Row],[Product_ID]],[1]!Table1[Product_ID],[1]!Table1[Cost])</f>
        <v>6856.8</v>
      </c>
      <c r="I2016">
        <v>5</v>
      </c>
      <c r="J2016">
        <v>0</v>
      </c>
      <c r="K2016">
        <f>Table1[[#This Row],[Quantity]]*Table1[[#This Row],[Unit_Price]]</f>
        <v>57140</v>
      </c>
      <c r="L2016">
        <f>Table1[[#This Row],[Quantity]]*Table1[[#This Row],[Cost]]</f>
        <v>34284</v>
      </c>
      <c r="M2016">
        <f>Table1[[#This Row],[Sales]]-Table1[[#This Row],[Total_Cost]]</f>
        <v>22856</v>
      </c>
      <c r="N2016" s="1">
        <f>Table1[[#This Row],[Profit]]/Table1[[#This Row],[Sales]]</f>
        <v>0.4</v>
      </c>
      <c r="O2016" t="str">
        <f>TEXT(Table1[[#This Row],[Order_Date]],"mmmm")</f>
        <v>August</v>
      </c>
      <c r="P2016">
        <f>YEAR(Table1[[#This Row],[Order_Date]])</f>
        <v>2025</v>
      </c>
      <c r="Q2016" t="str">
        <f>"Q"&amp;ROUNDUP(MONTH(Table1[[#This Row],[Order_Date]])/3,0)</f>
        <v>Q3</v>
      </c>
    </row>
    <row r="2017" spans="1:17" x14ac:dyDescent="0.25">
      <c r="A2017" t="s">
        <v>3658</v>
      </c>
      <c r="B2017" t="s">
        <v>255</v>
      </c>
      <c r="C2017" t="s">
        <v>3292</v>
      </c>
      <c r="D2017" t="s">
        <v>471</v>
      </c>
      <c r="E2017" t="str">
        <f>_xlfn.XLOOKUP(Table1[[#This Row],[Product_ID]],[1]!Table1[Product_ID],[1]!Table1[Product_Name])</f>
        <v>Sports Product 66</v>
      </c>
      <c r="F2017" t="str">
        <f>_xlfn.XLOOKUP(Table1[[#This Row],[Product_ID]],[1]!Table1[Product_ID],[1]!Table1[Category])</f>
        <v>Sports</v>
      </c>
      <c r="G2017">
        <f>_xlfn.XLOOKUP(Table1[[#This Row],[Product_ID]],[1]!Table1[Product_ID],[1]!Table1[Unit_Price])</f>
        <v>4711</v>
      </c>
      <c r="H2017">
        <f>_xlfn.XLOOKUP(Table1[[#This Row],[Product_ID]],[1]!Table1[Product_ID],[1]!Table1[Cost])</f>
        <v>2826.6</v>
      </c>
      <c r="I2017">
        <v>5</v>
      </c>
      <c r="J2017">
        <v>15</v>
      </c>
      <c r="K2017">
        <f>Table1[[#This Row],[Quantity]]*Table1[[#This Row],[Unit_Price]]</f>
        <v>23555</v>
      </c>
      <c r="L2017">
        <f>Table1[[#This Row],[Quantity]]*Table1[[#This Row],[Cost]]</f>
        <v>14133</v>
      </c>
      <c r="M2017">
        <f>Table1[[#This Row],[Sales]]-Table1[[#This Row],[Total_Cost]]</f>
        <v>9422</v>
      </c>
      <c r="N2017" s="1">
        <f>Table1[[#This Row],[Profit]]/Table1[[#This Row],[Sales]]</f>
        <v>0.4</v>
      </c>
      <c r="O2017" t="str">
        <f>TEXT(Table1[[#This Row],[Order_Date]],"mmmm")</f>
        <v>December</v>
      </c>
      <c r="P2017">
        <f>YEAR(Table1[[#This Row],[Order_Date]])</f>
        <v>2024</v>
      </c>
      <c r="Q2017" t="str">
        <f>"Q"&amp;ROUNDUP(MONTH(Table1[[#This Row],[Order_Date]])/3,0)</f>
        <v>Q4</v>
      </c>
    </row>
    <row r="2018" spans="1:17" x14ac:dyDescent="0.25">
      <c r="A2018" t="s">
        <v>3659</v>
      </c>
      <c r="B2018" t="s">
        <v>1182</v>
      </c>
      <c r="C2018" t="s">
        <v>343</v>
      </c>
      <c r="D2018" t="s">
        <v>195</v>
      </c>
      <c r="E2018" t="str">
        <f>_xlfn.XLOOKUP(Table1[[#This Row],[Product_ID]],[1]!Table1[Product_ID],[1]!Table1[Product_Name])</f>
        <v>Electronics Product 57</v>
      </c>
      <c r="F2018" t="str">
        <f>_xlfn.XLOOKUP(Table1[[#This Row],[Product_ID]],[1]!Table1[Product_ID],[1]!Table1[Category])</f>
        <v>Electronics</v>
      </c>
      <c r="G2018">
        <f>_xlfn.XLOOKUP(Table1[[#This Row],[Product_ID]],[1]!Table1[Product_ID],[1]!Table1[Unit_Price])</f>
        <v>26846</v>
      </c>
      <c r="H2018">
        <f>_xlfn.XLOOKUP(Table1[[#This Row],[Product_ID]],[1]!Table1[Product_ID],[1]!Table1[Cost])</f>
        <v>16107.6</v>
      </c>
      <c r="I2018">
        <v>1</v>
      </c>
      <c r="J2018">
        <v>5</v>
      </c>
      <c r="K2018">
        <f>Table1[[#This Row],[Quantity]]*Table1[[#This Row],[Unit_Price]]</f>
        <v>26846</v>
      </c>
      <c r="L2018">
        <f>Table1[[#This Row],[Quantity]]*Table1[[#This Row],[Cost]]</f>
        <v>16107.6</v>
      </c>
      <c r="M2018">
        <f>Table1[[#This Row],[Sales]]-Table1[[#This Row],[Total_Cost]]</f>
        <v>10738.4</v>
      </c>
      <c r="N2018" s="1">
        <f>Table1[[#This Row],[Profit]]/Table1[[#This Row],[Sales]]</f>
        <v>0.39999999999999997</v>
      </c>
      <c r="O2018" t="str">
        <f>TEXT(Table1[[#This Row],[Order_Date]],"mmmm")</f>
        <v>January</v>
      </c>
      <c r="P2018">
        <f>YEAR(Table1[[#This Row],[Order_Date]])</f>
        <v>2024</v>
      </c>
      <c r="Q2018" t="str">
        <f>"Q"&amp;ROUNDUP(MONTH(Table1[[#This Row],[Order_Date]])/3,0)</f>
        <v>Q1</v>
      </c>
    </row>
    <row r="2019" spans="1:17" x14ac:dyDescent="0.25">
      <c r="A2019" t="s">
        <v>3660</v>
      </c>
      <c r="B2019" t="s">
        <v>356</v>
      </c>
      <c r="C2019" t="s">
        <v>2775</v>
      </c>
      <c r="D2019" t="s">
        <v>454</v>
      </c>
      <c r="E2019" t="str">
        <f>_xlfn.XLOOKUP(Table1[[#This Row],[Product_ID]],[1]!Table1[Product_ID],[1]!Table1[Product_Name])</f>
        <v>Home &amp; Kitchen Product 94</v>
      </c>
      <c r="F2019" t="str">
        <f>_xlfn.XLOOKUP(Table1[[#This Row],[Product_ID]],[1]!Table1[Product_ID],[1]!Table1[Category])</f>
        <v>Home &amp; Kitchen</v>
      </c>
      <c r="G2019">
        <f>_xlfn.XLOOKUP(Table1[[#This Row],[Product_ID]],[1]!Table1[Product_ID],[1]!Table1[Unit_Price])</f>
        <v>13434</v>
      </c>
      <c r="H2019">
        <f>_xlfn.XLOOKUP(Table1[[#This Row],[Product_ID]],[1]!Table1[Product_ID],[1]!Table1[Cost])</f>
        <v>9403.7999999999993</v>
      </c>
      <c r="I2019">
        <v>4</v>
      </c>
      <c r="J2019">
        <v>15</v>
      </c>
      <c r="K2019">
        <f>Table1[[#This Row],[Quantity]]*Table1[[#This Row],[Unit_Price]]</f>
        <v>53736</v>
      </c>
      <c r="L2019">
        <f>Table1[[#This Row],[Quantity]]*Table1[[#This Row],[Cost]]</f>
        <v>37615.199999999997</v>
      </c>
      <c r="M2019">
        <f>Table1[[#This Row],[Sales]]-Table1[[#This Row],[Total_Cost]]</f>
        <v>16120.800000000003</v>
      </c>
      <c r="N2019" s="1">
        <f>Table1[[#This Row],[Profit]]/Table1[[#This Row],[Sales]]</f>
        <v>0.30000000000000004</v>
      </c>
      <c r="O2019" t="str">
        <f>TEXT(Table1[[#This Row],[Order_Date]],"mmmm")</f>
        <v>April</v>
      </c>
      <c r="P2019">
        <f>YEAR(Table1[[#This Row],[Order_Date]])</f>
        <v>2024</v>
      </c>
      <c r="Q2019" t="str">
        <f>"Q"&amp;ROUNDUP(MONTH(Table1[[#This Row],[Order_Date]])/3,0)</f>
        <v>Q2</v>
      </c>
    </row>
    <row r="2020" spans="1:17" x14ac:dyDescent="0.25">
      <c r="A2020" t="s">
        <v>3661</v>
      </c>
      <c r="B2020" t="s">
        <v>950</v>
      </c>
      <c r="C2020" t="s">
        <v>2268</v>
      </c>
      <c r="D2020" t="s">
        <v>638</v>
      </c>
      <c r="E2020" t="str">
        <f>_xlfn.XLOOKUP(Table1[[#This Row],[Product_ID]],[1]!Table1[Product_ID],[1]!Table1[Product_Name])</f>
        <v>Sports Product 70</v>
      </c>
      <c r="F2020" t="str">
        <f>_xlfn.XLOOKUP(Table1[[#This Row],[Product_ID]],[1]!Table1[Product_ID],[1]!Table1[Category])</f>
        <v>Sports</v>
      </c>
      <c r="G2020">
        <f>_xlfn.XLOOKUP(Table1[[#This Row],[Product_ID]],[1]!Table1[Product_ID],[1]!Table1[Unit_Price])</f>
        <v>583</v>
      </c>
      <c r="H2020">
        <f>_xlfn.XLOOKUP(Table1[[#This Row],[Product_ID]],[1]!Table1[Product_ID],[1]!Table1[Cost])</f>
        <v>349.8</v>
      </c>
      <c r="I2020">
        <v>2</v>
      </c>
      <c r="J2020">
        <v>5</v>
      </c>
      <c r="K2020">
        <f>Table1[[#This Row],[Quantity]]*Table1[[#This Row],[Unit_Price]]</f>
        <v>1166</v>
      </c>
      <c r="L2020">
        <f>Table1[[#This Row],[Quantity]]*Table1[[#This Row],[Cost]]</f>
        <v>699.6</v>
      </c>
      <c r="M2020">
        <f>Table1[[#This Row],[Sales]]-Table1[[#This Row],[Total_Cost]]</f>
        <v>466.4</v>
      </c>
      <c r="N2020" s="1">
        <f>Table1[[#This Row],[Profit]]/Table1[[#This Row],[Sales]]</f>
        <v>0.39999999999999997</v>
      </c>
      <c r="O2020" t="str">
        <f>TEXT(Table1[[#This Row],[Order_Date]],"mmmm")</f>
        <v>January</v>
      </c>
      <c r="P2020">
        <f>YEAR(Table1[[#This Row],[Order_Date]])</f>
        <v>2024</v>
      </c>
      <c r="Q2020" t="str">
        <f>"Q"&amp;ROUNDUP(MONTH(Table1[[#This Row],[Order_Date]])/3,0)</f>
        <v>Q1</v>
      </c>
    </row>
    <row r="2021" spans="1:17" x14ac:dyDescent="0.25">
      <c r="A2021" t="s">
        <v>3662</v>
      </c>
      <c r="B2021" t="s">
        <v>3110</v>
      </c>
      <c r="C2021" t="s">
        <v>2918</v>
      </c>
      <c r="D2021" t="s">
        <v>444</v>
      </c>
      <c r="E2021" t="str">
        <f>_xlfn.XLOOKUP(Table1[[#This Row],[Product_ID]],[1]!Table1[Product_ID],[1]!Table1[Product_Name])</f>
        <v>Sports Product 14</v>
      </c>
      <c r="F2021" t="str">
        <f>_xlfn.XLOOKUP(Table1[[#This Row],[Product_ID]],[1]!Table1[Product_ID],[1]!Table1[Category])</f>
        <v>Sports</v>
      </c>
      <c r="G2021">
        <f>_xlfn.XLOOKUP(Table1[[#This Row],[Product_ID]],[1]!Table1[Product_ID],[1]!Table1[Unit_Price])</f>
        <v>9565</v>
      </c>
      <c r="H2021">
        <f>_xlfn.XLOOKUP(Table1[[#This Row],[Product_ID]],[1]!Table1[Product_ID],[1]!Table1[Cost])</f>
        <v>6695.5</v>
      </c>
      <c r="I2021">
        <v>3</v>
      </c>
      <c r="J2021">
        <v>5</v>
      </c>
      <c r="K2021">
        <f>Table1[[#This Row],[Quantity]]*Table1[[#This Row],[Unit_Price]]</f>
        <v>28695</v>
      </c>
      <c r="L2021">
        <f>Table1[[#This Row],[Quantity]]*Table1[[#This Row],[Cost]]</f>
        <v>20086.5</v>
      </c>
      <c r="M2021">
        <f>Table1[[#This Row],[Sales]]-Table1[[#This Row],[Total_Cost]]</f>
        <v>8608.5</v>
      </c>
      <c r="N2021" s="1">
        <f>Table1[[#This Row],[Profit]]/Table1[[#This Row],[Sales]]</f>
        <v>0.3</v>
      </c>
      <c r="O2021" t="str">
        <f>TEXT(Table1[[#This Row],[Order_Date]],"mmmm")</f>
        <v>June</v>
      </c>
      <c r="P2021">
        <f>YEAR(Table1[[#This Row],[Order_Date]])</f>
        <v>2024</v>
      </c>
      <c r="Q2021" t="str">
        <f>"Q"&amp;ROUNDUP(MONTH(Table1[[#This Row],[Order_Date]])/3,0)</f>
        <v>Q2</v>
      </c>
    </row>
    <row r="2022" spans="1:17" x14ac:dyDescent="0.25">
      <c r="A2022" t="s">
        <v>3663</v>
      </c>
      <c r="B2022" t="s">
        <v>705</v>
      </c>
      <c r="C2022" t="s">
        <v>3664</v>
      </c>
      <c r="D2022" t="s">
        <v>304</v>
      </c>
      <c r="E2022" t="str">
        <f>_xlfn.XLOOKUP(Table1[[#This Row],[Product_ID]],[1]!Table1[Product_ID],[1]!Table1[Product_Name])</f>
        <v>Sports Product 67</v>
      </c>
      <c r="F2022" t="str">
        <f>_xlfn.XLOOKUP(Table1[[#This Row],[Product_ID]],[1]!Table1[Product_ID],[1]!Table1[Category])</f>
        <v>Sports</v>
      </c>
      <c r="G2022">
        <f>_xlfn.XLOOKUP(Table1[[#This Row],[Product_ID]],[1]!Table1[Product_ID],[1]!Table1[Unit_Price])</f>
        <v>1463</v>
      </c>
      <c r="H2022">
        <f>_xlfn.XLOOKUP(Table1[[#This Row],[Product_ID]],[1]!Table1[Product_ID],[1]!Table1[Cost])</f>
        <v>731.5</v>
      </c>
      <c r="I2022">
        <v>1</v>
      </c>
      <c r="J2022">
        <v>20</v>
      </c>
      <c r="K2022">
        <f>Table1[[#This Row],[Quantity]]*Table1[[#This Row],[Unit_Price]]</f>
        <v>1463</v>
      </c>
      <c r="L2022">
        <f>Table1[[#This Row],[Quantity]]*Table1[[#This Row],[Cost]]</f>
        <v>731.5</v>
      </c>
      <c r="M2022">
        <f>Table1[[#This Row],[Sales]]-Table1[[#This Row],[Total_Cost]]</f>
        <v>731.5</v>
      </c>
      <c r="N2022" s="1">
        <f>Table1[[#This Row],[Profit]]/Table1[[#This Row],[Sales]]</f>
        <v>0.5</v>
      </c>
      <c r="O2022" t="str">
        <f>TEXT(Table1[[#This Row],[Order_Date]],"mmmm")</f>
        <v>June</v>
      </c>
      <c r="P2022">
        <f>YEAR(Table1[[#This Row],[Order_Date]])</f>
        <v>2025</v>
      </c>
      <c r="Q2022" t="str">
        <f>"Q"&amp;ROUNDUP(MONTH(Table1[[#This Row],[Order_Date]])/3,0)</f>
        <v>Q2</v>
      </c>
    </row>
    <row r="2023" spans="1:17" x14ac:dyDescent="0.25">
      <c r="A2023" t="s">
        <v>3665</v>
      </c>
      <c r="B2023" t="s">
        <v>3584</v>
      </c>
      <c r="C2023" t="s">
        <v>3472</v>
      </c>
      <c r="D2023" t="s">
        <v>89</v>
      </c>
      <c r="E2023" t="str">
        <f>_xlfn.XLOOKUP(Table1[[#This Row],[Product_ID]],[1]!Table1[Product_ID],[1]!Table1[Product_Name])</f>
        <v>Beauty Product 76</v>
      </c>
      <c r="F2023" t="str">
        <f>_xlfn.XLOOKUP(Table1[[#This Row],[Product_ID]],[1]!Table1[Product_ID],[1]!Table1[Category])</f>
        <v>Beauty</v>
      </c>
      <c r="G2023">
        <f>_xlfn.XLOOKUP(Table1[[#This Row],[Product_ID]],[1]!Table1[Product_ID],[1]!Table1[Unit_Price])</f>
        <v>3690</v>
      </c>
      <c r="H2023">
        <f>_xlfn.XLOOKUP(Table1[[#This Row],[Product_ID]],[1]!Table1[Product_ID],[1]!Table1[Cost])</f>
        <v>2583</v>
      </c>
      <c r="I2023">
        <v>1</v>
      </c>
      <c r="J2023">
        <v>0</v>
      </c>
      <c r="K2023">
        <f>Table1[[#This Row],[Quantity]]*Table1[[#This Row],[Unit_Price]]</f>
        <v>3690</v>
      </c>
      <c r="L2023">
        <f>Table1[[#This Row],[Quantity]]*Table1[[#This Row],[Cost]]</f>
        <v>2583</v>
      </c>
      <c r="M2023">
        <f>Table1[[#This Row],[Sales]]-Table1[[#This Row],[Total_Cost]]</f>
        <v>1107</v>
      </c>
      <c r="N2023" s="1">
        <f>Table1[[#This Row],[Profit]]/Table1[[#This Row],[Sales]]</f>
        <v>0.3</v>
      </c>
      <c r="O2023" t="str">
        <f>TEXT(Table1[[#This Row],[Order_Date]],"mmmm")</f>
        <v>March</v>
      </c>
      <c r="P2023">
        <f>YEAR(Table1[[#This Row],[Order_Date]])</f>
        <v>2024</v>
      </c>
      <c r="Q2023" t="str">
        <f>"Q"&amp;ROUNDUP(MONTH(Table1[[#This Row],[Order_Date]])/3,0)</f>
        <v>Q1</v>
      </c>
    </row>
    <row r="2024" spans="1:17" x14ac:dyDescent="0.25">
      <c r="A2024" t="s">
        <v>3666</v>
      </c>
      <c r="B2024" t="s">
        <v>2010</v>
      </c>
      <c r="C2024" t="s">
        <v>269</v>
      </c>
      <c r="D2024" t="s">
        <v>502</v>
      </c>
      <c r="E2024" t="str">
        <f>_xlfn.XLOOKUP(Table1[[#This Row],[Product_ID]],[1]!Table1[Product_ID],[1]!Table1[Product_Name])</f>
        <v>Beauty Product 42</v>
      </c>
      <c r="F2024" t="str">
        <f>_xlfn.XLOOKUP(Table1[[#This Row],[Product_ID]],[1]!Table1[Product_ID],[1]!Table1[Category])</f>
        <v>Beauty</v>
      </c>
      <c r="G2024">
        <f>_xlfn.XLOOKUP(Table1[[#This Row],[Product_ID]],[1]!Table1[Product_ID],[1]!Table1[Unit_Price])</f>
        <v>2758</v>
      </c>
      <c r="H2024">
        <f>_xlfn.XLOOKUP(Table1[[#This Row],[Product_ID]],[1]!Table1[Product_ID],[1]!Table1[Cost])</f>
        <v>1379</v>
      </c>
      <c r="I2024">
        <v>1</v>
      </c>
      <c r="J2024">
        <v>10</v>
      </c>
      <c r="K2024">
        <f>Table1[[#This Row],[Quantity]]*Table1[[#This Row],[Unit_Price]]</f>
        <v>2758</v>
      </c>
      <c r="L2024">
        <f>Table1[[#This Row],[Quantity]]*Table1[[#This Row],[Cost]]</f>
        <v>1379</v>
      </c>
      <c r="M2024">
        <f>Table1[[#This Row],[Sales]]-Table1[[#This Row],[Total_Cost]]</f>
        <v>1379</v>
      </c>
      <c r="N2024" s="1">
        <f>Table1[[#This Row],[Profit]]/Table1[[#This Row],[Sales]]</f>
        <v>0.5</v>
      </c>
      <c r="O2024" t="str">
        <f>TEXT(Table1[[#This Row],[Order_Date]],"mmmm")</f>
        <v>April</v>
      </c>
      <c r="P2024">
        <f>YEAR(Table1[[#This Row],[Order_Date]])</f>
        <v>2025</v>
      </c>
      <c r="Q2024" t="str">
        <f>"Q"&amp;ROUNDUP(MONTH(Table1[[#This Row],[Order_Date]])/3,0)</f>
        <v>Q2</v>
      </c>
    </row>
    <row r="2025" spans="1:17" x14ac:dyDescent="0.25">
      <c r="A2025" t="s">
        <v>3667</v>
      </c>
      <c r="B2025" t="s">
        <v>3140</v>
      </c>
      <c r="C2025" t="s">
        <v>2252</v>
      </c>
      <c r="D2025" t="s">
        <v>9</v>
      </c>
      <c r="E2025" t="str">
        <f>_xlfn.XLOOKUP(Table1[[#This Row],[Product_ID]],[1]!Table1[Product_ID],[1]!Table1[Product_Name])</f>
        <v>Home &amp; Kitchen Product 10</v>
      </c>
      <c r="F2025" t="str">
        <f>_xlfn.XLOOKUP(Table1[[#This Row],[Product_ID]],[1]!Table1[Product_ID],[1]!Table1[Category])</f>
        <v>Home &amp; Kitchen</v>
      </c>
      <c r="G2025">
        <f>_xlfn.XLOOKUP(Table1[[#This Row],[Product_ID]],[1]!Table1[Product_ID],[1]!Table1[Unit_Price])</f>
        <v>10936</v>
      </c>
      <c r="H2025">
        <f>_xlfn.XLOOKUP(Table1[[#This Row],[Product_ID]],[1]!Table1[Product_ID],[1]!Table1[Cost])</f>
        <v>6561.6</v>
      </c>
      <c r="I2025">
        <v>4</v>
      </c>
      <c r="J2025">
        <v>5</v>
      </c>
      <c r="K2025">
        <f>Table1[[#This Row],[Quantity]]*Table1[[#This Row],[Unit_Price]]</f>
        <v>43744</v>
      </c>
      <c r="L2025">
        <f>Table1[[#This Row],[Quantity]]*Table1[[#This Row],[Cost]]</f>
        <v>26246.400000000001</v>
      </c>
      <c r="M2025">
        <f>Table1[[#This Row],[Sales]]-Table1[[#This Row],[Total_Cost]]</f>
        <v>17497.599999999999</v>
      </c>
      <c r="N2025" s="1">
        <f>Table1[[#This Row],[Profit]]/Table1[[#This Row],[Sales]]</f>
        <v>0.39999999999999997</v>
      </c>
      <c r="O2025" t="str">
        <f>TEXT(Table1[[#This Row],[Order_Date]],"mmmm")</f>
        <v>August</v>
      </c>
      <c r="P2025">
        <f>YEAR(Table1[[#This Row],[Order_Date]])</f>
        <v>2025</v>
      </c>
      <c r="Q2025" t="str">
        <f>"Q"&amp;ROUNDUP(MONTH(Table1[[#This Row],[Order_Date]])/3,0)</f>
        <v>Q3</v>
      </c>
    </row>
    <row r="2026" spans="1:17" x14ac:dyDescent="0.25">
      <c r="A2026" t="s">
        <v>3668</v>
      </c>
      <c r="B2026" t="s">
        <v>1853</v>
      </c>
      <c r="C2026" t="s">
        <v>3669</v>
      </c>
      <c r="D2026" t="s">
        <v>304</v>
      </c>
      <c r="E2026" t="str">
        <f>_xlfn.XLOOKUP(Table1[[#This Row],[Product_ID]],[1]!Table1[Product_ID],[1]!Table1[Product_Name])</f>
        <v>Sports Product 67</v>
      </c>
      <c r="F2026" t="str">
        <f>_xlfn.XLOOKUP(Table1[[#This Row],[Product_ID]],[1]!Table1[Product_ID],[1]!Table1[Category])</f>
        <v>Sports</v>
      </c>
      <c r="G2026">
        <f>_xlfn.XLOOKUP(Table1[[#This Row],[Product_ID]],[1]!Table1[Product_ID],[1]!Table1[Unit_Price])</f>
        <v>1463</v>
      </c>
      <c r="H2026">
        <f>_xlfn.XLOOKUP(Table1[[#This Row],[Product_ID]],[1]!Table1[Product_ID],[1]!Table1[Cost])</f>
        <v>731.5</v>
      </c>
      <c r="I2026">
        <v>2</v>
      </c>
      <c r="J2026">
        <v>10</v>
      </c>
      <c r="K2026">
        <f>Table1[[#This Row],[Quantity]]*Table1[[#This Row],[Unit_Price]]</f>
        <v>2926</v>
      </c>
      <c r="L2026">
        <f>Table1[[#This Row],[Quantity]]*Table1[[#This Row],[Cost]]</f>
        <v>1463</v>
      </c>
      <c r="M2026">
        <f>Table1[[#This Row],[Sales]]-Table1[[#This Row],[Total_Cost]]</f>
        <v>1463</v>
      </c>
      <c r="N2026" s="1">
        <f>Table1[[#This Row],[Profit]]/Table1[[#This Row],[Sales]]</f>
        <v>0.5</v>
      </c>
      <c r="O2026" t="str">
        <f>TEXT(Table1[[#This Row],[Order_Date]],"mmmm")</f>
        <v>December</v>
      </c>
      <c r="P2026">
        <f>YEAR(Table1[[#This Row],[Order_Date]])</f>
        <v>2024</v>
      </c>
      <c r="Q2026" t="str">
        <f>"Q"&amp;ROUNDUP(MONTH(Table1[[#This Row],[Order_Date]])/3,0)</f>
        <v>Q4</v>
      </c>
    </row>
    <row r="2027" spans="1:17" x14ac:dyDescent="0.25">
      <c r="A2027" t="s">
        <v>3670</v>
      </c>
      <c r="B2027" t="s">
        <v>1692</v>
      </c>
      <c r="C2027" t="s">
        <v>2467</v>
      </c>
      <c r="D2027" t="s">
        <v>175</v>
      </c>
      <c r="E2027" t="str">
        <f>_xlfn.XLOOKUP(Table1[[#This Row],[Product_ID]],[1]!Table1[Product_ID],[1]!Table1[Product_Name])</f>
        <v>Clothing Product 49</v>
      </c>
      <c r="F2027" t="str">
        <f>_xlfn.XLOOKUP(Table1[[#This Row],[Product_ID]],[1]!Table1[Product_ID],[1]!Table1[Category])</f>
        <v>Clothing</v>
      </c>
      <c r="G2027">
        <f>_xlfn.XLOOKUP(Table1[[#This Row],[Product_ID]],[1]!Table1[Product_ID],[1]!Table1[Unit_Price])</f>
        <v>4071</v>
      </c>
      <c r="H2027">
        <f>_xlfn.XLOOKUP(Table1[[#This Row],[Product_ID]],[1]!Table1[Product_ID],[1]!Table1[Cost])</f>
        <v>2442.6</v>
      </c>
      <c r="I2027">
        <v>5</v>
      </c>
      <c r="J2027">
        <v>10</v>
      </c>
      <c r="K2027">
        <f>Table1[[#This Row],[Quantity]]*Table1[[#This Row],[Unit_Price]]</f>
        <v>20355</v>
      </c>
      <c r="L2027">
        <f>Table1[[#This Row],[Quantity]]*Table1[[#This Row],[Cost]]</f>
        <v>12213</v>
      </c>
      <c r="M2027">
        <f>Table1[[#This Row],[Sales]]-Table1[[#This Row],[Total_Cost]]</f>
        <v>8142</v>
      </c>
      <c r="N2027" s="1">
        <f>Table1[[#This Row],[Profit]]/Table1[[#This Row],[Sales]]</f>
        <v>0.4</v>
      </c>
      <c r="O2027" t="str">
        <f>TEXT(Table1[[#This Row],[Order_Date]],"mmmm")</f>
        <v>December</v>
      </c>
      <c r="P2027">
        <f>YEAR(Table1[[#This Row],[Order_Date]])</f>
        <v>2024</v>
      </c>
      <c r="Q2027" t="str">
        <f>"Q"&amp;ROUNDUP(MONTH(Table1[[#This Row],[Order_Date]])/3,0)</f>
        <v>Q4</v>
      </c>
    </row>
    <row r="2028" spans="1:17" x14ac:dyDescent="0.25">
      <c r="A2028" t="s">
        <v>3671</v>
      </c>
      <c r="B2028" t="s">
        <v>3672</v>
      </c>
      <c r="C2028" t="s">
        <v>1873</v>
      </c>
      <c r="D2028" t="s">
        <v>465</v>
      </c>
      <c r="E2028" t="str">
        <f>_xlfn.XLOOKUP(Table1[[#This Row],[Product_ID]],[1]!Table1[Product_ID],[1]!Table1[Product_Name])</f>
        <v>Beauty Product 71</v>
      </c>
      <c r="F2028" t="str">
        <f>_xlfn.XLOOKUP(Table1[[#This Row],[Product_ID]],[1]!Table1[Product_ID],[1]!Table1[Category])</f>
        <v>Beauty</v>
      </c>
      <c r="G2028">
        <f>_xlfn.XLOOKUP(Table1[[#This Row],[Product_ID]],[1]!Table1[Product_ID],[1]!Table1[Unit_Price])</f>
        <v>487</v>
      </c>
      <c r="H2028">
        <f>_xlfn.XLOOKUP(Table1[[#This Row],[Product_ID]],[1]!Table1[Product_ID],[1]!Table1[Cost])</f>
        <v>243.5</v>
      </c>
      <c r="I2028">
        <v>1</v>
      </c>
      <c r="J2028">
        <v>15</v>
      </c>
      <c r="K2028">
        <f>Table1[[#This Row],[Quantity]]*Table1[[#This Row],[Unit_Price]]</f>
        <v>487</v>
      </c>
      <c r="L2028">
        <f>Table1[[#This Row],[Quantity]]*Table1[[#This Row],[Cost]]</f>
        <v>243.5</v>
      </c>
      <c r="M2028">
        <f>Table1[[#This Row],[Sales]]-Table1[[#This Row],[Total_Cost]]</f>
        <v>243.5</v>
      </c>
      <c r="N2028" s="1">
        <f>Table1[[#This Row],[Profit]]/Table1[[#This Row],[Sales]]</f>
        <v>0.5</v>
      </c>
      <c r="O2028" t="str">
        <f>TEXT(Table1[[#This Row],[Order_Date]],"mmmm")</f>
        <v>February</v>
      </c>
      <c r="P2028">
        <f>YEAR(Table1[[#This Row],[Order_Date]])</f>
        <v>2024</v>
      </c>
      <c r="Q2028" t="str">
        <f>"Q"&amp;ROUNDUP(MONTH(Table1[[#This Row],[Order_Date]])/3,0)</f>
        <v>Q1</v>
      </c>
    </row>
    <row r="2029" spans="1:17" x14ac:dyDescent="0.25">
      <c r="A2029" t="s">
        <v>3673</v>
      </c>
      <c r="B2029" t="s">
        <v>125</v>
      </c>
      <c r="C2029" t="s">
        <v>1063</v>
      </c>
      <c r="D2029" t="s">
        <v>288</v>
      </c>
      <c r="E2029" t="str">
        <f>_xlfn.XLOOKUP(Table1[[#This Row],[Product_ID]],[1]!Table1[Product_ID],[1]!Table1[Product_Name])</f>
        <v>Clothing Product 81</v>
      </c>
      <c r="F2029" t="str">
        <f>_xlfn.XLOOKUP(Table1[[#This Row],[Product_ID]],[1]!Table1[Product_ID],[1]!Table1[Category])</f>
        <v>Clothing</v>
      </c>
      <c r="G2029">
        <f>_xlfn.XLOOKUP(Table1[[#This Row],[Product_ID]],[1]!Table1[Product_ID],[1]!Table1[Unit_Price])</f>
        <v>4046</v>
      </c>
      <c r="H2029">
        <f>_xlfn.XLOOKUP(Table1[[#This Row],[Product_ID]],[1]!Table1[Product_ID],[1]!Table1[Cost])</f>
        <v>2427.6</v>
      </c>
      <c r="I2029">
        <v>1</v>
      </c>
      <c r="J2029">
        <v>15</v>
      </c>
      <c r="K2029">
        <f>Table1[[#This Row],[Quantity]]*Table1[[#This Row],[Unit_Price]]</f>
        <v>4046</v>
      </c>
      <c r="L2029">
        <f>Table1[[#This Row],[Quantity]]*Table1[[#This Row],[Cost]]</f>
        <v>2427.6</v>
      </c>
      <c r="M2029">
        <f>Table1[[#This Row],[Sales]]-Table1[[#This Row],[Total_Cost]]</f>
        <v>1618.4</v>
      </c>
      <c r="N2029" s="1">
        <f>Table1[[#This Row],[Profit]]/Table1[[#This Row],[Sales]]</f>
        <v>0.4</v>
      </c>
      <c r="O2029" t="str">
        <f>TEXT(Table1[[#This Row],[Order_Date]],"mmmm")</f>
        <v>February</v>
      </c>
      <c r="P2029">
        <f>YEAR(Table1[[#This Row],[Order_Date]])</f>
        <v>2024</v>
      </c>
      <c r="Q2029" t="str">
        <f>"Q"&amp;ROUNDUP(MONTH(Table1[[#This Row],[Order_Date]])/3,0)</f>
        <v>Q1</v>
      </c>
    </row>
    <row r="2030" spans="1:17" x14ac:dyDescent="0.25">
      <c r="A2030" t="s">
        <v>3674</v>
      </c>
      <c r="B2030" t="s">
        <v>1751</v>
      </c>
      <c r="C2030" t="s">
        <v>414</v>
      </c>
      <c r="D2030" t="s">
        <v>381</v>
      </c>
      <c r="E2030" t="str">
        <f>_xlfn.XLOOKUP(Table1[[#This Row],[Product_ID]],[1]!Table1[Product_ID],[1]!Table1[Product_Name])</f>
        <v>Electronics Product 59</v>
      </c>
      <c r="F2030" t="str">
        <f>_xlfn.XLOOKUP(Table1[[#This Row],[Product_ID]],[1]!Table1[Product_ID],[1]!Table1[Category])</f>
        <v>Electronics</v>
      </c>
      <c r="G2030">
        <f>_xlfn.XLOOKUP(Table1[[#This Row],[Product_ID]],[1]!Table1[Product_ID],[1]!Table1[Unit_Price])</f>
        <v>39929</v>
      </c>
      <c r="H2030">
        <f>_xlfn.XLOOKUP(Table1[[#This Row],[Product_ID]],[1]!Table1[Product_ID],[1]!Table1[Cost])</f>
        <v>23957.4</v>
      </c>
      <c r="I2030">
        <v>1</v>
      </c>
      <c r="J2030">
        <v>5</v>
      </c>
      <c r="K2030">
        <f>Table1[[#This Row],[Quantity]]*Table1[[#This Row],[Unit_Price]]</f>
        <v>39929</v>
      </c>
      <c r="L2030">
        <f>Table1[[#This Row],[Quantity]]*Table1[[#This Row],[Cost]]</f>
        <v>23957.4</v>
      </c>
      <c r="M2030">
        <f>Table1[[#This Row],[Sales]]-Table1[[#This Row],[Total_Cost]]</f>
        <v>15971.599999999999</v>
      </c>
      <c r="N2030" s="1">
        <f>Table1[[#This Row],[Profit]]/Table1[[#This Row],[Sales]]</f>
        <v>0.39999999999999997</v>
      </c>
      <c r="O2030" t="str">
        <f>TEXT(Table1[[#This Row],[Order_Date]],"mmmm")</f>
        <v>July</v>
      </c>
      <c r="P2030">
        <f>YEAR(Table1[[#This Row],[Order_Date]])</f>
        <v>2025</v>
      </c>
      <c r="Q2030" t="str">
        <f>"Q"&amp;ROUNDUP(MONTH(Table1[[#This Row],[Order_Date]])/3,0)</f>
        <v>Q3</v>
      </c>
    </row>
    <row r="2031" spans="1:17" x14ac:dyDescent="0.25">
      <c r="A2031" t="s">
        <v>3675</v>
      </c>
      <c r="B2031" t="s">
        <v>665</v>
      </c>
      <c r="C2031" t="s">
        <v>1470</v>
      </c>
      <c r="D2031" t="s">
        <v>373</v>
      </c>
      <c r="E2031" t="str">
        <f>_xlfn.XLOOKUP(Table1[[#This Row],[Product_ID]],[1]!Table1[Product_ID],[1]!Table1[Product_Name])</f>
        <v>Sports Product 26</v>
      </c>
      <c r="F2031" t="str">
        <f>_xlfn.XLOOKUP(Table1[[#This Row],[Product_ID]],[1]!Table1[Product_ID],[1]!Table1[Category])</f>
        <v>Sports</v>
      </c>
      <c r="G2031">
        <f>_xlfn.XLOOKUP(Table1[[#This Row],[Product_ID]],[1]!Table1[Product_ID],[1]!Table1[Unit_Price])</f>
        <v>4882</v>
      </c>
      <c r="H2031">
        <f>_xlfn.XLOOKUP(Table1[[#This Row],[Product_ID]],[1]!Table1[Product_ID],[1]!Table1[Cost])</f>
        <v>2929.2</v>
      </c>
      <c r="I2031">
        <v>3</v>
      </c>
      <c r="J2031">
        <v>5</v>
      </c>
      <c r="K2031">
        <f>Table1[[#This Row],[Quantity]]*Table1[[#This Row],[Unit_Price]]</f>
        <v>14646</v>
      </c>
      <c r="L2031">
        <f>Table1[[#This Row],[Quantity]]*Table1[[#This Row],[Cost]]</f>
        <v>8787.5999999999985</v>
      </c>
      <c r="M2031">
        <f>Table1[[#This Row],[Sales]]-Table1[[#This Row],[Total_Cost]]</f>
        <v>5858.4000000000015</v>
      </c>
      <c r="N2031" s="1">
        <f>Table1[[#This Row],[Profit]]/Table1[[#This Row],[Sales]]</f>
        <v>0.40000000000000008</v>
      </c>
      <c r="O2031" t="str">
        <f>TEXT(Table1[[#This Row],[Order_Date]],"mmmm")</f>
        <v>March</v>
      </c>
      <c r="P2031">
        <f>YEAR(Table1[[#This Row],[Order_Date]])</f>
        <v>2024</v>
      </c>
      <c r="Q2031" t="str">
        <f>"Q"&amp;ROUNDUP(MONTH(Table1[[#This Row],[Order_Date]])/3,0)</f>
        <v>Q1</v>
      </c>
    </row>
    <row r="2032" spans="1:17" x14ac:dyDescent="0.25">
      <c r="A2032" t="s">
        <v>3676</v>
      </c>
      <c r="B2032" t="s">
        <v>2871</v>
      </c>
      <c r="C2032" t="s">
        <v>2500</v>
      </c>
      <c r="D2032" t="s">
        <v>127</v>
      </c>
      <c r="E2032" t="str">
        <f>_xlfn.XLOOKUP(Table1[[#This Row],[Product_ID]],[1]!Table1[Product_ID],[1]!Table1[Product_Name])</f>
        <v>Sports Product 75</v>
      </c>
      <c r="F2032" t="str">
        <f>_xlfn.XLOOKUP(Table1[[#This Row],[Product_ID]],[1]!Table1[Product_ID],[1]!Table1[Category])</f>
        <v>Sports</v>
      </c>
      <c r="G2032">
        <f>_xlfn.XLOOKUP(Table1[[#This Row],[Product_ID]],[1]!Table1[Product_ID],[1]!Table1[Unit_Price])</f>
        <v>5435</v>
      </c>
      <c r="H2032">
        <f>_xlfn.XLOOKUP(Table1[[#This Row],[Product_ID]],[1]!Table1[Product_ID],[1]!Table1[Cost])</f>
        <v>3804.5</v>
      </c>
      <c r="I2032">
        <v>2</v>
      </c>
      <c r="J2032">
        <v>10</v>
      </c>
      <c r="K2032">
        <f>Table1[[#This Row],[Quantity]]*Table1[[#This Row],[Unit_Price]]</f>
        <v>10870</v>
      </c>
      <c r="L2032">
        <f>Table1[[#This Row],[Quantity]]*Table1[[#This Row],[Cost]]</f>
        <v>7609</v>
      </c>
      <c r="M2032">
        <f>Table1[[#This Row],[Sales]]-Table1[[#This Row],[Total_Cost]]</f>
        <v>3261</v>
      </c>
      <c r="N2032" s="1">
        <f>Table1[[#This Row],[Profit]]/Table1[[#This Row],[Sales]]</f>
        <v>0.3</v>
      </c>
      <c r="O2032" t="str">
        <f>TEXT(Table1[[#This Row],[Order_Date]],"mmmm")</f>
        <v>November</v>
      </c>
      <c r="P2032">
        <f>YEAR(Table1[[#This Row],[Order_Date]])</f>
        <v>2024</v>
      </c>
      <c r="Q2032" t="str">
        <f>"Q"&amp;ROUNDUP(MONTH(Table1[[#This Row],[Order_Date]])/3,0)</f>
        <v>Q4</v>
      </c>
    </row>
    <row r="2033" spans="1:17" x14ac:dyDescent="0.25">
      <c r="A2033" t="s">
        <v>3677</v>
      </c>
      <c r="B2033" t="s">
        <v>1615</v>
      </c>
      <c r="C2033" t="s">
        <v>294</v>
      </c>
      <c r="D2033" t="s">
        <v>471</v>
      </c>
      <c r="E2033" t="str">
        <f>_xlfn.XLOOKUP(Table1[[#This Row],[Product_ID]],[1]!Table1[Product_ID],[1]!Table1[Product_Name])</f>
        <v>Sports Product 66</v>
      </c>
      <c r="F2033" t="str">
        <f>_xlfn.XLOOKUP(Table1[[#This Row],[Product_ID]],[1]!Table1[Product_ID],[1]!Table1[Category])</f>
        <v>Sports</v>
      </c>
      <c r="G2033">
        <f>_xlfn.XLOOKUP(Table1[[#This Row],[Product_ID]],[1]!Table1[Product_ID],[1]!Table1[Unit_Price])</f>
        <v>4711</v>
      </c>
      <c r="H2033">
        <f>_xlfn.XLOOKUP(Table1[[#This Row],[Product_ID]],[1]!Table1[Product_ID],[1]!Table1[Cost])</f>
        <v>2826.6</v>
      </c>
      <c r="I2033">
        <v>2</v>
      </c>
      <c r="J2033">
        <v>20</v>
      </c>
      <c r="K2033">
        <f>Table1[[#This Row],[Quantity]]*Table1[[#This Row],[Unit_Price]]</f>
        <v>9422</v>
      </c>
      <c r="L2033">
        <f>Table1[[#This Row],[Quantity]]*Table1[[#This Row],[Cost]]</f>
        <v>5653.2</v>
      </c>
      <c r="M2033">
        <f>Table1[[#This Row],[Sales]]-Table1[[#This Row],[Total_Cost]]</f>
        <v>3768.8</v>
      </c>
      <c r="N2033" s="1">
        <f>Table1[[#This Row],[Profit]]/Table1[[#This Row],[Sales]]</f>
        <v>0.4</v>
      </c>
      <c r="O2033" t="str">
        <f>TEXT(Table1[[#This Row],[Order_Date]],"mmmm")</f>
        <v>October</v>
      </c>
      <c r="P2033">
        <f>YEAR(Table1[[#This Row],[Order_Date]])</f>
        <v>2025</v>
      </c>
      <c r="Q2033" t="str">
        <f>"Q"&amp;ROUNDUP(MONTH(Table1[[#This Row],[Order_Date]])/3,0)</f>
        <v>Q4</v>
      </c>
    </row>
    <row r="2034" spans="1:17" x14ac:dyDescent="0.25">
      <c r="A2034" t="s">
        <v>3678</v>
      </c>
      <c r="B2034" t="s">
        <v>3679</v>
      </c>
      <c r="C2034" t="s">
        <v>3209</v>
      </c>
      <c r="D2034" t="s">
        <v>164</v>
      </c>
      <c r="E2034" t="str">
        <f>_xlfn.XLOOKUP(Table1[[#This Row],[Product_ID]],[1]!Table1[Product_ID],[1]!Table1[Product_Name])</f>
        <v>Home &amp; Kitchen Product 11</v>
      </c>
      <c r="F2034" t="str">
        <f>_xlfn.XLOOKUP(Table1[[#This Row],[Product_ID]],[1]!Table1[Product_ID],[1]!Table1[Category])</f>
        <v>Home &amp; Kitchen</v>
      </c>
      <c r="G2034">
        <f>_xlfn.XLOOKUP(Table1[[#This Row],[Product_ID]],[1]!Table1[Product_ID],[1]!Table1[Unit_Price])</f>
        <v>4339</v>
      </c>
      <c r="H2034">
        <f>_xlfn.XLOOKUP(Table1[[#This Row],[Product_ID]],[1]!Table1[Product_ID],[1]!Table1[Cost])</f>
        <v>2169.5</v>
      </c>
      <c r="I2034">
        <v>4</v>
      </c>
      <c r="J2034">
        <v>15</v>
      </c>
      <c r="K2034">
        <f>Table1[[#This Row],[Quantity]]*Table1[[#This Row],[Unit_Price]]</f>
        <v>17356</v>
      </c>
      <c r="L2034">
        <f>Table1[[#This Row],[Quantity]]*Table1[[#This Row],[Cost]]</f>
        <v>8678</v>
      </c>
      <c r="M2034">
        <f>Table1[[#This Row],[Sales]]-Table1[[#This Row],[Total_Cost]]</f>
        <v>8678</v>
      </c>
      <c r="N2034" s="1">
        <f>Table1[[#This Row],[Profit]]/Table1[[#This Row],[Sales]]</f>
        <v>0.5</v>
      </c>
      <c r="O2034" t="str">
        <f>TEXT(Table1[[#This Row],[Order_Date]],"mmmm")</f>
        <v>June</v>
      </c>
      <c r="P2034">
        <f>YEAR(Table1[[#This Row],[Order_Date]])</f>
        <v>2024</v>
      </c>
      <c r="Q2034" t="str">
        <f>"Q"&amp;ROUNDUP(MONTH(Table1[[#This Row],[Order_Date]])/3,0)</f>
        <v>Q2</v>
      </c>
    </row>
    <row r="2035" spans="1:17" x14ac:dyDescent="0.25">
      <c r="A2035" t="s">
        <v>3680</v>
      </c>
      <c r="B2035" t="s">
        <v>1334</v>
      </c>
      <c r="C2035" t="s">
        <v>1973</v>
      </c>
      <c r="D2035" t="s">
        <v>96</v>
      </c>
      <c r="E2035" t="str">
        <f>_xlfn.XLOOKUP(Table1[[#This Row],[Product_ID]],[1]!Table1[Product_ID],[1]!Table1[Product_Name])</f>
        <v>Electronics Product 91</v>
      </c>
      <c r="F2035" t="str">
        <f>_xlfn.XLOOKUP(Table1[[#This Row],[Product_ID]],[1]!Table1[Product_ID],[1]!Table1[Category])</f>
        <v>Electronics</v>
      </c>
      <c r="G2035">
        <f>_xlfn.XLOOKUP(Table1[[#This Row],[Product_ID]],[1]!Table1[Product_ID],[1]!Table1[Unit_Price])</f>
        <v>45348</v>
      </c>
      <c r="H2035">
        <f>_xlfn.XLOOKUP(Table1[[#This Row],[Product_ID]],[1]!Table1[Product_ID],[1]!Table1[Cost])</f>
        <v>27208.799999999999</v>
      </c>
      <c r="I2035">
        <v>3</v>
      </c>
      <c r="J2035">
        <v>20</v>
      </c>
      <c r="K2035">
        <f>Table1[[#This Row],[Quantity]]*Table1[[#This Row],[Unit_Price]]</f>
        <v>136044</v>
      </c>
      <c r="L2035">
        <f>Table1[[#This Row],[Quantity]]*Table1[[#This Row],[Cost]]</f>
        <v>81626.399999999994</v>
      </c>
      <c r="M2035">
        <f>Table1[[#This Row],[Sales]]-Table1[[#This Row],[Total_Cost]]</f>
        <v>54417.600000000006</v>
      </c>
      <c r="N2035" s="1">
        <f>Table1[[#This Row],[Profit]]/Table1[[#This Row],[Sales]]</f>
        <v>0.4</v>
      </c>
      <c r="O2035" t="str">
        <f>TEXT(Table1[[#This Row],[Order_Date]],"mmmm")</f>
        <v>February</v>
      </c>
      <c r="P2035">
        <f>YEAR(Table1[[#This Row],[Order_Date]])</f>
        <v>2024</v>
      </c>
      <c r="Q2035" t="str">
        <f>"Q"&amp;ROUNDUP(MONTH(Table1[[#This Row],[Order_Date]])/3,0)</f>
        <v>Q1</v>
      </c>
    </row>
    <row r="2036" spans="1:17" x14ac:dyDescent="0.25">
      <c r="A2036" t="s">
        <v>3681</v>
      </c>
      <c r="B2036" t="s">
        <v>2463</v>
      </c>
      <c r="C2036" t="s">
        <v>2344</v>
      </c>
      <c r="D2036" t="s">
        <v>77</v>
      </c>
      <c r="E2036" t="str">
        <f>_xlfn.XLOOKUP(Table1[[#This Row],[Product_ID]],[1]!Table1[Product_ID],[1]!Table1[Product_Name])</f>
        <v>Sports Product 83</v>
      </c>
      <c r="F2036" t="str">
        <f>_xlfn.XLOOKUP(Table1[[#This Row],[Product_ID]],[1]!Table1[Product_ID],[1]!Table1[Category])</f>
        <v>Sports</v>
      </c>
      <c r="G2036">
        <f>_xlfn.XLOOKUP(Table1[[#This Row],[Product_ID]],[1]!Table1[Product_ID],[1]!Table1[Unit_Price])</f>
        <v>5842</v>
      </c>
      <c r="H2036">
        <f>_xlfn.XLOOKUP(Table1[[#This Row],[Product_ID]],[1]!Table1[Product_ID],[1]!Table1[Cost])</f>
        <v>3505.2</v>
      </c>
      <c r="I2036">
        <v>2</v>
      </c>
      <c r="J2036">
        <v>0</v>
      </c>
      <c r="K2036">
        <f>Table1[[#This Row],[Quantity]]*Table1[[#This Row],[Unit_Price]]</f>
        <v>11684</v>
      </c>
      <c r="L2036">
        <f>Table1[[#This Row],[Quantity]]*Table1[[#This Row],[Cost]]</f>
        <v>7010.4</v>
      </c>
      <c r="M2036">
        <f>Table1[[#This Row],[Sales]]-Table1[[#This Row],[Total_Cost]]</f>
        <v>4673.6000000000004</v>
      </c>
      <c r="N2036" s="1">
        <f>Table1[[#This Row],[Profit]]/Table1[[#This Row],[Sales]]</f>
        <v>0.4</v>
      </c>
      <c r="O2036" t="str">
        <f>TEXT(Table1[[#This Row],[Order_Date]],"mmmm")</f>
        <v>November</v>
      </c>
      <c r="P2036">
        <f>YEAR(Table1[[#This Row],[Order_Date]])</f>
        <v>2025</v>
      </c>
      <c r="Q2036" t="str">
        <f>"Q"&amp;ROUNDUP(MONTH(Table1[[#This Row],[Order_Date]])/3,0)</f>
        <v>Q4</v>
      </c>
    </row>
    <row r="2037" spans="1:17" x14ac:dyDescent="0.25">
      <c r="A2037" t="s">
        <v>3682</v>
      </c>
      <c r="B2037" t="s">
        <v>1169</v>
      </c>
      <c r="C2037" t="s">
        <v>786</v>
      </c>
      <c r="D2037" t="s">
        <v>63</v>
      </c>
      <c r="E2037" t="str">
        <f>_xlfn.XLOOKUP(Table1[[#This Row],[Product_ID]],[1]!Table1[Product_ID],[1]!Table1[Product_Name])</f>
        <v>Clothing Product 17</v>
      </c>
      <c r="F2037" t="str">
        <f>_xlfn.XLOOKUP(Table1[[#This Row],[Product_ID]],[1]!Table1[Product_ID],[1]!Table1[Category])</f>
        <v>Clothing</v>
      </c>
      <c r="G2037">
        <f>_xlfn.XLOOKUP(Table1[[#This Row],[Product_ID]],[1]!Table1[Product_ID],[1]!Table1[Unit_Price])</f>
        <v>978</v>
      </c>
      <c r="H2037">
        <f>_xlfn.XLOOKUP(Table1[[#This Row],[Product_ID]],[1]!Table1[Product_ID],[1]!Table1[Cost])</f>
        <v>684.6</v>
      </c>
      <c r="I2037">
        <v>4</v>
      </c>
      <c r="J2037">
        <v>0</v>
      </c>
      <c r="K2037">
        <f>Table1[[#This Row],[Quantity]]*Table1[[#This Row],[Unit_Price]]</f>
        <v>3912</v>
      </c>
      <c r="L2037">
        <f>Table1[[#This Row],[Quantity]]*Table1[[#This Row],[Cost]]</f>
        <v>2738.4</v>
      </c>
      <c r="M2037">
        <f>Table1[[#This Row],[Sales]]-Table1[[#This Row],[Total_Cost]]</f>
        <v>1173.5999999999999</v>
      </c>
      <c r="N2037" s="1">
        <f>Table1[[#This Row],[Profit]]/Table1[[#This Row],[Sales]]</f>
        <v>0.3</v>
      </c>
      <c r="O2037" t="str">
        <f>TEXT(Table1[[#This Row],[Order_Date]],"mmmm")</f>
        <v>January</v>
      </c>
      <c r="P2037">
        <f>YEAR(Table1[[#This Row],[Order_Date]])</f>
        <v>2024</v>
      </c>
      <c r="Q2037" t="str">
        <f>"Q"&amp;ROUNDUP(MONTH(Table1[[#This Row],[Order_Date]])/3,0)</f>
        <v>Q1</v>
      </c>
    </row>
    <row r="2038" spans="1:17" x14ac:dyDescent="0.25">
      <c r="A2038" t="s">
        <v>3683</v>
      </c>
      <c r="B2038" t="s">
        <v>782</v>
      </c>
      <c r="C2038" t="s">
        <v>1581</v>
      </c>
      <c r="D2038" t="s">
        <v>189</v>
      </c>
      <c r="E2038" t="str">
        <f>_xlfn.XLOOKUP(Table1[[#This Row],[Product_ID]],[1]!Table1[Product_ID],[1]!Table1[Product_Name])</f>
        <v>Home &amp; Kitchen Product 79</v>
      </c>
      <c r="F2038" t="str">
        <f>_xlfn.XLOOKUP(Table1[[#This Row],[Product_ID]],[1]!Table1[Product_ID],[1]!Table1[Category])</f>
        <v>Home &amp; Kitchen</v>
      </c>
      <c r="G2038">
        <f>_xlfn.XLOOKUP(Table1[[#This Row],[Product_ID]],[1]!Table1[Product_ID],[1]!Table1[Unit_Price])</f>
        <v>10900</v>
      </c>
      <c r="H2038">
        <f>_xlfn.XLOOKUP(Table1[[#This Row],[Product_ID]],[1]!Table1[Product_ID],[1]!Table1[Cost])</f>
        <v>5450</v>
      </c>
      <c r="I2038">
        <v>5</v>
      </c>
      <c r="J2038">
        <v>10</v>
      </c>
      <c r="K2038">
        <f>Table1[[#This Row],[Quantity]]*Table1[[#This Row],[Unit_Price]]</f>
        <v>54500</v>
      </c>
      <c r="L2038">
        <f>Table1[[#This Row],[Quantity]]*Table1[[#This Row],[Cost]]</f>
        <v>27250</v>
      </c>
      <c r="M2038">
        <f>Table1[[#This Row],[Sales]]-Table1[[#This Row],[Total_Cost]]</f>
        <v>27250</v>
      </c>
      <c r="N2038" s="1">
        <f>Table1[[#This Row],[Profit]]/Table1[[#This Row],[Sales]]</f>
        <v>0.5</v>
      </c>
      <c r="O2038" t="str">
        <f>TEXT(Table1[[#This Row],[Order_Date]],"mmmm")</f>
        <v>February</v>
      </c>
      <c r="P2038">
        <f>YEAR(Table1[[#This Row],[Order_Date]])</f>
        <v>2025</v>
      </c>
      <c r="Q2038" t="str">
        <f>"Q"&amp;ROUNDUP(MONTH(Table1[[#This Row],[Order_Date]])/3,0)</f>
        <v>Q1</v>
      </c>
    </row>
    <row r="2039" spans="1:17" x14ac:dyDescent="0.25">
      <c r="A2039" t="s">
        <v>3684</v>
      </c>
      <c r="B2039" t="s">
        <v>2186</v>
      </c>
      <c r="C2039" t="s">
        <v>3075</v>
      </c>
      <c r="D2039" t="s">
        <v>281</v>
      </c>
      <c r="E2039" t="str">
        <f>_xlfn.XLOOKUP(Table1[[#This Row],[Product_ID]],[1]!Table1[Product_ID],[1]!Table1[Product_Name])</f>
        <v>Sports Product 9</v>
      </c>
      <c r="F2039" t="str">
        <f>_xlfn.XLOOKUP(Table1[[#This Row],[Product_ID]],[1]!Table1[Product_ID],[1]!Table1[Category])</f>
        <v>Sports</v>
      </c>
      <c r="G2039">
        <f>_xlfn.XLOOKUP(Table1[[#This Row],[Product_ID]],[1]!Table1[Product_ID],[1]!Table1[Unit_Price])</f>
        <v>10891</v>
      </c>
      <c r="H2039">
        <f>_xlfn.XLOOKUP(Table1[[#This Row],[Product_ID]],[1]!Table1[Product_ID],[1]!Table1[Cost])</f>
        <v>5445.5</v>
      </c>
      <c r="I2039">
        <v>2</v>
      </c>
      <c r="J2039">
        <v>0</v>
      </c>
      <c r="K2039">
        <f>Table1[[#This Row],[Quantity]]*Table1[[#This Row],[Unit_Price]]</f>
        <v>21782</v>
      </c>
      <c r="L2039">
        <f>Table1[[#This Row],[Quantity]]*Table1[[#This Row],[Cost]]</f>
        <v>10891</v>
      </c>
      <c r="M2039">
        <f>Table1[[#This Row],[Sales]]-Table1[[#This Row],[Total_Cost]]</f>
        <v>10891</v>
      </c>
      <c r="N2039" s="1">
        <f>Table1[[#This Row],[Profit]]/Table1[[#This Row],[Sales]]</f>
        <v>0.5</v>
      </c>
      <c r="O2039" t="str">
        <f>TEXT(Table1[[#This Row],[Order_Date]],"mmmm")</f>
        <v>August</v>
      </c>
      <c r="P2039">
        <f>YEAR(Table1[[#This Row],[Order_Date]])</f>
        <v>2025</v>
      </c>
      <c r="Q2039" t="str">
        <f>"Q"&amp;ROUNDUP(MONTH(Table1[[#This Row],[Order_Date]])/3,0)</f>
        <v>Q3</v>
      </c>
    </row>
    <row r="2040" spans="1:17" x14ac:dyDescent="0.25">
      <c r="A2040" t="s">
        <v>3685</v>
      </c>
      <c r="B2040" t="s">
        <v>3686</v>
      </c>
      <c r="C2040" t="s">
        <v>2659</v>
      </c>
      <c r="D2040" t="s">
        <v>127</v>
      </c>
      <c r="E2040" t="str">
        <f>_xlfn.XLOOKUP(Table1[[#This Row],[Product_ID]],[1]!Table1[Product_ID],[1]!Table1[Product_Name])</f>
        <v>Sports Product 75</v>
      </c>
      <c r="F2040" t="str">
        <f>_xlfn.XLOOKUP(Table1[[#This Row],[Product_ID]],[1]!Table1[Product_ID],[1]!Table1[Category])</f>
        <v>Sports</v>
      </c>
      <c r="G2040">
        <f>_xlfn.XLOOKUP(Table1[[#This Row],[Product_ID]],[1]!Table1[Product_ID],[1]!Table1[Unit_Price])</f>
        <v>5435</v>
      </c>
      <c r="H2040">
        <f>_xlfn.XLOOKUP(Table1[[#This Row],[Product_ID]],[1]!Table1[Product_ID],[1]!Table1[Cost])</f>
        <v>3804.5</v>
      </c>
      <c r="I2040">
        <v>1</v>
      </c>
      <c r="J2040">
        <v>10</v>
      </c>
      <c r="K2040">
        <f>Table1[[#This Row],[Quantity]]*Table1[[#This Row],[Unit_Price]]</f>
        <v>5435</v>
      </c>
      <c r="L2040">
        <f>Table1[[#This Row],[Quantity]]*Table1[[#This Row],[Cost]]</f>
        <v>3804.5</v>
      </c>
      <c r="M2040">
        <f>Table1[[#This Row],[Sales]]-Table1[[#This Row],[Total_Cost]]</f>
        <v>1630.5</v>
      </c>
      <c r="N2040" s="1">
        <f>Table1[[#This Row],[Profit]]/Table1[[#This Row],[Sales]]</f>
        <v>0.3</v>
      </c>
      <c r="O2040" t="str">
        <f>TEXT(Table1[[#This Row],[Order_Date]],"mmmm")</f>
        <v>May</v>
      </c>
      <c r="P2040">
        <f>YEAR(Table1[[#This Row],[Order_Date]])</f>
        <v>2025</v>
      </c>
      <c r="Q2040" t="str">
        <f>"Q"&amp;ROUNDUP(MONTH(Table1[[#This Row],[Order_Date]])/3,0)</f>
        <v>Q2</v>
      </c>
    </row>
    <row r="2041" spans="1:17" x14ac:dyDescent="0.25">
      <c r="A2041" t="s">
        <v>3687</v>
      </c>
      <c r="B2041" t="s">
        <v>970</v>
      </c>
      <c r="C2041" t="s">
        <v>417</v>
      </c>
      <c r="D2041" t="s">
        <v>842</v>
      </c>
      <c r="E2041" t="str">
        <f>_xlfn.XLOOKUP(Table1[[#This Row],[Product_ID]],[1]!Table1[Product_ID],[1]!Table1[Product_Name])</f>
        <v>Sports Product 35</v>
      </c>
      <c r="F2041" t="str">
        <f>_xlfn.XLOOKUP(Table1[[#This Row],[Product_ID]],[1]!Table1[Product_ID],[1]!Table1[Category])</f>
        <v>Sports</v>
      </c>
      <c r="G2041">
        <f>_xlfn.XLOOKUP(Table1[[#This Row],[Product_ID]],[1]!Table1[Product_ID],[1]!Table1[Unit_Price])</f>
        <v>3185</v>
      </c>
      <c r="H2041">
        <f>_xlfn.XLOOKUP(Table1[[#This Row],[Product_ID]],[1]!Table1[Product_ID],[1]!Table1[Cost])</f>
        <v>1592.5</v>
      </c>
      <c r="I2041">
        <v>1</v>
      </c>
      <c r="J2041">
        <v>5</v>
      </c>
      <c r="K2041">
        <f>Table1[[#This Row],[Quantity]]*Table1[[#This Row],[Unit_Price]]</f>
        <v>3185</v>
      </c>
      <c r="L2041">
        <f>Table1[[#This Row],[Quantity]]*Table1[[#This Row],[Cost]]</f>
        <v>1592.5</v>
      </c>
      <c r="M2041">
        <f>Table1[[#This Row],[Sales]]-Table1[[#This Row],[Total_Cost]]</f>
        <v>1592.5</v>
      </c>
      <c r="N2041" s="1">
        <f>Table1[[#This Row],[Profit]]/Table1[[#This Row],[Sales]]</f>
        <v>0.5</v>
      </c>
      <c r="O2041" t="str">
        <f>TEXT(Table1[[#This Row],[Order_Date]],"mmmm")</f>
        <v>May</v>
      </c>
      <c r="P2041">
        <f>YEAR(Table1[[#This Row],[Order_Date]])</f>
        <v>2024</v>
      </c>
      <c r="Q2041" t="str">
        <f>"Q"&amp;ROUNDUP(MONTH(Table1[[#This Row],[Order_Date]])/3,0)</f>
        <v>Q2</v>
      </c>
    </row>
    <row r="2042" spans="1:17" x14ac:dyDescent="0.25">
      <c r="A2042" t="s">
        <v>3688</v>
      </c>
      <c r="B2042" t="s">
        <v>1799</v>
      </c>
      <c r="C2042" t="s">
        <v>1311</v>
      </c>
      <c r="D2042" t="s">
        <v>638</v>
      </c>
      <c r="E2042" t="str">
        <f>_xlfn.XLOOKUP(Table1[[#This Row],[Product_ID]],[1]!Table1[Product_ID],[1]!Table1[Product_Name])</f>
        <v>Sports Product 70</v>
      </c>
      <c r="F2042" t="str">
        <f>_xlfn.XLOOKUP(Table1[[#This Row],[Product_ID]],[1]!Table1[Product_ID],[1]!Table1[Category])</f>
        <v>Sports</v>
      </c>
      <c r="G2042">
        <f>_xlfn.XLOOKUP(Table1[[#This Row],[Product_ID]],[1]!Table1[Product_ID],[1]!Table1[Unit_Price])</f>
        <v>583</v>
      </c>
      <c r="H2042">
        <f>_xlfn.XLOOKUP(Table1[[#This Row],[Product_ID]],[1]!Table1[Product_ID],[1]!Table1[Cost])</f>
        <v>349.8</v>
      </c>
      <c r="I2042">
        <v>1</v>
      </c>
      <c r="J2042">
        <v>10</v>
      </c>
      <c r="K2042">
        <f>Table1[[#This Row],[Quantity]]*Table1[[#This Row],[Unit_Price]]</f>
        <v>583</v>
      </c>
      <c r="L2042">
        <f>Table1[[#This Row],[Quantity]]*Table1[[#This Row],[Cost]]</f>
        <v>349.8</v>
      </c>
      <c r="M2042">
        <f>Table1[[#This Row],[Sales]]-Table1[[#This Row],[Total_Cost]]</f>
        <v>233.2</v>
      </c>
      <c r="N2042" s="1">
        <f>Table1[[#This Row],[Profit]]/Table1[[#This Row],[Sales]]</f>
        <v>0.39999999999999997</v>
      </c>
      <c r="O2042" t="str">
        <f>TEXT(Table1[[#This Row],[Order_Date]],"mmmm")</f>
        <v>April</v>
      </c>
      <c r="P2042">
        <f>YEAR(Table1[[#This Row],[Order_Date]])</f>
        <v>2024</v>
      </c>
      <c r="Q2042" t="str">
        <f>"Q"&amp;ROUNDUP(MONTH(Table1[[#This Row],[Order_Date]])/3,0)</f>
        <v>Q2</v>
      </c>
    </row>
    <row r="2043" spans="1:17" x14ac:dyDescent="0.25">
      <c r="A2043" t="s">
        <v>3689</v>
      </c>
      <c r="B2043" t="s">
        <v>590</v>
      </c>
      <c r="C2043" t="s">
        <v>2481</v>
      </c>
      <c r="D2043" t="s">
        <v>604</v>
      </c>
      <c r="E2043" t="str">
        <f>_xlfn.XLOOKUP(Table1[[#This Row],[Product_ID]],[1]!Table1[Product_ID],[1]!Table1[Product_Name])</f>
        <v>Home &amp; Kitchen Product 39</v>
      </c>
      <c r="F2043" t="str">
        <f>_xlfn.XLOOKUP(Table1[[#This Row],[Product_ID]],[1]!Table1[Product_ID],[1]!Table1[Category])</f>
        <v>Home &amp; Kitchen</v>
      </c>
      <c r="G2043">
        <f>_xlfn.XLOOKUP(Table1[[#This Row],[Product_ID]],[1]!Table1[Product_ID],[1]!Table1[Unit_Price])</f>
        <v>9543</v>
      </c>
      <c r="H2043">
        <f>_xlfn.XLOOKUP(Table1[[#This Row],[Product_ID]],[1]!Table1[Product_ID],[1]!Table1[Cost])</f>
        <v>4771.5</v>
      </c>
      <c r="I2043">
        <v>5</v>
      </c>
      <c r="J2043">
        <v>0</v>
      </c>
      <c r="K2043">
        <f>Table1[[#This Row],[Quantity]]*Table1[[#This Row],[Unit_Price]]</f>
        <v>47715</v>
      </c>
      <c r="L2043">
        <f>Table1[[#This Row],[Quantity]]*Table1[[#This Row],[Cost]]</f>
        <v>23857.5</v>
      </c>
      <c r="M2043">
        <f>Table1[[#This Row],[Sales]]-Table1[[#This Row],[Total_Cost]]</f>
        <v>23857.5</v>
      </c>
      <c r="N2043" s="1">
        <f>Table1[[#This Row],[Profit]]/Table1[[#This Row],[Sales]]</f>
        <v>0.5</v>
      </c>
      <c r="O2043" t="str">
        <f>TEXT(Table1[[#This Row],[Order_Date]],"mmmm")</f>
        <v>November</v>
      </c>
      <c r="P2043">
        <f>YEAR(Table1[[#This Row],[Order_Date]])</f>
        <v>2025</v>
      </c>
      <c r="Q2043" t="str">
        <f>"Q"&amp;ROUNDUP(MONTH(Table1[[#This Row],[Order_Date]])/3,0)</f>
        <v>Q4</v>
      </c>
    </row>
    <row r="2044" spans="1:17" x14ac:dyDescent="0.25">
      <c r="A2044" t="s">
        <v>3690</v>
      </c>
      <c r="B2044" t="s">
        <v>201</v>
      </c>
      <c r="C2044" t="s">
        <v>3329</v>
      </c>
      <c r="D2044" t="s">
        <v>135</v>
      </c>
      <c r="E2044" t="str">
        <f>_xlfn.XLOOKUP(Table1[[#This Row],[Product_ID]],[1]!Table1[Product_ID],[1]!Table1[Product_Name])</f>
        <v>Electronics Product 28</v>
      </c>
      <c r="F2044" t="str">
        <f>_xlfn.XLOOKUP(Table1[[#This Row],[Product_ID]],[1]!Table1[Product_ID],[1]!Table1[Category])</f>
        <v>Electronics</v>
      </c>
      <c r="G2044">
        <f>_xlfn.XLOOKUP(Table1[[#This Row],[Product_ID]],[1]!Table1[Product_ID],[1]!Table1[Unit_Price])</f>
        <v>9664</v>
      </c>
      <c r="H2044">
        <f>_xlfn.XLOOKUP(Table1[[#This Row],[Product_ID]],[1]!Table1[Product_ID],[1]!Table1[Cost])</f>
        <v>4832</v>
      </c>
      <c r="I2044">
        <v>5</v>
      </c>
      <c r="J2044">
        <v>20</v>
      </c>
      <c r="K2044">
        <f>Table1[[#This Row],[Quantity]]*Table1[[#This Row],[Unit_Price]]</f>
        <v>48320</v>
      </c>
      <c r="L2044">
        <f>Table1[[#This Row],[Quantity]]*Table1[[#This Row],[Cost]]</f>
        <v>24160</v>
      </c>
      <c r="M2044">
        <f>Table1[[#This Row],[Sales]]-Table1[[#This Row],[Total_Cost]]</f>
        <v>24160</v>
      </c>
      <c r="N2044" s="1">
        <f>Table1[[#This Row],[Profit]]/Table1[[#This Row],[Sales]]</f>
        <v>0.5</v>
      </c>
      <c r="O2044" t="str">
        <f>TEXT(Table1[[#This Row],[Order_Date]],"mmmm")</f>
        <v>April</v>
      </c>
      <c r="P2044">
        <f>YEAR(Table1[[#This Row],[Order_Date]])</f>
        <v>2024</v>
      </c>
      <c r="Q2044" t="str">
        <f>"Q"&amp;ROUNDUP(MONTH(Table1[[#This Row],[Order_Date]])/3,0)</f>
        <v>Q2</v>
      </c>
    </row>
    <row r="2045" spans="1:17" x14ac:dyDescent="0.25">
      <c r="A2045" t="s">
        <v>3691</v>
      </c>
      <c r="B2045" t="s">
        <v>2755</v>
      </c>
      <c r="C2045" t="s">
        <v>3692</v>
      </c>
      <c r="D2045" t="s">
        <v>189</v>
      </c>
      <c r="E2045" t="str">
        <f>_xlfn.XLOOKUP(Table1[[#This Row],[Product_ID]],[1]!Table1[Product_ID],[1]!Table1[Product_Name])</f>
        <v>Home &amp; Kitchen Product 79</v>
      </c>
      <c r="F2045" t="str">
        <f>_xlfn.XLOOKUP(Table1[[#This Row],[Product_ID]],[1]!Table1[Product_ID],[1]!Table1[Category])</f>
        <v>Home &amp; Kitchen</v>
      </c>
      <c r="G2045">
        <f>_xlfn.XLOOKUP(Table1[[#This Row],[Product_ID]],[1]!Table1[Product_ID],[1]!Table1[Unit_Price])</f>
        <v>10900</v>
      </c>
      <c r="H2045">
        <f>_xlfn.XLOOKUP(Table1[[#This Row],[Product_ID]],[1]!Table1[Product_ID],[1]!Table1[Cost])</f>
        <v>5450</v>
      </c>
      <c r="I2045">
        <v>2</v>
      </c>
      <c r="J2045">
        <v>5</v>
      </c>
      <c r="K2045">
        <f>Table1[[#This Row],[Quantity]]*Table1[[#This Row],[Unit_Price]]</f>
        <v>21800</v>
      </c>
      <c r="L2045">
        <f>Table1[[#This Row],[Quantity]]*Table1[[#This Row],[Cost]]</f>
        <v>10900</v>
      </c>
      <c r="M2045">
        <f>Table1[[#This Row],[Sales]]-Table1[[#This Row],[Total_Cost]]</f>
        <v>10900</v>
      </c>
      <c r="N2045" s="1">
        <f>Table1[[#This Row],[Profit]]/Table1[[#This Row],[Sales]]</f>
        <v>0.5</v>
      </c>
      <c r="O2045" t="str">
        <f>TEXT(Table1[[#This Row],[Order_Date]],"mmmm")</f>
        <v>March</v>
      </c>
      <c r="P2045">
        <f>YEAR(Table1[[#This Row],[Order_Date]])</f>
        <v>2024</v>
      </c>
      <c r="Q2045" t="str">
        <f>"Q"&amp;ROUNDUP(MONTH(Table1[[#This Row],[Order_Date]])/3,0)</f>
        <v>Q1</v>
      </c>
    </row>
    <row r="2046" spans="1:17" x14ac:dyDescent="0.25">
      <c r="A2046" t="s">
        <v>3693</v>
      </c>
      <c r="B2046" t="s">
        <v>151</v>
      </c>
      <c r="C2046" t="s">
        <v>1434</v>
      </c>
      <c r="D2046" t="s">
        <v>195</v>
      </c>
      <c r="E2046" t="str">
        <f>_xlfn.XLOOKUP(Table1[[#This Row],[Product_ID]],[1]!Table1[Product_ID],[1]!Table1[Product_Name])</f>
        <v>Electronics Product 57</v>
      </c>
      <c r="F2046" t="str">
        <f>_xlfn.XLOOKUP(Table1[[#This Row],[Product_ID]],[1]!Table1[Product_ID],[1]!Table1[Category])</f>
        <v>Electronics</v>
      </c>
      <c r="G2046">
        <f>_xlfn.XLOOKUP(Table1[[#This Row],[Product_ID]],[1]!Table1[Product_ID],[1]!Table1[Unit_Price])</f>
        <v>26846</v>
      </c>
      <c r="H2046">
        <f>_xlfn.XLOOKUP(Table1[[#This Row],[Product_ID]],[1]!Table1[Product_ID],[1]!Table1[Cost])</f>
        <v>16107.6</v>
      </c>
      <c r="I2046">
        <v>5</v>
      </c>
      <c r="J2046">
        <v>10</v>
      </c>
      <c r="K2046">
        <f>Table1[[#This Row],[Quantity]]*Table1[[#This Row],[Unit_Price]]</f>
        <v>134230</v>
      </c>
      <c r="L2046">
        <f>Table1[[#This Row],[Quantity]]*Table1[[#This Row],[Cost]]</f>
        <v>80538</v>
      </c>
      <c r="M2046">
        <f>Table1[[#This Row],[Sales]]-Table1[[#This Row],[Total_Cost]]</f>
        <v>53692</v>
      </c>
      <c r="N2046" s="1">
        <f>Table1[[#This Row],[Profit]]/Table1[[#This Row],[Sales]]</f>
        <v>0.4</v>
      </c>
      <c r="O2046" t="str">
        <f>TEXT(Table1[[#This Row],[Order_Date]],"mmmm")</f>
        <v>January</v>
      </c>
      <c r="P2046">
        <f>YEAR(Table1[[#This Row],[Order_Date]])</f>
        <v>2025</v>
      </c>
      <c r="Q2046" t="str">
        <f>"Q"&amp;ROUNDUP(MONTH(Table1[[#This Row],[Order_Date]])/3,0)</f>
        <v>Q1</v>
      </c>
    </row>
    <row r="2047" spans="1:17" x14ac:dyDescent="0.25">
      <c r="A2047" t="s">
        <v>3694</v>
      </c>
      <c r="B2047" t="s">
        <v>87</v>
      </c>
      <c r="C2047" t="s">
        <v>1630</v>
      </c>
      <c r="D2047" t="s">
        <v>317</v>
      </c>
      <c r="E2047" t="str">
        <f>_xlfn.XLOOKUP(Table1[[#This Row],[Product_ID]],[1]!Table1[Product_ID],[1]!Table1[Product_Name])</f>
        <v>Beauty Product 90</v>
      </c>
      <c r="F2047" t="str">
        <f>_xlfn.XLOOKUP(Table1[[#This Row],[Product_ID]],[1]!Table1[Product_ID],[1]!Table1[Category])</f>
        <v>Beauty</v>
      </c>
      <c r="G2047">
        <f>_xlfn.XLOOKUP(Table1[[#This Row],[Product_ID]],[1]!Table1[Product_ID],[1]!Table1[Unit_Price])</f>
        <v>1510</v>
      </c>
      <c r="H2047">
        <f>_xlfn.XLOOKUP(Table1[[#This Row],[Product_ID]],[1]!Table1[Product_ID],[1]!Table1[Cost])</f>
        <v>755</v>
      </c>
      <c r="I2047">
        <v>2</v>
      </c>
      <c r="J2047">
        <v>0</v>
      </c>
      <c r="K2047">
        <f>Table1[[#This Row],[Quantity]]*Table1[[#This Row],[Unit_Price]]</f>
        <v>3020</v>
      </c>
      <c r="L2047">
        <f>Table1[[#This Row],[Quantity]]*Table1[[#This Row],[Cost]]</f>
        <v>1510</v>
      </c>
      <c r="M2047">
        <f>Table1[[#This Row],[Sales]]-Table1[[#This Row],[Total_Cost]]</f>
        <v>1510</v>
      </c>
      <c r="N2047" s="1">
        <f>Table1[[#This Row],[Profit]]/Table1[[#This Row],[Sales]]</f>
        <v>0.5</v>
      </c>
      <c r="O2047" t="str">
        <f>TEXT(Table1[[#This Row],[Order_Date]],"mmmm")</f>
        <v>February</v>
      </c>
      <c r="P2047">
        <f>YEAR(Table1[[#This Row],[Order_Date]])</f>
        <v>2025</v>
      </c>
      <c r="Q2047" t="str">
        <f>"Q"&amp;ROUNDUP(MONTH(Table1[[#This Row],[Order_Date]])/3,0)</f>
        <v>Q1</v>
      </c>
    </row>
    <row r="2048" spans="1:17" x14ac:dyDescent="0.25">
      <c r="A2048" t="s">
        <v>3695</v>
      </c>
      <c r="B2048" t="s">
        <v>416</v>
      </c>
      <c r="C2048" t="s">
        <v>70</v>
      </c>
      <c r="D2048" t="s">
        <v>394</v>
      </c>
      <c r="E2048" t="str">
        <f>_xlfn.XLOOKUP(Table1[[#This Row],[Product_ID]],[1]!Table1[Product_ID],[1]!Table1[Product_Name])</f>
        <v>Electronics Product 45</v>
      </c>
      <c r="F2048" t="str">
        <f>_xlfn.XLOOKUP(Table1[[#This Row],[Product_ID]],[1]!Table1[Product_ID],[1]!Table1[Category])</f>
        <v>Electronics</v>
      </c>
      <c r="G2048">
        <f>_xlfn.XLOOKUP(Table1[[#This Row],[Product_ID]],[1]!Table1[Product_ID],[1]!Table1[Unit_Price])</f>
        <v>31300</v>
      </c>
      <c r="H2048">
        <f>_xlfn.XLOOKUP(Table1[[#This Row],[Product_ID]],[1]!Table1[Product_ID],[1]!Table1[Cost])</f>
        <v>18780</v>
      </c>
      <c r="I2048">
        <v>1</v>
      </c>
      <c r="J2048">
        <v>10</v>
      </c>
      <c r="K2048">
        <f>Table1[[#This Row],[Quantity]]*Table1[[#This Row],[Unit_Price]]</f>
        <v>31300</v>
      </c>
      <c r="L2048">
        <f>Table1[[#This Row],[Quantity]]*Table1[[#This Row],[Cost]]</f>
        <v>18780</v>
      </c>
      <c r="M2048">
        <f>Table1[[#This Row],[Sales]]-Table1[[#This Row],[Total_Cost]]</f>
        <v>12520</v>
      </c>
      <c r="N2048" s="1">
        <f>Table1[[#This Row],[Profit]]/Table1[[#This Row],[Sales]]</f>
        <v>0.4</v>
      </c>
      <c r="O2048" t="str">
        <f>TEXT(Table1[[#This Row],[Order_Date]],"mmmm")</f>
        <v>September</v>
      </c>
      <c r="P2048">
        <f>YEAR(Table1[[#This Row],[Order_Date]])</f>
        <v>2025</v>
      </c>
      <c r="Q2048" t="str">
        <f>"Q"&amp;ROUNDUP(MONTH(Table1[[#This Row],[Order_Date]])/3,0)</f>
        <v>Q3</v>
      </c>
    </row>
    <row r="2049" spans="1:17" x14ac:dyDescent="0.25">
      <c r="A2049" t="s">
        <v>3696</v>
      </c>
      <c r="B2049" t="s">
        <v>151</v>
      </c>
      <c r="C2049" t="s">
        <v>2436</v>
      </c>
      <c r="D2049" t="s">
        <v>100</v>
      </c>
      <c r="E2049" t="str">
        <f>_xlfn.XLOOKUP(Table1[[#This Row],[Product_ID]],[1]!Table1[Product_ID],[1]!Table1[Product_Name])</f>
        <v>Electronics Product 74</v>
      </c>
      <c r="F2049" t="str">
        <f>_xlfn.XLOOKUP(Table1[[#This Row],[Product_ID]],[1]!Table1[Product_ID],[1]!Table1[Category])</f>
        <v>Electronics</v>
      </c>
      <c r="G2049">
        <f>_xlfn.XLOOKUP(Table1[[#This Row],[Product_ID]],[1]!Table1[Product_ID],[1]!Table1[Unit_Price])</f>
        <v>20835</v>
      </c>
      <c r="H2049">
        <f>_xlfn.XLOOKUP(Table1[[#This Row],[Product_ID]],[1]!Table1[Product_ID],[1]!Table1[Cost])</f>
        <v>12501</v>
      </c>
      <c r="I2049">
        <v>2</v>
      </c>
      <c r="J2049">
        <v>20</v>
      </c>
      <c r="K2049">
        <f>Table1[[#This Row],[Quantity]]*Table1[[#This Row],[Unit_Price]]</f>
        <v>41670</v>
      </c>
      <c r="L2049">
        <f>Table1[[#This Row],[Quantity]]*Table1[[#This Row],[Cost]]</f>
        <v>25002</v>
      </c>
      <c r="M2049">
        <f>Table1[[#This Row],[Sales]]-Table1[[#This Row],[Total_Cost]]</f>
        <v>16668</v>
      </c>
      <c r="N2049" s="1">
        <f>Table1[[#This Row],[Profit]]/Table1[[#This Row],[Sales]]</f>
        <v>0.4</v>
      </c>
      <c r="O2049" t="str">
        <f>TEXT(Table1[[#This Row],[Order_Date]],"mmmm")</f>
        <v>January</v>
      </c>
      <c r="P2049">
        <f>YEAR(Table1[[#This Row],[Order_Date]])</f>
        <v>2025</v>
      </c>
      <c r="Q2049" t="str">
        <f>"Q"&amp;ROUNDUP(MONTH(Table1[[#This Row],[Order_Date]])/3,0)</f>
        <v>Q1</v>
      </c>
    </row>
    <row r="2050" spans="1:17" x14ac:dyDescent="0.25">
      <c r="A2050" t="s">
        <v>3697</v>
      </c>
      <c r="B2050" t="s">
        <v>1232</v>
      </c>
      <c r="C2050" t="s">
        <v>3271</v>
      </c>
      <c r="D2050" t="s">
        <v>29</v>
      </c>
      <c r="E2050" t="str">
        <f>_xlfn.XLOOKUP(Table1[[#This Row],[Product_ID]],[1]!Table1[Product_ID],[1]!Table1[Product_Name])</f>
        <v>Beauty Product 18</v>
      </c>
      <c r="F2050" t="str">
        <f>_xlfn.XLOOKUP(Table1[[#This Row],[Product_ID]],[1]!Table1[Product_ID],[1]!Table1[Category])</f>
        <v>Beauty</v>
      </c>
      <c r="G2050">
        <f>_xlfn.XLOOKUP(Table1[[#This Row],[Product_ID]],[1]!Table1[Product_ID],[1]!Table1[Unit_Price])</f>
        <v>3985</v>
      </c>
      <c r="H2050">
        <f>_xlfn.XLOOKUP(Table1[[#This Row],[Product_ID]],[1]!Table1[Product_ID],[1]!Table1[Cost])</f>
        <v>2789.5</v>
      </c>
      <c r="I2050">
        <v>5</v>
      </c>
      <c r="J2050">
        <v>5</v>
      </c>
      <c r="K2050">
        <f>Table1[[#This Row],[Quantity]]*Table1[[#This Row],[Unit_Price]]</f>
        <v>19925</v>
      </c>
      <c r="L2050">
        <f>Table1[[#This Row],[Quantity]]*Table1[[#This Row],[Cost]]</f>
        <v>13947.5</v>
      </c>
      <c r="M2050">
        <f>Table1[[#This Row],[Sales]]-Table1[[#This Row],[Total_Cost]]</f>
        <v>5977.5</v>
      </c>
      <c r="N2050" s="1">
        <f>Table1[[#This Row],[Profit]]/Table1[[#This Row],[Sales]]</f>
        <v>0.3</v>
      </c>
      <c r="O2050" t="str">
        <f>TEXT(Table1[[#This Row],[Order_Date]],"mmmm")</f>
        <v>July</v>
      </c>
      <c r="P2050">
        <f>YEAR(Table1[[#This Row],[Order_Date]])</f>
        <v>2024</v>
      </c>
      <c r="Q2050" t="str">
        <f>"Q"&amp;ROUNDUP(MONTH(Table1[[#This Row],[Order_Date]])/3,0)</f>
        <v>Q3</v>
      </c>
    </row>
    <row r="2051" spans="1:17" x14ac:dyDescent="0.25">
      <c r="A2051" t="s">
        <v>3698</v>
      </c>
      <c r="B2051" t="s">
        <v>510</v>
      </c>
      <c r="C2051" t="s">
        <v>1055</v>
      </c>
      <c r="D2051" t="s">
        <v>175</v>
      </c>
      <c r="E2051" t="str">
        <f>_xlfn.XLOOKUP(Table1[[#This Row],[Product_ID]],[1]!Table1[Product_ID],[1]!Table1[Product_Name])</f>
        <v>Clothing Product 49</v>
      </c>
      <c r="F2051" t="str">
        <f>_xlfn.XLOOKUP(Table1[[#This Row],[Product_ID]],[1]!Table1[Product_ID],[1]!Table1[Category])</f>
        <v>Clothing</v>
      </c>
      <c r="G2051">
        <f>_xlfn.XLOOKUP(Table1[[#This Row],[Product_ID]],[1]!Table1[Product_ID],[1]!Table1[Unit_Price])</f>
        <v>4071</v>
      </c>
      <c r="H2051">
        <f>_xlfn.XLOOKUP(Table1[[#This Row],[Product_ID]],[1]!Table1[Product_ID],[1]!Table1[Cost])</f>
        <v>2442.6</v>
      </c>
      <c r="I2051">
        <v>4</v>
      </c>
      <c r="J2051">
        <v>20</v>
      </c>
      <c r="K2051">
        <f>Table1[[#This Row],[Quantity]]*Table1[[#This Row],[Unit_Price]]</f>
        <v>16284</v>
      </c>
      <c r="L2051">
        <f>Table1[[#This Row],[Quantity]]*Table1[[#This Row],[Cost]]</f>
        <v>9770.4</v>
      </c>
      <c r="M2051">
        <f>Table1[[#This Row],[Sales]]-Table1[[#This Row],[Total_Cost]]</f>
        <v>6513.6</v>
      </c>
      <c r="N2051" s="1">
        <f>Table1[[#This Row],[Profit]]/Table1[[#This Row],[Sales]]</f>
        <v>0.4</v>
      </c>
      <c r="O2051" t="str">
        <f>TEXT(Table1[[#This Row],[Order_Date]],"mmmm")</f>
        <v>September</v>
      </c>
      <c r="P2051">
        <f>YEAR(Table1[[#This Row],[Order_Date]])</f>
        <v>2024</v>
      </c>
      <c r="Q2051" t="str">
        <f>"Q"&amp;ROUNDUP(MONTH(Table1[[#This Row],[Order_Date]])/3,0)</f>
        <v>Q3</v>
      </c>
    </row>
    <row r="2052" spans="1:17" x14ac:dyDescent="0.25">
      <c r="A2052" t="s">
        <v>3699</v>
      </c>
      <c r="B2052" t="s">
        <v>1098</v>
      </c>
      <c r="C2052" t="s">
        <v>1743</v>
      </c>
      <c r="D2052" t="s">
        <v>135</v>
      </c>
      <c r="E2052" t="str">
        <f>_xlfn.XLOOKUP(Table1[[#This Row],[Product_ID]],[1]!Table1[Product_ID],[1]!Table1[Product_Name])</f>
        <v>Electronics Product 28</v>
      </c>
      <c r="F2052" t="str">
        <f>_xlfn.XLOOKUP(Table1[[#This Row],[Product_ID]],[1]!Table1[Product_ID],[1]!Table1[Category])</f>
        <v>Electronics</v>
      </c>
      <c r="G2052">
        <f>_xlfn.XLOOKUP(Table1[[#This Row],[Product_ID]],[1]!Table1[Product_ID],[1]!Table1[Unit_Price])</f>
        <v>9664</v>
      </c>
      <c r="H2052">
        <f>_xlfn.XLOOKUP(Table1[[#This Row],[Product_ID]],[1]!Table1[Product_ID],[1]!Table1[Cost])</f>
        <v>4832</v>
      </c>
      <c r="I2052">
        <v>2</v>
      </c>
      <c r="J2052">
        <v>10</v>
      </c>
      <c r="K2052">
        <f>Table1[[#This Row],[Quantity]]*Table1[[#This Row],[Unit_Price]]</f>
        <v>19328</v>
      </c>
      <c r="L2052">
        <f>Table1[[#This Row],[Quantity]]*Table1[[#This Row],[Cost]]</f>
        <v>9664</v>
      </c>
      <c r="M2052">
        <f>Table1[[#This Row],[Sales]]-Table1[[#This Row],[Total_Cost]]</f>
        <v>9664</v>
      </c>
      <c r="N2052" s="1">
        <f>Table1[[#This Row],[Profit]]/Table1[[#This Row],[Sales]]</f>
        <v>0.5</v>
      </c>
      <c r="O2052" t="str">
        <f>TEXT(Table1[[#This Row],[Order_Date]],"mmmm")</f>
        <v>December</v>
      </c>
      <c r="P2052">
        <f>YEAR(Table1[[#This Row],[Order_Date]])</f>
        <v>2025</v>
      </c>
      <c r="Q2052" t="str">
        <f>"Q"&amp;ROUNDUP(MONTH(Table1[[#This Row],[Order_Date]])/3,0)</f>
        <v>Q4</v>
      </c>
    </row>
    <row r="2053" spans="1:17" x14ac:dyDescent="0.25">
      <c r="A2053" t="s">
        <v>3700</v>
      </c>
      <c r="B2053" t="s">
        <v>3701</v>
      </c>
      <c r="C2053" t="s">
        <v>1555</v>
      </c>
      <c r="D2053" t="s">
        <v>604</v>
      </c>
      <c r="E2053" t="str">
        <f>_xlfn.XLOOKUP(Table1[[#This Row],[Product_ID]],[1]!Table1[Product_ID],[1]!Table1[Product_Name])</f>
        <v>Home &amp; Kitchen Product 39</v>
      </c>
      <c r="F2053" t="str">
        <f>_xlfn.XLOOKUP(Table1[[#This Row],[Product_ID]],[1]!Table1[Product_ID],[1]!Table1[Category])</f>
        <v>Home &amp; Kitchen</v>
      </c>
      <c r="G2053">
        <f>_xlfn.XLOOKUP(Table1[[#This Row],[Product_ID]],[1]!Table1[Product_ID],[1]!Table1[Unit_Price])</f>
        <v>9543</v>
      </c>
      <c r="H2053">
        <f>_xlfn.XLOOKUP(Table1[[#This Row],[Product_ID]],[1]!Table1[Product_ID],[1]!Table1[Cost])</f>
        <v>4771.5</v>
      </c>
      <c r="I2053">
        <v>3</v>
      </c>
      <c r="J2053">
        <v>10</v>
      </c>
      <c r="K2053">
        <f>Table1[[#This Row],[Quantity]]*Table1[[#This Row],[Unit_Price]]</f>
        <v>28629</v>
      </c>
      <c r="L2053">
        <f>Table1[[#This Row],[Quantity]]*Table1[[#This Row],[Cost]]</f>
        <v>14314.5</v>
      </c>
      <c r="M2053">
        <f>Table1[[#This Row],[Sales]]-Table1[[#This Row],[Total_Cost]]</f>
        <v>14314.5</v>
      </c>
      <c r="N2053" s="1">
        <f>Table1[[#This Row],[Profit]]/Table1[[#This Row],[Sales]]</f>
        <v>0.5</v>
      </c>
      <c r="O2053" t="str">
        <f>TEXT(Table1[[#This Row],[Order_Date]],"mmmm")</f>
        <v>December</v>
      </c>
      <c r="P2053">
        <f>YEAR(Table1[[#This Row],[Order_Date]])</f>
        <v>2024</v>
      </c>
      <c r="Q2053" t="str">
        <f>"Q"&amp;ROUNDUP(MONTH(Table1[[#This Row],[Order_Date]])/3,0)</f>
        <v>Q4</v>
      </c>
    </row>
    <row r="2054" spans="1:17" x14ac:dyDescent="0.25">
      <c r="A2054" t="s">
        <v>3702</v>
      </c>
      <c r="B2054" t="s">
        <v>1350</v>
      </c>
      <c r="C2054" t="s">
        <v>2380</v>
      </c>
      <c r="D2054" t="s">
        <v>1034</v>
      </c>
      <c r="E2054" t="str">
        <f>_xlfn.XLOOKUP(Table1[[#This Row],[Product_ID]],[1]!Table1[Product_ID],[1]!Table1[Product_Name])</f>
        <v>Electronics Product 36</v>
      </c>
      <c r="F2054" t="str">
        <f>_xlfn.XLOOKUP(Table1[[#This Row],[Product_ID]],[1]!Table1[Product_ID],[1]!Table1[Category])</f>
        <v>Electronics</v>
      </c>
      <c r="G2054">
        <f>_xlfn.XLOOKUP(Table1[[#This Row],[Product_ID]],[1]!Table1[Product_ID],[1]!Table1[Unit_Price])</f>
        <v>3046</v>
      </c>
      <c r="H2054">
        <f>_xlfn.XLOOKUP(Table1[[#This Row],[Product_ID]],[1]!Table1[Product_ID],[1]!Table1[Cost])</f>
        <v>1827.6</v>
      </c>
      <c r="I2054">
        <v>1</v>
      </c>
      <c r="J2054">
        <v>5</v>
      </c>
      <c r="K2054">
        <f>Table1[[#This Row],[Quantity]]*Table1[[#This Row],[Unit_Price]]</f>
        <v>3046</v>
      </c>
      <c r="L2054">
        <f>Table1[[#This Row],[Quantity]]*Table1[[#This Row],[Cost]]</f>
        <v>1827.6</v>
      </c>
      <c r="M2054">
        <f>Table1[[#This Row],[Sales]]-Table1[[#This Row],[Total_Cost]]</f>
        <v>1218.4000000000001</v>
      </c>
      <c r="N2054" s="1">
        <f>Table1[[#This Row],[Profit]]/Table1[[#This Row],[Sales]]</f>
        <v>0.4</v>
      </c>
      <c r="O2054" t="str">
        <f>TEXT(Table1[[#This Row],[Order_Date]],"mmmm")</f>
        <v>February</v>
      </c>
      <c r="P2054">
        <f>YEAR(Table1[[#This Row],[Order_Date]])</f>
        <v>2025</v>
      </c>
      <c r="Q2054" t="str">
        <f>"Q"&amp;ROUNDUP(MONTH(Table1[[#This Row],[Order_Date]])/3,0)</f>
        <v>Q1</v>
      </c>
    </row>
    <row r="2055" spans="1:17" x14ac:dyDescent="0.25">
      <c r="A2055" t="s">
        <v>3703</v>
      </c>
      <c r="B2055" t="s">
        <v>906</v>
      </c>
      <c r="C2055" t="s">
        <v>1743</v>
      </c>
      <c r="D2055" t="s">
        <v>502</v>
      </c>
      <c r="E2055" t="str">
        <f>_xlfn.XLOOKUP(Table1[[#This Row],[Product_ID]],[1]!Table1[Product_ID],[1]!Table1[Product_Name])</f>
        <v>Beauty Product 42</v>
      </c>
      <c r="F2055" t="str">
        <f>_xlfn.XLOOKUP(Table1[[#This Row],[Product_ID]],[1]!Table1[Product_ID],[1]!Table1[Category])</f>
        <v>Beauty</v>
      </c>
      <c r="G2055">
        <f>_xlfn.XLOOKUP(Table1[[#This Row],[Product_ID]],[1]!Table1[Product_ID],[1]!Table1[Unit_Price])</f>
        <v>2758</v>
      </c>
      <c r="H2055">
        <f>_xlfn.XLOOKUP(Table1[[#This Row],[Product_ID]],[1]!Table1[Product_ID],[1]!Table1[Cost])</f>
        <v>1379</v>
      </c>
      <c r="I2055">
        <v>1</v>
      </c>
      <c r="J2055">
        <v>15</v>
      </c>
      <c r="K2055">
        <f>Table1[[#This Row],[Quantity]]*Table1[[#This Row],[Unit_Price]]</f>
        <v>2758</v>
      </c>
      <c r="L2055">
        <f>Table1[[#This Row],[Quantity]]*Table1[[#This Row],[Cost]]</f>
        <v>1379</v>
      </c>
      <c r="M2055">
        <f>Table1[[#This Row],[Sales]]-Table1[[#This Row],[Total_Cost]]</f>
        <v>1379</v>
      </c>
      <c r="N2055" s="1">
        <f>Table1[[#This Row],[Profit]]/Table1[[#This Row],[Sales]]</f>
        <v>0.5</v>
      </c>
      <c r="O2055" t="str">
        <f>TEXT(Table1[[#This Row],[Order_Date]],"mmmm")</f>
        <v>October</v>
      </c>
      <c r="P2055">
        <f>YEAR(Table1[[#This Row],[Order_Date]])</f>
        <v>2025</v>
      </c>
      <c r="Q2055" t="str">
        <f>"Q"&amp;ROUNDUP(MONTH(Table1[[#This Row],[Order_Date]])/3,0)</f>
        <v>Q4</v>
      </c>
    </row>
    <row r="2056" spans="1:17" x14ac:dyDescent="0.25">
      <c r="A2056" t="s">
        <v>3704</v>
      </c>
      <c r="B2056" t="s">
        <v>1305</v>
      </c>
      <c r="C2056" t="s">
        <v>711</v>
      </c>
      <c r="D2056" t="s">
        <v>146</v>
      </c>
      <c r="E2056" t="str">
        <f>_xlfn.XLOOKUP(Table1[[#This Row],[Product_ID]],[1]!Table1[Product_ID],[1]!Table1[Product_Name])</f>
        <v>Electronics Product 8</v>
      </c>
      <c r="F2056" t="str">
        <f>_xlfn.XLOOKUP(Table1[[#This Row],[Product_ID]],[1]!Table1[Product_ID],[1]!Table1[Category])</f>
        <v>Electronics</v>
      </c>
      <c r="G2056">
        <f>_xlfn.XLOOKUP(Table1[[#This Row],[Product_ID]],[1]!Table1[Product_ID],[1]!Table1[Unit_Price])</f>
        <v>41971</v>
      </c>
      <c r="H2056">
        <f>_xlfn.XLOOKUP(Table1[[#This Row],[Product_ID]],[1]!Table1[Product_ID],[1]!Table1[Cost])</f>
        <v>29379.7</v>
      </c>
      <c r="I2056">
        <v>4</v>
      </c>
      <c r="J2056">
        <v>5</v>
      </c>
      <c r="K2056">
        <f>Table1[[#This Row],[Quantity]]*Table1[[#This Row],[Unit_Price]]</f>
        <v>167884</v>
      </c>
      <c r="L2056">
        <f>Table1[[#This Row],[Quantity]]*Table1[[#This Row],[Cost]]</f>
        <v>117518.8</v>
      </c>
      <c r="M2056">
        <f>Table1[[#This Row],[Sales]]-Table1[[#This Row],[Total_Cost]]</f>
        <v>50365.2</v>
      </c>
      <c r="N2056" s="1">
        <f>Table1[[#This Row],[Profit]]/Table1[[#This Row],[Sales]]</f>
        <v>0.3</v>
      </c>
      <c r="O2056" t="str">
        <f>TEXT(Table1[[#This Row],[Order_Date]],"mmmm")</f>
        <v>August</v>
      </c>
      <c r="P2056">
        <f>YEAR(Table1[[#This Row],[Order_Date]])</f>
        <v>2024</v>
      </c>
      <c r="Q2056" t="str">
        <f>"Q"&amp;ROUNDUP(MONTH(Table1[[#This Row],[Order_Date]])/3,0)</f>
        <v>Q3</v>
      </c>
    </row>
    <row r="2057" spans="1:17" x14ac:dyDescent="0.25">
      <c r="A2057" t="s">
        <v>3705</v>
      </c>
      <c r="B2057" t="s">
        <v>1243</v>
      </c>
      <c r="C2057" t="s">
        <v>1114</v>
      </c>
      <c r="D2057" t="s">
        <v>244</v>
      </c>
      <c r="E2057" t="str">
        <f>_xlfn.XLOOKUP(Table1[[#This Row],[Product_ID]],[1]!Table1[Product_ID],[1]!Table1[Product_Name])</f>
        <v>Beauty Product 100</v>
      </c>
      <c r="F2057" t="str">
        <f>_xlfn.XLOOKUP(Table1[[#This Row],[Product_ID]],[1]!Table1[Product_ID],[1]!Table1[Category])</f>
        <v>Beauty</v>
      </c>
      <c r="G2057">
        <f>_xlfn.XLOOKUP(Table1[[#This Row],[Product_ID]],[1]!Table1[Product_ID],[1]!Table1[Unit_Price])</f>
        <v>2523</v>
      </c>
      <c r="H2057">
        <f>_xlfn.XLOOKUP(Table1[[#This Row],[Product_ID]],[1]!Table1[Product_ID],[1]!Table1[Cost])</f>
        <v>1766.1</v>
      </c>
      <c r="I2057">
        <v>1</v>
      </c>
      <c r="J2057">
        <v>0</v>
      </c>
      <c r="K2057">
        <f>Table1[[#This Row],[Quantity]]*Table1[[#This Row],[Unit_Price]]</f>
        <v>2523</v>
      </c>
      <c r="L2057">
        <f>Table1[[#This Row],[Quantity]]*Table1[[#This Row],[Cost]]</f>
        <v>1766.1</v>
      </c>
      <c r="M2057">
        <f>Table1[[#This Row],[Sales]]-Table1[[#This Row],[Total_Cost]]</f>
        <v>756.90000000000009</v>
      </c>
      <c r="N2057" s="1">
        <f>Table1[[#This Row],[Profit]]/Table1[[#This Row],[Sales]]</f>
        <v>0.30000000000000004</v>
      </c>
      <c r="O2057" t="str">
        <f>TEXT(Table1[[#This Row],[Order_Date]],"mmmm")</f>
        <v>January</v>
      </c>
      <c r="P2057">
        <f>YEAR(Table1[[#This Row],[Order_Date]])</f>
        <v>2024</v>
      </c>
      <c r="Q2057" t="str">
        <f>"Q"&amp;ROUNDUP(MONTH(Table1[[#This Row],[Order_Date]])/3,0)</f>
        <v>Q1</v>
      </c>
    </row>
    <row r="2058" spans="1:17" x14ac:dyDescent="0.25">
      <c r="A2058" t="s">
        <v>3706</v>
      </c>
      <c r="B2058" t="s">
        <v>1632</v>
      </c>
      <c r="C2058" t="s">
        <v>28</v>
      </c>
      <c r="D2058" t="s">
        <v>855</v>
      </c>
      <c r="E2058" t="str">
        <f>_xlfn.XLOOKUP(Table1[[#This Row],[Product_ID]],[1]!Table1[Product_ID],[1]!Table1[Product_Name])</f>
        <v>Sports Product 62</v>
      </c>
      <c r="F2058" t="str">
        <f>_xlfn.XLOOKUP(Table1[[#This Row],[Product_ID]],[1]!Table1[Product_ID],[1]!Table1[Category])</f>
        <v>Sports</v>
      </c>
      <c r="G2058">
        <f>_xlfn.XLOOKUP(Table1[[#This Row],[Product_ID]],[1]!Table1[Product_ID],[1]!Table1[Unit_Price])</f>
        <v>2777</v>
      </c>
      <c r="H2058">
        <f>_xlfn.XLOOKUP(Table1[[#This Row],[Product_ID]],[1]!Table1[Product_ID],[1]!Table1[Cost])</f>
        <v>1943.9</v>
      </c>
      <c r="I2058">
        <v>5</v>
      </c>
      <c r="J2058">
        <v>10</v>
      </c>
      <c r="K2058">
        <f>Table1[[#This Row],[Quantity]]*Table1[[#This Row],[Unit_Price]]</f>
        <v>13885</v>
      </c>
      <c r="L2058">
        <f>Table1[[#This Row],[Quantity]]*Table1[[#This Row],[Cost]]</f>
        <v>9719.5</v>
      </c>
      <c r="M2058">
        <f>Table1[[#This Row],[Sales]]-Table1[[#This Row],[Total_Cost]]</f>
        <v>4165.5</v>
      </c>
      <c r="N2058" s="1">
        <f>Table1[[#This Row],[Profit]]/Table1[[#This Row],[Sales]]</f>
        <v>0.3</v>
      </c>
      <c r="O2058" t="str">
        <f>TEXT(Table1[[#This Row],[Order_Date]],"mmmm")</f>
        <v>January</v>
      </c>
      <c r="P2058">
        <f>YEAR(Table1[[#This Row],[Order_Date]])</f>
        <v>2025</v>
      </c>
      <c r="Q2058" t="str">
        <f>"Q"&amp;ROUNDUP(MONTH(Table1[[#This Row],[Order_Date]])/3,0)</f>
        <v>Q1</v>
      </c>
    </row>
    <row r="2059" spans="1:17" x14ac:dyDescent="0.25">
      <c r="A2059" t="s">
        <v>3707</v>
      </c>
      <c r="B2059" t="s">
        <v>2229</v>
      </c>
      <c r="C2059" t="s">
        <v>1055</v>
      </c>
      <c r="D2059" t="s">
        <v>96</v>
      </c>
      <c r="E2059" t="str">
        <f>_xlfn.XLOOKUP(Table1[[#This Row],[Product_ID]],[1]!Table1[Product_ID],[1]!Table1[Product_Name])</f>
        <v>Electronics Product 91</v>
      </c>
      <c r="F2059" t="str">
        <f>_xlfn.XLOOKUP(Table1[[#This Row],[Product_ID]],[1]!Table1[Product_ID],[1]!Table1[Category])</f>
        <v>Electronics</v>
      </c>
      <c r="G2059">
        <f>_xlfn.XLOOKUP(Table1[[#This Row],[Product_ID]],[1]!Table1[Product_ID],[1]!Table1[Unit_Price])</f>
        <v>45348</v>
      </c>
      <c r="H2059">
        <f>_xlfn.XLOOKUP(Table1[[#This Row],[Product_ID]],[1]!Table1[Product_ID],[1]!Table1[Cost])</f>
        <v>27208.799999999999</v>
      </c>
      <c r="I2059">
        <v>3</v>
      </c>
      <c r="J2059">
        <v>20</v>
      </c>
      <c r="K2059">
        <f>Table1[[#This Row],[Quantity]]*Table1[[#This Row],[Unit_Price]]</f>
        <v>136044</v>
      </c>
      <c r="L2059">
        <f>Table1[[#This Row],[Quantity]]*Table1[[#This Row],[Cost]]</f>
        <v>81626.399999999994</v>
      </c>
      <c r="M2059">
        <f>Table1[[#This Row],[Sales]]-Table1[[#This Row],[Total_Cost]]</f>
        <v>54417.600000000006</v>
      </c>
      <c r="N2059" s="1">
        <f>Table1[[#This Row],[Profit]]/Table1[[#This Row],[Sales]]</f>
        <v>0.4</v>
      </c>
      <c r="O2059" t="str">
        <f>TEXT(Table1[[#This Row],[Order_Date]],"mmmm")</f>
        <v>June</v>
      </c>
      <c r="P2059">
        <f>YEAR(Table1[[#This Row],[Order_Date]])</f>
        <v>2024</v>
      </c>
      <c r="Q2059" t="str">
        <f>"Q"&amp;ROUNDUP(MONTH(Table1[[#This Row],[Order_Date]])/3,0)</f>
        <v>Q2</v>
      </c>
    </row>
    <row r="2060" spans="1:17" x14ac:dyDescent="0.25">
      <c r="A2060" t="s">
        <v>3708</v>
      </c>
      <c r="B2060" t="s">
        <v>718</v>
      </c>
      <c r="C2060" t="s">
        <v>1919</v>
      </c>
      <c r="D2060" t="s">
        <v>37</v>
      </c>
      <c r="E2060" t="str">
        <f>_xlfn.XLOOKUP(Table1[[#This Row],[Product_ID]],[1]!Table1[Product_ID],[1]!Table1[Product_Name])</f>
        <v>Home &amp; Kitchen Product 46</v>
      </c>
      <c r="F2060" t="str">
        <f>_xlfn.XLOOKUP(Table1[[#This Row],[Product_ID]],[1]!Table1[Product_ID],[1]!Table1[Category])</f>
        <v>Home &amp; Kitchen</v>
      </c>
      <c r="G2060">
        <f>_xlfn.XLOOKUP(Table1[[#This Row],[Product_ID]],[1]!Table1[Product_ID],[1]!Table1[Unit_Price])</f>
        <v>10604</v>
      </c>
      <c r="H2060">
        <f>_xlfn.XLOOKUP(Table1[[#This Row],[Product_ID]],[1]!Table1[Product_ID],[1]!Table1[Cost])</f>
        <v>5302</v>
      </c>
      <c r="I2060">
        <v>4</v>
      </c>
      <c r="J2060">
        <v>5</v>
      </c>
      <c r="K2060">
        <f>Table1[[#This Row],[Quantity]]*Table1[[#This Row],[Unit_Price]]</f>
        <v>42416</v>
      </c>
      <c r="L2060">
        <f>Table1[[#This Row],[Quantity]]*Table1[[#This Row],[Cost]]</f>
        <v>21208</v>
      </c>
      <c r="M2060">
        <f>Table1[[#This Row],[Sales]]-Table1[[#This Row],[Total_Cost]]</f>
        <v>21208</v>
      </c>
      <c r="N2060" s="1">
        <f>Table1[[#This Row],[Profit]]/Table1[[#This Row],[Sales]]</f>
        <v>0.5</v>
      </c>
      <c r="O2060" t="str">
        <f>TEXT(Table1[[#This Row],[Order_Date]],"mmmm")</f>
        <v>August</v>
      </c>
      <c r="P2060">
        <f>YEAR(Table1[[#This Row],[Order_Date]])</f>
        <v>2025</v>
      </c>
      <c r="Q2060" t="str">
        <f>"Q"&amp;ROUNDUP(MONTH(Table1[[#This Row],[Order_Date]])/3,0)</f>
        <v>Q3</v>
      </c>
    </row>
    <row r="2061" spans="1:17" x14ac:dyDescent="0.25">
      <c r="A2061" t="s">
        <v>3709</v>
      </c>
      <c r="B2061" t="s">
        <v>1408</v>
      </c>
      <c r="C2061" t="s">
        <v>3509</v>
      </c>
      <c r="D2061" t="s">
        <v>426</v>
      </c>
      <c r="E2061" t="str">
        <f>_xlfn.XLOOKUP(Table1[[#This Row],[Product_ID]],[1]!Table1[Product_ID],[1]!Table1[Product_Name])</f>
        <v>Clothing Product 95</v>
      </c>
      <c r="F2061" t="str">
        <f>_xlfn.XLOOKUP(Table1[[#This Row],[Product_ID]],[1]!Table1[Product_ID],[1]!Table1[Category])</f>
        <v>Clothing</v>
      </c>
      <c r="G2061">
        <f>_xlfn.XLOOKUP(Table1[[#This Row],[Product_ID]],[1]!Table1[Product_ID],[1]!Table1[Unit_Price])</f>
        <v>4520</v>
      </c>
      <c r="H2061">
        <f>_xlfn.XLOOKUP(Table1[[#This Row],[Product_ID]],[1]!Table1[Product_ID],[1]!Table1[Cost])</f>
        <v>3164</v>
      </c>
      <c r="I2061">
        <v>3</v>
      </c>
      <c r="J2061">
        <v>15</v>
      </c>
      <c r="K2061">
        <f>Table1[[#This Row],[Quantity]]*Table1[[#This Row],[Unit_Price]]</f>
        <v>13560</v>
      </c>
      <c r="L2061">
        <f>Table1[[#This Row],[Quantity]]*Table1[[#This Row],[Cost]]</f>
        <v>9492</v>
      </c>
      <c r="M2061">
        <f>Table1[[#This Row],[Sales]]-Table1[[#This Row],[Total_Cost]]</f>
        <v>4068</v>
      </c>
      <c r="N2061" s="1">
        <f>Table1[[#This Row],[Profit]]/Table1[[#This Row],[Sales]]</f>
        <v>0.3</v>
      </c>
      <c r="O2061" t="str">
        <f>TEXT(Table1[[#This Row],[Order_Date]],"mmmm")</f>
        <v>September</v>
      </c>
      <c r="P2061">
        <f>YEAR(Table1[[#This Row],[Order_Date]])</f>
        <v>2025</v>
      </c>
      <c r="Q2061" t="str">
        <f>"Q"&amp;ROUNDUP(MONTH(Table1[[#This Row],[Order_Date]])/3,0)</f>
        <v>Q3</v>
      </c>
    </row>
    <row r="2062" spans="1:17" x14ac:dyDescent="0.25">
      <c r="A2062" t="s">
        <v>3710</v>
      </c>
      <c r="B2062" t="s">
        <v>733</v>
      </c>
      <c r="C2062" t="s">
        <v>2996</v>
      </c>
      <c r="D2062" t="s">
        <v>153</v>
      </c>
      <c r="E2062" t="str">
        <f>_xlfn.XLOOKUP(Table1[[#This Row],[Product_ID]],[1]!Table1[Product_ID],[1]!Table1[Product_Name])</f>
        <v>Beauty Product 98</v>
      </c>
      <c r="F2062" t="str">
        <f>_xlfn.XLOOKUP(Table1[[#This Row],[Product_ID]],[1]!Table1[Product_ID],[1]!Table1[Category])</f>
        <v>Beauty</v>
      </c>
      <c r="G2062">
        <f>_xlfn.XLOOKUP(Table1[[#This Row],[Product_ID]],[1]!Table1[Product_ID],[1]!Table1[Unit_Price])</f>
        <v>1661</v>
      </c>
      <c r="H2062">
        <f>_xlfn.XLOOKUP(Table1[[#This Row],[Product_ID]],[1]!Table1[Product_ID],[1]!Table1[Cost])</f>
        <v>830.5</v>
      </c>
      <c r="I2062">
        <v>5</v>
      </c>
      <c r="J2062">
        <v>20</v>
      </c>
      <c r="K2062">
        <f>Table1[[#This Row],[Quantity]]*Table1[[#This Row],[Unit_Price]]</f>
        <v>8305</v>
      </c>
      <c r="L2062">
        <f>Table1[[#This Row],[Quantity]]*Table1[[#This Row],[Cost]]</f>
        <v>4152.5</v>
      </c>
      <c r="M2062">
        <f>Table1[[#This Row],[Sales]]-Table1[[#This Row],[Total_Cost]]</f>
        <v>4152.5</v>
      </c>
      <c r="N2062" s="1">
        <f>Table1[[#This Row],[Profit]]/Table1[[#This Row],[Sales]]</f>
        <v>0.5</v>
      </c>
      <c r="O2062" t="str">
        <f>TEXT(Table1[[#This Row],[Order_Date]],"mmmm")</f>
        <v>July</v>
      </c>
      <c r="P2062">
        <f>YEAR(Table1[[#This Row],[Order_Date]])</f>
        <v>2025</v>
      </c>
      <c r="Q2062" t="str">
        <f>"Q"&amp;ROUNDUP(MONTH(Table1[[#This Row],[Order_Date]])/3,0)</f>
        <v>Q3</v>
      </c>
    </row>
    <row r="2063" spans="1:17" x14ac:dyDescent="0.25">
      <c r="A2063" t="s">
        <v>3711</v>
      </c>
      <c r="B2063" t="s">
        <v>3487</v>
      </c>
      <c r="C2063" t="s">
        <v>3712</v>
      </c>
      <c r="D2063" t="s">
        <v>366</v>
      </c>
      <c r="E2063" t="str">
        <f>_xlfn.XLOOKUP(Table1[[#This Row],[Product_ID]],[1]!Table1[Product_ID],[1]!Table1[Product_Name])</f>
        <v>Home &amp; Kitchen Product 93</v>
      </c>
      <c r="F2063" t="str">
        <f>_xlfn.XLOOKUP(Table1[[#This Row],[Product_ID]],[1]!Table1[Product_ID],[1]!Table1[Category])</f>
        <v>Home &amp; Kitchen</v>
      </c>
      <c r="G2063">
        <f>_xlfn.XLOOKUP(Table1[[#This Row],[Product_ID]],[1]!Table1[Product_ID],[1]!Table1[Unit_Price])</f>
        <v>10597</v>
      </c>
      <c r="H2063">
        <f>_xlfn.XLOOKUP(Table1[[#This Row],[Product_ID]],[1]!Table1[Product_ID],[1]!Table1[Cost])</f>
        <v>5298.5</v>
      </c>
      <c r="I2063">
        <v>1</v>
      </c>
      <c r="J2063">
        <v>5</v>
      </c>
      <c r="K2063">
        <f>Table1[[#This Row],[Quantity]]*Table1[[#This Row],[Unit_Price]]</f>
        <v>10597</v>
      </c>
      <c r="L2063">
        <f>Table1[[#This Row],[Quantity]]*Table1[[#This Row],[Cost]]</f>
        <v>5298.5</v>
      </c>
      <c r="M2063">
        <f>Table1[[#This Row],[Sales]]-Table1[[#This Row],[Total_Cost]]</f>
        <v>5298.5</v>
      </c>
      <c r="N2063" s="1">
        <f>Table1[[#This Row],[Profit]]/Table1[[#This Row],[Sales]]</f>
        <v>0.5</v>
      </c>
      <c r="O2063" t="str">
        <f>TEXT(Table1[[#This Row],[Order_Date]],"mmmm")</f>
        <v>December</v>
      </c>
      <c r="P2063">
        <f>YEAR(Table1[[#This Row],[Order_Date]])</f>
        <v>2025</v>
      </c>
      <c r="Q2063" t="str">
        <f>"Q"&amp;ROUNDUP(MONTH(Table1[[#This Row],[Order_Date]])/3,0)</f>
        <v>Q4</v>
      </c>
    </row>
    <row r="2064" spans="1:17" x14ac:dyDescent="0.25">
      <c r="A2064" t="s">
        <v>3713</v>
      </c>
      <c r="B2064" t="s">
        <v>876</v>
      </c>
      <c r="C2064" t="s">
        <v>641</v>
      </c>
      <c r="D2064" t="s">
        <v>611</v>
      </c>
      <c r="E2064" t="str">
        <f>_xlfn.XLOOKUP(Table1[[#This Row],[Product_ID]],[1]!Table1[Product_ID],[1]!Table1[Product_Name])</f>
        <v>Clothing Product 21</v>
      </c>
      <c r="F2064" t="str">
        <f>_xlfn.XLOOKUP(Table1[[#This Row],[Product_ID]],[1]!Table1[Product_ID],[1]!Table1[Category])</f>
        <v>Clothing</v>
      </c>
      <c r="G2064">
        <f>_xlfn.XLOOKUP(Table1[[#This Row],[Product_ID]],[1]!Table1[Product_ID],[1]!Table1[Unit_Price])</f>
        <v>1236</v>
      </c>
      <c r="H2064">
        <f>_xlfn.XLOOKUP(Table1[[#This Row],[Product_ID]],[1]!Table1[Product_ID],[1]!Table1[Cost])</f>
        <v>865.2</v>
      </c>
      <c r="I2064">
        <v>3</v>
      </c>
      <c r="J2064">
        <v>0</v>
      </c>
      <c r="K2064">
        <f>Table1[[#This Row],[Quantity]]*Table1[[#This Row],[Unit_Price]]</f>
        <v>3708</v>
      </c>
      <c r="L2064">
        <f>Table1[[#This Row],[Quantity]]*Table1[[#This Row],[Cost]]</f>
        <v>2595.6000000000004</v>
      </c>
      <c r="M2064">
        <f>Table1[[#This Row],[Sales]]-Table1[[#This Row],[Total_Cost]]</f>
        <v>1112.3999999999996</v>
      </c>
      <c r="N2064" s="1">
        <f>Table1[[#This Row],[Profit]]/Table1[[#This Row],[Sales]]</f>
        <v>0.29999999999999988</v>
      </c>
      <c r="O2064" t="str">
        <f>TEXT(Table1[[#This Row],[Order_Date]],"mmmm")</f>
        <v>January</v>
      </c>
      <c r="P2064">
        <f>YEAR(Table1[[#This Row],[Order_Date]])</f>
        <v>2024</v>
      </c>
      <c r="Q2064" t="str">
        <f>"Q"&amp;ROUNDUP(MONTH(Table1[[#This Row],[Order_Date]])/3,0)</f>
        <v>Q1</v>
      </c>
    </row>
    <row r="2065" spans="1:17" x14ac:dyDescent="0.25">
      <c r="A2065" t="s">
        <v>3714</v>
      </c>
      <c r="B2065" t="s">
        <v>368</v>
      </c>
      <c r="C2065" t="s">
        <v>806</v>
      </c>
      <c r="D2065" t="s">
        <v>317</v>
      </c>
      <c r="E2065" t="str">
        <f>_xlfn.XLOOKUP(Table1[[#This Row],[Product_ID]],[1]!Table1[Product_ID],[1]!Table1[Product_Name])</f>
        <v>Beauty Product 90</v>
      </c>
      <c r="F2065" t="str">
        <f>_xlfn.XLOOKUP(Table1[[#This Row],[Product_ID]],[1]!Table1[Product_ID],[1]!Table1[Category])</f>
        <v>Beauty</v>
      </c>
      <c r="G2065">
        <f>_xlfn.XLOOKUP(Table1[[#This Row],[Product_ID]],[1]!Table1[Product_ID],[1]!Table1[Unit_Price])</f>
        <v>1510</v>
      </c>
      <c r="H2065">
        <f>_xlfn.XLOOKUP(Table1[[#This Row],[Product_ID]],[1]!Table1[Product_ID],[1]!Table1[Cost])</f>
        <v>755</v>
      </c>
      <c r="I2065">
        <v>4</v>
      </c>
      <c r="J2065">
        <v>0</v>
      </c>
      <c r="K2065">
        <f>Table1[[#This Row],[Quantity]]*Table1[[#This Row],[Unit_Price]]</f>
        <v>6040</v>
      </c>
      <c r="L2065">
        <f>Table1[[#This Row],[Quantity]]*Table1[[#This Row],[Cost]]</f>
        <v>3020</v>
      </c>
      <c r="M2065">
        <f>Table1[[#This Row],[Sales]]-Table1[[#This Row],[Total_Cost]]</f>
        <v>3020</v>
      </c>
      <c r="N2065" s="1">
        <f>Table1[[#This Row],[Profit]]/Table1[[#This Row],[Sales]]</f>
        <v>0.5</v>
      </c>
      <c r="O2065" t="str">
        <f>TEXT(Table1[[#This Row],[Order_Date]],"mmmm")</f>
        <v>December</v>
      </c>
      <c r="P2065">
        <f>YEAR(Table1[[#This Row],[Order_Date]])</f>
        <v>2025</v>
      </c>
      <c r="Q2065" t="str">
        <f>"Q"&amp;ROUNDUP(MONTH(Table1[[#This Row],[Order_Date]])/3,0)</f>
        <v>Q4</v>
      </c>
    </row>
    <row r="2066" spans="1:17" x14ac:dyDescent="0.25">
      <c r="A2066" t="s">
        <v>3715</v>
      </c>
      <c r="B2066" t="s">
        <v>774</v>
      </c>
      <c r="C2066" t="s">
        <v>365</v>
      </c>
      <c r="D2066" t="s">
        <v>471</v>
      </c>
      <c r="E2066" t="str">
        <f>_xlfn.XLOOKUP(Table1[[#This Row],[Product_ID]],[1]!Table1[Product_ID],[1]!Table1[Product_Name])</f>
        <v>Sports Product 66</v>
      </c>
      <c r="F2066" t="str">
        <f>_xlfn.XLOOKUP(Table1[[#This Row],[Product_ID]],[1]!Table1[Product_ID],[1]!Table1[Category])</f>
        <v>Sports</v>
      </c>
      <c r="G2066">
        <f>_xlfn.XLOOKUP(Table1[[#This Row],[Product_ID]],[1]!Table1[Product_ID],[1]!Table1[Unit_Price])</f>
        <v>4711</v>
      </c>
      <c r="H2066">
        <f>_xlfn.XLOOKUP(Table1[[#This Row],[Product_ID]],[1]!Table1[Product_ID],[1]!Table1[Cost])</f>
        <v>2826.6</v>
      </c>
      <c r="I2066">
        <v>3</v>
      </c>
      <c r="J2066">
        <v>5</v>
      </c>
      <c r="K2066">
        <f>Table1[[#This Row],[Quantity]]*Table1[[#This Row],[Unit_Price]]</f>
        <v>14133</v>
      </c>
      <c r="L2066">
        <f>Table1[[#This Row],[Quantity]]*Table1[[#This Row],[Cost]]</f>
        <v>8479.7999999999993</v>
      </c>
      <c r="M2066">
        <f>Table1[[#This Row],[Sales]]-Table1[[#This Row],[Total_Cost]]</f>
        <v>5653.2000000000007</v>
      </c>
      <c r="N2066" s="1">
        <f>Table1[[#This Row],[Profit]]/Table1[[#This Row],[Sales]]</f>
        <v>0.40000000000000008</v>
      </c>
      <c r="O2066" t="str">
        <f>TEXT(Table1[[#This Row],[Order_Date]],"mmmm")</f>
        <v>February</v>
      </c>
      <c r="P2066">
        <f>YEAR(Table1[[#This Row],[Order_Date]])</f>
        <v>2025</v>
      </c>
      <c r="Q2066" t="str">
        <f>"Q"&amp;ROUNDUP(MONTH(Table1[[#This Row],[Order_Date]])/3,0)</f>
        <v>Q1</v>
      </c>
    </row>
    <row r="2067" spans="1:17" x14ac:dyDescent="0.25">
      <c r="A2067" t="s">
        <v>3716</v>
      </c>
      <c r="B2067" t="s">
        <v>2663</v>
      </c>
      <c r="C2067" t="s">
        <v>1055</v>
      </c>
      <c r="D2067" t="s">
        <v>123</v>
      </c>
      <c r="E2067" t="str">
        <f>_xlfn.XLOOKUP(Table1[[#This Row],[Product_ID]],[1]!Table1[Product_ID],[1]!Table1[Product_Name])</f>
        <v>Electronics Product 99</v>
      </c>
      <c r="F2067" t="str">
        <f>_xlfn.XLOOKUP(Table1[[#This Row],[Product_ID]],[1]!Table1[Product_ID],[1]!Table1[Category])</f>
        <v>Electronics</v>
      </c>
      <c r="G2067">
        <f>_xlfn.XLOOKUP(Table1[[#This Row],[Product_ID]],[1]!Table1[Product_ID],[1]!Table1[Unit_Price])</f>
        <v>48012</v>
      </c>
      <c r="H2067">
        <f>_xlfn.XLOOKUP(Table1[[#This Row],[Product_ID]],[1]!Table1[Product_ID],[1]!Table1[Cost])</f>
        <v>24006</v>
      </c>
      <c r="I2067">
        <v>5</v>
      </c>
      <c r="J2067">
        <v>0</v>
      </c>
      <c r="K2067">
        <f>Table1[[#This Row],[Quantity]]*Table1[[#This Row],[Unit_Price]]</f>
        <v>240060</v>
      </c>
      <c r="L2067">
        <f>Table1[[#This Row],[Quantity]]*Table1[[#This Row],[Cost]]</f>
        <v>120030</v>
      </c>
      <c r="M2067">
        <f>Table1[[#This Row],[Sales]]-Table1[[#This Row],[Total_Cost]]</f>
        <v>120030</v>
      </c>
      <c r="N2067" s="1">
        <f>Table1[[#This Row],[Profit]]/Table1[[#This Row],[Sales]]</f>
        <v>0.5</v>
      </c>
      <c r="O2067" t="str">
        <f>TEXT(Table1[[#This Row],[Order_Date]],"mmmm")</f>
        <v>February</v>
      </c>
      <c r="P2067">
        <f>YEAR(Table1[[#This Row],[Order_Date]])</f>
        <v>2025</v>
      </c>
      <c r="Q2067" t="str">
        <f>"Q"&amp;ROUNDUP(MONTH(Table1[[#This Row],[Order_Date]])/3,0)</f>
        <v>Q1</v>
      </c>
    </row>
    <row r="2068" spans="1:17" x14ac:dyDescent="0.25">
      <c r="A2068" t="s">
        <v>3717</v>
      </c>
      <c r="B2068" t="s">
        <v>730</v>
      </c>
      <c r="C2068" t="s">
        <v>1086</v>
      </c>
      <c r="D2068" t="s">
        <v>1034</v>
      </c>
      <c r="E2068" t="str">
        <f>_xlfn.XLOOKUP(Table1[[#This Row],[Product_ID]],[1]!Table1[Product_ID],[1]!Table1[Product_Name])</f>
        <v>Electronics Product 36</v>
      </c>
      <c r="F2068" t="str">
        <f>_xlfn.XLOOKUP(Table1[[#This Row],[Product_ID]],[1]!Table1[Product_ID],[1]!Table1[Category])</f>
        <v>Electronics</v>
      </c>
      <c r="G2068">
        <f>_xlfn.XLOOKUP(Table1[[#This Row],[Product_ID]],[1]!Table1[Product_ID],[1]!Table1[Unit_Price])</f>
        <v>3046</v>
      </c>
      <c r="H2068">
        <f>_xlfn.XLOOKUP(Table1[[#This Row],[Product_ID]],[1]!Table1[Product_ID],[1]!Table1[Cost])</f>
        <v>1827.6</v>
      </c>
      <c r="I2068">
        <v>5</v>
      </c>
      <c r="J2068">
        <v>20</v>
      </c>
      <c r="K2068">
        <f>Table1[[#This Row],[Quantity]]*Table1[[#This Row],[Unit_Price]]</f>
        <v>15230</v>
      </c>
      <c r="L2068">
        <f>Table1[[#This Row],[Quantity]]*Table1[[#This Row],[Cost]]</f>
        <v>9138</v>
      </c>
      <c r="M2068">
        <f>Table1[[#This Row],[Sales]]-Table1[[#This Row],[Total_Cost]]</f>
        <v>6092</v>
      </c>
      <c r="N2068" s="1">
        <f>Table1[[#This Row],[Profit]]/Table1[[#This Row],[Sales]]</f>
        <v>0.4</v>
      </c>
      <c r="O2068" t="str">
        <f>TEXT(Table1[[#This Row],[Order_Date]],"mmmm")</f>
        <v>March</v>
      </c>
      <c r="P2068">
        <f>YEAR(Table1[[#This Row],[Order_Date]])</f>
        <v>2024</v>
      </c>
      <c r="Q2068" t="str">
        <f>"Q"&amp;ROUNDUP(MONTH(Table1[[#This Row],[Order_Date]])/3,0)</f>
        <v>Q1</v>
      </c>
    </row>
    <row r="2069" spans="1:17" x14ac:dyDescent="0.25">
      <c r="A2069" t="s">
        <v>3718</v>
      </c>
      <c r="B2069" t="s">
        <v>1198</v>
      </c>
      <c r="C2069" t="s">
        <v>3719</v>
      </c>
      <c r="D2069" t="s">
        <v>542</v>
      </c>
      <c r="E2069" t="str">
        <f>_xlfn.XLOOKUP(Table1[[#This Row],[Product_ID]],[1]!Table1[Product_ID],[1]!Table1[Product_Name])</f>
        <v>Home &amp; Kitchen Product 78</v>
      </c>
      <c r="F2069" t="str">
        <f>_xlfn.XLOOKUP(Table1[[#This Row],[Product_ID]],[1]!Table1[Product_ID],[1]!Table1[Category])</f>
        <v>Home &amp; Kitchen</v>
      </c>
      <c r="G2069">
        <f>_xlfn.XLOOKUP(Table1[[#This Row],[Product_ID]],[1]!Table1[Product_ID],[1]!Table1[Unit_Price])</f>
        <v>700</v>
      </c>
      <c r="H2069">
        <f>_xlfn.XLOOKUP(Table1[[#This Row],[Product_ID]],[1]!Table1[Product_ID],[1]!Table1[Cost])</f>
        <v>420</v>
      </c>
      <c r="I2069">
        <v>4</v>
      </c>
      <c r="J2069">
        <v>5</v>
      </c>
      <c r="K2069">
        <f>Table1[[#This Row],[Quantity]]*Table1[[#This Row],[Unit_Price]]</f>
        <v>2800</v>
      </c>
      <c r="L2069">
        <f>Table1[[#This Row],[Quantity]]*Table1[[#This Row],[Cost]]</f>
        <v>1680</v>
      </c>
      <c r="M2069">
        <f>Table1[[#This Row],[Sales]]-Table1[[#This Row],[Total_Cost]]</f>
        <v>1120</v>
      </c>
      <c r="N2069" s="1">
        <f>Table1[[#This Row],[Profit]]/Table1[[#This Row],[Sales]]</f>
        <v>0.4</v>
      </c>
      <c r="O2069" t="str">
        <f>TEXT(Table1[[#This Row],[Order_Date]],"mmmm")</f>
        <v>December</v>
      </c>
      <c r="P2069">
        <f>YEAR(Table1[[#This Row],[Order_Date]])</f>
        <v>2024</v>
      </c>
      <c r="Q2069" t="str">
        <f>"Q"&amp;ROUNDUP(MONTH(Table1[[#This Row],[Order_Date]])/3,0)</f>
        <v>Q4</v>
      </c>
    </row>
    <row r="2070" spans="1:17" x14ac:dyDescent="0.25">
      <c r="A2070" t="s">
        <v>3720</v>
      </c>
      <c r="B2070" t="s">
        <v>529</v>
      </c>
      <c r="C2070" t="s">
        <v>1094</v>
      </c>
      <c r="D2070" t="s">
        <v>175</v>
      </c>
      <c r="E2070" t="str">
        <f>_xlfn.XLOOKUP(Table1[[#This Row],[Product_ID]],[1]!Table1[Product_ID],[1]!Table1[Product_Name])</f>
        <v>Clothing Product 49</v>
      </c>
      <c r="F2070" t="str">
        <f>_xlfn.XLOOKUP(Table1[[#This Row],[Product_ID]],[1]!Table1[Product_ID],[1]!Table1[Category])</f>
        <v>Clothing</v>
      </c>
      <c r="G2070">
        <f>_xlfn.XLOOKUP(Table1[[#This Row],[Product_ID]],[1]!Table1[Product_ID],[1]!Table1[Unit_Price])</f>
        <v>4071</v>
      </c>
      <c r="H2070">
        <f>_xlfn.XLOOKUP(Table1[[#This Row],[Product_ID]],[1]!Table1[Product_ID],[1]!Table1[Cost])</f>
        <v>2442.6</v>
      </c>
      <c r="I2070">
        <v>1</v>
      </c>
      <c r="J2070">
        <v>10</v>
      </c>
      <c r="K2070">
        <f>Table1[[#This Row],[Quantity]]*Table1[[#This Row],[Unit_Price]]</f>
        <v>4071</v>
      </c>
      <c r="L2070">
        <f>Table1[[#This Row],[Quantity]]*Table1[[#This Row],[Cost]]</f>
        <v>2442.6</v>
      </c>
      <c r="M2070">
        <f>Table1[[#This Row],[Sales]]-Table1[[#This Row],[Total_Cost]]</f>
        <v>1628.4</v>
      </c>
      <c r="N2070" s="1">
        <f>Table1[[#This Row],[Profit]]/Table1[[#This Row],[Sales]]</f>
        <v>0.4</v>
      </c>
      <c r="O2070" t="str">
        <f>TEXT(Table1[[#This Row],[Order_Date]],"mmmm")</f>
        <v>August</v>
      </c>
      <c r="P2070">
        <f>YEAR(Table1[[#This Row],[Order_Date]])</f>
        <v>2025</v>
      </c>
      <c r="Q2070" t="str">
        <f>"Q"&amp;ROUNDUP(MONTH(Table1[[#This Row],[Order_Date]])/3,0)</f>
        <v>Q3</v>
      </c>
    </row>
    <row r="2071" spans="1:17" x14ac:dyDescent="0.25">
      <c r="A2071" t="s">
        <v>3721</v>
      </c>
      <c r="B2071" t="s">
        <v>2059</v>
      </c>
      <c r="C2071" t="s">
        <v>703</v>
      </c>
      <c r="D2071" t="s">
        <v>33</v>
      </c>
      <c r="E2071" t="str">
        <f>_xlfn.XLOOKUP(Table1[[#This Row],[Product_ID]],[1]!Table1[Product_ID],[1]!Table1[Product_Name])</f>
        <v>Sports Product 88</v>
      </c>
      <c r="F2071" t="str">
        <f>_xlfn.XLOOKUP(Table1[[#This Row],[Product_ID]],[1]!Table1[Product_ID],[1]!Table1[Category])</f>
        <v>Sports</v>
      </c>
      <c r="G2071">
        <f>_xlfn.XLOOKUP(Table1[[#This Row],[Product_ID]],[1]!Table1[Product_ID],[1]!Table1[Unit_Price])</f>
        <v>11542</v>
      </c>
      <c r="H2071">
        <f>_xlfn.XLOOKUP(Table1[[#This Row],[Product_ID]],[1]!Table1[Product_ID],[1]!Table1[Cost])</f>
        <v>6925.2</v>
      </c>
      <c r="I2071">
        <v>4</v>
      </c>
      <c r="J2071">
        <v>5</v>
      </c>
      <c r="K2071">
        <f>Table1[[#This Row],[Quantity]]*Table1[[#This Row],[Unit_Price]]</f>
        <v>46168</v>
      </c>
      <c r="L2071">
        <f>Table1[[#This Row],[Quantity]]*Table1[[#This Row],[Cost]]</f>
        <v>27700.799999999999</v>
      </c>
      <c r="M2071">
        <f>Table1[[#This Row],[Sales]]-Table1[[#This Row],[Total_Cost]]</f>
        <v>18467.2</v>
      </c>
      <c r="N2071" s="1">
        <f>Table1[[#This Row],[Profit]]/Table1[[#This Row],[Sales]]</f>
        <v>0.4</v>
      </c>
      <c r="O2071" t="str">
        <f>TEXT(Table1[[#This Row],[Order_Date]],"mmmm")</f>
        <v>July</v>
      </c>
      <c r="P2071">
        <f>YEAR(Table1[[#This Row],[Order_Date]])</f>
        <v>2024</v>
      </c>
      <c r="Q2071" t="str">
        <f>"Q"&amp;ROUNDUP(MONTH(Table1[[#This Row],[Order_Date]])/3,0)</f>
        <v>Q3</v>
      </c>
    </row>
    <row r="2072" spans="1:17" x14ac:dyDescent="0.25">
      <c r="A2072" t="s">
        <v>3722</v>
      </c>
      <c r="B2072" t="s">
        <v>2799</v>
      </c>
      <c r="C2072" t="s">
        <v>3014</v>
      </c>
      <c r="D2072" t="s">
        <v>179</v>
      </c>
      <c r="E2072" t="str">
        <f>_xlfn.XLOOKUP(Table1[[#This Row],[Product_ID]],[1]!Table1[Product_ID],[1]!Table1[Product_Name])</f>
        <v>Beauty Product 58</v>
      </c>
      <c r="F2072" t="str">
        <f>_xlfn.XLOOKUP(Table1[[#This Row],[Product_ID]],[1]!Table1[Product_ID],[1]!Table1[Category])</f>
        <v>Beauty</v>
      </c>
      <c r="G2072">
        <f>_xlfn.XLOOKUP(Table1[[#This Row],[Product_ID]],[1]!Table1[Product_ID],[1]!Table1[Unit_Price])</f>
        <v>3598</v>
      </c>
      <c r="H2072">
        <f>_xlfn.XLOOKUP(Table1[[#This Row],[Product_ID]],[1]!Table1[Product_ID],[1]!Table1[Cost])</f>
        <v>2158.8000000000002</v>
      </c>
      <c r="I2072">
        <v>3</v>
      </c>
      <c r="J2072">
        <v>20</v>
      </c>
      <c r="K2072">
        <f>Table1[[#This Row],[Quantity]]*Table1[[#This Row],[Unit_Price]]</f>
        <v>10794</v>
      </c>
      <c r="L2072">
        <f>Table1[[#This Row],[Quantity]]*Table1[[#This Row],[Cost]]</f>
        <v>6476.4000000000005</v>
      </c>
      <c r="M2072">
        <f>Table1[[#This Row],[Sales]]-Table1[[#This Row],[Total_Cost]]</f>
        <v>4317.5999999999995</v>
      </c>
      <c r="N2072" s="1">
        <f>Table1[[#This Row],[Profit]]/Table1[[#This Row],[Sales]]</f>
        <v>0.39999999999999997</v>
      </c>
      <c r="O2072" t="str">
        <f>TEXT(Table1[[#This Row],[Order_Date]],"mmmm")</f>
        <v>April</v>
      </c>
      <c r="P2072">
        <f>YEAR(Table1[[#This Row],[Order_Date]])</f>
        <v>2025</v>
      </c>
      <c r="Q2072" t="str">
        <f>"Q"&amp;ROUNDUP(MONTH(Table1[[#This Row],[Order_Date]])/3,0)</f>
        <v>Q2</v>
      </c>
    </row>
    <row r="2073" spans="1:17" x14ac:dyDescent="0.25">
      <c r="A2073" t="s">
        <v>3723</v>
      </c>
      <c r="B2073" t="s">
        <v>489</v>
      </c>
      <c r="C2073" t="s">
        <v>3724</v>
      </c>
      <c r="D2073" t="s">
        <v>89</v>
      </c>
      <c r="E2073" t="str">
        <f>_xlfn.XLOOKUP(Table1[[#This Row],[Product_ID]],[1]!Table1[Product_ID],[1]!Table1[Product_Name])</f>
        <v>Beauty Product 76</v>
      </c>
      <c r="F2073" t="str">
        <f>_xlfn.XLOOKUP(Table1[[#This Row],[Product_ID]],[1]!Table1[Product_ID],[1]!Table1[Category])</f>
        <v>Beauty</v>
      </c>
      <c r="G2073">
        <f>_xlfn.XLOOKUP(Table1[[#This Row],[Product_ID]],[1]!Table1[Product_ID],[1]!Table1[Unit_Price])</f>
        <v>3690</v>
      </c>
      <c r="H2073">
        <f>_xlfn.XLOOKUP(Table1[[#This Row],[Product_ID]],[1]!Table1[Product_ID],[1]!Table1[Cost])</f>
        <v>2583</v>
      </c>
      <c r="I2073">
        <v>2</v>
      </c>
      <c r="J2073">
        <v>10</v>
      </c>
      <c r="K2073">
        <f>Table1[[#This Row],[Quantity]]*Table1[[#This Row],[Unit_Price]]</f>
        <v>7380</v>
      </c>
      <c r="L2073">
        <f>Table1[[#This Row],[Quantity]]*Table1[[#This Row],[Cost]]</f>
        <v>5166</v>
      </c>
      <c r="M2073">
        <f>Table1[[#This Row],[Sales]]-Table1[[#This Row],[Total_Cost]]</f>
        <v>2214</v>
      </c>
      <c r="N2073" s="1">
        <f>Table1[[#This Row],[Profit]]/Table1[[#This Row],[Sales]]</f>
        <v>0.3</v>
      </c>
      <c r="O2073" t="str">
        <f>TEXT(Table1[[#This Row],[Order_Date]],"mmmm")</f>
        <v>April</v>
      </c>
      <c r="P2073">
        <f>YEAR(Table1[[#This Row],[Order_Date]])</f>
        <v>2024</v>
      </c>
      <c r="Q2073" t="str">
        <f>"Q"&amp;ROUNDUP(MONTH(Table1[[#This Row],[Order_Date]])/3,0)</f>
        <v>Q2</v>
      </c>
    </row>
    <row r="2074" spans="1:17" x14ac:dyDescent="0.25">
      <c r="A2074" t="s">
        <v>3725</v>
      </c>
      <c r="B2074" t="s">
        <v>1903</v>
      </c>
      <c r="C2074" t="s">
        <v>142</v>
      </c>
      <c r="D2074" t="s">
        <v>171</v>
      </c>
      <c r="E2074" t="str">
        <f>_xlfn.XLOOKUP(Table1[[#This Row],[Product_ID]],[1]!Table1[Product_ID],[1]!Table1[Product_Name])</f>
        <v>Clothing Product 27</v>
      </c>
      <c r="F2074" t="str">
        <f>_xlfn.XLOOKUP(Table1[[#This Row],[Product_ID]],[1]!Table1[Product_ID],[1]!Table1[Category])</f>
        <v>Clothing</v>
      </c>
      <c r="G2074">
        <f>_xlfn.XLOOKUP(Table1[[#This Row],[Product_ID]],[1]!Table1[Product_ID],[1]!Table1[Unit_Price])</f>
        <v>4969</v>
      </c>
      <c r="H2074">
        <f>_xlfn.XLOOKUP(Table1[[#This Row],[Product_ID]],[1]!Table1[Product_ID],[1]!Table1[Cost])</f>
        <v>2484.5</v>
      </c>
      <c r="I2074">
        <v>3</v>
      </c>
      <c r="J2074">
        <v>15</v>
      </c>
      <c r="K2074">
        <f>Table1[[#This Row],[Quantity]]*Table1[[#This Row],[Unit_Price]]</f>
        <v>14907</v>
      </c>
      <c r="L2074">
        <f>Table1[[#This Row],[Quantity]]*Table1[[#This Row],[Cost]]</f>
        <v>7453.5</v>
      </c>
      <c r="M2074">
        <f>Table1[[#This Row],[Sales]]-Table1[[#This Row],[Total_Cost]]</f>
        <v>7453.5</v>
      </c>
      <c r="N2074" s="1">
        <f>Table1[[#This Row],[Profit]]/Table1[[#This Row],[Sales]]</f>
        <v>0.5</v>
      </c>
      <c r="O2074" t="str">
        <f>TEXT(Table1[[#This Row],[Order_Date]],"mmmm")</f>
        <v>June</v>
      </c>
      <c r="P2074">
        <f>YEAR(Table1[[#This Row],[Order_Date]])</f>
        <v>2024</v>
      </c>
      <c r="Q2074" t="str">
        <f>"Q"&amp;ROUNDUP(MONTH(Table1[[#This Row],[Order_Date]])/3,0)</f>
        <v>Q2</v>
      </c>
    </row>
    <row r="2075" spans="1:17" x14ac:dyDescent="0.25">
      <c r="A2075" t="s">
        <v>3726</v>
      </c>
      <c r="B2075" t="s">
        <v>1821</v>
      </c>
      <c r="C2075" t="s">
        <v>2969</v>
      </c>
      <c r="D2075" t="s">
        <v>313</v>
      </c>
      <c r="E2075" t="str">
        <f>_xlfn.XLOOKUP(Table1[[#This Row],[Product_ID]],[1]!Table1[Product_ID],[1]!Table1[Product_Name])</f>
        <v>Sports Product 44</v>
      </c>
      <c r="F2075" t="str">
        <f>_xlfn.XLOOKUP(Table1[[#This Row],[Product_ID]],[1]!Table1[Product_ID],[1]!Table1[Category])</f>
        <v>Sports</v>
      </c>
      <c r="G2075">
        <f>_xlfn.XLOOKUP(Table1[[#This Row],[Product_ID]],[1]!Table1[Product_ID],[1]!Table1[Unit_Price])</f>
        <v>5008</v>
      </c>
      <c r="H2075">
        <f>_xlfn.XLOOKUP(Table1[[#This Row],[Product_ID]],[1]!Table1[Product_ID],[1]!Table1[Cost])</f>
        <v>3505.6</v>
      </c>
      <c r="I2075">
        <v>5</v>
      </c>
      <c r="J2075">
        <v>5</v>
      </c>
      <c r="K2075">
        <f>Table1[[#This Row],[Quantity]]*Table1[[#This Row],[Unit_Price]]</f>
        <v>25040</v>
      </c>
      <c r="L2075">
        <f>Table1[[#This Row],[Quantity]]*Table1[[#This Row],[Cost]]</f>
        <v>17528</v>
      </c>
      <c r="M2075">
        <f>Table1[[#This Row],[Sales]]-Table1[[#This Row],[Total_Cost]]</f>
        <v>7512</v>
      </c>
      <c r="N2075" s="1">
        <f>Table1[[#This Row],[Profit]]/Table1[[#This Row],[Sales]]</f>
        <v>0.3</v>
      </c>
      <c r="O2075" t="str">
        <f>TEXT(Table1[[#This Row],[Order_Date]],"mmmm")</f>
        <v>September</v>
      </c>
      <c r="P2075">
        <f>YEAR(Table1[[#This Row],[Order_Date]])</f>
        <v>2024</v>
      </c>
      <c r="Q2075" t="str">
        <f>"Q"&amp;ROUNDUP(MONTH(Table1[[#This Row],[Order_Date]])/3,0)</f>
        <v>Q3</v>
      </c>
    </row>
    <row r="2076" spans="1:17" x14ac:dyDescent="0.25">
      <c r="A2076" t="s">
        <v>3727</v>
      </c>
      <c r="B2076" t="s">
        <v>970</v>
      </c>
      <c r="C2076" t="s">
        <v>2187</v>
      </c>
      <c r="D2076" t="s">
        <v>244</v>
      </c>
      <c r="E2076" t="str">
        <f>_xlfn.XLOOKUP(Table1[[#This Row],[Product_ID]],[1]!Table1[Product_ID],[1]!Table1[Product_Name])</f>
        <v>Beauty Product 100</v>
      </c>
      <c r="F2076" t="str">
        <f>_xlfn.XLOOKUP(Table1[[#This Row],[Product_ID]],[1]!Table1[Product_ID],[1]!Table1[Category])</f>
        <v>Beauty</v>
      </c>
      <c r="G2076">
        <f>_xlfn.XLOOKUP(Table1[[#This Row],[Product_ID]],[1]!Table1[Product_ID],[1]!Table1[Unit_Price])</f>
        <v>2523</v>
      </c>
      <c r="H2076">
        <f>_xlfn.XLOOKUP(Table1[[#This Row],[Product_ID]],[1]!Table1[Product_ID],[1]!Table1[Cost])</f>
        <v>1766.1</v>
      </c>
      <c r="I2076">
        <v>2</v>
      </c>
      <c r="J2076">
        <v>5</v>
      </c>
      <c r="K2076">
        <f>Table1[[#This Row],[Quantity]]*Table1[[#This Row],[Unit_Price]]</f>
        <v>5046</v>
      </c>
      <c r="L2076">
        <f>Table1[[#This Row],[Quantity]]*Table1[[#This Row],[Cost]]</f>
        <v>3532.2</v>
      </c>
      <c r="M2076">
        <f>Table1[[#This Row],[Sales]]-Table1[[#This Row],[Total_Cost]]</f>
        <v>1513.8000000000002</v>
      </c>
      <c r="N2076" s="1">
        <f>Table1[[#This Row],[Profit]]/Table1[[#This Row],[Sales]]</f>
        <v>0.30000000000000004</v>
      </c>
      <c r="O2076" t="str">
        <f>TEXT(Table1[[#This Row],[Order_Date]],"mmmm")</f>
        <v>May</v>
      </c>
      <c r="P2076">
        <f>YEAR(Table1[[#This Row],[Order_Date]])</f>
        <v>2024</v>
      </c>
      <c r="Q2076" t="str">
        <f>"Q"&amp;ROUNDUP(MONTH(Table1[[#This Row],[Order_Date]])/3,0)</f>
        <v>Q2</v>
      </c>
    </row>
    <row r="2077" spans="1:17" x14ac:dyDescent="0.25">
      <c r="A2077" t="s">
        <v>3728</v>
      </c>
      <c r="B2077" t="s">
        <v>1775</v>
      </c>
      <c r="C2077" t="s">
        <v>236</v>
      </c>
      <c r="D2077" t="s">
        <v>1034</v>
      </c>
      <c r="E2077" t="str">
        <f>_xlfn.XLOOKUP(Table1[[#This Row],[Product_ID]],[1]!Table1[Product_ID],[1]!Table1[Product_Name])</f>
        <v>Electronics Product 36</v>
      </c>
      <c r="F2077" t="str">
        <f>_xlfn.XLOOKUP(Table1[[#This Row],[Product_ID]],[1]!Table1[Product_ID],[1]!Table1[Category])</f>
        <v>Electronics</v>
      </c>
      <c r="G2077">
        <f>_xlfn.XLOOKUP(Table1[[#This Row],[Product_ID]],[1]!Table1[Product_ID],[1]!Table1[Unit_Price])</f>
        <v>3046</v>
      </c>
      <c r="H2077">
        <f>_xlfn.XLOOKUP(Table1[[#This Row],[Product_ID]],[1]!Table1[Product_ID],[1]!Table1[Cost])</f>
        <v>1827.6</v>
      </c>
      <c r="I2077">
        <v>5</v>
      </c>
      <c r="J2077">
        <v>0</v>
      </c>
      <c r="K2077">
        <f>Table1[[#This Row],[Quantity]]*Table1[[#This Row],[Unit_Price]]</f>
        <v>15230</v>
      </c>
      <c r="L2077">
        <f>Table1[[#This Row],[Quantity]]*Table1[[#This Row],[Cost]]</f>
        <v>9138</v>
      </c>
      <c r="M2077">
        <f>Table1[[#This Row],[Sales]]-Table1[[#This Row],[Total_Cost]]</f>
        <v>6092</v>
      </c>
      <c r="N2077" s="1">
        <f>Table1[[#This Row],[Profit]]/Table1[[#This Row],[Sales]]</f>
        <v>0.4</v>
      </c>
      <c r="O2077" t="str">
        <f>TEXT(Table1[[#This Row],[Order_Date]],"mmmm")</f>
        <v>October</v>
      </c>
      <c r="P2077">
        <f>YEAR(Table1[[#This Row],[Order_Date]])</f>
        <v>2024</v>
      </c>
      <c r="Q2077" t="str">
        <f>"Q"&amp;ROUNDUP(MONTH(Table1[[#This Row],[Order_Date]])/3,0)</f>
        <v>Q4</v>
      </c>
    </row>
    <row r="2078" spans="1:17" x14ac:dyDescent="0.25">
      <c r="A2078" t="s">
        <v>3729</v>
      </c>
      <c r="B2078" t="s">
        <v>547</v>
      </c>
      <c r="C2078" t="s">
        <v>846</v>
      </c>
      <c r="D2078" t="s">
        <v>135</v>
      </c>
      <c r="E2078" t="str">
        <f>_xlfn.XLOOKUP(Table1[[#This Row],[Product_ID]],[1]!Table1[Product_ID],[1]!Table1[Product_Name])</f>
        <v>Electronics Product 28</v>
      </c>
      <c r="F2078" t="str">
        <f>_xlfn.XLOOKUP(Table1[[#This Row],[Product_ID]],[1]!Table1[Product_ID],[1]!Table1[Category])</f>
        <v>Electronics</v>
      </c>
      <c r="G2078">
        <f>_xlfn.XLOOKUP(Table1[[#This Row],[Product_ID]],[1]!Table1[Product_ID],[1]!Table1[Unit_Price])</f>
        <v>9664</v>
      </c>
      <c r="H2078">
        <f>_xlfn.XLOOKUP(Table1[[#This Row],[Product_ID]],[1]!Table1[Product_ID],[1]!Table1[Cost])</f>
        <v>4832</v>
      </c>
      <c r="I2078">
        <v>4</v>
      </c>
      <c r="J2078">
        <v>0</v>
      </c>
      <c r="K2078">
        <f>Table1[[#This Row],[Quantity]]*Table1[[#This Row],[Unit_Price]]</f>
        <v>38656</v>
      </c>
      <c r="L2078">
        <f>Table1[[#This Row],[Quantity]]*Table1[[#This Row],[Cost]]</f>
        <v>19328</v>
      </c>
      <c r="M2078">
        <f>Table1[[#This Row],[Sales]]-Table1[[#This Row],[Total_Cost]]</f>
        <v>19328</v>
      </c>
      <c r="N2078" s="1">
        <f>Table1[[#This Row],[Profit]]/Table1[[#This Row],[Sales]]</f>
        <v>0.5</v>
      </c>
      <c r="O2078" t="str">
        <f>TEXT(Table1[[#This Row],[Order_Date]],"mmmm")</f>
        <v>February</v>
      </c>
      <c r="P2078">
        <f>YEAR(Table1[[#This Row],[Order_Date]])</f>
        <v>2025</v>
      </c>
      <c r="Q2078" t="str">
        <f>"Q"&amp;ROUNDUP(MONTH(Table1[[#This Row],[Order_Date]])/3,0)</f>
        <v>Q1</v>
      </c>
    </row>
    <row r="2079" spans="1:17" x14ac:dyDescent="0.25">
      <c r="A2079" t="s">
        <v>3730</v>
      </c>
      <c r="B2079" t="s">
        <v>452</v>
      </c>
      <c r="C2079" t="s">
        <v>1588</v>
      </c>
      <c r="D2079" t="s">
        <v>216</v>
      </c>
      <c r="E2079" t="str">
        <f>_xlfn.XLOOKUP(Table1[[#This Row],[Product_ID]],[1]!Table1[Product_ID],[1]!Table1[Product_Name])</f>
        <v>Beauty Product 69</v>
      </c>
      <c r="F2079" t="str">
        <f>_xlfn.XLOOKUP(Table1[[#This Row],[Product_ID]],[1]!Table1[Product_ID],[1]!Table1[Category])</f>
        <v>Beauty</v>
      </c>
      <c r="G2079">
        <f>_xlfn.XLOOKUP(Table1[[#This Row],[Product_ID]],[1]!Table1[Product_ID],[1]!Table1[Unit_Price])</f>
        <v>384</v>
      </c>
      <c r="H2079">
        <f>_xlfn.XLOOKUP(Table1[[#This Row],[Product_ID]],[1]!Table1[Product_ID],[1]!Table1[Cost])</f>
        <v>192</v>
      </c>
      <c r="I2079">
        <v>1</v>
      </c>
      <c r="J2079">
        <v>5</v>
      </c>
      <c r="K2079">
        <f>Table1[[#This Row],[Quantity]]*Table1[[#This Row],[Unit_Price]]</f>
        <v>384</v>
      </c>
      <c r="L2079">
        <f>Table1[[#This Row],[Quantity]]*Table1[[#This Row],[Cost]]</f>
        <v>192</v>
      </c>
      <c r="M2079">
        <f>Table1[[#This Row],[Sales]]-Table1[[#This Row],[Total_Cost]]</f>
        <v>192</v>
      </c>
      <c r="N2079" s="1">
        <f>Table1[[#This Row],[Profit]]/Table1[[#This Row],[Sales]]</f>
        <v>0.5</v>
      </c>
      <c r="O2079" t="str">
        <f>TEXT(Table1[[#This Row],[Order_Date]],"mmmm")</f>
        <v>July</v>
      </c>
      <c r="P2079">
        <f>YEAR(Table1[[#This Row],[Order_Date]])</f>
        <v>2024</v>
      </c>
      <c r="Q2079" t="str">
        <f>"Q"&amp;ROUNDUP(MONTH(Table1[[#This Row],[Order_Date]])/3,0)</f>
        <v>Q3</v>
      </c>
    </row>
    <row r="2080" spans="1:17" x14ac:dyDescent="0.25">
      <c r="A2080" t="s">
        <v>3731</v>
      </c>
      <c r="B2080" t="s">
        <v>23</v>
      </c>
      <c r="C2080" t="s">
        <v>1706</v>
      </c>
      <c r="D2080" t="s">
        <v>270</v>
      </c>
      <c r="E2080" t="str">
        <f>_xlfn.XLOOKUP(Table1[[#This Row],[Product_ID]],[1]!Table1[Product_ID],[1]!Table1[Product_Name])</f>
        <v>Clothing Product 47</v>
      </c>
      <c r="F2080" t="str">
        <f>_xlfn.XLOOKUP(Table1[[#This Row],[Product_ID]],[1]!Table1[Product_ID],[1]!Table1[Category])</f>
        <v>Clothing</v>
      </c>
      <c r="G2080">
        <f>_xlfn.XLOOKUP(Table1[[#This Row],[Product_ID]],[1]!Table1[Product_ID],[1]!Table1[Unit_Price])</f>
        <v>3146</v>
      </c>
      <c r="H2080">
        <f>_xlfn.XLOOKUP(Table1[[#This Row],[Product_ID]],[1]!Table1[Product_ID],[1]!Table1[Cost])</f>
        <v>1573</v>
      </c>
      <c r="I2080">
        <v>2</v>
      </c>
      <c r="J2080">
        <v>15</v>
      </c>
      <c r="K2080">
        <f>Table1[[#This Row],[Quantity]]*Table1[[#This Row],[Unit_Price]]</f>
        <v>6292</v>
      </c>
      <c r="L2080">
        <f>Table1[[#This Row],[Quantity]]*Table1[[#This Row],[Cost]]</f>
        <v>3146</v>
      </c>
      <c r="M2080">
        <f>Table1[[#This Row],[Sales]]-Table1[[#This Row],[Total_Cost]]</f>
        <v>3146</v>
      </c>
      <c r="N2080" s="1">
        <f>Table1[[#This Row],[Profit]]/Table1[[#This Row],[Sales]]</f>
        <v>0.5</v>
      </c>
      <c r="O2080" t="str">
        <f>TEXT(Table1[[#This Row],[Order_Date]],"mmmm")</f>
        <v>January</v>
      </c>
      <c r="P2080">
        <f>YEAR(Table1[[#This Row],[Order_Date]])</f>
        <v>2024</v>
      </c>
      <c r="Q2080" t="str">
        <f>"Q"&amp;ROUNDUP(MONTH(Table1[[#This Row],[Order_Date]])/3,0)</f>
        <v>Q1</v>
      </c>
    </row>
    <row r="2081" spans="1:17" x14ac:dyDescent="0.25">
      <c r="A2081" t="s">
        <v>3732</v>
      </c>
      <c r="B2081" t="s">
        <v>3637</v>
      </c>
      <c r="C2081" t="s">
        <v>821</v>
      </c>
      <c r="D2081" t="s">
        <v>49</v>
      </c>
      <c r="E2081" t="str">
        <f>_xlfn.XLOOKUP(Table1[[#This Row],[Product_ID]],[1]!Table1[Product_ID],[1]!Table1[Product_Name])</f>
        <v>Sports Product 65</v>
      </c>
      <c r="F2081" t="str">
        <f>_xlfn.XLOOKUP(Table1[[#This Row],[Product_ID]],[1]!Table1[Product_ID],[1]!Table1[Category])</f>
        <v>Sports</v>
      </c>
      <c r="G2081">
        <f>_xlfn.XLOOKUP(Table1[[#This Row],[Product_ID]],[1]!Table1[Product_ID],[1]!Table1[Unit_Price])</f>
        <v>4421</v>
      </c>
      <c r="H2081">
        <f>_xlfn.XLOOKUP(Table1[[#This Row],[Product_ID]],[1]!Table1[Product_ID],[1]!Table1[Cost])</f>
        <v>3094.7</v>
      </c>
      <c r="I2081">
        <v>1</v>
      </c>
      <c r="J2081">
        <v>10</v>
      </c>
      <c r="K2081">
        <f>Table1[[#This Row],[Quantity]]*Table1[[#This Row],[Unit_Price]]</f>
        <v>4421</v>
      </c>
      <c r="L2081">
        <f>Table1[[#This Row],[Quantity]]*Table1[[#This Row],[Cost]]</f>
        <v>3094.7</v>
      </c>
      <c r="M2081">
        <f>Table1[[#This Row],[Sales]]-Table1[[#This Row],[Total_Cost]]</f>
        <v>1326.3000000000002</v>
      </c>
      <c r="N2081" s="1">
        <f>Table1[[#This Row],[Profit]]/Table1[[#This Row],[Sales]]</f>
        <v>0.30000000000000004</v>
      </c>
      <c r="O2081" t="str">
        <f>TEXT(Table1[[#This Row],[Order_Date]],"mmmm")</f>
        <v>June</v>
      </c>
      <c r="P2081">
        <f>YEAR(Table1[[#This Row],[Order_Date]])</f>
        <v>2024</v>
      </c>
      <c r="Q2081" t="str">
        <f>"Q"&amp;ROUNDUP(MONTH(Table1[[#This Row],[Order_Date]])/3,0)</f>
        <v>Q2</v>
      </c>
    </row>
    <row r="2082" spans="1:17" x14ac:dyDescent="0.25">
      <c r="A2082" t="s">
        <v>3733</v>
      </c>
      <c r="B2082" t="s">
        <v>211</v>
      </c>
      <c r="C2082" t="s">
        <v>1210</v>
      </c>
      <c r="D2082" t="s">
        <v>615</v>
      </c>
      <c r="E2082" t="str">
        <f>_xlfn.XLOOKUP(Table1[[#This Row],[Product_ID]],[1]!Table1[Product_ID],[1]!Table1[Product_Name])</f>
        <v>Home &amp; Kitchen Product 92</v>
      </c>
      <c r="F2082" t="str">
        <f>_xlfn.XLOOKUP(Table1[[#This Row],[Product_ID]],[1]!Table1[Product_ID],[1]!Table1[Category])</f>
        <v>Home &amp; Kitchen</v>
      </c>
      <c r="G2082">
        <f>_xlfn.XLOOKUP(Table1[[#This Row],[Product_ID]],[1]!Table1[Product_ID],[1]!Table1[Unit_Price])</f>
        <v>7315</v>
      </c>
      <c r="H2082">
        <f>_xlfn.XLOOKUP(Table1[[#This Row],[Product_ID]],[1]!Table1[Product_ID],[1]!Table1[Cost])</f>
        <v>4389</v>
      </c>
      <c r="I2082">
        <v>4</v>
      </c>
      <c r="J2082">
        <v>5</v>
      </c>
      <c r="K2082">
        <f>Table1[[#This Row],[Quantity]]*Table1[[#This Row],[Unit_Price]]</f>
        <v>29260</v>
      </c>
      <c r="L2082">
        <f>Table1[[#This Row],[Quantity]]*Table1[[#This Row],[Cost]]</f>
        <v>17556</v>
      </c>
      <c r="M2082">
        <f>Table1[[#This Row],[Sales]]-Table1[[#This Row],[Total_Cost]]</f>
        <v>11704</v>
      </c>
      <c r="N2082" s="1">
        <f>Table1[[#This Row],[Profit]]/Table1[[#This Row],[Sales]]</f>
        <v>0.4</v>
      </c>
      <c r="O2082" t="str">
        <f>TEXT(Table1[[#This Row],[Order_Date]],"mmmm")</f>
        <v>January</v>
      </c>
      <c r="P2082">
        <f>YEAR(Table1[[#This Row],[Order_Date]])</f>
        <v>2025</v>
      </c>
      <c r="Q2082" t="str">
        <f>"Q"&amp;ROUNDUP(MONTH(Table1[[#This Row],[Order_Date]])/3,0)</f>
        <v>Q1</v>
      </c>
    </row>
    <row r="2083" spans="1:17" x14ac:dyDescent="0.25">
      <c r="A2083" t="s">
        <v>3734</v>
      </c>
      <c r="B2083" t="s">
        <v>1356</v>
      </c>
      <c r="C2083" t="s">
        <v>3735</v>
      </c>
      <c r="D2083" t="s">
        <v>270</v>
      </c>
      <c r="E2083" t="str">
        <f>_xlfn.XLOOKUP(Table1[[#This Row],[Product_ID]],[1]!Table1[Product_ID],[1]!Table1[Product_Name])</f>
        <v>Clothing Product 47</v>
      </c>
      <c r="F2083" t="str">
        <f>_xlfn.XLOOKUP(Table1[[#This Row],[Product_ID]],[1]!Table1[Product_ID],[1]!Table1[Category])</f>
        <v>Clothing</v>
      </c>
      <c r="G2083">
        <f>_xlfn.XLOOKUP(Table1[[#This Row],[Product_ID]],[1]!Table1[Product_ID],[1]!Table1[Unit_Price])</f>
        <v>3146</v>
      </c>
      <c r="H2083">
        <f>_xlfn.XLOOKUP(Table1[[#This Row],[Product_ID]],[1]!Table1[Product_ID],[1]!Table1[Cost])</f>
        <v>1573</v>
      </c>
      <c r="I2083">
        <v>1</v>
      </c>
      <c r="J2083">
        <v>20</v>
      </c>
      <c r="K2083">
        <f>Table1[[#This Row],[Quantity]]*Table1[[#This Row],[Unit_Price]]</f>
        <v>3146</v>
      </c>
      <c r="L2083">
        <f>Table1[[#This Row],[Quantity]]*Table1[[#This Row],[Cost]]</f>
        <v>1573</v>
      </c>
      <c r="M2083">
        <f>Table1[[#This Row],[Sales]]-Table1[[#This Row],[Total_Cost]]</f>
        <v>1573</v>
      </c>
      <c r="N2083" s="1">
        <f>Table1[[#This Row],[Profit]]/Table1[[#This Row],[Sales]]</f>
        <v>0.5</v>
      </c>
      <c r="O2083" t="str">
        <f>TEXT(Table1[[#This Row],[Order_Date]],"mmmm")</f>
        <v>August</v>
      </c>
      <c r="P2083">
        <f>YEAR(Table1[[#This Row],[Order_Date]])</f>
        <v>2025</v>
      </c>
      <c r="Q2083" t="str">
        <f>"Q"&amp;ROUNDUP(MONTH(Table1[[#This Row],[Order_Date]])/3,0)</f>
        <v>Q3</v>
      </c>
    </row>
    <row r="2084" spans="1:17" x14ac:dyDescent="0.25">
      <c r="A2084" t="s">
        <v>3736</v>
      </c>
      <c r="B2084" t="s">
        <v>824</v>
      </c>
      <c r="C2084" t="s">
        <v>1303</v>
      </c>
      <c r="D2084" t="s">
        <v>753</v>
      </c>
      <c r="E2084" t="str">
        <f>_xlfn.XLOOKUP(Table1[[#This Row],[Product_ID]],[1]!Table1[Product_ID],[1]!Table1[Product_Name])</f>
        <v>Beauty Product 73</v>
      </c>
      <c r="F2084" t="str">
        <f>_xlfn.XLOOKUP(Table1[[#This Row],[Product_ID]],[1]!Table1[Product_ID],[1]!Table1[Category])</f>
        <v>Beauty</v>
      </c>
      <c r="G2084">
        <f>_xlfn.XLOOKUP(Table1[[#This Row],[Product_ID]],[1]!Table1[Product_ID],[1]!Table1[Unit_Price])</f>
        <v>626</v>
      </c>
      <c r="H2084">
        <f>_xlfn.XLOOKUP(Table1[[#This Row],[Product_ID]],[1]!Table1[Product_ID],[1]!Table1[Cost])</f>
        <v>438.2</v>
      </c>
      <c r="I2084">
        <v>2</v>
      </c>
      <c r="J2084">
        <v>0</v>
      </c>
      <c r="K2084">
        <f>Table1[[#This Row],[Quantity]]*Table1[[#This Row],[Unit_Price]]</f>
        <v>1252</v>
      </c>
      <c r="L2084">
        <f>Table1[[#This Row],[Quantity]]*Table1[[#This Row],[Cost]]</f>
        <v>876.4</v>
      </c>
      <c r="M2084">
        <f>Table1[[#This Row],[Sales]]-Table1[[#This Row],[Total_Cost]]</f>
        <v>375.6</v>
      </c>
      <c r="N2084" s="1">
        <f>Table1[[#This Row],[Profit]]/Table1[[#This Row],[Sales]]</f>
        <v>0.30000000000000004</v>
      </c>
      <c r="O2084" t="str">
        <f>TEXT(Table1[[#This Row],[Order_Date]],"mmmm")</f>
        <v>February</v>
      </c>
      <c r="P2084">
        <f>YEAR(Table1[[#This Row],[Order_Date]])</f>
        <v>2024</v>
      </c>
      <c r="Q2084" t="str">
        <f>"Q"&amp;ROUNDUP(MONTH(Table1[[#This Row],[Order_Date]])/3,0)</f>
        <v>Q1</v>
      </c>
    </row>
    <row r="2085" spans="1:17" x14ac:dyDescent="0.25">
      <c r="A2085" t="s">
        <v>3737</v>
      </c>
      <c r="B2085" t="s">
        <v>3738</v>
      </c>
      <c r="C2085" t="s">
        <v>188</v>
      </c>
      <c r="D2085" t="s">
        <v>394</v>
      </c>
      <c r="E2085" t="str">
        <f>_xlfn.XLOOKUP(Table1[[#This Row],[Product_ID]],[1]!Table1[Product_ID],[1]!Table1[Product_Name])</f>
        <v>Electronics Product 45</v>
      </c>
      <c r="F2085" t="str">
        <f>_xlfn.XLOOKUP(Table1[[#This Row],[Product_ID]],[1]!Table1[Product_ID],[1]!Table1[Category])</f>
        <v>Electronics</v>
      </c>
      <c r="G2085">
        <f>_xlfn.XLOOKUP(Table1[[#This Row],[Product_ID]],[1]!Table1[Product_ID],[1]!Table1[Unit_Price])</f>
        <v>31300</v>
      </c>
      <c r="H2085">
        <f>_xlfn.XLOOKUP(Table1[[#This Row],[Product_ID]],[1]!Table1[Product_ID],[1]!Table1[Cost])</f>
        <v>18780</v>
      </c>
      <c r="I2085">
        <v>3</v>
      </c>
      <c r="J2085">
        <v>20</v>
      </c>
      <c r="K2085">
        <f>Table1[[#This Row],[Quantity]]*Table1[[#This Row],[Unit_Price]]</f>
        <v>93900</v>
      </c>
      <c r="L2085">
        <f>Table1[[#This Row],[Quantity]]*Table1[[#This Row],[Cost]]</f>
        <v>56340</v>
      </c>
      <c r="M2085">
        <f>Table1[[#This Row],[Sales]]-Table1[[#This Row],[Total_Cost]]</f>
        <v>37560</v>
      </c>
      <c r="N2085" s="1">
        <f>Table1[[#This Row],[Profit]]/Table1[[#This Row],[Sales]]</f>
        <v>0.4</v>
      </c>
      <c r="O2085" t="str">
        <f>TEXT(Table1[[#This Row],[Order_Date]],"mmmm")</f>
        <v>August</v>
      </c>
      <c r="P2085">
        <f>YEAR(Table1[[#This Row],[Order_Date]])</f>
        <v>2024</v>
      </c>
      <c r="Q2085" t="str">
        <f>"Q"&amp;ROUNDUP(MONTH(Table1[[#This Row],[Order_Date]])/3,0)</f>
        <v>Q3</v>
      </c>
    </row>
    <row r="2086" spans="1:17" x14ac:dyDescent="0.25">
      <c r="A2086" t="s">
        <v>3739</v>
      </c>
      <c r="B2086" t="s">
        <v>2834</v>
      </c>
      <c r="C2086" t="s">
        <v>3527</v>
      </c>
      <c r="D2086" t="s">
        <v>426</v>
      </c>
      <c r="E2086" t="str">
        <f>_xlfn.XLOOKUP(Table1[[#This Row],[Product_ID]],[1]!Table1[Product_ID],[1]!Table1[Product_Name])</f>
        <v>Clothing Product 95</v>
      </c>
      <c r="F2086" t="str">
        <f>_xlfn.XLOOKUP(Table1[[#This Row],[Product_ID]],[1]!Table1[Product_ID],[1]!Table1[Category])</f>
        <v>Clothing</v>
      </c>
      <c r="G2086">
        <f>_xlfn.XLOOKUP(Table1[[#This Row],[Product_ID]],[1]!Table1[Product_ID],[1]!Table1[Unit_Price])</f>
        <v>4520</v>
      </c>
      <c r="H2086">
        <f>_xlfn.XLOOKUP(Table1[[#This Row],[Product_ID]],[1]!Table1[Product_ID],[1]!Table1[Cost])</f>
        <v>3164</v>
      </c>
      <c r="I2086">
        <v>1</v>
      </c>
      <c r="J2086">
        <v>10</v>
      </c>
      <c r="K2086">
        <f>Table1[[#This Row],[Quantity]]*Table1[[#This Row],[Unit_Price]]</f>
        <v>4520</v>
      </c>
      <c r="L2086">
        <f>Table1[[#This Row],[Quantity]]*Table1[[#This Row],[Cost]]</f>
        <v>3164</v>
      </c>
      <c r="M2086">
        <f>Table1[[#This Row],[Sales]]-Table1[[#This Row],[Total_Cost]]</f>
        <v>1356</v>
      </c>
      <c r="N2086" s="1">
        <f>Table1[[#This Row],[Profit]]/Table1[[#This Row],[Sales]]</f>
        <v>0.3</v>
      </c>
      <c r="O2086" t="str">
        <f>TEXT(Table1[[#This Row],[Order_Date]],"mmmm")</f>
        <v>March</v>
      </c>
      <c r="P2086">
        <f>YEAR(Table1[[#This Row],[Order_Date]])</f>
        <v>2024</v>
      </c>
      <c r="Q2086" t="str">
        <f>"Q"&amp;ROUNDUP(MONTH(Table1[[#This Row],[Order_Date]])/3,0)</f>
        <v>Q1</v>
      </c>
    </row>
    <row r="2087" spans="1:17" x14ac:dyDescent="0.25">
      <c r="A2087" t="s">
        <v>3740</v>
      </c>
      <c r="B2087" t="s">
        <v>1427</v>
      </c>
      <c r="C2087" t="s">
        <v>880</v>
      </c>
      <c r="D2087" t="s">
        <v>171</v>
      </c>
      <c r="E2087" t="str">
        <f>_xlfn.XLOOKUP(Table1[[#This Row],[Product_ID]],[1]!Table1[Product_ID],[1]!Table1[Product_Name])</f>
        <v>Clothing Product 27</v>
      </c>
      <c r="F2087" t="str">
        <f>_xlfn.XLOOKUP(Table1[[#This Row],[Product_ID]],[1]!Table1[Product_ID],[1]!Table1[Category])</f>
        <v>Clothing</v>
      </c>
      <c r="G2087">
        <f>_xlfn.XLOOKUP(Table1[[#This Row],[Product_ID]],[1]!Table1[Product_ID],[1]!Table1[Unit_Price])</f>
        <v>4969</v>
      </c>
      <c r="H2087">
        <f>_xlfn.XLOOKUP(Table1[[#This Row],[Product_ID]],[1]!Table1[Product_ID],[1]!Table1[Cost])</f>
        <v>2484.5</v>
      </c>
      <c r="I2087">
        <v>3</v>
      </c>
      <c r="J2087">
        <v>5</v>
      </c>
      <c r="K2087">
        <f>Table1[[#This Row],[Quantity]]*Table1[[#This Row],[Unit_Price]]</f>
        <v>14907</v>
      </c>
      <c r="L2087">
        <f>Table1[[#This Row],[Quantity]]*Table1[[#This Row],[Cost]]</f>
        <v>7453.5</v>
      </c>
      <c r="M2087">
        <f>Table1[[#This Row],[Sales]]-Table1[[#This Row],[Total_Cost]]</f>
        <v>7453.5</v>
      </c>
      <c r="N2087" s="1">
        <f>Table1[[#This Row],[Profit]]/Table1[[#This Row],[Sales]]</f>
        <v>0.5</v>
      </c>
      <c r="O2087" t="str">
        <f>TEXT(Table1[[#This Row],[Order_Date]],"mmmm")</f>
        <v>April</v>
      </c>
      <c r="P2087">
        <f>YEAR(Table1[[#This Row],[Order_Date]])</f>
        <v>2025</v>
      </c>
      <c r="Q2087" t="str">
        <f>"Q"&amp;ROUNDUP(MONTH(Table1[[#This Row],[Order_Date]])/3,0)</f>
        <v>Q2</v>
      </c>
    </row>
    <row r="2088" spans="1:17" x14ac:dyDescent="0.25">
      <c r="A2088" t="s">
        <v>3741</v>
      </c>
      <c r="B2088" t="s">
        <v>121</v>
      </c>
      <c r="C2088" t="s">
        <v>2268</v>
      </c>
      <c r="D2088" t="s">
        <v>153</v>
      </c>
      <c r="E2088" t="str">
        <f>_xlfn.XLOOKUP(Table1[[#This Row],[Product_ID]],[1]!Table1[Product_ID],[1]!Table1[Product_Name])</f>
        <v>Beauty Product 98</v>
      </c>
      <c r="F2088" t="str">
        <f>_xlfn.XLOOKUP(Table1[[#This Row],[Product_ID]],[1]!Table1[Product_ID],[1]!Table1[Category])</f>
        <v>Beauty</v>
      </c>
      <c r="G2088">
        <f>_xlfn.XLOOKUP(Table1[[#This Row],[Product_ID]],[1]!Table1[Product_ID],[1]!Table1[Unit_Price])</f>
        <v>1661</v>
      </c>
      <c r="H2088">
        <f>_xlfn.XLOOKUP(Table1[[#This Row],[Product_ID]],[1]!Table1[Product_ID],[1]!Table1[Cost])</f>
        <v>830.5</v>
      </c>
      <c r="I2088">
        <v>5</v>
      </c>
      <c r="J2088">
        <v>0</v>
      </c>
      <c r="K2088">
        <f>Table1[[#This Row],[Quantity]]*Table1[[#This Row],[Unit_Price]]</f>
        <v>8305</v>
      </c>
      <c r="L2088">
        <f>Table1[[#This Row],[Quantity]]*Table1[[#This Row],[Cost]]</f>
        <v>4152.5</v>
      </c>
      <c r="M2088">
        <f>Table1[[#This Row],[Sales]]-Table1[[#This Row],[Total_Cost]]</f>
        <v>4152.5</v>
      </c>
      <c r="N2088" s="1">
        <f>Table1[[#This Row],[Profit]]/Table1[[#This Row],[Sales]]</f>
        <v>0.5</v>
      </c>
      <c r="O2088" t="str">
        <f>TEXT(Table1[[#This Row],[Order_Date]],"mmmm")</f>
        <v>December</v>
      </c>
      <c r="P2088">
        <f>YEAR(Table1[[#This Row],[Order_Date]])</f>
        <v>2024</v>
      </c>
      <c r="Q2088" t="str">
        <f>"Q"&amp;ROUNDUP(MONTH(Table1[[#This Row],[Order_Date]])/3,0)</f>
        <v>Q4</v>
      </c>
    </row>
    <row r="2089" spans="1:17" x14ac:dyDescent="0.25">
      <c r="A2089" t="s">
        <v>3742</v>
      </c>
      <c r="B2089" t="s">
        <v>1825</v>
      </c>
      <c r="C2089" t="s">
        <v>1970</v>
      </c>
      <c r="D2089" t="s">
        <v>111</v>
      </c>
      <c r="E2089" t="str">
        <f>_xlfn.XLOOKUP(Table1[[#This Row],[Product_ID]],[1]!Table1[Product_ID],[1]!Table1[Product_Name])</f>
        <v>Sports Product 20</v>
      </c>
      <c r="F2089" t="str">
        <f>_xlfn.XLOOKUP(Table1[[#This Row],[Product_ID]],[1]!Table1[Product_ID],[1]!Table1[Category])</f>
        <v>Sports</v>
      </c>
      <c r="G2089">
        <f>_xlfn.XLOOKUP(Table1[[#This Row],[Product_ID]],[1]!Table1[Product_ID],[1]!Table1[Unit_Price])</f>
        <v>11647</v>
      </c>
      <c r="H2089">
        <f>_xlfn.XLOOKUP(Table1[[#This Row],[Product_ID]],[1]!Table1[Product_ID],[1]!Table1[Cost])</f>
        <v>8152.9</v>
      </c>
      <c r="I2089">
        <v>4</v>
      </c>
      <c r="J2089">
        <v>5</v>
      </c>
      <c r="K2089">
        <f>Table1[[#This Row],[Quantity]]*Table1[[#This Row],[Unit_Price]]</f>
        <v>46588</v>
      </c>
      <c r="L2089">
        <f>Table1[[#This Row],[Quantity]]*Table1[[#This Row],[Cost]]</f>
        <v>32611.599999999999</v>
      </c>
      <c r="M2089">
        <f>Table1[[#This Row],[Sales]]-Table1[[#This Row],[Total_Cost]]</f>
        <v>13976.400000000001</v>
      </c>
      <c r="N2089" s="1">
        <f>Table1[[#This Row],[Profit]]/Table1[[#This Row],[Sales]]</f>
        <v>0.30000000000000004</v>
      </c>
      <c r="O2089" t="str">
        <f>TEXT(Table1[[#This Row],[Order_Date]],"mmmm")</f>
        <v>November</v>
      </c>
      <c r="P2089">
        <f>YEAR(Table1[[#This Row],[Order_Date]])</f>
        <v>2024</v>
      </c>
      <c r="Q2089" t="str">
        <f>"Q"&amp;ROUNDUP(MONTH(Table1[[#This Row],[Order_Date]])/3,0)</f>
        <v>Q4</v>
      </c>
    </row>
    <row r="2090" spans="1:17" x14ac:dyDescent="0.25">
      <c r="A2090" t="s">
        <v>3743</v>
      </c>
      <c r="B2090" t="s">
        <v>1326</v>
      </c>
      <c r="C2090" t="s">
        <v>666</v>
      </c>
      <c r="D2090" t="s">
        <v>25</v>
      </c>
      <c r="E2090" t="str">
        <f>_xlfn.XLOOKUP(Table1[[#This Row],[Product_ID]],[1]!Table1[Product_ID],[1]!Table1[Product_Name])</f>
        <v>Sports Product 7</v>
      </c>
      <c r="F2090" t="str">
        <f>_xlfn.XLOOKUP(Table1[[#This Row],[Product_ID]],[1]!Table1[Product_ID],[1]!Table1[Category])</f>
        <v>Sports</v>
      </c>
      <c r="G2090">
        <f>_xlfn.XLOOKUP(Table1[[#This Row],[Product_ID]],[1]!Table1[Product_ID],[1]!Table1[Unit_Price])</f>
        <v>5469</v>
      </c>
      <c r="H2090">
        <f>_xlfn.XLOOKUP(Table1[[#This Row],[Product_ID]],[1]!Table1[Product_ID],[1]!Table1[Cost])</f>
        <v>3281.4</v>
      </c>
      <c r="I2090">
        <v>1</v>
      </c>
      <c r="J2090">
        <v>0</v>
      </c>
      <c r="K2090">
        <f>Table1[[#This Row],[Quantity]]*Table1[[#This Row],[Unit_Price]]</f>
        <v>5469</v>
      </c>
      <c r="L2090">
        <f>Table1[[#This Row],[Quantity]]*Table1[[#This Row],[Cost]]</f>
        <v>3281.4</v>
      </c>
      <c r="M2090">
        <f>Table1[[#This Row],[Sales]]-Table1[[#This Row],[Total_Cost]]</f>
        <v>2187.6</v>
      </c>
      <c r="N2090" s="1">
        <f>Table1[[#This Row],[Profit]]/Table1[[#This Row],[Sales]]</f>
        <v>0.39999999999999997</v>
      </c>
      <c r="O2090" t="str">
        <f>TEXT(Table1[[#This Row],[Order_Date]],"mmmm")</f>
        <v>May</v>
      </c>
      <c r="P2090">
        <f>YEAR(Table1[[#This Row],[Order_Date]])</f>
        <v>2024</v>
      </c>
      <c r="Q2090" t="str">
        <f>"Q"&amp;ROUNDUP(MONTH(Table1[[#This Row],[Order_Date]])/3,0)</f>
        <v>Q2</v>
      </c>
    </row>
    <row r="2091" spans="1:17" x14ac:dyDescent="0.25">
      <c r="A2091" t="s">
        <v>3744</v>
      </c>
      <c r="B2091" t="s">
        <v>3250</v>
      </c>
      <c r="C2091" t="s">
        <v>1335</v>
      </c>
      <c r="D2091" t="s">
        <v>281</v>
      </c>
      <c r="E2091" t="str">
        <f>_xlfn.XLOOKUP(Table1[[#This Row],[Product_ID]],[1]!Table1[Product_ID],[1]!Table1[Product_Name])</f>
        <v>Sports Product 9</v>
      </c>
      <c r="F2091" t="str">
        <f>_xlfn.XLOOKUP(Table1[[#This Row],[Product_ID]],[1]!Table1[Product_ID],[1]!Table1[Category])</f>
        <v>Sports</v>
      </c>
      <c r="G2091">
        <f>_xlfn.XLOOKUP(Table1[[#This Row],[Product_ID]],[1]!Table1[Product_ID],[1]!Table1[Unit_Price])</f>
        <v>10891</v>
      </c>
      <c r="H2091">
        <f>_xlfn.XLOOKUP(Table1[[#This Row],[Product_ID]],[1]!Table1[Product_ID],[1]!Table1[Cost])</f>
        <v>5445.5</v>
      </c>
      <c r="I2091">
        <v>2</v>
      </c>
      <c r="J2091">
        <v>20</v>
      </c>
      <c r="K2091">
        <f>Table1[[#This Row],[Quantity]]*Table1[[#This Row],[Unit_Price]]</f>
        <v>21782</v>
      </c>
      <c r="L2091">
        <f>Table1[[#This Row],[Quantity]]*Table1[[#This Row],[Cost]]</f>
        <v>10891</v>
      </c>
      <c r="M2091">
        <f>Table1[[#This Row],[Sales]]-Table1[[#This Row],[Total_Cost]]</f>
        <v>10891</v>
      </c>
      <c r="N2091" s="1">
        <f>Table1[[#This Row],[Profit]]/Table1[[#This Row],[Sales]]</f>
        <v>0.5</v>
      </c>
      <c r="O2091" t="str">
        <f>TEXT(Table1[[#This Row],[Order_Date]],"mmmm")</f>
        <v>September</v>
      </c>
      <c r="P2091">
        <f>YEAR(Table1[[#This Row],[Order_Date]])</f>
        <v>2025</v>
      </c>
      <c r="Q2091" t="str">
        <f>"Q"&amp;ROUNDUP(MONTH(Table1[[#This Row],[Order_Date]])/3,0)</f>
        <v>Q3</v>
      </c>
    </row>
    <row r="2092" spans="1:17" x14ac:dyDescent="0.25">
      <c r="A2092" t="s">
        <v>3745</v>
      </c>
      <c r="B2092" t="s">
        <v>252</v>
      </c>
      <c r="C2092" t="s">
        <v>3019</v>
      </c>
      <c r="D2092" t="s">
        <v>409</v>
      </c>
      <c r="E2092" t="str">
        <f>_xlfn.XLOOKUP(Table1[[#This Row],[Product_ID]],[1]!Table1[Product_ID],[1]!Table1[Product_Name])</f>
        <v>Home &amp; Kitchen Product 68</v>
      </c>
      <c r="F2092" t="str">
        <f>_xlfn.XLOOKUP(Table1[[#This Row],[Product_ID]],[1]!Table1[Product_ID],[1]!Table1[Category])</f>
        <v>Home &amp; Kitchen</v>
      </c>
      <c r="G2092">
        <f>_xlfn.XLOOKUP(Table1[[#This Row],[Product_ID]],[1]!Table1[Product_ID],[1]!Table1[Unit_Price])</f>
        <v>7252</v>
      </c>
      <c r="H2092">
        <f>_xlfn.XLOOKUP(Table1[[#This Row],[Product_ID]],[1]!Table1[Product_ID],[1]!Table1[Cost])</f>
        <v>3626</v>
      </c>
      <c r="I2092">
        <v>1</v>
      </c>
      <c r="J2092">
        <v>20</v>
      </c>
      <c r="K2092">
        <f>Table1[[#This Row],[Quantity]]*Table1[[#This Row],[Unit_Price]]</f>
        <v>7252</v>
      </c>
      <c r="L2092">
        <f>Table1[[#This Row],[Quantity]]*Table1[[#This Row],[Cost]]</f>
        <v>3626</v>
      </c>
      <c r="M2092">
        <f>Table1[[#This Row],[Sales]]-Table1[[#This Row],[Total_Cost]]</f>
        <v>3626</v>
      </c>
      <c r="N2092" s="1">
        <f>Table1[[#This Row],[Profit]]/Table1[[#This Row],[Sales]]</f>
        <v>0.5</v>
      </c>
      <c r="O2092" t="str">
        <f>TEXT(Table1[[#This Row],[Order_Date]],"mmmm")</f>
        <v>October</v>
      </c>
      <c r="P2092">
        <f>YEAR(Table1[[#This Row],[Order_Date]])</f>
        <v>2025</v>
      </c>
      <c r="Q2092" t="str">
        <f>"Q"&amp;ROUNDUP(MONTH(Table1[[#This Row],[Order_Date]])/3,0)</f>
        <v>Q4</v>
      </c>
    </row>
    <row r="2093" spans="1:17" x14ac:dyDescent="0.25">
      <c r="A2093" t="s">
        <v>3746</v>
      </c>
      <c r="B2093" t="s">
        <v>69</v>
      </c>
      <c r="C2093" t="s">
        <v>937</v>
      </c>
      <c r="D2093" t="s">
        <v>855</v>
      </c>
      <c r="E2093" t="str">
        <f>_xlfn.XLOOKUP(Table1[[#This Row],[Product_ID]],[1]!Table1[Product_ID],[1]!Table1[Product_Name])</f>
        <v>Sports Product 62</v>
      </c>
      <c r="F2093" t="str">
        <f>_xlfn.XLOOKUP(Table1[[#This Row],[Product_ID]],[1]!Table1[Product_ID],[1]!Table1[Category])</f>
        <v>Sports</v>
      </c>
      <c r="G2093">
        <f>_xlfn.XLOOKUP(Table1[[#This Row],[Product_ID]],[1]!Table1[Product_ID],[1]!Table1[Unit_Price])</f>
        <v>2777</v>
      </c>
      <c r="H2093">
        <f>_xlfn.XLOOKUP(Table1[[#This Row],[Product_ID]],[1]!Table1[Product_ID],[1]!Table1[Cost])</f>
        <v>1943.9</v>
      </c>
      <c r="I2093">
        <v>1</v>
      </c>
      <c r="J2093">
        <v>15</v>
      </c>
      <c r="K2093">
        <f>Table1[[#This Row],[Quantity]]*Table1[[#This Row],[Unit_Price]]</f>
        <v>2777</v>
      </c>
      <c r="L2093">
        <f>Table1[[#This Row],[Quantity]]*Table1[[#This Row],[Cost]]</f>
        <v>1943.9</v>
      </c>
      <c r="M2093">
        <f>Table1[[#This Row],[Sales]]-Table1[[#This Row],[Total_Cost]]</f>
        <v>833.09999999999991</v>
      </c>
      <c r="N2093" s="1">
        <f>Table1[[#This Row],[Profit]]/Table1[[#This Row],[Sales]]</f>
        <v>0.3</v>
      </c>
      <c r="O2093" t="str">
        <f>TEXT(Table1[[#This Row],[Order_Date]],"mmmm")</f>
        <v>December</v>
      </c>
      <c r="P2093">
        <f>YEAR(Table1[[#This Row],[Order_Date]])</f>
        <v>2024</v>
      </c>
      <c r="Q2093" t="str">
        <f>"Q"&amp;ROUNDUP(MONTH(Table1[[#This Row],[Order_Date]])/3,0)</f>
        <v>Q4</v>
      </c>
    </row>
    <row r="2094" spans="1:17" x14ac:dyDescent="0.25">
      <c r="A2094" t="s">
        <v>3747</v>
      </c>
      <c r="B2094" t="s">
        <v>1247</v>
      </c>
      <c r="C2094" t="s">
        <v>2446</v>
      </c>
      <c r="D2094" t="s">
        <v>663</v>
      </c>
      <c r="E2094" t="str">
        <f>_xlfn.XLOOKUP(Table1[[#This Row],[Product_ID]],[1]!Table1[Product_ID],[1]!Table1[Product_Name])</f>
        <v>Electronics Product 34</v>
      </c>
      <c r="F2094" t="str">
        <f>_xlfn.XLOOKUP(Table1[[#This Row],[Product_ID]],[1]!Table1[Product_ID],[1]!Table1[Category])</f>
        <v>Electronics</v>
      </c>
      <c r="G2094">
        <f>_xlfn.XLOOKUP(Table1[[#This Row],[Product_ID]],[1]!Table1[Product_ID],[1]!Table1[Unit_Price])</f>
        <v>4860</v>
      </c>
      <c r="H2094">
        <f>_xlfn.XLOOKUP(Table1[[#This Row],[Product_ID]],[1]!Table1[Product_ID],[1]!Table1[Cost])</f>
        <v>2430</v>
      </c>
      <c r="I2094">
        <v>2</v>
      </c>
      <c r="J2094">
        <v>20</v>
      </c>
      <c r="K2094">
        <f>Table1[[#This Row],[Quantity]]*Table1[[#This Row],[Unit_Price]]</f>
        <v>9720</v>
      </c>
      <c r="L2094">
        <f>Table1[[#This Row],[Quantity]]*Table1[[#This Row],[Cost]]</f>
        <v>4860</v>
      </c>
      <c r="M2094">
        <f>Table1[[#This Row],[Sales]]-Table1[[#This Row],[Total_Cost]]</f>
        <v>4860</v>
      </c>
      <c r="N2094" s="1">
        <f>Table1[[#This Row],[Profit]]/Table1[[#This Row],[Sales]]</f>
        <v>0.5</v>
      </c>
      <c r="O2094" t="str">
        <f>TEXT(Table1[[#This Row],[Order_Date]],"mmmm")</f>
        <v>July</v>
      </c>
      <c r="P2094">
        <f>YEAR(Table1[[#This Row],[Order_Date]])</f>
        <v>2024</v>
      </c>
      <c r="Q2094" t="str">
        <f>"Q"&amp;ROUNDUP(MONTH(Table1[[#This Row],[Order_Date]])/3,0)</f>
        <v>Q3</v>
      </c>
    </row>
    <row r="2095" spans="1:17" x14ac:dyDescent="0.25">
      <c r="A2095" t="s">
        <v>3748</v>
      </c>
      <c r="B2095" t="s">
        <v>1425</v>
      </c>
      <c r="C2095" t="s">
        <v>1235</v>
      </c>
      <c r="D2095" t="s">
        <v>567</v>
      </c>
      <c r="E2095" t="str">
        <f>_xlfn.XLOOKUP(Table1[[#This Row],[Product_ID]],[1]!Table1[Product_ID],[1]!Table1[Product_Name])</f>
        <v>Beauty Product 52</v>
      </c>
      <c r="F2095" t="str">
        <f>_xlfn.XLOOKUP(Table1[[#This Row],[Product_ID]],[1]!Table1[Product_ID],[1]!Table1[Category])</f>
        <v>Beauty</v>
      </c>
      <c r="G2095">
        <f>_xlfn.XLOOKUP(Table1[[#This Row],[Product_ID]],[1]!Table1[Product_ID],[1]!Table1[Unit_Price])</f>
        <v>192</v>
      </c>
      <c r="H2095">
        <f>_xlfn.XLOOKUP(Table1[[#This Row],[Product_ID]],[1]!Table1[Product_ID],[1]!Table1[Cost])</f>
        <v>96</v>
      </c>
      <c r="I2095">
        <v>2</v>
      </c>
      <c r="J2095">
        <v>5</v>
      </c>
      <c r="K2095">
        <f>Table1[[#This Row],[Quantity]]*Table1[[#This Row],[Unit_Price]]</f>
        <v>384</v>
      </c>
      <c r="L2095">
        <f>Table1[[#This Row],[Quantity]]*Table1[[#This Row],[Cost]]</f>
        <v>192</v>
      </c>
      <c r="M2095">
        <f>Table1[[#This Row],[Sales]]-Table1[[#This Row],[Total_Cost]]</f>
        <v>192</v>
      </c>
      <c r="N2095" s="1">
        <f>Table1[[#This Row],[Profit]]/Table1[[#This Row],[Sales]]</f>
        <v>0.5</v>
      </c>
      <c r="O2095" t="str">
        <f>TEXT(Table1[[#This Row],[Order_Date]],"mmmm")</f>
        <v>September</v>
      </c>
      <c r="P2095">
        <f>YEAR(Table1[[#This Row],[Order_Date]])</f>
        <v>2024</v>
      </c>
      <c r="Q2095" t="str">
        <f>"Q"&amp;ROUNDUP(MONTH(Table1[[#This Row],[Order_Date]])/3,0)</f>
        <v>Q3</v>
      </c>
    </row>
    <row r="2096" spans="1:17" x14ac:dyDescent="0.25">
      <c r="A2096" t="s">
        <v>3749</v>
      </c>
      <c r="B2096" t="s">
        <v>1552</v>
      </c>
      <c r="C2096" t="s">
        <v>801</v>
      </c>
      <c r="D2096" t="s">
        <v>331</v>
      </c>
      <c r="E2096" t="str">
        <f>_xlfn.XLOOKUP(Table1[[#This Row],[Product_ID]],[1]!Table1[Product_ID],[1]!Table1[Product_Name])</f>
        <v>Electronics Product 24</v>
      </c>
      <c r="F2096" t="str">
        <f>_xlfn.XLOOKUP(Table1[[#This Row],[Product_ID]],[1]!Table1[Product_ID],[1]!Table1[Category])</f>
        <v>Electronics</v>
      </c>
      <c r="G2096">
        <f>_xlfn.XLOOKUP(Table1[[#This Row],[Product_ID]],[1]!Table1[Product_ID],[1]!Table1[Unit_Price])</f>
        <v>9702</v>
      </c>
      <c r="H2096">
        <f>_xlfn.XLOOKUP(Table1[[#This Row],[Product_ID]],[1]!Table1[Product_ID],[1]!Table1[Cost])</f>
        <v>4851</v>
      </c>
      <c r="I2096">
        <v>1</v>
      </c>
      <c r="J2096">
        <v>5</v>
      </c>
      <c r="K2096">
        <f>Table1[[#This Row],[Quantity]]*Table1[[#This Row],[Unit_Price]]</f>
        <v>9702</v>
      </c>
      <c r="L2096">
        <f>Table1[[#This Row],[Quantity]]*Table1[[#This Row],[Cost]]</f>
        <v>4851</v>
      </c>
      <c r="M2096">
        <f>Table1[[#This Row],[Sales]]-Table1[[#This Row],[Total_Cost]]</f>
        <v>4851</v>
      </c>
      <c r="N2096" s="1">
        <f>Table1[[#This Row],[Profit]]/Table1[[#This Row],[Sales]]</f>
        <v>0.5</v>
      </c>
      <c r="O2096" t="str">
        <f>TEXT(Table1[[#This Row],[Order_Date]],"mmmm")</f>
        <v>November</v>
      </c>
      <c r="P2096">
        <f>YEAR(Table1[[#This Row],[Order_Date]])</f>
        <v>2024</v>
      </c>
      <c r="Q2096" t="str">
        <f>"Q"&amp;ROUNDUP(MONTH(Table1[[#This Row],[Order_Date]])/3,0)</f>
        <v>Q4</v>
      </c>
    </row>
    <row r="2097" spans="1:17" x14ac:dyDescent="0.25">
      <c r="A2097" t="s">
        <v>3750</v>
      </c>
      <c r="B2097" t="s">
        <v>1028</v>
      </c>
      <c r="C2097" t="s">
        <v>1484</v>
      </c>
      <c r="D2097" t="s">
        <v>377</v>
      </c>
      <c r="E2097" t="str">
        <f>_xlfn.XLOOKUP(Table1[[#This Row],[Product_ID]],[1]!Table1[Product_ID],[1]!Table1[Product_Name])</f>
        <v>Sports Product 2</v>
      </c>
      <c r="F2097" t="str">
        <f>_xlfn.XLOOKUP(Table1[[#This Row],[Product_ID]],[1]!Table1[Product_ID],[1]!Table1[Category])</f>
        <v>Sports</v>
      </c>
      <c r="G2097">
        <f>_xlfn.XLOOKUP(Table1[[#This Row],[Product_ID]],[1]!Table1[Product_ID],[1]!Table1[Unit_Price])</f>
        <v>4241</v>
      </c>
      <c r="H2097">
        <f>_xlfn.XLOOKUP(Table1[[#This Row],[Product_ID]],[1]!Table1[Product_ID],[1]!Table1[Cost])</f>
        <v>2120.5</v>
      </c>
      <c r="I2097">
        <v>3</v>
      </c>
      <c r="J2097">
        <v>10</v>
      </c>
      <c r="K2097">
        <f>Table1[[#This Row],[Quantity]]*Table1[[#This Row],[Unit_Price]]</f>
        <v>12723</v>
      </c>
      <c r="L2097">
        <f>Table1[[#This Row],[Quantity]]*Table1[[#This Row],[Cost]]</f>
        <v>6361.5</v>
      </c>
      <c r="M2097">
        <f>Table1[[#This Row],[Sales]]-Table1[[#This Row],[Total_Cost]]</f>
        <v>6361.5</v>
      </c>
      <c r="N2097" s="1">
        <f>Table1[[#This Row],[Profit]]/Table1[[#This Row],[Sales]]</f>
        <v>0.5</v>
      </c>
      <c r="O2097" t="str">
        <f>TEXT(Table1[[#This Row],[Order_Date]],"mmmm")</f>
        <v>December</v>
      </c>
      <c r="P2097">
        <f>YEAR(Table1[[#This Row],[Order_Date]])</f>
        <v>2024</v>
      </c>
      <c r="Q2097" t="str">
        <f>"Q"&amp;ROUNDUP(MONTH(Table1[[#This Row],[Order_Date]])/3,0)</f>
        <v>Q4</v>
      </c>
    </row>
    <row r="2098" spans="1:17" x14ac:dyDescent="0.25">
      <c r="A2098" t="s">
        <v>3751</v>
      </c>
      <c r="B2098" t="s">
        <v>1297</v>
      </c>
      <c r="C2098" t="s">
        <v>1348</v>
      </c>
      <c r="D2098" t="s">
        <v>373</v>
      </c>
      <c r="E2098" t="str">
        <f>_xlfn.XLOOKUP(Table1[[#This Row],[Product_ID]],[1]!Table1[Product_ID],[1]!Table1[Product_Name])</f>
        <v>Sports Product 26</v>
      </c>
      <c r="F2098" t="str">
        <f>_xlfn.XLOOKUP(Table1[[#This Row],[Product_ID]],[1]!Table1[Product_ID],[1]!Table1[Category])</f>
        <v>Sports</v>
      </c>
      <c r="G2098">
        <f>_xlfn.XLOOKUP(Table1[[#This Row],[Product_ID]],[1]!Table1[Product_ID],[1]!Table1[Unit_Price])</f>
        <v>4882</v>
      </c>
      <c r="H2098">
        <f>_xlfn.XLOOKUP(Table1[[#This Row],[Product_ID]],[1]!Table1[Product_ID],[1]!Table1[Cost])</f>
        <v>2929.2</v>
      </c>
      <c r="I2098">
        <v>2</v>
      </c>
      <c r="J2098">
        <v>10</v>
      </c>
      <c r="K2098">
        <f>Table1[[#This Row],[Quantity]]*Table1[[#This Row],[Unit_Price]]</f>
        <v>9764</v>
      </c>
      <c r="L2098">
        <f>Table1[[#This Row],[Quantity]]*Table1[[#This Row],[Cost]]</f>
        <v>5858.4</v>
      </c>
      <c r="M2098">
        <f>Table1[[#This Row],[Sales]]-Table1[[#This Row],[Total_Cost]]</f>
        <v>3905.6000000000004</v>
      </c>
      <c r="N2098" s="1">
        <f>Table1[[#This Row],[Profit]]/Table1[[#This Row],[Sales]]</f>
        <v>0.4</v>
      </c>
      <c r="O2098" t="str">
        <f>TEXT(Table1[[#This Row],[Order_Date]],"mmmm")</f>
        <v>April</v>
      </c>
      <c r="P2098">
        <f>YEAR(Table1[[#This Row],[Order_Date]])</f>
        <v>2024</v>
      </c>
      <c r="Q2098" t="str">
        <f>"Q"&amp;ROUNDUP(MONTH(Table1[[#This Row],[Order_Date]])/3,0)</f>
        <v>Q2</v>
      </c>
    </row>
    <row r="2099" spans="1:17" x14ac:dyDescent="0.25">
      <c r="A2099" t="s">
        <v>3752</v>
      </c>
      <c r="B2099" t="s">
        <v>1576</v>
      </c>
      <c r="C2099" t="s">
        <v>2214</v>
      </c>
      <c r="D2099" t="s">
        <v>104</v>
      </c>
      <c r="E2099" t="str">
        <f>_xlfn.XLOOKUP(Table1[[#This Row],[Product_ID]],[1]!Table1[Product_ID],[1]!Table1[Product_Name])</f>
        <v>Electronics Product 72</v>
      </c>
      <c r="F2099" t="str">
        <f>_xlfn.XLOOKUP(Table1[[#This Row],[Product_ID]],[1]!Table1[Product_ID],[1]!Table1[Category])</f>
        <v>Electronics</v>
      </c>
      <c r="G2099">
        <f>_xlfn.XLOOKUP(Table1[[#This Row],[Product_ID]],[1]!Table1[Product_ID],[1]!Table1[Unit_Price])</f>
        <v>27555</v>
      </c>
      <c r="H2099">
        <f>_xlfn.XLOOKUP(Table1[[#This Row],[Product_ID]],[1]!Table1[Product_ID],[1]!Table1[Cost])</f>
        <v>19288.5</v>
      </c>
      <c r="I2099">
        <v>1</v>
      </c>
      <c r="J2099">
        <v>15</v>
      </c>
      <c r="K2099">
        <f>Table1[[#This Row],[Quantity]]*Table1[[#This Row],[Unit_Price]]</f>
        <v>27555</v>
      </c>
      <c r="L2099">
        <f>Table1[[#This Row],[Quantity]]*Table1[[#This Row],[Cost]]</f>
        <v>19288.5</v>
      </c>
      <c r="M2099">
        <f>Table1[[#This Row],[Sales]]-Table1[[#This Row],[Total_Cost]]</f>
        <v>8266.5</v>
      </c>
      <c r="N2099" s="1">
        <f>Table1[[#This Row],[Profit]]/Table1[[#This Row],[Sales]]</f>
        <v>0.3</v>
      </c>
      <c r="O2099" t="str">
        <f>TEXT(Table1[[#This Row],[Order_Date]],"mmmm")</f>
        <v>March</v>
      </c>
      <c r="P2099">
        <f>YEAR(Table1[[#This Row],[Order_Date]])</f>
        <v>2025</v>
      </c>
      <c r="Q2099" t="str">
        <f>"Q"&amp;ROUNDUP(MONTH(Table1[[#This Row],[Order_Date]])/3,0)</f>
        <v>Q1</v>
      </c>
    </row>
    <row r="2100" spans="1:17" x14ac:dyDescent="0.25">
      <c r="A2100" t="s">
        <v>3753</v>
      </c>
      <c r="B2100" t="s">
        <v>1890</v>
      </c>
      <c r="C2100" t="s">
        <v>3754</v>
      </c>
      <c r="D2100" t="s">
        <v>898</v>
      </c>
      <c r="E2100" t="str">
        <f>_xlfn.XLOOKUP(Table1[[#This Row],[Product_ID]],[1]!Table1[Product_ID],[1]!Table1[Product_Name])</f>
        <v>Sports Product 29</v>
      </c>
      <c r="F2100" t="str">
        <f>_xlfn.XLOOKUP(Table1[[#This Row],[Product_ID]],[1]!Table1[Product_ID],[1]!Table1[Category])</f>
        <v>Sports</v>
      </c>
      <c r="G2100">
        <f>_xlfn.XLOOKUP(Table1[[#This Row],[Product_ID]],[1]!Table1[Product_ID],[1]!Table1[Unit_Price])</f>
        <v>2105</v>
      </c>
      <c r="H2100">
        <f>_xlfn.XLOOKUP(Table1[[#This Row],[Product_ID]],[1]!Table1[Product_ID],[1]!Table1[Cost])</f>
        <v>1263</v>
      </c>
      <c r="I2100">
        <v>3</v>
      </c>
      <c r="J2100">
        <v>10</v>
      </c>
      <c r="K2100">
        <f>Table1[[#This Row],[Quantity]]*Table1[[#This Row],[Unit_Price]]</f>
        <v>6315</v>
      </c>
      <c r="L2100">
        <f>Table1[[#This Row],[Quantity]]*Table1[[#This Row],[Cost]]</f>
        <v>3789</v>
      </c>
      <c r="M2100">
        <f>Table1[[#This Row],[Sales]]-Table1[[#This Row],[Total_Cost]]</f>
        <v>2526</v>
      </c>
      <c r="N2100" s="1">
        <f>Table1[[#This Row],[Profit]]/Table1[[#This Row],[Sales]]</f>
        <v>0.4</v>
      </c>
      <c r="O2100" t="str">
        <f>TEXT(Table1[[#This Row],[Order_Date]],"mmmm")</f>
        <v>July</v>
      </c>
      <c r="P2100">
        <f>YEAR(Table1[[#This Row],[Order_Date]])</f>
        <v>2025</v>
      </c>
      <c r="Q2100" t="str">
        <f>"Q"&amp;ROUNDUP(MONTH(Table1[[#This Row],[Order_Date]])/3,0)</f>
        <v>Q3</v>
      </c>
    </row>
    <row r="2101" spans="1:17" x14ac:dyDescent="0.25">
      <c r="A2101" t="s">
        <v>3755</v>
      </c>
      <c r="B2101" t="s">
        <v>1182</v>
      </c>
      <c r="C2101" t="s">
        <v>316</v>
      </c>
      <c r="D2101" t="s">
        <v>454</v>
      </c>
      <c r="E2101" t="str">
        <f>_xlfn.XLOOKUP(Table1[[#This Row],[Product_ID]],[1]!Table1[Product_ID],[1]!Table1[Product_Name])</f>
        <v>Home &amp; Kitchen Product 94</v>
      </c>
      <c r="F2101" t="str">
        <f>_xlfn.XLOOKUP(Table1[[#This Row],[Product_ID]],[1]!Table1[Product_ID],[1]!Table1[Category])</f>
        <v>Home &amp; Kitchen</v>
      </c>
      <c r="G2101">
        <f>_xlfn.XLOOKUP(Table1[[#This Row],[Product_ID]],[1]!Table1[Product_ID],[1]!Table1[Unit_Price])</f>
        <v>13434</v>
      </c>
      <c r="H2101">
        <f>_xlfn.XLOOKUP(Table1[[#This Row],[Product_ID]],[1]!Table1[Product_ID],[1]!Table1[Cost])</f>
        <v>9403.7999999999993</v>
      </c>
      <c r="I2101">
        <v>4</v>
      </c>
      <c r="J2101">
        <v>20</v>
      </c>
      <c r="K2101">
        <f>Table1[[#This Row],[Quantity]]*Table1[[#This Row],[Unit_Price]]</f>
        <v>53736</v>
      </c>
      <c r="L2101">
        <f>Table1[[#This Row],[Quantity]]*Table1[[#This Row],[Cost]]</f>
        <v>37615.199999999997</v>
      </c>
      <c r="M2101">
        <f>Table1[[#This Row],[Sales]]-Table1[[#This Row],[Total_Cost]]</f>
        <v>16120.800000000003</v>
      </c>
      <c r="N2101" s="1">
        <f>Table1[[#This Row],[Profit]]/Table1[[#This Row],[Sales]]</f>
        <v>0.30000000000000004</v>
      </c>
      <c r="O2101" t="str">
        <f>TEXT(Table1[[#This Row],[Order_Date]],"mmmm")</f>
        <v>January</v>
      </c>
      <c r="P2101">
        <f>YEAR(Table1[[#This Row],[Order_Date]])</f>
        <v>2024</v>
      </c>
      <c r="Q2101" t="str">
        <f>"Q"&amp;ROUNDUP(MONTH(Table1[[#This Row],[Order_Date]])/3,0)</f>
        <v>Q1</v>
      </c>
    </row>
    <row r="2102" spans="1:17" x14ac:dyDescent="0.25">
      <c r="A2102" t="s">
        <v>3756</v>
      </c>
      <c r="B2102" t="s">
        <v>1500</v>
      </c>
      <c r="C2102" t="s">
        <v>2568</v>
      </c>
      <c r="D2102" t="s">
        <v>999</v>
      </c>
      <c r="E2102" t="str">
        <f>_xlfn.XLOOKUP(Table1[[#This Row],[Product_ID]],[1]!Table1[Product_ID],[1]!Table1[Product_Name])</f>
        <v>Beauty Product 51</v>
      </c>
      <c r="F2102" t="str">
        <f>_xlfn.XLOOKUP(Table1[[#This Row],[Product_ID]],[1]!Table1[Product_ID],[1]!Table1[Category])</f>
        <v>Beauty</v>
      </c>
      <c r="G2102">
        <f>_xlfn.XLOOKUP(Table1[[#This Row],[Product_ID]],[1]!Table1[Product_ID],[1]!Table1[Unit_Price])</f>
        <v>1507</v>
      </c>
      <c r="H2102">
        <f>_xlfn.XLOOKUP(Table1[[#This Row],[Product_ID]],[1]!Table1[Product_ID],[1]!Table1[Cost])</f>
        <v>753.5</v>
      </c>
      <c r="I2102">
        <v>5</v>
      </c>
      <c r="J2102">
        <v>15</v>
      </c>
      <c r="K2102">
        <f>Table1[[#This Row],[Quantity]]*Table1[[#This Row],[Unit_Price]]</f>
        <v>7535</v>
      </c>
      <c r="L2102">
        <f>Table1[[#This Row],[Quantity]]*Table1[[#This Row],[Cost]]</f>
        <v>3767.5</v>
      </c>
      <c r="M2102">
        <f>Table1[[#This Row],[Sales]]-Table1[[#This Row],[Total_Cost]]</f>
        <v>3767.5</v>
      </c>
      <c r="N2102" s="1">
        <f>Table1[[#This Row],[Profit]]/Table1[[#This Row],[Sales]]</f>
        <v>0.5</v>
      </c>
      <c r="O2102" t="str">
        <f>TEXT(Table1[[#This Row],[Order_Date]],"mmmm")</f>
        <v>June</v>
      </c>
      <c r="P2102">
        <f>YEAR(Table1[[#This Row],[Order_Date]])</f>
        <v>2024</v>
      </c>
      <c r="Q2102" t="str">
        <f>"Q"&amp;ROUNDUP(MONTH(Table1[[#This Row],[Order_Date]])/3,0)</f>
        <v>Q2</v>
      </c>
    </row>
    <row r="2103" spans="1:17" x14ac:dyDescent="0.25">
      <c r="A2103" t="s">
        <v>3757</v>
      </c>
      <c r="B2103" t="s">
        <v>2346</v>
      </c>
      <c r="C2103" t="s">
        <v>3187</v>
      </c>
      <c r="D2103" t="s">
        <v>67</v>
      </c>
      <c r="E2103" t="str">
        <f>_xlfn.XLOOKUP(Table1[[#This Row],[Product_ID]],[1]!Table1[Product_ID],[1]!Table1[Product_Name])</f>
        <v>Home &amp; Kitchen Product 12</v>
      </c>
      <c r="F2103" t="str">
        <f>_xlfn.XLOOKUP(Table1[[#This Row],[Product_ID]],[1]!Table1[Product_ID],[1]!Table1[Category])</f>
        <v>Home &amp; Kitchen</v>
      </c>
      <c r="G2103">
        <f>_xlfn.XLOOKUP(Table1[[#This Row],[Product_ID]],[1]!Table1[Product_ID],[1]!Table1[Unit_Price])</f>
        <v>1513</v>
      </c>
      <c r="H2103">
        <f>_xlfn.XLOOKUP(Table1[[#This Row],[Product_ID]],[1]!Table1[Product_ID],[1]!Table1[Cost])</f>
        <v>907.8</v>
      </c>
      <c r="I2103">
        <v>4</v>
      </c>
      <c r="J2103">
        <v>20</v>
      </c>
      <c r="K2103">
        <f>Table1[[#This Row],[Quantity]]*Table1[[#This Row],[Unit_Price]]</f>
        <v>6052</v>
      </c>
      <c r="L2103">
        <f>Table1[[#This Row],[Quantity]]*Table1[[#This Row],[Cost]]</f>
        <v>3631.2</v>
      </c>
      <c r="M2103">
        <f>Table1[[#This Row],[Sales]]-Table1[[#This Row],[Total_Cost]]</f>
        <v>2420.8000000000002</v>
      </c>
      <c r="N2103" s="1">
        <f>Table1[[#This Row],[Profit]]/Table1[[#This Row],[Sales]]</f>
        <v>0.4</v>
      </c>
      <c r="O2103" t="str">
        <f>TEXT(Table1[[#This Row],[Order_Date]],"mmmm")</f>
        <v>April</v>
      </c>
      <c r="P2103">
        <f>YEAR(Table1[[#This Row],[Order_Date]])</f>
        <v>2024</v>
      </c>
      <c r="Q2103" t="str">
        <f>"Q"&amp;ROUNDUP(MONTH(Table1[[#This Row],[Order_Date]])/3,0)</f>
        <v>Q2</v>
      </c>
    </row>
    <row r="2104" spans="1:17" x14ac:dyDescent="0.25">
      <c r="A2104" t="s">
        <v>3758</v>
      </c>
      <c r="B2104" t="s">
        <v>1492</v>
      </c>
      <c r="C2104" t="s">
        <v>854</v>
      </c>
      <c r="D2104" t="s">
        <v>17</v>
      </c>
      <c r="E2104" t="str">
        <f>_xlfn.XLOOKUP(Table1[[#This Row],[Product_ID]],[1]!Table1[Product_ID],[1]!Table1[Product_Name])</f>
        <v>Clothing Product 38</v>
      </c>
      <c r="F2104" t="str">
        <f>_xlfn.XLOOKUP(Table1[[#This Row],[Product_ID]],[1]!Table1[Product_ID],[1]!Table1[Category])</f>
        <v>Clothing</v>
      </c>
      <c r="G2104">
        <f>_xlfn.XLOOKUP(Table1[[#This Row],[Product_ID]],[1]!Table1[Product_ID],[1]!Table1[Unit_Price])</f>
        <v>413</v>
      </c>
      <c r="H2104">
        <f>_xlfn.XLOOKUP(Table1[[#This Row],[Product_ID]],[1]!Table1[Product_ID],[1]!Table1[Cost])</f>
        <v>247.8</v>
      </c>
      <c r="I2104">
        <v>5</v>
      </c>
      <c r="J2104">
        <v>0</v>
      </c>
      <c r="K2104">
        <f>Table1[[#This Row],[Quantity]]*Table1[[#This Row],[Unit_Price]]</f>
        <v>2065</v>
      </c>
      <c r="L2104">
        <f>Table1[[#This Row],[Quantity]]*Table1[[#This Row],[Cost]]</f>
        <v>1239</v>
      </c>
      <c r="M2104">
        <f>Table1[[#This Row],[Sales]]-Table1[[#This Row],[Total_Cost]]</f>
        <v>826</v>
      </c>
      <c r="N2104" s="1">
        <f>Table1[[#This Row],[Profit]]/Table1[[#This Row],[Sales]]</f>
        <v>0.4</v>
      </c>
      <c r="O2104" t="str">
        <f>TEXT(Table1[[#This Row],[Order_Date]],"mmmm")</f>
        <v>July</v>
      </c>
      <c r="P2104">
        <f>YEAR(Table1[[#This Row],[Order_Date]])</f>
        <v>2024</v>
      </c>
      <c r="Q2104" t="str">
        <f>"Q"&amp;ROUNDUP(MONTH(Table1[[#This Row],[Order_Date]])/3,0)</f>
        <v>Q3</v>
      </c>
    </row>
    <row r="2105" spans="1:17" x14ac:dyDescent="0.25">
      <c r="A2105" t="s">
        <v>3759</v>
      </c>
      <c r="B2105" t="s">
        <v>620</v>
      </c>
      <c r="C2105" t="s">
        <v>3215</v>
      </c>
      <c r="D2105" t="s">
        <v>663</v>
      </c>
      <c r="E2105" t="str">
        <f>_xlfn.XLOOKUP(Table1[[#This Row],[Product_ID]],[1]!Table1[Product_ID],[1]!Table1[Product_Name])</f>
        <v>Electronics Product 34</v>
      </c>
      <c r="F2105" t="str">
        <f>_xlfn.XLOOKUP(Table1[[#This Row],[Product_ID]],[1]!Table1[Product_ID],[1]!Table1[Category])</f>
        <v>Electronics</v>
      </c>
      <c r="G2105">
        <f>_xlfn.XLOOKUP(Table1[[#This Row],[Product_ID]],[1]!Table1[Product_ID],[1]!Table1[Unit_Price])</f>
        <v>4860</v>
      </c>
      <c r="H2105">
        <f>_xlfn.XLOOKUP(Table1[[#This Row],[Product_ID]],[1]!Table1[Product_ID],[1]!Table1[Cost])</f>
        <v>2430</v>
      </c>
      <c r="I2105">
        <v>3</v>
      </c>
      <c r="J2105">
        <v>5</v>
      </c>
      <c r="K2105">
        <f>Table1[[#This Row],[Quantity]]*Table1[[#This Row],[Unit_Price]]</f>
        <v>14580</v>
      </c>
      <c r="L2105">
        <f>Table1[[#This Row],[Quantity]]*Table1[[#This Row],[Cost]]</f>
        <v>7290</v>
      </c>
      <c r="M2105">
        <f>Table1[[#This Row],[Sales]]-Table1[[#This Row],[Total_Cost]]</f>
        <v>7290</v>
      </c>
      <c r="N2105" s="1">
        <f>Table1[[#This Row],[Profit]]/Table1[[#This Row],[Sales]]</f>
        <v>0.5</v>
      </c>
      <c r="O2105" t="str">
        <f>TEXT(Table1[[#This Row],[Order_Date]],"mmmm")</f>
        <v>April</v>
      </c>
      <c r="P2105">
        <f>YEAR(Table1[[#This Row],[Order_Date]])</f>
        <v>2024</v>
      </c>
      <c r="Q2105" t="str">
        <f>"Q"&amp;ROUNDUP(MONTH(Table1[[#This Row],[Order_Date]])/3,0)</f>
        <v>Q2</v>
      </c>
    </row>
    <row r="2106" spans="1:17" x14ac:dyDescent="0.25">
      <c r="A2106" t="s">
        <v>3760</v>
      </c>
      <c r="B2106" t="s">
        <v>2541</v>
      </c>
      <c r="C2106" t="s">
        <v>1272</v>
      </c>
      <c r="D2106" t="s">
        <v>115</v>
      </c>
      <c r="E2106" t="str">
        <f>_xlfn.XLOOKUP(Table1[[#This Row],[Product_ID]],[1]!Table1[Product_ID],[1]!Table1[Product_Name])</f>
        <v>Beauty Product 85</v>
      </c>
      <c r="F2106" t="str">
        <f>_xlfn.XLOOKUP(Table1[[#This Row],[Product_ID]],[1]!Table1[Product_ID],[1]!Table1[Category])</f>
        <v>Beauty</v>
      </c>
      <c r="G2106">
        <f>_xlfn.XLOOKUP(Table1[[#This Row],[Product_ID]],[1]!Table1[Product_ID],[1]!Table1[Unit_Price])</f>
        <v>1436</v>
      </c>
      <c r="H2106">
        <f>_xlfn.XLOOKUP(Table1[[#This Row],[Product_ID]],[1]!Table1[Product_ID],[1]!Table1[Cost])</f>
        <v>1005.2</v>
      </c>
      <c r="I2106">
        <v>4</v>
      </c>
      <c r="J2106">
        <v>5</v>
      </c>
      <c r="K2106">
        <f>Table1[[#This Row],[Quantity]]*Table1[[#This Row],[Unit_Price]]</f>
        <v>5744</v>
      </c>
      <c r="L2106">
        <f>Table1[[#This Row],[Quantity]]*Table1[[#This Row],[Cost]]</f>
        <v>4020.8</v>
      </c>
      <c r="M2106">
        <f>Table1[[#This Row],[Sales]]-Table1[[#This Row],[Total_Cost]]</f>
        <v>1723.1999999999998</v>
      </c>
      <c r="N2106" s="1">
        <f>Table1[[#This Row],[Profit]]/Table1[[#This Row],[Sales]]</f>
        <v>0.3</v>
      </c>
      <c r="O2106" t="str">
        <f>TEXT(Table1[[#This Row],[Order_Date]],"mmmm")</f>
        <v>June</v>
      </c>
      <c r="P2106">
        <f>YEAR(Table1[[#This Row],[Order_Date]])</f>
        <v>2025</v>
      </c>
      <c r="Q2106" t="str">
        <f>"Q"&amp;ROUNDUP(MONTH(Table1[[#This Row],[Order_Date]])/3,0)</f>
        <v>Q2</v>
      </c>
    </row>
    <row r="2107" spans="1:17" x14ac:dyDescent="0.25">
      <c r="A2107" t="s">
        <v>3761</v>
      </c>
      <c r="B2107" t="s">
        <v>375</v>
      </c>
      <c r="C2107" t="s">
        <v>3762</v>
      </c>
      <c r="D2107" t="s">
        <v>570</v>
      </c>
      <c r="E2107" t="str">
        <f>_xlfn.XLOOKUP(Table1[[#This Row],[Product_ID]],[1]!Table1[Product_ID],[1]!Table1[Product_Name])</f>
        <v>Electronics Product 87</v>
      </c>
      <c r="F2107" t="str">
        <f>_xlfn.XLOOKUP(Table1[[#This Row],[Product_ID]],[1]!Table1[Product_ID],[1]!Table1[Category])</f>
        <v>Electronics</v>
      </c>
      <c r="G2107">
        <f>_xlfn.XLOOKUP(Table1[[#This Row],[Product_ID]],[1]!Table1[Product_ID],[1]!Table1[Unit_Price])</f>
        <v>25216</v>
      </c>
      <c r="H2107">
        <f>_xlfn.XLOOKUP(Table1[[#This Row],[Product_ID]],[1]!Table1[Product_ID],[1]!Table1[Cost])</f>
        <v>17651.2</v>
      </c>
      <c r="I2107">
        <v>1</v>
      </c>
      <c r="J2107">
        <v>5</v>
      </c>
      <c r="K2107">
        <f>Table1[[#This Row],[Quantity]]*Table1[[#This Row],[Unit_Price]]</f>
        <v>25216</v>
      </c>
      <c r="L2107">
        <f>Table1[[#This Row],[Quantity]]*Table1[[#This Row],[Cost]]</f>
        <v>17651.2</v>
      </c>
      <c r="M2107">
        <f>Table1[[#This Row],[Sales]]-Table1[[#This Row],[Total_Cost]]</f>
        <v>7564.7999999999993</v>
      </c>
      <c r="N2107" s="1">
        <f>Table1[[#This Row],[Profit]]/Table1[[#This Row],[Sales]]</f>
        <v>0.3</v>
      </c>
      <c r="O2107" t="str">
        <f>TEXT(Table1[[#This Row],[Order_Date]],"mmmm")</f>
        <v>May</v>
      </c>
      <c r="P2107">
        <f>YEAR(Table1[[#This Row],[Order_Date]])</f>
        <v>2025</v>
      </c>
      <c r="Q2107" t="str">
        <f>"Q"&amp;ROUNDUP(MONTH(Table1[[#This Row],[Order_Date]])/3,0)</f>
        <v>Q2</v>
      </c>
    </row>
    <row r="2108" spans="1:17" x14ac:dyDescent="0.25">
      <c r="A2108" t="s">
        <v>3763</v>
      </c>
      <c r="B2108" t="s">
        <v>1784</v>
      </c>
      <c r="C2108" t="s">
        <v>3381</v>
      </c>
      <c r="D2108" t="s">
        <v>189</v>
      </c>
      <c r="E2108" t="str">
        <f>_xlfn.XLOOKUP(Table1[[#This Row],[Product_ID]],[1]!Table1[Product_ID],[1]!Table1[Product_Name])</f>
        <v>Home &amp; Kitchen Product 79</v>
      </c>
      <c r="F2108" t="str">
        <f>_xlfn.XLOOKUP(Table1[[#This Row],[Product_ID]],[1]!Table1[Product_ID],[1]!Table1[Category])</f>
        <v>Home &amp; Kitchen</v>
      </c>
      <c r="G2108">
        <f>_xlfn.XLOOKUP(Table1[[#This Row],[Product_ID]],[1]!Table1[Product_ID],[1]!Table1[Unit_Price])</f>
        <v>10900</v>
      </c>
      <c r="H2108">
        <f>_xlfn.XLOOKUP(Table1[[#This Row],[Product_ID]],[1]!Table1[Product_ID],[1]!Table1[Cost])</f>
        <v>5450</v>
      </c>
      <c r="I2108">
        <v>5</v>
      </c>
      <c r="J2108">
        <v>15</v>
      </c>
      <c r="K2108">
        <f>Table1[[#This Row],[Quantity]]*Table1[[#This Row],[Unit_Price]]</f>
        <v>54500</v>
      </c>
      <c r="L2108">
        <f>Table1[[#This Row],[Quantity]]*Table1[[#This Row],[Cost]]</f>
        <v>27250</v>
      </c>
      <c r="M2108">
        <f>Table1[[#This Row],[Sales]]-Table1[[#This Row],[Total_Cost]]</f>
        <v>27250</v>
      </c>
      <c r="N2108" s="1">
        <f>Table1[[#This Row],[Profit]]/Table1[[#This Row],[Sales]]</f>
        <v>0.5</v>
      </c>
      <c r="O2108" t="str">
        <f>TEXT(Table1[[#This Row],[Order_Date]],"mmmm")</f>
        <v>January</v>
      </c>
      <c r="P2108">
        <f>YEAR(Table1[[#This Row],[Order_Date]])</f>
        <v>2024</v>
      </c>
      <c r="Q2108" t="str">
        <f>"Q"&amp;ROUNDUP(MONTH(Table1[[#This Row],[Order_Date]])/3,0)</f>
        <v>Q1</v>
      </c>
    </row>
    <row r="2109" spans="1:17" x14ac:dyDescent="0.25">
      <c r="A2109" t="s">
        <v>3764</v>
      </c>
      <c r="B2109" t="s">
        <v>83</v>
      </c>
      <c r="C2109" t="s">
        <v>142</v>
      </c>
      <c r="D2109" t="s">
        <v>33</v>
      </c>
      <c r="E2109" t="str">
        <f>_xlfn.XLOOKUP(Table1[[#This Row],[Product_ID]],[1]!Table1[Product_ID],[1]!Table1[Product_Name])</f>
        <v>Sports Product 88</v>
      </c>
      <c r="F2109" t="str">
        <f>_xlfn.XLOOKUP(Table1[[#This Row],[Product_ID]],[1]!Table1[Product_ID],[1]!Table1[Category])</f>
        <v>Sports</v>
      </c>
      <c r="G2109">
        <f>_xlfn.XLOOKUP(Table1[[#This Row],[Product_ID]],[1]!Table1[Product_ID],[1]!Table1[Unit_Price])</f>
        <v>11542</v>
      </c>
      <c r="H2109">
        <f>_xlfn.XLOOKUP(Table1[[#This Row],[Product_ID]],[1]!Table1[Product_ID],[1]!Table1[Cost])</f>
        <v>6925.2</v>
      </c>
      <c r="I2109">
        <v>1</v>
      </c>
      <c r="J2109">
        <v>0</v>
      </c>
      <c r="K2109">
        <f>Table1[[#This Row],[Quantity]]*Table1[[#This Row],[Unit_Price]]</f>
        <v>11542</v>
      </c>
      <c r="L2109">
        <f>Table1[[#This Row],[Quantity]]*Table1[[#This Row],[Cost]]</f>
        <v>6925.2</v>
      </c>
      <c r="M2109">
        <f>Table1[[#This Row],[Sales]]-Table1[[#This Row],[Total_Cost]]</f>
        <v>4616.8</v>
      </c>
      <c r="N2109" s="1">
        <f>Table1[[#This Row],[Profit]]/Table1[[#This Row],[Sales]]</f>
        <v>0.4</v>
      </c>
      <c r="O2109" t="str">
        <f>TEXT(Table1[[#This Row],[Order_Date]],"mmmm")</f>
        <v>July</v>
      </c>
      <c r="P2109">
        <f>YEAR(Table1[[#This Row],[Order_Date]])</f>
        <v>2024</v>
      </c>
      <c r="Q2109" t="str">
        <f>"Q"&amp;ROUNDUP(MONTH(Table1[[#This Row],[Order_Date]])/3,0)</f>
        <v>Q3</v>
      </c>
    </row>
    <row r="2110" spans="1:17" x14ac:dyDescent="0.25">
      <c r="A2110" t="s">
        <v>3765</v>
      </c>
      <c r="B2110" t="s">
        <v>274</v>
      </c>
      <c r="C2110" t="s">
        <v>2265</v>
      </c>
      <c r="D2110" t="s">
        <v>157</v>
      </c>
      <c r="E2110" t="str">
        <f>_xlfn.XLOOKUP(Table1[[#This Row],[Product_ID]],[1]!Table1[Product_ID],[1]!Table1[Product_Name])</f>
        <v>Sports Product 89</v>
      </c>
      <c r="F2110" t="str">
        <f>_xlfn.XLOOKUP(Table1[[#This Row],[Product_ID]],[1]!Table1[Product_ID],[1]!Table1[Category])</f>
        <v>Sports</v>
      </c>
      <c r="G2110">
        <f>_xlfn.XLOOKUP(Table1[[#This Row],[Product_ID]],[1]!Table1[Product_ID],[1]!Table1[Unit_Price])</f>
        <v>2956</v>
      </c>
      <c r="H2110">
        <f>_xlfn.XLOOKUP(Table1[[#This Row],[Product_ID]],[1]!Table1[Product_ID],[1]!Table1[Cost])</f>
        <v>1478</v>
      </c>
      <c r="I2110">
        <v>2</v>
      </c>
      <c r="J2110">
        <v>10</v>
      </c>
      <c r="K2110">
        <f>Table1[[#This Row],[Quantity]]*Table1[[#This Row],[Unit_Price]]</f>
        <v>5912</v>
      </c>
      <c r="L2110">
        <f>Table1[[#This Row],[Quantity]]*Table1[[#This Row],[Cost]]</f>
        <v>2956</v>
      </c>
      <c r="M2110">
        <f>Table1[[#This Row],[Sales]]-Table1[[#This Row],[Total_Cost]]</f>
        <v>2956</v>
      </c>
      <c r="N2110" s="1">
        <f>Table1[[#This Row],[Profit]]/Table1[[#This Row],[Sales]]</f>
        <v>0.5</v>
      </c>
      <c r="O2110" t="str">
        <f>TEXT(Table1[[#This Row],[Order_Date]],"mmmm")</f>
        <v>May</v>
      </c>
      <c r="P2110">
        <f>YEAR(Table1[[#This Row],[Order_Date]])</f>
        <v>2024</v>
      </c>
      <c r="Q2110" t="str">
        <f>"Q"&amp;ROUNDUP(MONTH(Table1[[#This Row],[Order_Date]])/3,0)</f>
        <v>Q2</v>
      </c>
    </row>
    <row r="2111" spans="1:17" x14ac:dyDescent="0.25">
      <c r="A2111" t="s">
        <v>3766</v>
      </c>
      <c r="B2111" t="s">
        <v>694</v>
      </c>
      <c r="C2111" t="s">
        <v>1757</v>
      </c>
      <c r="D2111" t="s">
        <v>615</v>
      </c>
      <c r="E2111" t="str">
        <f>_xlfn.XLOOKUP(Table1[[#This Row],[Product_ID]],[1]!Table1[Product_ID],[1]!Table1[Product_Name])</f>
        <v>Home &amp; Kitchen Product 92</v>
      </c>
      <c r="F2111" t="str">
        <f>_xlfn.XLOOKUP(Table1[[#This Row],[Product_ID]],[1]!Table1[Product_ID],[1]!Table1[Category])</f>
        <v>Home &amp; Kitchen</v>
      </c>
      <c r="G2111">
        <f>_xlfn.XLOOKUP(Table1[[#This Row],[Product_ID]],[1]!Table1[Product_ID],[1]!Table1[Unit_Price])</f>
        <v>7315</v>
      </c>
      <c r="H2111">
        <f>_xlfn.XLOOKUP(Table1[[#This Row],[Product_ID]],[1]!Table1[Product_ID],[1]!Table1[Cost])</f>
        <v>4389</v>
      </c>
      <c r="I2111">
        <v>3</v>
      </c>
      <c r="J2111">
        <v>0</v>
      </c>
      <c r="K2111">
        <f>Table1[[#This Row],[Quantity]]*Table1[[#This Row],[Unit_Price]]</f>
        <v>21945</v>
      </c>
      <c r="L2111">
        <f>Table1[[#This Row],[Quantity]]*Table1[[#This Row],[Cost]]</f>
        <v>13167</v>
      </c>
      <c r="M2111">
        <f>Table1[[#This Row],[Sales]]-Table1[[#This Row],[Total_Cost]]</f>
        <v>8778</v>
      </c>
      <c r="N2111" s="1">
        <f>Table1[[#This Row],[Profit]]/Table1[[#This Row],[Sales]]</f>
        <v>0.4</v>
      </c>
      <c r="O2111" t="str">
        <f>TEXT(Table1[[#This Row],[Order_Date]],"mmmm")</f>
        <v>January</v>
      </c>
      <c r="P2111">
        <f>YEAR(Table1[[#This Row],[Order_Date]])</f>
        <v>2025</v>
      </c>
      <c r="Q2111" t="str">
        <f>"Q"&amp;ROUNDUP(MONTH(Table1[[#This Row],[Order_Date]])/3,0)</f>
        <v>Q1</v>
      </c>
    </row>
    <row r="2112" spans="1:17" x14ac:dyDescent="0.25">
      <c r="A2112" t="s">
        <v>3767</v>
      </c>
      <c r="B2112" t="s">
        <v>413</v>
      </c>
      <c r="C2112" t="s">
        <v>2390</v>
      </c>
      <c r="D2112" t="s">
        <v>81</v>
      </c>
      <c r="E2112" t="str">
        <f>_xlfn.XLOOKUP(Table1[[#This Row],[Product_ID]],[1]!Table1[Product_ID],[1]!Table1[Product_Name])</f>
        <v>Beauty Product 4</v>
      </c>
      <c r="F2112" t="str">
        <f>_xlfn.XLOOKUP(Table1[[#This Row],[Product_ID]],[1]!Table1[Product_ID],[1]!Table1[Category])</f>
        <v>Beauty</v>
      </c>
      <c r="G2112">
        <f>_xlfn.XLOOKUP(Table1[[#This Row],[Product_ID]],[1]!Table1[Product_ID],[1]!Table1[Unit_Price])</f>
        <v>591</v>
      </c>
      <c r="H2112">
        <f>_xlfn.XLOOKUP(Table1[[#This Row],[Product_ID]],[1]!Table1[Product_ID],[1]!Table1[Cost])</f>
        <v>354.6</v>
      </c>
      <c r="I2112">
        <v>3</v>
      </c>
      <c r="J2112">
        <v>20</v>
      </c>
      <c r="K2112">
        <f>Table1[[#This Row],[Quantity]]*Table1[[#This Row],[Unit_Price]]</f>
        <v>1773</v>
      </c>
      <c r="L2112">
        <f>Table1[[#This Row],[Quantity]]*Table1[[#This Row],[Cost]]</f>
        <v>1063.8000000000002</v>
      </c>
      <c r="M2112">
        <f>Table1[[#This Row],[Sales]]-Table1[[#This Row],[Total_Cost]]</f>
        <v>709.19999999999982</v>
      </c>
      <c r="N2112" s="1">
        <f>Table1[[#This Row],[Profit]]/Table1[[#This Row],[Sales]]</f>
        <v>0.39999999999999991</v>
      </c>
      <c r="O2112" t="str">
        <f>TEXT(Table1[[#This Row],[Order_Date]],"mmmm")</f>
        <v>September</v>
      </c>
      <c r="P2112">
        <f>YEAR(Table1[[#This Row],[Order_Date]])</f>
        <v>2024</v>
      </c>
      <c r="Q2112" t="str">
        <f>"Q"&amp;ROUNDUP(MONTH(Table1[[#This Row],[Order_Date]])/3,0)</f>
        <v>Q3</v>
      </c>
    </row>
    <row r="2113" spans="1:17" x14ac:dyDescent="0.25">
      <c r="A2113" t="s">
        <v>3768</v>
      </c>
      <c r="B2113" t="s">
        <v>1511</v>
      </c>
      <c r="C2113" t="s">
        <v>103</v>
      </c>
      <c r="D2113" t="s">
        <v>471</v>
      </c>
      <c r="E2113" t="str">
        <f>_xlfn.XLOOKUP(Table1[[#This Row],[Product_ID]],[1]!Table1[Product_ID],[1]!Table1[Product_Name])</f>
        <v>Sports Product 66</v>
      </c>
      <c r="F2113" t="str">
        <f>_xlfn.XLOOKUP(Table1[[#This Row],[Product_ID]],[1]!Table1[Product_ID],[1]!Table1[Category])</f>
        <v>Sports</v>
      </c>
      <c r="G2113">
        <f>_xlfn.XLOOKUP(Table1[[#This Row],[Product_ID]],[1]!Table1[Product_ID],[1]!Table1[Unit_Price])</f>
        <v>4711</v>
      </c>
      <c r="H2113">
        <f>_xlfn.XLOOKUP(Table1[[#This Row],[Product_ID]],[1]!Table1[Product_ID],[1]!Table1[Cost])</f>
        <v>2826.6</v>
      </c>
      <c r="I2113">
        <v>3</v>
      </c>
      <c r="J2113">
        <v>10</v>
      </c>
      <c r="K2113">
        <f>Table1[[#This Row],[Quantity]]*Table1[[#This Row],[Unit_Price]]</f>
        <v>14133</v>
      </c>
      <c r="L2113">
        <f>Table1[[#This Row],[Quantity]]*Table1[[#This Row],[Cost]]</f>
        <v>8479.7999999999993</v>
      </c>
      <c r="M2113">
        <f>Table1[[#This Row],[Sales]]-Table1[[#This Row],[Total_Cost]]</f>
        <v>5653.2000000000007</v>
      </c>
      <c r="N2113" s="1">
        <f>Table1[[#This Row],[Profit]]/Table1[[#This Row],[Sales]]</f>
        <v>0.40000000000000008</v>
      </c>
      <c r="O2113" t="str">
        <f>TEXT(Table1[[#This Row],[Order_Date]],"mmmm")</f>
        <v>July</v>
      </c>
      <c r="P2113">
        <f>YEAR(Table1[[#This Row],[Order_Date]])</f>
        <v>2024</v>
      </c>
      <c r="Q2113" t="str">
        <f>"Q"&amp;ROUNDUP(MONTH(Table1[[#This Row],[Order_Date]])/3,0)</f>
        <v>Q3</v>
      </c>
    </row>
    <row r="2114" spans="1:17" x14ac:dyDescent="0.25">
      <c r="A2114" t="s">
        <v>3769</v>
      </c>
      <c r="B2114" t="s">
        <v>803</v>
      </c>
      <c r="C2114" t="s">
        <v>1118</v>
      </c>
      <c r="D2114" t="s">
        <v>89</v>
      </c>
      <c r="E2114" t="str">
        <f>_xlfn.XLOOKUP(Table1[[#This Row],[Product_ID]],[1]!Table1[Product_ID],[1]!Table1[Product_Name])</f>
        <v>Beauty Product 76</v>
      </c>
      <c r="F2114" t="str">
        <f>_xlfn.XLOOKUP(Table1[[#This Row],[Product_ID]],[1]!Table1[Product_ID],[1]!Table1[Category])</f>
        <v>Beauty</v>
      </c>
      <c r="G2114">
        <f>_xlfn.XLOOKUP(Table1[[#This Row],[Product_ID]],[1]!Table1[Product_ID],[1]!Table1[Unit_Price])</f>
        <v>3690</v>
      </c>
      <c r="H2114">
        <f>_xlfn.XLOOKUP(Table1[[#This Row],[Product_ID]],[1]!Table1[Product_ID],[1]!Table1[Cost])</f>
        <v>2583</v>
      </c>
      <c r="I2114">
        <v>2</v>
      </c>
      <c r="J2114">
        <v>15</v>
      </c>
      <c r="K2114">
        <f>Table1[[#This Row],[Quantity]]*Table1[[#This Row],[Unit_Price]]</f>
        <v>7380</v>
      </c>
      <c r="L2114">
        <f>Table1[[#This Row],[Quantity]]*Table1[[#This Row],[Cost]]</f>
        <v>5166</v>
      </c>
      <c r="M2114">
        <f>Table1[[#This Row],[Sales]]-Table1[[#This Row],[Total_Cost]]</f>
        <v>2214</v>
      </c>
      <c r="N2114" s="1">
        <f>Table1[[#This Row],[Profit]]/Table1[[#This Row],[Sales]]</f>
        <v>0.3</v>
      </c>
      <c r="O2114" t="str">
        <f>TEXT(Table1[[#This Row],[Order_Date]],"mmmm")</f>
        <v>June</v>
      </c>
      <c r="P2114">
        <f>YEAR(Table1[[#This Row],[Order_Date]])</f>
        <v>2024</v>
      </c>
      <c r="Q2114" t="str">
        <f>"Q"&amp;ROUNDUP(MONTH(Table1[[#This Row],[Order_Date]])/3,0)</f>
        <v>Q2</v>
      </c>
    </row>
    <row r="2115" spans="1:17" x14ac:dyDescent="0.25">
      <c r="A2115" t="s">
        <v>3770</v>
      </c>
      <c r="B2115" t="s">
        <v>2998</v>
      </c>
      <c r="C2115" t="s">
        <v>2595</v>
      </c>
      <c r="D2115" t="s">
        <v>216</v>
      </c>
      <c r="E2115" t="str">
        <f>_xlfn.XLOOKUP(Table1[[#This Row],[Product_ID]],[1]!Table1[Product_ID],[1]!Table1[Product_Name])</f>
        <v>Beauty Product 69</v>
      </c>
      <c r="F2115" t="str">
        <f>_xlfn.XLOOKUP(Table1[[#This Row],[Product_ID]],[1]!Table1[Product_ID],[1]!Table1[Category])</f>
        <v>Beauty</v>
      </c>
      <c r="G2115">
        <f>_xlfn.XLOOKUP(Table1[[#This Row],[Product_ID]],[1]!Table1[Product_ID],[1]!Table1[Unit_Price])</f>
        <v>384</v>
      </c>
      <c r="H2115">
        <f>_xlfn.XLOOKUP(Table1[[#This Row],[Product_ID]],[1]!Table1[Product_ID],[1]!Table1[Cost])</f>
        <v>192</v>
      </c>
      <c r="I2115">
        <v>3</v>
      </c>
      <c r="J2115">
        <v>5</v>
      </c>
      <c r="K2115">
        <f>Table1[[#This Row],[Quantity]]*Table1[[#This Row],[Unit_Price]]</f>
        <v>1152</v>
      </c>
      <c r="L2115">
        <f>Table1[[#This Row],[Quantity]]*Table1[[#This Row],[Cost]]</f>
        <v>576</v>
      </c>
      <c r="M2115">
        <f>Table1[[#This Row],[Sales]]-Table1[[#This Row],[Total_Cost]]</f>
        <v>576</v>
      </c>
      <c r="N2115" s="1">
        <f>Table1[[#This Row],[Profit]]/Table1[[#This Row],[Sales]]</f>
        <v>0.5</v>
      </c>
      <c r="O2115" t="str">
        <f>TEXT(Table1[[#This Row],[Order_Date]],"mmmm")</f>
        <v>May</v>
      </c>
      <c r="P2115">
        <f>YEAR(Table1[[#This Row],[Order_Date]])</f>
        <v>2024</v>
      </c>
      <c r="Q2115" t="str">
        <f>"Q"&amp;ROUNDUP(MONTH(Table1[[#This Row],[Order_Date]])/3,0)</f>
        <v>Q2</v>
      </c>
    </row>
    <row r="2116" spans="1:17" x14ac:dyDescent="0.25">
      <c r="A2116" t="s">
        <v>3771</v>
      </c>
      <c r="B2116" t="s">
        <v>283</v>
      </c>
      <c r="C2116" t="s">
        <v>854</v>
      </c>
      <c r="D2116" t="s">
        <v>45</v>
      </c>
      <c r="E2116" t="str">
        <f>_xlfn.XLOOKUP(Table1[[#This Row],[Product_ID]],[1]!Table1[Product_ID],[1]!Table1[Product_Name])</f>
        <v>Clothing Product 32</v>
      </c>
      <c r="F2116" t="str">
        <f>_xlfn.XLOOKUP(Table1[[#This Row],[Product_ID]],[1]!Table1[Product_ID],[1]!Table1[Category])</f>
        <v>Clothing</v>
      </c>
      <c r="G2116">
        <f>_xlfn.XLOOKUP(Table1[[#This Row],[Product_ID]],[1]!Table1[Product_ID],[1]!Table1[Unit_Price])</f>
        <v>3034</v>
      </c>
      <c r="H2116">
        <f>_xlfn.XLOOKUP(Table1[[#This Row],[Product_ID]],[1]!Table1[Product_ID],[1]!Table1[Cost])</f>
        <v>1820.4</v>
      </c>
      <c r="I2116">
        <v>2</v>
      </c>
      <c r="J2116">
        <v>15</v>
      </c>
      <c r="K2116">
        <f>Table1[[#This Row],[Quantity]]*Table1[[#This Row],[Unit_Price]]</f>
        <v>6068</v>
      </c>
      <c r="L2116">
        <f>Table1[[#This Row],[Quantity]]*Table1[[#This Row],[Cost]]</f>
        <v>3640.8</v>
      </c>
      <c r="M2116">
        <f>Table1[[#This Row],[Sales]]-Table1[[#This Row],[Total_Cost]]</f>
        <v>2427.1999999999998</v>
      </c>
      <c r="N2116" s="1">
        <f>Table1[[#This Row],[Profit]]/Table1[[#This Row],[Sales]]</f>
        <v>0.39999999999999997</v>
      </c>
      <c r="O2116" t="str">
        <f>TEXT(Table1[[#This Row],[Order_Date]],"mmmm")</f>
        <v>September</v>
      </c>
      <c r="P2116">
        <f>YEAR(Table1[[#This Row],[Order_Date]])</f>
        <v>2024</v>
      </c>
      <c r="Q2116" t="str">
        <f>"Q"&amp;ROUNDUP(MONTH(Table1[[#This Row],[Order_Date]])/3,0)</f>
        <v>Q3</v>
      </c>
    </row>
    <row r="2117" spans="1:17" x14ac:dyDescent="0.25">
      <c r="A2117" t="s">
        <v>3772</v>
      </c>
      <c r="B2117" t="s">
        <v>1763</v>
      </c>
      <c r="C2117" t="s">
        <v>3773</v>
      </c>
      <c r="D2117" t="s">
        <v>135</v>
      </c>
      <c r="E2117" t="str">
        <f>_xlfn.XLOOKUP(Table1[[#This Row],[Product_ID]],[1]!Table1[Product_ID],[1]!Table1[Product_Name])</f>
        <v>Electronics Product 28</v>
      </c>
      <c r="F2117" t="str">
        <f>_xlfn.XLOOKUP(Table1[[#This Row],[Product_ID]],[1]!Table1[Product_ID],[1]!Table1[Category])</f>
        <v>Electronics</v>
      </c>
      <c r="G2117">
        <f>_xlfn.XLOOKUP(Table1[[#This Row],[Product_ID]],[1]!Table1[Product_ID],[1]!Table1[Unit_Price])</f>
        <v>9664</v>
      </c>
      <c r="H2117">
        <f>_xlfn.XLOOKUP(Table1[[#This Row],[Product_ID]],[1]!Table1[Product_ID],[1]!Table1[Cost])</f>
        <v>4832</v>
      </c>
      <c r="I2117">
        <v>4</v>
      </c>
      <c r="J2117">
        <v>20</v>
      </c>
      <c r="K2117">
        <f>Table1[[#This Row],[Quantity]]*Table1[[#This Row],[Unit_Price]]</f>
        <v>38656</v>
      </c>
      <c r="L2117">
        <f>Table1[[#This Row],[Quantity]]*Table1[[#This Row],[Cost]]</f>
        <v>19328</v>
      </c>
      <c r="M2117">
        <f>Table1[[#This Row],[Sales]]-Table1[[#This Row],[Total_Cost]]</f>
        <v>19328</v>
      </c>
      <c r="N2117" s="1">
        <f>Table1[[#This Row],[Profit]]/Table1[[#This Row],[Sales]]</f>
        <v>0.5</v>
      </c>
      <c r="O2117" t="str">
        <f>TEXT(Table1[[#This Row],[Order_Date]],"mmmm")</f>
        <v>October</v>
      </c>
      <c r="P2117">
        <f>YEAR(Table1[[#This Row],[Order_Date]])</f>
        <v>2025</v>
      </c>
      <c r="Q2117" t="str">
        <f>"Q"&amp;ROUNDUP(MONTH(Table1[[#This Row],[Order_Date]])/3,0)</f>
        <v>Q4</v>
      </c>
    </row>
    <row r="2118" spans="1:17" x14ac:dyDescent="0.25">
      <c r="A2118" t="s">
        <v>3774</v>
      </c>
      <c r="B2118" t="s">
        <v>3349</v>
      </c>
      <c r="C2118" t="s">
        <v>3775</v>
      </c>
      <c r="D2118" t="s">
        <v>49</v>
      </c>
      <c r="E2118" t="str">
        <f>_xlfn.XLOOKUP(Table1[[#This Row],[Product_ID]],[1]!Table1[Product_ID],[1]!Table1[Product_Name])</f>
        <v>Sports Product 65</v>
      </c>
      <c r="F2118" t="str">
        <f>_xlfn.XLOOKUP(Table1[[#This Row],[Product_ID]],[1]!Table1[Product_ID],[1]!Table1[Category])</f>
        <v>Sports</v>
      </c>
      <c r="G2118">
        <f>_xlfn.XLOOKUP(Table1[[#This Row],[Product_ID]],[1]!Table1[Product_ID],[1]!Table1[Unit_Price])</f>
        <v>4421</v>
      </c>
      <c r="H2118">
        <f>_xlfn.XLOOKUP(Table1[[#This Row],[Product_ID]],[1]!Table1[Product_ID],[1]!Table1[Cost])</f>
        <v>3094.7</v>
      </c>
      <c r="I2118">
        <v>2</v>
      </c>
      <c r="J2118">
        <v>20</v>
      </c>
      <c r="K2118">
        <f>Table1[[#This Row],[Quantity]]*Table1[[#This Row],[Unit_Price]]</f>
        <v>8842</v>
      </c>
      <c r="L2118">
        <f>Table1[[#This Row],[Quantity]]*Table1[[#This Row],[Cost]]</f>
        <v>6189.4</v>
      </c>
      <c r="M2118">
        <f>Table1[[#This Row],[Sales]]-Table1[[#This Row],[Total_Cost]]</f>
        <v>2652.6000000000004</v>
      </c>
      <c r="N2118" s="1">
        <f>Table1[[#This Row],[Profit]]/Table1[[#This Row],[Sales]]</f>
        <v>0.30000000000000004</v>
      </c>
      <c r="O2118" t="str">
        <f>TEXT(Table1[[#This Row],[Order_Date]],"mmmm")</f>
        <v>April</v>
      </c>
      <c r="P2118">
        <f>YEAR(Table1[[#This Row],[Order_Date]])</f>
        <v>2025</v>
      </c>
      <c r="Q2118" t="str">
        <f>"Q"&amp;ROUNDUP(MONTH(Table1[[#This Row],[Order_Date]])/3,0)</f>
        <v>Q2</v>
      </c>
    </row>
    <row r="2119" spans="1:17" x14ac:dyDescent="0.25">
      <c r="A2119" t="s">
        <v>3776</v>
      </c>
      <c r="B2119" t="s">
        <v>1617</v>
      </c>
      <c r="C2119" t="s">
        <v>1800</v>
      </c>
      <c r="D2119" t="s">
        <v>281</v>
      </c>
      <c r="E2119" t="str">
        <f>_xlfn.XLOOKUP(Table1[[#This Row],[Product_ID]],[1]!Table1[Product_ID],[1]!Table1[Product_Name])</f>
        <v>Sports Product 9</v>
      </c>
      <c r="F2119" t="str">
        <f>_xlfn.XLOOKUP(Table1[[#This Row],[Product_ID]],[1]!Table1[Product_ID],[1]!Table1[Category])</f>
        <v>Sports</v>
      </c>
      <c r="G2119">
        <f>_xlfn.XLOOKUP(Table1[[#This Row],[Product_ID]],[1]!Table1[Product_ID],[1]!Table1[Unit_Price])</f>
        <v>10891</v>
      </c>
      <c r="H2119">
        <f>_xlfn.XLOOKUP(Table1[[#This Row],[Product_ID]],[1]!Table1[Product_ID],[1]!Table1[Cost])</f>
        <v>5445.5</v>
      </c>
      <c r="I2119">
        <v>3</v>
      </c>
      <c r="J2119">
        <v>10</v>
      </c>
      <c r="K2119">
        <f>Table1[[#This Row],[Quantity]]*Table1[[#This Row],[Unit_Price]]</f>
        <v>32673</v>
      </c>
      <c r="L2119">
        <f>Table1[[#This Row],[Quantity]]*Table1[[#This Row],[Cost]]</f>
        <v>16336.5</v>
      </c>
      <c r="M2119">
        <f>Table1[[#This Row],[Sales]]-Table1[[#This Row],[Total_Cost]]</f>
        <v>16336.5</v>
      </c>
      <c r="N2119" s="1">
        <f>Table1[[#This Row],[Profit]]/Table1[[#This Row],[Sales]]</f>
        <v>0.5</v>
      </c>
      <c r="O2119" t="str">
        <f>TEXT(Table1[[#This Row],[Order_Date]],"mmmm")</f>
        <v>September</v>
      </c>
      <c r="P2119">
        <f>YEAR(Table1[[#This Row],[Order_Date]])</f>
        <v>2025</v>
      </c>
      <c r="Q2119" t="str">
        <f>"Q"&amp;ROUNDUP(MONTH(Table1[[#This Row],[Order_Date]])/3,0)</f>
        <v>Q3</v>
      </c>
    </row>
    <row r="2120" spans="1:17" x14ac:dyDescent="0.25">
      <c r="A2120" t="s">
        <v>3777</v>
      </c>
      <c r="B2120" t="s">
        <v>834</v>
      </c>
      <c r="C2120" t="s">
        <v>561</v>
      </c>
      <c r="D2120" t="s">
        <v>753</v>
      </c>
      <c r="E2120" t="str">
        <f>_xlfn.XLOOKUP(Table1[[#This Row],[Product_ID]],[1]!Table1[Product_ID],[1]!Table1[Product_Name])</f>
        <v>Beauty Product 73</v>
      </c>
      <c r="F2120" t="str">
        <f>_xlfn.XLOOKUP(Table1[[#This Row],[Product_ID]],[1]!Table1[Product_ID],[1]!Table1[Category])</f>
        <v>Beauty</v>
      </c>
      <c r="G2120">
        <f>_xlfn.XLOOKUP(Table1[[#This Row],[Product_ID]],[1]!Table1[Product_ID],[1]!Table1[Unit_Price])</f>
        <v>626</v>
      </c>
      <c r="H2120">
        <f>_xlfn.XLOOKUP(Table1[[#This Row],[Product_ID]],[1]!Table1[Product_ID],[1]!Table1[Cost])</f>
        <v>438.2</v>
      </c>
      <c r="I2120">
        <v>1</v>
      </c>
      <c r="J2120">
        <v>0</v>
      </c>
      <c r="K2120">
        <f>Table1[[#This Row],[Quantity]]*Table1[[#This Row],[Unit_Price]]</f>
        <v>626</v>
      </c>
      <c r="L2120">
        <f>Table1[[#This Row],[Quantity]]*Table1[[#This Row],[Cost]]</f>
        <v>438.2</v>
      </c>
      <c r="M2120">
        <f>Table1[[#This Row],[Sales]]-Table1[[#This Row],[Total_Cost]]</f>
        <v>187.8</v>
      </c>
      <c r="N2120" s="1">
        <f>Table1[[#This Row],[Profit]]/Table1[[#This Row],[Sales]]</f>
        <v>0.30000000000000004</v>
      </c>
      <c r="O2120" t="str">
        <f>TEXT(Table1[[#This Row],[Order_Date]],"mmmm")</f>
        <v>July</v>
      </c>
      <c r="P2120">
        <f>YEAR(Table1[[#This Row],[Order_Date]])</f>
        <v>2024</v>
      </c>
      <c r="Q2120" t="str">
        <f>"Q"&amp;ROUNDUP(MONTH(Table1[[#This Row],[Order_Date]])/3,0)</f>
        <v>Q3</v>
      </c>
    </row>
    <row r="2121" spans="1:17" x14ac:dyDescent="0.25">
      <c r="A2121" t="s">
        <v>3778</v>
      </c>
      <c r="B2121" t="s">
        <v>1140</v>
      </c>
      <c r="C2121" t="s">
        <v>3067</v>
      </c>
      <c r="D2121" t="s">
        <v>381</v>
      </c>
      <c r="E2121" t="str">
        <f>_xlfn.XLOOKUP(Table1[[#This Row],[Product_ID]],[1]!Table1[Product_ID],[1]!Table1[Product_Name])</f>
        <v>Electronics Product 59</v>
      </c>
      <c r="F2121" t="str">
        <f>_xlfn.XLOOKUP(Table1[[#This Row],[Product_ID]],[1]!Table1[Product_ID],[1]!Table1[Category])</f>
        <v>Electronics</v>
      </c>
      <c r="G2121">
        <f>_xlfn.XLOOKUP(Table1[[#This Row],[Product_ID]],[1]!Table1[Product_ID],[1]!Table1[Unit_Price])</f>
        <v>39929</v>
      </c>
      <c r="H2121">
        <f>_xlfn.XLOOKUP(Table1[[#This Row],[Product_ID]],[1]!Table1[Product_ID],[1]!Table1[Cost])</f>
        <v>23957.4</v>
      </c>
      <c r="I2121">
        <v>3</v>
      </c>
      <c r="J2121">
        <v>15</v>
      </c>
      <c r="K2121">
        <f>Table1[[#This Row],[Quantity]]*Table1[[#This Row],[Unit_Price]]</f>
        <v>119787</v>
      </c>
      <c r="L2121">
        <f>Table1[[#This Row],[Quantity]]*Table1[[#This Row],[Cost]]</f>
        <v>71872.200000000012</v>
      </c>
      <c r="M2121">
        <f>Table1[[#This Row],[Sales]]-Table1[[#This Row],[Total_Cost]]</f>
        <v>47914.799999999988</v>
      </c>
      <c r="N2121" s="1">
        <f>Table1[[#This Row],[Profit]]/Table1[[#This Row],[Sales]]</f>
        <v>0.39999999999999991</v>
      </c>
      <c r="O2121" t="str">
        <f>TEXT(Table1[[#This Row],[Order_Date]],"mmmm")</f>
        <v>October</v>
      </c>
      <c r="P2121">
        <f>YEAR(Table1[[#This Row],[Order_Date]])</f>
        <v>2025</v>
      </c>
      <c r="Q2121" t="str">
        <f>"Q"&amp;ROUNDUP(MONTH(Table1[[#This Row],[Order_Date]])/3,0)</f>
        <v>Q4</v>
      </c>
    </row>
    <row r="2122" spans="1:17" x14ac:dyDescent="0.25">
      <c r="A2122" t="s">
        <v>3779</v>
      </c>
      <c r="B2122" t="s">
        <v>3332</v>
      </c>
      <c r="C2122" t="s">
        <v>3504</v>
      </c>
      <c r="D2122" t="s">
        <v>663</v>
      </c>
      <c r="E2122" t="str">
        <f>_xlfn.XLOOKUP(Table1[[#This Row],[Product_ID]],[1]!Table1[Product_ID],[1]!Table1[Product_Name])</f>
        <v>Electronics Product 34</v>
      </c>
      <c r="F2122" t="str">
        <f>_xlfn.XLOOKUP(Table1[[#This Row],[Product_ID]],[1]!Table1[Product_ID],[1]!Table1[Category])</f>
        <v>Electronics</v>
      </c>
      <c r="G2122">
        <f>_xlfn.XLOOKUP(Table1[[#This Row],[Product_ID]],[1]!Table1[Product_ID],[1]!Table1[Unit_Price])</f>
        <v>4860</v>
      </c>
      <c r="H2122">
        <f>_xlfn.XLOOKUP(Table1[[#This Row],[Product_ID]],[1]!Table1[Product_ID],[1]!Table1[Cost])</f>
        <v>2430</v>
      </c>
      <c r="I2122">
        <v>5</v>
      </c>
      <c r="J2122">
        <v>5</v>
      </c>
      <c r="K2122">
        <f>Table1[[#This Row],[Quantity]]*Table1[[#This Row],[Unit_Price]]</f>
        <v>24300</v>
      </c>
      <c r="L2122">
        <f>Table1[[#This Row],[Quantity]]*Table1[[#This Row],[Cost]]</f>
        <v>12150</v>
      </c>
      <c r="M2122">
        <f>Table1[[#This Row],[Sales]]-Table1[[#This Row],[Total_Cost]]</f>
        <v>12150</v>
      </c>
      <c r="N2122" s="1">
        <f>Table1[[#This Row],[Profit]]/Table1[[#This Row],[Sales]]</f>
        <v>0.5</v>
      </c>
      <c r="O2122" t="str">
        <f>TEXT(Table1[[#This Row],[Order_Date]],"mmmm")</f>
        <v>April</v>
      </c>
      <c r="P2122">
        <f>YEAR(Table1[[#This Row],[Order_Date]])</f>
        <v>2025</v>
      </c>
      <c r="Q2122" t="str">
        <f>"Q"&amp;ROUNDUP(MONTH(Table1[[#This Row],[Order_Date]])/3,0)</f>
        <v>Q2</v>
      </c>
    </row>
    <row r="2123" spans="1:17" x14ac:dyDescent="0.25">
      <c r="A2123" t="s">
        <v>3780</v>
      </c>
      <c r="B2123" t="s">
        <v>2680</v>
      </c>
      <c r="C2123" t="s">
        <v>1275</v>
      </c>
      <c r="D2123" t="s">
        <v>9</v>
      </c>
      <c r="E2123" t="str">
        <f>_xlfn.XLOOKUP(Table1[[#This Row],[Product_ID]],[1]!Table1[Product_ID],[1]!Table1[Product_Name])</f>
        <v>Home &amp; Kitchen Product 10</v>
      </c>
      <c r="F2123" t="str">
        <f>_xlfn.XLOOKUP(Table1[[#This Row],[Product_ID]],[1]!Table1[Product_ID],[1]!Table1[Category])</f>
        <v>Home &amp; Kitchen</v>
      </c>
      <c r="G2123">
        <f>_xlfn.XLOOKUP(Table1[[#This Row],[Product_ID]],[1]!Table1[Product_ID],[1]!Table1[Unit_Price])</f>
        <v>10936</v>
      </c>
      <c r="H2123">
        <f>_xlfn.XLOOKUP(Table1[[#This Row],[Product_ID]],[1]!Table1[Product_ID],[1]!Table1[Cost])</f>
        <v>6561.6</v>
      </c>
      <c r="I2123">
        <v>4</v>
      </c>
      <c r="J2123">
        <v>15</v>
      </c>
      <c r="K2123">
        <f>Table1[[#This Row],[Quantity]]*Table1[[#This Row],[Unit_Price]]</f>
        <v>43744</v>
      </c>
      <c r="L2123">
        <f>Table1[[#This Row],[Quantity]]*Table1[[#This Row],[Cost]]</f>
        <v>26246.400000000001</v>
      </c>
      <c r="M2123">
        <f>Table1[[#This Row],[Sales]]-Table1[[#This Row],[Total_Cost]]</f>
        <v>17497.599999999999</v>
      </c>
      <c r="N2123" s="1">
        <f>Table1[[#This Row],[Profit]]/Table1[[#This Row],[Sales]]</f>
        <v>0.39999999999999997</v>
      </c>
      <c r="O2123" t="str">
        <f>TEXT(Table1[[#This Row],[Order_Date]],"mmmm")</f>
        <v>July</v>
      </c>
      <c r="P2123">
        <f>YEAR(Table1[[#This Row],[Order_Date]])</f>
        <v>2024</v>
      </c>
      <c r="Q2123" t="str">
        <f>"Q"&amp;ROUNDUP(MONTH(Table1[[#This Row],[Order_Date]])/3,0)</f>
        <v>Q3</v>
      </c>
    </row>
    <row r="2124" spans="1:17" x14ac:dyDescent="0.25">
      <c r="A2124" t="s">
        <v>3781</v>
      </c>
      <c r="B2124" t="s">
        <v>2544</v>
      </c>
      <c r="C2124" t="s">
        <v>3019</v>
      </c>
      <c r="D2124" t="s">
        <v>628</v>
      </c>
      <c r="E2124" t="str">
        <f>_xlfn.XLOOKUP(Table1[[#This Row],[Product_ID]],[1]!Table1[Product_ID],[1]!Table1[Product_Name])</f>
        <v>Sports Product 97</v>
      </c>
      <c r="F2124" t="str">
        <f>_xlfn.XLOOKUP(Table1[[#This Row],[Product_ID]],[1]!Table1[Product_ID],[1]!Table1[Category])</f>
        <v>Sports</v>
      </c>
      <c r="G2124">
        <f>_xlfn.XLOOKUP(Table1[[#This Row],[Product_ID]],[1]!Table1[Product_ID],[1]!Table1[Unit_Price])</f>
        <v>9084</v>
      </c>
      <c r="H2124">
        <f>_xlfn.XLOOKUP(Table1[[#This Row],[Product_ID]],[1]!Table1[Product_ID],[1]!Table1[Cost])</f>
        <v>6358.8</v>
      </c>
      <c r="I2124">
        <v>4</v>
      </c>
      <c r="J2124">
        <v>15</v>
      </c>
      <c r="K2124">
        <f>Table1[[#This Row],[Quantity]]*Table1[[#This Row],[Unit_Price]]</f>
        <v>36336</v>
      </c>
      <c r="L2124">
        <f>Table1[[#This Row],[Quantity]]*Table1[[#This Row],[Cost]]</f>
        <v>25435.200000000001</v>
      </c>
      <c r="M2124">
        <f>Table1[[#This Row],[Sales]]-Table1[[#This Row],[Total_Cost]]</f>
        <v>10900.8</v>
      </c>
      <c r="N2124" s="1">
        <f>Table1[[#This Row],[Profit]]/Table1[[#This Row],[Sales]]</f>
        <v>0.3</v>
      </c>
      <c r="O2124" t="str">
        <f>TEXT(Table1[[#This Row],[Order_Date]],"mmmm")</f>
        <v>November</v>
      </c>
      <c r="P2124">
        <f>YEAR(Table1[[#This Row],[Order_Date]])</f>
        <v>2025</v>
      </c>
      <c r="Q2124" t="str">
        <f>"Q"&amp;ROUNDUP(MONTH(Table1[[#This Row],[Order_Date]])/3,0)</f>
        <v>Q4</v>
      </c>
    </row>
    <row r="2125" spans="1:17" x14ac:dyDescent="0.25">
      <c r="A2125" t="s">
        <v>3782</v>
      </c>
      <c r="B2125" t="s">
        <v>3783</v>
      </c>
      <c r="C2125" t="s">
        <v>767</v>
      </c>
      <c r="D2125" t="s">
        <v>373</v>
      </c>
      <c r="E2125" t="str">
        <f>_xlfn.XLOOKUP(Table1[[#This Row],[Product_ID]],[1]!Table1[Product_ID],[1]!Table1[Product_Name])</f>
        <v>Sports Product 26</v>
      </c>
      <c r="F2125" t="str">
        <f>_xlfn.XLOOKUP(Table1[[#This Row],[Product_ID]],[1]!Table1[Product_ID],[1]!Table1[Category])</f>
        <v>Sports</v>
      </c>
      <c r="G2125">
        <f>_xlfn.XLOOKUP(Table1[[#This Row],[Product_ID]],[1]!Table1[Product_ID],[1]!Table1[Unit_Price])</f>
        <v>4882</v>
      </c>
      <c r="H2125">
        <f>_xlfn.XLOOKUP(Table1[[#This Row],[Product_ID]],[1]!Table1[Product_ID],[1]!Table1[Cost])</f>
        <v>2929.2</v>
      </c>
      <c r="I2125">
        <v>1</v>
      </c>
      <c r="J2125">
        <v>5</v>
      </c>
      <c r="K2125">
        <f>Table1[[#This Row],[Quantity]]*Table1[[#This Row],[Unit_Price]]</f>
        <v>4882</v>
      </c>
      <c r="L2125">
        <f>Table1[[#This Row],[Quantity]]*Table1[[#This Row],[Cost]]</f>
        <v>2929.2</v>
      </c>
      <c r="M2125">
        <f>Table1[[#This Row],[Sales]]-Table1[[#This Row],[Total_Cost]]</f>
        <v>1952.8000000000002</v>
      </c>
      <c r="N2125" s="1">
        <f>Table1[[#This Row],[Profit]]/Table1[[#This Row],[Sales]]</f>
        <v>0.4</v>
      </c>
      <c r="O2125" t="str">
        <f>TEXT(Table1[[#This Row],[Order_Date]],"mmmm")</f>
        <v>July</v>
      </c>
      <c r="P2125">
        <f>YEAR(Table1[[#This Row],[Order_Date]])</f>
        <v>2025</v>
      </c>
      <c r="Q2125" t="str">
        <f>"Q"&amp;ROUNDUP(MONTH(Table1[[#This Row],[Order_Date]])/3,0)</f>
        <v>Q3</v>
      </c>
    </row>
    <row r="2126" spans="1:17" x14ac:dyDescent="0.25">
      <c r="A2126" t="s">
        <v>3784</v>
      </c>
      <c r="B2126" t="s">
        <v>2335</v>
      </c>
      <c r="C2126" t="s">
        <v>3114</v>
      </c>
      <c r="D2126" t="s">
        <v>281</v>
      </c>
      <c r="E2126" t="str">
        <f>_xlfn.XLOOKUP(Table1[[#This Row],[Product_ID]],[1]!Table1[Product_ID],[1]!Table1[Product_Name])</f>
        <v>Sports Product 9</v>
      </c>
      <c r="F2126" t="str">
        <f>_xlfn.XLOOKUP(Table1[[#This Row],[Product_ID]],[1]!Table1[Product_ID],[1]!Table1[Category])</f>
        <v>Sports</v>
      </c>
      <c r="G2126">
        <f>_xlfn.XLOOKUP(Table1[[#This Row],[Product_ID]],[1]!Table1[Product_ID],[1]!Table1[Unit_Price])</f>
        <v>10891</v>
      </c>
      <c r="H2126">
        <f>_xlfn.XLOOKUP(Table1[[#This Row],[Product_ID]],[1]!Table1[Product_ID],[1]!Table1[Cost])</f>
        <v>5445.5</v>
      </c>
      <c r="I2126">
        <v>5</v>
      </c>
      <c r="J2126">
        <v>10</v>
      </c>
      <c r="K2126">
        <f>Table1[[#This Row],[Quantity]]*Table1[[#This Row],[Unit_Price]]</f>
        <v>54455</v>
      </c>
      <c r="L2126">
        <f>Table1[[#This Row],[Quantity]]*Table1[[#This Row],[Cost]]</f>
        <v>27227.5</v>
      </c>
      <c r="M2126">
        <f>Table1[[#This Row],[Sales]]-Table1[[#This Row],[Total_Cost]]</f>
        <v>27227.5</v>
      </c>
      <c r="N2126" s="1">
        <f>Table1[[#This Row],[Profit]]/Table1[[#This Row],[Sales]]</f>
        <v>0.5</v>
      </c>
      <c r="O2126" t="str">
        <f>TEXT(Table1[[#This Row],[Order_Date]],"mmmm")</f>
        <v>June</v>
      </c>
      <c r="P2126">
        <f>YEAR(Table1[[#This Row],[Order_Date]])</f>
        <v>2024</v>
      </c>
      <c r="Q2126" t="str">
        <f>"Q"&amp;ROUNDUP(MONTH(Table1[[#This Row],[Order_Date]])/3,0)</f>
        <v>Q2</v>
      </c>
    </row>
    <row r="2127" spans="1:17" x14ac:dyDescent="0.25">
      <c r="A2127" t="s">
        <v>3785</v>
      </c>
      <c r="B2127" t="s">
        <v>1898</v>
      </c>
      <c r="C2127" t="s">
        <v>1612</v>
      </c>
      <c r="D2127" t="s">
        <v>615</v>
      </c>
      <c r="E2127" t="str">
        <f>_xlfn.XLOOKUP(Table1[[#This Row],[Product_ID]],[1]!Table1[Product_ID],[1]!Table1[Product_Name])</f>
        <v>Home &amp; Kitchen Product 92</v>
      </c>
      <c r="F2127" t="str">
        <f>_xlfn.XLOOKUP(Table1[[#This Row],[Product_ID]],[1]!Table1[Product_ID],[1]!Table1[Category])</f>
        <v>Home &amp; Kitchen</v>
      </c>
      <c r="G2127">
        <f>_xlfn.XLOOKUP(Table1[[#This Row],[Product_ID]],[1]!Table1[Product_ID],[1]!Table1[Unit_Price])</f>
        <v>7315</v>
      </c>
      <c r="H2127">
        <f>_xlfn.XLOOKUP(Table1[[#This Row],[Product_ID]],[1]!Table1[Product_ID],[1]!Table1[Cost])</f>
        <v>4389</v>
      </c>
      <c r="I2127">
        <v>2</v>
      </c>
      <c r="J2127">
        <v>5</v>
      </c>
      <c r="K2127">
        <f>Table1[[#This Row],[Quantity]]*Table1[[#This Row],[Unit_Price]]</f>
        <v>14630</v>
      </c>
      <c r="L2127">
        <f>Table1[[#This Row],[Quantity]]*Table1[[#This Row],[Cost]]</f>
        <v>8778</v>
      </c>
      <c r="M2127">
        <f>Table1[[#This Row],[Sales]]-Table1[[#This Row],[Total_Cost]]</f>
        <v>5852</v>
      </c>
      <c r="N2127" s="1">
        <f>Table1[[#This Row],[Profit]]/Table1[[#This Row],[Sales]]</f>
        <v>0.4</v>
      </c>
      <c r="O2127" t="str">
        <f>TEXT(Table1[[#This Row],[Order_Date]],"mmmm")</f>
        <v>February</v>
      </c>
      <c r="P2127">
        <f>YEAR(Table1[[#This Row],[Order_Date]])</f>
        <v>2025</v>
      </c>
      <c r="Q2127" t="str">
        <f>"Q"&amp;ROUNDUP(MONTH(Table1[[#This Row],[Order_Date]])/3,0)</f>
        <v>Q1</v>
      </c>
    </row>
    <row r="2128" spans="1:17" x14ac:dyDescent="0.25">
      <c r="A2128" t="s">
        <v>3786</v>
      </c>
      <c r="B2128" t="s">
        <v>428</v>
      </c>
      <c r="C2128" t="s">
        <v>1490</v>
      </c>
      <c r="D2128" t="s">
        <v>230</v>
      </c>
      <c r="E2128" t="str">
        <f>_xlfn.XLOOKUP(Table1[[#This Row],[Product_ID]],[1]!Table1[Product_ID],[1]!Table1[Product_Name])</f>
        <v>Beauty Product 16</v>
      </c>
      <c r="F2128" t="str">
        <f>_xlfn.XLOOKUP(Table1[[#This Row],[Product_ID]],[1]!Table1[Product_ID],[1]!Table1[Category])</f>
        <v>Beauty</v>
      </c>
      <c r="G2128">
        <f>_xlfn.XLOOKUP(Table1[[#This Row],[Product_ID]],[1]!Table1[Product_ID],[1]!Table1[Unit_Price])</f>
        <v>1591</v>
      </c>
      <c r="H2128">
        <f>_xlfn.XLOOKUP(Table1[[#This Row],[Product_ID]],[1]!Table1[Product_ID],[1]!Table1[Cost])</f>
        <v>1113.7</v>
      </c>
      <c r="I2128">
        <v>5</v>
      </c>
      <c r="J2128">
        <v>20</v>
      </c>
      <c r="K2128">
        <f>Table1[[#This Row],[Quantity]]*Table1[[#This Row],[Unit_Price]]</f>
        <v>7955</v>
      </c>
      <c r="L2128">
        <f>Table1[[#This Row],[Quantity]]*Table1[[#This Row],[Cost]]</f>
        <v>5568.5</v>
      </c>
      <c r="M2128">
        <f>Table1[[#This Row],[Sales]]-Table1[[#This Row],[Total_Cost]]</f>
        <v>2386.5</v>
      </c>
      <c r="N2128" s="1">
        <f>Table1[[#This Row],[Profit]]/Table1[[#This Row],[Sales]]</f>
        <v>0.3</v>
      </c>
      <c r="O2128" t="str">
        <f>TEXT(Table1[[#This Row],[Order_Date]],"mmmm")</f>
        <v>August</v>
      </c>
      <c r="P2128">
        <f>YEAR(Table1[[#This Row],[Order_Date]])</f>
        <v>2024</v>
      </c>
      <c r="Q2128" t="str">
        <f>"Q"&amp;ROUNDUP(MONTH(Table1[[#This Row],[Order_Date]])/3,0)</f>
        <v>Q3</v>
      </c>
    </row>
    <row r="2129" spans="1:17" x14ac:dyDescent="0.25">
      <c r="A2129" t="s">
        <v>3787</v>
      </c>
      <c r="B2129" t="s">
        <v>35</v>
      </c>
      <c r="C2129" t="s">
        <v>1067</v>
      </c>
      <c r="D2129" t="s">
        <v>85</v>
      </c>
      <c r="E2129" t="str">
        <f>_xlfn.XLOOKUP(Table1[[#This Row],[Product_ID]],[1]!Table1[Product_ID],[1]!Table1[Product_Name])</f>
        <v>Clothing Product 63</v>
      </c>
      <c r="F2129" t="str">
        <f>_xlfn.XLOOKUP(Table1[[#This Row],[Product_ID]],[1]!Table1[Product_ID],[1]!Table1[Category])</f>
        <v>Clothing</v>
      </c>
      <c r="G2129">
        <f>_xlfn.XLOOKUP(Table1[[#This Row],[Product_ID]],[1]!Table1[Product_ID],[1]!Table1[Unit_Price])</f>
        <v>3643</v>
      </c>
      <c r="H2129">
        <f>_xlfn.XLOOKUP(Table1[[#This Row],[Product_ID]],[1]!Table1[Product_ID],[1]!Table1[Cost])</f>
        <v>2185.8000000000002</v>
      </c>
      <c r="I2129">
        <v>5</v>
      </c>
      <c r="J2129">
        <v>15</v>
      </c>
      <c r="K2129">
        <f>Table1[[#This Row],[Quantity]]*Table1[[#This Row],[Unit_Price]]</f>
        <v>18215</v>
      </c>
      <c r="L2129">
        <f>Table1[[#This Row],[Quantity]]*Table1[[#This Row],[Cost]]</f>
        <v>10929</v>
      </c>
      <c r="M2129">
        <f>Table1[[#This Row],[Sales]]-Table1[[#This Row],[Total_Cost]]</f>
        <v>7286</v>
      </c>
      <c r="N2129" s="1">
        <f>Table1[[#This Row],[Profit]]/Table1[[#This Row],[Sales]]</f>
        <v>0.4</v>
      </c>
      <c r="O2129" t="str">
        <f>TEXT(Table1[[#This Row],[Order_Date]],"mmmm")</f>
        <v>December</v>
      </c>
      <c r="P2129">
        <f>YEAR(Table1[[#This Row],[Order_Date]])</f>
        <v>2025</v>
      </c>
      <c r="Q2129" t="str">
        <f>"Q"&amp;ROUNDUP(MONTH(Table1[[#This Row],[Order_Date]])/3,0)</f>
        <v>Q4</v>
      </c>
    </row>
    <row r="2130" spans="1:17" x14ac:dyDescent="0.25">
      <c r="A2130" t="s">
        <v>3788</v>
      </c>
      <c r="B2130" t="s">
        <v>1057</v>
      </c>
      <c r="C2130" t="s">
        <v>1894</v>
      </c>
      <c r="D2130" t="s">
        <v>385</v>
      </c>
      <c r="E2130" t="str">
        <f>_xlfn.XLOOKUP(Table1[[#This Row],[Product_ID]],[1]!Table1[Product_ID],[1]!Table1[Product_Name])</f>
        <v>Sports Product 54</v>
      </c>
      <c r="F2130" t="str">
        <f>_xlfn.XLOOKUP(Table1[[#This Row],[Product_ID]],[1]!Table1[Product_ID],[1]!Table1[Category])</f>
        <v>Sports</v>
      </c>
      <c r="G2130">
        <f>_xlfn.XLOOKUP(Table1[[#This Row],[Product_ID]],[1]!Table1[Product_ID],[1]!Table1[Unit_Price])</f>
        <v>611</v>
      </c>
      <c r="H2130">
        <f>_xlfn.XLOOKUP(Table1[[#This Row],[Product_ID]],[1]!Table1[Product_ID],[1]!Table1[Cost])</f>
        <v>427.7</v>
      </c>
      <c r="I2130">
        <v>1</v>
      </c>
      <c r="J2130">
        <v>10</v>
      </c>
      <c r="K2130">
        <f>Table1[[#This Row],[Quantity]]*Table1[[#This Row],[Unit_Price]]</f>
        <v>611</v>
      </c>
      <c r="L2130">
        <f>Table1[[#This Row],[Quantity]]*Table1[[#This Row],[Cost]]</f>
        <v>427.7</v>
      </c>
      <c r="M2130">
        <f>Table1[[#This Row],[Sales]]-Table1[[#This Row],[Total_Cost]]</f>
        <v>183.3</v>
      </c>
      <c r="N2130" s="1">
        <f>Table1[[#This Row],[Profit]]/Table1[[#This Row],[Sales]]</f>
        <v>0.30000000000000004</v>
      </c>
      <c r="O2130" t="str">
        <f>TEXT(Table1[[#This Row],[Order_Date]],"mmmm")</f>
        <v>March</v>
      </c>
      <c r="P2130">
        <f>YEAR(Table1[[#This Row],[Order_Date]])</f>
        <v>2024</v>
      </c>
      <c r="Q2130" t="str">
        <f>"Q"&amp;ROUNDUP(MONTH(Table1[[#This Row],[Order_Date]])/3,0)</f>
        <v>Q1</v>
      </c>
    </row>
    <row r="2131" spans="1:17" x14ac:dyDescent="0.25">
      <c r="A2131" t="s">
        <v>3789</v>
      </c>
      <c r="B2131" t="s">
        <v>1876</v>
      </c>
      <c r="C2131" t="s">
        <v>2481</v>
      </c>
      <c r="D2131" t="s">
        <v>25</v>
      </c>
      <c r="E2131" t="str">
        <f>_xlfn.XLOOKUP(Table1[[#This Row],[Product_ID]],[1]!Table1[Product_ID],[1]!Table1[Product_Name])</f>
        <v>Sports Product 7</v>
      </c>
      <c r="F2131" t="str">
        <f>_xlfn.XLOOKUP(Table1[[#This Row],[Product_ID]],[1]!Table1[Product_ID],[1]!Table1[Category])</f>
        <v>Sports</v>
      </c>
      <c r="G2131">
        <f>_xlfn.XLOOKUP(Table1[[#This Row],[Product_ID]],[1]!Table1[Product_ID],[1]!Table1[Unit_Price])</f>
        <v>5469</v>
      </c>
      <c r="H2131">
        <f>_xlfn.XLOOKUP(Table1[[#This Row],[Product_ID]],[1]!Table1[Product_ID],[1]!Table1[Cost])</f>
        <v>3281.4</v>
      </c>
      <c r="I2131">
        <v>5</v>
      </c>
      <c r="J2131">
        <v>20</v>
      </c>
      <c r="K2131">
        <f>Table1[[#This Row],[Quantity]]*Table1[[#This Row],[Unit_Price]]</f>
        <v>27345</v>
      </c>
      <c r="L2131">
        <f>Table1[[#This Row],[Quantity]]*Table1[[#This Row],[Cost]]</f>
        <v>16407</v>
      </c>
      <c r="M2131">
        <f>Table1[[#This Row],[Sales]]-Table1[[#This Row],[Total_Cost]]</f>
        <v>10938</v>
      </c>
      <c r="N2131" s="1">
        <f>Table1[[#This Row],[Profit]]/Table1[[#This Row],[Sales]]</f>
        <v>0.4</v>
      </c>
      <c r="O2131" t="str">
        <f>TEXT(Table1[[#This Row],[Order_Date]],"mmmm")</f>
        <v>June</v>
      </c>
      <c r="P2131">
        <f>YEAR(Table1[[#This Row],[Order_Date]])</f>
        <v>2025</v>
      </c>
      <c r="Q2131" t="str">
        <f>"Q"&amp;ROUNDUP(MONTH(Table1[[#This Row],[Order_Date]])/3,0)</f>
        <v>Q2</v>
      </c>
    </row>
    <row r="2132" spans="1:17" x14ac:dyDescent="0.25">
      <c r="A2132" t="s">
        <v>3790</v>
      </c>
      <c r="B2132" t="s">
        <v>523</v>
      </c>
      <c r="C2132" t="s">
        <v>1228</v>
      </c>
      <c r="D2132" t="s">
        <v>81</v>
      </c>
      <c r="E2132" t="str">
        <f>_xlfn.XLOOKUP(Table1[[#This Row],[Product_ID]],[1]!Table1[Product_ID],[1]!Table1[Product_Name])</f>
        <v>Beauty Product 4</v>
      </c>
      <c r="F2132" t="str">
        <f>_xlfn.XLOOKUP(Table1[[#This Row],[Product_ID]],[1]!Table1[Product_ID],[1]!Table1[Category])</f>
        <v>Beauty</v>
      </c>
      <c r="G2132">
        <f>_xlfn.XLOOKUP(Table1[[#This Row],[Product_ID]],[1]!Table1[Product_ID],[1]!Table1[Unit_Price])</f>
        <v>591</v>
      </c>
      <c r="H2132">
        <f>_xlfn.XLOOKUP(Table1[[#This Row],[Product_ID]],[1]!Table1[Product_ID],[1]!Table1[Cost])</f>
        <v>354.6</v>
      </c>
      <c r="I2132">
        <v>3</v>
      </c>
      <c r="J2132">
        <v>0</v>
      </c>
      <c r="K2132">
        <f>Table1[[#This Row],[Quantity]]*Table1[[#This Row],[Unit_Price]]</f>
        <v>1773</v>
      </c>
      <c r="L2132">
        <f>Table1[[#This Row],[Quantity]]*Table1[[#This Row],[Cost]]</f>
        <v>1063.8000000000002</v>
      </c>
      <c r="M2132">
        <f>Table1[[#This Row],[Sales]]-Table1[[#This Row],[Total_Cost]]</f>
        <v>709.19999999999982</v>
      </c>
      <c r="N2132" s="1">
        <f>Table1[[#This Row],[Profit]]/Table1[[#This Row],[Sales]]</f>
        <v>0.39999999999999991</v>
      </c>
      <c r="O2132" t="str">
        <f>TEXT(Table1[[#This Row],[Order_Date]],"mmmm")</f>
        <v>December</v>
      </c>
      <c r="P2132">
        <f>YEAR(Table1[[#This Row],[Order_Date]])</f>
        <v>2024</v>
      </c>
      <c r="Q2132" t="str">
        <f>"Q"&amp;ROUNDUP(MONTH(Table1[[#This Row],[Order_Date]])/3,0)</f>
        <v>Q4</v>
      </c>
    </row>
    <row r="2133" spans="1:17" x14ac:dyDescent="0.25">
      <c r="A2133" t="s">
        <v>3791</v>
      </c>
      <c r="B2133" t="s">
        <v>2392</v>
      </c>
      <c r="C2133" t="s">
        <v>1685</v>
      </c>
      <c r="D2133" t="s">
        <v>598</v>
      </c>
      <c r="E2133" t="str">
        <f>_xlfn.XLOOKUP(Table1[[#This Row],[Product_ID]],[1]!Table1[Product_ID],[1]!Table1[Product_Name])</f>
        <v>Clothing Product 84</v>
      </c>
      <c r="F2133" t="str">
        <f>_xlfn.XLOOKUP(Table1[[#This Row],[Product_ID]],[1]!Table1[Product_ID],[1]!Table1[Category])</f>
        <v>Clothing</v>
      </c>
      <c r="G2133">
        <f>_xlfn.XLOOKUP(Table1[[#This Row],[Product_ID]],[1]!Table1[Product_ID],[1]!Table1[Unit_Price])</f>
        <v>3921</v>
      </c>
      <c r="H2133">
        <f>_xlfn.XLOOKUP(Table1[[#This Row],[Product_ID]],[1]!Table1[Product_ID],[1]!Table1[Cost])</f>
        <v>2352.6</v>
      </c>
      <c r="I2133">
        <v>5</v>
      </c>
      <c r="J2133">
        <v>0</v>
      </c>
      <c r="K2133">
        <f>Table1[[#This Row],[Quantity]]*Table1[[#This Row],[Unit_Price]]</f>
        <v>19605</v>
      </c>
      <c r="L2133">
        <f>Table1[[#This Row],[Quantity]]*Table1[[#This Row],[Cost]]</f>
        <v>11763</v>
      </c>
      <c r="M2133">
        <f>Table1[[#This Row],[Sales]]-Table1[[#This Row],[Total_Cost]]</f>
        <v>7842</v>
      </c>
      <c r="N2133" s="1">
        <f>Table1[[#This Row],[Profit]]/Table1[[#This Row],[Sales]]</f>
        <v>0.4</v>
      </c>
      <c r="O2133" t="str">
        <f>TEXT(Table1[[#This Row],[Order_Date]],"mmmm")</f>
        <v>April</v>
      </c>
      <c r="P2133">
        <f>YEAR(Table1[[#This Row],[Order_Date]])</f>
        <v>2025</v>
      </c>
      <c r="Q2133" t="str">
        <f>"Q"&amp;ROUNDUP(MONTH(Table1[[#This Row],[Order_Date]])/3,0)</f>
        <v>Q2</v>
      </c>
    </row>
    <row r="2134" spans="1:17" x14ac:dyDescent="0.25">
      <c r="A2134" t="s">
        <v>3792</v>
      </c>
      <c r="B2134" t="s">
        <v>2652</v>
      </c>
      <c r="C2134" t="s">
        <v>429</v>
      </c>
      <c r="D2134" t="s">
        <v>842</v>
      </c>
      <c r="E2134" t="str">
        <f>_xlfn.XLOOKUP(Table1[[#This Row],[Product_ID]],[1]!Table1[Product_ID],[1]!Table1[Product_Name])</f>
        <v>Sports Product 35</v>
      </c>
      <c r="F2134" t="str">
        <f>_xlfn.XLOOKUP(Table1[[#This Row],[Product_ID]],[1]!Table1[Product_ID],[1]!Table1[Category])</f>
        <v>Sports</v>
      </c>
      <c r="G2134">
        <f>_xlfn.XLOOKUP(Table1[[#This Row],[Product_ID]],[1]!Table1[Product_ID],[1]!Table1[Unit_Price])</f>
        <v>3185</v>
      </c>
      <c r="H2134">
        <f>_xlfn.XLOOKUP(Table1[[#This Row],[Product_ID]],[1]!Table1[Product_ID],[1]!Table1[Cost])</f>
        <v>1592.5</v>
      </c>
      <c r="I2134">
        <v>5</v>
      </c>
      <c r="J2134">
        <v>0</v>
      </c>
      <c r="K2134">
        <f>Table1[[#This Row],[Quantity]]*Table1[[#This Row],[Unit_Price]]</f>
        <v>15925</v>
      </c>
      <c r="L2134">
        <f>Table1[[#This Row],[Quantity]]*Table1[[#This Row],[Cost]]</f>
        <v>7962.5</v>
      </c>
      <c r="M2134">
        <f>Table1[[#This Row],[Sales]]-Table1[[#This Row],[Total_Cost]]</f>
        <v>7962.5</v>
      </c>
      <c r="N2134" s="1">
        <f>Table1[[#This Row],[Profit]]/Table1[[#This Row],[Sales]]</f>
        <v>0.5</v>
      </c>
      <c r="O2134" t="str">
        <f>TEXT(Table1[[#This Row],[Order_Date]],"mmmm")</f>
        <v>September</v>
      </c>
      <c r="P2134">
        <f>YEAR(Table1[[#This Row],[Order_Date]])</f>
        <v>2024</v>
      </c>
      <c r="Q2134" t="str">
        <f>"Q"&amp;ROUNDUP(MONTH(Table1[[#This Row],[Order_Date]])/3,0)</f>
        <v>Q3</v>
      </c>
    </row>
    <row r="2135" spans="1:17" x14ac:dyDescent="0.25">
      <c r="A2135" t="s">
        <v>3793</v>
      </c>
      <c r="B2135" t="s">
        <v>810</v>
      </c>
      <c r="C2135" t="s">
        <v>307</v>
      </c>
      <c r="D2135" t="s">
        <v>409</v>
      </c>
      <c r="E2135" t="str">
        <f>_xlfn.XLOOKUP(Table1[[#This Row],[Product_ID]],[1]!Table1[Product_ID],[1]!Table1[Product_Name])</f>
        <v>Home &amp; Kitchen Product 68</v>
      </c>
      <c r="F2135" t="str">
        <f>_xlfn.XLOOKUP(Table1[[#This Row],[Product_ID]],[1]!Table1[Product_ID],[1]!Table1[Category])</f>
        <v>Home &amp; Kitchen</v>
      </c>
      <c r="G2135">
        <f>_xlfn.XLOOKUP(Table1[[#This Row],[Product_ID]],[1]!Table1[Product_ID],[1]!Table1[Unit_Price])</f>
        <v>7252</v>
      </c>
      <c r="H2135">
        <f>_xlfn.XLOOKUP(Table1[[#This Row],[Product_ID]],[1]!Table1[Product_ID],[1]!Table1[Cost])</f>
        <v>3626</v>
      </c>
      <c r="I2135">
        <v>5</v>
      </c>
      <c r="J2135">
        <v>0</v>
      </c>
      <c r="K2135">
        <f>Table1[[#This Row],[Quantity]]*Table1[[#This Row],[Unit_Price]]</f>
        <v>36260</v>
      </c>
      <c r="L2135">
        <f>Table1[[#This Row],[Quantity]]*Table1[[#This Row],[Cost]]</f>
        <v>18130</v>
      </c>
      <c r="M2135">
        <f>Table1[[#This Row],[Sales]]-Table1[[#This Row],[Total_Cost]]</f>
        <v>18130</v>
      </c>
      <c r="N2135" s="1">
        <f>Table1[[#This Row],[Profit]]/Table1[[#This Row],[Sales]]</f>
        <v>0.5</v>
      </c>
      <c r="O2135" t="str">
        <f>TEXT(Table1[[#This Row],[Order_Date]],"mmmm")</f>
        <v>July</v>
      </c>
      <c r="P2135">
        <f>YEAR(Table1[[#This Row],[Order_Date]])</f>
        <v>2025</v>
      </c>
      <c r="Q2135" t="str">
        <f>"Q"&amp;ROUNDUP(MONTH(Table1[[#This Row],[Order_Date]])/3,0)</f>
        <v>Q3</v>
      </c>
    </row>
    <row r="2136" spans="1:17" x14ac:dyDescent="0.25">
      <c r="A2136" t="s">
        <v>3794</v>
      </c>
      <c r="B2136" t="s">
        <v>2072</v>
      </c>
      <c r="C2136" t="s">
        <v>1369</v>
      </c>
      <c r="D2136" t="s">
        <v>135</v>
      </c>
      <c r="E2136" t="str">
        <f>_xlfn.XLOOKUP(Table1[[#This Row],[Product_ID]],[1]!Table1[Product_ID],[1]!Table1[Product_Name])</f>
        <v>Electronics Product 28</v>
      </c>
      <c r="F2136" t="str">
        <f>_xlfn.XLOOKUP(Table1[[#This Row],[Product_ID]],[1]!Table1[Product_ID],[1]!Table1[Category])</f>
        <v>Electronics</v>
      </c>
      <c r="G2136">
        <f>_xlfn.XLOOKUP(Table1[[#This Row],[Product_ID]],[1]!Table1[Product_ID],[1]!Table1[Unit_Price])</f>
        <v>9664</v>
      </c>
      <c r="H2136">
        <f>_xlfn.XLOOKUP(Table1[[#This Row],[Product_ID]],[1]!Table1[Product_ID],[1]!Table1[Cost])</f>
        <v>4832</v>
      </c>
      <c r="I2136">
        <v>3</v>
      </c>
      <c r="J2136">
        <v>15</v>
      </c>
      <c r="K2136">
        <f>Table1[[#This Row],[Quantity]]*Table1[[#This Row],[Unit_Price]]</f>
        <v>28992</v>
      </c>
      <c r="L2136">
        <f>Table1[[#This Row],[Quantity]]*Table1[[#This Row],[Cost]]</f>
        <v>14496</v>
      </c>
      <c r="M2136">
        <f>Table1[[#This Row],[Sales]]-Table1[[#This Row],[Total_Cost]]</f>
        <v>14496</v>
      </c>
      <c r="N2136" s="1">
        <f>Table1[[#This Row],[Profit]]/Table1[[#This Row],[Sales]]</f>
        <v>0.5</v>
      </c>
      <c r="O2136" t="str">
        <f>TEXT(Table1[[#This Row],[Order_Date]],"mmmm")</f>
        <v>August</v>
      </c>
      <c r="P2136">
        <f>YEAR(Table1[[#This Row],[Order_Date]])</f>
        <v>2025</v>
      </c>
      <c r="Q2136" t="str">
        <f>"Q"&amp;ROUNDUP(MONTH(Table1[[#This Row],[Order_Date]])/3,0)</f>
        <v>Q3</v>
      </c>
    </row>
    <row r="2137" spans="1:17" x14ac:dyDescent="0.25">
      <c r="A2137" t="s">
        <v>3795</v>
      </c>
      <c r="B2137" t="s">
        <v>993</v>
      </c>
      <c r="C2137" t="s">
        <v>850</v>
      </c>
      <c r="D2137" t="s">
        <v>615</v>
      </c>
      <c r="E2137" t="str">
        <f>_xlfn.XLOOKUP(Table1[[#This Row],[Product_ID]],[1]!Table1[Product_ID],[1]!Table1[Product_Name])</f>
        <v>Home &amp; Kitchen Product 92</v>
      </c>
      <c r="F2137" t="str">
        <f>_xlfn.XLOOKUP(Table1[[#This Row],[Product_ID]],[1]!Table1[Product_ID],[1]!Table1[Category])</f>
        <v>Home &amp; Kitchen</v>
      </c>
      <c r="G2137">
        <f>_xlfn.XLOOKUP(Table1[[#This Row],[Product_ID]],[1]!Table1[Product_ID],[1]!Table1[Unit_Price])</f>
        <v>7315</v>
      </c>
      <c r="H2137">
        <f>_xlfn.XLOOKUP(Table1[[#This Row],[Product_ID]],[1]!Table1[Product_ID],[1]!Table1[Cost])</f>
        <v>4389</v>
      </c>
      <c r="I2137">
        <v>3</v>
      </c>
      <c r="J2137">
        <v>20</v>
      </c>
      <c r="K2137">
        <f>Table1[[#This Row],[Quantity]]*Table1[[#This Row],[Unit_Price]]</f>
        <v>21945</v>
      </c>
      <c r="L2137">
        <f>Table1[[#This Row],[Quantity]]*Table1[[#This Row],[Cost]]</f>
        <v>13167</v>
      </c>
      <c r="M2137">
        <f>Table1[[#This Row],[Sales]]-Table1[[#This Row],[Total_Cost]]</f>
        <v>8778</v>
      </c>
      <c r="N2137" s="1">
        <f>Table1[[#This Row],[Profit]]/Table1[[#This Row],[Sales]]</f>
        <v>0.4</v>
      </c>
      <c r="O2137" t="str">
        <f>TEXT(Table1[[#This Row],[Order_Date]],"mmmm")</f>
        <v>May</v>
      </c>
      <c r="P2137">
        <f>YEAR(Table1[[#This Row],[Order_Date]])</f>
        <v>2024</v>
      </c>
      <c r="Q2137" t="str">
        <f>"Q"&amp;ROUNDUP(MONTH(Table1[[#This Row],[Order_Date]])/3,0)</f>
        <v>Q2</v>
      </c>
    </row>
    <row r="2138" spans="1:17" x14ac:dyDescent="0.25">
      <c r="A2138" t="s">
        <v>3796</v>
      </c>
      <c r="B2138" t="s">
        <v>1823</v>
      </c>
      <c r="C2138" t="s">
        <v>895</v>
      </c>
      <c r="D2138" t="s">
        <v>567</v>
      </c>
      <c r="E2138" t="str">
        <f>_xlfn.XLOOKUP(Table1[[#This Row],[Product_ID]],[1]!Table1[Product_ID],[1]!Table1[Product_Name])</f>
        <v>Beauty Product 52</v>
      </c>
      <c r="F2138" t="str">
        <f>_xlfn.XLOOKUP(Table1[[#This Row],[Product_ID]],[1]!Table1[Product_ID],[1]!Table1[Category])</f>
        <v>Beauty</v>
      </c>
      <c r="G2138">
        <f>_xlfn.XLOOKUP(Table1[[#This Row],[Product_ID]],[1]!Table1[Product_ID],[1]!Table1[Unit_Price])</f>
        <v>192</v>
      </c>
      <c r="H2138">
        <f>_xlfn.XLOOKUP(Table1[[#This Row],[Product_ID]],[1]!Table1[Product_ID],[1]!Table1[Cost])</f>
        <v>96</v>
      </c>
      <c r="I2138">
        <v>3</v>
      </c>
      <c r="J2138">
        <v>0</v>
      </c>
      <c r="K2138">
        <f>Table1[[#This Row],[Quantity]]*Table1[[#This Row],[Unit_Price]]</f>
        <v>576</v>
      </c>
      <c r="L2138">
        <f>Table1[[#This Row],[Quantity]]*Table1[[#This Row],[Cost]]</f>
        <v>288</v>
      </c>
      <c r="M2138">
        <f>Table1[[#This Row],[Sales]]-Table1[[#This Row],[Total_Cost]]</f>
        <v>288</v>
      </c>
      <c r="N2138" s="1">
        <f>Table1[[#This Row],[Profit]]/Table1[[#This Row],[Sales]]</f>
        <v>0.5</v>
      </c>
      <c r="O2138" t="str">
        <f>TEXT(Table1[[#This Row],[Order_Date]],"mmmm")</f>
        <v>May</v>
      </c>
      <c r="P2138">
        <f>YEAR(Table1[[#This Row],[Order_Date]])</f>
        <v>2024</v>
      </c>
      <c r="Q2138" t="str">
        <f>"Q"&amp;ROUNDUP(MONTH(Table1[[#This Row],[Order_Date]])/3,0)</f>
        <v>Q2</v>
      </c>
    </row>
    <row r="2139" spans="1:17" x14ac:dyDescent="0.25">
      <c r="A2139" t="s">
        <v>3797</v>
      </c>
      <c r="B2139" t="s">
        <v>600</v>
      </c>
      <c r="C2139" t="s">
        <v>527</v>
      </c>
      <c r="D2139" t="s">
        <v>327</v>
      </c>
      <c r="E2139" t="str">
        <f>_xlfn.XLOOKUP(Table1[[#This Row],[Product_ID]],[1]!Table1[Product_ID],[1]!Table1[Product_Name])</f>
        <v>Electronics Product 55</v>
      </c>
      <c r="F2139" t="str">
        <f>_xlfn.XLOOKUP(Table1[[#This Row],[Product_ID]],[1]!Table1[Product_ID],[1]!Table1[Category])</f>
        <v>Electronics</v>
      </c>
      <c r="G2139">
        <f>_xlfn.XLOOKUP(Table1[[#This Row],[Product_ID]],[1]!Table1[Product_ID],[1]!Table1[Unit_Price])</f>
        <v>6621</v>
      </c>
      <c r="H2139">
        <f>_xlfn.XLOOKUP(Table1[[#This Row],[Product_ID]],[1]!Table1[Product_ID],[1]!Table1[Cost])</f>
        <v>3972.6</v>
      </c>
      <c r="I2139">
        <v>4</v>
      </c>
      <c r="J2139">
        <v>20</v>
      </c>
      <c r="K2139">
        <f>Table1[[#This Row],[Quantity]]*Table1[[#This Row],[Unit_Price]]</f>
        <v>26484</v>
      </c>
      <c r="L2139">
        <f>Table1[[#This Row],[Quantity]]*Table1[[#This Row],[Cost]]</f>
        <v>15890.4</v>
      </c>
      <c r="M2139">
        <f>Table1[[#This Row],[Sales]]-Table1[[#This Row],[Total_Cost]]</f>
        <v>10593.6</v>
      </c>
      <c r="N2139" s="1">
        <f>Table1[[#This Row],[Profit]]/Table1[[#This Row],[Sales]]</f>
        <v>0.4</v>
      </c>
      <c r="O2139" t="str">
        <f>TEXT(Table1[[#This Row],[Order_Date]],"mmmm")</f>
        <v>December</v>
      </c>
      <c r="P2139">
        <f>YEAR(Table1[[#This Row],[Order_Date]])</f>
        <v>2025</v>
      </c>
      <c r="Q2139" t="str">
        <f>"Q"&amp;ROUNDUP(MONTH(Table1[[#This Row],[Order_Date]])/3,0)</f>
        <v>Q4</v>
      </c>
    </row>
    <row r="2140" spans="1:17" x14ac:dyDescent="0.25">
      <c r="A2140" t="s">
        <v>3798</v>
      </c>
      <c r="B2140" t="s">
        <v>2126</v>
      </c>
      <c r="C2140" t="s">
        <v>2918</v>
      </c>
      <c r="D2140" t="s">
        <v>1526</v>
      </c>
      <c r="E2140" t="str">
        <f>_xlfn.XLOOKUP(Table1[[#This Row],[Product_ID]],[1]!Table1[Product_ID],[1]!Table1[Product_Name])</f>
        <v>Electronics Product 6</v>
      </c>
      <c r="F2140" t="str">
        <f>_xlfn.XLOOKUP(Table1[[#This Row],[Product_ID]],[1]!Table1[Product_ID],[1]!Table1[Category])</f>
        <v>Electronics</v>
      </c>
      <c r="G2140">
        <f>_xlfn.XLOOKUP(Table1[[#This Row],[Product_ID]],[1]!Table1[Product_ID],[1]!Table1[Unit_Price])</f>
        <v>18855</v>
      </c>
      <c r="H2140">
        <f>_xlfn.XLOOKUP(Table1[[#This Row],[Product_ID]],[1]!Table1[Product_ID],[1]!Table1[Cost])</f>
        <v>9427.5</v>
      </c>
      <c r="I2140">
        <v>4</v>
      </c>
      <c r="J2140">
        <v>15</v>
      </c>
      <c r="K2140">
        <f>Table1[[#This Row],[Quantity]]*Table1[[#This Row],[Unit_Price]]</f>
        <v>75420</v>
      </c>
      <c r="L2140">
        <f>Table1[[#This Row],[Quantity]]*Table1[[#This Row],[Cost]]</f>
        <v>37710</v>
      </c>
      <c r="M2140">
        <f>Table1[[#This Row],[Sales]]-Table1[[#This Row],[Total_Cost]]</f>
        <v>37710</v>
      </c>
      <c r="N2140" s="1">
        <f>Table1[[#This Row],[Profit]]/Table1[[#This Row],[Sales]]</f>
        <v>0.5</v>
      </c>
      <c r="O2140" t="str">
        <f>TEXT(Table1[[#This Row],[Order_Date]],"mmmm")</f>
        <v>September</v>
      </c>
      <c r="P2140">
        <f>YEAR(Table1[[#This Row],[Order_Date]])</f>
        <v>2024</v>
      </c>
      <c r="Q2140" t="str">
        <f>"Q"&amp;ROUNDUP(MONTH(Table1[[#This Row],[Order_Date]])/3,0)</f>
        <v>Q3</v>
      </c>
    </row>
    <row r="2141" spans="1:17" x14ac:dyDescent="0.25">
      <c r="A2141" t="s">
        <v>3799</v>
      </c>
      <c r="B2141" t="s">
        <v>2541</v>
      </c>
      <c r="C2141" t="s">
        <v>1116</v>
      </c>
      <c r="D2141" t="s">
        <v>59</v>
      </c>
      <c r="E2141" t="str">
        <f>_xlfn.XLOOKUP(Table1[[#This Row],[Product_ID]],[1]!Table1[Product_ID],[1]!Table1[Product_Name])</f>
        <v>Sports Product 23</v>
      </c>
      <c r="F2141" t="str">
        <f>_xlfn.XLOOKUP(Table1[[#This Row],[Product_ID]],[1]!Table1[Product_ID],[1]!Table1[Category])</f>
        <v>Sports</v>
      </c>
      <c r="G2141">
        <f>_xlfn.XLOOKUP(Table1[[#This Row],[Product_ID]],[1]!Table1[Product_ID],[1]!Table1[Unit_Price])</f>
        <v>4437</v>
      </c>
      <c r="H2141">
        <f>_xlfn.XLOOKUP(Table1[[#This Row],[Product_ID]],[1]!Table1[Product_ID],[1]!Table1[Cost])</f>
        <v>2662.2</v>
      </c>
      <c r="I2141">
        <v>5</v>
      </c>
      <c r="J2141">
        <v>5</v>
      </c>
      <c r="K2141">
        <f>Table1[[#This Row],[Quantity]]*Table1[[#This Row],[Unit_Price]]</f>
        <v>22185</v>
      </c>
      <c r="L2141">
        <f>Table1[[#This Row],[Quantity]]*Table1[[#This Row],[Cost]]</f>
        <v>13311</v>
      </c>
      <c r="M2141">
        <f>Table1[[#This Row],[Sales]]-Table1[[#This Row],[Total_Cost]]</f>
        <v>8874</v>
      </c>
      <c r="N2141" s="1">
        <f>Table1[[#This Row],[Profit]]/Table1[[#This Row],[Sales]]</f>
        <v>0.4</v>
      </c>
      <c r="O2141" t="str">
        <f>TEXT(Table1[[#This Row],[Order_Date]],"mmmm")</f>
        <v>June</v>
      </c>
      <c r="P2141">
        <f>YEAR(Table1[[#This Row],[Order_Date]])</f>
        <v>2025</v>
      </c>
      <c r="Q2141" t="str">
        <f>"Q"&amp;ROUNDUP(MONTH(Table1[[#This Row],[Order_Date]])/3,0)</f>
        <v>Q2</v>
      </c>
    </row>
    <row r="2142" spans="1:17" x14ac:dyDescent="0.25">
      <c r="A2142" t="s">
        <v>3800</v>
      </c>
      <c r="B2142" t="s">
        <v>1080</v>
      </c>
      <c r="C2142" t="s">
        <v>2378</v>
      </c>
      <c r="D2142" t="s">
        <v>476</v>
      </c>
      <c r="E2142" t="str">
        <f>_xlfn.XLOOKUP(Table1[[#This Row],[Product_ID]],[1]!Table1[Product_ID],[1]!Table1[Product_Name])</f>
        <v>Electronics Product 22</v>
      </c>
      <c r="F2142" t="str">
        <f>_xlfn.XLOOKUP(Table1[[#This Row],[Product_ID]],[1]!Table1[Product_ID],[1]!Table1[Category])</f>
        <v>Electronics</v>
      </c>
      <c r="G2142">
        <f>_xlfn.XLOOKUP(Table1[[#This Row],[Product_ID]],[1]!Table1[Product_ID],[1]!Table1[Unit_Price])</f>
        <v>48755</v>
      </c>
      <c r="H2142">
        <f>_xlfn.XLOOKUP(Table1[[#This Row],[Product_ID]],[1]!Table1[Product_ID],[1]!Table1[Cost])</f>
        <v>29253</v>
      </c>
      <c r="I2142">
        <v>5</v>
      </c>
      <c r="J2142">
        <v>5</v>
      </c>
      <c r="K2142">
        <f>Table1[[#This Row],[Quantity]]*Table1[[#This Row],[Unit_Price]]</f>
        <v>243775</v>
      </c>
      <c r="L2142">
        <f>Table1[[#This Row],[Quantity]]*Table1[[#This Row],[Cost]]</f>
        <v>146265</v>
      </c>
      <c r="M2142">
        <f>Table1[[#This Row],[Sales]]-Table1[[#This Row],[Total_Cost]]</f>
        <v>97510</v>
      </c>
      <c r="N2142" s="1">
        <f>Table1[[#This Row],[Profit]]/Table1[[#This Row],[Sales]]</f>
        <v>0.4</v>
      </c>
      <c r="O2142" t="str">
        <f>TEXT(Table1[[#This Row],[Order_Date]],"mmmm")</f>
        <v>June</v>
      </c>
      <c r="P2142">
        <f>YEAR(Table1[[#This Row],[Order_Date]])</f>
        <v>2025</v>
      </c>
      <c r="Q2142" t="str">
        <f>"Q"&amp;ROUNDUP(MONTH(Table1[[#This Row],[Order_Date]])/3,0)</f>
        <v>Q2</v>
      </c>
    </row>
    <row r="2143" spans="1:17" x14ac:dyDescent="0.25">
      <c r="A2143" t="s">
        <v>3801</v>
      </c>
      <c r="B2143" t="s">
        <v>2677</v>
      </c>
      <c r="C2143" t="s">
        <v>1561</v>
      </c>
      <c r="D2143" t="s">
        <v>659</v>
      </c>
      <c r="E2143" t="str">
        <f>_xlfn.XLOOKUP(Table1[[#This Row],[Product_ID]],[1]!Table1[Product_ID],[1]!Table1[Product_Name])</f>
        <v>Beauty Product 43</v>
      </c>
      <c r="F2143" t="str">
        <f>_xlfn.XLOOKUP(Table1[[#This Row],[Product_ID]],[1]!Table1[Product_ID],[1]!Table1[Category])</f>
        <v>Beauty</v>
      </c>
      <c r="G2143">
        <f>_xlfn.XLOOKUP(Table1[[#This Row],[Product_ID]],[1]!Table1[Product_ID],[1]!Table1[Unit_Price])</f>
        <v>1637</v>
      </c>
      <c r="H2143">
        <f>_xlfn.XLOOKUP(Table1[[#This Row],[Product_ID]],[1]!Table1[Product_ID],[1]!Table1[Cost])</f>
        <v>818.5</v>
      </c>
      <c r="I2143">
        <v>2</v>
      </c>
      <c r="J2143">
        <v>0</v>
      </c>
      <c r="K2143">
        <f>Table1[[#This Row],[Quantity]]*Table1[[#This Row],[Unit_Price]]</f>
        <v>3274</v>
      </c>
      <c r="L2143">
        <f>Table1[[#This Row],[Quantity]]*Table1[[#This Row],[Cost]]</f>
        <v>1637</v>
      </c>
      <c r="M2143">
        <f>Table1[[#This Row],[Sales]]-Table1[[#This Row],[Total_Cost]]</f>
        <v>1637</v>
      </c>
      <c r="N2143" s="1">
        <f>Table1[[#This Row],[Profit]]/Table1[[#This Row],[Sales]]</f>
        <v>0.5</v>
      </c>
      <c r="O2143" t="str">
        <f>TEXT(Table1[[#This Row],[Order_Date]],"mmmm")</f>
        <v>February</v>
      </c>
      <c r="P2143">
        <f>YEAR(Table1[[#This Row],[Order_Date]])</f>
        <v>2024</v>
      </c>
      <c r="Q2143" t="str">
        <f>"Q"&amp;ROUNDUP(MONTH(Table1[[#This Row],[Order_Date]])/3,0)</f>
        <v>Q1</v>
      </c>
    </row>
    <row r="2144" spans="1:17" x14ac:dyDescent="0.25">
      <c r="A2144" t="s">
        <v>3802</v>
      </c>
      <c r="B2144" t="s">
        <v>550</v>
      </c>
      <c r="C2144" t="s">
        <v>1235</v>
      </c>
      <c r="D2144" t="s">
        <v>444</v>
      </c>
      <c r="E2144" t="str">
        <f>_xlfn.XLOOKUP(Table1[[#This Row],[Product_ID]],[1]!Table1[Product_ID],[1]!Table1[Product_Name])</f>
        <v>Sports Product 14</v>
      </c>
      <c r="F2144" t="str">
        <f>_xlfn.XLOOKUP(Table1[[#This Row],[Product_ID]],[1]!Table1[Product_ID],[1]!Table1[Category])</f>
        <v>Sports</v>
      </c>
      <c r="G2144">
        <f>_xlfn.XLOOKUP(Table1[[#This Row],[Product_ID]],[1]!Table1[Product_ID],[1]!Table1[Unit_Price])</f>
        <v>9565</v>
      </c>
      <c r="H2144">
        <f>_xlfn.XLOOKUP(Table1[[#This Row],[Product_ID]],[1]!Table1[Product_ID],[1]!Table1[Cost])</f>
        <v>6695.5</v>
      </c>
      <c r="I2144">
        <v>4</v>
      </c>
      <c r="J2144">
        <v>10</v>
      </c>
      <c r="K2144">
        <f>Table1[[#This Row],[Quantity]]*Table1[[#This Row],[Unit_Price]]</f>
        <v>38260</v>
      </c>
      <c r="L2144">
        <f>Table1[[#This Row],[Quantity]]*Table1[[#This Row],[Cost]]</f>
        <v>26782</v>
      </c>
      <c r="M2144">
        <f>Table1[[#This Row],[Sales]]-Table1[[#This Row],[Total_Cost]]</f>
        <v>11478</v>
      </c>
      <c r="N2144" s="1">
        <f>Table1[[#This Row],[Profit]]/Table1[[#This Row],[Sales]]</f>
        <v>0.3</v>
      </c>
      <c r="O2144" t="str">
        <f>TEXT(Table1[[#This Row],[Order_Date]],"mmmm")</f>
        <v>March</v>
      </c>
      <c r="P2144">
        <f>YEAR(Table1[[#This Row],[Order_Date]])</f>
        <v>2024</v>
      </c>
      <c r="Q2144" t="str">
        <f>"Q"&amp;ROUNDUP(MONTH(Table1[[#This Row],[Order_Date]])/3,0)</f>
        <v>Q1</v>
      </c>
    </row>
    <row r="2145" spans="1:17" x14ac:dyDescent="0.25">
      <c r="A2145" t="s">
        <v>3803</v>
      </c>
      <c r="B2145" t="s">
        <v>2310</v>
      </c>
      <c r="C2145" t="s">
        <v>2851</v>
      </c>
      <c r="D2145" t="s">
        <v>502</v>
      </c>
      <c r="E2145" t="str">
        <f>_xlfn.XLOOKUP(Table1[[#This Row],[Product_ID]],[1]!Table1[Product_ID],[1]!Table1[Product_Name])</f>
        <v>Beauty Product 42</v>
      </c>
      <c r="F2145" t="str">
        <f>_xlfn.XLOOKUP(Table1[[#This Row],[Product_ID]],[1]!Table1[Product_ID],[1]!Table1[Category])</f>
        <v>Beauty</v>
      </c>
      <c r="G2145">
        <f>_xlfn.XLOOKUP(Table1[[#This Row],[Product_ID]],[1]!Table1[Product_ID],[1]!Table1[Unit_Price])</f>
        <v>2758</v>
      </c>
      <c r="H2145">
        <f>_xlfn.XLOOKUP(Table1[[#This Row],[Product_ID]],[1]!Table1[Product_ID],[1]!Table1[Cost])</f>
        <v>1379</v>
      </c>
      <c r="I2145">
        <v>2</v>
      </c>
      <c r="J2145">
        <v>0</v>
      </c>
      <c r="K2145">
        <f>Table1[[#This Row],[Quantity]]*Table1[[#This Row],[Unit_Price]]</f>
        <v>5516</v>
      </c>
      <c r="L2145">
        <f>Table1[[#This Row],[Quantity]]*Table1[[#This Row],[Cost]]</f>
        <v>2758</v>
      </c>
      <c r="M2145">
        <f>Table1[[#This Row],[Sales]]-Table1[[#This Row],[Total_Cost]]</f>
        <v>2758</v>
      </c>
      <c r="N2145" s="1">
        <f>Table1[[#This Row],[Profit]]/Table1[[#This Row],[Sales]]</f>
        <v>0.5</v>
      </c>
      <c r="O2145" t="str">
        <f>TEXT(Table1[[#This Row],[Order_Date]],"mmmm")</f>
        <v>October</v>
      </c>
      <c r="P2145">
        <f>YEAR(Table1[[#This Row],[Order_Date]])</f>
        <v>2024</v>
      </c>
      <c r="Q2145" t="str">
        <f>"Q"&amp;ROUNDUP(MONTH(Table1[[#This Row],[Order_Date]])/3,0)</f>
        <v>Q4</v>
      </c>
    </row>
    <row r="2146" spans="1:17" x14ac:dyDescent="0.25">
      <c r="A2146" t="s">
        <v>3804</v>
      </c>
      <c r="B2146" t="s">
        <v>1483</v>
      </c>
      <c r="C2146" t="s">
        <v>425</v>
      </c>
      <c r="D2146" t="s">
        <v>77</v>
      </c>
      <c r="E2146" t="str">
        <f>_xlfn.XLOOKUP(Table1[[#This Row],[Product_ID]],[1]!Table1[Product_ID],[1]!Table1[Product_Name])</f>
        <v>Sports Product 83</v>
      </c>
      <c r="F2146" t="str">
        <f>_xlfn.XLOOKUP(Table1[[#This Row],[Product_ID]],[1]!Table1[Product_ID],[1]!Table1[Category])</f>
        <v>Sports</v>
      </c>
      <c r="G2146">
        <f>_xlfn.XLOOKUP(Table1[[#This Row],[Product_ID]],[1]!Table1[Product_ID],[1]!Table1[Unit_Price])</f>
        <v>5842</v>
      </c>
      <c r="H2146">
        <f>_xlfn.XLOOKUP(Table1[[#This Row],[Product_ID]],[1]!Table1[Product_ID],[1]!Table1[Cost])</f>
        <v>3505.2</v>
      </c>
      <c r="I2146">
        <v>5</v>
      </c>
      <c r="J2146">
        <v>0</v>
      </c>
      <c r="K2146">
        <f>Table1[[#This Row],[Quantity]]*Table1[[#This Row],[Unit_Price]]</f>
        <v>29210</v>
      </c>
      <c r="L2146">
        <f>Table1[[#This Row],[Quantity]]*Table1[[#This Row],[Cost]]</f>
        <v>17526</v>
      </c>
      <c r="M2146">
        <f>Table1[[#This Row],[Sales]]-Table1[[#This Row],[Total_Cost]]</f>
        <v>11684</v>
      </c>
      <c r="N2146" s="1">
        <f>Table1[[#This Row],[Profit]]/Table1[[#This Row],[Sales]]</f>
        <v>0.4</v>
      </c>
      <c r="O2146" t="str">
        <f>TEXT(Table1[[#This Row],[Order_Date]],"mmmm")</f>
        <v>December</v>
      </c>
      <c r="P2146">
        <f>YEAR(Table1[[#This Row],[Order_Date]])</f>
        <v>2024</v>
      </c>
      <c r="Q2146" t="str">
        <f>"Q"&amp;ROUNDUP(MONTH(Table1[[#This Row],[Order_Date]])/3,0)</f>
        <v>Q4</v>
      </c>
    </row>
    <row r="2147" spans="1:17" x14ac:dyDescent="0.25">
      <c r="A2147" t="s">
        <v>3805</v>
      </c>
      <c r="B2147" t="s">
        <v>1632</v>
      </c>
      <c r="C2147" t="s">
        <v>3806</v>
      </c>
      <c r="D2147" t="s">
        <v>257</v>
      </c>
      <c r="E2147" t="str">
        <f>_xlfn.XLOOKUP(Table1[[#This Row],[Product_ID]],[1]!Table1[Product_ID],[1]!Table1[Product_Name])</f>
        <v>Beauty Product 3</v>
      </c>
      <c r="F2147" t="str">
        <f>_xlfn.XLOOKUP(Table1[[#This Row],[Product_ID]],[1]!Table1[Product_ID],[1]!Table1[Category])</f>
        <v>Beauty</v>
      </c>
      <c r="G2147">
        <f>_xlfn.XLOOKUP(Table1[[#This Row],[Product_ID]],[1]!Table1[Product_ID],[1]!Table1[Unit_Price])</f>
        <v>569</v>
      </c>
      <c r="H2147">
        <f>_xlfn.XLOOKUP(Table1[[#This Row],[Product_ID]],[1]!Table1[Product_ID],[1]!Table1[Cost])</f>
        <v>341.4</v>
      </c>
      <c r="I2147">
        <v>4</v>
      </c>
      <c r="J2147">
        <v>0</v>
      </c>
      <c r="K2147">
        <f>Table1[[#This Row],[Quantity]]*Table1[[#This Row],[Unit_Price]]</f>
        <v>2276</v>
      </c>
      <c r="L2147">
        <f>Table1[[#This Row],[Quantity]]*Table1[[#This Row],[Cost]]</f>
        <v>1365.6</v>
      </c>
      <c r="M2147">
        <f>Table1[[#This Row],[Sales]]-Table1[[#This Row],[Total_Cost]]</f>
        <v>910.40000000000009</v>
      </c>
      <c r="N2147" s="1">
        <f>Table1[[#This Row],[Profit]]/Table1[[#This Row],[Sales]]</f>
        <v>0.4</v>
      </c>
      <c r="O2147" t="str">
        <f>TEXT(Table1[[#This Row],[Order_Date]],"mmmm")</f>
        <v>January</v>
      </c>
      <c r="P2147">
        <f>YEAR(Table1[[#This Row],[Order_Date]])</f>
        <v>2025</v>
      </c>
      <c r="Q2147" t="str">
        <f>"Q"&amp;ROUNDUP(MONTH(Table1[[#This Row],[Order_Date]])/3,0)</f>
        <v>Q1</v>
      </c>
    </row>
    <row r="2148" spans="1:17" x14ac:dyDescent="0.25">
      <c r="A2148" t="s">
        <v>3807</v>
      </c>
      <c r="B2148" t="s">
        <v>3134</v>
      </c>
      <c r="C2148" t="s">
        <v>1091</v>
      </c>
      <c r="D2148" t="s">
        <v>100</v>
      </c>
      <c r="E2148" t="str">
        <f>_xlfn.XLOOKUP(Table1[[#This Row],[Product_ID]],[1]!Table1[Product_ID],[1]!Table1[Product_Name])</f>
        <v>Electronics Product 74</v>
      </c>
      <c r="F2148" t="str">
        <f>_xlfn.XLOOKUP(Table1[[#This Row],[Product_ID]],[1]!Table1[Product_ID],[1]!Table1[Category])</f>
        <v>Electronics</v>
      </c>
      <c r="G2148">
        <f>_xlfn.XLOOKUP(Table1[[#This Row],[Product_ID]],[1]!Table1[Product_ID],[1]!Table1[Unit_Price])</f>
        <v>20835</v>
      </c>
      <c r="H2148">
        <f>_xlfn.XLOOKUP(Table1[[#This Row],[Product_ID]],[1]!Table1[Product_ID],[1]!Table1[Cost])</f>
        <v>12501</v>
      </c>
      <c r="I2148">
        <v>4</v>
      </c>
      <c r="J2148">
        <v>20</v>
      </c>
      <c r="K2148">
        <f>Table1[[#This Row],[Quantity]]*Table1[[#This Row],[Unit_Price]]</f>
        <v>83340</v>
      </c>
      <c r="L2148">
        <f>Table1[[#This Row],[Quantity]]*Table1[[#This Row],[Cost]]</f>
        <v>50004</v>
      </c>
      <c r="M2148">
        <f>Table1[[#This Row],[Sales]]-Table1[[#This Row],[Total_Cost]]</f>
        <v>33336</v>
      </c>
      <c r="N2148" s="1">
        <f>Table1[[#This Row],[Profit]]/Table1[[#This Row],[Sales]]</f>
        <v>0.4</v>
      </c>
      <c r="O2148" t="str">
        <f>TEXT(Table1[[#This Row],[Order_Date]],"mmmm")</f>
        <v>April</v>
      </c>
      <c r="P2148">
        <f>YEAR(Table1[[#This Row],[Order_Date]])</f>
        <v>2024</v>
      </c>
      <c r="Q2148" t="str">
        <f>"Q"&amp;ROUNDUP(MONTH(Table1[[#This Row],[Order_Date]])/3,0)</f>
        <v>Q2</v>
      </c>
    </row>
    <row r="2149" spans="1:17" x14ac:dyDescent="0.25">
      <c r="A2149" t="s">
        <v>3808</v>
      </c>
      <c r="B2149" t="s">
        <v>2734</v>
      </c>
      <c r="C2149" t="s">
        <v>1133</v>
      </c>
      <c r="D2149" t="s">
        <v>127</v>
      </c>
      <c r="E2149" t="str">
        <f>_xlfn.XLOOKUP(Table1[[#This Row],[Product_ID]],[1]!Table1[Product_ID],[1]!Table1[Product_Name])</f>
        <v>Sports Product 75</v>
      </c>
      <c r="F2149" t="str">
        <f>_xlfn.XLOOKUP(Table1[[#This Row],[Product_ID]],[1]!Table1[Product_ID],[1]!Table1[Category])</f>
        <v>Sports</v>
      </c>
      <c r="G2149">
        <f>_xlfn.XLOOKUP(Table1[[#This Row],[Product_ID]],[1]!Table1[Product_ID],[1]!Table1[Unit_Price])</f>
        <v>5435</v>
      </c>
      <c r="H2149">
        <f>_xlfn.XLOOKUP(Table1[[#This Row],[Product_ID]],[1]!Table1[Product_ID],[1]!Table1[Cost])</f>
        <v>3804.5</v>
      </c>
      <c r="I2149">
        <v>1</v>
      </c>
      <c r="J2149">
        <v>20</v>
      </c>
      <c r="K2149">
        <f>Table1[[#This Row],[Quantity]]*Table1[[#This Row],[Unit_Price]]</f>
        <v>5435</v>
      </c>
      <c r="L2149">
        <f>Table1[[#This Row],[Quantity]]*Table1[[#This Row],[Cost]]</f>
        <v>3804.5</v>
      </c>
      <c r="M2149">
        <f>Table1[[#This Row],[Sales]]-Table1[[#This Row],[Total_Cost]]</f>
        <v>1630.5</v>
      </c>
      <c r="N2149" s="1">
        <f>Table1[[#This Row],[Profit]]/Table1[[#This Row],[Sales]]</f>
        <v>0.3</v>
      </c>
      <c r="O2149" t="str">
        <f>TEXT(Table1[[#This Row],[Order_Date]],"mmmm")</f>
        <v>March</v>
      </c>
      <c r="P2149">
        <f>YEAR(Table1[[#This Row],[Order_Date]])</f>
        <v>2025</v>
      </c>
      <c r="Q2149" t="str">
        <f>"Q"&amp;ROUNDUP(MONTH(Table1[[#This Row],[Order_Date]])/3,0)</f>
        <v>Q1</v>
      </c>
    </row>
    <row r="2150" spans="1:17" x14ac:dyDescent="0.25">
      <c r="A2150" t="s">
        <v>3809</v>
      </c>
      <c r="B2150" t="s">
        <v>3524</v>
      </c>
      <c r="C2150" t="s">
        <v>3806</v>
      </c>
      <c r="D2150" t="s">
        <v>628</v>
      </c>
      <c r="E2150" t="str">
        <f>_xlfn.XLOOKUP(Table1[[#This Row],[Product_ID]],[1]!Table1[Product_ID],[1]!Table1[Product_Name])</f>
        <v>Sports Product 97</v>
      </c>
      <c r="F2150" t="str">
        <f>_xlfn.XLOOKUP(Table1[[#This Row],[Product_ID]],[1]!Table1[Product_ID],[1]!Table1[Category])</f>
        <v>Sports</v>
      </c>
      <c r="G2150">
        <f>_xlfn.XLOOKUP(Table1[[#This Row],[Product_ID]],[1]!Table1[Product_ID],[1]!Table1[Unit_Price])</f>
        <v>9084</v>
      </c>
      <c r="H2150">
        <f>_xlfn.XLOOKUP(Table1[[#This Row],[Product_ID]],[1]!Table1[Product_ID],[1]!Table1[Cost])</f>
        <v>6358.8</v>
      </c>
      <c r="I2150">
        <v>2</v>
      </c>
      <c r="J2150">
        <v>10</v>
      </c>
      <c r="K2150">
        <f>Table1[[#This Row],[Quantity]]*Table1[[#This Row],[Unit_Price]]</f>
        <v>18168</v>
      </c>
      <c r="L2150">
        <f>Table1[[#This Row],[Quantity]]*Table1[[#This Row],[Cost]]</f>
        <v>12717.6</v>
      </c>
      <c r="M2150">
        <f>Table1[[#This Row],[Sales]]-Table1[[#This Row],[Total_Cost]]</f>
        <v>5450.4</v>
      </c>
      <c r="N2150" s="1">
        <f>Table1[[#This Row],[Profit]]/Table1[[#This Row],[Sales]]</f>
        <v>0.3</v>
      </c>
      <c r="O2150" t="str">
        <f>TEXT(Table1[[#This Row],[Order_Date]],"mmmm")</f>
        <v>July</v>
      </c>
      <c r="P2150">
        <f>YEAR(Table1[[#This Row],[Order_Date]])</f>
        <v>2025</v>
      </c>
      <c r="Q2150" t="str">
        <f>"Q"&amp;ROUNDUP(MONTH(Table1[[#This Row],[Order_Date]])/3,0)</f>
        <v>Q3</v>
      </c>
    </row>
    <row r="2151" spans="1:17" x14ac:dyDescent="0.25">
      <c r="A2151" t="s">
        <v>3810</v>
      </c>
      <c r="B2151" t="s">
        <v>1754</v>
      </c>
      <c r="C2151" t="s">
        <v>725</v>
      </c>
      <c r="D2151" t="s">
        <v>842</v>
      </c>
      <c r="E2151" t="str">
        <f>_xlfn.XLOOKUP(Table1[[#This Row],[Product_ID]],[1]!Table1[Product_ID],[1]!Table1[Product_Name])</f>
        <v>Sports Product 35</v>
      </c>
      <c r="F2151" t="str">
        <f>_xlfn.XLOOKUP(Table1[[#This Row],[Product_ID]],[1]!Table1[Product_ID],[1]!Table1[Category])</f>
        <v>Sports</v>
      </c>
      <c r="G2151">
        <f>_xlfn.XLOOKUP(Table1[[#This Row],[Product_ID]],[1]!Table1[Product_ID],[1]!Table1[Unit_Price])</f>
        <v>3185</v>
      </c>
      <c r="H2151">
        <f>_xlfn.XLOOKUP(Table1[[#This Row],[Product_ID]],[1]!Table1[Product_ID],[1]!Table1[Cost])</f>
        <v>1592.5</v>
      </c>
      <c r="I2151">
        <v>5</v>
      </c>
      <c r="J2151">
        <v>20</v>
      </c>
      <c r="K2151">
        <f>Table1[[#This Row],[Quantity]]*Table1[[#This Row],[Unit_Price]]</f>
        <v>15925</v>
      </c>
      <c r="L2151">
        <f>Table1[[#This Row],[Quantity]]*Table1[[#This Row],[Cost]]</f>
        <v>7962.5</v>
      </c>
      <c r="M2151">
        <f>Table1[[#This Row],[Sales]]-Table1[[#This Row],[Total_Cost]]</f>
        <v>7962.5</v>
      </c>
      <c r="N2151" s="1">
        <f>Table1[[#This Row],[Profit]]/Table1[[#This Row],[Sales]]</f>
        <v>0.5</v>
      </c>
      <c r="O2151" t="str">
        <f>TEXT(Table1[[#This Row],[Order_Date]],"mmmm")</f>
        <v>May</v>
      </c>
      <c r="P2151">
        <f>YEAR(Table1[[#This Row],[Order_Date]])</f>
        <v>2024</v>
      </c>
      <c r="Q2151" t="str">
        <f>"Q"&amp;ROUNDUP(MONTH(Table1[[#This Row],[Order_Date]])/3,0)</f>
        <v>Q2</v>
      </c>
    </row>
    <row r="2152" spans="1:17" x14ac:dyDescent="0.25">
      <c r="A2152" t="s">
        <v>3811</v>
      </c>
      <c r="B2152" t="s">
        <v>596</v>
      </c>
      <c r="C2152" t="s">
        <v>1609</v>
      </c>
      <c r="D2152" t="s">
        <v>426</v>
      </c>
      <c r="E2152" t="str">
        <f>_xlfn.XLOOKUP(Table1[[#This Row],[Product_ID]],[1]!Table1[Product_ID],[1]!Table1[Product_Name])</f>
        <v>Clothing Product 95</v>
      </c>
      <c r="F2152" t="str">
        <f>_xlfn.XLOOKUP(Table1[[#This Row],[Product_ID]],[1]!Table1[Product_ID],[1]!Table1[Category])</f>
        <v>Clothing</v>
      </c>
      <c r="G2152">
        <f>_xlfn.XLOOKUP(Table1[[#This Row],[Product_ID]],[1]!Table1[Product_ID],[1]!Table1[Unit_Price])</f>
        <v>4520</v>
      </c>
      <c r="H2152">
        <f>_xlfn.XLOOKUP(Table1[[#This Row],[Product_ID]],[1]!Table1[Product_ID],[1]!Table1[Cost])</f>
        <v>3164</v>
      </c>
      <c r="I2152">
        <v>4</v>
      </c>
      <c r="J2152">
        <v>0</v>
      </c>
      <c r="K2152">
        <f>Table1[[#This Row],[Quantity]]*Table1[[#This Row],[Unit_Price]]</f>
        <v>18080</v>
      </c>
      <c r="L2152">
        <f>Table1[[#This Row],[Quantity]]*Table1[[#This Row],[Cost]]</f>
        <v>12656</v>
      </c>
      <c r="M2152">
        <f>Table1[[#This Row],[Sales]]-Table1[[#This Row],[Total_Cost]]</f>
        <v>5424</v>
      </c>
      <c r="N2152" s="1">
        <f>Table1[[#This Row],[Profit]]/Table1[[#This Row],[Sales]]</f>
        <v>0.3</v>
      </c>
      <c r="O2152" t="str">
        <f>TEXT(Table1[[#This Row],[Order_Date]],"mmmm")</f>
        <v>July</v>
      </c>
      <c r="P2152">
        <f>YEAR(Table1[[#This Row],[Order_Date]])</f>
        <v>2024</v>
      </c>
      <c r="Q2152" t="str">
        <f>"Q"&amp;ROUNDUP(MONTH(Table1[[#This Row],[Order_Date]])/3,0)</f>
        <v>Q3</v>
      </c>
    </row>
    <row r="2153" spans="1:17" x14ac:dyDescent="0.25">
      <c r="A2153" t="s">
        <v>3812</v>
      </c>
      <c r="B2153" t="s">
        <v>590</v>
      </c>
      <c r="C2153" t="s">
        <v>3813</v>
      </c>
      <c r="D2153" t="s">
        <v>104</v>
      </c>
      <c r="E2153" t="str">
        <f>_xlfn.XLOOKUP(Table1[[#This Row],[Product_ID]],[1]!Table1[Product_ID],[1]!Table1[Product_Name])</f>
        <v>Electronics Product 72</v>
      </c>
      <c r="F2153" t="str">
        <f>_xlfn.XLOOKUP(Table1[[#This Row],[Product_ID]],[1]!Table1[Product_ID],[1]!Table1[Category])</f>
        <v>Electronics</v>
      </c>
      <c r="G2153">
        <f>_xlfn.XLOOKUP(Table1[[#This Row],[Product_ID]],[1]!Table1[Product_ID],[1]!Table1[Unit_Price])</f>
        <v>27555</v>
      </c>
      <c r="H2153">
        <f>_xlfn.XLOOKUP(Table1[[#This Row],[Product_ID]],[1]!Table1[Product_ID],[1]!Table1[Cost])</f>
        <v>19288.5</v>
      </c>
      <c r="I2153">
        <v>4</v>
      </c>
      <c r="J2153">
        <v>10</v>
      </c>
      <c r="K2153">
        <f>Table1[[#This Row],[Quantity]]*Table1[[#This Row],[Unit_Price]]</f>
        <v>110220</v>
      </c>
      <c r="L2153">
        <f>Table1[[#This Row],[Quantity]]*Table1[[#This Row],[Cost]]</f>
        <v>77154</v>
      </c>
      <c r="M2153">
        <f>Table1[[#This Row],[Sales]]-Table1[[#This Row],[Total_Cost]]</f>
        <v>33066</v>
      </c>
      <c r="N2153" s="1">
        <f>Table1[[#This Row],[Profit]]/Table1[[#This Row],[Sales]]</f>
        <v>0.3</v>
      </c>
      <c r="O2153" t="str">
        <f>TEXT(Table1[[#This Row],[Order_Date]],"mmmm")</f>
        <v>November</v>
      </c>
      <c r="P2153">
        <f>YEAR(Table1[[#This Row],[Order_Date]])</f>
        <v>2025</v>
      </c>
      <c r="Q2153" t="str">
        <f>"Q"&amp;ROUNDUP(MONTH(Table1[[#This Row],[Order_Date]])/3,0)</f>
        <v>Q4</v>
      </c>
    </row>
    <row r="2154" spans="1:17" x14ac:dyDescent="0.25">
      <c r="A2154" t="s">
        <v>3814</v>
      </c>
      <c r="B2154" t="s">
        <v>3815</v>
      </c>
      <c r="C2154" t="s">
        <v>3160</v>
      </c>
      <c r="D2154" t="s">
        <v>663</v>
      </c>
      <c r="E2154" t="str">
        <f>_xlfn.XLOOKUP(Table1[[#This Row],[Product_ID]],[1]!Table1[Product_ID],[1]!Table1[Product_Name])</f>
        <v>Electronics Product 34</v>
      </c>
      <c r="F2154" t="str">
        <f>_xlfn.XLOOKUP(Table1[[#This Row],[Product_ID]],[1]!Table1[Product_ID],[1]!Table1[Category])</f>
        <v>Electronics</v>
      </c>
      <c r="G2154">
        <f>_xlfn.XLOOKUP(Table1[[#This Row],[Product_ID]],[1]!Table1[Product_ID],[1]!Table1[Unit_Price])</f>
        <v>4860</v>
      </c>
      <c r="H2154">
        <f>_xlfn.XLOOKUP(Table1[[#This Row],[Product_ID]],[1]!Table1[Product_ID],[1]!Table1[Cost])</f>
        <v>2430</v>
      </c>
      <c r="I2154">
        <v>3</v>
      </c>
      <c r="J2154">
        <v>10</v>
      </c>
      <c r="K2154">
        <f>Table1[[#This Row],[Quantity]]*Table1[[#This Row],[Unit_Price]]</f>
        <v>14580</v>
      </c>
      <c r="L2154">
        <f>Table1[[#This Row],[Quantity]]*Table1[[#This Row],[Cost]]</f>
        <v>7290</v>
      </c>
      <c r="M2154">
        <f>Table1[[#This Row],[Sales]]-Table1[[#This Row],[Total_Cost]]</f>
        <v>7290</v>
      </c>
      <c r="N2154" s="1">
        <f>Table1[[#This Row],[Profit]]/Table1[[#This Row],[Sales]]</f>
        <v>0.5</v>
      </c>
      <c r="O2154" t="str">
        <f>TEXT(Table1[[#This Row],[Order_Date]],"mmmm")</f>
        <v>July</v>
      </c>
      <c r="P2154">
        <f>YEAR(Table1[[#This Row],[Order_Date]])</f>
        <v>2025</v>
      </c>
      <c r="Q2154" t="str">
        <f>"Q"&amp;ROUNDUP(MONTH(Table1[[#This Row],[Order_Date]])/3,0)</f>
        <v>Q3</v>
      </c>
    </row>
    <row r="2155" spans="1:17" x14ac:dyDescent="0.25">
      <c r="A2155" t="s">
        <v>3816</v>
      </c>
      <c r="B2155" t="s">
        <v>133</v>
      </c>
      <c r="C2155" t="s">
        <v>3817</v>
      </c>
      <c r="D2155" t="s">
        <v>753</v>
      </c>
      <c r="E2155" t="str">
        <f>_xlfn.XLOOKUP(Table1[[#This Row],[Product_ID]],[1]!Table1[Product_ID],[1]!Table1[Product_Name])</f>
        <v>Beauty Product 73</v>
      </c>
      <c r="F2155" t="str">
        <f>_xlfn.XLOOKUP(Table1[[#This Row],[Product_ID]],[1]!Table1[Product_ID],[1]!Table1[Category])</f>
        <v>Beauty</v>
      </c>
      <c r="G2155">
        <f>_xlfn.XLOOKUP(Table1[[#This Row],[Product_ID]],[1]!Table1[Product_ID],[1]!Table1[Unit_Price])</f>
        <v>626</v>
      </c>
      <c r="H2155">
        <f>_xlfn.XLOOKUP(Table1[[#This Row],[Product_ID]],[1]!Table1[Product_ID],[1]!Table1[Cost])</f>
        <v>438.2</v>
      </c>
      <c r="I2155">
        <v>3</v>
      </c>
      <c r="J2155">
        <v>20</v>
      </c>
      <c r="K2155">
        <f>Table1[[#This Row],[Quantity]]*Table1[[#This Row],[Unit_Price]]</f>
        <v>1878</v>
      </c>
      <c r="L2155">
        <f>Table1[[#This Row],[Quantity]]*Table1[[#This Row],[Cost]]</f>
        <v>1314.6</v>
      </c>
      <c r="M2155">
        <f>Table1[[#This Row],[Sales]]-Table1[[#This Row],[Total_Cost]]</f>
        <v>563.40000000000009</v>
      </c>
      <c r="N2155" s="1">
        <f>Table1[[#This Row],[Profit]]/Table1[[#This Row],[Sales]]</f>
        <v>0.30000000000000004</v>
      </c>
      <c r="O2155" t="str">
        <f>TEXT(Table1[[#This Row],[Order_Date]],"mmmm")</f>
        <v>May</v>
      </c>
      <c r="P2155">
        <f>YEAR(Table1[[#This Row],[Order_Date]])</f>
        <v>2025</v>
      </c>
      <c r="Q2155" t="str">
        <f>"Q"&amp;ROUNDUP(MONTH(Table1[[#This Row],[Order_Date]])/3,0)</f>
        <v>Q2</v>
      </c>
    </row>
    <row r="2156" spans="1:17" x14ac:dyDescent="0.25">
      <c r="A2156" t="s">
        <v>3818</v>
      </c>
      <c r="B2156" t="s">
        <v>204</v>
      </c>
      <c r="C2156" t="s">
        <v>2999</v>
      </c>
      <c r="D2156" t="s">
        <v>570</v>
      </c>
      <c r="E2156" t="str">
        <f>_xlfn.XLOOKUP(Table1[[#This Row],[Product_ID]],[1]!Table1[Product_ID],[1]!Table1[Product_Name])</f>
        <v>Electronics Product 87</v>
      </c>
      <c r="F2156" t="str">
        <f>_xlfn.XLOOKUP(Table1[[#This Row],[Product_ID]],[1]!Table1[Product_ID],[1]!Table1[Category])</f>
        <v>Electronics</v>
      </c>
      <c r="G2156">
        <f>_xlfn.XLOOKUP(Table1[[#This Row],[Product_ID]],[1]!Table1[Product_ID],[1]!Table1[Unit_Price])</f>
        <v>25216</v>
      </c>
      <c r="H2156">
        <f>_xlfn.XLOOKUP(Table1[[#This Row],[Product_ID]],[1]!Table1[Product_ID],[1]!Table1[Cost])</f>
        <v>17651.2</v>
      </c>
      <c r="I2156">
        <v>1</v>
      </c>
      <c r="J2156">
        <v>20</v>
      </c>
      <c r="K2156">
        <f>Table1[[#This Row],[Quantity]]*Table1[[#This Row],[Unit_Price]]</f>
        <v>25216</v>
      </c>
      <c r="L2156">
        <f>Table1[[#This Row],[Quantity]]*Table1[[#This Row],[Cost]]</f>
        <v>17651.2</v>
      </c>
      <c r="M2156">
        <f>Table1[[#This Row],[Sales]]-Table1[[#This Row],[Total_Cost]]</f>
        <v>7564.7999999999993</v>
      </c>
      <c r="N2156" s="1">
        <f>Table1[[#This Row],[Profit]]/Table1[[#This Row],[Sales]]</f>
        <v>0.3</v>
      </c>
      <c r="O2156" t="str">
        <f>TEXT(Table1[[#This Row],[Order_Date]],"mmmm")</f>
        <v>March</v>
      </c>
      <c r="P2156">
        <f>YEAR(Table1[[#This Row],[Order_Date]])</f>
        <v>2024</v>
      </c>
      <c r="Q2156" t="str">
        <f>"Q"&amp;ROUNDUP(MONTH(Table1[[#This Row],[Order_Date]])/3,0)</f>
        <v>Q1</v>
      </c>
    </row>
    <row r="2157" spans="1:17" x14ac:dyDescent="0.25">
      <c r="A2157" t="s">
        <v>3819</v>
      </c>
      <c r="B2157" t="s">
        <v>2045</v>
      </c>
      <c r="C2157" t="s">
        <v>2794</v>
      </c>
      <c r="D2157" t="s">
        <v>320</v>
      </c>
      <c r="E2157" t="str">
        <f>_xlfn.XLOOKUP(Table1[[#This Row],[Product_ID]],[1]!Table1[Product_ID],[1]!Table1[Product_Name])</f>
        <v>Clothing Product 15</v>
      </c>
      <c r="F2157" t="str">
        <f>_xlfn.XLOOKUP(Table1[[#This Row],[Product_ID]],[1]!Table1[Product_ID],[1]!Table1[Category])</f>
        <v>Clothing</v>
      </c>
      <c r="G2157">
        <f>_xlfn.XLOOKUP(Table1[[#This Row],[Product_ID]],[1]!Table1[Product_ID],[1]!Table1[Unit_Price])</f>
        <v>2943</v>
      </c>
      <c r="H2157">
        <f>_xlfn.XLOOKUP(Table1[[#This Row],[Product_ID]],[1]!Table1[Product_ID],[1]!Table1[Cost])</f>
        <v>1471.5</v>
      </c>
      <c r="I2157">
        <v>5</v>
      </c>
      <c r="J2157">
        <v>10</v>
      </c>
      <c r="K2157">
        <f>Table1[[#This Row],[Quantity]]*Table1[[#This Row],[Unit_Price]]</f>
        <v>14715</v>
      </c>
      <c r="L2157">
        <f>Table1[[#This Row],[Quantity]]*Table1[[#This Row],[Cost]]</f>
        <v>7357.5</v>
      </c>
      <c r="M2157">
        <f>Table1[[#This Row],[Sales]]-Table1[[#This Row],[Total_Cost]]</f>
        <v>7357.5</v>
      </c>
      <c r="N2157" s="1">
        <f>Table1[[#This Row],[Profit]]/Table1[[#This Row],[Sales]]</f>
        <v>0.5</v>
      </c>
      <c r="O2157" t="str">
        <f>TEXT(Table1[[#This Row],[Order_Date]],"mmmm")</f>
        <v>August</v>
      </c>
      <c r="P2157">
        <f>YEAR(Table1[[#This Row],[Order_Date]])</f>
        <v>2025</v>
      </c>
      <c r="Q2157" t="str">
        <f>"Q"&amp;ROUNDUP(MONTH(Table1[[#This Row],[Order_Date]])/3,0)</f>
        <v>Q3</v>
      </c>
    </row>
    <row r="2158" spans="1:17" x14ac:dyDescent="0.25">
      <c r="A2158" t="s">
        <v>3820</v>
      </c>
      <c r="B2158" t="s">
        <v>342</v>
      </c>
      <c r="C2158" t="s">
        <v>1627</v>
      </c>
      <c r="D2158" t="s">
        <v>127</v>
      </c>
      <c r="E2158" t="str">
        <f>_xlfn.XLOOKUP(Table1[[#This Row],[Product_ID]],[1]!Table1[Product_ID],[1]!Table1[Product_Name])</f>
        <v>Sports Product 75</v>
      </c>
      <c r="F2158" t="str">
        <f>_xlfn.XLOOKUP(Table1[[#This Row],[Product_ID]],[1]!Table1[Product_ID],[1]!Table1[Category])</f>
        <v>Sports</v>
      </c>
      <c r="G2158">
        <f>_xlfn.XLOOKUP(Table1[[#This Row],[Product_ID]],[1]!Table1[Product_ID],[1]!Table1[Unit_Price])</f>
        <v>5435</v>
      </c>
      <c r="H2158">
        <f>_xlfn.XLOOKUP(Table1[[#This Row],[Product_ID]],[1]!Table1[Product_ID],[1]!Table1[Cost])</f>
        <v>3804.5</v>
      </c>
      <c r="I2158">
        <v>3</v>
      </c>
      <c r="J2158">
        <v>15</v>
      </c>
      <c r="K2158">
        <f>Table1[[#This Row],[Quantity]]*Table1[[#This Row],[Unit_Price]]</f>
        <v>16305</v>
      </c>
      <c r="L2158">
        <f>Table1[[#This Row],[Quantity]]*Table1[[#This Row],[Cost]]</f>
        <v>11413.5</v>
      </c>
      <c r="M2158">
        <f>Table1[[#This Row],[Sales]]-Table1[[#This Row],[Total_Cost]]</f>
        <v>4891.5</v>
      </c>
      <c r="N2158" s="1">
        <f>Table1[[#This Row],[Profit]]/Table1[[#This Row],[Sales]]</f>
        <v>0.3</v>
      </c>
      <c r="O2158" t="str">
        <f>TEXT(Table1[[#This Row],[Order_Date]],"mmmm")</f>
        <v>February</v>
      </c>
      <c r="P2158">
        <f>YEAR(Table1[[#This Row],[Order_Date]])</f>
        <v>2025</v>
      </c>
      <c r="Q2158" t="str">
        <f>"Q"&amp;ROUNDUP(MONTH(Table1[[#This Row],[Order_Date]])/3,0)</f>
        <v>Q1</v>
      </c>
    </row>
    <row r="2159" spans="1:17" x14ac:dyDescent="0.25">
      <c r="A2159" t="s">
        <v>3821</v>
      </c>
      <c r="B2159" t="s">
        <v>1415</v>
      </c>
      <c r="C2159" t="s">
        <v>3044</v>
      </c>
      <c r="D2159" t="s">
        <v>157</v>
      </c>
      <c r="E2159" t="str">
        <f>_xlfn.XLOOKUP(Table1[[#This Row],[Product_ID]],[1]!Table1[Product_ID],[1]!Table1[Product_Name])</f>
        <v>Sports Product 89</v>
      </c>
      <c r="F2159" t="str">
        <f>_xlfn.XLOOKUP(Table1[[#This Row],[Product_ID]],[1]!Table1[Product_ID],[1]!Table1[Category])</f>
        <v>Sports</v>
      </c>
      <c r="G2159">
        <f>_xlfn.XLOOKUP(Table1[[#This Row],[Product_ID]],[1]!Table1[Product_ID],[1]!Table1[Unit_Price])</f>
        <v>2956</v>
      </c>
      <c r="H2159">
        <f>_xlfn.XLOOKUP(Table1[[#This Row],[Product_ID]],[1]!Table1[Product_ID],[1]!Table1[Cost])</f>
        <v>1478</v>
      </c>
      <c r="I2159">
        <v>3</v>
      </c>
      <c r="J2159">
        <v>20</v>
      </c>
      <c r="K2159">
        <f>Table1[[#This Row],[Quantity]]*Table1[[#This Row],[Unit_Price]]</f>
        <v>8868</v>
      </c>
      <c r="L2159">
        <f>Table1[[#This Row],[Quantity]]*Table1[[#This Row],[Cost]]</f>
        <v>4434</v>
      </c>
      <c r="M2159">
        <f>Table1[[#This Row],[Sales]]-Table1[[#This Row],[Total_Cost]]</f>
        <v>4434</v>
      </c>
      <c r="N2159" s="1">
        <f>Table1[[#This Row],[Profit]]/Table1[[#This Row],[Sales]]</f>
        <v>0.5</v>
      </c>
      <c r="O2159" t="str">
        <f>TEXT(Table1[[#This Row],[Order_Date]],"mmmm")</f>
        <v>June</v>
      </c>
      <c r="P2159">
        <f>YEAR(Table1[[#This Row],[Order_Date]])</f>
        <v>2025</v>
      </c>
      <c r="Q2159" t="str">
        <f>"Q"&amp;ROUNDUP(MONTH(Table1[[#This Row],[Order_Date]])/3,0)</f>
        <v>Q2</v>
      </c>
    </row>
    <row r="2160" spans="1:17" x14ac:dyDescent="0.25">
      <c r="A2160" t="s">
        <v>3822</v>
      </c>
      <c r="B2160" t="s">
        <v>556</v>
      </c>
      <c r="C2160" t="s">
        <v>3472</v>
      </c>
      <c r="D2160" t="s">
        <v>753</v>
      </c>
      <c r="E2160" t="str">
        <f>_xlfn.XLOOKUP(Table1[[#This Row],[Product_ID]],[1]!Table1[Product_ID],[1]!Table1[Product_Name])</f>
        <v>Beauty Product 73</v>
      </c>
      <c r="F2160" t="str">
        <f>_xlfn.XLOOKUP(Table1[[#This Row],[Product_ID]],[1]!Table1[Product_ID],[1]!Table1[Category])</f>
        <v>Beauty</v>
      </c>
      <c r="G2160">
        <f>_xlfn.XLOOKUP(Table1[[#This Row],[Product_ID]],[1]!Table1[Product_ID],[1]!Table1[Unit_Price])</f>
        <v>626</v>
      </c>
      <c r="H2160">
        <f>_xlfn.XLOOKUP(Table1[[#This Row],[Product_ID]],[1]!Table1[Product_ID],[1]!Table1[Cost])</f>
        <v>438.2</v>
      </c>
      <c r="I2160">
        <v>3</v>
      </c>
      <c r="J2160">
        <v>5</v>
      </c>
      <c r="K2160">
        <f>Table1[[#This Row],[Quantity]]*Table1[[#This Row],[Unit_Price]]</f>
        <v>1878</v>
      </c>
      <c r="L2160">
        <f>Table1[[#This Row],[Quantity]]*Table1[[#This Row],[Cost]]</f>
        <v>1314.6</v>
      </c>
      <c r="M2160">
        <f>Table1[[#This Row],[Sales]]-Table1[[#This Row],[Total_Cost]]</f>
        <v>563.40000000000009</v>
      </c>
      <c r="N2160" s="1">
        <f>Table1[[#This Row],[Profit]]/Table1[[#This Row],[Sales]]</f>
        <v>0.30000000000000004</v>
      </c>
      <c r="O2160" t="str">
        <f>TEXT(Table1[[#This Row],[Order_Date]],"mmmm")</f>
        <v>January</v>
      </c>
      <c r="P2160">
        <f>YEAR(Table1[[#This Row],[Order_Date]])</f>
        <v>2024</v>
      </c>
      <c r="Q2160" t="str">
        <f>"Q"&amp;ROUNDUP(MONTH(Table1[[#This Row],[Order_Date]])/3,0)</f>
        <v>Q1</v>
      </c>
    </row>
    <row r="2161" spans="1:17" x14ac:dyDescent="0.25">
      <c r="A2161" t="s">
        <v>3823</v>
      </c>
      <c r="B2161" t="s">
        <v>72</v>
      </c>
      <c r="C2161" t="s">
        <v>1281</v>
      </c>
      <c r="D2161" t="s">
        <v>153</v>
      </c>
      <c r="E2161" t="str">
        <f>_xlfn.XLOOKUP(Table1[[#This Row],[Product_ID]],[1]!Table1[Product_ID],[1]!Table1[Product_Name])</f>
        <v>Beauty Product 98</v>
      </c>
      <c r="F2161" t="str">
        <f>_xlfn.XLOOKUP(Table1[[#This Row],[Product_ID]],[1]!Table1[Product_ID],[1]!Table1[Category])</f>
        <v>Beauty</v>
      </c>
      <c r="G2161">
        <f>_xlfn.XLOOKUP(Table1[[#This Row],[Product_ID]],[1]!Table1[Product_ID],[1]!Table1[Unit_Price])</f>
        <v>1661</v>
      </c>
      <c r="H2161">
        <f>_xlfn.XLOOKUP(Table1[[#This Row],[Product_ID]],[1]!Table1[Product_ID],[1]!Table1[Cost])</f>
        <v>830.5</v>
      </c>
      <c r="I2161">
        <v>3</v>
      </c>
      <c r="J2161">
        <v>0</v>
      </c>
      <c r="K2161">
        <f>Table1[[#This Row],[Quantity]]*Table1[[#This Row],[Unit_Price]]</f>
        <v>4983</v>
      </c>
      <c r="L2161">
        <f>Table1[[#This Row],[Quantity]]*Table1[[#This Row],[Cost]]</f>
        <v>2491.5</v>
      </c>
      <c r="M2161">
        <f>Table1[[#This Row],[Sales]]-Table1[[#This Row],[Total_Cost]]</f>
        <v>2491.5</v>
      </c>
      <c r="N2161" s="1">
        <f>Table1[[#This Row],[Profit]]/Table1[[#This Row],[Sales]]</f>
        <v>0.5</v>
      </c>
      <c r="O2161" t="str">
        <f>TEXT(Table1[[#This Row],[Order_Date]],"mmmm")</f>
        <v>April</v>
      </c>
      <c r="P2161">
        <f>YEAR(Table1[[#This Row],[Order_Date]])</f>
        <v>2025</v>
      </c>
      <c r="Q2161" t="str">
        <f>"Q"&amp;ROUNDUP(MONTH(Table1[[#This Row],[Order_Date]])/3,0)</f>
        <v>Q2</v>
      </c>
    </row>
    <row r="2162" spans="1:17" x14ac:dyDescent="0.25">
      <c r="A2162" t="s">
        <v>3824</v>
      </c>
      <c r="B2162" t="s">
        <v>2627</v>
      </c>
      <c r="C2162" t="s">
        <v>3825</v>
      </c>
      <c r="D2162" t="s">
        <v>192</v>
      </c>
      <c r="E2162" t="str">
        <f>_xlfn.XLOOKUP(Table1[[#This Row],[Product_ID]],[1]!Table1[Product_ID],[1]!Table1[Product_Name])</f>
        <v>Electronics Product 37</v>
      </c>
      <c r="F2162" t="str">
        <f>_xlfn.XLOOKUP(Table1[[#This Row],[Product_ID]],[1]!Table1[Product_ID],[1]!Table1[Category])</f>
        <v>Electronics</v>
      </c>
      <c r="G2162">
        <f>_xlfn.XLOOKUP(Table1[[#This Row],[Product_ID]],[1]!Table1[Product_ID],[1]!Table1[Unit_Price])</f>
        <v>29046</v>
      </c>
      <c r="H2162">
        <f>_xlfn.XLOOKUP(Table1[[#This Row],[Product_ID]],[1]!Table1[Product_ID],[1]!Table1[Cost])</f>
        <v>20332.2</v>
      </c>
      <c r="I2162">
        <v>1</v>
      </c>
      <c r="J2162">
        <v>15</v>
      </c>
      <c r="K2162">
        <f>Table1[[#This Row],[Quantity]]*Table1[[#This Row],[Unit_Price]]</f>
        <v>29046</v>
      </c>
      <c r="L2162">
        <f>Table1[[#This Row],[Quantity]]*Table1[[#This Row],[Cost]]</f>
        <v>20332.2</v>
      </c>
      <c r="M2162">
        <f>Table1[[#This Row],[Sales]]-Table1[[#This Row],[Total_Cost]]</f>
        <v>8713.7999999999993</v>
      </c>
      <c r="N2162" s="1">
        <f>Table1[[#This Row],[Profit]]/Table1[[#This Row],[Sales]]</f>
        <v>0.3</v>
      </c>
      <c r="O2162" t="str">
        <f>TEXT(Table1[[#This Row],[Order_Date]],"mmmm")</f>
        <v>March</v>
      </c>
      <c r="P2162">
        <f>YEAR(Table1[[#This Row],[Order_Date]])</f>
        <v>2024</v>
      </c>
      <c r="Q2162" t="str">
        <f>"Q"&amp;ROUNDUP(MONTH(Table1[[#This Row],[Order_Date]])/3,0)</f>
        <v>Q1</v>
      </c>
    </row>
    <row r="2163" spans="1:17" x14ac:dyDescent="0.25">
      <c r="A2163" t="s">
        <v>3826</v>
      </c>
      <c r="B2163" t="s">
        <v>329</v>
      </c>
      <c r="C2163" t="s">
        <v>1125</v>
      </c>
      <c r="D2163" t="s">
        <v>381</v>
      </c>
      <c r="E2163" t="str">
        <f>_xlfn.XLOOKUP(Table1[[#This Row],[Product_ID]],[1]!Table1[Product_ID],[1]!Table1[Product_Name])</f>
        <v>Electronics Product 59</v>
      </c>
      <c r="F2163" t="str">
        <f>_xlfn.XLOOKUP(Table1[[#This Row],[Product_ID]],[1]!Table1[Product_ID],[1]!Table1[Category])</f>
        <v>Electronics</v>
      </c>
      <c r="G2163">
        <f>_xlfn.XLOOKUP(Table1[[#This Row],[Product_ID]],[1]!Table1[Product_ID],[1]!Table1[Unit_Price])</f>
        <v>39929</v>
      </c>
      <c r="H2163">
        <f>_xlfn.XLOOKUP(Table1[[#This Row],[Product_ID]],[1]!Table1[Product_ID],[1]!Table1[Cost])</f>
        <v>23957.4</v>
      </c>
      <c r="I2163">
        <v>4</v>
      </c>
      <c r="J2163">
        <v>5</v>
      </c>
      <c r="K2163">
        <f>Table1[[#This Row],[Quantity]]*Table1[[#This Row],[Unit_Price]]</f>
        <v>159716</v>
      </c>
      <c r="L2163">
        <f>Table1[[#This Row],[Quantity]]*Table1[[#This Row],[Cost]]</f>
        <v>95829.6</v>
      </c>
      <c r="M2163">
        <f>Table1[[#This Row],[Sales]]-Table1[[#This Row],[Total_Cost]]</f>
        <v>63886.399999999994</v>
      </c>
      <c r="N2163" s="1">
        <f>Table1[[#This Row],[Profit]]/Table1[[#This Row],[Sales]]</f>
        <v>0.39999999999999997</v>
      </c>
      <c r="O2163" t="str">
        <f>TEXT(Table1[[#This Row],[Order_Date]],"mmmm")</f>
        <v>March</v>
      </c>
      <c r="P2163">
        <f>YEAR(Table1[[#This Row],[Order_Date]])</f>
        <v>2024</v>
      </c>
      <c r="Q2163" t="str">
        <f>"Q"&amp;ROUNDUP(MONTH(Table1[[#This Row],[Order_Date]])/3,0)</f>
        <v>Q1</v>
      </c>
    </row>
    <row r="2164" spans="1:17" x14ac:dyDescent="0.25">
      <c r="A2164" t="s">
        <v>3827</v>
      </c>
      <c r="B2164" t="s">
        <v>293</v>
      </c>
      <c r="C2164" t="s">
        <v>3828</v>
      </c>
      <c r="D2164" t="s">
        <v>189</v>
      </c>
      <c r="E2164" t="str">
        <f>_xlfn.XLOOKUP(Table1[[#This Row],[Product_ID]],[1]!Table1[Product_ID],[1]!Table1[Product_Name])</f>
        <v>Home &amp; Kitchen Product 79</v>
      </c>
      <c r="F2164" t="str">
        <f>_xlfn.XLOOKUP(Table1[[#This Row],[Product_ID]],[1]!Table1[Product_ID],[1]!Table1[Category])</f>
        <v>Home &amp; Kitchen</v>
      </c>
      <c r="G2164">
        <f>_xlfn.XLOOKUP(Table1[[#This Row],[Product_ID]],[1]!Table1[Product_ID],[1]!Table1[Unit_Price])</f>
        <v>10900</v>
      </c>
      <c r="H2164">
        <f>_xlfn.XLOOKUP(Table1[[#This Row],[Product_ID]],[1]!Table1[Product_ID],[1]!Table1[Cost])</f>
        <v>5450</v>
      </c>
      <c r="I2164">
        <v>3</v>
      </c>
      <c r="J2164">
        <v>0</v>
      </c>
      <c r="K2164">
        <f>Table1[[#This Row],[Quantity]]*Table1[[#This Row],[Unit_Price]]</f>
        <v>32700</v>
      </c>
      <c r="L2164">
        <f>Table1[[#This Row],[Quantity]]*Table1[[#This Row],[Cost]]</f>
        <v>16350</v>
      </c>
      <c r="M2164">
        <f>Table1[[#This Row],[Sales]]-Table1[[#This Row],[Total_Cost]]</f>
        <v>16350</v>
      </c>
      <c r="N2164" s="1">
        <f>Table1[[#This Row],[Profit]]/Table1[[#This Row],[Sales]]</f>
        <v>0.5</v>
      </c>
      <c r="O2164" t="str">
        <f>TEXT(Table1[[#This Row],[Order_Date]],"mmmm")</f>
        <v>January</v>
      </c>
      <c r="P2164">
        <f>YEAR(Table1[[#This Row],[Order_Date]])</f>
        <v>2024</v>
      </c>
      <c r="Q2164" t="str">
        <f>"Q"&amp;ROUNDUP(MONTH(Table1[[#This Row],[Order_Date]])/3,0)</f>
        <v>Q1</v>
      </c>
    </row>
    <row r="2165" spans="1:17" x14ac:dyDescent="0.25">
      <c r="A2165" t="s">
        <v>3829</v>
      </c>
      <c r="B2165" t="s">
        <v>1463</v>
      </c>
      <c r="C2165" t="s">
        <v>3125</v>
      </c>
      <c r="D2165" t="s">
        <v>362</v>
      </c>
      <c r="E2165" t="str">
        <f>_xlfn.XLOOKUP(Table1[[#This Row],[Product_ID]],[1]!Table1[Product_ID],[1]!Table1[Product_Name])</f>
        <v>Clothing Product 25</v>
      </c>
      <c r="F2165" t="str">
        <f>_xlfn.XLOOKUP(Table1[[#This Row],[Product_ID]],[1]!Table1[Product_ID],[1]!Table1[Category])</f>
        <v>Clothing</v>
      </c>
      <c r="G2165">
        <f>_xlfn.XLOOKUP(Table1[[#This Row],[Product_ID]],[1]!Table1[Product_ID],[1]!Table1[Unit_Price])</f>
        <v>696</v>
      </c>
      <c r="H2165">
        <f>_xlfn.XLOOKUP(Table1[[#This Row],[Product_ID]],[1]!Table1[Product_ID],[1]!Table1[Cost])</f>
        <v>348</v>
      </c>
      <c r="I2165">
        <v>5</v>
      </c>
      <c r="J2165">
        <v>5</v>
      </c>
      <c r="K2165">
        <f>Table1[[#This Row],[Quantity]]*Table1[[#This Row],[Unit_Price]]</f>
        <v>3480</v>
      </c>
      <c r="L2165">
        <f>Table1[[#This Row],[Quantity]]*Table1[[#This Row],[Cost]]</f>
        <v>1740</v>
      </c>
      <c r="M2165">
        <f>Table1[[#This Row],[Sales]]-Table1[[#This Row],[Total_Cost]]</f>
        <v>1740</v>
      </c>
      <c r="N2165" s="1">
        <f>Table1[[#This Row],[Profit]]/Table1[[#This Row],[Sales]]</f>
        <v>0.5</v>
      </c>
      <c r="O2165" t="str">
        <f>TEXT(Table1[[#This Row],[Order_Date]],"mmmm")</f>
        <v>August</v>
      </c>
      <c r="P2165">
        <f>YEAR(Table1[[#This Row],[Order_Date]])</f>
        <v>2025</v>
      </c>
      <c r="Q2165" t="str">
        <f>"Q"&amp;ROUNDUP(MONTH(Table1[[#This Row],[Order_Date]])/3,0)</f>
        <v>Q3</v>
      </c>
    </row>
    <row r="2166" spans="1:17" x14ac:dyDescent="0.25">
      <c r="A2166" t="s">
        <v>3830</v>
      </c>
      <c r="B2166" t="s">
        <v>678</v>
      </c>
      <c r="C2166" t="s">
        <v>2285</v>
      </c>
      <c r="D2166" t="s">
        <v>385</v>
      </c>
      <c r="E2166" t="str">
        <f>_xlfn.XLOOKUP(Table1[[#This Row],[Product_ID]],[1]!Table1[Product_ID],[1]!Table1[Product_Name])</f>
        <v>Sports Product 54</v>
      </c>
      <c r="F2166" t="str">
        <f>_xlfn.XLOOKUP(Table1[[#This Row],[Product_ID]],[1]!Table1[Product_ID],[1]!Table1[Category])</f>
        <v>Sports</v>
      </c>
      <c r="G2166">
        <f>_xlfn.XLOOKUP(Table1[[#This Row],[Product_ID]],[1]!Table1[Product_ID],[1]!Table1[Unit_Price])</f>
        <v>611</v>
      </c>
      <c r="H2166">
        <f>_xlfn.XLOOKUP(Table1[[#This Row],[Product_ID]],[1]!Table1[Product_ID],[1]!Table1[Cost])</f>
        <v>427.7</v>
      </c>
      <c r="I2166">
        <v>3</v>
      </c>
      <c r="J2166">
        <v>10</v>
      </c>
      <c r="K2166">
        <f>Table1[[#This Row],[Quantity]]*Table1[[#This Row],[Unit_Price]]</f>
        <v>1833</v>
      </c>
      <c r="L2166">
        <f>Table1[[#This Row],[Quantity]]*Table1[[#This Row],[Cost]]</f>
        <v>1283.0999999999999</v>
      </c>
      <c r="M2166">
        <f>Table1[[#This Row],[Sales]]-Table1[[#This Row],[Total_Cost]]</f>
        <v>549.90000000000009</v>
      </c>
      <c r="N2166" s="1">
        <f>Table1[[#This Row],[Profit]]/Table1[[#This Row],[Sales]]</f>
        <v>0.30000000000000004</v>
      </c>
      <c r="O2166" t="str">
        <f>TEXT(Table1[[#This Row],[Order_Date]],"mmmm")</f>
        <v>November</v>
      </c>
      <c r="P2166">
        <f>YEAR(Table1[[#This Row],[Order_Date]])</f>
        <v>2025</v>
      </c>
      <c r="Q2166" t="str">
        <f>"Q"&amp;ROUNDUP(MONTH(Table1[[#This Row],[Order_Date]])/3,0)</f>
        <v>Q4</v>
      </c>
    </row>
    <row r="2167" spans="1:17" x14ac:dyDescent="0.25">
      <c r="A2167" t="s">
        <v>3831</v>
      </c>
      <c r="B2167" t="s">
        <v>2398</v>
      </c>
      <c r="C2167" t="s">
        <v>3075</v>
      </c>
      <c r="D2167" t="s">
        <v>563</v>
      </c>
      <c r="E2167" t="str">
        <f>_xlfn.XLOOKUP(Table1[[#This Row],[Product_ID]],[1]!Table1[Product_ID],[1]!Table1[Product_Name])</f>
        <v>Beauty Product 60</v>
      </c>
      <c r="F2167" t="str">
        <f>_xlfn.XLOOKUP(Table1[[#This Row],[Product_ID]],[1]!Table1[Product_ID],[1]!Table1[Category])</f>
        <v>Beauty</v>
      </c>
      <c r="G2167">
        <f>_xlfn.XLOOKUP(Table1[[#This Row],[Product_ID]],[1]!Table1[Product_ID],[1]!Table1[Unit_Price])</f>
        <v>758</v>
      </c>
      <c r="H2167">
        <f>_xlfn.XLOOKUP(Table1[[#This Row],[Product_ID]],[1]!Table1[Product_ID],[1]!Table1[Cost])</f>
        <v>530.6</v>
      </c>
      <c r="I2167">
        <v>3</v>
      </c>
      <c r="J2167">
        <v>5</v>
      </c>
      <c r="K2167">
        <f>Table1[[#This Row],[Quantity]]*Table1[[#This Row],[Unit_Price]]</f>
        <v>2274</v>
      </c>
      <c r="L2167">
        <f>Table1[[#This Row],[Quantity]]*Table1[[#This Row],[Cost]]</f>
        <v>1591.8000000000002</v>
      </c>
      <c r="M2167">
        <f>Table1[[#This Row],[Sales]]-Table1[[#This Row],[Total_Cost]]</f>
        <v>682.19999999999982</v>
      </c>
      <c r="N2167" s="1">
        <f>Table1[[#This Row],[Profit]]/Table1[[#This Row],[Sales]]</f>
        <v>0.29999999999999993</v>
      </c>
      <c r="O2167" t="str">
        <f>TEXT(Table1[[#This Row],[Order_Date]],"mmmm")</f>
        <v>November</v>
      </c>
      <c r="P2167">
        <f>YEAR(Table1[[#This Row],[Order_Date]])</f>
        <v>2025</v>
      </c>
      <c r="Q2167" t="str">
        <f>"Q"&amp;ROUNDUP(MONTH(Table1[[#This Row],[Order_Date]])/3,0)</f>
        <v>Q4</v>
      </c>
    </row>
    <row r="2168" spans="1:17" x14ac:dyDescent="0.25">
      <c r="A2168" t="s">
        <v>3832</v>
      </c>
      <c r="B2168" t="s">
        <v>137</v>
      </c>
      <c r="C2168" t="s">
        <v>202</v>
      </c>
      <c r="D2168" t="s">
        <v>33</v>
      </c>
      <c r="E2168" t="str">
        <f>_xlfn.XLOOKUP(Table1[[#This Row],[Product_ID]],[1]!Table1[Product_ID],[1]!Table1[Product_Name])</f>
        <v>Sports Product 88</v>
      </c>
      <c r="F2168" t="str">
        <f>_xlfn.XLOOKUP(Table1[[#This Row],[Product_ID]],[1]!Table1[Product_ID],[1]!Table1[Category])</f>
        <v>Sports</v>
      </c>
      <c r="G2168">
        <f>_xlfn.XLOOKUP(Table1[[#This Row],[Product_ID]],[1]!Table1[Product_ID],[1]!Table1[Unit_Price])</f>
        <v>11542</v>
      </c>
      <c r="H2168">
        <f>_xlfn.XLOOKUP(Table1[[#This Row],[Product_ID]],[1]!Table1[Product_ID],[1]!Table1[Cost])</f>
        <v>6925.2</v>
      </c>
      <c r="I2168">
        <v>5</v>
      </c>
      <c r="J2168">
        <v>20</v>
      </c>
      <c r="K2168">
        <f>Table1[[#This Row],[Quantity]]*Table1[[#This Row],[Unit_Price]]</f>
        <v>57710</v>
      </c>
      <c r="L2168">
        <f>Table1[[#This Row],[Quantity]]*Table1[[#This Row],[Cost]]</f>
        <v>34626</v>
      </c>
      <c r="M2168">
        <f>Table1[[#This Row],[Sales]]-Table1[[#This Row],[Total_Cost]]</f>
        <v>23084</v>
      </c>
      <c r="N2168" s="1">
        <f>Table1[[#This Row],[Profit]]/Table1[[#This Row],[Sales]]</f>
        <v>0.4</v>
      </c>
      <c r="O2168" t="str">
        <f>TEXT(Table1[[#This Row],[Order_Date]],"mmmm")</f>
        <v>September</v>
      </c>
      <c r="P2168">
        <f>YEAR(Table1[[#This Row],[Order_Date]])</f>
        <v>2024</v>
      </c>
      <c r="Q2168" t="str">
        <f>"Q"&amp;ROUNDUP(MONTH(Table1[[#This Row],[Order_Date]])/3,0)</f>
        <v>Q3</v>
      </c>
    </row>
    <row r="2169" spans="1:17" x14ac:dyDescent="0.25">
      <c r="A2169" t="s">
        <v>3833</v>
      </c>
      <c r="B2169" t="s">
        <v>587</v>
      </c>
      <c r="C2169" t="s">
        <v>1837</v>
      </c>
      <c r="D2169" t="s">
        <v>753</v>
      </c>
      <c r="E2169" t="str">
        <f>_xlfn.XLOOKUP(Table1[[#This Row],[Product_ID]],[1]!Table1[Product_ID],[1]!Table1[Product_Name])</f>
        <v>Beauty Product 73</v>
      </c>
      <c r="F2169" t="str">
        <f>_xlfn.XLOOKUP(Table1[[#This Row],[Product_ID]],[1]!Table1[Product_ID],[1]!Table1[Category])</f>
        <v>Beauty</v>
      </c>
      <c r="G2169">
        <f>_xlfn.XLOOKUP(Table1[[#This Row],[Product_ID]],[1]!Table1[Product_ID],[1]!Table1[Unit_Price])</f>
        <v>626</v>
      </c>
      <c r="H2169">
        <f>_xlfn.XLOOKUP(Table1[[#This Row],[Product_ID]],[1]!Table1[Product_ID],[1]!Table1[Cost])</f>
        <v>438.2</v>
      </c>
      <c r="I2169">
        <v>1</v>
      </c>
      <c r="J2169">
        <v>0</v>
      </c>
      <c r="K2169">
        <f>Table1[[#This Row],[Quantity]]*Table1[[#This Row],[Unit_Price]]</f>
        <v>626</v>
      </c>
      <c r="L2169">
        <f>Table1[[#This Row],[Quantity]]*Table1[[#This Row],[Cost]]</f>
        <v>438.2</v>
      </c>
      <c r="M2169">
        <f>Table1[[#This Row],[Sales]]-Table1[[#This Row],[Total_Cost]]</f>
        <v>187.8</v>
      </c>
      <c r="N2169" s="1">
        <f>Table1[[#This Row],[Profit]]/Table1[[#This Row],[Sales]]</f>
        <v>0.30000000000000004</v>
      </c>
      <c r="O2169" t="str">
        <f>TEXT(Table1[[#This Row],[Order_Date]],"mmmm")</f>
        <v>September</v>
      </c>
      <c r="P2169">
        <f>YEAR(Table1[[#This Row],[Order_Date]])</f>
        <v>2025</v>
      </c>
      <c r="Q2169" t="str">
        <f>"Q"&amp;ROUNDUP(MONTH(Table1[[#This Row],[Order_Date]])/3,0)</f>
        <v>Q3</v>
      </c>
    </row>
    <row r="2170" spans="1:17" x14ac:dyDescent="0.25">
      <c r="A2170" t="s">
        <v>3834</v>
      </c>
      <c r="B2170" t="s">
        <v>478</v>
      </c>
      <c r="C2170" t="s">
        <v>3835</v>
      </c>
      <c r="D2170" t="s">
        <v>331</v>
      </c>
      <c r="E2170" t="str">
        <f>_xlfn.XLOOKUP(Table1[[#This Row],[Product_ID]],[1]!Table1[Product_ID],[1]!Table1[Product_Name])</f>
        <v>Electronics Product 24</v>
      </c>
      <c r="F2170" t="str">
        <f>_xlfn.XLOOKUP(Table1[[#This Row],[Product_ID]],[1]!Table1[Product_ID],[1]!Table1[Category])</f>
        <v>Electronics</v>
      </c>
      <c r="G2170">
        <f>_xlfn.XLOOKUP(Table1[[#This Row],[Product_ID]],[1]!Table1[Product_ID],[1]!Table1[Unit_Price])</f>
        <v>9702</v>
      </c>
      <c r="H2170">
        <f>_xlfn.XLOOKUP(Table1[[#This Row],[Product_ID]],[1]!Table1[Product_ID],[1]!Table1[Cost])</f>
        <v>4851</v>
      </c>
      <c r="I2170">
        <v>5</v>
      </c>
      <c r="J2170">
        <v>5</v>
      </c>
      <c r="K2170">
        <f>Table1[[#This Row],[Quantity]]*Table1[[#This Row],[Unit_Price]]</f>
        <v>48510</v>
      </c>
      <c r="L2170">
        <f>Table1[[#This Row],[Quantity]]*Table1[[#This Row],[Cost]]</f>
        <v>24255</v>
      </c>
      <c r="M2170">
        <f>Table1[[#This Row],[Sales]]-Table1[[#This Row],[Total_Cost]]</f>
        <v>24255</v>
      </c>
      <c r="N2170" s="1">
        <f>Table1[[#This Row],[Profit]]/Table1[[#This Row],[Sales]]</f>
        <v>0.5</v>
      </c>
      <c r="O2170" t="str">
        <f>TEXT(Table1[[#This Row],[Order_Date]],"mmmm")</f>
        <v>August</v>
      </c>
      <c r="P2170">
        <f>YEAR(Table1[[#This Row],[Order_Date]])</f>
        <v>2024</v>
      </c>
      <c r="Q2170" t="str">
        <f>"Q"&amp;ROUNDUP(MONTH(Table1[[#This Row],[Order_Date]])/3,0)</f>
        <v>Q3</v>
      </c>
    </row>
    <row r="2171" spans="1:17" x14ac:dyDescent="0.25">
      <c r="A2171" t="s">
        <v>3836</v>
      </c>
      <c r="B2171" t="s">
        <v>2010</v>
      </c>
      <c r="C2171" t="s">
        <v>806</v>
      </c>
      <c r="D2171" t="s">
        <v>146</v>
      </c>
      <c r="E2171" t="str">
        <f>_xlfn.XLOOKUP(Table1[[#This Row],[Product_ID]],[1]!Table1[Product_ID],[1]!Table1[Product_Name])</f>
        <v>Electronics Product 8</v>
      </c>
      <c r="F2171" t="str">
        <f>_xlfn.XLOOKUP(Table1[[#This Row],[Product_ID]],[1]!Table1[Product_ID],[1]!Table1[Category])</f>
        <v>Electronics</v>
      </c>
      <c r="G2171">
        <f>_xlfn.XLOOKUP(Table1[[#This Row],[Product_ID]],[1]!Table1[Product_ID],[1]!Table1[Unit_Price])</f>
        <v>41971</v>
      </c>
      <c r="H2171">
        <f>_xlfn.XLOOKUP(Table1[[#This Row],[Product_ID]],[1]!Table1[Product_ID],[1]!Table1[Cost])</f>
        <v>29379.7</v>
      </c>
      <c r="I2171">
        <v>1</v>
      </c>
      <c r="J2171">
        <v>15</v>
      </c>
      <c r="K2171">
        <f>Table1[[#This Row],[Quantity]]*Table1[[#This Row],[Unit_Price]]</f>
        <v>41971</v>
      </c>
      <c r="L2171">
        <f>Table1[[#This Row],[Quantity]]*Table1[[#This Row],[Cost]]</f>
        <v>29379.7</v>
      </c>
      <c r="M2171">
        <f>Table1[[#This Row],[Sales]]-Table1[[#This Row],[Total_Cost]]</f>
        <v>12591.3</v>
      </c>
      <c r="N2171" s="1">
        <f>Table1[[#This Row],[Profit]]/Table1[[#This Row],[Sales]]</f>
        <v>0.3</v>
      </c>
      <c r="O2171" t="str">
        <f>TEXT(Table1[[#This Row],[Order_Date]],"mmmm")</f>
        <v>April</v>
      </c>
      <c r="P2171">
        <f>YEAR(Table1[[#This Row],[Order_Date]])</f>
        <v>2025</v>
      </c>
      <c r="Q2171" t="str">
        <f>"Q"&amp;ROUNDUP(MONTH(Table1[[#This Row],[Order_Date]])/3,0)</f>
        <v>Q2</v>
      </c>
    </row>
    <row r="2172" spans="1:17" x14ac:dyDescent="0.25">
      <c r="A2172" t="s">
        <v>3837</v>
      </c>
      <c r="B2172" t="s">
        <v>1759</v>
      </c>
      <c r="C2172" t="s">
        <v>731</v>
      </c>
      <c r="D2172" t="s">
        <v>115</v>
      </c>
      <c r="E2172" t="str">
        <f>_xlfn.XLOOKUP(Table1[[#This Row],[Product_ID]],[1]!Table1[Product_ID],[1]!Table1[Product_Name])</f>
        <v>Beauty Product 85</v>
      </c>
      <c r="F2172" t="str">
        <f>_xlfn.XLOOKUP(Table1[[#This Row],[Product_ID]],[1]!Table1[Product_ID],[1]!Table1[Category])</f>
        <v>Beauty</v>
      </c>
      <c r="G2172">
        <f>_xlfn.XLOOKUP(Table1[[#This Row],[Product_ID]],[1]!Table1[Product_ID],[1]!Table1[Unit_Price])</f>
        <v>1436</v>
      </c>
      <c r="H2172">
        <f>_xlfn.XLOOKUP(Table1[[#This Row],[Product_ID]],[1]!Table1[Product_ID],[1]!Table1[Cost])</f>
        <v>1005.2</v>
      </c>
      <c r="I2172">
        <v>4</v>
      </c>
      <c r="J2172">
        <v>0</v>
      </c>
      <c r="K2172">
        <f>Table1[[#This Row],[Quantity]]*Table1[[#This Row],[Unit_Price]]</f>
        <v>5744</v>
      </c>
      <c r="L2172">
        <f>Table1[[#This Row],[Quantity]]*Table1[[#This Row],[Cost]]</f>
        <v>4020.8</v>
      </c>
      <c r="M2172">
        <f>Table1[[#This Row],[Sales]]-Table1[[#This Row],[Total_Cost]]</f>
        <v>1723.1999999999998</v>
      </c>
      <c r="N2172" s="1">
        <f>Table1[[#This Row],[Profit]]/Table1[[#This Row],[Sales]]</f>
        <v>0.3</v>
      </c>
      <c r="O2172" t="str">
        <f>TEXT(Table1[[#This Row],[Order_Date]],"mmmm")</f>
        <v>June</v>
      </c>
      <c r="P2172">
        <f>YEAR(Table1[[#This Row],[Order_Date]])</f>
        <v>2025</v>
      </c>
      <c r="Q2172" t="str">
        <f>"Q"&amp;ROUNDUP(MONTH(Table1[[#This Row],[Order_Date]])/3,0)</f>
        <v>Q2</v>
      </c>
    </row>
    <row r="2173" spans="1:17" x14ac:dyDescent="0.25">
      <c r="A2173" t="s">
        <v>3838</v>
      </c>
      <c r="B2173" t="s">
        <v>2018</v>
      </c>
      <c r="C2173" t="s">
        <v>439</v>
      </c>
      <c r="D2173" t="s">
        <v>257</v>
      </c>
      <c r="E2173" t="str">
        <f>_xlfn.XLOOKUP(Table1[[#This Row],[Product_ID]],[1]!Table1[Product_ID],[1]!Table1[Product_Name])</f>
        <v>Beauty Product 3</v>
      </c>
      <c r="F2173" t="str">
        <f>_xlfn.XLOOKUP(Table1[[#This Row],[Product_ID]],[1]!Table1[Product_ID],[1]!Table1[Category])</f>
        <v>Beauty</v>
      </c>
      <c r="G2173">
        <f>_xlfn.XLOOKUP(Table1[[#This Row],[Product_ID]],[1]!Table1[Product_ID],[1]!Table1[Unit_Price])</f>
        <v>569</v>
      </c>
      <c r="H2173">
        <f>_xlfn.XLOOKUP(Table1[[#This Row],[Product_ID]],[1]!Table1[Product_ID],[1]!Table1[Cost])</f>
        <v>341.4</v>
      </c>
      <c r="I2173">
        <v>2</v>
      </c>
      <c r="J2173">
        <v>20</v>
      </c>
      <c r="K2173">
        <f>Table1[[#This Row],[Quantity]]*Table1[[#This Row],[Unit_Price]]</f>
        <v>1138</v>
      </c>
      <c r="L2173">
        <f>Table1[[#This Row],[Quantity]]*Table1[[#This Row],[Cost]]</f>
        <v>682.8</v>
      </c>
      <c r="M2173">
        <f>Table1[[#This Row],[Sales]]-Table1[[#This Row],[Total_Cost]]</f>
        <v>455.20000000000005</v>
      </c>
      <c r="N2173" s="1">
        <f>Table1[[#This Row],[Profit]]/Table1[[#This Row],[Sales]]</f>
        <v>0.4</v>
      </c>
      <c r="O2173" t="str">
        <f>TEXT(Table1[[#This Row],[Order_Date]],"mmmm")</f>
        <v>January</v>
      </c>
      <c r="P2173">
        <f>YEAR(Table1[[#This Row],[Order_Date]])</f>
        <v>2024</v>
      </c>
      <c r="Q2173" t="str">
        <f>"Q"&amp;ROUNDUP(MONTH(Table1[[#This Row],[Order_Date]])/3,0)</f>
        <v>Q1</v>
      </c>
    </row>
    <row r="2174" spans="1:17" x14ac:dyDescent="0.25">
      <c r="A2174" t="s">
        <v>3839</v>
      </c>
      <c r="B2174" t="s">
        <v>1396</v>
      </c>
      <c r="C2174" t="s">
        <v>2163</v>
      </c>
      <c r="D2174" t="s">
        <v>216</v>
      </c>
      <c r="E2174" t="str">
        <f>_xlfn.XLOOKUP(Table1[[#This Row],[Product_ID]],[1]!Table1[Product_ID],[1]!Table1[Product_Name])</f>
        <v>Beauty Product 69</v>
      </c>
      <c r="F2174" t="str">
        <f>_xlfn.XLOOKUP(Table1[[#This Row],[Product_ID]],[1]!Table1[Product_ID],[1]!Table1[Category])</f>
        <v>Beauty</v>
      </c>
      <c r="G2174">
        <f>_xlfn.XLOOKUP(Table1[[#This Row],[Product_ID]],[1]!Table1[Product_ID],[1]!Table1[Unit_Price])</f>
        <v>384</v>
      </c>
      <c r="H2174">
        <f>_xlfn.XLOOKUP(Table1[[#This Row],[Product_ID]],[1]!Table1[Product_ID],[1]!Table1[Cost])</f>
        <v>192</v>
      </c>
      <c r="I2174">
        <v>3</v>
      </c>
      <c r="J2174">
        <v>15</v>
      </c>
      <c r="K2174">
        <f>Table1[[#This Row],[Quantity]]*Table1[[#This Row],[Unit_Price]]</f>
        <v>1152</v>
      </c>
      <c r="L2174">
        <f>Table1[[#This Row],[Quantity]]*Table1[[#This Row],[Cost]]</f>
        <v>576</v>
      </c>
      <c r="M2174">
        <f>Table1[[#This Row],[Sales]]-Table1[[#This Row],[Total_Cost]]</f>
        <v>576</v>
      </c>
      <c r="N2174" s="1">
        <f>Table1[[#This Row],[Profit]]/Table1[[#This Row],[Sales]]</f>
        <v>0.5</v>
      </c>
      <c r="O2174" t="str">
        <f>TEXT(Table1[[#This Row],[Order_Date]],"mmmm")</f>
        <v>March</v>
      </c>
      <c r="P2174">
        <f>YEAR(Table1[[#This Row],[Order_Date]])</f>
        <v>2025</v>
      </c>
      <c r="Q2174" t="str">
        <f>"Q"&amp;ROUNDUP(MONTH(Table1[[#This Row],[Order_Date]])/3,0)</f>
        <v>Q1</v>
      </c>
    </row>
    <row r="2175" spans="1:17" x14ac:dyDescent="0.25">
      <c r="A2175" t="s">
        <v>3840</v>
      </c>
      <c r="B2175" t="s">
        <v>2072</v>
      </c>
      <c r="C2175" t="s">
        <v>1934</v>
      </c>
      <c r="D2175" t="s">
        <v>409</v>
      </c>
      <c r="E2175" t="str">
        <f>_xlfn.XLOOKUP(Table1[[#This Row],[Product_ID]],[1]!Table1[Product_ID],[1]!Table1[Product_Name])</f>
        <v>Home &amp; Kitchen Product 68</v>
      </c>
      <c r="F2175" t="str">
        <f>_xlfn.XLOOKUP(Table1[[#This Row],[Product_ID]],[1]!Table1[Product_ID],[1]!Table1[Category])</f>
        <v>Home &amp; Kitchen</v>
      </c>
      <c r="G2175">
        <f>_xlfn.XLOOKUP(Table1[[#This Row],[Product_ID]],[1]!Table1[Product_ID],[1]!Table1[Unit_Price])</f>
        <v>7252</v>
      </c>
      <c r="H2175">
        <f>_xlfn.XLOOKUP(Table1[[#This Row],[Product_ID]],[1]!Table1[Product_ID],[1]!Table1[Cost])</f>
        <v>3626</v>
      </c>
      <c r="I2175">
        <v>3</v>
      </c>
      <c r="J2175">
        <v>20</v>
      </c>
      <c r="K2175">
        <f>Table1[[#This Row],[Quantity]]*Table1[[#This Row],[Unit_Price]]</f>
        <v>21756</v>
      </c>
      <c r="L2175">
        <f>Table1[[#This Row],[Quantity]]*Table1[[#This Row],[Cost]]</f>
        <v>10878</v>
      </c>
      <c r="M2175">
        <f>Table1[[#This Row],[Sales]]-Table1[[#This Row],[Total_Cost]]</f>
        <v>10878</v>
      </c>
      <c r="N2175" s="1">
        <f>Table1[[#This Row],[Profit]]/Table1[[#This Row],[Sales]]</f>
        <v>0.5</v>
      </c>
      <c r="O2175" t="str">
        <f>TEXT(Table1[[#This Row],[Order_Date]],"mmmm")</f>
        <v>August</v>
      </c>
      <c r="P2175">
        <f>YEAR(Table1[[#This Row],[Order_Date]])</f>
        <v>2025</v>
      </c>
      <c r="Q2175" t="str">
        <f>"Q"&amp;ROUNDUP(MONTH(Table1[[#This Row],[Order_Date]])/3,0)</f>
        <v>Q3</v>
      </c>
    </row>
    <row r="2176" spans="1:17" x14ac:dyDescent="0.25">
      <c r="A2176" t="s">
        <v>3841</v>
      </c>
      <c r="B2176" t="s">
        <v>1960</v>
      </c>
      <c r="C2176" t="s">
        <v>1555</v>
      </c>
      <c r="D2176" t="s">
        <v>563</v>
      </c>
      <c r="E2176" t="str">
        <f>_xlfn.XLOOKUP(Table1[[#This Row],[Product_ID]],[1]!Table1[Product_ID],[1]!Table1[Product_Name])</f>
        <v>Beauty Product 60</v>
      </c>
      <c r="F2176" t="str">
        <f>_xlfn.XLOOKUP(Table1[[#This Row],[Product_ID]],[1]!Table1[Product_ID],[1]!Table1[Category])</f>
        <v>Beauty</v>
      </c>
      <c r="G2176">
        <f>_xlfn.XLOOKUP(Table1[[#This Row],[Product_ID]],[1]!Table1[Product_ID],[1]!Table1[Unit_Price])</f>
        <v>758</v>
      </c>
      <c r="H2176">
        <f>_xlfn.XLOOKUP(Table1[[#This Row],[Product_ID]],[1]!Table1[Product_ID],[1]!Table1[Cost])</f>
        <v>530.6</v>
      </c>
      <c r="I2176">
        <v>4</v>
      </c>
      <c r="J2176">
        <v>20</v>
      </c>
      <c r="K2176">
        <f>Table1[[#This Row],[Quantity]]*Table1[[#This Row],[Unit_Price]]</f>
        <v>3032</v>
      </c>
      <c r="L2176">
        <f>Table1[[#This Row],[Quantity]]*Table1[[#This Row],[Cost]]</f>
        <v>2122.4</v>
      </c>
      <c r="M2176">
        <f>Table1[[#This Row],[Sales]]-Table1[[#This Row],[Total_Cost]]</f>
        <v>909.59999999999991</v>
      </c>
      <c r="N2176" s="1">
        <f>Table1[[#This Row],[Profit]]/Table1[[#This Row],[Sales]]</f>
        <v>0.3</v>
      </c>
      <c r="O2176" t="str">
        <f>TEXT(Table1[[#This Row],[Order_Date]],"mmmm")</f>
        <v>October</v>
      </c>
      <c r="P2176">
        <f>YEAR(Table1[[#This Row],[Order_Date]])</f>
        <v>2025</v>
      </c>
      <c r="Q2176" t="str">
        <f>"Q"&amp;ROUNDUP(MONTH(Table1[[#This Row],[Order_Date]])/3,0)</f>
        <v>Q4</v>
      </c>
    </row>
    <row r="2177" spans="1:17" x14ac:dyDescent="0.25">
      <c r="A2177" t="s">
        <v>3842</v>
      </c>
      <c r="B2177" t="s">
        <v>3206</v>
      </c>
      <c r="C2177" t="s">
        <v>3281</v>
      </c>
      <c r="D2177" t="s">
        <v>13</v>
      </c>
      <c r="E2177" t="str">
        <f>_xlfn.XLOOKUP(Table1[[#This Row],[Product_ID]],[1]!Table1[Product_ID],[1]!Table1[Product_Name])</f>
        <v>Beauty Product 1</v>
      </c>
      <c r="F2177" t="str">
        <f>_xlfn.XLOOKUP(Table1[[#This Row],[Product_ID]],[1]!Table1[Product_ID],[1]!Table1[Category])</f>
        <v>Beauty</v>
      </c>
      <c r="G2177">
        <f>_xlfn.XLOOKUP(Table1[[#This Row],[Product_ID]],[1]!Table1[Product_ID],[1]!Table1[Unit_Price])</f>
        <v>1891</v>
      </c>
      <c r="H2177">
        <f>_xlfn.XLOOKUP(Table1[[#This Row],[Product_ID]],[1]!Table1[Product_ID],[1]!Table1[Cost])</f>
        <v>945.5</v>
      </c>
      <c r="I2177">
        <v>4</v>
      </c>
      <c r="J2177">
        <v>5</v>
      </c>
      <c r="K2177">
        <f>Table1[[#This Row],[Quantity]]*Table1[[#This Row],[Unit_Price]]</f>
        <v>7564</v>
      </c>
      <c r="L2177">
        <f>Table1[[#This Row],[Quantity]]*Table1[[#This Row],[Cost]]</f>
        <v>3782</v>
      </c>
      <c r="M2177">
        <f>Table1[[#This Row],[Sales]]-Table1[[#This Row],[Total_Cost]]</f>
        <v>3782</v>
      </c>
      <c r="N2177" s="1">
        <f>Table1[[#This Row],[Profit]]/Table1[[#This Row],[Sales]]</f>
        <v>0.5</v>
      </c>
      <c r="O2177" t="str">
        <f>TEXT(Table1[[#This Row],[Order_Date]],"mmmm")</f>
        <v>May</v>
      </c>
      <c r="P2177">
        <f>YEAR(Table1[[#This Row],[Order_Date]])</f>
        <v>2024</v>
      </c>
      <c r="Q2177" t="str">
        <f>"Q"&amp;ROUNDUP(MONTH(Table1[[#This Row],[Order_Date]])/3,0)</f>
        <v>Q2</v>
      </c>
    </row>
    <row r="2178" spans="1:17" x14ac:dyDescent="0.25">
      <c r="A2178" t="s">
        <v>3843</v>
      </c>
      <c r="B2178" t="s">
        <v>590</v>
      </c>
      <c r="C2178" t="s">
        <v>3075</v>
      </c>
      <c r="D2178" t="s">
        <v>654</v>
      </c>
      <c r="E2178" t="str">
        <f>_xlfn.XLOOKUP(Table1[[#This Row],[Product_ID]],[1]!Table1[Product_ID],[1]!Table1[Product_Name])</f>
        <v>Sports Product 40</v>
      </c>
      <c r="F2178" t="str">
        <f>_xlfn.XLOOKUP(Table1[[#This Row],[Product_ID]],[1]!Table1[Product_ID],[1]!Table1[Category])</f>
        <v>Sports</v>
      </c>
      <c r="G2178">
        <f>_xlfn.XLOOKUP(Table1[[#This Row],[Product_ID]],[1]!Table1[Product_ID],[1]!Table1[Unit_Price])</f>
        <v>6724</v>
      </c>
      <c r="H2178">
        <f>_xlfn.XLOOKUP(Table1[[#This Row],[Product_ID]],[1]!Table1[Product_ID],[1]!Table1[Cost])</f>
        <v>4034.4</v>
      </c>
      <c r="I2178">
        <v>5</v>
      </c>
      <c r="J2178">
        <v>10</v>
      </c>
      <c r="K2178">
        <f>Table1[[#This Row],[Quantity]]*Table1[[#This Row],[Unit_Price]]</f>
        <v>33620</v>
      </c>
      <c r="L2178">
        <f>Table1[[#This Row],[Quantity]]*Table1[[#This Row],[Cost]]</f>
        <v>20172</v>
      </c>
      <c r="M2178">
        <f>Table1[[#This Row],[Sales]]-Table1[[#This Row],[Total_Cost]]</f>
        <v>13448</v>
      </c>
      <c r="N2178" s="1">
        <f>Table1[[#This Row],[Profit]]/Table1[[#This Row],[Sales]]</f>
        <v>0.4</v>
      </c>
      <c r="O2178" t="str">
        <f>TEXT(Table1[[#This Row],[Order_Date]],"mmmm")</f>
        <v>November</v>
      </c>
      <c r="P2178">
        <f>YEAR(Table1[[#This Row],[Order_Date]])</f>
        <v>2025</v>
      </c>
      <c r="Q2178" t="str">
        <f>"Q"&amp;ROUNDUP(MONTH(Table1[[#This Row],[Order_Date]])/3,0)</f>
        <v>Q4</v>
      </c>
    </row>
    <row r="2179" spans="1:17" x14ac:dyDescent="0.25">
      <c r="A2179" t="s">
        <v>3844</v>
      </c>
      <c r="B2179" t="s">
        <v>1014</v>
      </c>
      <c r="C2179" t="s">
        <v>145</v>
      </c>
      <c r="D2179" t="s">
        <v>1526</v>
      </c>
      <c r="E2179" t="str">
        <f>_xlfn.XLOOKUP(Table1[[#This Row],[Product_ID]],[1]!Table1[Product_ID],[1]!Table1[Product_Name])</f>
        <v>Electronics Product 6</v>
      </c>
      <c r="F2179" t="str">
        <f>_xlfn.XLOOKUP(Table1[[#This Row],[Product_ID]],[1]!Table1[Product_ID],[1]!Table1[Category])</f>
        <v>Electronics</v>
      </c>
      <c r="G2179">
        <f>_xlfn.XLOOKUP(Table1[[#This Row],[Product_ID]],[1]!Table1[Product_ID],[1]!Table1[Unit_Price])</f>
        <v>18855</v>
      </c>
      <c r="H2179">
        <f>_xlfn.XLOOKUP(Table1[[#This Row],[Product_ID]],[1]!Table1[Product_ID],[1]!Table1[Cost])</f>
        <v>9427.5</v>
      </c>
      <c r="I2179">
        <v>4</v>
      </c>
      <c r="J2179">
        <v>20</v>
      </c>
      <c r="K2179">
        <f>Table1[[#This Row],[Quantity]]*Table1[[#This Row],[Unit_Price]]</f>
        <v>75420</v>
      </c>
      <c r="L2179">
        <f>Table1[[#This Row],[Quantity]]*Table1[[#This Row],[Cost]]</f>
        <v>37710</v>
      </c>
      <c r="M2179">
        <f>Table1[[#This Row],[Sales]]-Table1[[#This Row],[Total_Cost]]</f>
        <v>37710</v>
      </c>
      <c r="N2179" s="1">
        <f>Table1[[#This Row],[Profit]]/Table1[[#This Row],[Sales]]</f>
        <v>0.5</v>
      </c>
      <c r="O2179" t="str">
        <f>TEXT(Table1[[#This Row],[Order_Date]],"mmmm")</f>
        <v>March</v>
      </c>
      <c r="P2179">
        <f>YEAR(Table1[[#This Row],[Order_Date]])</f>
        <v>2025</v>
      </c>
      <c r="Q2179" t="str">
        <f>"Q"&amp;ROUNDUP(MONTH(Table1[[#This Row],[Order_Date]])/3,0)</f>
        <v>Q1</v>
      </c>
    </row>
    <row r="2180" spans="1:17" x14ac:dyDescent="0.25">
      <c r="A2180" t="s">
        <v>3845</v>
      </c>
      <c r="B2180" t="s">
        <v>3846</v>
      </c>
      <c r="C2180" t="s">
        <v>934</v>
      </c>
      <c r="D2180" t="s">
        <v>999</v>
      </c>
      <c r="E2180" t="str">
        <f>_xlfn.XLOOKUP(Table1[[#This Row],[Product_ID]],[1]!Table1[Product_ID],[1]!Table1[Product_Name])</f>
        <v>Beauty Product 51</v>
      </c>
      <c r="F2180" t="str">
        <f>_xlfn.XLOOKUP(Table1[[#This Row],[Product_ID]],[1]!Table1[Product_ID],[1]!Table1[Category])</f>
        <v>Beauty</v>
      </c>
      <c r="G2180">
        <f>_xlfn.XLOOKUP(Table1[[#This Row],[Product_ID]],[1]!Table1[Product_ID],[1]!Table1[Unit_Price])</f>
        <v>1507</v>
      </c>
      <c r="H2180">
        <f>_xlfn.XLOOKUP(Table1[[#This Row],[Product_ID]],[1]!Table1[Product_ID],[1]!Table1[Cost])</f>
        <v>753.5</v>
      </c>
      <c r="I2180">
        <v>1</v>
      </c>
      <c r="J2180">
        <v>20</v>
      </c>
      <c r="K2180">
        <f>Table1[[#This Row],[Quantity]]*Table1[[#This Row],[Unit_Price]]</f>
        <v>1507</v>
      </c>
      <c r="L2180">
        <f>Table1[[#This Row],[Quantity]]*Table1[[#This Row],[Cost]]</f>
        <v>753.5</v>
      </c>
      <c r="M2180">
        <f>Table1[[#This Row],[Sales]]-Table1[[#This Row],[Total_Cost]]</f>
        <v>753.5</v>
      </c>
      <c r="N2180" s="1">
        <f>Table1[[#This Row],[Profit]]/Table1[[#This Row],[Sales]]</f>
        <v>0.5</v>
      </c>
      <c r="O2180" t="str">
        <f>TEXT(Table1[[#This Row],[Order_Date]],"mmmm")</f>
        <v>September</v>
      </c>
      <c r="P2180">
        <f>YEAR(Table1[[#This Row],[Order_Date]])</f>
        <v>2025</v>
      </c>
      <c r="Q2180" t="str">
        <f>"Q"&amp;ROUNDUP(MONTH(Table1[[#This Row],[Order_Date]])/3,0)</f>
        <v>Q3</v>
      </c>
    </row>
    <row r="2181" spans="1:17" x14ac:dyDescent="0.25">
      <c r="A2181" t="s">
        <v>3847</v>
      </c>
      <c r="B2181" t="s">
        <v>818</v>
      </c>
      <c r="C2181" t="s">
        <v>1743</v>
      </c>
      <c r="D2181" t="s">
        <v>153</v>
      </c>
      <c r="E2181" t="str">
        <f>_xlfn.XLOOKUP(Table1[[#This Row],[Product_ID]],[1]!Table1[Product_ID],[1]!Table1[Product_Name])</f>
        <v>Beauty Product 98</v>
      </c>
      <c r="F2181" t="str">
        <f>_xlfn.XLOOKUP(Table1[[#This Row],[Product_ID]],[1]!Table1[Product_ID],[1]!Table1[Category])</f>
        <v>Beauty</v>
      </c>
      <c r="G2181">
        <f>_xlfn.XLOOKUP(Table1[[#This Row],[Product_ID]],[1]!Table1[Product_ID],[1]!Table1[Unit_Price])</f>
        <v>1661</v>
      </c>
      <c r="H2181">
        <f>_xlfn.XLOOKUP(Table1[[#This Row],[Product_ID]],[1]!Table1[Product_ID],[1]!Table1[Cost])</f>
        <v>830.5</v>
      </c>
      <c r="I2181">
        <v>1</v>
      </c>
      <c r="J2181">
        <v>15</v>
      </c>
      <c r="K2181">
        <f>Table1[[#This Row],[Quantity]]*Table1[[#This Row],[Unit_Price]]</f>
        <v>1661</v>
      </c>
      <c r="L2181">
        <f>Table1[[#This Row],[Quantity]]*Table1[[#This Row],[Cost]]</f>
        <v>830.5</v>
      </c>
      <c r="M2181">
        <f>Table1[[#This Row],[Sales]]-Table1[[#This Row],[Total_Cost]]</f>
        <v>830.5</v>
      </c>
      <c r="N2181" s="1">
        <f>Table1[[#This Row],[Profit]]/Table1[[#This Row],[Sales]]</f>
        <v>0.5</v>
      </c>
      <c r="O2181" t="str">
        <f>TEXT(Table1[[#This Row],[Order_Date]],"mmmm")</f>
        <v>March</v>
      </c>
      <c r="P2181">
        <f>YEAR(Table1[[#This Row],[Order_Date]])</f>
        <v>2024</v>
      </c>
      <c r="Q2181" t="str">
        <f>"Q"&amp;ROUNDUP(MONTH(Table1[[#This Row],[Order_Date]])/3,0)</f>
        <v>Q1</v>
      </c>
    </row>
    <row r="2182" spans="1:17" x14ac:dyDescent="0.25">
      <c r="A2182" t="s">
        <v>3848</v>
      </c>
      <c r="B2182" t="s">
        <v>569</v>
      </c>
      <c r="C2182" t="s">
        <v>3093</v>
      </c>
      <c r="D2182" t="s">
        <v>1034</v>
      </c>
      <c r="E2182" t="str">
        <f>_xlfn.XLOOKUP(Table1[[#This Row],[Product_ID]],[1]!Table1[Product_ID],[1]!Table1[Product_Name])</f>
        <v>Electronics Product 36</v>
      </c>
      <c r="F2182" t="str">
        <f>_xlfn.XLOOKUP(Table1[[#This Row],[Product_ID]],[1]!Table1[Product_ID],[1]!Table1[Category])</f>
        <v>Electronics</v>
      </c>
      <c r="G2182">
        <f>_xlfn.XLOOKUP(Table1[[#This Row],[Product_ID]],[1]!Table1[Product_ID],[1]!Table1[Unit_Price])</f>
        <v>3046</v>
      </c>
      <c r="H2182">
        <f>_xlfn.XLOOKUP(Table1[[#This Row],[Product_ID]],[1]!Table1[Product_ID],[1]!Table1[Cost])</f>
        <v>1827.6</v>
      </c>
      <c r="I2182">
        <v>1</v>
      </c>
      <c r="J2182">
        <v>0</v>
      </c>
      <c r="K2182">
        <f>Table1[[#This Row],[Quantity]]*Table1[[#This Row],[Unit_Price]]</f>
        <v>3046</v>
      </c>
      <c r="L2182">
        <f>Table1[[#This Row],[Quantity]]*Table1[[#This Row],[Cost]]</f>
        <v>1827.6</v>
      </c>
      <c r="M2182">
        <f>Table1[[#This Row],[Sales]]-Table1[[#This Row],[Total_Cost]]</f>
        <v>1218.4000000000001</v>
      </c>
      <c r="N2182" s="1">
        <f>Table1[[#This Row],[Profit]]/Table1[[#This Row],[Sales]]</f>
        <v>0.4</v>
      </c>
      <c r="O2182" t="str">
        <f>TEXT(Table1[[#This Row],[Order_Date]],"mmmm")</f>
        <v>December</v>
      </c>
      <c r="P2182">
        <f>YEAR(Table1[[#This Row],[Order_Date]])</f>
        <v>2024</v>
      </c>
      <c r="Q2182" t="str">
        <f>"Q"&amp;ROUNDUP(MONTH(Table1[[#This Row],[Order_Date]])/3,0)</f>
        <v>Q4</v>
      </c>
    </row>
    <row r="2183" spans="1:17" x14ac:dyDescent="0.25">
      <c r="A2183" t="s">
        <v>3849</v>
      </c>
      <c r="B2183" t="s">
        <v>184</v>
      </c>
      <c r="C2183" t="s">
        <v>1075</v>
      </c>
      <c r="D2183" t="s">
        <v>96</v>
      </c>
      <c r="E2183" t="str">
        <f>_xlfn.XLOOKUP(Table1[[#This Row],[Product_ID]],[1]!Table1[Product_ID],[1]!Table1[Product_Name])</f>
        <v>Electronics Product 91</v>
      </c>
      <c r="F2183" t="str">
        <f>_xlfn.XLOOKUP(Table1[[#This Row],[Product_ID]],[1]!Table1[Product_ID],[1]!Table1[Category])</f>
        <v>Electronics</v>
      </c>
      <c r="G2183">
        <f>_xlfn.XLOOKUP(Table1[[#This Row],[Product_ID]],[1]!Table1[Product_ID],[1]!Table1[Unit_Price])</f>
        <v>45348</v>
      </c>
      <c r="H2183">
        <f>_xlfn.XLOOKUP(Table1[[#This Row],[Product_ID]],[1]!Table1[Product_ID],[1]!Table1[Cost])</f>
        <v>27208.799999999999</v>
      </c>
      <c r="I2183">
        <v>2</v>
      </c>
      <c r="J2183">
        <v>10</v>
      </c>
      <c r="K2183">
        <f>Table1[[#This Row],[Quantity]]*Table1[[#This Row],[Unit_Price]]</f>
        <v>90696</v>
      </c>
      <c r="L2183">
        <f>Table1[[#This Row],[Quantity]]*Table1[[#This Row],[Cost]]</f>
        <v>54417.599999999999</v>
      </c>
      <c r="M2183">
        <f>Table1[[#This Row],[Sales]]-Table1[[#This Row],[Total_Cost]]</f>
        <v>36278.400000000001</v>
      </c>
      <c r="N2183" s="1">
        <f>Table1[[#This Row],[Profit]]/Table1[[#This Row],[Sales]]</f>
        <v>0.4</v>
      </c>
      <c r="O2183" t="str">
        <f>TEXT(Table1[[#This Row],[Order_Date]],"mmmm")</f>
        <v>November</v>
      </c>
      <c r="P2183">
        <f>YEAR(Table1[[#This Row],[Order_Date]])</f>
        <v>2024</v>
      </c>
      <c r="Q2183" t="str">
        <f>"Q"&amp;ROUNDUP(MONTH(Table1[[#This Row],[Order_Date]])/3,0)</f>
        <v>Q4</v>
      </c>
    </row>
    <row r="2184" spans="1:17" x14ac:dyDescent="0.25">
      <c r="A2184" t="s">
        <v>3850</v>
      </c>
      <c r="B2184" t="s">
        <v>893</v>
      </c>
      <c r="C2184" t="s">
        <v>888</v>
      </c>
      <c r="D2184" t="s">
        <v>123</v>
      </c>
      <c r="E2184" t="str">
        <f>_xlfn.XLOOKUP(Table1[[#This Row],[Product_ID]],[1]!Table1[Product_ID],[1]!Table1[Product_Name])</f>
        <v>Electronics Product 99</v>
      </c>
      <c r="F2184" t="str">
        <f>_xlfn.XLOOKUP(Table1[[#This Row],[Product_ID]],[1]!Table1[Product_ID],[1]!Table1[Category])</f>
        <v>Electronics</v>
      </c>
      <c r="G2184">
        <f>_xlfn.XLOOKUP(Table1[[#This Row],[Product_ID]],[1]!Table1[Product_ID],[1]!Table1[Unit_Price])</f>
        <v>48012</v>
      </c>
      <c r="H2184">
        <f>_xlfn.XLOOKUP(Table1[[#This Row],[Product_ID]],[1]!Table1[Product_ID],[1]!Table1[Cost])</f>
        <v>24006</v>
      </c>
      <c r="I2184">
        <v>4</v>
      </c>
      <c r="J2184">
        <v>20</v>
      </c>
      <c r="K2184">
        <f>Table1[[#This Row],[Quantity]]*Table1[[#This Row],[Unit_Price]]</f>
        <v>192048</v>
      </c>
      <c r="L2184">
        <f>Table1[[#This Row],[Quantity]]*Table1[[#This Row],[Cost]]</f>
        <v>96024</v>
      </c>
      <c r="M2184">
        <f>Table1[[#This Row],[Sales]]-Table1[[#This Row],[Total_Cost]]</f>
        <v>96024</v>
      </c>
      <c r="N2184" s="1">
        <f>Table1[[#This Row],[Profit]]/Table1[[#This Row],[Sales]]</f>
        <v>0.5</v>
      </c>
      <c r="O2184" t="str">
        <f>TEXT(Table1[[#This Row],[Order_Date]],"mmmm")</f>
        <v>December</v>
      </c>
      <c r="P2184">
        <f>YEAR(Table1[[#This Row],[Order_Date]])</f>
        <v>2025</v>
      </c>
      <c r="Q2184" t="str">
        <f>"Q"&amp;ROUNDUP(MONTH(Table1[[#This Row],[Order_Date]])/3,0)</f>
        <v>Q4</v>
      </c>
    </row>
    <row r="2185" spans="1:17" x14ac:dyDescent="0.25">
      <c r="A2185" t="s">
        <v>3851</v>
      </c>
      <c r="B2185" t="s">
        <v>668</v>
      </c>
      <c r="C2185" t="s">
        <v>3458</v>
      </c>
      <c r="D2185" t="s">
        <v>567</v>
      </c>
      <c r="E2185" t="str">
        <f>_xlfn.XLOOKUP(Table1[[#This Row],[Product_ID]],[1]!Table1[Product_ID],[1]!Table1[Product_Name])</f>
        <v>Beauty Product 52</v>
      </c>
      <c r="F2185" t="str">
        <f>_xlfn.XLOOKUP(Table1[[#This Row],[Product_ID]],[1]!Table1[Product_ID],[1]!Table1[Category])</f>
        <v>Beauty</v>
      </c>
      <c r="G2185">
        <f>_xlfn.XLOOKUP(Table1[[#This Row],[Product_ID]],[1]!Table1[Product_ID],[1]!Table1[Unit_Price])</f>
        <v>192</v>
      </c>
      <c r="H2185">
        <f>_xlfn.XLOOKUP(Table1[[#This Row],[Product_ID]],[1]!Table1[Product_ID],[1]!Table1[Cost])</f>
        <v>96</v>
      </c>
      <c r="I2185">
        <v>4</v>
      </c>
      <c r="J2185">
        <v>5</v>
      </c>
      <c r="K2185">
        <f>Table1[[#This Row],[Quantity]]*Table1[[#This Row],[Unit_Price]]</f>
        <v>768</v>
      </c>
      <c r="L2185">
        <f>Table1[[#This Row],[Quantity]]*Table1[[#This Row],[Cost]]</f>
        <v>384</v>
      </c>
      <c r="M2185">
        <f>Table1[[#This Row],[Sales]]-Table1[[#This Row],[Total_Cost]]</f>
        <v>384</v>
      </c>
      <c r="N2185" s="1">
        <f>Table1[[#This Row],[Profit]]/Table1[[#This Row],[Sales]]</f>
        <v>0.5</v>
      </c>
      <c r="O2185" t="str">
        <f>TEXT(Table1[[#This Row],[Order_Date]],"mmmm")</f>
        <v>December</v>
      </c>
      <c r="P2185">
        <f>YEAR(Table1[[#This Row],[Order_Date]])</f>
        <v>2024</v>
      </c>
      <c r="Q2185" t="str">
        <f>"Q"&amp;ROUNDUP(MONTH(Table1[[#This Row],[Order_Date]])/3,0)</f>
        <v>Q4</v>
      </c>
    </row>
    <row r="2186" spans="1:17" x14ac:dyDescent="0.25">
      <c r="A2186" t="s">
        <v>3852</v>
      </c>
      <c r="B2186" t="s">
        <v>2047</v>
      </c>
      <c r="C2186" t="s">
        <v>3853</v>
      </c>
      <c r="D2186" t="s">
        <v>385</v>
      </c>
      <c r="E2186" t="str">
        <f>_xlfn.XLOOKUP(Table1[[#This Row],[Product_ID]],[1]!Table1[Product_ID],[1]!Table1[Product_Name])</f>
        <v>Sports Product 54</v>
      </c>
      <c r="F2186" t="str">
        <f>_xlfn.XLOOKUP(Table1[[#This Row],[Product_ID]],[1]!Table1[Product_ID],[1]!Table1[Category])</f>
        <v>Sports</v>
      </c>
      <c r="G2186">
        <f>_xlfn.XLOOKUP(Table1[[#This Row],[Product_ID]],[1]!Table1[Product_ID],[1]!Table1[Unit_Price])</f>
        <v>611</v>
      </c>
      <c r="H2186">
        <f>_xlfn.XLOOKUP(Table1[[#This Row],[Product_ID]],[1]!Table1[Product_ID],[1]!Table1[Cost])</f>
        <v>427.7</v>
      </c>
      <c r="I2186">
        <v>3</v>
      </c>
      <c r="J2186">
        <v>5</v>
      </c>
      <c r="K2186">
        <f>Table1[[#This Row],[Quantity]]*Table1[[#This Row],[Unit_Price]]</f>
        <v>1833</v>
      </c>
      <c r="L2186">
        <f>Table1[[#This Row],[Quantity]]*Table1[[#This Row],[Cost]]</f>
        <v>1283.0999999999999</v>
      </c>
      <c r="M2186">
        <f>Table1[[#This Row],[Sales]]-Table1[[#This Row],[Total_Cost]]</f>
        <v>549.90000000000009</v>
      </c>
      <c r="N2186" s="1">
        <f>Table1[[#This Row],[Profit]]/Table1[[#This Row],[Sales]]</f>
        <v>0.30000000000000004</v>
      </c>
      <c r="O2186" t="str">
        <f>TEXT(Table1[[#This Row],[Order_Date]],"mmmm")</f>
        <v>July</v>
      </c>
      <c r="P2186">
        <f>YEAR(Table1[[#This Row],[Order_Date]])</f>
        <v>2024</v>
      </c>
      <c r="Q2186" t="str">
        <f>"Q"&amp;ROUNDUP(MONTH(Table1[[#This Row],[Order_Date]])/3,0)</f>
        <v>Q3</v>
      </c>
    </row>
    <row r="2187" spans="1:17" x14ac:dyDescent="0.25">
      <c r="A2187" t="s">
        <v>3854</v>
      </c>
      <c r="B2187" t="s">
        <v>1302</v>
      </c>
      <c r="C2187" t="s">
        <v>2489</v>
      </c>
      <c r="D2187" t="s">
        <v>37</v>
      </c>
      <c r="E2187" t="str">
        <f>_xlfn.XLOOKUP(Table1[[#This Row],[Product_ID]],[1]!Table1[Product_ID],[1]!Table1[Product_Name])</f>
        <v>Home &amp; Kitchen Product 46</v>
      </c>
      <c r="F2187" t="str">
        <f>_xlfn.XLOOKUP(Table1[[#This Row],[Product_ID]],[1]!Table1[Product_ID],[1]!Table1[Category])</f>
        <v>Home &amp; Kitchen</v>
      </c>
      <c r="G2187">
        <f>_xlfn.XLOOKUP(Table1[[#This Row],[Product_ID]],[1]!Table1[Product_ID],[1]!Table1[Unit_Price])</f>
        <v>10604</v>
      </c>
      <c r="H2187">
        <f>_xlfn.XLOOKUP(Table1[[#This Row],[Product_ID]],[1]!Table1[Product_ID],[1]!Table1[Cost])</f>
        <v>5302</v>
      </c>
      <c r="I2187">
        <v>4</v>
      </c>
      <c r="J2187">
        <v>10</v>
      </c>
      <c r="K2187">
        <f>Table1[[#This Row],[Quantity]]*Table1[[#This Row],[Unit_Price]]</f>
        <v>42416</v>
      </c>
      <c r="L2187">
        <f>Table1[[#This Row],[Quantity]]*Table1[[#This Row],[Cost]]</f>
        <v>21208</v>
      </c>
      <c r="M2187">
        <f>Table1[[#This Row],[Sales]]-Table1[[#This Row],[Total_Cost]]</f>
        <v>21208</v>
      </c>
      <c r="N2187" s="1">
        <f>Table1[[#This Row],[Profit]]/Table1[[#This Row],[Sales]]</f>
        <v>0.5</v>
      </c>
      <c r="O2187" t="str">
        <f>TEXT(Table1[[#This Row],[Order_Date]],"mmmm")</f>
        <v>August</v>
      </c>
      <c r="P2187">
        <f>YEAR(Table1[[#This Row],[Order_Date]])</f>
        <v>2024</v>
      </c>
      <c r="Q2187" t="str">
        <f>"Q"&amp;ROUNDUP(MONTH(Table1[[#This Row],[Order_Date]])/3,0)</f>
        <v>Q3</v>
      </c>
    </row>
    <row r="2188" spans="1:17" x14ac:dyDescent="0.25">
      <c r="A2188" t="s">
        <v>3855</v>
      </c>
      <c r="B2188" t="s">
        <v>879</v>
      </c>
      <c r="C2188" t="s">
        <v>2481</v>
      </c>
      <c r="D2188" t="s">
        <v>822</v>
      </c>
      <c r="E2188" t="str">
        <f>_xlfn.XLOOKUP(Table1[[#This Row],[Product_ID]],[1]!Table1[Product_ID],[1]!Table1[Product_Name])</f>
        <v>Electronics Product 31</v>
      </c>
      <c r="F2188" t="str">
        <f>_xlfn.XLOOKUP(Table1[[#This Row],[Product_ID]],[1]!Table1[Product_ID],[1]!Table1[Category])</f>
        <v>Electronics</v>
      </c>
      <c r="G2188">
        <f>_xlfn.XLOOKUP(Table1[[#This Row],[Product_ID]],[1]!Table1[Product_ID],[1]!Table1[Unit_Price])</f>
        <v>34152</v>
      </c>
      <c r="H2188">
        <f>_xlfn.XLOOKUP(Table1[[#This Row],[Product_ID]],[1]!Table1[Product_ID],[1]!Table1[Cost])</f>
        <v>23906.400000000001</v>
      </c>
      <c r="I2188">
        <v>5</v>
      </c>
      <c r="J2188">
        <v>5</v>
      </c>
      <c r="K2188">
        <f>Table1[[#This Row],[Quantity]]*Table1[[#This Row],[Unit_Price]]</f>
        <v>170760</v>
      </c>
      <c r="L2188">
        <f>Table1[[#This Row],[Quantity]]*Table1[[#This Row],[Cost]]</f>
        <v>119532</v>
      </c>
      <c r="M2188">
        <f>Table1[[#This Row],[Sales]]-Table1[[#This Row],[Total_Cost]]</f>
        <v>51228</v>
      </c>
      <c r="N2188" s="1">
        <f>Table1[[#This Row],[Profit]]/Table1[[#This Row],[Sales]]</f>
        <v>0.3</v>
      </c>
      <c r="O2188" t="str">
        <f>TEXT(Table1[[#This Row],[Order_Date]],"mmmm")</f>
        <v>March</v>
      </c>
      <c r="P2188">
        <f>YEAR(Table1[[#This Row],[Order_Date]])</f>
        <v>2024</v>
      </c>
      <c r="Q2188" t="str">
        <f>"Q"&amp;ROUNDUP(MONTH(Table1[[#This Row],[Order_Date]])/3,0)</f>
        <v>Q1</v>
      </c>
    </row>
    <row r="2189" spans="1:17" x14ac:dyDescent="0.25">
      <c r="A2189" t="s">
        <v>3856</v>
      </c>
      <c r="B2189" t="s">
        <v>906</v>
      </c>
      <c r="C2189" t="s">
        <v>3284</v>
      </c>
      <c r="D2189" t="s">
        <v>135</v>
      </c>
      <c r="E2189" t="str">
        <f>_xlfn.XLOOKUP(Table1[[#This Row],[Product_ID]],[1]!Table1[Product_ID],[1]!Table1[Product_Name])</f>
        <v>Electronics Product 28</v>
      </c>
      <c r="F2189" t="str">
        <f>_xlfn.XLOOKUP(Table1[[#This Row],[Product_ID]],[1]!Table1[Product_ID],[1]!Table1[Category])</f>
        <v>Electronics</v>
      </c>
      <c r="G2189">
        <f>_xlfn.XLOOKUP(Table1[[#This Row],[Product_ID]],[1]!Table1[Product_ID],[1]!Table1[Unit_Price])</f>
        <v>9664</v>
      </c>
      <c r="H2189">
        <f>_xlfn.XLOOKUP(Table1[[#This Row],[Product_ID]],[1]!Table1[Product_ID],[1]!Table1[Cost])</f>
        <v>4832</v>
      </c>
      <c r="I2189">
        <v>4</v>
      </c>
      <c r="J2189">
        <v>10</v>
      </c>
      <c r="K2189">
        <f>Table1[[#This Row],[Quantity]]*Table1[[#This Row],[Unit_Price]]</f>
        <v>38656</v>
      </c>
      <c r="L2189">
        <f>Table1[[#This Row],[Quantity]]*Table1[[#This Row],[Cost]]</f>
        <v>19328</v>
      </c>
      <c r="M2189">
        <f>Table1[[#This Row],[Sales]]-Table1[[#This Row],[Total_Cost]]</f>
        <v>19328</v>
      </c>
      <c r="N2189" s="1">
        <f>Table1[[#This Row],[Profit]]/Table1[[#This Row],[Sales]]</f>
        <v>0.5</v>
      </c>
      <c r="O2189" t="str">
        <f>TEXT(Table1[[#This Row],[Order_Date]],"mmmm")</f>
        <v>October</v>
      </c>
      <c r="P2189">
        <f>YEAR(Table1[[#This Row],[Order_Date]])</f>
        <v>2025</v>
      </c>
      <c r="Q2189" t="str">
        <f>"Q"&amp;ROUNDUP(MONTH(Table1[[#This Row],[Order_Date]])/3,0)</f>
        <v>Q4</v>
      </c>
    </row>
    <row r="2190" spans="1:17" x14ac:dyDescent="0.25">
      <c r="A2190" t="s">
        <v>3857</v>
      </c>
      <c r="B2190" t="s">
        <v>322</v>
      </c>
      <c r="C2190" t="s">
        <v>3858</v>
      </c>
      <c r="D2190" t="s">
        <v>471</v>
      </c>
      <c r="E2190" t="str">
        <f>_xlfn.XLOOKUP(Table1[[#This Row],[Product_ID]],[1]!Table1[Product_ID],[1]!Table1[Product_Name])</f>
        <v>Sports Product 66</v>
      </c>
      <c r="F2190" t="str">
        <f>_xlfn.XLOOKUP(Table1[[#This Row],[Product_ID]],[1]!Table1[Product_ID],[1]!Table1[Category])</f>
        <v>Sports</v>
      </c>
      <c r="G2190">
        <f>_xlfn.XLOOKUP(Table1[[#This Row],[Product_ID]],[1]!Table1[Product_ID],[1]!Table1[Unit_Price])</f>
        <v>4711</v>
      </c>
      <c r="H2190">
        <f>_xlfn.XLOOKUP(Table1[[#This Row],[Product_ID]],[1]!Table1[Product_ID],[1]!Table1[Cost])</f>
        <v>2826.6</v>
      </c>
      <c r="I2190">
        <v>2</v>
      </c>
      <c r="J2190">
        <v>20</v>
      </c>
      <c r="K2190">
        <f>Table1[[#This Row],[Quantity]]*Table1[[#This Row],[Unit_Price]]</f>
        <v>9422</v>
      </c>
      <c r="L2190">
        <f>Table1[[#This Row],[Quantity]]*Table1[[#This Row],[Cost]]</f>
        <v>5653.2</v>
      </c>
      <c r="M2190">
        <f>Table1[[#This Row],[Sales]]-Table1[[#This Row],[Total_Cost]]</f>
        <v>3768.8</v>
      </c>
      <c r="N2190" s="1">
        <f>Table1[[#This Row],[Profit]]/Table1[[#This Row],[Sales]]</f>
        <v>0.4</v>
      </c>
      <c r="O2190" t="str">
        <f>TEXT(Table1[[#This Row],[Order_Date]],"mmmm")</f>
        <v>June</v>
      </c>
      <c r="P2190">
        <f>YEAR(Table1[[#This Row],[Order_Date]])</f>
        <v>2025</v>
      </c>
      <c r="Q2190" t="str">
        <f>"Q"&amp;ROUNDUP(MONTH(Table1[[#This Row],[Order_Date]])/3,0)</f>
        <v>Q2</v>
      </c>
    </row>
    <row r="2191" spans="1:17" x14ac:dyDescent="0.25">
      <c r="A2191" t="s">
        <v>3859</v>
      </c>
      <c r="B2191" t="s">
        <v>900</v>
      </c>
      <c r="C2191" t="s">
        <v>1549</v>
      </c>
      <c r="D2191" t="s">
        <v>111</v>
      </c>
      <c r="E2191" t="str">
        <f>_xlfn.XLOOKUP(Table1[[#This Row],[Product_ID]],[1]!Table1[Product_ID],[1]!Table1[Product_Name])</f>
        <v>Sports Product 20</v>
      </c>
      <c r="F2191" t="str">
        <f>_xlfn.XLOOKUP(Table1[[#This Row],[Product_ID]],[1]!Table1[Product_ID],[1]!Table1[Category])</f>
        <v>Sports</v>
      </c>
      <c r="G2191">
        <f>_xlfn.XLOOKUP(Table1[[#This Row],[Product_ID]],[1]!Table1[Product_ID],[1]!Table1[Unit_Price])</f>
        <v>11647</v>
      </c>
      <c r="H2191">
        <f>_xlfn.XLOOKUP(Table1[[#This Row],[Product_ID]],[1]!Table1[Product_ID],[1]!Table1[Cost])</f>
        <v>8152.9</v>
      </c>
      <c r="I2191">
        <v>2</v>
      </c>
      <c r="J2191">
        <v>0</v>
      </c>
      <c r="K2191">
        <f>Table1[[#This Row],[Quantity]]*Table1[[#This Row],[Unit_Price]]</f>
        <v>23294</v>
      </c>
      <c r="L2191">
        <f>Table1[[#This Row],[Quantity]]*Table1[[#This Row],[Cost]]</f>
        <v>16305.8</v>
      </c>
      <c r="M2191">
        <f>Table1[[#This Row],[Sales]]-Table1[[#This Row],[Total_Cost]]</f>
        <v>6988.2000000000007</v>
      </c>
      <c r="N2191" s="1">
        <f>Table1[[#This Row],[Profit]]/Table1[[#This Row],[Sales]]</f>
        <v>0.30000000000000004</v>
      </c>
      <c r="O2191" t="str">
        <f>TEXT(Table1[[#This Row],[Order_Date]],"mmmm")</f>
        <v>January</v>
      </c>
      <c r="P2191">
        <f>YEAR(Table1[[#This Row],[Order_Date]])</f>
        <v>2025</v>
      </c>
      <c r="Q2191" t="str">
        <f>"Q"&amp;ROUNDUP(MONTH(Table1[[#This Row],[Order_Date]])/3,0)</f>
        <v>Q1</v>
      </c>
    </row>
    <row r="2192" spans="1:17" x14ac:dyDescent="0.25">
      <c r="A2192" t="s">
        <v>3860</v>
      </c>
      <c r="B2192" t="s">
        <v>2828</v>
      </c>
      <c r="C2192" t="s">
        <v>2731</v>
      </c>
      <c r="D2192" t="s">
        <v>471</v>
      </c>
      <c r="E2192" t="str">
        <f>_xlfn.XLOOKUP(Table1[[#This Row],[Product_ID]],[1]!Table1[Product_ID],[1]!Table1[Product_Name])</f>
        <v>Sports Product 66</v>
      </c>
      <c r="F2192" t="str">
        <f>_xlfn.XLOOKUP(Table1[[#This Row],[Product_ID]],[1]!Table1[Product_ID],[1]!Table1[Category])</f>
        <v>Sports</v>
      </c>
      <c r="G2192">
        <f>_xlfn.XLOOKUP(Table1[[#This Row],[Product_ID]],[1]!Table1[Product_ID],[1]!Table1[Unit_Price])</f>
        <v>4711</v>
      </c>
      <c r="H2192">
        <f>_xlfn.XLOOKUP(Table1[[#This Row],[Product_ID]],[1]!Table1[Product_ID],[1]!Table1[Cost])</f>
        <v>2826.6</v>
      </c>
      <c r="I2192">
        <v>2</v>
      </c>
      <c r="J2192">
        <v>15</v>
      </c>
      <c r="K2192">
        <f>Table1[[#This Row],[Quantity]]*Table1[[#This Row],[Unit_Price]]</f>
        <v>9422</v>
      </c>
      <c r="L2192">
        <f>Table1[[#This Row],[Quantity]]*Table1[[#This Row],[Cost]]</f>
        <v>5653.2</v>
      </c>
      <c r="M2192">
        <f>Table1[[#This Row],[Sales]]-Table1[[#This Row],[Total_Cost]]</f>
        <v>3768.8</v>
      </c>
      <c r="N2192" s="1">
        <f>Table1[[#This Row],[Profit]]/Table1[[#This Row],[Sales]]</f>
        <v>0.4</v>
      </c>
      <c r="O2192" t="str">
        <f>TEXT(Table1[[#This Row],[Order_Date]],"mmmm")</f>
        <v>August</v>
      </c>
      <c r="P2192">
        <f>YEAR(Table1[[#This Row],[Order_Date]])</f>
        <v>2024</v>
      </c>
      <c r="Q2192" t="str">
        <f>"Q"&amp;ROUNDUP(MONTH(Table1[[#This Row],[Order_Date]])/3,0)</f>
        <v>Q3</v>
      </c>
    </row>
    <row r="2193" spans="1:17" x14ac:dyDescent="0.25">
      <c r="A2193" t="s">
        <v>3861</v>
      </c>
      <c r="B2193" t="s">
        <v>1354</v>
      </c>
      <c r="C2193" t="s">
        <v>2684</v>
      </c>
      <c r="D2193" t="s">
        <v>264</v>
      </c>
      <c r="E2193" t="str">
        <f>_xlfn.XLOOKUP(Table1[[#This Row],[Product_ID]],[1]!Table1[Product_ID],[1]!Table1[Product_Name])</f>
        <v>Clothing Product 96</v>
      </c>
      <c r="F2193" t="str">
        <f>_xlfn.XLOOKUP(Table1[[#This Row],[Product_ID]],[1]!Table1[Product_ID],[1]!Table1[Category])</f>
        <v>Clothing</v>
      </c>
      <c r="G2193">
        <f>_xlfn.XLOOKUP(Table1[[#This Row],[Product_ID]],[1]!Table1[Product_ID],[1]!Table1[Unit_Price])</f>
        <v>483</v>
      </c>
      <c r="H2193">
        <f>_xlfn.XLOOKUP(Table1[[#This Row],[Product_ID]],[1]!Table1[Product_ID],[1]!Table1[Cost])</f>
        <v>289.8</v>
      </c>
      <c r="I2193">
        <v>5</v>
      </c>
      <c r="J2193">
        <v>0</v>
      </c>
      <c r="K2193">
        <f>Table1[[#This Row],[Quantity]]*Table1[[#This Row],[Unit_Price]]</f>
        <v>2415</v>
      </c>
      <c r="L2193">
        <f>Table1[[#This Row],[Quantity]]*Table1[[#This Row],[Cost]]</f>
        <v>1449</v>
      </c>
      <c r="M2193">
        <f>Table1[[#This Row],[Sales]]-Table1[[#This Row],[Total_Cost]]</f>
        <v>966</v>
      </c>
      <c r="N2193" s="1">
        <f>Table1[[#This Row],[Profit]]/Table1[[#This Row],[Sales]]</f>
        <v>0.4</v>
      </c>
      <c r="O2193" t="str">
        <f>TEXT(Table1[[#This Row],[Order_Date]],"mmmm")</f>
        <v>January</v>
      </c>
      <c r="P2193">
        <f>YEAR(Table1[[#This Row],[Order_Date]])</f>
        <v>2024</v>
      </c>
      <c r="Q2193" t="str">
        <f>"Q"&amp;ROUNDUP(MONTH(Table1[[#This Row],[Order_Date]])/3,0)</f>
        <v>Q1</v>
      </c>
    </row>
    <row r="2194" spans="1:17" x14ac:dyDescent="0.25">
      <c r="A2194" t="s">
        <v>3862</v>
      </c>
      <c r="B2194" t="s">
        <v>2401</v>
      </c>
      <c r="C2194" t="s">
        <v>1318</v>
      </c>
      <c r="D2194" t="s">
        <v>29</v>
      </c>
      <c r="E2194" t="str">
        <f>_xlfn.XLOOKUP(Table1[[#This Row],[Product_ID]],[1]!Table1[Product_ID],[1]!Table1[Product_Name])</f>
        <v>Beauty Product 18</v>
      </c>
      <c r="F2194" t="str">
        <f>_xlfn.XLOOKUP(Table1[[#This Row],[Product_ID]],[1]!Table1[Product_ID],[1]!Table1[Category])</f>
        <v>Beauty</v>
      </c>
      <c r="G2194">
        <f>_xlfn.XLOOKUP(Table1[[#This Row],[Product_ID]],[1]!Table1[Product_ID],[1]!Table1[Unit_Price])</f>
        <v>3985</v>
      </c>
      <c r="H2194">
        <f>_xlfn.XLOOKUP(Table1[[#This Row],[Product_ID]],[1]!Table1[Product_ID],[1]!Table1[Cost])</f>
        <v>2789.5</v>
      </c>
      <c r="I2194">
        <v>2</v>
      </c>
      <c r="J2194">
        <v>15</v>
      </c>
      <c r="K2194">
        <f>Table1[[#This Row],[Quantity]]*Table1[[#This Row],[Unit_Price]]</f>
        <v>7970</v>
      </c>
      <c r="L2194">
        <f>Table1[[#This Row],[Quantity]]*Table1[[#This Row],[Cost]]</f>
        <v>5579</v>
      </c>
      <c r="M2194">
        <f>Table1[[#This Row],[Sales]]-Table1[[#This Row],[Total_Cost]]</f>
        <v>2391</v>
      </c>
      <c r="N2194" s="1">
        <f>Table1[[#This Row],[Profit]]/Table1[[#This Row],[Sales]]</f>
        <v>0.3</v>
      </c>
      <c r="O2194" t="str">
        <f>TEXT(Table1[[#This Row],[Order_Date]],"mmmm")</f>
        <v>July</v>
      </c>
      <c r="P2194">
        <f>YEAR(Table1[[#This Row],[Order_Date]])</f>
        <v>2025</v>
      </c>
      <c r="Q2194" t="str">
        <f>"Q"&amp;ROUNDUP(MONTH(Table1[[#This Row],[Order_Date]])/3,0)</f>
        <v>Q3</v>
      </c>
    </row>
    <row r="2195" spans="1:17" x14ac:dyDescent="0.25">
      <c r="A2195" t="s">
        <v>3863</v>
      </c>
      <c r="B2195" t="s">
        <v>633</v>
      </c>
      <c r="C2195" t="s">
        <v>1281</v>
      </c>
      <c r="D2195" t="s">
        <v>604</v>
      </c>
      <c r="E2195" t="str">
        <f>_xlfn.XLOOKUP(Table1[[#This Row],[Product_ID]],[1]!Table1[Product_ID],[1]!Table1[Product_Name])</f>
        <v>Home &amp; Kitchen Product 39</v>
      </c>
      <c r="F2195" t="str">
        <f>_xlfn.XLOOKUP(Table1[[#This Row],[Product_ID]],[1]!Table1[Product_ID],[1]!Table1[Category])</f>
        <v>Home &amp; Kitchen</v>
      </c>
      <c r="G2195">
        <f>_xlfn.XLOOKUP(Table1[[#This Row],[Product_ID]],[1]!Table1[Product_ID],[1]!Table1[Unit_Price])</f>
        <v>9543</v>
      </c>
      <c r="H2195">
        <f>_xlfn.XLOOKUP(Table1[[#This Row],[Product_ID]],[1]!Table1[Product_ID],[1]!Table1[Cost])</f>
        <v>4771.5</v>
      </c>
      <c r="I2195">
        <v>3</v>
      </c>
      <c r="J2195">
        <v>20</v>
      </c>
      <c r="K2195">
        <f>Table1[[#This Row],[Quantity]]*Table1[[#This Row],[Unit_Price]]</f>
        <v>28629</v>
      </c>
      <c r="L2195">
        <f>Table1[[#This Row],[Quantity]]*Table1[[#This Row],[Cost]]</f>
        <v>14314.5</v>
      </c>
      <c r="M2195">
        <f>Table1[[#This Row],[Sales]]-Table1[[#This Row],[Total_Cost]]</f>
        <v>14314.5</v>
      </c>
      <c r="N2195" s="1">
        <f>Table1[[#This Row],[Profit]]/Table1[[#This Row],[Sales]]</f>
        <v>0.5</v>
      </c>
      <c r="O2195" t="str">
        <f>TEXT(Table1[[#This Row],[Order_Date]],"mmmm")</f>
        <v>November</v>
      </c>
      <c r="P2195">
        <f>YEAR(Table1[[#This Row],[Order_Date]])</f>
        <v>2024</v>
      </c>
      <c r="Q2195" t="str">
        <f>"Q"&amp;ROUNDUP(MONTH(Table1[[#This Row],[Order_Date]])/3,0)</f>
        <v>Q4</v>
      </c>
    </row>
    <row r="2196" spans="1:17" x14ac:dyDescent="0.25">
      <c r="A2196" t="s">
        <v>3864</v>
      </c>
      <c r="B2196" t="s">
        <v>3039</v>
      </c>
      <c r="C2196" t="s">
        <v>3865</v>
      </c>
      <c r="D2196" t="s">
        <v>331</v>
      </c>
      <c r="E2196" t="str">
        <f>_xlfn.XLOOKUP(Table1[[#This Row],[Product_ID]],[1]!Table1[Product_ID],[1]!Table1[Product_Name])</f>
        <v>Electronics Product 24</v>
      </c>
      <c r="F2196" t="str">
        <f>_xlfn.XLOOKUP(Table1[[#This Row],[Product_ID]],[1]!Table1[Product_ID],[1]!Table1[Category])</f>
        <v>Electronics</v>
      </c>
      <c r="G2196">
        <f>_xlfn.XLOOKUP(Table1[[#This Row],[Product_ID]],[1]!Table1[Product_ID],[1]!Table1[Unit_Price])</f>
        <v>9702</v>
      </c>
      <c r="H2196">
        <f>_xlfn.XLOOKUP(Table1[[#This Row],[Product_ID]],[1]!Table1[Product_ID],[1]!Table1[Cost])</f>
        <v>4851</v>
      </c>
      <c r="I2196">
        <v>1</v>
      </c>
      <c r="J2196">
        <v>0</v>
      </c>
      <c r="K2196">
        <f>Table1[[#This Row],[Quantity]]*Table1[[#This Row],[Unit_Price]]</f>
        <v>9702</v>
      </c>
      <c r="L2196">
        <f>Table1[[#This Row],[Quantity]]*Table1[[#This Row],[Cost]]</f>
        <v>4851</v>
      </c>
      <c r="M2196">
        <f>Table1[[#This Row],[Sales]]-Table1[[#This Row],[Total_Cost]]</f>
        <v>4851</v>
      </c>
      <c r="N2196" s="1">
        <f>Table1[[#This Row],[Profit]]/Table1[[#This Row],[Sales]]</f>
        <v>0.5</v>
      </c>
      <c r="O2196" t="str">
        <f>TEXT(Table1[[#This Row],[Order_Date]],"mmmm")</f>
        <v>November</v>
      </c>
      <c r="P2196">
        <f>YEAR(Table1[[#This Row],[Order_Date]])</f>
        <v>2025</v>
      </c>
      <c r="Q2196" t="str">
        <f>"Q"&amp;ROUNDUP(MONTH(Table1[[#This Row],[Order_Date]])/3,0)</f>
        <v>Q4</v>
      </c>
    </row>
    <row r="2197" spans="1:17" x14ac:dyDescent="0.25">
      <c r="A2197" t="s">
        <v>3866</v>
      </c>
      <c r="B2197" t="s">
        <v>2567</v>
      </c>
      <c r="C2197" t="s">
        <v>2881</v>
      </c>
      <c r="D2197" t="s">
        <v>85</v>
      </c>
      <c r="E2197" t="str">
        <f>_xlfn.XLOOKUP(Table1[[#This Row],[Product_ID]],[1]!Table1[Product_ID],[1]!Table1[Product_Name])</f>
        <v>Clothing Product 63</v>
      </c>
      <c r="F2197" t="str">
        <f>_xlfn.XLOOKUP(Table1[[#This Row],[Product_ID]],[1]!Table1[Product_ID],[1]!Table1[Category])</f>
        <v>Clothing</v>
      </c>
      <c r="G2197">
        <f>_xlfn.XLOOKUP(Table1[[#This Row],[Product_ID]],[1]!Table1[Product_ID],[1]!Table1[Unit_Price])</f>
        <v>3643</v>
      </c>
      <c r="H2197">
        <f>_xlfn.XLOOKUP(Table1[[#This Row],[Product_ID]],[1]!Table1[Product_ID],[1]!Table1[Cost])</f>
        <v>2185.8000000000002</v>
      </c>
      <c r="I2197">
        <v>5</v>
      </c>
      <c r="J2197">
        <v>5</v>
      </c>
      <c r="K2197">
        <f>Table1[[#This Row],[Quantity]]*Table1[[#This Row],[Unit_Price]]</f>
        <v>18215</v>
      </c>
      <c r="L2197">
        <f>Table1[[#This Row],[Quantity]]*Table1[[#This Row],[Cost]]</f>
        <v>10929</v>
      </c>
      <c r="M2197">
        <f>Table1[[#This Row],[Sales]]-Table1[[#This Row],[Total_Cost]]</f>
        <v>7286</v>
      </c>
      <c r="N2197" s="1">
        <f>Table1[[#This Row],[Profit]]/Table1[[#This Row],[Sales]]</f>
        <v>0.4</v>
      </c>
      <c r="O2197" t="str">
        <f>TEXT(Table1[[#This Row],[Order_Date]],"mmmm")</f>
        <v>April</v>
      </c>
      <c r="P2197">
        <f>YEAR(Table1[[#This Row],[Order_Date]])</f>
        <v>2024</v>
      </c>
      <c r="Q2197" t="str">
        <f>"Q"&amp;ROUNDUP(MONTH(Table1[[#This Row],[Order_Date]])/3,0)</f>
        <v>Q2</v>
      </c>
    </row>
    <row r="2198" spans="1:17" x14ac:dyDescent="0.25">
      <c r="A2198" t="s">
        <v>3867</v>
      </c>
      <c r="B2198" t="s">
        <v>148</v>
      </c>
      <c r="C2198" t="s">
        <v>84</v>
      </c>
      <c r="D2198" t="s">
        <v>381</v>
      </c>
      <c r="E2198" t="str">
        <f>_xlfn.XLOOKUP(Table1[[#This Row],[Product_ID]],[1]!Table1[Product_ID],[1]!Table1[Product_Name])</f>
        <v>Electronics Product 59</v>
      </c>
      <c r="F2198" t="str">
        <f>_xlfn.XLOOKUP(Table1[[#This Row],[Product_ID]],[1]!Table1[Product_ID],[1]!Table1[Category])</f>
        <v>Electronics</v>
      </c>
      <c r="G2198">
        <f>_xlfn.XLOOKUP(Table1[[#This Row],[Product_ID]],[1]!Table1[Product_ID],[1]!Table1[Unit_Price])</f>
        <v>39929</v>
      </c>
      <c r="H2198">
        <f>_xlfn.XLOOKUP(Table1[[#This Row],[Product_ID]],[1]!Table1[Product_ID],[1]!Table1[Cost])</f>
        <v>23957.4</v>
      </c>
      <c r="I2198">
        <v>2</v>
      </c>
      <c r="J2198">
        <v>10</v>
      </c>
      <c r="K2198">
        <f>Table1[[#This Row],[Quantity]]*Table1[[#This Row],[Unit_Price]]</f>
        <v>79858</v>
      </c>
      <c r="L2198">
        <f>Table1[[#This Row],[Quantity]]*Table1[[#This Row],[Cost]]</f>
        <v>47914.8</v>
      </c>
      <c r="M2198">
        <f>Table1[[#This Row],[Sales]]-Table1[[#This Row],[Total_Cost]]</f>
        <v>31943.199999999997</v>
      </c>
      <c r="N2198" s="1">
        <f>Table1[[#This Row],[Profit]]/Table1[[#This Row],[Sales]]</f>
        <v>0.39999999999999997</v>
      </c>
      <c r="O2198" t="str">
        <f>TEXT(Table1[[#This Row],[Order_Date]],"mmmm")</f>
        <v>November</v>
      </c>
      <c r="P2198">
        <f>YEAR(Table1[[#This Row],[Order_Date]])</f>
        <v>2024</v>
      </c>
      <c r="Q2198" t="str">
        <f>"Q"&amp;ROUNDUP(MONTH(Table1[[#This Row],[Order_Date]])/3,0)</f>
        <v>Q4</v>
      </c>
    </row>
    <row r="2199" spans="1:17" x14ac:dyDescent="0.25">
      <c r="A2199" t="s">
        <v>3868</v>
      </c>
      <c r="B2199" t="s">
        <v>290</v>
      </c>
      <c r="C2199" t="s">
        <v>58</v>
      </c>
      <c r="D2199" t="s">
        <v>570</v>
      </c>
      <c r="E2199" t="str">
        <f>_xlfn.XLOOKUP(Table1[[#This Row],[Product_ID]],[1]!Table1[Product_ID],[1]!Table1[Product_Name])</f>
        <v>Electronics Product 87</v>
      </c>
      <c r="F2199" t="str">
        <f>_xlfn.XLOOKUP(Table1[[#This Row],[Product_ID]],[1]!Table1[Product_ID],[1]!Table1[Category])</f>
        <v>Electronics</v>
      </c>
      <c r="G2199">
        <f>_xlfn.XLOOKUP(Table1[[#This Row],[Product_ID]],[1]!Table1[Product_ID],[1]!Table1[Unit_Price])</f>
        <v>25216</v>
      </c>
      <c r="H2199">
        <f>_xlfn.XLOOKUP(Table1[[#This Row],[Product_ID]],[1]!Table1[Product_ID],[1]!Table1[Cost])</f>
        <v>17651.2</v>
      </c>
      <c r="I2199">
        <v>5</v>
      </c>
      <c r="J2199">
        <v>20</v>
      </c>
      <c r="K2199">
        <f>Table1[[#This Row],[Quantity]]*Table1[[#This Row],[Unit_Price]]</f>
        <v>126080</v>
      </c>
      <c r="L2199">
        <f>Table1[[#This Row],[Quantity]]*Table1[[#This Row],[Cost]]</f>
        <v>88256</v>
      </c>
      <c r="M2199">
        <f>Table1[[#This Row],[Sales]]-Table1[[#This Row],[Total_Cost]]</f>
        <v>37824</v>
      </c>
      <c r="N2199" s="1">
        <f>Table1[[#This Row],[Profit]]/Table1[[#This Row],[Sales]]</f>
        <v>0.3</v>
      </c>
      <c r="O2199" t="str">
        <f>TEXT(Table1[[#This Row],[Order_Date]],"mmmm")</f>
        <v>September</v>
      </c>
      <c r="P2199">
        <f>YEAR(Table1[[#This Row],[Order_Date]])</f>
        <v>2025</v>
      </c>
      <c r="Q2199" t="str">
        <f>"Q"&amp;ROUNDUP(MONTH(Table1[[#This Row],[Order_Date]])/3,0)</f>
        <v>Q3</v>
      </c>
    </row>
    <row r="2200" spans="1:17" x14ac:dyDescent="0.25">
      <c r="A2200" t="s">
        <v>3869</v>
      </c>
      <c r="B2200" t="s">
        <v>1185</v>
      </c>
      <c r="C2200" t="s">
        <v>1373</v>
      </c>
      <c r="D2200" t="s">
        <v>67</v>
      </c>
      <c r="E2200" t="str">
        <f>_xlfn.XLOOKUP(Table1[[#This Row],[Product_ID]],[1]!Table1[Product_ID],[1]!Table1[Product_Name])</f>
        <v>Home &amp; Kitchen Product 12</v>
      </c>
      <c r="F2200" t="str">
        <f>_xlfn.XLOOKUP(Table1[[#This Row],[Product_ID]],[1]!Table1[Product_ID],[1]!Table1[Category])</f>
        <v>Home &amp; Kitchen</v>
      </c>
      <c r="G2200">
        <f>_xlfn.XLOOKUP(Table1[[#This Row],[Product_ID]],[1]!Table1[Product_ID],[1]!Table1[Unit_Price])</f>
        <v>1513</v>
      </c>
      <c r="H2200">
        <f>_xlfn.XLOOKUP(Table1[[#This Row],[Product_ID]],[1]!Table1[Product_ID],[1]!Table1[Cost])</f>
        <v>907.8</v>
      </c>
      <c r="I2200">
        <v>5</v>
      </c>
      <c r="J2200">
        <v>10</v>
      </c>
      <c r="K2200">
        <f>Table1[[#This Row],[Quantity]]*Table1[[#This Row],[Unit_Price]]</f>
        <v>7565</v>
      </c>
      <c r="L2200">
        <f>Table1[[#This Row],[Quantity]]*Table1[[#This Row],[Cost]]</f>
        <v>4539</v>
      </c>
      <c r="M2200">
        <f>Table1[[#This Row],[Sales]]-Table1[[#This Row],[Total_Cost]]</f>
        <v>3026</v>
      </c>
      <c r="N2200" s="1">
        <f>Table1[[#This Row],[Profit]]/Table1[[#This Row],[Sales]]</f>
        <v>0.4</v>
      </c>
      <c r="O2200" t="str">
        <f>TEXT(Table1[[#This Row],[Order_Date]],"mmmm")</f>
        <v>September</v>
      </c>
      <c r="P2200">
        <f>YEAR(Table1[[#This Row],[Order_Date]])</f>
        <v>2024</v>
      </c>
      <c r="Q2200" t="str">
        <f>"Q"&amp;ROUNDUP(MONTH(Table1[[#This Row],[Order_Date]])/3,0)</f>
        <v>Q3</v>
      </c>
    </row>
    <row r="2201" spans="1:17" x14ac:dyDescent="0.25">
      <c r="A2201" t="s">
        <v>3870</v>
      </c>
      <c r="B2201" t="s">
        <v>1504</v>
      </c>
      <c r="C2201" t="s">
        <v>916</v>
      </c>
      <c r="D2201" t="s">
        <v>461</v>
      </c>
      <c r="E2201" t="str">
        <f>_xlfn.XLOOKUP(Table1[[#This Row],[Product_ID]],[1]!Table1[Product_ID],[1]!Table1[Product_Name])</f>
        <v>Beauty Product 13</v>
      </c>
      <c r="F2201" t="str">
        <f>_xlfn.XLOOKUP(Table1[[#This Row],[Product_ID]],[1]!Table1[Product_ID],[1]!Table1[Category])</f>
        <v>Beauty</v>
      </c>
      <c r="G2201">
        <f>_xlfn.XLOOKUP(Table1[[#This Row],[Product_ID]],[1]!Table1[Product_ID],[1]!Table1[Unit_Price])</f>
        <v>639</v>
      </c>
      <c r="H2201">
        <f>_xlfn.XLOOKUP(Table1[[#This Row],[Product_ID]],[1]!Table1[Product_ID],[1]!Table1[Cost])</f>
        <v>319.5</v>
      </c>
      <c r="I2201">
        <v>2</v>
      </c>
      <c r="J2201">
        <v>5</v>
      </c>
      <c r="K2201">
        <f>Table1[[#This Row],[Quantity]]*Table1[[#This Row],[Unit_Price]]</f>
        <v>1278</v>
      </c>
      <c r="L2201">
        <f>Table1[[#This Row],[Quantity]]*Table1[[#This Row],[Cost]]</f>
        <v>639</v>
      </c>
      <c r="M2201">
        <f>Table1[[#This Row],[Sales]]-Table1[[#This Row],[Total_Cost]]</f>
        <v>639</v>
      </c>
      <c r="N2201" s="1">
        <f>Table1[[#This Row],[Profit]]/Table1[[#This Row],[Sales]]</f>
        <v>0.5</v>
      </c>
      <c r="O2201" t="str">
        <f>TEXT(Table1[[#This Row],[Order_Date]],"mmmm")</f>
        <v>March</v>
      </c>
      <c r="P2201">
        <f>YEAR(Table1[[#This Row],[Order_Date]])</f>
        <v>2024</v>
      </c>
      <c r="Q2201" t="str">
        <f>"Q"&amp;ROUNDUP(MONTH(Table1[[#This Row],[Order_Date]])/3,0)</f>
        <v>Q1</v>
      </c>
    </row>
    <row r="2202" spans="1:17" x14ac:dyDescent="0.25">
      <c r="A2202" t="s">
        <v>3871</v>
      </c>
      <c r="B2202" t="s">
        <v>1107</v>
      </c>
      <c r="C2202" t="s">
        <v>2230</v>
      </c>
      <c r="D2202" t="s">
        <v>96</v>
      </c>
      <c r="E2202" t="str">
        <f>_xlfn.XLOOKUP(Table1[[#This Row],[Product_ID]],[1]!Table1[Product_ID],[1]!Table1[Product_Name])</f>
        <v>Electronics Product 91</v>
      </c>
      <c r="F2202" t="str">
        <f>_xlfn.XLOOKUP(Table1[[#This Row],[Product_ID]],[1]!Table1[Product_ID],[1]!Table1[Category])</f>
        <v>Electronics</v>
      </c>
      <c r="G2202">
        <f>_xlfn.XLOOKUP(Table1[[#This Row],[Product_ID]],[1]!Table1[Product_ID],[1]!Table1[Unit_Price])</f>
        <v>45348</v>
      </c>
      <c r="H2202">
        <f>_xlfn.XLOOKUP(Table1[[#This Row],[Product_ID]],[1]!Table1[Product_ID],[1]!Table1[Cost])</f>
        <v>27208.799999999999</v>
      </c>
      <c r="I2202">
        <v>5</v>
      </c>
      <c r="J2202">
        <v>20</v>
      </c>
      <c r="K2202">
        <f>Table1[[#This Row],[Quantity]]*Table1[[#This Row],[Unit_Price]]</f>
        <v>226740</v>
      </c>
      <c r="L2202">
        <f>Table1[[#This Row],[Quantity]]*Table1[[#This Row],[Cost]]</f>
        <v>136044</v>
      </c>
      <c r="M2202">
        <f>Table1[[#This Row],[Sales]]-Table1[[#This Row],[Total_Cost]]</f>
        <v>90696</v>
      </c>
      <c r="N2202" s="1">
        <f>Table1[[#This Row],[Profit]]/Table1[[#This Row],[Sales]]</f>
        <v>0.4</v>
      </c>
      <c r="O2202" t="str">
        <f>TEXT(Table1[[#This Row],[Order_Date]],"mmmm")</f>
        <v>December</v>
      </c>
      <c r="P2202">
        <f>YEAR(Table1[[#This Row],[Order_Date]])</f>
        <v>2024</v>
      </c>
      <c r="Q2202" t="str">
        <f>"Q"&amp;ROUNDUP(MONTH(Table1[[#This Row],[Order_Date]])/3,0)</f>
        <v>Q4</v>
      </c>
    </row>
    <row r="2203" spans="1:17" x14ac:dyDescent="0.25">
      <c r="A2203" t="s">
        <v>3872</v>
      </c>
      <c r="B2203" t="s">
        <v>438</v>
      </c>
      <c r="C2203" t="s">
        <v>1870</v>
      </c>
      <c r="D2203" t="s">
        <v>663</v>
      </c>
      <c r="E2203" t="str">
        <f>_xlfn.XLOOKUP(Table1[[#This Row],[Product_ID]],[1]!Table1[Product_ID],[1]!Table1[Product_Name])</f>
        <v>Electronics Product 34</v>
      </c>
      <c r="F2203" t="str">
        <f>_xlfn.XLOOKUP(Table1[[#This Row],[Product_ID]],[1]!Table1[Product_ID],[1]!Table1[Category])</f>
        <v>Electronics</v>
      </c>
      <c r="G2203">
        <f>_xlfn.XLOOKUP(Table1[[#This Row],[Product_ID]],[1]!Table1[Product_ID],[1]!Table1[Unit_Price])</f>
        <v>4860</v>
      </c>
      <c r="H2203">
        <f>_xlfn.XLOOKUP(Table1[[#This Row],[Product_ID]],[1]!Table1[Product_ID],[1]!Table1[Cost])</f>
        <v>2430</v>
      </c>
      <c r="I2203">
        <v>2</v>
      </c>
      <c r="J2203">
        <v>5</v>
      </c>
      <c r="K2203">
        <f>Table1[[#This Row],[Quantity]]*Table1[[#This Row],[Unit_Price]]</f>
        <v>9720</v>
      </c>
      <c r="L2203">
        <f>Table1[[#This Row],[Quantity]]*Table1[[#This Row],[Cost]]</f>
        <v>4860</v>
      </c>
      <c r="M2203">
        <f>Table1[[#This Row],[Sales]]-Table1[[#This Row],[Total_Cost]]</f>
        <v>4860</v>
      </c>
      <c r="N2203" s="1">
        <f>Table1[[#This Row],[Profit]]/Table1[[#This Row],[Sales]]</f>
        <v>0.5</v>
      </c>
      <c r="O2203" t="str">
        <f>TEXT(Table1[[#This Row],[Order_Date]],"mmmm")</f>
        <v>October</v>
      </c>
      <c r="P2203">
        <f>YEAR(Table1[[#This Row],[Order_Date]])</f>
        <v>2024</v>
      </c>
      <c r="Q2203" t="str">
        <f>"Q"&amp;ROUNDUP(MONTH(Table1[[#This Row],[Order_Date]])/3,0)</f>
        <v>Q4</v>
      </c>
    </row>
    <row r="2204" spans="1:17" x14ac:dyDescent="0.25">
      <c r="A2204" t="s">
        <v>3873</v>
      </c>
      <c r="B2204" t="s">
        <v>2322</v>
      </c>
      <c r="C2204" t="s">
        <v>739</v>
      </c>
      <c r="D2204" t="s">
        <v>611</v>
      </c>
      <c r="E2204" t="str">
        <f>_xlfn.XLOOKUP(Table1[[#This Row],[Product_ID]],[1]!Table1[Product_ID],[1]!Table1[Product_Name])</f>
        <v>Clothing Product 21</v>
      </c>
      <c r="F2204" t="str">
        <f>_xlfn.XLOOKUP(Table1[[#This Row],[Product_ID]],[1]!Table1[Product_ID],[1]!Table1[Category])</f>
        <v>Clothing</v>
      </c>
      <c r="G2204">
        <f>_xlfn.XLOOKUP(Table1[[#This Row],[Product_ID]],[1]!Table1[Product_ID],[1]!Table1[Unit_Price])</f>
        <v>1236</v>
      </c>
      <c r="H2204">
        <f>_xlfn.XLOOKUP(Table1[[#This Row],[Product_ID]],[1]!Table1[Product_ID],[1]!Table1[Cost])</f>
        <v>865.2</v>
      </c>
      <c r="I2204">
        <v>5</v>
      </c>
      <c r="J2204">
        <v>10</v>
      </c>
      <c r="K2204">
        <f>Table1[[#This Row],[Quantity]]*Table1[[#This Row],[Unit_Price]]</f>
        <v>6180</v>
      </c>
      <c r="L2204">
        <f>Table1[[#This Row],[Quantity]]*Table1[[#This Row],[Cost]]</f>
        <v>4326</v>
      </c>
      <c r="M2204">
        <f>Table1[[#This Row],[Sales]]-Table1[[#This Row],[Total_Cost]]</f>
        <v>1854</v>
      </c>
      <c r="N2204" s="1">
        <f>Table1[[#This Row],[Profit]]/Table1[[#This Row],[Sales]]</f>
        <v>0.3</v>
      </c>
      <c r="O2204" t="str">
        <f>TEXT(Table1[[#This Row],[Order_Date]],"mmmm")</f>
        <v>June</v>
      </c>
      <c r="P2204">
        <f>YEAR(Table1[[#This Row],[Order_Date]])</f>
        <v>2025</v>
      </c>
      <c r="Q2204" t="str">
        <f>"Q"&amp;ROUNDUP(MONTH(Table1[[#This Row],[Order_Date]])/3,0)</f>
        <v>Q2</v>
      </c>
    </row>
    <row r="2205" spans="1:17" x14ac:dyDescent="0.25">
      <c r="A2205" t="s">
        <v>3874</v>
      </c>
      <c r="B2205" t="s">
        <v>2204</v>
      </c>
      <c r="C2205" t="s">
        <v>1724</v>
      </c>
      <c r="D2205" t="s">
        <v>237</v>
      </c>
      <c r="E2205" t="str">
        <f>_xlfn.XLOOKUP(Table1[[#This Row],[Product_ID]],[1]!Table1[Product_ID],[1]!Table1[Product_Name])</f>
        <v>Sports Product 61</v>
      </c>
      <c r="F2205" t="str">
        <f>_xlfn.XLOOKUP(Table1[[#This Row],[Product_ID]],[1]!Table1[Product_ID],[1]!Table1[Category])</f>
        <v>Sports</v>
      </c>
      <c r="G2205">
        <f>_xlfn.XLOOKUP(Table1[[#This Row],[Product_ID]],[1]!Table1[Product_ID],[1]!Table1[Unit_Price])</f>
        <v>7170</v>
      </c>
      <c r="H2205">
        <f>_xlfn.XLOOKUP(Table1[[#This Row],[Product_ID]],[1]!Table1[Product_ID],[1]!Table1[Cost])</f>
        <v>3585</v>
      </c>
      <c r="I2205">
        <v>4</v>
      </c>
      <c r="J2205">
        <v>5</v>
      </c>
      <c r="K2205">
        <f>Table1[[#This Row],[Quantity]]*Table1[[#This Row],[Unit_Price]]</f>
        <v>28680</v>
      </c>
      <c r="L2205">
        <f>Table1[[#This Row],[Quantity]]*Table1[[#This Row],[Cost]]</f>
        <v>14340</v>
      </c>
      <c r="M2205">
        <f>Table1[[#This Row],[Sales]]-Table1[[#This Row],[Total_Cost]]</f>
        <v>14340</v>
      </c>
      <c r="N2205" s="1">
        <f>Table1[[#This Row],[Profit]]/Table1[[#This Row],[Sales]]</f>
        <v>0.5</v>
      </c>
      <c r="O2205" t="str">
        <f>TEXT(Table1[[#This Row],[Order_Date]],"mmmm")</f>
        <v>September</v>
      </c>
      <c r="P2205">
        <f>YEAR(Table1[[#This Row],[Order_Date]])</f>
        <v>2024</v>
      </c>
      <c r="Q2205" t="str">
        <f>"Q"&amp;ROUNDUP(MONTH(Table1[[#This Row],[Order_Date]])/3,0)</f>
        <v>Q3</v>
      </c>
    </row>
    <row r="2206" spans="1:17" x14ac:dyDescent="0.25">
      <c r="A2206" t="s">
        <v>3875</v>
      </c>
      <c r="B2206" t="s">
        <v>702</v>
      </c>
      <c r="C2206" t="s">
        <v>1505</v>
      </c>
      <c r="D2206" t="s">
        <v>96</v>
      </c>
      <c r="E2206" t="str">
        <f>_xlfn.XLOOKUP(Table1[[#This Row],[Product_ID]],[1]!Table1[Product_ID],[1]!Table1[Product_Name])</f>
        <v>Electronics Product 91</v>
      </c>
      <c r="F2206" t="str">
        <f>_xlfn.XLOOKUP(Table1[[#This Row],[Product_ID]],[1]!Table1[Product_ID],[1]!Table1[Category])</f>
        <v>Electronics</v>
      </c>
      <c r="G2206">
        <f>_xlfn.XLOOKUP(Table1[[#This Row],[Product_ID]],[1]!Table1[Product_ID],[1]!Table1[Unit_Price])</f>
        <v>45348</v>
      </c>
      <c r="H2206">
        <f>_xlfn.XLOOKUP(Table1[[#This Row],[Product_ID]],[1]!Table1[Product_ID],[1]!Table1[Cost])</f>
        <v>27208.799999999999</v>
      </c>
      <c r="I2206">
        <v>5</v>
      </c>
      <c r="J2206">
        <v>10</v>
      </c>
      <c r="K2206">
        <f>Table1[[#This Row],[Quantity]]*Table1[[#This Row],[Unit_Price]]</f>
        <v>226740</v>
      </c>
      <c r="L2206">
        <f>Table1[[#This Row],[Quantity]]*Table1[[#This Row],[Cost]]</f>
        <v>136044</v>
      </c>
      <c r="M2206">
        <f>Table1[[#This Row],[Sales]]-Table1[[#This Row],[Total_Cost]]</f>
        <v>90696</v>
      </c>
      <c r="N2206" s="1">
        <f>Table1[[#This Row],[Profit]]/Table1[[#This Row],[Sales]]</f>
        <v>0.4</v>
      </c>
      <c r="O2206" t="str">
        <f>TEXT(Table1[[#This Row],[Order_Date]],"mmmm")</f>
        <v>December</v>
      </c>
      <c r="P2206">
        <f>YEAR(Table1[[#This Row],[Order_Date]])</f>
        <v>2024</v>
      </c>
      <c r="Q2206" t="str">
        <f>"Q"&amp;ROUNDUP(MONTH(Table1[[#This Row],[Order_Date]])/3,0)</f>
        <v>Q4</v>
      </c>
    </row>
    <row r="2207" spans="1:17" x14ac:dyDescent="0.25">
      <c r="A2207" t="s">
        <v>3876</v>
      </c>
      <c r="B2207" t="s">
        <v>3877</v>
      </c>
      <c r="C2207" t="s">
        <v>2074</v>
      </c>
      <c r="D2207" t="s">
        <v>123</v>
      </c>
      <c r="E2207" t="str">
        <f>_xlfn.XLOOKUP(Table1[[#This Row],[Product_ID]],[1]!Table1[Product_ID],[1]!Table1[Product_Name])</f>
        <v>Electronics Product 99</v>
      </c>
      <c r="F2207" t="str">
        <f>_xlfn.XLOOKUP(Table1[[#This Row],[Product_ID]],[1]!Table1[Product_ID],[1]!Table1[Category])</f>
        <v>Electronics</v>
      </c>
      <c r="G2207">
        <f>_xlfn.XLOOKUP(Table1[[#This Row],[Product_ID]],[1]!Table1[Product_ID],[1]!Table1[Unit_Price])</f>
        <v>48012</v>
      </c>
      <c r="H2207">
        <f>_xlfn.XLOOKUP(Table1[[#This Row],[Product_ID]],[1]!Table1[Product_ID],[1]!Table1[Cost])</f>
        <v>24006</v>
      </c>
      <c r="I2207">
        <v>4</v>
      </c>
      <c r="J2207">
        <v>15</v>
      </c>
      <c r="K2207">
        <f>Table1[[#This Row],[Quantity]]*Table1[[#This Row],[Unit_Price]]</f>
        <v>192048</v>
      </c>
      <c r="L2207">
        <f>Table1[[#This Row],[Quantity]]*Table1[[#This Row],[Cost]]</f>
        <v>96024</v>
      </c>
      <c r="M2207">
        <f>Table1[[#This Row],[Sales]]-Table1[[#This Row],[Total_Cost]]</f>
        <v>96024</v>
      </c>
      <c r="N2207" s="1">
        <f>Table1[[#This Row],[Profit]]/Table1[[#This Row],[Sales]]</f>
        <v>0.5</v>
      </c>
      <c r="O2207" t="str">
        <f>TEXT(Table1[[#This Row],[Order_Date]],"mmmm")</f>
        <v>January</v>
      </c>
      <c r="P2207">
        <f>YEAR(Table1[[#This Row],[Order_Date]])</f>
        <v>2024</v>
      </c>
      <c r="Q2207" t="str">
        <f>"Q"&amp;ROUNDUP(MONTH(Table1[[#This Row],[Order_Date]])/3,0)</f>
        <v>Q1</v>
      </c>
    </row>
    <row r="2208" spans="1:17" x14ac:dyDescent="0.25">
      <c r="A2208" t="s">
        <v>3878</v>
      </c>
      <c r="B2208" t="s">
        <v>2401</v>
      </c>
      <c r="C2208" t="s">
        <v>1116</v>
      </c>
      <c r="D2208" t="s">
        <v>164</v>
      </c>
      <c r="E2208" t="str">
        <f>_xlfn.XLOOKUP(Table1[[#This Row],[Product_ID]],[1]!Table1[Product_ID],[1]!Table1[Product_Name])</f>
        <v>Home &amp; Kitchen Product 11</v>
      </c>
      <c r="F2208" t="str">
        <f>_xlfn.XLOOKUP(Table1[[#This Row],[Product_ID]],[1]!Table1[Product_ID],[1]!Table1[Category])</f>
        <v>Home &amp; Kitchen</v>
      </c>
      <c r="G2208">
        <f>_xlfn.XLOOKUP(Table1[[#This Row],[Product_ID]],[1]!Table1[Product_ID],[1]!Table1[Unit_Price])</f>
        <v>4339</v>
      </c>
      <c r="H2208">
        <f>_xlfn.XLOOKUP(Table1[[#This Row],[Product_ID]],[1]!Table1[Product_ID],[1]!Table1[Cost])</f>
        <v>2169.5</v>
      </c>
      <c r="I2208">
        <v>3</v>
      </c>
      <c r="J2208">
        <v>15</v>
      </c>
      <c r="K2208">
        <f>Table1[[#This Row],[Quantity]]*Table1[[#This Row],[Unit_Price]]</f>
        <v>13017</v>
      </c>
      <c r="L2208">
        <f>Table1[[#This Row],[Quantity]]*Table1[[#This Row],[Cost]]</f>
        <v>6508.5</v>
      </c>
      <c r="M2208">
        <f>Table1[[#This Row],[Sales]]-Table1[[#This Row],[Total_Cost]]</f>
        <v>6508.5</v>
      </c>
      <c r="N2208" s="1">
        <f>Table1[[#This Row],[Profit]]/Table1[[#This Row],[Sales]]</f>
        <v>0.5</v>
      </c>
      <c r="O2208" t="str">
        <f>TEXT(Table1[[#This Row],[Order_Date]],"mmmm")</f>
        <v>July</v>
      </c>
      <c r="P2208">
        <f>YEAR(Table1[[#This Row],[Order_Date]])</f>
        <v>2025</v>
      </c>
      <c r="Q2208" t="str">
        <f>"Q"&amp;ROUNDUP(MONTH(Table1[[#This Row],[Order_Date]])/3,0)</f>
        <v>Q3</v>
      </c>
    </row>
    <row r="2209" spans="1:17" x14ac:dyDescent="0.25">
      <c r="A2209" t="s">
        <v>3879</v>
      </c>
      <c r="B2209" t="s">
        <v>876</v>
      </c>
      <c r="C2209" t="s">
        <v>3880</v>
      </c>
      <c r="D2209" t="s">
        <v>96</v>
      </c>
      <c r="E2209" t="str">
        <f>_xlfn.XLOOKUP(Table1[[#This Row],[Product_ID]],[1]!Table1[Product_ID],[1]!Table1[Product_Name])</f>
        <v>Electronics Product 91</v>
      </c>
      <c r="F2209" t="str">
        <f>_xlfn.XLOOKUP(Table1[[#This Row],[Product_ID]],[1]!Table1[Product_ID],[1]!Table1[Category])</f>
        <v>Electronics</v>
      </c>
      <c r="G2209">
        <f>_xlfn.XLOOKUP(Table1[[#This Row],[Product_ID]],[1]!Table1[Product_ID],[1]!Table1[Unit_Price])</f>
        <v>45348</v>
      </c>
      <c r="H2209">
        <f>_xlfn.XLOOKUP(Table1[[#This Row],[Product_ID]],[1]!Table1[Product_ID],[1]!Table1[Cost])</f>
        <v>27208.799999999999</v>
      </c>
      <c r="I2209">
        <v>5</v>
      </c>
      <c r="J2209">
        <v>10</v>
      </c>
      <c r="K2209">
        <f>Table1[[#This Row],[Quantity]]*Table1[[#This Row],[Unit_Price]]</f>
        <v>226740</v>
      </c>
      <c r="L2209">
        <f>Table1[[#This Row],[Quantity]]*Table1[[#This Row],[Cost]]</f>
        <v>136044</v>
      </c>
      <c r="M2209">
        <f>Table1[[#This Row],[Sales]]-Table1[[#This Row],[Total_Cost]]</f>
        <v>90696</v>
      </c>
      <c r="N2209" s="1">
        <f>Table1[[#This Row],[Profit]]/Table1[[#This Row],[Sales]]</f>
        <v>0.4</v>
      </c>
      <c r="O2209" t="str">
        <f>TEXT(Table1[[#This Row],[Order_Date]],"mmmm")</f>
        <v>January</v>
      </c>
      <c r="P2209">
        <f>YEAR(Table1[[#This Row],[Order_Date]])</f>
        <v>2024</v>
      </c>
      <c r="Q2209" t="str">
        <f>"Q"&amp;ROUNDUP(MONTH(Table1[[#This Row],[Order_Date]])/3,0)</f>
        <v>Q1</v>
      </c>
    </row>
    <row r="2210" spans="1:17" x14ac:dyDescent="0.25">
      <c r="A2210" t="s">
        <v>3881</v>
      </c>
      <c r="B2210" t="s">
        <v>1185</v>
      </c>
      <c r="C2210" t="s">
        <v>1212</v>
      </c>
      <c r="D2210" t="s">
        <v>17</v>
      </c>
      <c r="E2210" t="str">
        <f>_xlfn.XLOOKUP(Table1[[#This Row],[Product_ID]],[1]!Table1[Product_ID],[1]!Table1[Product_Name])</f>
        <v>Clothing Product 38</v>
      </c>
      <c r="F2210" t="str">
        <f>_xlfn.XLOOKUP(Table1[[#This Row],[Product_ID]],[1]!Table1[Product_ID],[1]!Table1[Category])</f>
        <v>Clothing</v>
      </c>
      <c r="G2210">
        <f>_xlfn.XLOOKUP(Table1[[#This Row],[Product_ID]],[1]!Table1[Product_ID],[1]!Table1[Unit_Price])</f>
        <v>413</v>
      </c>
      <c r="H2210">
        <f>_xlfn.XLOOKUP(Table1[[#This Row],[Product_ID]],[1]!Table1[Product_ID],[1]!Table1[Cost])</f>
        <v>247.8</v>
      </c>
      <c r="I2210">
        <v>4</v>
      </c>
      <c r="J2210">
        <v>15</v>
      </c>
      <c r="K2210">
        <f>Table1[[#This Row],[Quantity]]*Table1[[#This Row],[Unit_Price]]</f>
        <v>1652</v>
      </c>
      <c r="L2210">
        <f>Table1[[#This Row],[Quantity]]*Table1[[#This Row],[Cost]]</f>
        <v>991.2</v>
      </c>
      <c r="M2210">
        <f>Table1[[#This Row],[Sales]]-Table1[[#This Row],[Total_Cost]]</f>
        <v>660.8</v>
      </c>
      <c r="N2210" s="1">
        <f>Table1[[#This Row],[Profit]]/Table1[[#This Row],[Sales]]</f>
        <v>0.39999999999999997</v>
      </c>
      <c r="O2210" t="str">
        <f>TEXT(Table1[[#This Row],[Order_Date]],"mmmm")</f>
        <v>September</v>
      </c>
      <c r="P2210">
        <f>YEAR(Table1[[#This Row],[Order_Date]])</f>
        <v>2024</v>
      </c>
      <c r="Q2210" t="str">
        <f>"Q"&amp;ROUNDUP(MONTH(Table1[[#This Row],[Order_Date]])/3,0)</f>
        <v>Q3</v>
      </c>
    </row>
    <row r="2211" spans="1:17" x14ac:dyDescent="0.25">
      <c r="A2211" t="s">
        <v>3882</v>
      </c>
      <c r="B2211" t="s">
        <v>3310</v>
      </c>
      <c r="C2211" t="s">
        <v>2233</v>
      </c>
      <c r="D2211" t="s">
        <v>426</v>
      </c>
      <c r="E2211" t="str">
        <f>_xlfn.XLOOKUP(Table1[[#This Row],[Product_ID]],[1]!Table1[Product_ID],[1]!Table1[Product_Name])</f>
        <v>Clothing Product 95</v>
      </c>
      <c r="F2211" t="str">
        <f>_xlfn.XLOOKUP(Table1[[#This Row],[Product_ID]],[1]!Table1[Product_ID],[1]!Table1[Category])</f>
        <v>Clothing</v>
      </c>
      <c r="G2211">
        <f>_xlfn.XLOOKUP(Table1[[#This Row],[Product_ID]],[1]!Table1[Product_ID],[1]!Table1[Unit_Price])</f>
        <v>4520</v>
      </c>
      <c r="H2211">
        <f>_xlfn.XLOOKUP(Table1[[#This Row],[Product_ID]],[1]!Table1[Product_ID],[1]!Table1[Cost])</f>
        <v>3164</v>
      </c>
      <c r="I2211">
        <v>1</v>
      </c>
      <c r="J2211">
        <v>20</v>
      </c>
      <c r="K2211">
        <f>Table1[[#This Row],[Quantity]]*Table1[[#This Row],[Unit_Price]]</f>
        <v>4520</v>
      </c>
      <c r="L2211">
        <f>Table1[[#This Row],[Quantity]]*Table1[[#This Row],[Cost]]</f>
        <v>3164</v>
      </c>
      <c r="M2211">
        <f>Table1[[#This Row],[Sales]]-Table1[[#This Row],[Total_Cost]]</f>
        <v>1356</v>
      </c>
      <c r="N2211" s="1">
        <f>Table1[[#This Row],[Profit]]/Table1[[#This Row],[Sales]]</f>
        <v>0.3</v>
      </c>
      <c r="O2211" t="str">
        <f>TEXT(Table1[[#This Row],[Order_Date]],"mmmm")</f>
        <v>January</v>
      </c>
      <c r="P2211">
        <f>YEAR(Table1[[#This Row],[Order_Date]])</f>
        <v>2024</v>
      </c>
      <c r="Q2211" t="str">
        <f>"Q"&amp;ROUNDUP(MONTH(Table1[[#This Row],[Order_Date]])/3,0)</f>
        <v>Q1</v>
      </c>
    </row>
    <row r="2212" spans="1:17" x14ac:dyDescent="0.25">
      <c r="A2212" t="s">
        <v>3883</v>
      </c>
      <c r="B2212" t="s">
        <v>1483</v>
      </c>
      <c r="C2212" t="s">
        <v>28</v>
      </c>
      <c r="D2212" t="s">
        <v>331</v>
      </c>
      <c r="E2212" t="str">
        <f>_xlfn.XLOOKUP(Table1[[#This Row],[Product_ID]],[1]!Table1[Product_ID],[1]!Table1[Product_Name])</f>
        <v>Electronics Product 24</v>
      </c>
      <c r="F2212" t="str">
        <f>_xlfn.XLOOKUP(Table1[[#This Row],[Product_ID]],[1]!Table1[Product_ID],[1]!Table1[Category])</f>
        <v>Electronics</v>
      </c>
      <c r="G2212">
        <f>_xlfn.XLOOKUP(Table1[[#This Row],[Product_ID]],[1]!Table1[Product_ID],[1]!Table1[Unit_Price])</f>
        <v>9702</v>
      </c>
      <c r="H2212">
        <f>_xlfn.XLOOKUP(Table1[[#This Row],[Product_ID]],[1]!Table1[Product_ID],[1]!Table1[Cost])</f>
        <v>4851</v>
      </c>
      <c r="I2212">
        <v>2</v>
      </c>
      <c r="J2212">
        <v>10</v>
      </c>
      <c r="K2212">
        <f>Table1[[#This Row],[Quantity]]*Table1[[#This Row],[Unit_Price]]</f>
        <v>19404</v>
      </c>
      <c r="L2212">
        <f>Table1[[#This Row],[Quantity]]*Table1[[#This Row],[Cost]]</f>
        <v>9702</v>
      </c>
      <c r="M2212">
        <f>Table1[[#This Row],[Sales]]-Table1[[#This Row],[Total_Cost]]</f>
        <v>9702</v>
      </c>
      <c r="N2212" s="1">
        <f>Table1[[#This Row],[Profit]]/Table1[[#This Row],[Sales]]</f>
        <v>0.5</v>
      </c>
      <c r="O2212" t="str">
        <f>TEXT(Table1[[#This Row],[Order_Date]],"mmmm")</f>
        <v>December</v>
      </c>
      <c r="P2212">
        <f>YEAR(Table1[[#This Row],[Order_Date]])</f>
        <v>2024</v>
      </c>
      <c r="Q2212" t="str">
        <f>"Q"&amp;ROUNDUP(MONTH(Table1[[#This Row],[Order_Date]])/3,0)</f>
        <v>Q4</v>
      </c>
    </row>
    <row r="2213" spans="1:17" x14ac:dyDescent="0.25">
      <c r="A2213" t="s">
        <v>3884</v>
      </c>
      <c r="B2213" t="s">
        <v>1135</v>
      </c>
      <c r="C2213" t="s">
        <v>3885</v>
      </c>
      <c r="D2213" t="s">
        <v>465</v>
      </c>
      <c r="E2213" t="str">
        <f>_xlfn.XLOOKUP(Table1[[#This Row],[Product_ID]],[1]!Table1[Product_ID],[1]!Table1[Product_Name])</f>
        <v>Beauty Product 71</v>
      </c>
      <c r="F2213" t="str">
        <f>_xlfn.XLOOKUP(Table1[[#This Row],[Product_ID]],[1]!Table1[Product_ID],[1]!Table1[Category])</f>
        <v>Beauty</v>
      </c>
      <c r="G2213">
        <f>_xlfn.XLOOKUP(Table1[[#This Row],[Product_ID]],[1]!Table1[Product_ID],[1]!Table1[Unit_Price])</f>
        <v>487</v>
      </c>
      <c r="H2213">
        <f>_xlfn.XLOOKUP(Table1[[#This Row],[Product_ID]],[1]!Table1[Product_ID],[1]!Table1[Cost])</f>
        <v>243.5</v>
      </c>
      <c r="I2213">
        <v>4</v>
      </c>
      <c r="J2213">
        <v>0</v>
      </c>
      <c r="K2213">
        <f>Table1[[#This Row],[Quantity]]*Table1[[#This Row],[Unit_Price]]</f>
        <v>1948</v>
      </c>
      <c r="L2213">
        <f>Table1[[#This Row],[Quantity]]*Table1[[#This Row],[Cost]]</f>
        <v>974</v>
      </c>
      <c r="M2213">
        <f>Table1[[#This Row],[Sales]]-Table1[[#This Row],[Total_Cost]]</f>
        <v>974</v>
      </c>
      <c r="N2213" s="1">
        <f>Table1[[#This Row],[Profit]]/Table1[[#This Row],[Sales]]</f>
        <v>0.5</v>
      </c>
      <c r="O2213" t="str">
        <f>TEXT(Table1[[#This Row],[Order_Date]],"mmmm")</f>
        <v>July</v>
      </c>
      <c r="P2213">
        <f>YEAR(Table1[[#This Row],[Order_Date]])</f>
        <v>2025</v>
      </c>
      <c r="Q2213" t="str">
        <f>"Q"&amp;ROUNDUP(MONTH(Table1[[#This Row],[Order_Date]])/3,0)</f>
        <v>Q3</v>
      </c>
    </row>
    <row r="2214" spans="1:17" x14ac:dyDescent="0.25">
      <c r="A2214" t="s">
        <v>3886</v>
      </c>
      <c r="B2214" t="s">
        <v>1001</v>
      </c>
      <c r="C2214" t="s">
        <v>1477</v>
      </c>
      <c r="D2214" t="s">
        <v>206</v>
      </c>
      <c r="E2214" t="str">
        <f>_xlfn.XLOOKUP(Table1[[#This Row],[Product_ID]],[1]!Table1[Product_ID],[1]!Table1[Product_Name])</f>
        <v>Electronics Product 30</v>
      </c>
      <c r="F2214" t="str">
        <f>_xlfn.XLOOKUP(Table1[[#This Row],[Product_ID]],[1]!Table1[Product_ID],[1]!Table1[Category])</f>
        <v>Electronics</v>
      </c>
      <c r="G2214">
        <f>_xlfn.XLOOKUP(Table1[[#This Row],[Product_ID]],[1]!Table1[Product_ID],[1]!Table1[Unit_Price])</f>
        <v>16441</v>
      </c>
      <c r="H2214">
        <f>_xlfn.XLOOKUP(Table1[[#This Row],[Product_ID]],[1]!Table1[Product_ID],[1]!Table1[Cost])</f>
        <v>8220.5</v>
      </c>
      <c r="I2214">
        <v>3</v>
      </c>
      <c r="J2214">
        <v>5</v>
      </c>
      <c r="K2214">
        <f>Table1[[#This Row],[Quantity]]*Table1[[#This Row],[Unit_Price]]</f>
        <v>49323</v>
      </c>
      <c r="L2214">
        <f>Table1[[#This Row],[Quantity]]*Table1[[#This Row],[Cost]]</f>
        <v>24661.5</v>
      </c>
      <c r="M2214">
        <f>Table1[[#This Row],[Sales]]-Table1[[#This Row],[Total_Cost]]</f>
        <v>24661.5</v>
      </c>
      <c r="N2214" s="1">
        <f>Table1[[#This Row],[Profit]]/Table1[[#This Row],[Sales]]</f>
        <v>0.5</v>
      </c>
      <c r="O2214" t="str">
        <f>TEXT(Table1[[#This Row],[Order_Date]],"mmmm")</f>
        <v>May</v>
      </c>
      <c r="P2214">
        <f>YEAR(Table1[[#This Row],[Order_Date]])</f>
        <v>2024</v>
      </c>
      <c r="Q2214" t="str">
        <f>"Q"&amp;ROUNDUP(MONTH(Table1[[#This Row],[Order_Date]])/3,0)</f>
        <v>Q2</v>
      </c>
    </row>
    <row r="2215" spans="1:17" x14ac:dyDescent="0.25">
      <c r="A2215" t="s">
        <v>3887</v>
      </c>
      <c r="B2215" t="s">
        <v>1147</v>
      </c>
      <c r="C2215" t="s">
        <v>3817</v>
      </c>
      <c r="D2215" t="s">
        <v>25</v>
      </c>
      <c r="E2215" t="str">
        <f>_xlfn.XLOOKUP(Table1[[#This Row],[Product_ID]],[1]!Table1[Product_ID],[1]!Table1[Product_Name])</f>
        <v>Sports Product 7</v>
      </c>
      <c r="F2215" t="str">
        <f>_xlfn.XLOOKUP(Table1[[#This Row],[Product_ID]],[1]!Table1[Product_ID],[1]!Table1[Category])</f>
        <v>Sports</v>
      </c>
      <c r="G2215">
        <f>_xlfn.XLOOKUP(Table1[[#This Row],[Product_ID]],[1]!Table1[Product_ID],[1]!Table1[Unit_Price])</f>
        <v>5469</v>
      </c>
      <c r="H2215">
        <f>_xlfn.XLOOKUP(Table1[[#This Row],[Product_ID]],[1]!Table1[Product_ID],[1]!Table1[Cost])</f>
        <v>3281.4</v>
      </c>
      <c r="I2215">
        <v>5</v>
      </c>
      <c r="J2215">
        <v>5</v>
      </c>
      <c r="K2215">
        <f>Table1[[#This Row],[Quantity]]*Table1[[#This Row],[Unit_Price]]</f>
        <v>27345</v>
      </c>
      <c r="L2215">
        <f>Table1[[#This Row],[Quantity]]*Table1[[#This Row],[Cost]]</f>
        <v>16407</v>
      </c>
      <c r="M2215">
        <f>Table1[[#This Row],[Sales]]-Table1[[#This Row],[Total_Cost]]</f>
        <v>10938</v>
      </c>
      <c r="N2215" s="1">
        <f>Table1[[#This Row],[Profit]]/Table1[[#This Row],[Sales]]</f>
        <v>0.4</v>
      </c>
      <c r="O2215" t="str">
        <f>TEXT(Table1[[#This Row],[Order_Date]],"mmmm")</f>
        <v>October</v>
      </c>
      <c r="P2215">
        <f>YEAR(Table1[[#This Row],[Order_Date]])</f>
        <v>2024</v>
      </c>
      <c r="Q2215" t="str">
        <f>"Q"&amp;ROUNDUP(MONTH(Table1[[#This Row],[Order_Date]])/3,0)</f>
        <v>Q4</v>
      </c>
    </row>
    <row r="2216" spans="1:17" x14ac:dyDescent="0.25">
      <c r="A2216" t="s">
        <v>3888</v>
      </c>
      <c r="B2216" t="s">
        <v>1989</v>
      </c>
      <c r="C2216" t="s">
        <v>2597</v>
      </c>
      <c r="D2216" t="s">
        <v>366</v>
      </c>
      <c r="E2216" t="str">
        <f>_xlfn.XLOOKUP(Table1[[#This Row],[Product_ID]],[1]!Table1[Product_ID],[1]!Table1[Product_Name])</f>
        <v>Home &amp; Kitchen Product 93</v>
      </c>
      <c r="F2216" t="str">
        <f>_xlfn.XLOOKUP(Table1[[#This Row],[Product_ID]],[1]!Table1[Product_ID],[1]!Table1[Category])</f>
        <v>Home &amp; Kitchen</v>
      </c>
      <c r="G2216">
        <f>_xlfn.XLOOKUP(Table1[[#This Row],[Product_ID]],[1]!Table1[Product_ID],[1]!Table1[Unit_Price])</f>
        <v>10597</v>
      </c>
      <c r="H2216">
        <f>_xlfn.XLOOKUP(Table1[[#This Row],[Product_ID]],[1]!Table1[Product_ID],[1]!Table1[Cost])</f>
        <v>5298.5</v>
      </c>
      <c r="I2216">
        <v>5</v>
      </c>
      <c r="J2216">
        <v>5</v>
      </c>
      <c r="K2216">
        <f>Table1[[#This Row],[Quantity]]*Table1[[#This Row],[Unit_Price]]</f>
        <v>52985</v>
      </c>
      <c r="L2216">
        <f>Table1[[#This Row],[Quantity]]*Table1[[#This Row],[Cost]]</f>
        <v>26492.5</v>
      </c>
      <c r="M2216">
        <f>Table1[[#This Row],[Sales]]-Table1[[#This Row],[Total_Cost]]</f>
        <v>26492.5</v>
      </c>
      <c r="N2216" s="1">
        <f>Table1[[#This Row],[Profit]]/Table1[[#This Row],[Sales]]</f>
        <v>0.5</v>
      </c>
      <c r="O2216" t="str">
        <f>TEXT(Table1[[#This Row],[Order_Date]],"mmmm")</f>
        <v>August</v>
      </c>
      <c r="P2216">
        <f>YEAR(Table1[[#This Row],[Order_Date]])</f>
        <v>2025</v>
      </c>
      <c r="Q2216" t="str">
        <f>"Q"&amp;ROUNDUP(MONTH(Table1[[#This Row],[Order_Date]])/3,0)</f>
        <v>Q3</v>
      </c>
    </row>
    <row r="2217" spans="1:17" x14ac:dyDescent="0.25">
      <c r="A2217" t="s">
        <v>3889</v>
      </c>
      <c r="B2217" t="s">
        <v>3039</v>
      </c>
      <c r="C2217" t="s">
        <v>1258</v>
      </c>
      <c r="D2217" t="s">
        <v>502</v>
      </c>
      <c r="E2217" t="str">
        <f>_xlfn.XLOOKUP(Table1[[#This Row],[Product_ID]],[1]!Table1[Product_ID],[1]!Table1[Product_Name])</f>
        <v>Beauty Product 42</v>
      </c>
      <c r="F2217" t="str">
        <f>_xlfn.XLOOKUP(Table1[[#This Row],[Product_ID]],[1]!Table1[Product_ID],[1]!Table1[Category])</f>
        <v>Beauty</v>
      </c>
      <c r="G2217">
        <f>_xlfn.XLOOKUP(Table1[[#This Row],[Product_ID]],[1]!Table1[Product_ID],[1]!Table1[Unit_Price])</f>
        <v>2758</v>
      </c>
      <c r="H2217">
        <f>_xlfn.XLOOKUP(Table1[[#This Row],[Product_ID]],[1]!Table1[Product_ID],[1]!Table1[Cost])</f>
        <v>1379</v>
      </c>
      <c r="I2217">
        <v>2</v>
      </c>
      <c r="J2217">
        <v>0</v>
      </c>
      <c r="K2217">
        <f>Table1[[#This Row],[Quantity]]*Table1[[#This Row],[Unit_Price]]</f>
        <v>5516</v>
      </c>
      <c r="L2217">
        <f>Table1[[#This Row],[Quantity]]*Table1[[#This Row],[Cost]]</f>
        <v>2758</v>
      </c>
      <c r="M2217">
        <f>Table1[[#This Row],[Sales]]-Table1[[#This Row],[Total_Cost]]</f>
        <v>2758</v>
      </c>
      <c r="N2217" s="1">
        <f>Table1[[#This Row],[Profit]]/Table1[[#This Row],[Sales]]</f>
        <v>0.5</v>
      </c>
      <c r="O2217" t="str">
        <f>TEXT(Table1[[#This Row],[Order_Date]],"mmmm")</f>
        <v>November</v>
      </c>
      <c r="P2217">
        <f>YEAR(Table1[[#This Row],[Order_Date]])</f>
        <v>2025</v>
      </c>
      <c r="Q2217" t="str">
        <f>"Q"&amp;ROUNDUP(MONTH(Table1[[#This Row],[Order_Date]])/3,0)</f>
        <v>Q4</v>
      </c>
    </row>
    <row r="2218" spans="1:17" x14ac:dyDescent="0.25">
      <c r="A2218" t="s">
        <v>3890</v>
      </c>
      <c r="B2218" t="s">
        <v>1277</v>
      </c>
      <c r="C2218" t="s">
        <v>1599</v>
      </c>
      <c r="D2218" t="s">
        <v>96</v>
      </c>
      <c r="E2218" t="str">
        <f>_xlfn.XLOOKUP(Table1[[#This Row],[Product_ID]],[1]!Table1[Product_ID],[1]!Table1[Product_Name])</f>
        <v>Electronics Product 91</v>
      </c>
      <c r="F2218" t="str">
        <f>_xlfn.XLOOKUP(Table1[[#This Row],[Product_ID]],[1]!Table1[Product_ID],[1]!Table1[Category])</f>
        <v>Electronics</v>
      </c>
      <c r="G2218">
        <f>_xlfn.XLOOKUP(Table1[[#This Row],[Product_ID]],[1]!Table1[Product_ID],[1]!Table1[Unit_Price])</f>
        <v>45348</v>
      </c>
      <c r="H2218">
        <f>_xlfn.XLOOKUP(Table1[[#This Row],[Product_ID]],[1]!Table1[Product_ID],[1]!Table1[Cost])</f>
        <v>27208.799999999999</v>
      </c>
      <c r="I2218">
        <v>3</v>
      </c>
      <c r="J2218">
        <v>0</v>
      </c>
      <c r="K2218">
        <f>Table1[[#This Row],[Quantity]]*Table1[[#This Row],[Unit_Price]]</f>
        <v>136044</v>
      </c>
      <c r="L2218">
        <f>Table1[[#This Row],[Quantity]]*Table1[[#This Row],[Cost]]</f>
        <v>81626.399999999994</v>
      </c>
      <c r="M2218">
        <f>Table1[[#This Row],[Sales]]-Table1[[#This Row],[Total_Cost]]</f>
        <v>54417.600000000006</v>
      </c>
      <c r="N2218" s="1">
        <f>Table1[[#This Row],[Profit]]/Table1[[#This Row],[Sales]]</f>
        <v>0.4</v>
      </c>
      <c r="O2218" t="str">
        <f>TEXT(Table1[[#This Row],[Order_Date]],"mmmm")</f>
        <v>November</v>
      </c>
      <c r="P2218">
        <f>YEAR(Table1[[#This Row],[Order_Date]])</f>
        <v>2024</v>
      </c>
      <c r="Q2218" t="str">
        <f>"Q"&amp;ROUNDUP(MONTH(Table1[[#This Row],[Order_Date]])/3,0)</f>
        <v>Q4</v>
      </c>
    </row>
    <row r="2219" spans="1:17" x14ac:dyDescent="0.25">
      <c r="A2219" t="s">
        <v>3891</v>
      </c>
      <c r="B2219" t="s">
        <v>23</v>
      </c>
      <c r="C2219" t="s">
        <v>1564</v>
      </c>
      <c r="D2219" t="s">
        <v>753</v>
      </c>
      <c r="E2219" t="str">
        <f>_xlfn.XLOOKUP(Table1[[#This Row],[Product_ID]],[1]!Table1[Product_ID],[1]!Table1[Product_Name])</f>
        <v>Beauty Product 73</v>
      </c>
      <c r="F2219" t="str">
        <f>_xlfn.XLOOKUP(Table1[[#This Row],[Product_ID]],[1]!Table1[Product_ID],[1]!Table1[Category])</f>
        <v>Beauty</v>
      </c>
      <c r="G2219">
        <f>_xlfn.XLOOKUP(Table1[[#This Row],[Product_ID]],[1]!Table1[Product_ID],[1]!Table1[Unit_Price])</f>
        <v>626</v>
      </c>
      <c r="H2219">
        <f>_xlfn.XLOOKUP(Table1[[#This Row],[Product_ID]],[1]!Table1[Product_ID],[1]!Table1[Cost])</f>
        <v>438.2</v>
      </c>
      <c r="I2219">
        <v>5</v>
      </c>
      <c r="J2219">
        <v>10</v>
      </c>
      <c r="K2219">
        <f>Table1[[#This Row],[Quantity]]*Table1[[#This Row],[Unit_Price]]</f>
        <v>3130</v>
      </c>
      <c r="L2219">
        <f>Table1[[#This Row],[Quantity]]*Table1[[#This Row],[Cost]]</f>
        <v>2191</v>
      </c>
      <c r="M2219">
        <f>Table1[[#This Row],[Sales]]-Table1[[#This Row],[Total_Cost]]</f>
        <v>939</v>
      </c>
      <c r="N2219" s="1">
        <f>Table1[[#This Row],[Profit]]/Table1[[#This Row],[Sales]]</f>
        <v>0.3</v>
      </c>
      <c r="O2219" t="str">
        <f>TEXT(Table1[[#This Row],[Order_Date]],"mmmm")</f>
        <v>January</v>
      </c>
      <c r="P2219">
        <f>YEAR(Table1[[#This Row],[Order_Date]])</f>
        <v>2024</v>
      </c>
      <c r="Q2219" t="str">
        <f>"Q"&amp;ROUNDUP(MONTH(Table1[[#This Row],[Order_Date]])/3,0)</f>
        <v>Q1</v>
      </c>
    </row>
    <row r="2220" spans="1:17" x14ac:dyDescent="0.25">
      <c r="A2220" t="s">
        <v>3892</v>
      </c>
      <c r="B2220" t="s">
        <v>678</v>
      </c>
      <c r="C2220" t="s">
        <v>2288</v>
      </c>
      <c r="D2220" t="s">
        <v>1034</v>
      </c>
      <c r="E2220" t="str">
        <f>_xlfn.XLOOKUP(Table1[[#This Row],[Product_ID]],[1]!Table1[Product_ID],[1]!Table1[Product_Name])</f>
        <v>Electronics Product 36</v>
      </c>
      <c r="F2220" t="str">
        <f>_xlfn.XLOOKUP(Table1[[#This Row],[Product_ID]],[1]!Table1[Product_ID],[1]!Table1[Category])</f>
        <v>Electronics</v>
      </c>
      <c r="G2220">
        <f>_xlfn.XLOOKUP(Table1[[#This Row],[Product_ID]],[1]!Table1[Product_ID],[1]!Table1[Unit_Price])</f>
        <v>3046</v>
      </c>
      <c r="H2220">
        <f>_xlfn.XLOOKUP(Table1[[#This Row],[Product_ID]],[1]!Table1[Product_ID],[1]!Table1[Cost])</f>
        <v>1827.6</v>
      </c>
      <c r="I2220">
        <v>5</v>
      </c>
      <c r="J2220">
        <v>20</v>
      </c>
      <c r="K2220">
        <f>Table1[[#This Row],[Quantity]]*Table1[[#This Row],[Unit_Price]]</f>
        <v>15230</v>
      </c>
      <c r="L2220">
        <f>Table1[[#This Row],[Quantity]]*Table1[[#This Row],[Cost]]</f>
        <v>9138</v>
      </c>
      <c r="M2220">
        <f>Table1[[#This Row],[Sales]]-Table1[[#This Row],[Total_Cost]]</f>
        <v>6092</v>
      </c>
      <c r="N2220" s="1">
        <f>Table1[[#This Row],[Profit]]/Table1[[#This Row],[Sales]]</f>
        <v>0.4</v>
      </c>
      <c r="O2220" t="str">
        <f>TEXT(Table1[[#This Row],[Order_Date]],"mmmm")</f>
        <v>November</v>
      </c>
      <c r="P2220">
        <f>YEAR(Table1[[#This Row],[Order_Date]])</f>
        <v>2025</v>
      </c>
      <c r="Q2220" t="str">
        <f>"Q"&amp;ROUNDUP(MONTH(Table1[[#This Row],[Order_Date]])/3,0)</f>
        <v>Q4</v>
      </c>
    </row>
    <row r="2221" spans="1:17" x14ac:dyDescent="0.25">
      <c r="A2221" t="s">
        <v>3893</v>
      </c>
      <c r="B2221" t="s">
        <v>1393</v>
      </c>
      <c r="C2221" t="s">
        <v>178</v>
      </c>
      <c r="D2221" t="s">
        <v>409</v>
      </c>
      <c r="E2221" t="str">
        <f>_xlfn.XLOOKUP(Table1[[#This Row],[Product_ID]],[1]!Table1[Product_ID],[1]!Table1[Product_Name])</f>
        <v>Home &amp; Kitchen Product 68</v>
      </c>
      <c r="F2221" t="str">
        <f>_xlfn.XLOOKUP(Table1[[#This Row],[Product_ID]],[1]!Table1[Product_ID],[1]!Table1[Category])</f>
        <v>Home &amp; Kitchen</v>
      </c>
      <c r="G2221">
        <f>_xlfn.XLOOKUP(Table1[[#This Row],[Product_ID]],[1]!Table1[Product_ID],[1]!Table1[Unit_Price])</f>
        <v>7252</v>
      </c>
      <c r="H2221">
        <f>_xlfn.XLOOKUP(Table1[[#This Row],[Product_ID]],[1]!Table1[Product_ID],[1]!Table1[Cost])</f>
        <v>3626</v>
      </c>
      <c r="I2221">
        <v>1</v>
      </c>
      <c r="J2221">
        <v>15</v>
      </c>
      <c r="K2221">
        <f>Table1[[#This Row],[Quantity]]*Table1[[#This Row],[Unit_Price]]</f>
        <v>7252</v>
      </c>
      <c r="L2221">
        <f>Table1[[#This Row],[Quantity]]*Table1[[#This Row],[Cost]]</f>
        <v>3626</v>
      </c>
      <c r="M2221">
        <f>Table1[[#This Row],[Sales]]-Table1[[#This Row],[Total_Cost]]</f>
        <v>3626</v>
      </c>
      <c r="N2221" s="1">
        <f>Table1[[#This Row],[Profit]]/Table1[[#This Row],[Sales]]</f>
        <v>0.5</v>
      </c>
      <c r="O2221" t="str">
        <f>TEXT(Table1[[#This Row],[Order_Date]],"mmmm")</f>
        <v>February</v>
      </c>
      <c r="P2221">
        <f>YEAR(Table1[[#This Row],[Order_Date]])</f>
        <v>2025</v>
      </c>
      <c r="Q2221" t="str">
        <f>"Q"&amp;ROUNDUP(MONTH(Table1[[#This Row],[Order_Date]])/3,0)</f>
        <v>Q1</v>
      </c>
    </row>
    <row r="2222" spans="1:17" x14ac:dyDescent="0.25">
      <c r="A2222" t="s">
        <v>3894</v>
      </c>
      <c r="B2222" t="s">
        <v>3895</v>
      </c>
      <c r="C2222" t="s">
        <v>2150</v>
      </c>
      <c r="D2222" t="s">
        <v>100</v>
      </c>
      <c r="E2222" t="str">
        <f>_xlfn.XLOOKUP(Table1[[#This Row],[Product_ID]],[1]!Table1[Product_ID],[1]!Table1[Product_Name])</f>
        <v>Electronics Product 74</v>
      </c>
      <c r="F2222" t="str">
        <f>_xlfn.XLOOKUP(Table1[[#This Row],[Product_ID]],[1]!Table1[Product_ID],[1]!Table1[Category])</f>
        <v>Electronics</v>
      </c>
      <c r="G2222">
        <f>_xlfn.XLOOKUP(Table1[[#This Row],[Product_ID]],[1]!Table1[Product_ID],[1]!Table1[Unit_Price])</f>
        <v>20835</v>
      </c>
      <c r="H2222">
        <f>_xlfn.XLOOKUP(Table1[[#This Row],[Product_ID]],[1]!Table1[Product_ID],[1]!Table1[Cost])</f>
        <v>12501</v>
      </c>
      <c r="I2222">
        <v>3</v>
      </c>
      <c r="J2222">
        <v>20</v>
      </c>
      <c r="K2222">
        <f>Table1[[#This Row],[Quantity]]*Table1[[#This Row],[Unit_Price]]</f>
        <v>62505</v>
      </c>
      <c r="L2222">
        <f>Table1[[#This Row],[Quantity]]*Table1[[#This Row],[Cost]]</f>
        <v>37503</v>
      </c>
      <c r="M2222">
        <f>Table1[[#This Row],[Sales]]-Table1[[#This Row],[Total_Cost]]</f>
        <v>25002</v>
      </c>
      <c r="N2222" s="1">
        <f>Table1[[#This Row],[Profit]]/Table1[[#This Row],[Sales]]</f>
        <v>0.4</v>
      </c>
      <c r="O2222" t="str">
        <f>TEXT(Table1[[#This Row],[Order_Date]],"mmmm")</f>
        <v>September</v>
      </c>
      <c r="P2222">
        <f>YEAR(Table1[[#This Row],[Order_Date]])</f>
        <v>2025</v>
      </c>
      <c r="Q2222" t="str">
        <f>"Q"&amp;ROUNDUP(MONTH(Table1[[#This Row],[Order_Date]])/3,0)</f>
        <v>Q3</v>
      </c>
    </row>
    <row r="2223" spans="1:17" x14ac:dyDescent="0.25">
      <c r="A2223" t="s">
        <v>3896</v>
      </c>
      <c r="B2223" t="s">
        <v>688</v>
      </c>
      <c r="C2223" t="s">
        <v>142</v>
      </c>
      <c r="D2223" t="s">
        <v>195</v>
      </c>
      <c r="E2223" t="str">
        <f>_xlfn.XLOOKUP(Table1[[#This Row],[Product_ID]],[1]!Table1[Product_ID],[1]!Table1[Product_Name])</f>
        <v>Electronics Product 57</v>
      </c>
      <c r="F2223" t="str">
        <f>_xlfn.XLOOKUP(Table1[[#This Row],[Product_ID]],[1]!Table1[Product_ID],[1]!Table1[Category])</f>
        <v>Electronics</v>
      </c>
      <c r="G2223">
        <f>_xlfn.XLOOKUP(Table1[[#This Row],[Product_ID]],[1]!Table1[Product_ID],[1]!Table1[Unit_Price])</f>
        <v>26846</v>
      </c>
      <c r="H2223">
        <f>_xlfn.XLOOKUP(Table1[[#This Row],[Product_ID]],[1]!Table1[Product_ID],[1]!Table1[Cost])</f>
        <v>16107.6</v>
      </c>
      <c r="I2223">
        <v>5</v>
      </c>
      <c r="J2223">
        <v>20</v>
      </c>
      <c r="K2223">
        <f>Table1[[#This Row],[Quantity]]*Table1[[#This Row],[Unit_Price]]</f>
        <v>134230</v>
      </c>
      <c r="L2223">
        <f>Table1[[#This Row],[Quantity]]*Table1[[#This Row],[Cost]]</f>
        <v>80538</v>
      </c>
      <c r="M2223">
        <f>Table1[[#This Row],[Sales]]-Table1[[#This Row],[Total_Cost]]</f>
        <v>53692</v>
      </c>
      <c r="N2223" s="1">
        <f>Table1[[#This Row],[Profit]]/Table1[[#This Row],[Sales]]</f>
        <v>0.4</v>
      </c>
      <c r="O2223" t="str">
        <f>TEXT(Table1[[#This Row],[Order_Date]],"mmmm")</f>
        <v>October</v>
      </c>
      <c r="P2223">
        <f>YEAR(Table1[[#This Row],[Order_Date]])</f>
        <v>2024</v>
      </c>
      <c r="Q2223" t="str">
        <f>"Q"&amp;ROUNDUP(MONTH(Table1[[#This Row],[Order_Date]])/3,0)</f>
        <v>Q4</v>
      </c>
    </row>
    <row r="2224" spans="1:17" x14ac:dyDescent="0.25">
      <c r="A2224" t="s">
        <v>3897</v>
      </c>
      <c r="B2224" t="s">
        <v>1028</v>
      </c>
      <c r="C2224" t="s">
        <v>618</v>
      </c>
      <c r="D2224" t="s">
        <v>195</v>
      </c>
      <c r="E2224" t="str">
        <f>_xlfn.XLOOKUP(Table1[[#This Row],[Product_ID]],[1]!Table1[Product_ID],[1]!Table1[Product_Name])</f>
        <v>Electronics Product 57</v>
      </c>
      <c r="F2224" t="str">
        <f>_xlfn.XLOOKUP(Table1[[#This Row],[Product_ID]],[1]!Table1[Product_ID],[1]!Table1[Category])</f>
        <v>Electronics</v>
      </c>
      <c r="G2224">
        <f>_xlfn.XLOOKUP(Table1[[#This Row],[Product_ID]],[1]!Table1[Product_ID],[1]!Table1[Unit_Price])</f>
        <v>26846</v>
      </c>
      <c r="H2224">
        <f>_xlfn.XLOOKUP(Table1[[#This Row],[Product_ID]],[1]!Table1[Product_ID],[1]!Table1[Cost])</f>
        <v>16107.6</v>
      </c>
      <c r="I2224">
        <v>1</v>
      </c>
      <c r="J2224">
        <v>0</v>
      </c>
      <c r="K2224">
        <f>Table1[[#This Row],[Quantity]]*Table1[[#This Row],[Unit_Price]]</f>
        <v>26846</v>
      </c>
      <c r="L2224">
        <f>Table1[[#This Row],[Quantity]]*Table1[[#This Row],[Cost]]</f>
        <v>16107.6</v>
      </c>
      <c r="M2224">
        <f>Table1[[#This Row],[Sales]]-Table1[[#This Row],[Total_Cost]]</f>
        <v>10738.4</v>
      </c>
      <c r="N2224" s="1">
        <f>Table1[[#This Row],[Profit]]/Table1[[#This Row],[Sales]]</f>
        <v>0.39999999999999997</v>
      </c>
      <c r="O2224" t="str">
        <f>TEXT(Table1[[#This Row],[Order_Date]],"mmmm")</f>
        <v>December</v>
      </c>
      <c r="P2224">
        <f>YEAR(Table1[[#This Row],[Order_Date]])</f>
        <v>2024</v>
      </c>
      <c r="Q2224" t="str">
        <f>"Q"&amp;ROUNDUP(MONTH(Table1[[#This Row],[Order_Date]])/3,0)</f>
        <v>Q4</v>
      </c>
    </row>
    <row r="2225" spans="1:17" x14ac:dyDescent="0.25">
      <c r="A2225" t="s">
        <v>3898</v>
      </c>
      <c r="B2225" t="s">
        <v>3899</v>
      </c>
      <c r="C2225" t="s">
        <v>1406</v>
      </c>
      <c r="D2225" t="s">
        <v>362</v>
      </c>
      <c r="E2225" t="str">
        <f>_xlfn.XLOOKUP(Table1[[#This Row],[Product_ID]],[1]!Table1[Product_ID],[1]!Table1[Product_Name])</f>
        <v>Clothing Product 25</v>
      </c>
      <c r="F2225" t="str">
        <f>_xlfn.XLOOKUP(Table1[[#This Row],[Product_ID]],[1]!Table1[Product_ID],[1]!Table1[Category])</f>
        <v>Clothing</v>
      </c>
      <c r="G2225">
        <f>_xlfn.XLOOKUP(Table1[[#This Row],[Product_ID]],[1]!Table1[Product_ID],[1]!Table1[Unit_Price])</f>
        <v>696</v>
      </c>
      <c r="H2225">
        <f>_xlfn.XLOOKUP(Table1[[#This Row],[Product_ID]],[1]!Table1[Product_ID],[1]!Table1[Cost])</f>
        <v>348</v>
      </c>
      <c r="I2225">
        <v>3</v>
      </c>
      <c r="J2225">
        <v>10</v>
      </c>
      <c r="K2225">
        <f>Table1[[#This Row],[Quantity]]*Table1[[#This Row],[Unit_Price]]</f>
        <v>2088</v>
      </c>
      <c r="L2225">
        <f>Table1[[#This Row],[Quantity]]*Table1[[#This Row],[Cost]]</f>
        <v>1044</v>
      </c>
      <c r="M2225">
        <f>Table1[[#This Row],[Sales]]-Table1[[#This Row],[Total_Cost]]</f>
        <v>1044</v>
      </c>
      <c r="N2225" s="1">
        <f>Table1[[#This Row],[Profit]]/Table1[[#This Row],[Sales]]</f>
        <v>0.5</v>
      </c>
      <c r="O2225" t="str">
        <f>TEXT(Table1[[#This Row],[Order_Date]],"mmmm")</f>
        <v>March</v>
      </c>
      <c r="P2225">
        <f>YEAR(Table1[[#This Row],[Order_Date]])</f>
        <v>2025</v>
      </c>
      <c r="Q2225" t="str">
        <f>"Q"&amp;ROUNDUP(MONTH(Table1[[#This Row],[Order_Date]])/3,0)</f>
        <v>Q1</v>
      </c>
    </row>
    <row r="2226" spans="1:17" x14ac:dyDescent="0.25">
      <c r="A2226" t="s">
        <v>3900</v>
      </c>
      <c r="B2226" t="s">
        <v>647</v>
      </c>
      <c r="C2226" t="s">
        <v>1945</v>
      </c>
      <c r="D2226" t="s">
        <v>59</v>
      </c>
      <c r="E2226" t="str">
        <f>_xlfn.XLOOKUP(Table1[[#This Row],[Product_ID]],[1]!Table1[Product_ID],[1]!Table1[Product_Name])</f>
        <v>Sports Product 23</v>
      </c>
      <c r="F2226" t="str">
        <f>_xlfn.XLOOKUP(Table1[[#This Row],[Product_ID]],[1]!Table1[Product_ID],[1]!Table1[Category])</f>
        <v>Sports</v>
      </c>
      <c r="G2226">
        <f>_xlfn.XLOOKUP(Table1[[#This Row],[Product_ID]],[1]!Table1[Product_ID],[1]!Table1[Unit_Price])</f>
        <v>4437</v>
      </c>
      <c r="H2226">
        <f>_xlfn.XLOOKUP(Table1[[#This Row],[Product_ID]],[1]!Table1[Product_ID],[1]!Table1[Cost])</f>
        <v>2662.2</v>
      </c>
      <c r="I2226">
        <v>5</v>
      </c>
      <c r="J2226">
        <v>20</v>
      </c>
      <c r="K2226">
        <f>Table1[[#This Row],[Quantity]]*Table1[[#This Row],[Unit_Price]]</f>
        <v>22185</v>
      </c>
      <c r="L2226">
        <f>Table1[[#This Row],[Quantity]]*Table1[[#This Row],[Cost]]</f>
        <v>13311</v>
      </c>
      <c r="M2226">
        <f>Table1[[#This Row],[Sales]]-Table1[[#This Row],[Total_Cost]]</f>
        <v>8874</v>
      </c>
      <c r="N2226" s="1">
        <f>Table1[[#This Row],[Profit]]/Table1[[#This Row],[Sales]]</f>
        <v>0.4</v>
      </c>
      <c r="O2226" t="str">
        <f>TEXT(Table1[[#This Row],[Order_Date]],"mmmm")</f>
        <v>May</v>
      </c>
      <c r="P2226">
        <f>YEAR(Table1[[#This Row],[Order_Date]])</f>
        <v>2024</v>
      </c>
      <c r="Q2226" t="str">
        <f>"Q"&amp;ROUNDUP(MONTH(Table1[[#This Row],[Order_Date]])/3,0)</f>
        <v>Q2</v>
      </c>
    </row>
    <row r="2227" spans="1:17" x14ac:dyDescent="0.25">
      <c r="A2227" t="s">
        <v>3901</v>
      </c>
      <c r="B2227" t="s">
        <v>3902</v>
      </c>
      <c r="C2227" t="s">
        <v>3903</v>
      </c>
      <c r="D2227" t="s">
        <v>659</v>
      </c>
      <c r="E2227" t="str">
        <f>_xlfn.XLOOKUP(Table1[[#This Row],[Product_ID]],[1]!Table1[Product_ID],[1]!Table1[Product_Name])</f>
        <v>Beauty Product 43</v>
      </c>
      <c r="F2227" t="str">
        <f>_xlfn.XLOOKUP(Table1[[#This Row],[Product_ID]],[1]!Table1[Product_ID],[1]!Table1[Category])</f>
        <v>Beauty</v>
      </c>
      <c r="G2227">
        <f>_xlfn.XLOOKUP(Table1[[#This Row],[Product_ID]],[1]!Table1[Product_ID],[1]!Table1[Unit_Price])</f>
        <v>1637</v>
      </c>
      <c r="H2227">
        <f>_xlfn.XLOOKUP(Table1[[#This Row],[Product_ID]],[1]!Table1[Product_ID],[1]!Table1[Cost])</f>
        <v>818.5</v>
      </c>
      <c r="I2227">
        <v>1</v>
      </c>
      <c r="J2227">
        <v>10</v>
      </c>
      <c r="K2227">
        <f>Table1[[#This Row],[Quantity]]*Table1[[#This Row],[Unit_Price]]</f>
        <v>1637</v>
      </c>
      <c r="L2227">
        <f>Table1[[#This Row],[Quantity]]*Table1[[#This Row],[Cost]]</f>
        <v>818.5</v>
      </c>
      <c r="M2227">
        <f>Table1[[#This Row],[Sales]]-Table1[[#This Row],[Total_Cost]]</f>
        <v>818.5</v>
      </c>
      <c r="N2227" s="1">
        <f>Table1[[#This Row],[Profit]]/Table1[[#This Row],[Sales]]</f>
        <v>0.5</v>
      </c>
      <c r="O2227" t="str">
        <f>TEXT(Table1[[#This Row],[Order_Date]],"mmmm")</f>
        <v>January</v>
      </c>
      <c r="P2227">
        <f>YEAR(Table1[[#This Row],[Order_Date]])</f>
        <v>2025</v>
      </c>
      <c r="Q2227" t="str">
        <f>"Q"&amp;ROUNDUP(MONTH(Table1[[#This Row],[Order_Date]])/3,0)</f>
        <v>Q1</v>
      </c>
    </row>
    <row r="2228" spans="1:17" x14ac:dyDescent="0.25">
      <c r="A2228" t="s">
        <v>3904</v>
      </c>
      <c r="B2228" t="s">
        <v>1339</v>
      </c>
      <c r="C2228" t="s">
        <v>354</v>
      </c>
      <c r="D2228" t="s">
        <v>49</v>
      </c>
      <c r="E2228" t="str">
        <f>_xlfn.XLOOKUP(Table1[[#This Row],[Product_ID]],[1]!Table1[Product_ID],[1]!Table1[Product_Name])</f>
        <v>Sports Product 65</v>
      </c>
      <c r="F2228" t="str">
        <f>_xlfn.XLOOKUP(Table1[[#This Row],[Product_ID]],[1]!Table1[Product_ID],[1]!Table1[Category])</f>
        <v>Sports</v>
      </c>
      <c r="G2228">
        <f>_xlfn.XLOOKUP(Table1[[#This Row],[Product_ID]],[1]!Table1[Product_ID],[1]!Table1[Unit_Price])</f>
        <v>4421</v>
      </c>
      <c r="H2228">
        <f>_xlfn.XLOOKUP(Table1[[#This Row],[Product_ID]],[1]!Table1[Product_ID],[1]!Table1[Cost])</f>
        <v>3094.7</v>
      </c>
      <c r="I2228">
        <v>1</v>
      </c>
      <c r="J2228">
        <v>0</v>
      </c>
      <c r="K2228">
        <f>Table1[[#This Row],[Quantity]]*Table1[[#This Row],[Unit_Price]]</f>
        <v>4421</v>
      </c>
      <c r="L2228">
        <f>Table1[[#This Row],[Quantity]]*Table1[[#This Row],[Cost]]</f>
        <v>3094.7</v>
      </c>
      <c r="M2228">
        <f>Table1[[#This Row],[Sales]]-Table1[[#This Row],[Total_Cost]]</f>
        <v>1326.3000000000002</v>
      </c>
      <c r="N2228" s="1">
        <f>Table1[[#This Row],[Profit]]/Table1[[#This Row],[Sales]]</f>
        <v>0.30000000000000004</v>
      </c>
      <c r="O2228" t="str">
        <f>TEXT(Table1[[#This Row],[Order_Date]],"mmmm")</f>
        <v>November</v>
      </c>
      <c r="P2228">
        <f>YEAR(Table1[[#This Row],[Order_Date]])</f>
        <v>2025</v>
      </c>
      <c r="Q2228" t="str">
        <f>"Q"&amp;ROUNDUP(MONTH(Table1[[#This Row],[Order_Date]])/3,0)</f>
        <v>Q4</v>
      </c>
    </row>
    <row r="2229" spans="1:17" x14ac:dyDescent="0.25">
      <c r="A2229" t="s">
        <v>3905</v>
      </c>
      <c r="B2229" t="s">
        <v>1093</v>
      </c>
      <c r="C2229" t="s">
        <v>400</v>
      </c>
      <c r="D2229" t="s">
        <v>63</v>
      </c>
      <c r="E2229" t="str">
        <f>_xlfn.XLOOKUP(Table1[[#This Row],[Product_ID]],[1]!Table1[Product_ID],[1]!Table1[Product_Name])</f>
        <v>Clothing Product 17</v>
      </c>
      <c r="F2229" t="str">
        <f>_xlfn.XLOOKUP(Table1[[#This Row],[Product_ID]],[1]!Table1[Product_ID],[1]!Table1[Category])</f>
        <v>Clothing</v>
      </c>
      <c r="G2229">
        <f>_xlfn.XLOOKUP(Table1[[#This Row],[Product_ID]],[1]!Table1[Product_ID],[1]!Table1[Unit_Price])</f>
        <v>978</v>
      </c>
      <c r="H2229">
        <f>_xlfn.XLOOKUP(Table1[[#This Row],[Product_ID]],[1]!Table1[Product_ID],[1]!Table1[Cost])</f>
        <v>684.6</v>
      </c>
      <c r="I2229">
        <v>5</v>
      </c>
      <c r="J2229">
        <v>10</v>
      </c>
      <c r="K2229">
        <f>Table1[[#This Row],[Quantity]]*Table1[[#This Row],[Unit_Price]]</f>
        <v>4890</v>
      </c>
      <c r="L2229">
        <f>Table1[[#This Row],[Quantity]]*Table1[[#This Row],[Cost]]</f>
        <v>3423</v>
      </c>
      <c r="M2229">
        <f>Table1[[#This Row],[Sales]]-Table1[[#This Row],[Total_Cost]]</f>
        <v>1467</v>
      </c>
      <c r="N2229" s="1">
        <f>Table1[[#This Row],[Profit]]/Table1[[#This Row],[Sales]]</f>
        <v>0.3</v>
      </c>
      <c r="O2229" t="str">
        <f>TEXT(Table1[[#This Row],[Order_Date]],"mmmm")</f>
        <v>September</v>
      </c>
      <c r="P2229">
        <f>YEAR(Table1[[#This Row],[Order_Date]])</f>
        <v>2024</v>
      </c>
      <c r="Q2229" t="str">
        <f>"Q"&amp;ROUNDUP(MONTH(Table1[[#This Row],[Order_Date]])/3,0)</f>
        <v>Q3</v>
      </c>
    </row>
    <row r="2230" spans="1:17" x14ac:dyDescent="0.25">
      <c r="A2230" t="s">
        <v>3906</v>
      </c>
      <c r="B2230" t="s">
        <v>2927</v>
      </c>
      <c r="C2230" t="s">
        <v>1886</v>
      </c>
      <c r="D2230" t="s">
        <v>77</v>
      </c>
      <c r="E2230" t="str">
        <f>_xlfn.XLOOKUP(Table1[[#This Row],[Product_ID]],[1]!Table1[Product_ID],[1]!Table1[Product_Name])</f>
        <v>Sports Product 83</v>
      </c>
      <c r="F2230" t="str">
        <f>_xlfn.XLOOKUP(Table1[[#This Row],[Product_ID]],[1]!Table1[Product_ID],[1]!Table1[Category])</f>
        <v>Sports</v>
      </c>
      <c r="G2230">
        <f>_xlfn.XLOOKUP(Table1[[#This Row],[Product_ID]],[1]!Table1[Product_ID],[1]!Table1[Unit_Price])</f>
        <v>5842</v>
      </c>
      <c r="H2230">
        <f>_xlfn.XLOOKUP(Table1[[#This Row],[Product_ID]],[1]!Table1[Product_ID],[1]!Table1[Cost])</f>
        <v>3505.2</v>
      </c>
      <c r="I2230">
        <v>1</v>
      </c>
      <c r="J2230">
        <v>10</v>
      </c>
      <c r="K2230">
        <f>Table1[[#This Row],[Quantity]]*Table1[[#This Row],[Unit_Price]]</f>
        <v>5842</v>
      </c>
      <c r="L2230">
        <f>Table1[[#This Row],[Quantity]]*Table1[[#This Row],[Cost]]</f>
        <v>3505.2</v>
      </c>
      <c r="M2230">
        <f>Table1[[#This Row],[Sales]]-Table1[[#This Row],[Total_Cost]]</f>
        <v>2336.8000000000002</v>
      </c>
      <c r="N2230" s="1">
        <f>Table1[[#This Row],[Profit]]/Table1[[#This Row],[Sales]]</f>
        <v>0.4</v>
      </c>
      <c r="O2230" t="str">
        <f>TEXT(Table1[[#This Row],[Order_Date]],"mmmm")</f>
        <v>June</v>
      </c>
      <c r="P2230">
        <f>YEAR(Table1[[#This Row],[Order_Date]])</f>
        <v>2024</v>
      </c>
      <c r="Q2230" t="str">
        <f>"Q"&amp;ROUNDUP(MONTH(Table1[[#This Row],[Order_Date]])/3,0)</f>
        <v>Q2</v>
      </c>
    </row>
    <row r="2231" spans="1:17" x14ac:dyDescent="0.25">
      <c r="A2231" t="s">
        <v>3907</v>
      </c>
      <c r="B2231" t="s">
        <v>1784</v>
      </c>
      <c r="C2231" t="s">
        <v>3885</v>
      </c>
      <c r="D2231" t="s">
        <v>812</v>
      </c>
      <c r="E2231" t="str">
        <f>_xlfn.XLOOKUP(Table1[[#This Row],[Product_ID]],[1]!Table1[Product_ID],[1]!Table1[Product_Name])</f>
        <v>Beauty Product 5</v>
      </c>
      <c r="F2231" t="str">
        <f>_xlfn.XLOOKUP(Table1[[#This Row],[Product_ID]],[1]!Table1[Product_ID],[1]!Table1[Category])</f>
        <v>Beauty</v>
      </c>
      <c r="G2231">
        <f>_xlfn.XLOOKUP(Table1[[#This Row],[Product_ID]],[1]!Table1[Product_ID],[1]!Table1[Unit_Price])</f>
        <v>3939</v>
      </c>
      <c r="H2231">
        <f>_xlfn.XLOOKUP(Table1[[#This Row],[Product_ID]],[1]!Table1[Product_ID],[1]!Table1[Cost])</f>
        <v>2757.3</v>
      </c>
      <c r="I2231">
        <v>3</v>
      </c>
      <c r="J2231">
        <v>0</v>
      </c>
      <c r="K2231">
        <f>Table1[[#This Row],[Quantity]]*Table1[[#This Row],[Unit_Price]]</f>
        <v>11817</v>
      </c>
      <c r="L2231">
        <f>Table1[[#This Row],[Quantity]]*Table1[[#This Row],[Cost]]</f>
        <v>8271.9000000000015</v>
      </c>
      <c r="M2231">
        <f>Table1[[#This Row],[Sales]]-Table1[[#This Row],[Total_Cost]]</f>
        <v>3545.0999999999985</v>
      </c>
      <c r="N2231" s="1">
        <f>Table1[[#This Row],[Profit]]/Table1[[#This Row],[Sales]]</f>
        <v>0.29999999999999988</v>
      </c>
      <c r="O2231" t="str">
        <f>TEXT(Table1[[#This Row],[Order_Date]],"mmmm")</f>
        <v>January</v>
      </c>
      <c r="P2231">
        <f>YEAR(Table1[[#This Row],[Order_Date]])</f>
        <v>2024</v>
      </c>
      <c r="Q2231" t="str">
        <f>"Q"&amp;ROUNDUP(MONTH(Table1[[#This Row],[Order_Date]])/3,0)</f>
        <v>Q1</v>
      </c>
    </row>
    <row r="2232" spans="1:17" x14ac:dyDescent="0.25">
      <c r="A2232" t="s">
        <v>3908</v>
      </c>
      <c r="B2232" t="s">
        <v>996</v>
      </c>
      <c r="C2232" t="s">
        <v>3909</v>
      </c>
      <c r="D2232" t="s">
        <v>270</v>
      </c>
      <c r="E2232" t="str">
        <f>_xlfn.XLOOKUP(Table1[[#This Row],[Product_ID]],[1]!Table1[Product_ID],[1]!Table1[Product_Name])</f>
        <v>Clothing Product 47</v>
      </c>
      <c r="F2232" t="str">
        <f>_xlfn.XLOOKUP(Table1[[#This Row],[Product_ID]],[1]!Table1[Product_ID],[1]!Table1[Category])</f>
        <v>Clothing</v>
      </c>
      <c r="G2232">
        <f>_xlfn.XLOOKUP(Table1[[#This Row],[Product_ID]],[1]!Table1[Product_ID],[1]!Table1[Unit_Price])</f>
        <v>3146</v>
      </c>
      <c r="H2232">
        <f>_xlfn.XLOOKUP(Table1[[#This Row],[Product_ID]],[1]!Table1[Product_ID],[1]!Table1[Cost])</f>
        <v>1573</v>
      </c>
      <c r="I2232">
        <v>4</v>
      </c>
      <c r="J2232">
        <v>10</v>
      </c>
      <c r="K2232">
        <f>Table1[[#This Row],[Quantity]]*Table1[[#This Row],[Unit_Price]]</f>
        <v>12584</v>
      </c>
      <c r="L2232">
        <f>Table1[[#This Row],[Quantity]]*Table1[[#This Row],[Cost]]</f>
        <v>6292</v>
      </c>
      <c r="M2232">
        <f>Table1[[#This Row],[Sales]]-Table1[[#This Row],[Total_Cost]]</f>
        <v>6292</v>
      </c>
      <c r="N2232" s="1">
        <f>Table1[[#This Row],[Profit]]/Table1[[#This Row],[Sales]]</f>
        <v>0.5</v>
      </c>
      <c r="O2232" t="str">
        <f>TEXT(Table1[[#This Row],[Order_Date]],"mmmm")</f>
        <v>June</v>
      </c>
      <c r="P2232">
        <f>YEAR(Table1[[#This Row],[Order_Date]])</f>
        <v>2024</v>
      </c>
      <c r="Q2232" t="str">
        <f>"Q"&amp;ROUNDUP(MONTH(Table1[[#This Row],[Order_Date]])/3,0)</f>
        <v>Q2</v>
      </c>
    </row>
    <row r="2233" spans="1:17" x14ac:dyDescent="0.25">
      <c r="A2233" t="s">
        <v>3910</v>
      </c>
      <c r="B2233" t="s">
        <v>98</v>
      </c>
      <c r="C2233" t="s">
        <v>3226</v>
      </c>
      <c r="D2233" t="s">
        <v>611</v>
      </c>
      <c r="E2233" t="str">
        <f>_xlfn.XLOOKUP(Table1[[#This Row],[Product_ID]],[1]!Table1[Product_ID],[1]!Table1[Product_Name])</f>
        <v>Clothing Product 21</v>
      </c>
      <c r="F2233" t="str">
        <f>_xlfn.XLOOKUP(Table1[[#This Row],[Product_ID]],[1]!Table1[Product_ID],[1]!Table1[Category])</f>
        <v>Clothing</v>
      </c>
      <c r="G2233">
        <f>_xlfn.XLOOKUP(Table1[[#This Row],[Product_ID]],[1]!Table1[Product_ID],[1]!Table1[Unit_Price])</f>
        <v>1236</v>
      </c>
      <c r="H2233">
        <f>_xlfn.XLOOKUP(Table1[[#This Row],[Product_ID]],[1]!Table1[Product_ID],[1]!Table1[Cost])</f>
        <v>865.2</v>
      </c>
      <c r="I2233">
        <v>3</v>
      </c>
      <c r="J2233">
        <v>10</v>
      </c>
      <c r="K2233">
        <f>Table1[[#This Row],[Quantity]]*Table1[[#This Row],[Unit_Price]]</f>
        <v>3708</v>
      </c>
      <c r="L2233">
        <f>Table1[[#This Row],[Quantity]]*Table1[[#This Row],[Cost]]</f>
        <v>2595.6000000000004</v>
      </c>
      <c r="M2233">
        <f>Table1[[#This Row],[Sales]]-Table1[[#This Row],[Total_Cost]]</f>
        <v>1112.3999999999996</v>
      </c>
      <c r="N2233" s="1">
        <f>Table1[[#This Row],[Profit]]/Table1[[#This Row],[Sales]]</f>
        <v>0.29999999999999988</v>
      </c>
      <c r="O2233" t="str">
        <f>TEXT(Table1[[#This Row],[Order_Date]],"mmmm")</f>
        <v>August</v>
      </c>
      <c r="P2233">
        <f>YEAR(Table1[[#This Row],[Order_Date]])</f>
        <v>2024</v>
      </c>
      <c r="Q2233" t="str">
        <f>"Q"&amp;ROUNDUP(MONTH(Table1[[#This Row],[Order_Date]])/3,0)</f>
        <v>Q3</v>
      </c>
    </row>
    <row r="2234" spans="1:17" x14ac:dyDescent="0.25">
      <c r="A2234" t="s">
        <v>3911</v>
      </c>
      <c r="B2234" t="s">
        <v>1384</v>
      </c>
      <c r="C2234" t="s">
        <v>1484</v>
      </c>
      <c r="D2234" t="s">
        <v>444</v>
      </c>
      <c r="E2234" t="str">
        <f>_xlfn.XLOOKUP(Table1[[#This Row],[Product_ID]],[1]!Table1[Product_ID],[1]!Table1[Product_Name])</f>
        <v>Sports Product 14</v>
      </c>
      <c r="F2234" t="str">
        <f>_xlfn.XLOOKUP(Table1[[#This Row],[Product_ID]],[1]!Table1[Product_ID],[1]!Table1[Category])</f>
        <v>Sports</v>
      </c>
      <c r="G2234">
        <f>_xlfn.XLOOKUP(Table1[[#This Row],[Product_ID]],[1]!Table1[Product_ID],[1]!Table1[Unit_Price])</f>
        <v>9565</v>
      </c>
      <c r="H2234">
        <f>_xlfn.XLOOKUP(Table1[[#This Row],[Product_ID]],[1]!Table1[Product_ID],[1]!Table1[Cost])</f>
        <v>6695.5</v>
      </c>
      <c r="I2234">
        <v>1</v>
      </c>
      <c r="J2234">
        <v>20</v>
      </c>
      <c r="K2234">
        <f>Table1[[#This Row],[Quantity]]*Table1[[#This Row],[Unit_Price]]</f>
        <v>9565</v>
      </c>
      <c r="L2234">
        <f>Table1[[#This Row],[Quantity]]*Table1[[#This Row],[Cost]]</f>
        <v>6695.5</v>
      </c>
      <c r="M2234">
        <f>Table1[[#This Row],[Sales]]-Table1[[#This Row],[Total_Cost]]</f>
        <v>2869.5</v>
      </c>
      <c r="N2234" s="1">
        <f>Table1[[#This Row],[Profit]]/Table1[[#This Row],[Sales]]</f>
        <v>0.3</v>
      </c>
      <c r="O2234" t="str">
        <f>TEXT(Table1[[#This Row],[Order_Date]],"mmmm")</f>
        <v>October</v>
      </c>
      <c r="P2234">
        <f>YEAR(Table1[[#This Row],[Order_Date]])</f>
        <v>2024</v>
      </c>
      <c r="Q2234" t="str">
        <f>"Q"&amp;ROUNDUP(MONTH(Table1[[#This Row],[Order_Date]])/3,0)</f>
        <v>Q4</v>
      </c>
    </row>
    <row r="2235" spans="1:17" x14ac:dyDescent="0.25">
      <c r="A2235" t="s">
        <v>3912</v>
      </c>
      <c r="B2235" t="s">
        <v>1905</v>
      </c>
      <c r="C2235" t="s">
        <v>349</v>
      </c>
      <c r="D2235" t="s">
        <v>604</v>
      </c>
      <c r="E2235" t="str">
        <f>_xlfn.XLOOKUP(Table1[[#This Row],[Product_ID]],[1]!Table1[Product_ID],[1]!Table1[Product_Name])</f>
        <v>Home &amp; Kitchen Product 39</v>
      </c>
      <c r="F2235" t="str">
        <f>_xlfn.XLOOKUP(Table1[[#This Row],[Product_ID]],[1]!Table1[Product_ID],[1]!Table1[Category])</f>
        <v>Home &amp; Kitchen</v>
      </c>
      <c r="G2235">
        <f>_xlfn.XLOOKUP(Table1[[#This Row],[Product_ID]],[1]!Table1[Product_ID],[1]!Table1[Unit_Price])</f>
        <v>9543</v>
      </c>
      <c r="H2235">
        <f>_xlfn.XLOOKUP(Table1[[#This Row],[Product_ID]],[1]!Table1[Product_ID],[1]!Table1[Cost])</f>
        <v>4771.5</v>
      </c>
      <c r="I2235">
        <v>4</v>
      </c>
      <c r="J2235">
        <v>0</v>
      </c>
      <c r="K2235">
        <f>Table1[[#This Row],[Quantity]]*Table1[[#This Row],[Unit_Price]]</f>
        <v>38172</v>
      </c>
      <c r="L2235">
        <f>Table1[[#This Row],[Quantity]]*Table1[[#This Row],[Cost]]</f>
        <v>19086</v>
      </c>
      <c r="M2235">
        <f>Table1[[#This Row],[Sales]]-Table1[[#This Row],[Total_Cost]]</f>
        <v>19086</v>
      </c>
      <c r="N2235" s="1">
        <f>Table1[[#This Row],[Profit]]/Table1[[#This Row],[Sales]]</f>
        <v>0.5</v>
      </c>
      <c r="O2235" t="str">
        <f>TEXT(Table1[[#This Row],[Order_Date]],"mmmm")</f>
        <v>June</v>
      </c>
      <c r="P2235">
        <f>YEAR(Table1[[#This Row],[Order_Date]])</f>
        <v>2024</v>
      </c>
      <c r="Q2235" t="str">
        <f>"Q"&amp;ROUNDUP(MONTH(Table1[[#This Row],[Order_Date]])/3,0)</f>
        <v>Q2</v>
      </c>
    </row>
    <row r="2236" spans="1:17" x14ac:dyDescent="0.25">
      <c r="A2236" t="s">
        <v>3913</v>
      </c>
      <c r="B2236" t="s">
        <v>1918</v>
      </c>
      <c r="C2236" t="s">
        <v>1002</v>
      </c>
      <c r="D2236" t="s">
        <v>663</v>
      </c>
      <c r="E2236" t="str">
        <f>_xlfn.XLOOKUP(Table1[[#This Row],[Product_ID]],[1]!Table1[Product_ID],[1]!Table1[Product_Name])</f>
        <v>Electronics Product 34</v>
      </c>
      <c r="F2236" t="str">
        <f>_xlfn.XLOOKUP(Table1[[#This Row],[Product_ID]],[1]!Table1[Product_ID],[1]!Table1[Category])</f>
        <v>Electronics</v>
      </c>
      <c r="G2236">
        <f>_xlfn.XLOOKUP(Table1[[#This Row],[Product_ID]],[1]!Table1[Product_ID],[1]!Table1[Unit_Price])</f>
        <v>4860</v>
      </c>
      <c r="H2236">
        <f>_xlfn.XLOOKUP(Table1[[#This Row],[Product_ID]],[1]!Table1[Product_ID],[1]!Table1[Cost])</f>
        <v>2430</v>
      </c>
      <c r="I2236">
        <v>1</v>
      </c>
      <c r="J2236">
        <v>20</v>
      </c>
      <c r="K2236">
        <f>Table1[[#This Row],[Quantity]]*Table1[[#This Row],[Unit_Price]]</f>
        <v>4860</v>
      </c>
      <c r="L2236">
        <f>Table1[[#This Row],[Quantity]]*Table1[[#This Row],[Cost]]</f>
        <v>2430</v>
      </c>
      <c r="M2236">
        <f>Table1[[#This Row],[Sales]]-Table1[[#This Row],[Total_Cost]]</f>
        <v>2430</v>
      </c>
      <c r="N2236" s="1">
        <f>Table1[[#This Row],[Profit]]/Table1[[#This Row],[Sales]]</f>
        <v>0.5</v>
      </c>
      <c r="O2236" t="str">
        <f>TEXT(Table1[[#This Row],[Order_Date]],"mmmm")</f>
        <v>November</v>
      </c>
      <c r="P2236">
        <f>YEAR(Table1[[#This Row],[Order_Date]])</f>
        <v>2025</v>
      </c>
      <c r="Q2236" t="str">
        <f>"Q"&amp;ROUNDUP(MONTH(Table1[[#This Row],[Order_Date]])/3,0)</f>
        <v>Q4</v>
      </c>
    </row>
    <row r="2237" spans="1:17" x14ac:dyDescent="0.25">
      <c r="A2237" t="s">
        <v>3914</v>
      </c>
      <c r="B2237" t="s">
        <v>336</v>
      </c>
      <c r="C2237" t="s">
        <v>3187</v>
      </c>
      <c r="D2237" t="s">
        <v>13</v>
      </c>
      <c r="E2237" t="str">
        <f>_xlfn.XLOOKUP(Table1[[#This Row],[Product_ID]],[1]!Table1[Product_ID],[1]!Table1[Product_Name])</f>
        <v>Beauty Product 1</v>
      </c>
      <c r="F2237" t="str">
        <f>_xlfn.XLOOKUP(Table1[[#This Row],[Product_ID]],[1]!Table1[Product_ID],[1]!Table1[Category])</f>
        <v>Beauty</v>
      </c>
      <c r="G2237">
        <f>_xlfn.XLOOKUP(Table1[[#This Row],[Product_ID]],[1]!Table1[Product_ID],[1]!Table1[Unit_Price])</f>
        <v>1891</v>
      </c>
      <c r="H2237">
        <f>_xlfn.XLOOKUP(Table1[[#This Row],[Product_ID]],[1]!Table1[Product_ID],[1]!Table1[Cost])</f>
        <v>945.5</v>
      </c>
      <c r="I2237">
        <v>3</v>
      </c>
      <c r="J2237">
        <v>10</v>
      </c>
      <c r="K2237">
        <f>Table1[[#This Row],[Quantity]]*Table1[[#This Row],[Unit_Price]]</f>
        <v>5673</v>
      </c>
      <c r="L2237">
        <f>Table1[[#This Row],[Quantity]]*Table1[[#This Row],[Cost]]</f>
        <v>2836.5</v>
      </c>
      <c r="M2237">
        <f>Table1[[#This Row],[Sales]]-Table1[[#This Row],[Total_Cost]]</f>
        <v>2836.5</v>
      </c>
      <c r="N2237" s="1">
        <f>Table1[[#This Row],[Profit]]/Table1[[#This Row],[Sales]]</f>
        <v>0.5</v>
      </c>
      <c r="O2237" t="str">
        <f>TEXT(Table1[[#This Row],[Order_Date]],"mmmm")</f>
        <v>February</v>
      </c>
      <c r="P2237">
        <f>YEAR(Table1[[#This Row],[Order_Date]])</f>
        <v>2024</v>
      </c>
      <c r="Q2237" t="str">
        <f>"Q"&amp;ROUNDUP(MONTH(Table1[[#This Row],[Order_Date]])/3,0)</f>
        <v>Q1</v>
      </c>
    </row>
    <row r="2238" spans="1:17" x14ac:dyDescent="0.25">
      <c r="A2238" t="s">
        <v>3915</v>
      </c>
      <c r="B2238" t="s">
        <v>3916</v>
      </c>
      <c r="C2238" t="s">
        <v>3917</v>
      </c>
      <c r="D2238" t="s">
        <v>195</v>
      </c>
      <c r="E2238" t="str">
        <f>_xlfn.XLOOKUP(Table1[[#This Row],[Product_ID]],[1]!Table1[Product_ID],[1]!Table1[Product_Name])</f>
        <v>Electronics Product 57</v>
      </c>
      <c r="F2238" t="str">
        <f>_xlfn.XLOOKUP(Table1[[#This Row],[Product_ID]],[1]!Table1[Product_ID],[1]!Table1[Category])</f>
        <v>Electronics</v>
      </c>
      <c r="G2238">
        <f>_xlfn.XLOOKUP(Table1[[#This Row],[Product_ID]],[1]!Table1[Product_ID],[1]!Table1[Unit_Price])</f>
        <v>26846</v>
      </c>
      <c r="H2238">
        <f>_xlfn.XLOOKUP(Table1[[#This Row],[Product_ID]],[1]!Table1[Product_ID],[1]!Table1[Cost])</f>
        <v>16107.6</v>
      </c>
      <c r="I2238">
        <v>5</v>
      </c>
      <c r="J2238">
        <v>5</v>
      </c>
      <c r="K2238">
        <f>Table1[[#This Row],[Quantity]]*Table1[[#This Row],[Unit_Price]]</f>
        <v>134230</v>
      </c>
      <c r="L2238">
        <f>Table1[[#This Row],[Quantity]]*Table1[[#This Row],[Cost]]</f>
        <v>80538</v>
      </c>
      <c r="M2238">
        <f>Table1[[#This Row],[Sales]]-Table1[[#This Row],[Total_Cost]]</f>
        <v>53692</v>
      </c>
      <c r="N2238" s="1">
        <f>Table1[[#This Row],[Profit]]/Table1[[#This Row],[Sales]]</f>
        <v>0.4</v>
      </c>
      <c r="O2238" t="str">
        <f>TEXT(Table1[[#This Row],[Order_Date]],"mmmm")</f>
        <v>August</v>
      </c>
      <c r="P2238">
        <f>YEAR(Table1[[#This Row],[Order_Date]])</f>
        <v>2024</v>
      </c>
      <c r="Q2238" t="str">
        <f>"Q"&amp;ROUNDUP(MONTH(Table1[[#This Row],[Order_Date]])/3,0)</f>
        <v>Q3</v>
      </c>
    </row>
    <row r="2239" spans="1:17" x14ac:dyDescent="0.25">
      <c r="A2239" t="s">
        <v>3918</v>
      </c>
      <c r="B2239" t="s">
        <v>2821</v>
      </c>
      <c r="C2239" t="s">
        <v>904</v>
      </c>
      <c r="D2239" t="s">
        <v>67</v>
      </c>
      <c r="E2239" t="str">
        <f>_xlfn.XLOOKUP(Table1[[#This Row],[Product_ID]],[1]!Table1[Product_ID],[1]!Table1[Product_Name])</f>
        <v>Home &amp; Kitchen Product 12</v>
      </c>
      <c r="F2239" t="str">
        <f>_xlfn.XLOOKUP(Table1[[#This Row],[Product_ID]],[1]!Table1[Product_ID],[1]!Table1[Category])</f>
        <v>Home &amp; Kitchen</v>
      </c>
      <c r="G2239">
        <f>_xlfn.XLOOKUP(Table1[[#This Row],[Product_ID]],[1]!Table1[Product_ID],[1]!Table1[Unit_Price])</f>
        <v>1513</v>
      </c>
      <c r="H2239">
        <f>_xlfn.XLOOKUP(Table1[[#This Row],[Product_ID]],[1]!Table1[Product_ID],[1]!Table1[Cost])</f>
        <v>907.8</v>
      </c>
      <c r="I2239">
        <v>4</v>
      </c>
      <c r="J2239">
        <v>15</v>
      </c>
      <c r="K2239">
        <f>Table1[[#This Row],[Quantity]]*Table1[[#This Row],[Unit_Price]]</f>
        <v>6052</v>
      </c>
      <c r="L2239">
        <f>Table1[[#This Row],[Quantity]]*Table1[[#This Row],[Cost]]</f>
        <v>3631.2</v>
      </c>
      <c r="M2239">
        <f>Table1[[#This Row],[Sales]]-Table1[[#This Row],[Total_Cost]]</f>
        <v>2420.8000000000002</v>
      </c>
      <c r="N2239" s="1">
        <f>Table1[[#This Row],[Profit]]/Table1[[#This Row],[Sales]]</f>
        <v>0.4</v>
      </c>
      <c r="O2239" t="str">
        <f>TEXT(Table1[[#This Row],[Order_Date]],"mmmm")</f>
        <v>May</v>
      </c>
      <c r="P2239">
        <f>YEAR(Table1[[#This Row],[Order_Date]])</f>
        <v>2025</v>
      </c>
      <c r="Q2239" t="str">
        <f>"Q"&amp;ROUNDUP(MONTH(Table1[[#This Row],[Order_Date]])/3,0)</f>
        <v>Q2</v>
      </c>
    </row>
    <row r="2240" spans="1:17" x14ac:dyDescent="0.25">
      <c r="A2240" t="s">
        <v>3919</v>
      </c>
      <c r="B2240" t="s">
        <v>1563</v>
      </c>
      <c r="C2240" t="s">
        <v>3537</v>
      </c>
      <c r="D2240" t="s">
        <v>89</v>
      </c>
      <c r="E2240" t="str">
        <f>_xlfn.XLOOKUP(Table1[[#This Row],[Product_ID]],[1]!Table1[Product_ID],[1]!Table1[Product_Name])</f>
        <v>Beauty Product 76</v>
      </c>
      <c r="F2240" t="str">
        <f>_xlfn.XLOOKUP(Table1[[#This Row],[Product_ID]],[1]!Table1[Product_ID],[1]!Table1[Category])</f>
        <v>Beauty</v>
      </c>
      <c r="G2240">
        <f>_xlfn.XLOOKUP(Table1[[#This Row],[Product_ID]],[1]!Table1[Product_ID],[1]!Table1[Unit_Price])</f>
        <v>3690</v>
      </c>
      <c r="H2240">
        <f>_xlfn.XLOOKUP(Table1[[#This Row],[Product_ID]],[1]!Table1[Product_ID],[1]!Table1[Cost])</f>
        <v>2583</v>
      </c>
      <c r="I2240">
        <v>5</v>
      </c>
      <c r="J2240">
        <v>20</v>
      </c>
      <c r="K2240">
        <f>Table1[[#This Row],[Quantity]]*Table1[[#This Row],[Unit_Price]]</f>
        <v>18450</v>
      </c>
      <c r="L2240">
        <f>Table1[[#This Row],[Quantity]]*Table1[[#This Row],[Cost]]</f>
        <v>12915</v>
      </c>
      <c r="M2240">
        <f>Table1[[#This Row],[Sales]]-Table1[[#This Row],[Total_Cost]]</f>
        <v>5535</v>
      </c>
      <c r="N2240" s="1">
        <f>Table1[[#This Row],[Profit]]/Table1[[#This Row],[Sales]]</f>
        <v>0.3</v>
      </c>
      <c r="O2240" t="str">
        <f>TEXT(Table1[[#This Row],[Order_Date]],"mmmm")</f>
        <v>September</v>
      </c>
      <c r="P2240">
        <f>YEAR(Table1[[#This Row],[Order_Date]])</f>
        <v>2024</v>
      </c>
      <c r="Q2240" t="str">
        <f>"Q"&amp;ROUNDUP(MONTH(Table1[[#This Row],[Order_Date]])/3,0)</f>
        <v>Q3</v>
      </c>
    </row>
    <row r="2241" spans="1:17" x14ac:dyDescent="0.25">
      <c r="A2241" t="s">
        <v>3920</v>
      </c>
      <c r="B2241" t="s">
        <v>141</v>
      </c>
      <c r="C2241" t="s">
        <v>376</v>
      </c>
      <c r="D2241" t="s">
        <v>192</v>
      </c>
      <c r="E2241" t="str">
        <f>_xlfn.XLOOKUP(Table1[[#This Row],[Product_ID]],[1]!Table1[Product_ID],[1]!Table1[Product_Name])</f>
        <v>Electronics Product 37</v>
      </c>
      <c r="F2241" t="str">
        <f>_xlfn.XLOOKUP(Table1[[#This Row],[Product_ID]],[1]!Table1[Product_ID],[1]!Table1[Category])</f>
        <v>Electronics</v>
      </c>
      <c r="G2241">
        <f>_xlfn.XLOOKUP(Table1[[#This Row],[Product_ID]],[1]!Table1[Product_ID],[1]!Table1[Unit_Price])</f>
        <v>29046</v>
      </c>
      <c r="H2241">
        <f>_xlfn.XLOOKUP(Table1[[#This Row],[Product_ID]],[1]!Table1[Product_ID],[1]!Table1[Cost])</f>
        <v>20332.2</v>
      </c>
      <c r="I2241">
        <v>3</v>
      </c>
      <c r="J2241">
        <v>15</v>
      </c>
      <c r="K2241">
        <f>Table1[[#This Row],[Quantity]]*Table1[[#This Row],[Unit_Price]]</f>
        <v>87138</v>
      </c>
      <c r="L2241">
        <f>Table1[[#This Row],[Quantity]]*Table1[[#This Row],[Cost]]</f>
        <v>60996.600000000006</v>
      </c>
      <c r="M2241">
        <f>Table1[[#This Row],[Sales]]-Table1[[#This Row],[Total_Cost]]</f>
        <v>26141.399999999994</v>
      </c>
      <c r="N2241" s="1">
        <f>Table1[[#This Row],[Profit]]/Table1[[#This Row],[Sales]]</f>
        <v>0.29999999999999993</v>
      </c>
      <c r="O2241" t="str">
        <f>TEXT(Table1[[#This Row],[Order_Date]],"mmmm")</f>
        <v>June</v>
      </c>
      <c r="P2241">
        <f>YEAR(Table1[[#This Row],[Order_Date]])</f>
        <v>2025</v>
      </c>
      <c r="Q2241" t="str">
        <f>"Q"&amp;ROUNDUP(MONTH(Table1[[#This Row],[Order_Date]])/3,0)</f>
        <v>Q2</v>
      </c>
    </row>
    <row r="2242" spans="1:17" x14ac:dyDescent="0.25">
      <c r="A2242" t="s">
        <v>3921</v>
      </c>
      <c r="B2242" t="s">
        <v>1839</v>
      </c>
      <c r="C2242" t="s">
        <v>2563</v>
      </c>
      <c r="D2242" t="s">
        <v>139</v>
      </c>
      <c r="E2242" t="str">
        <f>_xlfn.XLOOKUP(Table1[[#This Row],[Product_ID]],[1]!Table1[Product_ID],[1]!Table1[Product_Name])</f>
        <v>Clothing Product 53</v>
      </c>
      <c r="F2242" t="str">
        <f>_xlfn.XLOOKUP(Table1[[#This Row],[Product_ID]],[1]!Table1[Product_ID],[1]!Table1[Category])</f>
        <v>Clothing</v>
      </c>
      <c r="G2242">
        <f>_xlfn.XLOOKUP(Table1[[#This Row],[Product_ID]],[1]!Table1[Product_ID],[1]!Table1[Unit_Price])</f>
        <v>641</v>
      </c>
      <c r="H2242">
        <f>_xlfn.XLOOKUP(Table1[[#This Row],[Product_ID]],[1]!Table1[Product_ID],[1]!Table1[Cost])</f>
        <v>384.6</v>
      </c>
      <c r="I2242">
        <v>1</v>
      </c>
      <c r="J2242">
        <v>15</v>
      </c>
      <c r="K2242">
        <f>Table1[[#This Row],[Quantity]]*Table1[[#This Row],[Unit_Price]]</f>
        <v>641</v>
      </c>
      <c r="L2242">
        <f>Table1[[#This Row],[Quantity]]*Table1[[#This Row],[Cost]]</f>
        <v>384.6</v>
      </c>
      <c r="M2242">
        <f>Table1[[#This Row],[Sales]]-Table1[[#This Row],[Total_Cost]]</f>
        <v>256.39999999999998</v>
      </c>
      <c r="N2242" s="1">
        <f>Table1[[#This Row],[Profit]]/Table1[[#This Row],[Sales]]</f>
        <v>0.39999999999999997</v>
      </c>
      <c r="O2242" t="str">
        <f>TEXT(Table1[[#This Row],[Order_Date]],"mmmm")</f>
        <v>October</v>
      </c>
      <c r="P2242">
        <f>YEAR(Table1[[#This Row],[Order_Date]])</f>
        <v>2024</v>
      </c>
      <c r="Q2242" t="str">
        <f>"Q"&amp;ROUNDUP(MONTH(Table1[[#This Row],[Order_Date]])/3,0)</f>
        <v>Q4</v>
      </c>
    </row>
    <row r="2243" spans="1:17" x14ac:dyDescent="0.25">
      <c r="A2243" t="s">
        <v>3922</v>
      </c>
      <c r="B2243" t="s">
        <v>3923</v>
      </c>
      <c r="C2243" t="s">
        <v>3924</v>
      </c>
      <c r="D2243" t="s">
        <v>199</v>
      </c>
      <c r="E2243" t="str">
        <f>_xlfn.XLOOKUP(Table1[[#This Row],[Product_ID]],[1]!Table1[Product_ID],[1]!Table1[Product_Name])</f>
        <v>Sports Product 19</v>
      </c>
      <c r="F2243" t="str">
        <f>_xlfn.XLOOKUP(Table1[[#This Row],[Product_ID]],[1]!Table1[Product_ID],[1]!Table1[Category])</f>
        <v>Sports</v>
      </c>
      <c r="G2243">
        <f>_xlfn.XLOOKUP(Table1[[#This Row],[Product_ID]],[1]!Table1[Product_ID],[1]!Table1[Unit_Price])</f>
        <v>11395</v>
      </c>
      <c r="H2243">
        <f>_xlfn.XLOOKUP(Table1[[#This Row],[Product_ID]],[1]!Table1[Product_ID],[1]!Table1[Cost])</f>
        <v>5697.5</v>
      </c>
      <c r="I2243">
        <v>1</v>
      </c>
      <c r="J2243">
        <v>15</v>
      </c>
      <c r="K2243">
        <f>Table1[[#This Row],[Quantity]]*Table1[[#This Row],[Unit_Price]]</f>
        <v>11395</v>
      </c>
      <c r="L2243">
        <f>Table1[[#This Row],[Quantity]]*Table1[[#This Row],[Cost]]</f>
        <v>5697.5</v>
      </c>
      <c r="M2243">
        <f>Table1[[#This Row],[Sales]]-Table1[[#This Row],[Total_Cost]]</f>
        <v>5697.5</v>
      </c>
      <c r="N2243" s="1">
        <f>Table1[[#This Row],[Profit]]/Table1[[#This Row],[Sales]]</f>
        <v>0.5</v>
      </c>
      <c r="O2243" t="str">
        <f>TEXT(Table1[[#This Row],[Order_Date]],"mmmm")</f>
        <v>October</v>
      </c>
      <c r="P2243">
        <f>YEAR(Table1[[#This Row],[Order_Date]])</f>
        <v>2025</v>
      </c>
      <c r="Q2243" t="str">
        <f>"Q"&amp;ROUNDUP(MONTH(Table1[[#This Row],[Order_Date]])/3,0)</f>
        <v>Q4</v>
      </c>
    </row>
    <row r="2244" spans="1:17" x14ac:dyDescent="0.25">
      <c r="A2244" t="s">
        <v>3925</v>
      </c>
      <c r="B2244" t="s">
        <v>407</v>
      </c>
      <c r="C2244" t="s">
        <v>1040</v>
      </c>
      <c r="D2244" t="s">
        <v>570</v>
      </c>
      <c r="E2244" t="str">
        <f>_xlfn.XLOOKUP(Table1[[#This Row],[Product_ID]],[1]!Table1[Product_ID],[1]!Table1[Product_Name])</f>
        <v>Electronics Product 87</v>
      </c>
      <c r="F2244" t="str">
        <f>_xlfn.XLOOKUP(Table1[[#This Row],[Product_ID]],[1]!Table1[Product_ID],[1]!Table1[Category])</f>
        <v>Electronics</v>
      </c>
      <c r="G2244">
        <f>_xlfn.XLOOKUP(Table1[[#This Row],[Product_ID]],[1]!Table1[Product_ID],[1]!Table1[Unit_Price])</f>
        <v>25216</v>
      </c>
      <c r="H2244">
        <f>_xlfn.XLOOKUP(Table1[[#This Row],[Product_ID]],[1]!Table1[Product_ID],[1]!Table1[Cost])</f>
        <v>17651.2</v>
      </c>
      <c r="I2244">
        <v>1</v>
      </c>
      <c r="J2244">
        <v>15</v>
      </c>
      <c r="K2244">
        <f>Table1[[#This Row],[Quantity]]*Table1[[#This Row],[Unit_Price]]</f>
        <v>25216</v>
      </c>
      <c r="L2244">
        <f>Table1[[#This Row],[Quantity]]*Table1[[#This Row],[Cost]]</f>
        <v>17651.2</v>
      </c>
      <c r="M2244">
        <f>Table1[[#This Row],[Sales]]-Table1[[#This Row],[Total_Cost]]</f>
        <v>7564.7999999999993</v>
      </c>
      <c r="N2244" s="1">
        <f>Table1[[#This Row],[Profit]]/Table1[[#This Row],[Sales]]</f>
        <v>0.3</v>
      </c>
      <c r="O2244" t="str">
        <f>TEXT(Table1[[#This Row],[Order_Date]],"mmmm")</f>
        <v>August</v>
      </c>
      <c r="P2244">
        <f>YEAR(Table1[[#This Row],[Order_Date]])</f>
        <v>2025</v>
      </c>
      <c r="Q2244" t="str">
        <f>"Q"&amp;ROUNDUP(MONTH(Table1[[#This Row],[Order_Date]])/3,0)</f>
        <v>Q3</v>
      </c>
    </row>
    <row r="2245" spans="1:17" x14ac:dyDescent="0.25">
      <c r="A2245" t="s">
        <v>3926</v>
      </c>
      <c r="B2245" t="s">
        <v>435</v>
      </c>
      <c r="C2245" t="s">
        <v>1402</v>
      </c>
      <c r="D2245" t="s">
        <v>115</v>
      </c>
      <c r="E2245" t="str">
        <f>_xlfn.XLOOKUP(Table1[[#This Row],[Product_ID]],[1]!Table1[Product_ID],[1]!Table1[Product_Name])</f>
        <v>Beauty Product 85</v>
      </c>
      <c r="F2245" t="str">
        <f>_xlfn.XLOOKUP(Table1[[#This Row],[Product_ID]],[1]!Table1[Product_ID],[1]!Table1[Category])</f>
        <v>Beauty</v>
      </c>
      <c r="G2245">
        <f>_xlfn.XLOOKUP(Table1[[#This Row],[Product_ID]],[1]!Table1[Product_ID],[1]!Table1[Unit_Price])</f>
        <v>1436</v>
      </c>
      <c r="H2245">
        <f>_xlfn.XLOOKUP(Table1[[#This Row],[Product_ID]],[1]!Table1[Product_ID],[1]!Table1[Cost])</f>
        <v>1005.2</v>
      </c>
      <c r="I2245">
        <v>3</v>
      </c>
      <c r="J2245">
        <v>20</v>
      </c>
      <c r="K2245">
        <f>Table1[[#This Row],[Quantity]]*Table1[[#This Row],[Unit_Price]]</f>
        <v>4308</v>
      </c>
      <c r="L2245">
        <f>Table1[[#This Row],[Quantity]]*Table1[[#This Row],[Cost]]</f>
        <v>3015.6000000000004</v>
      </c>
      <c r="M2245">
        <f>Table1[[#This Row],[Sales]]-Table1[[#This Row],[Total_Cost]]</f>
        <v>1292.3999999999996</v>
      </c>
      <c r="N2245" s="1">
        <f>Table1[[#This Row],[Profit]]/Table1[[#This Row],[Sales]]</f>
        <v>0.29999999999999993</v>
      </c>
      <c r="O2245" t="str">
        <f>TEXT(Table1[[#This Row],[Order_Date]],"mmmm")</f>
        <v>June</v>
      </c>
      <c r="P2245">
        <f>YEAR(Table1[[#This Row],[Order_Date]])</f>
        <v>2025</v>
      </c>
      <c r="Q2245" t="str">
        <f>"Q"&amp;ROUNDUP(MONTH(Table1[[#This Row],[Order_Date]])/3,0)</f>
        <v>Q2</v>
      </c>
    </row>
    <row r="2246" spans="1:17" x14ac:dyDescent="0.25">
      <c r="A2246" t="s">
        <v>3927</v>
      </c>
      <c r="B2246" t="s">
        <v>958</v>
      </c>
      <c r="C2246" t="s">
        <v>1873</v>
      </c>
      <c r="D2246" t="s">
        <v>111</v>
      </c>
      <c r="E2246" t="str">
        <f>_xlfn.XLOOKUP(Table1[[#This Row],[Product_ID]],[1]!Table1[Product_ID],[1]!Table1[Product_Name])</f>
        <v>Sports Product 20</v>
      </c>
      <c r="F2246" t="str">
        <f>_xlfn.XLOOKUP(Table1[[#This Row],[Product_ID]],[1]!Table1[Product_ID],[1]!Table1[Category])</f>
        <v>Sports</v>
      </c>
      <c r="G2246">
        <f>_xlfn.XLOOKUP(Table1[[#This Row],[Product_ID]],[1]!Table1[Product_ID],[1]!Table1[Unit_Price])</f>
        <v>11647</v>
      </c>
      <c r="H2246">
        <f>_xlfn.XLOOKUP(Table1[[#This Row],[Product_ID]],[1]!Table1[Product_ID],[1]!Table1[Cost])</f>
        <v>8152.9</v>
      </c>
      <c r="I2246">
        <v>3</v>
      </c>
      <c r="J2246">
        <v>5</v>
      </c>
      <c r="K2246">
        <f>Table1[[#This Row],[Quantity]]*Table1[[#This Row],[Unit_Price]]</f>
        <v>34941</v>
      </c>
      <c r="L2246">
        <f>Table1[[#This Row],[Quantity]]*Table1[[#This Row],[Cost]]</f>
        <v>24458.699999999997</v>
      </c>
      <c r="M2246">
        <f>Table1[[#This Row],[Sales]]-Table1[[#This Row],[Total_Cost]]</f>
        <v>10482.300000000003</v>
      </c>
      <c r="N2246" s="1">
        <f>Table1[[#This Row],[Profit]]/Table1[[#This Row],[Sales]]</f>
        <v>0.3000000000000001</v>
      </c>
      <c r="O2246" t="str">
        <f>TEXT(Table1[[#This Row],[Order_Date]],"mmmm")</f>
        <v>November</v>
      </c>
      <c r="P2246">
        <f>YEAR(Table1[[#This Row],[Order_Date]])</f>
        <v>2025</v>
      </c>
      <c r="Q2246" t="str">
        <f>"Q"&amp;ROUNDUP(MONTH(Table1[[#This Row],[Order_Date]])/3,0)</f>
        <v>Q4</v>
      </c>
    </row>
    <row r="2247" spans="1:17" x14ac:dyDescent="0.25">
      <c r="A2247" t="s">
        <v>3928</v>
      </c>
      <c r="B2247" t="s">
        <v>1140</v>
      </c>
      <c r="C2247" t="s">
        <v>959</v>
      </c>
      <c r="D2247" t="s">
        <v>139</v>
      </c>
      <c r="E2247" t="str">
        <f>_xlfn.XLOOKUP(Table1[[#This Row],[Product_ID]],[1]!Table1[Product_ID],[1]!Table1[Product_Name])</f>
        <v>Clothing Product 53</v>
      </c>
      <c r="F2247" t="str">
        <f>_xlfn.XLOOKUP(Table1[[#This Row],[Product_ID]],[1]!Table1[Product_ID],[1]!Table1[Category])</f>
        <v>Clothing</v>
      </c>
      <c r="G2247">
        <f>_xlfn.XLOOKUP(Table1[[#This Row],[Product_ID]],[1]!Table1[Product_ID],[1]!Table1[Unit_Price])</f>
        <v>641</v>
      </c>
      <c r="H2247">
        <f>_xlfn.XLOOKUP(Table1[[#This Row],[Product_ID]],[1]!Table1[Product_ID],[1]!Table1[Cost])</f>
        <v>384.6</v>
      </c>
      <c r="I2247">
        <v>5</v>
      </c>
      <c r="J2247">
        <v>20</v>
      </c>
      <c r="K2247">
        <f>Table1[[#This Row],[Quantity]]*Table1[[#This Row],[Unit_Price]]</f>
        <v>3205</v>
      </c>
      <c r="L2247">
        <f>Table1[[#This Row],[Quantity]]*Table1[[#This Row],[Cost]]</f>
        <v>1923</v>
      </c>
      <c r="M2247">
        <f>Table1[[#This Row],[Sales]]-Table1[[#This Row],[Total_Cost]]</f>
        <v>1282</v>
      </c>
      <c r="N2247" s="1">
        <f>Table1[[#This Row],[Profit]]/Table1[[#This Row],[Sales]]</f>
        <v>0.4</v>
      </c>
      <c r="O2247" t="str">
        <f>TEXT(Table1[[#This Row],[Order_Date]],"mmmm")</f>
        <v>October</v>
      </c>
      <c r="P2247">
        <f>YEAR(Table1[[#This Row],[Order_Date]])</f>
        <v>2025</v>
      </c>
      <c r="Q2247" t="str">
        <f>"Q"&amp;ROUNDUP(MONTH(Table1[[#This Row],[Order_Date]])/3,0)</f>
        <v>Q4</v>
      </c>
    </row>
    <row r="2248" spans="1:17" x14ac:dyDescent="0.25">
      <c r="A2248" t="s">
        <v>3929</v>
      </c>
      <c r="B2248" t="s">
        <v>3930</v>
      </c>
      <c r="C2248" t="s">
        <v>2288</v>
      </c>
      <c r="D2248" t="s">
        <v>104</v>
      </c>
      <c r="E2248" t="str">
        <f>_xlfn.XLOOKUP(Table1[[#This Row],[Product_ID]],[1]!Table1[Product_ID],[1]!Table1[Product_Name])</f>
        <v>Electronics Product 72</v>
      </c>
      <c r="F2248" t="str">
        <f>_xlfn.XLOOKUP(Table1[[#This Row],[Product_ID]],[1]!Table1[Product_ID],[1]!Table1[Category])</f>
        <v>Electronics</v>
      </c>
      <c r="G2248">
        <f>_xlfn.XLOOKUP(Table1[[#This Row],[Product_ID]],[1]!Table1[Product_ID],[1]!Table1[Unit_Price])</f>
        <v>27555</v>
      </c>
      <c r="H2248">
        <f>_xlfn.XLOOKUP(Table1[[#This Row],[Product_ID]],[1]!Table1[Product_ID],[1]!Table1[Cost])</f>
        <v>19288.5</v>
      </c>
      <c r="I2248">
        <v>1</v>
      </c>
      <c r="J2248">
        <v>20</v>
      </c>
      <c r="K2248">
        <f>Table1[[#This Row],[Quantity]]*Table1[[#This Row],[Unit_Price]]</f>
        <v>27555</v>
      </c>
      <c r="L2248">
        <f>Table1[[#This Row],[Quantity]]*Table1[[#This Row],[Cost]]</f>
        <v>19288.5</v>
      </c>
      <c r="M2248">
        <f>Table1[[#This Row],[Sales]]-Table1[[#This Row],[Total_Cost]]</f>
        <v>8266.5</v>
      </c>
      <c r="N2248" s="1">
        <f>Table1[[#This Row],[Profit]]/Table1[[#This Row],[Sales]]</f>
        <v>0.3</v>
      </c>
      <c r="O2248" t="str">
        <f>TEXT(Table1[[#This Row],[Order_Date]],"mmmm")</f>
        <v>October</v>
      </c>
      <c r="P2248">
        <f>YEAR(Table1[[#This Row],[Order_Date]])</f>
        <v>2024</v>
      </c>
      <c r="Q2248" t="str">
        <f>"Q"&amp;ROUNDUP(MONTH(Table1[[#This Row],[Order_Date]])/3,0)</f>
        <v>Q4</v>
      </c>
    </row>
    <row r="2249" spans="1:17" x14ac:dyDescent="0.25">
      <c r="A2249" t="s">
        <v>3931</v>
      </c>
      <c r="B2249" t="s">
        <v>1243</v>
      </c>
      <c r="C2249" t="s">
        <v>2074</v>
      </c>
      <c r="D2249" t="s">
        <v>9</v>
      </c>
      <c r="E2249" t="str">
        <f>_xlfn.XLOOKUP(Table1[[#This Row],[Product_ID]],[1]!Table1[Product_ID],[1]!Table1[Product_Name])</f>
        <v>Home &amp; Kitchen Product 10</v>
      </c>
      <c r="F2249" t="str">
        <f>_xlfn.XLOOKUP(Table1[[#This Row],[Product_ID]],[1]!Table1[Product_ID],[1]!Table1[Category])</f>
        <v>Home &amp; Kitchen</v>
      </c>
      <c r="G2249">
        <f>_xlfn.XLOOKUP(Table1[[#This Row],[Product_ID]],[1]!Table1[Product_ID],[1]!Table1[Unit_Price])</f>
        <v>10936</v>
      </c>
      <c r="H2249">
        <f>_xlfn.XLOOKUP(Table1[[#This Row],[Product_ID]],[1]!Table1[Product_ID],[1]!Table1[Cost])</f>
        <v>6561.6</v>
      </c>
      <c r="I2249">
        <v>3</v>
      </c>
      <c r="J2249">
        <v>0</v>
      </c>
      <c r="K2249">
        <f>Table1[[#This Row],[Quantity]]*Table1[[#This Row],[Unit_Price]]</f>
        <v>32808</v>
      </c>
      <c r="L2249">
        <f>Table1[[#This Row],[Quantity]]*Table1[[#This Row],[Cost]]</f>
        <v>19684.800000000003</v>
      </c>
      <c r="M2249">
        <f>Table1[[#This Row],[Sales]]-Table1[[#This Row],[Total_Cost]]</f>
        <v>13123.199999999997</v>
      </c>
      <c r="N2249" s="1">
        <f>Table1[[#This Row],[Profit]]/Table1[[#This Row],[Sales]]</f>
        <v>0.39999999999999991</v>
      </c>
      <c r="O2249" t="str">
        <f>TEXT(Table1[[#This Row],[Order_Date]],"mmmm")</f>
        <v>January</v>
      </c>
      <c r="P2249">
        <f>YEAR(Table1[[#This Row],[Order_Date]])</f>
        <v>2024</v>
      </c>
      <c r="Q2249" t="str">
        <f>"Q"&amp;ROUNDUP(MONTH(Table1[[#This Row],[Order_Date]])/3,0)</f>
        <v>Q1</v>
      </c>
    </row>
    <row r="2250" spans="1:17" x14ac:dyDescent="0.25">
      <c r="A2250" t="s">
        <v>3932</v>
      </c>
      <c r="B2250" t="s">
        <v>39</v>
      </c>
      <c r="C2250" t="s">
        <v>1724</v>
      </c>
      <c r="D2250" t="s">
        <v>33</v>
      </c>
      <c r="E2250" t="str">
        <f>_xlfn.XLOOKUP(Table1[[#This Row],[Product_ID]],[1]!Table1[Product_ID],[1]!Table1[Product_Name])</f>
        <v>Sports Product 88</v>
      </c>
      <c r="F2250" t="str">
        <f>_xlfn.XLOOKUP(Table1[[#This Row],[Product_ID]],[1]!Table1[Product_ID],[1]!Table1[Category])</f>
        <v>Sports</v>
      </c>
      <c r="G2250">
        <f>_xlfn.XLOOKUP(Table1[[#This Row],[Product_ID]],[1]!Table1[Product_ID],[1]!Table1[Unit_Price])</f>
        <v>11542</v>
      </c>
      <c r="H2250">
        <f>_xlfn.XLOOKUP(Table1[[#This Row],[Product_ID]],[1]!Table1[Product_ID],[1]!Table1[Cost])</f>
        <v>6925.2</v>
      </c>
      <c r="I2250">
        <v>5</v>
      </c>
      <c r="J2250">
        <v>0</v>
      </c>
      <c r="K2250">
        <f>Table1[[#This Row],[Quantity]]*Table1[[#This Row],[Unit_Price]]</f>
        <v>57710</v>
      </c>
      <c r="L2250">
        <f>Table1[[#This Row],[Quantity]]*Table1[[#This Row],[Cost]]</f>
        <v>34626</v>
      </c>
      <c r="M2250">
        <f>Table1[[#This Row],[Sales]]-Table1[[#This Row],[Total_Cost]]</f>
        <v>23084</v>
      </c>
      <c r="N2250" s="1">
        <f>Table1[[#This Row],[Profit]]/Table1[[#This Row],[Sales]]</f>
        <v>0.4</v>
      </c>
      <c r="O2250" t="str">
        <f>TEXT(Table1[[#This Row],[Order_Date]],"mmmm")</f>
        <v>November</v>
      </c>
      <c r="P2250">
        <f>YEAR(Table1[[#This Row],[Order_Date]])</f>
        <v>2024</v>
      </c>
      <c r="Q2250" t="str">
        <f>"Q"&amp;ROUNDUP(MONTH(Table1[[#This Row],[Order_Date]])/3,0)</f>
        <v>Q4</v>
      </c>
    </row>
    <row r="2251" spans="1:17" x14ac:dyDescent="0.25">
      <c r="A2251" t="s">
        <v>3933</v>
      </c>
      <c r="B2251" t="s">
        <v>1014</v>
      </c>
      <c r="C2251" t="s">
        <v>2912</v>
      </c>
      <c r="D2251" t="s">
        <v>257</v>
      </c>
      <c r="E2251" t="str">
        <f>_xlfn.XLOOKUP(Table1[[#This Row],[Product_ID]],[1]!Table1[Product_ID],[1]!Table1[Product_Name])</f>
        <v>Beauty Product 3</v>
      </c>
      <c r="F2251" t="str">
        <f>_xlfn.XLOOKUP(Table1[[#This Row],[Product_ID]],[1]!Table1[Product_ID],[1]!Table1[Category])</f>
        <v>Beauty</v>
      </c>
      <c r="G2251">
        <f>_xlfn.XLOOKUP(Table1[[#This Row],[Product_ID]],[1]!Table1[Product_ID],[1]!Table1[Unit_Price])</f>
        <v>569</v>
      </c>
      <c r="H2251">
        <f>_xlfn.XLOOKUP(Table1[[#This Row],[Product_ID]],[1]!Table1[Product_ID],[1]!Table1[Cost])</f>
        <v>341.4</v>
      </c>
      <c r="I2251">
        <v>3</v>
      </c>
      <c r="J2251">
        <v>15</v>
      </c>
      <c r="K2251">
        <f>Table1[[#This Row],[Quantity]]*Table1[[#This Row],[Unit_Price]]</f>
        <v>1707</v>
      </c>
      <c r="L2251">
        <f>Table1[[#This Row],[Quantity]]*Table1[[#This Row],[Cost]]</f>
        <v>1024.1999999999998</v>
      </c>
      <c r="M2251">
        <f>Table1[[#This Row],[Sales]]-Table1[[#This Row],[Total_Cost]]</f>
        <v>682.80000000000018</v>
      </c>
      <c r="N2251" s="1">
        <f>Table1[[#This Row],[Profit]]/Table1[[#This Row],[Sales]]</f>
        <v>0.40000000000000013</v>
      </c>
      <c r="O2251" t="str">
        <f>TEXT(Table1[[#This Row],[Order_Date]],"mmmm")</f>
        <v>March</v>
      </c>
      <c r="P2251">
        <f>YEAR(Table1[[#This Row],[Order_Date]])</f>
        <v>2025</v>
      </c>
      <c r="Q2251" t="str">
        <f>"Q"&amp;ROUNDUP(MONTH(Table1[[#This Row],[Order_Date]])/3,0)</f>
        <v>Q1</v>
      </c>
    </row>
    <row r="2252" spans="1:17" x14ac:dyDescent="0.25">
      <c r="A2252" t="s">
        <v>3934</v>
      </c>
      <c r="B2252" t="s">
        <v>1516</v>
      </c>
      <c r="C2252" t="s">
        <v>1458</v>
      </c>
      <c r="D2252" t="s">
        <v>638</v>
      </c>
      <c r="E2252" t="str">
        <f>_xlfn.XLOOKUP(Table1[[#This Row],[Product_ID]],[1]!Table1[Product_ID],[1]!Table1[Product_Name])</f>
        <v>Sports Product 70</v>
      </c>
      <c r="F2252" t="str">
        <f>_xlfn.XLOOKUP(Table1[[#This Row],[Product_ID]],[1]!Table1[Product_ID],[1]!Table1[Category])</f>
        <v>Sports</v>
      </c>
      <c r="G2252">
        <f>_xlfn.XLOOKUP(Table1[[#This Row],[Product_ID]],[1]!Table1[Product_ID],[1]!Table1[Unit_Price])</f>
        <v>583</v>
      </c>
      <c r="H2252">
        <f>_xlfn.XLOOKUP(Table1[[#This Row],[Product_ID]],[1]!Table1[Product_ID],[1]!Table1[Cost])</f>
        <v>349.8</v>
      </c>
      <c r="I2252">
        <v>1</v>
      </c>
      <c r="J2252">
        <v>15</v>
      </c>
      <c r="K2252">
        <f>Table1[[#This Row],[Quantity]]*Table1[[#This Row],[Unit_Price]]</f>
        <v>583</v>
      </c>
      <c r="L2252">
        <f>Table1[[#This Row],[Quantity]]*Table1[[#This Row],[Cost]]</f>
        <v>349.8</v>
      </c>
      <c r="M2252">
        <f>Table1[[#This Row],[Sales]]-Table1[[#This Row],[Total_Cost]]</f>
        <v>233.2</v>
      </c>
      <c r="N2252" s="1">
        <f>Table1[[#This Row],[Profit]]/Table1[[#This Row],[Sales]]</f>
        <v>0.39999999999999997</v>
      </c>
      <c r="O2252" t="str">
        <f>TEXT(Table1[[#This Row],[Order_Date]],"mmmm")</f>
        <v>November</v>
      </c>
      <c r="P2252">
        <f>YEAR(Table1[[#This Row],[Order_Date]])</f>
        <v>2024</v>
      </c>
      <c r="Q2252" t="str">
        <f>"Q"&amp;ROUNDUP(MONTH(Table1[[#This Row],[Order_Date]])/3,0)</f>
        <v>Q4</v>
      </c>
    </row>
    <row r="2253" spans="1:17" x14ac:dyDescent="0.25">
      <c r="A2253" t="s">
        <v>3935</v>
      </c>
      <c r="B2253" t="s">
        <v>2478</v>
      </c>
      <c r="C2253" t="s">
        <v>1031</v>
      </c>
      <c r="D2253" t="s">
        <v>822</v>
      </c>
      <c r="E2253" t="str">
        <f>_xlfn.XLOOKUP(Table1[[#This Row],[Product_ID]],[1]!Table1[Product_ID],[1]!Table1[Product_Name])</f>
        <v>Electronics Product 31</v>
      </c>
      <c r="F2253" t="str">
        <f>_xlfn.XLOOKUP(Table1[[#This Row],[Product_ID]],[1]!Table1[Product_ID],[1]!Table1[Category])</f>
        <v>Electronics</v>
      </c>
      <c r="G2253">
        <f>_xlfn.XLOOKUP(Table1[[#This Row],[Product_ID]],[1]!Table1[Product_ID],[1]!Table1[Unit_Price])</f>
        <v>34152</v>
      </c>
      <c r="H2253">
        <f>_xlfn.XLOOKUP(Table1[[#This Row],[Product_ID]],[1]!Table1[Product_ID],[1]!Table1[Cost])</f>
        <v>23906.400000000001</v>
      </c>
      <c r="I2253">
        <v>5</v>
      </c>
      <c r="J2253">
        <v>10</v>
      </c>
      <c r="K2253">
        <f>Table1[[#This Row],[Quantity]]*Table1[[#This Row],[Unit_Price]]</f>
        <v>170760</v>
      </c>
      <c r="L2253">
        <f>Table1[[#This Row],[Quantity]]*Table1[[#This Row],[Cost]]</f>
        <v>119532</v>
      </c>
      <c r="M2253">
        <f>Table1[[#This Row],[Sales]]-Table1[[#This Row],[Total_Cost]]</f>
        <v>51228</v>
      </c>
      <c r="N2253" s="1">
        <f>Table1[[#This Row],[Profit]]/Table1[[#This Row],[Sales]]</f>
        <v>0.3</v>
      </c>
      <c r="O2253" t="str">
        <f>TEXT(Table1[[#This Row],[Order_Date]],"mmmm")</f>
        <v>September</v>
      </c>
      <c r="P2253">
        <f>YEAR(Table1[[#This Row],[Order_Date]])</f>
        <v>2024</v>
      </c>
      <c r="Q2253" t="str">
        <f>"Q"&amp;ROUNDUP(MONTH(Table1[[#This Row],[Order_Date]])/3,0)</f>
        <v>Q3</v>
      </c>
    </row>
    <row r="2254" spans="1:17" x14ac:dyDescent="0.25">
      <c r="A2254" t="s">
        <v>3936</v>
      </c>
      <c r="B2254" t="s">
        <v>1339</v>
      </c>
      <c r="C2254" t="s">
        <v>1892</v>
      </c>
      <c r="D2254" t="s">
        <v>96</v>
      </c>
      <c r="E2254" t="str">
        <f>_xlfn.XLOOKUP(Table1[[#This Row],[Product_ID]],[1]!Table1[Product_ID],[1]!Table1[Product_Name])</f>
        <v>Electronics Product 91</v>
      </c>
      <c r="F2254" t="str">
        <f>_xlfn.XLOOKUP(Table1[[#This Row],[Product_ID]],[1]!Table1[Product_ID],[1]!Table1[Category])</f>
        <v>Electronics</v>
      </c>
      <c r="G2254">
        <f>_xlfn.XLOOKUP(Table1[[#This Row],[Product_ID]],[1]!Table1[Product_ID],[1]!Table1[Unit_Price])</f>
        <v>45348</v>
      </c>
      <c r="H2254">
        <f>_xlfn.XLOOKUP(Table1[[#This Row],[Product_ID]],[1]!Table1[Product_ID],[1]!Table1[Cost])</f>
        <v>27208.799999999999</v>
      </c>
      <c r="I2254">
        <v>3</v>
      </c>
      <c r="J2254">
        <v>20</v>
      </c>
      <c r="K2254">
        <f>Table1[[#This Row],[Quantity]]*Table1[[#This Row],[Unit_Price]]</f>
        <v>136044</v>
      </c>
      <c r="L2254">
        <f>Table1[[#This Row],[Quantity]]*Table1[[#This Row],[Cost]]</f>
        <v>81626.399999999994</v>
      </c>
      <c r="M2254">
        <f>Table1[[#This Row],[Sales]]-Table1[[#This Row],[Total_Cost]]</f>
        <v>54417.600000000006</v>
      </c>
      <c r="N2254" s="1">
        <f>Table1[[#This Row],[Profit]]/Table1[[#This Row],[Sales]]</f>
        <v>0.4</v>
      </c>
      <c r="O2254" t="str">
        <f>TEXT(Table1[[#This Row],[Order_Date]],"mmmm")</f>
        <v>November</v>
      </c>
      <c r="P2254">
        <f>YEAR(Table1[[#This Row],[Order_Date]])</f>
        <v>2025</v>
      </c>
      <c r="Q2254" t="str">
        <f>"Q"&amp;ROUNDUP(MONTH(Table1[[#This Row],[Order_Date]])/3,0)</f>
        <v>Q4</v>
      </c>
    </row>
    <row r="2255" spans="1:17" x14ac:dyDescent="0.25">
      <c r="A2255" t="s">
        <v>3937</v>
      </c>
      <c r="B2255" t="s">
        <v>2734</v>
      </c>
      <c r="C2255" t="s">
        <v>2404</v>
      </c>
      <c r="D2255" t="s">
        <v>175</v>
      </c>
      <c r="E2255" t="str">
        <f>_xlfn.XLOOKUP(Table1[[#This Row],[Product_ID]],[1]!Table1[Product_ID],[1]!Table1[Product_Name])</f>
        <v>Clothing Product 49</v>
      </c>
      <c r="F2255" t="str">
        <f>_xlfn.XLOOKUP(Table1[[#This Row],[Product_ID]],[1]!Table1[Product_ID],[1]!Table1[Category])</f>
        <v>Clothing</v>
      </c>
      <c r="G2255">
        <f>_xlfn.XLOOKUP(Table1[[#This Row],[Product_ID]],[1]!Table1[Product_ID],[1]!Table1[Unit_Price])</f>
        <v>4071</v>
      </c>
      <c r="H2255">
        <f>_xlfn.XLOOKUP(Table1[[#This Row],[Product_ID]],[1]!Table1[Product_ID],[1]!Table1[Cost])</f>
        <v>2442.6</v>
      </c>
      <c r="I2255">
        <v>1</v>
      </c>
      <c r="J2255">
        <v>20</v>
      </c>
      <c r="K2255">
        <f>Table1[[#This Row],[Quantity]]*Table1[[#This Row],[Unit_Price]]</f>
        <v>4071</v>
      </c>
      <c r="L2255">
        <f>Table1[[#This Row],[Quantity]]*Table1[[#This Row],[Cost]]</f>
        <v>2442.6</v>
      </c>
      <c r="M2255">
        <f>Table1[[#This Row],[Sales]]-Table1[[#This Row],[Total_Cost]]</f>
        <v>1628.4</v>
      </c>
      <c r="N2255" s="1">
        <f>Table1[[#This Row],[Profit]]/Table1[[#This Row],[Sales]]</f>
        <v>0.4</v>
      </c>
      <c r="O2255" t="str">
        <f>TEXT(Table1[[#This Row],[Order_Date]],"mmmm")</f>
        <v>March</v>
      </c>
      <c r="P2255">
        <f>YEAR(Table1[[#This Row],[Order_Date]])</f>
        <v>2025</v>
      </c>
      <c r="Q2255" t="str">
        <f>"Q"&amp;ROUNDUP(MONTH(Table1[[#This Row],[Order_Date]])/3,0)</f>
        <v>Q1</v>
      </c>
    </row>
    <row r="2256" spans="1:17" x14ac:dyDescent="0.25">
      <c r="A2256" t="s">
        <v>3938</v>
      </c>
      <c r="B2256" t="s">
        <v>3268</v>
      </c>
      <c r="C2256" t="s">
        <v>3326</v>
      </c>
      <c r="D2256" t="s">
        <v>85</v>
      </c>
      <c r="E2256" t="str">
        <f>_xlfn.XLOOKUP(Table1[[#This Row],[Product_ID]],[1]!Table1[Product_ID],[1]!Table1[Product_Name])</f>
        <v>Clothing Product 63</v>
      </c>
      <c r="F2256" t="str">
        <f>_xlfn.XLOOKUP(Table1[[#This Row],[Product_ID]],[1]!Table1[Product_ID],[1]!Table1[Category])</f>
        <v>Clothing</v>
      </c>
      <c r="G2256">
        <f>_xlfn.XLOOKUP(Table1[[#This Row],[Product_ID]],[1]!Table1[Product_ID],[1]!Table1[Unit_Price])</f>
        <v>3643</v>
      </c>
      <c r="H2256">
        <f>_xlfn.XLOOKUP(Table1[[#This Row],[Product_ID]],[1]!Table1[Product_ID],[1]!Table1[Cost])</f>
        <v>2185.8000000000002</v>
      </c>
      <c r="I2256">
        <v>5</v>
      </c>
      <c r="J2256">
        <v>5</v>
      </c>
      <c r="K2256">
        <f>Table1[[#This Row],[Quantity]]*Table1[[#This Row],[Unit_Price]]</f>
        <v>18215</v>
      </c>
      <c r="L2256">
        <f>Table1[[#This Row],[Quantity]]*Table1[[#This Row],[Cost]]</f>
        <v>10929</v>
      </c>
      <c r="M2256">
        <f>Table1[[#This Row],[Sales]]-Table1[[#This Row],[Total_Cost]]</f>
        <v>7286</v>
      </c>
      <c r="N2256" s="1">
        <f>Table1[[#This Row],[Profit]]/Table1[[#This Row],[Sales]]</f>
        <v>0.4</v>
      </c>
      <c r="O2256" t="str">
        <f>TEXT(Table1[[#This Row],[Order_Date]],"mmmm")</f>
        <v>October</v>
      </c>
      <c r="P2256">
        <f>YEAR(Table1[[#This Row],[Order_Date]])</f>
        <v>2024</v>
      </c>
      <c r="Q2256" t="str">
        <f>"Q"&amp;ROUNDUP(MONTH(Table1[[#This Row],[Order_Date]])/3,0)</f>
        <v>Q4</v>
      </c>
    </row>
    <row r="2257" spans="1:17" x14ac:dyDescent="0.25">
      <c r="A2257" t="s">
        <v>3939</v>
      </c>
      <c r="B2257" t="s">
        <v>600</v>
      </c>
      <c r="C2257" t="s">
        <v>934</v>
      </c>
      <c r="D2257" t="s">
        <v>77</v>
      </c>
      <c r="E2257" t="str">
        <f>_xlfn.XLOOKUP(Table1[[#This Row],[Product_ID]],[1]!Table1[Product_ID],[1]!Table1[Product_Name])</f>
        <v>Sports Product 83</v>
      </c>
      <c r="F2257" t="str">
        <f>_xlfn.XLOOKUP(Table1[[#This Row],[Product_ID]],[1]!Table1[Product_ID],[1]!Table1[Category])</f>
        <v>Sports</v>
      </c>
      <c r="G2257">
        <f>_xlfn.XLOOKUP(Table1[[#This Row],[Product_ID]],[1]!Table1[Product_ID],[1]!Table1[Unit_Price])</f>
        <v>5842</v>
      </c>
      <c r="H2257">
        <f>_xlfn.XLOOKUP(Table1[[#This Row],[Product_ID]],[1]!Table1[Product_ID],[1]!Table1[Cost])</f>
        <v>3505.2</v>
      </c>
      <c r="I2257">
        <v>2</v>
      </c>
      <c r="J2257">
        <v>15</v>
      </c>
      <c r="K2257">
        <f>Table1[[#This Row],[Quantity]]*Table1[[#This Row],[Unit_Price]]</f>
        <v>11684</v>
      </c>
      <c r="L2257">
        <f>Table1[[#This Row],[Quantity]]*Table1[[#This Row],[Cost]]</f>
        <v>7010.4</v>
      </c>
      <c r="M2257">
        <f>Table1[[#This Row],[Sales]]-Table1[[#This Row],[Total_Cost]]</f>
        <v>4673.6000000000004</v>
      </c>
      <c r="N2257" s="1">
        <f>Table1[[#This Row],[Profit]]/Table1[[#This Row],[Sales]]</f>
        <v>0.4</v>
      </c>
      <c r="O2257" t="str">
        <f>TEXT(Table1[[#This Row],[Order_Date]],"mmmm")</f>
        <v>December</v>
      </c>
      <c r="P2257">
        <f>YEAR(Table1[[#This Row],[Order_Date]])</f>
        <v>2025</v>
      </c>
      <c r="Q2257" t="str">
        <f>"Q"&amp;ROUNDUP(MONTH(Table1[[#This Row],[Order_Date]])/3,0)</f>
        <v>Q4</v>
      </c>
    </row>
    <row r="2258" spans="1:17" x14ac:dyDescent="0.25">
      <c r="A2258" t="s">
        <v>3940</v>
      </c>
      <c r="B2258" t="s">
        <v>1356</v>
      </c>
      <c r="C2258" t="s">
        <v>1091</v>
      </c>
      <c r="D2258" t="s">
        <v>604</v>
      </c>
      <c r="E2258" t="str">
        <f>_xlfn.XLOOKUP(Table1[[#This Row],[Product_ID]],[1]!Table1[Product_ID],[1]!Table1[Product_Name])</f>
        <v>Home &amp; Kitchen Product 39</v>
      </c>
      <c r="F2258" t="str">
        <f>_xlfn.XLOOKUP(Table1[[#This Row],[Product_ID]],[1]!Table1[Product_ID],[1]!Table1[Category])</f>
        <v>Home &amp; Kitchen</v>
      </c>
      <c r="G2258">
        <f>_xlfn.XLOOKUP(Table1[[#This Row],[Product_ID]],[1]!Table1[Product_ID],[1]!Table1[Unit_Price])</f>
        <v>9543</v>
      </c>
      <c r="H2258">
        <f>_xlfn.XLOOKUP(Table1[[#This Row],[Product_ID]],[1]!Table1[Product_ID],[1]!Table1[Cost])</f>
        <v>4771.5</v>
      </c>
      <c r="I2258">
        <v>4</v>
      </c>
      <c r="J2258">
        <v>20</v>
      </c>
      <c r="K2258">
        <f>Table1[[#This Row],[Quantity]]*Table1[[#This Row],[Unit_Price]]</f>
        <v>38172</v>
      </c>
      <c r="L2258">
        <f>Table1[[#This Row],[Quantity]]*Table1[[#This Row],[Cost]]</f>
        <v>19086</v>
      </c>
      <c r="M2258">
        <f>Table1[[#This Row],[Sales]]-Table1[[#This Row],[Total_Cost]]</f>
        <v>19086</v>
      </c>
      <c r="N2258" s="1">
        <f>Table1[[#This Row],[Profit]]/Table1[[#This Row],[Sales]]</f>
        <v>0.5</v>
      </c>
      <c r="O2258" t="str">
        <f>TEXT(Table1[[#This Row],[Order_Date]],"mmmm")</f>
        <v>August</v>
      </c>
      <c r="P2258">
        <f>YEAR(Table1[[#This Row],[Order_Date]])</f>
        <v>2025</v>
      </c>
      <c r="Q2258" t="str">
        <f>"Q"&amp;ROUNDUP(MONTH(Table1[[#This Row],[Order_Date]])/3,0)</f>
        <v>Q3</v>
      </c>
    </row>
    <row r="2259" spans="1:17" x14ac:dyDescent="0.25">
      <c r="A2259" t="s">
        <v>3941</v>
      </c>
      <c r="B2259" t="s">
        <v>2147</v>
      </c>
      <c r="C2259" t="s">
        <v>1084</v>
      </c>
      <c r="D2259" t="s">
        <v>104</v>
      </c>
      <c r="E2259" t="str">
        <f>_xlfn.XLOOKUP(Table1[[#This Row],[Product_ID]],[1]!Table1[Product_ID],[1]!Table1[Product_Name])</f>
        <v>Electronics Product 72</v>
      </c>
      <c r="F2259" t="str">
        <f>_xlfn.XLOOKUP(Table1[[#This Row],[Product_ID]],[1]!Table1[Product_ID],[1]!Table1[Category])</f>
        <v>Electronics</v>
      </c>
      <c r="G2259">
        <f>_xlfn.XLOOKUP(Table1[[#This Row],[Product_ID]],[1]!Table1[Product_ID],[1]!Table1[Unit_Price])</f>
        <v>27555</v>
      </c>
      <c r="H2259">
        <f>_xlfn.XLOOKUP(Table1[[#This Row],[Product_ID]],[1]!Table1[Product_ID],[1]!Table1[Cost])</f>
        <v>19288.5</v>
      </c>
      <c r="I2259">
        <v>4</v>
      </c>
      <c r="J2259">
        <v>20</v>
      </c>
      <c r="K2259">
        <f>Table1[[#This Row],[Quantity]]*Table1[[#This Row],[Unit_Price]]</f>
        <v>110220</v>
      </c>
      <c r="L2259">
        <f>Table1[[#This Row],[Quantity]]*Table1[[#This Row],[Cost]]</f>
        <v>77154</v>
      </c>
      <c r="M2259">
        <f>Table1[[#This Row],[Sales]]-Table1[[#This Row],[Total_Cost]]</f>
        <v>33066</v>
      </c>
      <c r="N2259" s="1">
        <f>Table1[[#This Row],[Profit]]/Table1[[#This Row],[Sales]]</f>
        <v>0.3</v>
      </c>
      <c r="O2259" t="str">
        <f>TEXT(Table1[[#This Row],[Order_Date]],"mmmm")</f>
        <v>June</v>
      </c>
      <c r="P2259">
        <f>YEAR(Table1[[#This Row],[Order_Date]])</f>
        <v>2024</v>
      </c>
      <c r="Q2259" t="str">
        <f>"Q"&amp;ROUNDUP(MONTH(Table1[[#This Row],[Order_Date]])/3,0)</f>
        <v>Q2</v>
      </c>
    </row>
    <row r="2260" spans="1:17" x14ac:dyDescent="0.25">
      <c r="A2260" t="s">
        <v>3942</v>
      </c>
      <c r="B2260" t="s">
        <v>764</v>
      </c>
      <c r="C2260" t="s">
        <v>3943</v>
      </c>
      <c r="D2260" t="s">
        <v>615</v>
      </c>
      <c r="E2260" t="str">
        <f>_xlfn.XLOOKUP(Table1[[#This Row],[Product_ID]],[1]!Table1[Product_ID],[1]!Table1[Product_Name])</f>
        <v>Home &amp; Kitchen Product 92</v>
      </c>
      <c r="F2260" t="str">
        <f>_xlfn.XLOOKUP(Table1[[#This Row],[Product_ID]],[1]!Table1[Product_ID],[1]!Table1[Category])</f>
        <v>Home &amp; Kitchen</v>
      </c>
      <c r="G2260">
        <f>_xlfn.XLOOKUP(Table1[[#This Row],[Product_ID]],[1]!Table1[Product_ID],[1]!Table1[Unit_Price])</f>
        <v>7315</v>
      </c>
      <c r="H2260">
        <f>_xlfn.XLOOKUP(Table1[[#This Row],[Product_ID]],[1]!Table1[Product_ID],[1]!Table1[Cost])</f>
        <v>4389</v>
      </c>
      <c r="I2260">
        <v>5</v>
      </c>
      <c r="J2260">
        <v>0</v>
      </c>
      <c r="K2260">
        <f>Table1[[#This Row],[Quantity]]*Table1[[#This Row],[Unit_Price]]</f>
        <v>36575</v>
      </c>
      <c r="L2260">
        <f>Table1[[#This Row],[Quantity]]*Table1[[#This Row],[Cost]]</f>
        <v>21945</v>
      </c>
      <c r="M2260">
        <f>Table1[[#This Row],[Sales]]-Table1[[#This Row],[Total_Cost]]</f>
        <v>14630</v>
      </c>
      <c r="N2260" s="1">
        <f>Table1[[#This Row],[Profit]]/Table1[[#This Row],[Sales]]</f>
        <v>0.4</v>
      </c>
      <c r="O2260" t="str">
        <f>TEXT(Table1[[#This Row],[Order_Date]],"mmmm")</f>
        <v>January</v>
      </c>
      <c r="P2260">
        <f>YEAR(Table1[[#This Row],[Order_Date]])</f>
        <v>2025</v>
      </c>
      <c r="Q2260" t="str">
        <f>"Q"&amp;ROUNDUP(MONTH(Table1[[#This Row],[Order_Date]])/3,0)</f>
        <v>Q1</v>
      </c>
    </row>
    <row r="2261" spans="1:17" x14ac:dyDescent="0.25">
      <c r="A2261" t="s">
        <v>3944</v>
      </c>
      <c r="B2261" t="s">
        <v>1615</v>
      </c>
      <c r="C2261" t="s">
        <v>1676</v>
      </c>
      <c r="D2261" t="s">
        <v>89</v>
      </c>
      <c r="E2261" t="str">
        <f>_xlfn.XLOOKUP(Table1[[#This Row],[Product_ID]],[1]!Table1[Product_ID],[1]!Table1[Product_Name])</f>
        <v>Beauty Product 76</v>
      </c>
      <c r="F2261" t="str">
        <f>_xlfn.XLOOKUP(Table1[[#This Row],[Product_ID]],[1]!Table1[Product_ID],[1]!Table1[Category])</f>
        <v>Beauty</v>
      </c>
      <c r="G2261">
        <f>_xlfn.XLOOKUP(Table1[[#This Row],[Product_ID]],[1]!Table1[Product_ID],[1]!Table1[Unit_Price])</f>
        <v>3690</v>
      </c>
      <c r="H2261">
        <f>_xlfn.XLOOKUP(Table1[[#This Row],[Product_ID]],[1]!Table1[Product_ID],[1]!Table1[Cost])</f>
        <v>2583</v>
      </c>
      <c r="I2261">
        <v>3</v>
      </c>
      <c r="J2261">
        <v>5</v>
      </c>
      <c r="K2261">
        <f>Table1[[#This Row],[Quantity]]*Table1[[#This Row],[Unit_Price]]</f>
        <v>11070</v>
      </c>
      <c r="L2261">
        <f>Table1[[#This Row],[Quantity]]*Table1[[#This Row],[Cost]]</f>
        <v>7749</v>
      </c>
      <c r="M2261">
        <f>Table1[[#This Row],[Sales]]-Table1[[#This Row],[Total_Cost]]</f>
        <v>3321</v>
      </c>
      <c r="N2261" s="1">
        <f>Table1[[#This Row],[Profit]]/Table1[[#This Row],[Sales]]</f>
        <v>0.3</v>
      </c>
      <c r="O2261" t="str">
        <f>TEXT(Table1[[#This Row],[Order_Date]],"mmmm")</f>
        <v>October</v>
      </c>
      <c r="P2261">
        <f>YEAR(Table1[[#This Row],[Order_Date]])</f>
        <v>2025</v>
      </c>
      <c r="Q2261" t="str">
        <f>"Q"&amp;ROUNDUP(MONTH(Table1[[#This Row],[Order_Date]])/3,0)</f>
        <v>Q4</v>
      </c>
    </row>
    <row r="2262" spans="1:17" x14ac:dyDescent="0.25">
      <c r="A2262" t="s">
        <v>3945</v>
      </c>
      <c r="B2262" t="s">
        <v>1816</v>
      </c>
      <c r="C2262" t="s">
        <v>2198</v>
      </c>
      <c r="D2262" t="s">
        <v>89</v>
      </c>
      <c r="E2262" t="str">
        <f>_xlfn.XLOOKUP(Table1[[#This Row],[Product_ID]],[1]!Table1[Product_ID],[1]!Table1[Product_Name])</f>
        <v>Beauty Product 76</v>
      </c>
      <c r="F2262" t="str">
        <f>_xlfn.XLOOKUP(Table1[[#This Row],[Product_ID]],[1]!Table1[Product_ID],[1]!Table1[Category])</f>
        <v>Beauty</v>
      </c>
      <c r="G2262">
        <f>_xlfn.XLOOKUP(Table1[[#This Row],[Product_ID]],[1]!Table1[Product_ID],[1]!Table1[Unit_Price])</f>
        <v>3690</v>
      </c>
      <c r="H2262">
        <f>_xlfn.XLOOKUP(Table1[[#This Row],[Product_ID]],[1]!Table1[Product_ID],[1]!Table1[Cost])</f>
        <v>2583</v>
      </c>
      <c r="I2262">
        <v>4</v>
      </c>
      <c r="J2262">
        <v>0</v>
      </c>
      <c r="K2262">
        <f>Table1[[#This Row],[Quantity]]*Table1[[#This Row],[Unit_Price]]</f>
        <v>14760</v>
      </c>
      <c r="L2262">
        <f>Table1[[#This Row],[Quantity]]*Table1[[#This Row],[Cost]]</f>
        <v>10332</v>
      </c>
      <c r="M2262">
        <f>Table1[[#This Row],[Sales]]-Table1[[#This Row],[Total_Cost]]</f>
        <v>4428</v>
      </c>
      <c r="N2262" s="1">
        <f>Table1[[#This Row],[Profit]]/Table1[[#This Row],[Sales]]</f>
        <v>0.3</v>
      </c>
      <c r="O2262" t="str">
        <f>TEXT(Table1[[#This Row],[Order_Date]],"mmmm")</f>
        <v>April</v>
      </c>
      <c r="P2262">
        <f>YEAR(Table1[[#This Row],[Order_Date]])</f>
        <v>2025</v>
      </c>
      <c r="Q2262" t="str">
        <f>"Q"&amp;ROUNDUP(MONTH(Table1[[#This Row],[Order_Date]])/3,0)</f>
        <v>Q2</v>
      </c>
    </row>
    <row r="2263" spans="1:17" x14ac:dyDescent="0.25">
      <c r="A2263" t="s">
        <v>3946</v>
      </c>
      <c r="B2263" t="s">
        <v>494</v>
      </c>
      <c r="C2263" t="s">
        <v>3947</v>
      </c>
      <c r="D2263" t="s">
        <v>59</v>
      </c>
      <c r="E2263" t="str">
        <f>_xlfn.XLOOKUP(Table1[[#This Row],[Product_ID]],[1]!Table1[Product_ID],[1]!Table1[Product_Name])</f>
        <v>Sports Product 23</v>
      </c>
      <c r="F2263" t="str">
        <f>_xlfn.XLOOKUP(Table1[[#This Row],[Product_ID]],[1]!Table1[Product_ID],[1]!Table1[Category])</f>
        <v>Sports</v>
      </c>
      <c r="G2263">
        <f>_xlfn.XLOOKUP(Table1[[#This Row],[Product_ID]],[1]!Table1[Product_ID],[1]!Table1[Unit_Price])</f>
        <v>4437</v>
      </c>
      <c r="H2263">
        <f>_xlfn.XLOOKUP(Table1[[#This Row],[Product_ID]],[1]!Table1[Product_ID],[1]!Table1[Cost])</f>
        <v>2662.2</v>
      </c>
      <c r="I2263">
        <v>5</v>
      </c>
      <c r="J2263">
        <v>10</v>
      </c>
      <c r="K2263">
        <f>Table1[[#This Row],[Quantity]]*Table1[[#This Row],[Unit_Price]]</f>
        <v>22185</v>
      </c>
      <c r="L2263">
        <f>Table1[[#This Row],[Quantity]]*Table1[[#This Row],[Cost]]</f>
        <v>13311</v>
      </c>
      <c r="M2263">
        <f>Table1[[#This Row],[Sales]]-Table1[[#This Row],[Total_Cost]]</f>
        <v>8874</v>
      </c>
      <c r="N2263" s="1">
        <f>Table1[[#This Row],[Profit]]/Table1[[#This Row],[Sales]]</f>
        <v>0.4</v>
      </c>
      <c r="O2263" t="str">
        <f>TEXT(Table1[[#This Row],[Order_Date]],"mmmm")</f>
        <v>June</v>
      </c>
      <c r="P2263">
        <f>YEAR(Table1[[#This Row],[Order_Date]])</f>
        <v>2025</v>
      </c>
      <c r="Q2263" t="str">
        <f>"Q"&amp;ROUNDUP(MONTH(Table1[[#This Row],[Order_Date]])/3,0)</f>
        <v>Q2</v>
      </c>
    </row>
    <row r="2264" spans="1:17" x14ac:dyDescent="0.25">
      <c r="A2264" t="s">
        <v>3948</v>
      </c>
      <c r="B2264" t="s">
        <v>2747</v>
      </c>
      <c r="C2264" t="s">
        <v>594</v>
      </c>
      <c r="D2264" t="s">
        <v>119</v>
      </c>
      <c r="E2264" t="str">
        <f>_xlfn.XLOOKUP(Table1[[#This Row],[Product_ID]],[1]!Table1[Product_ID],[1]!Table1[Product_Name])</f>
        <v>Electronics Product 56</v>
      </c>
      <c r="F2264" t="str">
        <f>_xlfn.XLOOKUP(Table1[[#This Row],[Product_ID]],[1]!Table1[Product_ID],[1]!Table1[Category])</f>
        <v>Electronics</v>
      </c>
      <c r="G2264">
        <f>_xlfn.XLOOKUP(Table1[[#This Row],[Product_ID]],[1]!Table1[Product_ID],[1]!Table1[Unit_Price])</f>
        <v>18900</v>
      </c>
      <c r="H2264">
        <f>_xlfn.XLOOKUP(Table1[[#This Row],[Product_ID]],[1]!Table1[Product_ID],[1]!Table1[Cost])</f>
        <v>9450</v>
      </c>
      <c r="I2264">
        <v>4</v>
      </c>
      <c r="J2264">
        <v>10</v>
      </c>
      <c r="K2264">
        <f>Table1[[#This Row],[Quantity]]*Table1[[#This Row],[Unit_Price]]</f>
        <v>75600</v>
      </c>
      <c r="L2264">
        <f>Table1[[#This Row],[Quantity]]*Table1[[#This Row],[Cost]]</f>
        <v>37800</v>
      </c>
      <c r="M2264">
        <f>Table1[[#This Row],[Sales]]-Table1[[#This Row],[Total_Cost]]</f>
        <v>37800</v>
      </c>
      <c r="N2264" s="1">
        <f>Table1[[#This Row],[Profit]]/Table1[[#This Row],[Sales]]</f>
        <v>0.5</v>
      </c>
      <c r="O2264" t="str">
        <f>TEXT(Table1[[#This Row],[Order_Date]],"mmmm")</f>
        <v>May</v>
      </c>
      <c r="P2264">
        <f>YEAR(Table1[[#This Row],[Order_Date]])</f>
        <v>2024</v>
      </c>
      <c r="Q2264" t="str">
        <f>"Q"&amp;ROUNDUP(MONTH(Table1[[#This Row],[Order_Date]])/3,0)</f>
        <v>Q2</v>
      </c>
    </row>
    <row r="2265" spans="1:17" x14ac:dyDescent="0.25">
      <c r="A2265" t="s">
        <v>3949</v>
      </c>
      <c r="B2265" t="s">
        <v>1422</v>
      </c>
      <c r="C2265" t="s">
        <v>928</v>
      </c>
      <c r="D2265" t="s">
        <v>598</v>
      </c>
      <c r="E2265" t="str">
        <f>_xlfn.XLOOKUP(Table1[[#This Row],[Product_ID]],[1]!Table1[Product_ID],[1]!Table1[Product_Name])</f>
        <v>Clothing Product 84</v>
      </c>
      <c r="F2265" t="str">
        <f>_xlfn.XLOOKUP(Table1[[#This Row],[Product_ID]],[1]!Table1[Product_ID],[1]!Table1[Category])</f>
        <v>Clothing</v>
      </c>
      <c r="G2265">
        <f>_xlfn.XLOOKUP(Table1[[#This Row],[Product_ID]],[1]!Table1[Product_ID],[1]!Table1[Unit_Price])</f>
        <v>3921</v>
      </c>
      <c r="H2265">
        <f>_xlfn.XLOOKUP(Table1[[#This Row],[Product_ID]],[1]!Table1[Product_ID],[1]!Table1[Cost])</f>
        <v>2352.6</v>
      </c>
      <c r="I2265">
        <v>4</v>
      </c>
      <c r="J2265">
        <v>5</v>
      </c>
      <c r="K2265">
        <f>Table1[[#This Row],[Quantity]]*Table1[[#This Row],[Unit_Price]]</f>
        <v>15684</v>
      </c>
      <c r="L2265">
        <f>Table1[[#This Row],[Quantity]]*Table1[[#This Row],[Cost]]</f>
        <v>9410.4</v>
      </c>
      <c r="M2265">
        <f>Table1[[#This Row],[Sales]]-Table1[[#This Row],[Total_Cost]]</f>
        <v>6273.6</v>
      </c>
      <c r="N2265" s="1">
        <f>Table1[[#This Row],[Profit]]/Table1[[#This Row],[Sales]]</f>
        <v>0.4</v>
      </c>
      <c r="O2265" t="str">
        <f>TEXT(Table1[[#This Row],[Order_Date]],"mmmm")</f>
        <v>May</v>
      </c>
      <c r="P2265">
        <f>YEAR(Table1[[#This Row],[Order_Date]])</f>
        <v>2025</v>
      </c>
      <c r="Q2265" t="str">
        <f>"Q"&amp;ROUNDUP(MONTH(Table1[[#This Row],[Order_Date]])/3,0)</f>
        <v>Q2</v>
      </c>
    </row>
    <row r="2266" spans="1:17" x14ac:dyDescent="0.25">
      <c r="A2266" t="s">
        <v>3950</v>
      </c>
      <c r="B2266" t="s">
        <v>299</v>
      </c>
      <c r="C2266" t="s">
        <v>473</v>
      </c>
      <c r="D2266" t="s">
        <v>317</v>
      </c>
      <c r="E2266" t="str">
        <f>_xlfn.XLOOKUP(Table1[[#This Row],[Product_ID]],[1]!Table1[Product_ID],[1]!Table1[Product_Name])</f>
        <v>Beauty Product 90</v>
      </c>
      <c r="F2266" t="str">
        <f>_xlfn.XLOOKUP(Table1[[#This Row],[Product_ID]],[1]!Table1[Product_ID],[1]!Table1[Category])</f>
        <v>Beauty</v>
      </c>
      <c r="G2266">
        <f>_xlfn.XLOOKUP(Table1[[#This Row],[Product_ID]],[1]!Table1[Product_ID],[1]!Table1[Unit_Price])</f>
        <v>1510</v>
      </c>
      <c r="H2266">
        <f>_xlfn.XLOOKUP(Table1[[#This Row],[Product_ID]],[1]!Table1[Product_ID],[1]!Table1[Cost])</f>
        <v>755</v>
      </c>
      <c r="I2266">
        <v>1</v>
      </c>
      <c r="J2266">
        <v>20</v>
      </c>
      <c r="K2266">
        <f>Table1[[#This Row],[Quantity]]*Table1[[#This Row],[Unit_Price]]</f>
        <v>1510</v>
      </c>
      <c r="L2266">
        <f>Table1[[#This Row],[Quantity]]*Table1[[#This Row],[Cost]]</f>
        <v>755</v>
      </c>
      <c r="M2266">
        <f>Table1[[#This Row],[Sales]]-Table1[[#This Row],[Total_Cost]]</f>
        <v>755</v>
      </c>
      <c r="N2266" s="1">
        <f>Table1[[#This Row],[Profit]]/Table1[[#This Row],[Sales]]</f>
        <v>0.5</v>
      </c>
      <c r="O2266" t="str">
        <f>TEXT(Table1[[#This Row],[Order_Date]],"mmmm")</f>
        <v>January</v>
      </c>
      <c r="P2266">
        <f>YEAR(Table1[[#This Row],[Order_Date]])</f>
        <v>2025</v>
      </c>
      <c r="Q2266" t="str">
        <f>"Q"&amp;ROUNDUP(MONTH(Table1[[#This Row],[Order_Date]])/3,0)</f>
        <v>Q1</v>
      </c>
    </row>
    <row r="2267" spans="1:17" x14ac:dyDescent="0.25">
      <c r="A2267" t="s">
        <v>3951</v>
      </c>
      <c r="B2267" t="s">
        <v>3846</v>
      </c>
      <c r="C2267" t="s">
        <v>1121</v>
      </c>
      <c r="D2267" t="s">
        <v>139</v>
      </c>
      <c r="E2267" t="str">
        <f>_xlfn.XLOOKUP(Table1[[#This Row],[Product_ID]],[1]!Table1[Product_ID],[1]!Table1[Product_Name])</f>
        <v>Clothing Product 53</v>
      </c>
      <c r="F2267" t="str">
        <f>_xlfn.XLOOKUP(Table1[[#This Row],[Product_ID]],[1]!Table1[Product_ID],[1]!Table1[Category])</f>
        <v>Clothing</v>
      </c>
      <c r="G2267">
        <f>_xlfn.XLOOKUP(Table1[[#This Row],[Product_ID]],[1]!Table1[Product_ID],[1]!Table1[Unit_Price])</f>
        <v>641</v>
      </c>
      <c r="H2267">
        <f>_xlfn.XLOOKUP(Table1[[#This Row],[Product_ID]],[1]!Table1[Product_ID],[1]!Table1[Cost])</f>
        <v>384.6</v>
      </c>
      <c r="I2267">
        <v>3</v>
      </c>
      <c r="J2267">
        <v>10</v>
      </c>
      <c r="K2267">
        <f>Table1[[#This Row],[Quantity]]*Table1[[#This Row],[Unit_Price]]</f>
        <v>1923</v>
      </c>
      <c r="L2267">
        <f>Table1[[#This Row],[Quantity]]*Table1[[#This Row],[Cost]]</f>
        <v>1153.8000000000002</v>
      </c>
      <c r="M2267">
        <f>Table1[[#This Row],[Sales]]-Table1[[#This Row],[Total_Cost]]</f>
        <v>769.19999999999982</v>
      </c>
      <c r="N2267" s="1">
        <f>Table1[[#This Row],[Profit]]/Table1[[#This Row],[Sales]]</f>
        <v>0.39999999999999991</v>
      </c>
      <c r="O2267" t="str">
        <f>TEXT(Table1[[#This Row],[Order_Date]],"mmmm")</f>
        <v>September</v>
      </c>
      <c r="P2267">
        <f>YEAR(Table1[[#This Row],[Order_Date]])</f>
        <v>2025</v>
      </c>
      <c r="Q2267" t="str">
        <f>"Q"&amp;ROUNDUP(MONTH(Table1[[#This Row],[Order_Date]])/3,0)</f>
        <v>Q3</v>
      </c>
    </row>
    <row r="2268" spans="1:17" x14ac:dyDescent="0.25">
      <c r="A2268" t="s">
        <v>3952</v>
      </c>
      <c r="B2268" t="s">
        <v>2184</v>
      </c>
      <c r="C2268" t="s">
        <v>2409</v>
      </c>
      <c r="D2268" t="s">
        <v>381</v>
      </c>
      <c r="E2268" t="str">
        <f>_xlfn.XLOOKUP(Table1[[#This Row],[Product_ID]],[1]!Table1[Product_ID],[1]!Table1[Product_Name])</f>
        <v>Electronics Product 59</v>
      </c>
      <c r="F2268" t="str">
        <f>_xlfn.XLOOKUP(Table1[[#This Row],[Product_ID]],[1]!Table1[Product_ID],[1]!Table1[Category])</f>
        <v>Electronics</v>
      </c>
      <c r="G2268">
        <f>_xlfn.XLOOKUP(Table1[[#This Row],[Product_ID]],[1]!Table1[Product_ID],[1]!Table1[Unit_Price])</f>
        <v>39929</v>
      </c>
      <c r="H2268">
        <f>_xlfn.XLOOKUP(Table1[[#This Row],[Product_ID]],[1]!Table1[Product_ID],[1]!Table1[Cost])</f>
        <v>23957.4</v>
      </c>
      <c r="I2268">
        <v>1</v>
      </c>
      <c r="J2268">
        <v>5</v>
      </c>
      <c r="K2268">
        <f>Table1[[#This Row],[Quantity]]*Table1[[#This Row],[Unit_Price]]</f>
        <v>39929</v>
      </c>
      <c r="L2268">
        <f>Table1[[#This Row],[Quantity]]*Table1[[#This Row],[Cost]]</f>
        <v>23957.4</v>
      </c>
      <c r="M2268">
        <f>Table1[[#This Row],[Sales]]-Table1[[#This Row],[Total_Cost]]</f>
        <v>15971.599999999999</v>
      </c>
      <c r="N2268" s="1">
        <f>Table1[[#This Row],[Profit]]/Table1[[#This Row],[Sales]]</f>
        <v>0.39999999999999997</v>
      </c>
      <c r="O2268" t="str">
        <f>TEXT(Table1[[#This Row],[Order_Date]],"mmmm")</f>
        <v>June</v>
      </c>
      <c r="P2268">
        <f>YEAR(Table1[[#This Row],[Order_Date]])</f>
        <v>2025</v>
      </c>
      <c r="Q2268" t="str">
        <f>"Q"&amp;ROUNDUP(MONTH(Table1[[#This Row],[Order_Date]])/3,0)</f>
        <v>Q2</v>
      </c>
    </row>
    <row r="2269" spans="1:17" x14ac:dyDescent="0.25">
      <c r="A2269" t="s">
        <v>3953</v>
      </c>
      <c r="B2269" t="s">
        <v>3895</v>
      </c>
      <c r="C2269" t="s">
        <v>2608</v>
      </c>
      <c r="D2269" t="s">
        <v>21</v>
      </c>
      <c r="E2269" t="str">
        <f>_xlfn.XLOOKUP(Table1[[#This Row],[Product_ID]],[1]!Table1[Product_ID],[1]!Table1[Product_Name])</f>
        <v>Electronics Product 77</v>
      </c>
      <c r="F2269" t="str">
        <f>_xlfn.XLOOKUP(Table1[[#This Row],[Product_ID]],[1]!Table1[Product_ID],[1]!Table1[Category])</f>
        <v>Electronics</v>
      </c>
      <c r="G2269">
        <f>_xlfn.XLOOKUP(Table1[[#This Row],[Product_ID]],[1]!Table1[Product_ID],[1]!Table1[Unit_Price])</f>
        <v>42787</v>
      </c>
      <c r="H2269">
        <f>_xlfn.XLOOKUP(Table1[[#This Row],[Product_ID]],[1]!Table1[Product_ID],[1]!Table1[Cost])</f>
        <v>29950.9</v>
      </c>
      <c r="I2269">
        <v>2</v>
      </c>
      <c r="J2269">
        <v>20</v>
      </c>
      <c r="K2269">
        <f>Table1[[#This Row],[Quantity]]*Table1[[#This Row],[Unit_Price]]</f>
        <v>85574</v>
      </c>
      <c r="L2269">
        <f>Table1[[#This Row],[Quantity]]*Table1[[#This Row],[Cost]]</f>
        <v>59901.8</v>
      </c>
      <c r="M2269">
        <f>Table1[[#This Row],[Sales]]-Table1[[#This Row],[Total_Cost]]</f>
        <v>25672.199999999997</v>
      </c>
      <c r="N2269" s="1">
        <f>Table1[[#This Row],[Profit]]/Table1[[#This Row],[Sales]]</f>
        <v>0.3</v>
      </c>
      <c r="O2269" t="str">
        <f>TEXT(Table1[[#This Row],[Order_Date]],"mmmm")</f>
        <v>September</v>
      </c>
      <c r="P2269">
        <f>YEAR(Table1[[#This Row],[Order_Date]])</f>
        <v>2025</v>
      </c>
      <c r="Q2269" t="str">
        <f>"Q"&amp;ROUNDUP(MONTH(Table1[[#This Row],[Order_Date]])/3,0)</f>
        <v>Q3</v>
      </c>
    </row>
    <row r="2270" spans="1:17" x14ac:dyDescent="0.25">
      <c r="A2270" t="s">
        <v>3954</v>
      </c>
      <c r="B2270" t="s">
        <v>1715</v>
      </c>
      <c r="C2270" t="s">
        <v>3955</v>
      </c>
      <c r="D2270" t="s">
        <v>264</v>
      </c>
      <c r="E2270" t="str">
        <f>_xlfn.XLOOKUP(Table1[[#This Row],[Product_ID]],[1]!Table1[Product_ID],[1]!Table1[Product_Name])</f>
        <v>Clothing Product 96</v>
      </c>
      <c r="F2270" t="str">
        <f>_xlfn.XLOOKUP(Table1[[#This Row],[Product_ID]],[1]!Table1[Product_ID],[1]!Table1[Category])</f>
        <v>Clothing</v>
      </c>
      <c r="G2270">
        <f>_xlfn.XLOOKUP(Table1[[#This Row],[Product_ID]],[1]!Table1[Product_ID],[1]!Table1[Unit_Price])</f>
        <v>483</v>
      </c>
      <c r="H2270">
        <f>_xlfn.XLOOKUP(Table1[[#This Row],[Product_ID]],[1]!Table1[Product_ID],[1]!Table1[Cost])</f>
        <v>289.8</v>
      </c>
      <c r="I2270">
        <v>4</v>
      </c>
      <c r="J2270">
        <v>5</v>
      </c>
      <c r="K2270">
        <f>Table1[[#This Row],[Quantity]]*Table1[[#This Row],[Unit_Price]]</f>
        <v>1932</v>
      </c>
      <c r="L2270">
        <f>Table1[[#This Row],[Quantity]]*Table1[[#This Row],[Cost]]</f>
        <v>1159.2</v>
      </c>
      <c r="M2270">
        <f>Table1[[#This Row],[Sales]]-Table1[[#This Row],[Total_Cost]]</f>
        <v>772.8</v>
      </c>
      <c r="N2270" s="1">
        <f>Table1[[#This Row],[Profit]]/Table1[[#This Row],[Sales]]</f>
        <v>0.39999999999999997</v>
      </c>
      <c r="O2270" t="str">
        <f>TEXT(Table1[[#This Row],[Order_Date]],"mmmm")</f>
        <v>July</v>
      </c>
      <c r="P2270">
        <f>YEAR(Table1[[#This Row],[Order_Date]])</f>
        <v>2025</v>
      </c>
      <c r="Q2270" t="str">
        <f>"Q"&amp;ROUNDUP(MONTH(Table1[[#This Row],[Order_Date]])/3,0)</f>
        <v>Q3</v>
      </c>
    </row>
    <row r="2271" spans="1:17" x14ac:dyDescent="0.25">
      <c r="A2271" t="s">
        <v>3956</v>
      </c>
      <c r="B2271" t="s">
        <v>3957</v>
      </c>
      <c r="C2271" t="s">
        <v>1397</v>
      </c>
      <c r="D2271" t="s">
        <v>373</v>
      </c>
      <c r="E2271" t="str">
        <f>_xlfn.XLOOKUP(Table1[[#This Row],[Product_ID]],[1]!Table1[Product_ID],[1]!Table1[Product_Name])</f>
        <v>Sports Product 26</v>
      </c>
      <c r="F2271" t="str">
        <f>_xlfn.XLOOKUP(Table1[[#This Row],[Product_ID]],[1]!Table1[Product_ID],[1]!Table1[Category])</f>
        <v>Sports</v>
      </c>
      <c r="G2271">
        <f>_xlfn.XLOOKUP(Table1[[#This Row],[Product_ID]],[1]!Table1[Product_ID],[1]!Table1[Unit_Price])</f>
        <v>4882</v>
      </c>
      <c r="H2271">
        <f>_xlfn.XLOOKUP(Table1[[#This Row],[Product_ID]],[1]!Table1[Product_ID],[1]!Table1[Cost])</f>
        <v>2929.2</v>
      </c>
      <c r="I2271">
        <v>5</v>
      </c>
      <c r="J2271">
        <v>10</v>
      </c>
      <c r="K2271">
        <f>Table1[[#This Row],[Quantity]]*Table1[[#This Row],[Unit_Price]]</f>
        <v>24410</v>
      </c>
      <c r="L2271">
        <f>Table1[[#This Row],[Quantity]]*Table1[[#This Row],[Cost]]</f>
        <v>14646</v>
      </c>
      <c r="M2271">
        <f>Table1[[#This Row],[Sales]]-Table1[[#This Row],[Total_Cost]]</f>
        <v>9764</v>
      </c>
      <c r="N2271" s="1">
        <f>Table1[[#This Row],[Profit]]/Table1[[#This Row],[Sales]]</f>
        <v>0.4</v>
      </c>
      <c r="O2271" t="str">
        <f>TEXT(Table1[[#This Row],[Order_Date]],"mmmm")</f>
        <v>July</v>
      </c>
      <c r="P2271">
        <f>YEAR(Table1[[#This Row],[Order_Date]])</f>
        <v>2024</v>
      </c>
      <c r="Q2271" t="str">
        <f>"Q"&amp;ROUNDUP(MONTH(Table1[[#This Row],[Order_Date]])/3,0)</f>
        <v>Q3</v>
      </c>
    </row>
    <row r="2272" spans="1:17" x14ac:dyDescent="0.25">
      <c r="A2272" t="s">
        <v>3958</v>
      </c>
      <c r="B2272" t="s">
        <v>1001</v>
      </c>
      <c r="C2272" t="s">
        <v>2661</v>
      </c>
      <c r="D2272" t="s">
        <v>585</v>
      </c>
      <c r="E2272" t="str">
        <f>_xlfn.XLOOKUP(Table1[[#This Row],[Product_ID]],[1]!Table1[Product_ID],[1]!Table1[Product_Name])</f>
        <v>Sports Product 80</v>
      </c>
      <c r="F2272" t="str">
        <f>_xlfn.XLOOKUP(Table1[[#This Row],[Product_ID]],[1]!Table1[Product_ID],[1]!Table1[Category])</f>
        <v>Sports</v>
      </c>
      <c r="G2272">
        <f>_xlfn.XLOOKUP(Table1[[#This Row],[Product_ID]],[1]!Table1[Product_ID],[1]!Table1[Unit_Price])</f>
        <v>4816</v>
      </c>
      <c r="H2272">
        <f>_xlfn.XLOOKUP(Table1[[#This Row],[Product_ID]],[1]!Table1[Product_ID],[1]!Table1[Cost])</f>
        <v>3371.2</v>
      </c>
      <c r="I2272">
        <v>1</v>
      </c>
      <c r="J2272">
        <v>20</v>
      </c>
      <c r="K2272">
        <f>Table1[[#This Row],[Quantity]]*Table1[[#This Row],[Unit_Price]]</f>
        <v>4816</v>
      </c>
      <c r="L2272">
        <f>Table1[[#This Row],[Quantity]]*Table1[[#This Row],[Cost]]</f>
        <v>3371.2</v>
      </c>
      <c r="M2272">
        <f>Table1[[#This Row],[Sales]]-Table1[[#This Row],[Total_Cost]]</f>
        <v>1444.8000000000002</v>
      </c>
      <c r="N2272" s="1">
        <f>Table1[[#This Row],[Profit]]/Table1[[#This Row],[Sales]]</f>
        <v>0.30000000000000004</v>
      </c>
      <c r="O2272" t="str">
        <f>TEXT(Table1[[#This Row],[Order_Date]],"mmmm")</f>
        <v>May</v>
      </c>
      <c r="P2272">
        <f>YEAR(Table1[[#This Row],[Order_Date]])</f>
        <v>2024</v>
      </c>
      <c r="Q2272" t="str">
        <f>"Q"&amp;ROUNDUP(MONTH(Table1[[#This Row],[Order_Date]])/3,0)</f>
        <v>Q2</v>
      </c>
    </row>
    <row r="2273" spans="1:17" x14ac:dyDescent="0.25">
      <c r="A2273" t="s">
        <v>3959</v>
      </c>
      <c r="B2273" t="s">
        <v>113</v>
      </c>
      <c r="C2273" t="s">
        <v>706</v>
      </c>
      <c r="D2273" t="s">
        <v>855</v>
      </c>
      <c r="E2273" t="str">
        <f>_xlfn.XLOOKUP(Table1[[#This Row],[Product_ID]],[1]!Table1[Product_ID],[1]!Table1[Product_Name])</f>
        <v>Sports Product 62</v>
      </c>
      <c r="F2273" t="str">
        <f>_xlfn.XLOOKUP(Table1[[#This Row],[Product_ID]],[1]!Table1[Product_ID],[1]!Table1[Category])</f>
        <v>Sports</v>
      </c>
      <c r="G2273">
        <f>_xlfn.XLOOKUP(Table1[[#This Row],[Product_ID]],[1]!Table1[Product_ID],[1]!Table1[Unit_Price])</f>
        <v>2777</v>
      </c>
      <c r="H2273">
        <f>_xlfn.XLOOKUP(Table1[[#This Row],[Product_ID]],[1]!Table1[Product_ID],[1]!Table1[Cost])</f>
        <v>1943.9</v>
      </c>
      <c r="I2273">
        <v>3</v>
      </c>
      <c r="J2273">
        <v>15</v>
      </c>
      <c r="K2273">
        <f>Table1[[#This Row],[Quantity]]*Table1[[#This Row],[Unit_Price]]</f>
        <v>8331</v>
      </c>
      <c r="L2273">
        <f>Table1[[#This Row],[Quantity]]*Table1[[#This Row],[Cost]]</f>
        <v>5831.7000000000007</v>
      </c>
      <c r="M2273">
        <f>Table1[[#This Row],[Sales]]-Table1[[#This Row],[Total_Cost]]</f>
        <v>2499.2999999999993</v>
      </c>
      <c r="N2273" s="1">
        <f>Table1[[#This Row],[Profit]]/Table1[[#This Row],[Sales]]</f>
        <v>0.29999999999999993</v>
      </c>
      <c r="O2273" t="str">
        <f>TEXT(Table1[[#This Row],[Order_Date]],"mmmm")</f>
        <v>July</v>
      </c>
      <c r="P2273">
        <f>YEAR(Table1[[#This Row],[Order_Date]])</f>
        <v>2025</v>
      </c>
      <c r="Q2273" t="str">
        <f>"Q"&amp;ROUNDUP(MONTH(Table1[[#This Row],[Order_Date]])/3,0)</f>
        <v>Q3</v>
      </c>
    </row>
    <row r="2274" spans="1:17" x14ac:dyDescent="0.25">
      <c r="A2274" t="s">
        <v>3960</v>
      </c>
      <c r="B2274" t="s">
        <v>3016</v>
      </c>
      <c r="C2274" t="s">
        <v>1223</v>
      </c>
      <c r="D2274" t="s">
        <v>13</v>
      </c>
      <c r="E2274" t="str">
        <f>_xlfn.XLOOKUP(Table1[[#This Row],[Product_ID]],[1]!Table1[Product_ID],[1]!Table1[Product_Name])</f>
        <v>Beauty Product 1</v>
      </c>
      <c r="F2274" t="str">
        <f>_xlfn.XLOOKUP(Table1[[#This Row],[Product_ID]],[1]!Table1[Product_ID],[1]!Table1[Category])</f>
        <v>Beauty</v>
      </c>
      <c r="G2274">
        <f>_xlfn.XLOOKUP(Table1[[#This Row],[Product_ID]],[1]!Table1[Product_ID],[1]!Table1[Unit_Price])</f>
        <v>1891</v>
      </c>
      <c r="H2274">
        <f>_xlfn.XLOOKUP(Table1[[#This Row],[Product_ID]],[1]!Table1[Product_ID],[1]!Table1[Cost])</f>
        <v>945.5</v>
      </c>
      <c r="I2274">
        <v>4</v>
      </c>
      <c r="J2274">
        <v>0</v>
      </c>
      <c r="K2274">
        <f>Table1[[#This Row],[Quantity]]*Table1[[#This Row],[Unit_Price]]</f>
        <v>7564</v>
      </c>
      <c r="L2274">
        <f>Table1[[#This Row],[Quantity]]*Table1[[#This Row],[Cost]]</f>
        <v>3782</v>
      </c>
      <c r="M2274">
        <f>Table1[[#This Row],[Sales]]-Table1[[#This Row],[Total_Cost]]</f>
        <v>3782</v>
      </c>
      <c r="N2274" s="1">
        <f>Table1[[#This Row],[Profit]]/Table1[[#This Row],[Sales]]</f>
        <v>0.5</v>
      </c>
      <c r="O2274" t="str">
        <f>TEXT(Table1[[#This Row],[Order_Date]],"mmmm")</f>
        <v>October</v>
      </c>
      <c r="P2274">
        <f>YEAR(Table1[[#This Row],[Order_Date]])</f>
        <v>2025</v>
      </c>
      <c r="Q2274" t="str">
        <f>"Q"&amp;ROUNDUP(MONTH(Table1[[#This Row],[Order_Date]])/3,0)</f>
        <v>Q4</v>
      </c>
    </row>
    <row r="2275" spans="1:17" x14ac:dyDescent="0.25">
      <c r="A2275" t="s">
        <v>3961</v>
      </c>
      <c r="B2275" t="s">
        <v>3533</v>
      </c>
      <c r="C2275" t="s">
        <v>2378</v>
      </c>
      <c r="D2275" t="s">
        <v>898</v>
      </c>
      <c r="E2275" t="str">
        <f>_xlfn.XLOOKUP(Table1[[#This Row],[Product_ID]],[1]!Table1[Product_ID],[1]!Table1[Product_Name])</f>
        <v>Sports Product 29</v>
      </c>
      <c r="F2275" t="str">
        <f>_xlfn.XLOOKUP(Table1[[#This Row],[Product_ID]],[1]!Table1[Product_ID],[1]!Table1[Category])</f>
        <v>Sports</v>
      </c>
      <c r="G2275">
        <f>_xlfn.XLOOKUP(Table1[[#This Row],[Product_ID]],[1]!Table1[Product_ID],[1]!Table1[Unit_Price])</f>
        <v>2105</v>
      </c>
      <c r="H2275">
        <f>_xlfn.XLOOKUP(Table1[[#This Row],[Product_ID]],[1]!Table1[Product_ID],[1]!Table1[Cost])</f>
        <v>1263</v>
      </c>
      <c r="I2275">
        <v>5</v>
      </c>
      <c r="J2275">
        <v>20</v>
      </c>
      <c r="K2275">
        <f>Table1[[#This Row],[Quantity]]*Table1[[#This Row],[Unit_Price]]</f>
        <v>10525</v>
      </c>
      <c r="L2275">
        <f>Table1[[#This Row],[Quantity]]*Table1[[#This Row],[Cost]]</f>
        <v>6315</v>
      </c>
      <c r="M2275">
        <f>Table1[[#This Row],[Sales]]-Table1[[#This Row],[Total_Cost]]</f>
        <v>4210</v>
      </c>
      <c r="N2275" s="1">
        <f>Table1[[#This Row],[Profit]]/Table1[[#This Row],[Sales]]</f>
        <v>0.4</v>
      </c>
      <c r="O2275" t="str">
        <f>TEXT(Table1[[#This Row],[Order_Date]],"mmmm")</f>
        <v>September</v>
      </c>
      <c r="P2275">
        <f>YEAR(Table1[[#This Row],[Order_Date]])</f>
        <v>2025</v>
      </c>
      <c r="Q2275" t="str">
        <f>"Q"&amp;ROUNDUP(MONTH(Table1[[#This Row],[Order_Date]])/3,0)</f>
        <v>Q3</v>
      </c>
    </row>
    <row r="2276" spans="1:17" x14ac:dyDescent="0.25">
      <c r="A2276" t="s">
        <v>3962</v>
      </c>
      <c r="B2276" t="s">
        <v>3192</v>
      </c>
      <c r="C2276" t="s">
        <v>1854</v>
      </c>
      <c r="D2276" t="s">
        <v>317</v>
      </c>
      <c r="E2276" t="str">
        <f>_xlfn.XLOOKUP(Table1[[#This Row],[Product_ID]],[1]!Table1[Product_ID],[1]!Table1[Product_Name])</f>
        <v>Beauty Product 90</v>
      </c>
      <c r="F2276" t="str">
        <f>_xlfn.XLOOKUP(Table1[[#This Row],[Product_ID]],[1]!Table1[Product_ID],[1]!Table1[Category])</f>
        <v>Beauty</v>
      </c>
      <c r="G2276">
        <f>_xlfn.XLOOKUP(Table1[[#This Row],[Product_ID]],[1]!Table1[Product_ID],[1]!Table1[Unit_Price])</f>
        <v>1510</v>
      </c>
      <c r="H2276">
        <f>_xlfn.XLOOKUP(Table1[[#This Row],[Product_ID]],[1]!Table1[Product_ID],[1]!Table1[Cost])</f>
        <v>755</v>
      </c>
      <c r="I2276">
        <v>3</v>
      </c>
      <c r="J2276">
        <v>5</v>
      </c>
      <c r="K2276">
        <f>Table1[[#This Row],[Quantity]]*Table1[[#This Row],[Unit_Price]]</f>
        <v>4530</v>
      </c>
      <c r="L2276">
        <f>Table1[[#This Row],[Quantity]]*Table1[[#This Row],[Cost]]</f>
        <v>2265</v>
      </c>
      <c r="M2276">
        <f>Table1[[#This Row],[Sales]]-Table1[[#This Row],[Total_Cost]]</f>
        <v>2265</v>
      </c>
      <c r="N2276" s="1">
        <f>Table1[[#This Row],[Profit]]/Table1[[#This Row],[Sales]]</f>
        <v>0.5</v>
      </c>
      <c r="O2276" t="str">
        <f>TEXT(Table1[[#This Row],[Order_Date]],"mmmm")</f>
        <v>August</v>
      </c>
      <c r="P2276">
        <f>YEAR(Table1[[#This Row],[Order_Date]])</f>
        <v>2025</v>
      </c>
      <c r="Q2276" t="str">
        <f>"Q"&amp;ROUNDUP(MONTH(Table1[[#This Row],[Order_Date]])/3,0)</f>
        <v>Q3</v>
      </c>
    </row>
    <row r="2277" spans="1:17" x14ac:dyDescent="0.25">
      <c r="A2277" t="s">
        <v>3963</v>
      </c>
      <c r="B2277" t="s">
        <v>861</v>
      </c>
      <c r="C2277" t="s">
        <v>919</v>
      </c>
      <c r="D2277" t="s">
        <v>471</v>
      </c>
      <c r="E2277" t="str">
        <f>_xlfn.XLOOKUP(Table1[[#This Row],[Product_ID]],[1]!Table1[Product_ID],[1]!Table1[Product_Name])</f>
        <v>Sports Product 66</v>
      </c>
      <c r="F2277" t="str">
        <f>_xlfn.XLOOKUP(Table1[[#This Row],[Product_ID]],[1]!Table1[Product_ID],[1]!Table1[Category])</f>
        <v>Sports</v>
      </c>
      <c r="G2277">
        <f>_xlfn.XLOOKUP(Table1[[#This Row],[Product_ID]],[1]!Table1[Product_ID],[1]!Table1[Unit_Price])</f>
        <v>4711</v>
      </c>
      <c r="H2277">
        <f>_xlfn.XLOOKUP(Table1[[#This Row],[Product_ID]],[1]!Table1[Product_ID],[1]!Table1[Cost])</f>
        <v>2826.6</v>
      </c>
      <c r="I2277">
        <v>1</v>
      </c>
      <c r="J2277">
        <v>15</v>
      </c>
      <c r="K2277">
        <f>Table1[[#This Row],[Quantity]]*Table1[[#This Row],[Unit_Price]]</f>
        <v>4711</v>
      </c>
      <c r="L2277">
        <f>Table1[[#This Row],[Quantity]]*Table1[[#This Row],[Cost]]</f>
        <v>2826.6</v>
      </c>
      <c r="M2277">
        <f>Table1[[#This Row],[Sales]]-Table1[[#This Row],[Total_Cost]]</f>
        <v>1884.4</v>
      </c>
      <c r="N2277" s="1">
        <f>Table1[[#This Row],[Profit]]/Table1[[#This Row],[Sales]]</f>
        <v>0.4</v>
      </c>
      <c r="O2277" t="str">
        <f>TEXT(Table1[[#This Row],[Order_Date]],"mmmm")</f>
        <v>January</v>
      </c>
      <c r="P2277">
        <f>YEAR(Table1[[#This Row],[Order_Date]])</f>
        <v>2024</v>
      </c>
      <c r="Q2277" t="str">
        <f>"Q"&amp;ROUNDUP(MONTH(Table1[[#This Row],[Order_Date]])/3,0)</f>
        <v>Q1</v>
      </c>
    </row>
    <row r="2278" spans="1:17" x14ac:dyDescent="0.25">
      <c r="A2278" t="s">
        <v>3964</v>
      </c>
      <c r="B2278" t="s">
        <v>1036</v>
      </c>
      <c r="C2278" t="s">
        <v>2395</v>
      </c>
      <c r="D2278" t="s">
        <v>230</v>
      </c>
      <c r="E2278" t="str">
        <f>_xlfn.XLOOKUP(Table1[[#This Row],[Product_ID]],[1]!Table1[Product_ID],[1]!Table1[Product_Name])</f>
        <v>Beauty Product 16</v>
      </c>
      <c r="F2278" t="str">
        <f>_xlfn.XLOOKUP(Table1[[#This Row],[Product_ID]],[1]!Table1[Product_ID],[1]!Table1[Category])</f>
        <v>Beauty</v>
      </c>
      <c r="G2278">
        <f>_xlfn.XLOOKUP(Table1[[#This Row],[Product_ID]],[1]!Table1[Product_ID],[1]!Table1[Unit_Price])</f>
        <v>1591</v>
      </c>
      <c r="H2278">
        <f>_xlfn.XLOOKUP(Table1[[#This Row],[Product_ID]],[1]!Table1[Product_ID],[1]!Table1[Cost])</f>
        <v>1113.7</v>
      </c>
      <c r="I2278">
        <v>1</v>
      </c>
      <c r="J2278">
        <v>5</v>
      </c>
      <c r="K2278">
        <f>Table1[[#This Row],[Quantity]]*Table1[[#This Row],[Unit_Price]]</f>
        <v>1591</v>
      </c>
      <c r="L2278">
        <f>Table1[[#This Row],[Quantity]]*Table1[[#This Row],[Cost]]</f>
        <v>1113.7</v>
      </c>
      <c r="M2278">
        <f>Table1[[#This Row],[Sales]]-Table1[[#This Row],[Total_Cost]]</f>
        <v>477.29999999999995</v>
      </c>
      <c r="N2278" s="1">
        <f>Table1[[#This Row],[Profit]]/Table1[[#This Row],[Sales]]</f>
        <v>0.3</v>
      </c>
      <c r="O2278" t="str">
        <f>TEXT(Table1[[#This Row],[Order_Date]],"mmmm")</f>
        <v>February</v>
      </c>
      <c r="P2278">
        <f>YEAR(Table1[[#This Row],[Order_Date]])</f>
        <v>2025</v>
      </c>
      <c r="Q2278" t="str">
        <f>"Q"&amp;ROUNDUP(MONTH(Table1[[#This Row],[Order_Date]])/3,0)</f>
        <v>Q1</v>
      </c>
    </row>
    <row r="2279" spans="1:17" x14ac:dyDescent="0.25">
      <c r="A2279" t="s">
        <v>3965</v>
      </c>
      <c r="B2279" t="s">
        <v>1587</v>
      </c>
      <c r="C2279" t="s">
        <v>998</v>
      </c>
      <c r="D2279" t="s">
        <v>654</v>
      </c>
      <c r="E2279" t="str">
        <f>_xlfn.XLOOKUP(Table1[[#This Row],[Product_ID]],[1]!Table1[Product_ID],[1]!Table1[Product_Name])</f>
        <v>Sports Product 40</v>
      </c>
      <c r="F2279" t="str">
        <f>_xlfn.XLOOKUP(Table1[[#This Row],[Product_ID]],[1]!Table1[Product_ID],[1]!Table1[Category])</f>
        <v>Sports</v>
      </c>
      <c r="G2279">
        <f>_xlfn.XLOOKUP(Table1[[#This Row],[Product_ID]],[1]!Table1[Product_ID],[1]!Table1[Unit_Price])</f>
        <v>6724</v>
      </c>
      <c r="H2279">
        <f>_xlfn.XLOOKUP(Table1[[#This Row],[Product_ID]],[1]!Table1[Product_ID],[1]!Table1[Cost])</f>
        <v>4034.4</v>
      </c>
      <c r="I2279">
        <v>2</v>
      </c>
      <c r="J2279">
        <v>10</v>
      </c>
      <c r="K2279">
        <f>Table1[[#This Row],[Quantity]]*Table1[[#This Row],[Unit_Price]]</f>
        <v>13448</v>
      </c>
      <c r="L2279">
        <f>Table1[[#This Row],[Quantity]]*Table1[[#This Row],[Cost]]</f>
        <v>8068.8</v>
      </c>
      <c r="M2279">
        <f>Table1[[#This Row],[Sales]]-Table1[[#This Row],[Total_Cost]]</f>
        <v>5379.2</v>
      </c>
      <c r="N2279" s="1">
        <f>Table1[[#This Row],[Profit]]/Table1[[#This Row],[Sales]]</f>
        <v>0.39999999999999997</v>
      </c>
      <c r="O2279" t="str">
        <f>TEXT(Table1[[#This Row],[Order_Date]],"mmmm")</f>
        <v>July</v>
      </c>
      <c r="P2279">
        <f>YEAR(Table1[[#This Row],[Order_Date]])</f>
        <v>2025</v>
      </c>
      <c r="Q2279" t="str">
        <f>"Q"&amp;ROUNDUP(MONTH(Table1[[#This Row],[Order_Date]])/3,0)</f>
        <v>Q3</v>
      </c>
    </row>
    <row r="2280" spans="1:17" x14ac:dyDescent="0.25">
      <c r="A2280" t="s">
        <v>3966</v>
      </c>
      <c r="B2280" t="s">
        <v>1427</v>
      </c>
      <c r="C2280" t="s">
        <v>1099</v>
      </c>
      <c r="D2280" t="s">
        <v>29</v>
      </c>
      <c r="E2280" t="str">
        <f>_xlfn.XLOOKUP(Table1[[#This Row],[Product_ID]],[1]!Table1[Product_ID],[1]!Table1[Product_Name])</f>
        <v>Beauty Product 18</v>
      </c>
      <c r="F2280" t="str">
        <f>_xlfn.XLOOKUP(Table1[[#This Row],[Product_ID]],[1]!Table1[Product_ID],[1]!Table1[Category])</f>
        <v>Beauty</v>
      </c>
      <c r="G2280">
        <f>_xlfn.XLOOKUP(Table1[[#This Row],[Product_ID]],[1]!Table1[Product_ID],[1]!Table1[Unit_Price])</f>
        <v>3985</v>
      </c>
      <c r="H2280">
        <f>_xlfn.XLOOKUP(Table1[[#This Row],[Product_ID]],[1]!Table1[Product_ID],[1]!Table1[Cost])</f>
        <v>2789.5</v>
      </c>
      <c r="I2280">
        <v>5</v>
      </c>
      <c r="J2280">
        <v>20</v>
      </c>
      <c r="K2280">
        <f>Table1[[#This Row],[Quantity]]*Table1[[#This Row],[Unit_Price]]</f>
        <v>19925</v>
      </c>
      <c r="L2280">
        <f>Table1[[#This Row],[Quantity]]*Table1[[#This Row],[Cost]]</f>
        <v>13947.5</v>
      </c>
      <c r="M2280">
        <f>Table1[[#This Row],[Sales]]-Table1[[#This Row],[Total_Cost]]</f>
        <v>5977.5</v>
      </c>
      <c r="N2280" s="1">
        <f>Table1[[#This Row],[Profit]]/Table1[[#This Row],[Sales]]</f>
        <v>0.3</v>
      </c>
      <c r="O2280" t="str">
        <f>TEXT(Table1[[#This Row],[Order_Date]],"mmmm")</f>
        <v>April</v>
      </c>
      <c r="P2280">
        <f>YEAR(Table1[[#This Row],[Order_Date]])</f>
        <v>2025</v>
      </c>
      <c r="Q2280" t="str">
        <f>"Q"&amp;ROUNDUP(MONTH(Table1[[#This Row],[Order_Date]])/3,0)</f>
        <v>Q2</v>
      </c>
    </row>
    <row r="2281" spans="1:17" x14ac:dyDescent="0.25">
      <c r="A2281" t="s">
        <v>3967</v>
      </c>
      <c r="B2281" t="s">
        <v>2865</v>
      </c>
      <c r="C2281" t="s">
        <v>1968</v>
      </c>
      <c r="D2281" t="s">
        <v>37</v>
      </c>
      <c r="E2281" t="str">
        <f>_xlfn.XLOOKUP(Table1[[#This Row],[Product_ID]],[1]!Table1[Product_ID],[1]!Table1[Product_Name])</f>
        <v>Home &amp; Kitchen Product 46</v>
      </c>
      <c r="F2281" t="str">
        <f>_xlfn.XLOOKUP(Table1[[#This Row],[Product_ID]],[1]!Table1[Product_ID],[1]!Table1[Category])</f>
        <v>Home &amp; Kitchen</v>
      </c>
      <c r="G2281">
        <f>_xlfn.XLOOKUP(Table1[[#This Row],[Product_ID]],[1]!Table1[Product_ID],[1]!Table1[Unit_Price])</f>
        <v>10604</v>
      </c>
      <c r="H2281">
        <f>_xlfn.XLOOKUP(Table1[[#This Row],[Product_ID]],[1]!Table1[Product_ID],[1]!Table1[Cost])</f>
        <v>5302</v>
      </c>
      <c r="I2281">
        <v>2</v>
      </c>
      <c r="J2281">
        <v>0</v>
      </c>
      <c r="K2281">
        <f>Table1[[#This Row],[Quantity]]*Table1[[#This Row],[Unit_Price]]</f>
        <v>21208</v>
      </c>
      <c r="L2281">
        <f>Table1[[#This Row],[Quantity]]*Table1[[#This Row],[Cost]]</f>
        <v>10604</v>
      </c>
      <c r="M2281">
        <f>Table1[[#This Row],[Sales]]-Table1[[#This Row],[Total_Cost]]</f>
        <v>10604</v>
      </c>
      <c r="N2281" s="1">
        <f>Table1[[#This Row],[Profit]]/Table1[[#This Row],[Sales]]</f>
        <v>0.5</v>
      </c>
      <c r="O2281" t="str">
        <f>TEXT(Table1[[#This Row],[Order_Date]],"mmmm")</f>
        <v>March</v>
      </c>
      <c r="P2281">
        <f>YEAR(Table1[[#This Row],[Order_Date]])</f>
        <v>2025</v>
      </c>
      <c r="Q2281" t="str">
        <f>"Q"&amp;ROUNDUP(MONTH(Table1[[#This Row],[Order_Date]])/3,0)</f>
        <v>Q1</v>
      </c>
    </row>
    <row r="2282" spans="1:17" x14ac:dyDescent="0.25">
      <c r="A2282" t="s">
        <v>3968</v>
      </c>
      <c r="B2282" t="s">
        <v>2259</v>
      </c>
      <c r="C2282" t="s">
        <v>1978</v>
      </c>
      <c r="D2282" t="s">
        <v>327</v>
      </c>
      <c r="E2282" t="str">
        <f>_xlfn.XLOOKUP(Table1[[#This Row],[Product_ID]],[1]!Table1[Product_ID],[1]!Table1[Product_Name])</f>
        <v>Electronics Product 55</v>
      </c>
      <c r="F2282" t="str">
        <f>_xlfn.XLOOKUP(Table1[[#This Row],[Product_ID]],[1]!Table1[Product_ID],[1]!Table1[Category])</f>
        <v>Electronics</v>
      </c>
      <c r="G2282">
        <f>_xlfn.XLOOKUP(Table1[[#This Row],[Product_ID]],[1]!Table1[Product_ID],[1]!Table1[Unit_Price])</f>
        <v>6621</v>
      </c>
      <c r="H2282">
        <f>_xlfn.XLOOKUP(Table1[[#This Row],[Product_ID]],[1]!Table1[Product_ID],[1]!Table1[Cost])</f>
        <v>3972.6</v>
      </c>
      <c r="I2282">
        <v>3</v>
      </c>
      <c r="J2282">
        <v>0</v>
      </c>
      <c r="K2282">
        <f>Table1[[#This Row],[Quantity]]*Table1[[#This Row],[Unit_Price]]</f>
        <v>19863</v>
      </c>
      <c r="L2282">
        <f>Table1[[#This Row],[Quantity]]*Table1[[#This Row],[Cost]]</f>
        <v>11917.8</v>
      </c>
      <c r="M2282">
        <f>Table1[[#This Row],[Sales]]-Table1[[#This Row],[Total_Cost]]</f>
        <v>7945.2000000000007</v>
      </c>
      <c r="N2282" s="1">
        <f>Table1[[#This Row],[Profit]]/Table1[[#This Row],[Sales]]</f>
        <v>0.4</v>
      </c>
      <c r="O2282" t="str">
        <f>TEXT(Table1[[#This Row],[Order_Date]],"mmmm")</f>
        <v>March</v>
      </c>
      <c r="P2282">
        <f>YEAR(Table1[[#This Row],[Order_Date]])</f>
        <v>2025</v>
      </c>
      <c r="Q2282" t="str">
        <f>"Q"&amp;ROUNDUP(MONTH(Table1[[#This Row],[Order_Date]])/3,0)</f>
        <v>Q1</v>
      </c>
    </row>
    <row r="2283" spans="1:17" x14ac:dyDescent="0.25">
      <c r="A2283" t="s">
        <v>3969</v>
      </c>
      <c r="B2283" t="s">
        <v>3268</v>
      </c>
      <c r="C2283" t="s">
        <v>2446</v>
      </c>
      <c r="D2283" t="s">
        <v>366</v>
      </c>
      <c r="E2283" t="str">
        <f>_xlfn.XLOOKUP(Table1[[#This Row],[Product_ID]],[1]!Table1[Product_ID],[1]!Table1[Product_Name])</f>
        <v>Home &amp; Kitchen Product 93</v>
      </c>
      <c r="F2283" t="str">
        <f>_xlfn.XLOOKUP(Table1[[#This Row],[Product_ID]],[1]!Table1[Product_ID],[1]!Table1[Category])</f>
        <v>Home &amp; Kitchen</v>
      </c>
      <c r="G2283">
        <f>_xlfn.XLOOKUP(Table1[[#This Row],[Product_ID]],[1]!Table1[Product_ID],[1]!Table1[Unit_Price])</f>
        <v>10597</v>
      </c>
      <c r="H2283">
        <f>_xlfn.XLOOKUP(Table1[[#This Row],[Product_ID]],[1]!Table1[Product_ID],[1]!Table1[Cost])</f>
        <v>5298.5</v>
      </c>
      <c r="I2283">
        <v>1</v>
      </c>
      <c r="J2283">
        <v>15</v>
      </c>
      <c r="K2283">
        <f>Table1[[#This Row],[Quantity]]*Table1[[#This Row],[Unit_Price]]</f>
        <v>10597</v>
      </c>
      <c r="L2283">
        <f>Table1[[#This Row],[Quantity]]*Table1[[#This Row],[Cost]]</f>
        <v>5298.5</v>
      </c>
      <c r="M2283">
        <f>Table1[[#This Row],[Sales]]-Table1[[#This Row],[Total_Cost]]</f>
        <v>5298.5</v>
      </c>
      <c r="N2283" s="1">
        <f>Table1[[#This Row],[Profit]]/Table1[[#This Row],[Sales]]</f>
        <v>0.5</v>
      </c>
      <c r="O2283" t="str">
        <f>TEXT(Table1[[#This Row],[Order_Date]],"mmmm")</f>
        <v>October</v>
      </c>
      <c r="P2283">
        <f>YEAR(Table1[[#This Row],[Order_Date]])</f>
        <v>2024</v>
      </c>
      <c r="Q2283" t="str">
        <f>"Q"&amp;ROUNDUP(MONTH(Table1[[#This Row],[Order_Date]])/3,0)</f>
        <v>Q4</v>
      </c>
    </row>
    <row r="2284" spans="1:17" x14ac:dyDescent="0.25">
      <c r="A2284" t="s">
        <v>3970</v>
      </c>
      <c r="B2284" t="s">
        <v>2037</v>
      </c>
      <c r="C2284" t="s">
        <v>2261</v>
      </c>
      <c r="D2284" t="s">
        <v>153</v>
      </c>
      <c r="E2284" t="str">
        <f>_xlfn.XLOOKUP(Table1[[#This Row],[Product_ID]],[1]!Table1[Product_ID],[1]!Table1[Product_Name])</f>
        <v>Beauty Product 98</v>
      </c>
      <c r="F2284" t="str">
        <f>_xlfn.XLOOKUP(Table1[[#This Row],[Product_ID]],[1]!Table1[Product_ID],[1]!Table1[Category])</f>
        <v>Beauty</v>
      </c>
      <c r="G2284">
        <f>_xlfn.XLOOKUP(Table1[[#This Row],[Product_ID]],[1]!Table1[Product_ID],[1]!Table1[Unit_Price])</f>
        <v>1661</v>
      </c>
      <c r="H2284">
        <f>_xlfn.XLOOKUP(Table1[[#This Row],[Product_ID]],[1]!Table1[Product_ID],[1]!Table1[Cost])</f>
        <v>830.5</v>
      </c>
      <c r="I2284">
        <v>2</v>
      </c>
      <c r="J2284">
        <v>10</v>
      </c>
      <c r="K2284">
        <f>Table1[[#This Row],[Quantity]]*Table1[[#This Row],[Unit_Price]]</f>
        <v>3322</v>
      </c>
      <c r="L2284">
        <f>Table1[[#This Row],[Quantity]]*Table1[[#This Row],[Cost]]</f>
        <v>1661</v>
      </c>
      <c r="M2284">
        <f>Table1[[#This Row],[Sales]]-Table1[[#This Row],[Total_Cost]]</f>
        <v>1661</v>
      </c>
      <c r="N2284" s="1">
        <f>Table1[[#This Row],[Profit]]/Table1[[#This Row],[Sales]]</f>
        <v>0.5</v>
      </c>
      <c r="O2284" t="str">
        <f>TEXT(Table1[[#This Row],[Order_Date]],"mmmm")</f>
        <v>October</v>
      </c>
      <c r="P2284">
        <f>YEAR(Table1[[#This Row],[Order_Date]])</f>
        <v>2024</v>
      </c>
      <c r="Q2284" t="str">
        <f>"Q"&amp;ROUNDUP(MONTH(Table1[[#This Row],[Order_Date]])/3,0)</f>
        <v>Q4</v>
      </c>
    </row>
    <row r="2285" spans="1:17" x14ac:dyDescent="0.25">
      <c r="A2285" t="s">
        <v>3971</v>
      </c>
      <c r="B2285" t="s">
        <v>3034</v>
      </c>
      <c r="C2285" t="s">
        <v>2344</v>
      </c>
      <c r="D2285" t="s">
        <v>146</v>
      </c>
      <c r="E2285" t="str">
        <f>_xlfn.XLOOKUP(Table1[[#This Row],[Product_ID]],[1]!Table1[Product_ID],[1]!Table1[Product_Name])</f>
        <v>Electronics Product 8</v>
      </c>
      <c r="F2285" t="str">
        <f>_xlfn.XLOOKUP(Table1[[#This Row],[Product_ID]],[1]!Table1[Product_ID],[1]!Table1[Category])</f>
        <v>Electronics</v>
      </c>
      <c r="G2285">
        <f>_xlfn.XLOOKUP(Table1[[#This Row],[Product_ID]],[1]!Table1[Product_ID],[1]!Table1[Unit_Price])</f>
        <v>41971</v>
      </c>
      <c r="H2285">
        <f>_xlfn.XLOOKUP(Table1[[#This Row],[Product_ID]],[1]!Table1[Product_ID],[1]!Table1[Cost])</f>
        <v>29379.7</v>
      </c>
      <c r="I2285">
        <v>5</v>
      </c>
      <c r="J2285">
        <v>15</v>
      </c>
      <c r="K2285">
        <f>Table1[[#This Row],[Quantity]]*Table1[[#This Row],[Unit_Price]]</f>
        <v>209855</v>
      </c>
      <c r="L2285">
        <f>Table1[[#This Row],[Quantity]]*Table1[[#This Row],[Cost]]</f>
        <v>146898.5</v>
      </c>
      <c r="M2285">
        <f>Table1[[#This Row],[Sales]]-Table1[[#This Row],[Total_Cost]]</f>
        <v>62956.5</v>
      </c>
      <c r="N2285" s="1">
        <f>Table1[[#This Row],[Profit]]/Table1[[#This Row],[Sales]]</f>
        <v>0.3</v>
      </c>
      <c r="O2285" t="str">
        <f>TEXT(Table1[[#This Row],[Order_Date]],"mmmm")</f>
        <v>May</v>
      </c>
      <c r="P2285">
        <f>YEAR(Table1[[#This Row],[Order_Date]])</f>
        <v>2025</v>
      </c>
      <c r="Q2285" t="str">
        <f>"Q"&amp;ROUNDUP(MONTH(Table1[[#This Row],[Order_Date]])/3,0)</f>
        <v>Q2</v>
      </c>
    </row>
    <row r="2286" spans="1:17" x14ac:dyDescent="0.25">
      <c r="A2286" t="s">
        <v>3972</v>
      </c>
      <c r="B2286" t="s">
        <v>467</v>
      </c>
      <c r="C2286" t="s">
        <v>1081</v>
      </c>
      <c r="D2286" t="s">
        <v>104</v>
      </c>
      <c r="E2286" t="str">
        <f>_xlfn.XLOOKUP(Table1[[#This Row],[Product_ID]],[1]!Table1[Product_ID],[1]!Table1[Product_Name])</f>
        <v>Electronics Product 72</v>
      </c>
      <c r="F2286" t="str">
        <f>_xlfn.XLOOKUP(Table1[[#This Row],[Product_ID]],[1]!Table1[Product_ID],[1]!Table1[Category])</f>
        <v>Electronics</v>
      </c>
      <c r="G2286">
        <f>_xlfn.XLOOKUP(Table1[[#This Row],[Product_ID]],[1]!Table1[Product_ID],[1]!Table1[Unit_Price])</f>
        <v>27555</v>
      </c>
      <c r="H2286">
        <f>_xlfn.XLOOKUP(Table1[[#This Row],[Product_ID]],[1]!Table1[Product_ID],[1]!Table1[Cost])</f>
        <v>19288.5</v>
      </c>
      <c r="I2286">
        <v>3</v>
      </c>
      <c r="J2286">
        <v>5</v>
      </c>
      <c r="K2286">
        <f>Table1[[#This Row],[Quantity]]*Table1[[#This Row],[Unit_Price]]</f>
        <v>82665</v>
      </c>
      <c r="L2286">
        <f>Table1[[#This Row],[Quantity]]*Table1[[#This Row],[Cost]]</f>
        <v>57865.5</v>
      </c>
      <c r="M2286">
        <f>Table1[[#This Row],[Sales]]-Table1[[#This Row],[Total_Cost]]</f>
        <v>24799.5</v>
      </c>
      <c r="N2286" s="1">
        <f>Table1[[#This Row],[Profit]]/Table1[[#This Row],[Sales]]</f>
        <v>0.3</v>
      </c>
      <c r="O2286" t="str">
        <f>TEXT(Table1[[#This Row],[Order_Date]],"mmmm")</f>
        <v>June</v>
      </c>
      <c r="P2286">
        <f>YEAR(Table1[[#This Row],[Order_Date]])</f>
        <v>2025</v>
      </c>
      <c r="Q2286" t="str">
        <f>"Q"&amp;ROUNDUP(MONTH(Table1[[#This Row],[Order_Date]])/3,0)</f>
        <v>Q2</v>
      </c>
    </row>
    <row r="2287" spans="1:17" x14ac:dyDescent="0.25">
      <c r="A2287" t="s">
        <v>3973</v>
      </c>
      <c r="B2287" t="s">
        <v>2577</v>
      </c>
      <c r="C2287" t="s">
        <v>3455</v>
      </c>
      <c r="D2287" t="s">
        <v>385</v>
      </c>
      <c r="E2287" t="str">
        <f>_xlfn.XLOOKUP(Table1[[#This Row],[Product_ID]],[1]!Table1[Product_ID],[1]!Table1[Product_Name])</f>
        <v>Sports Product 54</v>
      </c>
      <c r="F2287" t="str">
        <f>_xlfn.XLOOKUP(Table1[[#This Row],[Product_ID]],[1]!Table1[Product_ID],[1]!Table1[Category])</f>
        <v>Sports</v>
      </c>
      <c r="G2287">
        <f>_xlfn.XLOOKUP(Table1[[#This Row],[Product_ID]],[1]!Table1[Product_ID],[1]!Table1[Unit_Price])</f>
        <v>611</v>
      </c>
      <c r="H2287">
        <f>_xlfn.XLOOKUP(Table1[[#This Row],[Product_ID]],[1]!Table1[Product_ID],[1]!Table1[Cost])</f>
        <v>427.7</v>
      </c>
      <c r="I2287">
        <v>4</v>
      </c>
      <c r="J2287">
        <v>5</v>
      </c>
      <c r="K2287">
        <f>Table1[[#This Row],[Quantity]]*Table1[[#This Row],[Unit_Price]]</f>
        <v>2444</v>
      </c>
      <c r="L2287">
        <f>Table1[[#This Row],[Quantity]]*Table1[[#This Row],[Cost]]</f>
        <v>1710.8</v>
      </c>
      <c r="M2287">
        <f>Table1[[#This Row],[Sales]]-Table1[[#This Row],[Total_Cost]]</f>
        <v>733.2</v>
      </c>
      <c r="N2287" s="1">
        <f>Table1[[#This Row],[Profit]]/Table1[[#This Row],[Sales]]</f>
        <v>0.30000000000000004</v>
      </c>
      <c r="O2287" t="str">
        <f>TEXT(Table1[[#This Row],[Order_Date]],"mmmm")</f>
        <v>January</v>
      </c>
      <c r="P2287">
        <f>YEAR(Table1[[#This Row],[Order_Date]])</f>
        <v>2024</v>
      </c>
      <c r="Q2287" t="str">
        <f>"Q"&amp;ROUNDUP(MONTH(Table1[[#This Row],[Order_Date]])/3,0)</f>
        <v>Q1</v>
      </c>
    </row>
    <row r="2288" spans="1:17" x14ac:dyDescent="0.25">
      <c r="A2288" t="s">
        <v>3974</v>
      </c>
      <c r="B2288" t="s">
        <v>218</v>
      </c>
      <c r="C2288" t="s">
        <v>1453</v>
      </c>
      <c r="D2288" t="s">
        <v>898</v>
      </c>
      <c r="E2288" t="str">
        <f>_xlfn.XLOOKUP(Table1[[#This Row],[Product_ID]],[1]!Table1[Product_ID],[1]!Table1[Product_Name])</f>
        <v>Sports Product 29</v>
      </c>
      <c r="F2288" t="str">
        <f>_xlfn.XLOOKUP(Table1[[#This Row],[Product_ID]],[1]!Table1[Product_ID],[1]!Table1[Category])</f>
        <v>Sports</v>
      </c>
      <c r="G2288">
        <f>_xlfn.XLOOKUP(Table1[[#This Row],[Product_ID]],[1]!Table1[Product_ID],[1]!Table1[Unit_Price])</f>
        <v>2105</v>
      </c>
      <c r="H2288">
        <f>_xlfn.XLOOKUP(Table1[[#This Row],[Product_ID]],[1]!Table1[Product_ID],[1]!Table1[Cost])</f>
        <v>1263</v>
      </c>
      <c r="I2288">
        <v>2</v>
      </c>
      <c r="J2288">
        <v>0</v>
      </c>
      <c r="K2288">
        <f>Table1[[#This Row],[Quantity]]*Table1[[#This Row],[Unit_Price]]</f>
        <v>4210</v>
      </c>
      <c r="L2288">
        <f>Table1[[#This Row],[Quantity]]*Table1[[#This Row],[Cost]]</f>
        <v>2526</v>
      </c>
      <c r="M2288">
        <f>Table1[[#This Row],[Sales]]-Table1[[#This Row],[Total_Cost]]</f>
        <v>1684</v>
      </c>
      <c r="N2288" s="1">
        <f>Table1[[#This Row],[Profit]]/Table1[[#This Row],[Sales]]</f>
        <v>0.4</v>
      </c>
      <c r="O2288" t="str">
        <f>TEXT(Table1[[#This Row],[Order_Date]],"mmmm")</f>
        <v>November</v>
      </c>
      <c r="P2288">
        <f>YEAR(Table1[[#This Row],[Order_Date]])</f>
        <v>2024</v>
      </c>
      <c r="Q2288" t="str">
        <f>"Q"&amp;ROUNDUP(MONTH(Table1[[#This Row],[Order_Date]])/3,0)</f>
        <v>Q4</v>
      </c>
    </row>
    <row r="2289" spans="1:17" x14ac:dyDescent="0.25">
      <c r="A2289" t="s">
        <v>3975</v>
      </c>
      <c r="B2289" t="s">
        <v>2369</v>
      </c>
      <c r="C2289" t="s">
        <v>1653</v>
      </c>
      <c r="D2289" t="s">
        <v>127</v>
      </c>
      <c r="E2289" t="str">
        <f>_xlfn.XLOOKUP(Table1[[#This Row],[Product_ID]],[1]!Table1[Product_ID],[1]!Table1[Product_Name])</f>
        <v>Sports Product 75</v>
      </c>
      <c r="F2289" t="str">
        <f>_xlfn.XLOOKUP(Table1[[#This Row],[Product_ID]],[1]!Table1[Product_ID],[1]!Table1[Category])</f>
        <v>Sports</v>
      </c>
      <c r="G2289">
        <f>_xlfn.XLOOKUP(Table1[[#This Row],[Product_ID]],[1]!Table1[Product_ID],[1]!Table1[Unit_Price])</f>
        <v>5435</v>
      </c>
      <c r="H2289">
        <f>_xlfn.XLOOKUP(Table1[[#This Row],[Product_ID]],[1]!Table1[Product_ID],[1]!Table1[Cost])</f>
        <v>3804.5</v>
      </c>
      <c r="I2289">
        <v>3</v>
      </c>
      <c r="J2289">
        <v>20</v>
      </c>
      <c r="K2289">
        <f>Table1[[#This Row],[Quantity]]*Table1[[#This Row],[Unit_Price]]</f>
        <v>16305</v>
      </c>
      <c r="L2289">
        <f>Table1[[#This Row],[Quantity]]*Table1[[#This Row],[Cost]]</f>
        <v>11413.5</v>
      </c>
      <c r="M2289">
        <f>Table1[[#This Row],[Sales]]-Table1[[#This Row],[Total_Cost]]</f>
        <v>4891.5</v>
      </c>
      <c r="N2289" s="1">
        <f>Table1[[#This Row],[Profit]]/Table1[[#This Row],[Sales]]</f>
        <v>0.3</v>
      </c>
      <c r="O2289" t="str">
        <f>TEXT(Table1[[#This Row],[Order_Date]],"mmmm")</f>
        <v>October</v>
      </c>
      <c r="P2289">
        <f>YEAR(Table1[[#This Row],[Order_Date]])</f>
        <v>2025</v>
      </c>
      <c r="Q2289" t="str">
        <f>"Q"&amp;ROUNDUP(MONTH(Table1[[#This Row],[Order_Date]])/3,0)</f>
        <v>Q4</v>
      </c>
    </row>
    <row r="2290" spans="1:17" x14ac:dyDescent="0.25">
      <c r="A2290" t="s">
        <v>3976</v>
      </c>
      <c r="B2290" t="s">
        <v>741</v>
      </c>
      <c r="C2290" t="s">
        <v>3336</v>
      </c>
      <c r="D2290" t="s">
        <v>237</v>
      </c>
      <c r="E2290" t="str">
        <f>_xlfn.XLOOKUP(Table1[[#This Row],[Product_ID]],[1]!Table1[Product_ID],[1]!Table1[Product_Name])</f>
        <v>Sports Product 61</v>
      </c>
      <c r="F2290" t="str">
        <f>_xlfn.XLOOKUP(Table1[[#This Row],[Product_ID]],[1]!Table1[Product_ID],[1]!Table1[Category])</f>
        <v>Sports</v>
      </c>
      <c r="G2290">
        <f>_xlfn.XLOOKUP(Table1[[#This Row],[Product_ID]],[1]!Table1[Product_ID],[1]!Table1[Unit_Price])</f>
        <v>7170</v>
      </c>
      <c r="H2290">
        <f>_xlfn.XLOOKUP(Table1[[#This Row],[Product_ID]],[1]!Table1[Product_ID],[1]!Table1[Cost])</f>
        <v>3585</v>
      </c>
      <c r="I2290">
        <v>4</v>
      </c>
      <c r="J2290">
        <v>20</v>
      </c>
      <c r="K2290">
        <f>Table1[[#This Row],[Quantity]]*Table1[[#This Row],[Unit_Price]]</f>
        <v>28680</v>
      </c>
      <c r="L2290">
        <f>Table1[[#This Row],[Quantity]]*Table1[[#This Row],[Cost]]</f>
        <v>14340</v>
      </c>
      <c r="M2290">
        <f>Table1[[#This Row],[Sales]]-Table1[[#This Row],[Total_Cost]]</f>
        <v>14340</v>
      </c>
      <c r="N2290" s="1">
        <f>Table1[[#This Row],[Profit]]/Table1[[#This Row],[Sales]]</f>
        <v>0.5</v>
      </c>
      <c r="O2290" t="str">
        <f>TEXT(Table1[[#This Row],[Order_Date]],"mmmm")</f>
        <v>September</v>
      </c>
      <c r="P2290">
        <f>YEAR(Table1[[#This Row],[Order_Date]])</f>
        <v>2025</v>
      </c>
      <c r="Q2290" t="str">
        <f>"Q"&amp;ROUNDUP(MONTH(Table1[[#This Row],[Order_Date]])/3,0)</f>
        <v>Q3</v>
      </c>
    </row>
    <row r="2291" spans="1:17" x14ac:dyDescent="0.25">
      <c r="A2291" t="s">
        <v>3977</v>
      </c>
      <c r="B2291" t="s">
        <v>721</v>
      </c>
      <c r="C2291" t="s">
        <v>1644</v>
      </c>
      <c r="D2291" t="s">
        <v>654</v>
      </c>
      <c r="E2291" t="str">
        <f>_xlfn.XLOOKUP(Table1[[#This Row],[Product_ID]],[1]!Table1[Product_ID],[1]!Table1[Product_Name])</f>
        <v>Sports Product 40</v>
      </c>
      <c r="F2291" t="str">
        <f>_xlfn.XLOOKUP(Table1[[#This Row],[Product_ID]],[1]!Table1[Product_ID],[1]!Table1[Category])</f>
        <v>Sports</v>
      </c>
      <c r="G2291">
        <f>_xlfn.XLOOKUP(Table1[[#This Row],[Product_ID]],[1]!Table1[Product_ID],[1]!Table1[Unit_Price])</f>
        <v>6724</v>
      </c>
      <c r="H2291">
        <f>_xlfn.XLOOKUP(Table1[[#This Row],[Product_ID]],[1]!Table1[Product_ID],[1]!Table1[Cost])</f>
        <v>4034.4</v>
      </c>
      <c r="I2291">
        <v>4</v>
      </c>
      <c r="J2291">
        <v>15</v>
      </c>
      <c r="K2291">
        <f>Table1[[#This Row],[Quantity]]*Table1[[#This Row],[Unit_Price]]</f>
        <v>26896</v>
      </c>
      <c r="L2291">
        <f>Table1[[#This Row],[Quantity]]*Table1[[#This Row],[Cost]]</f>
        <v>16137.6</v>
      </c>
      <c r="M2291">
        <f>Table1[[#This Row],[Sales]]-Table1[[#This Row],[Total_Cost]]</f>
        <v>10758.4</v>
      </c>
      <c r="N2291" s="1">
        <f>Table1[[#This Row],[Profit]]/Table1[[#This Row],[Sales]]</f>
        <v>0.39999999999999997</v>
      </c>
      <c r="O2291" t="str">
        <f>TEXT(Table1[[#This Row],[Order_Date]],"mmmm")</f>
        <v>October</v>
      </c>
      <c r="P2291">
        <f>YEAR(Table1[[#This Row],[Order_Date]])</f>
        <v>2024</v>
      </c>
      <c r="Q2291" t="str">
        <f>"Q"&amp;ROUNDUP(MONTH(Table1[[#This Row],[Order_Date]])/3,0)</f>
        <v>Q4</v>
      </c>
    </row>
    <row r="2292" spans="1:17" x14ac:dyDescent="0.25">
      <c r="A2292" t="s">
        <v>3978</v>
      </c>
      <c r="B2292" t="s">
        <v>2072</v>
      </c>
      <c r="C2292" t="s">
        <v>2805</v>
      </c>
      <c r="D2292" t="s">
        <v>244</v>
      </c>
      <c r="E2292" t="str">
        <f>_xlfn.XLOOKUP(Table1[[#This Row],[Product_ID]],[1]!Table1[Product_ID],[1]!Table1[Product_Name])</f>
        <v>Beauty Product 100</v>
      </c>
      <c r="F2292" t="str">
        <f>_xlfn.XLOOKUP(Table1[[#This Row],[Product_ID]],[1]!Table1[Product_ID],[1]!Table1[Category])</f>
        <v>Beauty</v>
      </c>
      <c r="G2292">
        <f>_xlfn.XLOOKUP(Table1[[#This Row],[Product_ID]],[1]!Table1[Product_ID],[1]!Table1[Unit_Price])</f>
        <v>2523</v>
      </c>
      <c r="H2292">
        <f>_xlfn.XLOOKUP(Table1[[#This Row],[Product_ID]],[1]!Table1[Product_ID],[1]!Table1[Cost])</f>
        <v>1766.1</v>
      </c>
      <c r="I2292">
        <v>2</v>
      </c>
      <c r="J2292">
        <v>15</v>
      </c>
      <c r="K2292">
        <f>Table1[[#This Row],[Quantity]]*Table1[[#This Row],[Unit_Price]]</f>
        <v>5046</v>
      </c>
      <c r="L2292">
        <f>Table1[[#This Row],[Quantity]]*Table1[[#This Row],[Cost]]</f>
        <v>3532.2</v>
      </c>
      <c r="M2292">
        <f>Table1[[#This Row],[Sales]]-Table1[[#This Row],[Total_Cost]]</f>
        <v>1513.8000000000002</v>
      </c>
      <c r="N2292" s="1">
        <f>Table1[[#This Row],[Profit]]/Table1[[#This Row],[Sales]]</f>
        <v>0.30000000000000004</v>
      </c>
      <c r="O2292" t="str">
        <f>TEXT(Table1[[#This Row],[Order_Date]],"mmmm")</f>
        <v>August</v>
      </c>
      <c r="P2292">
        <f>YEAR(Table1[[#This Row],[Order_Date]])</f>
        <v>2025</v>
      </c>
      <c r="Q2292" t="str">
        <f>"Q"&amp;ROUNDUP(MONTH(Table1[[#This Row],[Order_Date]])/3,0)</f>
        <v>Q3</v>
      </c>
    </row>
    <row r="2293" spans="1:17" x14ac:dyDescent="0.25">
      <c r="A2293" t="s">
        <v>3979</v>
      </c>
      <c r="B2293" t="s">
        <v>1107</v>
      </c>
      <c r="C2293" t="s">
        <v>916</v>
      </c>
      <c r="D2293" t="s">
        <v>1034</v>
      </c>
      <c r="E2293" t="str">
        <f>_xlfn.XLOOKUP(Table1[[#This Row],[Product_ID]],[1]!Table1[Product_ID],[1]!Table1[Product_Name])</f>
        <v>Electronics Product 36</v>
      </c>
      <c r="F2293" t="str">
        <f>_xlfn.XLOOKUP(Table1[[#This Row],[Product_ID]],[1]!Table1[Product_ID],[1]!Table1[Category])</f>
        <v>Electronics</v>
      </c>
      <c r="G2293">
        <f>_xlfn.XLOOKUP(Table1[[#This Row],[Product_ID]],[1]!Table1[Product_ID],[1]!Table1[Unit_Price])</f>
        <v>3046</v>
      </c>
      <c r="H2293">
        <f>_xlfn.XLOOKUP(Table1[[#This Row],[Product_ID]],[1]!Table1[Product_ID],[1]!Table1[Cost])</f>
        <v>1827.6</v>
      </c>
      <c r="I2293">
        <v>3</v>
      </c>
      <c r="J2293">
        <v>20</v>
      </c>
      <c r="K2293">
        <f>Table1[[#This Row],[Quantity]]*Table1[[#This Row],[Unit_Price]]</f>
        <v>9138</v>
      </c>
      <c r="L2293">
        <f>Table1[[#This Row],[Quantity]]*Table1[[#This Row],[Cost]]</f>
        <v>5482.7999999999993</v>
      </c>
      <c r="M2293">
        <f>Table1[[#This Row],[Sales]]-Table1[[#This Row],[Total_Cost]]</f>
        <v>3655.2000000000007</v>
      </c>
      <c r="N2293" s="1">
        <f>Table1[[#This Row],[Profit]]/Table1[[#This Row],[Sales]]</f>
        <v>0.40000000000000008</v>
      </c>
      <c r="O2293" t="str">
        <f>TEXT(Table1[[#This Row],[Order_Date]],"mmmm")</f>
        <v>December</v>
      </c>
      <c r="P2293">
        <f>YEAR(Table1[[#This Row],[Order_Date]])</f>
        <v>2024</v>
      </c>
      <c r="Q2293" t="str">
        <f>"Q"&amp;ROUNDUP(MONTH(Table1[[#This Row],[Order_Date]])/3,0)</f>
        <v>Q4</v>
      </c>
    </row>
    <row r="2294" spans="1:17" x14ac:dyDescent="0.25">
      <c r="A2294" t="s">
        <v>3980</v>
      </c>
      <c r="B2294" t="s">
        <v>694</v>
      </c>
      <c r="C2294" t="s">
        <v>2187</v>
      </c>
      <c r="D2294" t="s">
        <v>63</v>
      </c>
      <c r="E2294" t="str">
        <f>_xlfn.XLOOKUP(Table1[[#This Row],[Product_ID]],[1]!Table1[Product_ID],[1]!Table1[Product_Name])</f>
        <v>Clothing Product 17</v>
      </c>
      <c r="F2294" t="str">
        <f>_xlfn.XLOOKUP(Table1[[#This Row],[Product_ID]],[1]!Table1[Product_ID],[1]!Table1[Category])</f>
        <v>Clothing</v>
      </c>
      <c r="G2294">
        <f>_xlfn.XLOOKUP(Table1[[#This Row],[Product_ID]],[1]!Table1[Product_ID],[1]!Table1[Unit_Price])</f>
        <v>978</v>
      </c>
      <c r="H2294">
        <f>_xlfn.XLOOKUP(Table1[[#This Row],[Product_ID]],[1]!Table1[Product_ID],[1]!Table1[Cost])</f>
        <v>684.6</v>
      </c>
      <c r="I2294">
        <v>2</v>
      </c>
      <c r="J2294">
        <v>5</v>
      </c>
      <c r="K2294">
        <f>Table1[[#This Row],[Quantity]]*Table1[[#This Row],[Unit_Price]]</f>
        <v>1956</v>
      </c>
      <c r="L2294">
        <f>Table1[[#This Row],[Quantity]]*Table1[[#This Row],[Cost]]</f>
        <v>1369.2</v>
      </c>
      <c r="M2294">
        <f>Table1[[#This Row],[Sales]]-Table1[[#This Row],[Total_Cost]]</f>
        <v>586.79999999999995</v>
      </c>
      <c r="N2294" s="1">
        <f>Table1[[#This Row],[Profit]]/Table1[[#This Row],[Sales]]</f>
        <v>0.3</v>
      </c>
      <c r="O2294" t="str">
        <f>TEXT(Table1[[#This Row],[Order_Date]],"mmmm")</f>
        <v>January</v>
      </c>
      <c r="P2294">
        <f>YEAR(Table1[[#This Row],[Order_Date]])</f>
        <v>2025</v>
      </c>
      <c r="Q2294" t="str">
        <f>"Q"&amp;ROUNDUP(MONTH(Table1[[#This Row],[Order_Date]])/3,0)</f>
        <v>Q1</v>
      </c>
    </row>
    <row r="2295" spans="1:17" x14ac:dyDescent="0.25">
      <c r="A2295" t="s">
        <v>3981</v>
      </c>
      <c r="B2295" t="s">
        <v>419</v>
      </c>
      <c r="C2295" t="s">
        <v>405</v>
      </c>
      <c r="D2295" t="s">
        <v>21</v>
      </c>
      <c r="E2295" t="str">
        <f>_xlfn.XLOOKUP(Table1[[#This Row],[Product_ID]],[1]!Table1[Product_ID],[1]!Table1[Product_Name])</f>
        <v>Electronics Product 77</v>
      </c>
      <c r="F2295" t="str">
        <f>_xlfn.XLOOKUP(Table1[[#This Row],[Product_ID]],[1]!Table1[Product_ID],[1]!Table1[Category])</f>
        <v>Electronics</v>
      </c>
      <c r="G2295">
        <f>_xlfn.XLOOKUP(Table1[[#This Row],[Product_ID]],[1]!Table1[Product_ID],[1]!Table1[Unit_Price])</f>
        <v>42787</v>
      </c>
      <c r="H2295">
        <f>_xlfn.XLOOKUP(Table1[[#This Row],[Product_ID]],[1]!Table1[Product_ID],[1]!Table1[Cost])</f>
        <v>29950.9</v>
      </c>
      <c r="I2295">
        <v>1</v>
      </c>
      <c r="J2295">
        <v>5</v>
      </c>
      <c r="K2295">
        <f>Table1[[#This Row],[Quantity]]*Table1[[#This Row],[Unit_Price]]</f>
        <v>42787</v>
      </c>
      <c r="L2295">
        <f>Table1[[#This Row],[Quantity]]*Table1[[#This Row],[Cost]]</f>
        <v>29950.9</v>
      </c>
      <c r="M2295">
        <f>Table1[[#This Row],[Sales]]-Table1[[#This Row],[Total_Cost]]</f>
        <v>12836.099999999999</v>
      </c>
      <c r="N2295" s="1">
        <f>Table1[[#This Row],[Profit]]/Table1[[#This Row],[Sales]]</f>
        <v>0.3</v>
      </c>
      <c r="O2295" t="str">
        <f>TEXT(Table1[[#This Row],[Order_Date]],"mmmm")</f>
        <v>April</v>
      </c>
      <c r="P2295">
        <f>YEAR(Table1[[#This Row],[Order_Date]])</f>
        <v>2025</v>
      </c>
      <c r="Q2295" t="str">
        <f>"Q"&amp;ROUNDUP(MONTH(Table1[[#This Row],[Order_Date]])/3,0)</f>
        <v>Q2</v>
      </c>
    </row>
    <row r="2296" spans="1:17" x14ac:dyDescent="0.25">
      <c r="A2296" t="s">
        <v>3982</v>
      </c>
      <c r="B2296" t="s">
        <v>849</v>
      </c>
      <c r="C2296" t="s">
        <v>3924</v>
      </c>
      <c r="D2296" t="s">
        <v>563</v>
      </c>
      <c r="E2296" t="str">
        <f>_xlfn.XLOOKUP(Table1[[#This Row],[Product_ID]],[1]!Table1[Product_ID],[1]!Table1[Product_Name])</f>
        <v>Beauty Product 60</v>
      </c>
      <c r="F2296" t="str">
        <f>_xlfn.XLOOKUP(Table1[[#This Row],[Product_ID]],[1]!Table1[Product_ID],[1]!Table1[Category])</f>
        <v>Beauty</v>
      </c>
      <c r="G2296">
        <f>_xlfn.XLOOKUP(Table1[[#This Row],[Product_ID]],[1]!Table1[Product_ID],[1]!Table1[Unit_Price])</f>
        <v>758</v>
      </c>
      <c r="H2296">
        <f>_xlfn.XLOOKUP(Table1[[#This Row],[Product_ID]],[1]!Table1[Product_ID],[1]!Table1[Cost])</f>
        <v>530.6</v>
      </c>
      <c r="I2296">
        <v>5</v>
      </c>
      <c r="J2296">
        <v>10</v>
      </c>
      <c r="K2296">
        <f>Table1[[#This Row],[Quantity]]*Table1[[#This Row],[Unit_Price]]</f>
        <v>3790</v>
      </c>
      <c r="L2296">
        <f>Table1[[#This Row],[Quantity]]*Table1[[#This Row],[Cost]]</f>
        <v>2653</v>
      </c>
      <c r="M2296">
        <f>Table1[[#This Row],[Sales]]-Table1[[#This Row],[Total_Cost]]</f>
        <v>1137</v>
      </c>
      <c r="N2296" s="1">
        <f>Table1[[#This Row],[Profit]]/Table1[[#This Row],[Sales]]</f>
        <v>0.3</v>
      </c>
      <c r="O2296" t="str">
        <f>TEXT(Table1[[#This Row],[Order_Date]],"mmmm")</f>
        <v>June</v>
      </c>
      <c r="P2296">
        <f>YEAR(Table1[[#This Row],[Order_Date]])</f>
        <v>2025</v>
      </c>
      <c r="Q2296" t="str">
        <f>"Q"&amp;ROUNDUP(MONTH(Table1[[#This Row],[Order_Date]])/3,0)</f>
        <v>Q2</v>
      </c>
    </row>
    <row r="2297" spans="1:17" x14ac:dyDescent="0.25">
      <c r="A2297" t="s">
        <v>3983</v>
      </c>
      <c r="B2297" t="s">
        <v>133</v>
      </c>
      <c r="C2297" t="s">
        <v>1138</v>
      </c>
      <c r="D2297" t="s">
        <v>1034</v>
      </c>
      <c r="E2297" t="str">
        <f>_xlfn.XLOOKUP(Table1[[#This Row],[Product_ID]],[1]!Table1[Product_ID],[1]!Table1[Product_Name])</f>
        <v>Electronics Product 36</v>
      </c>
      <c r="F2297" t="str">
        <f>_xlfn.XLOOKUP(Table1[[#This Row],[Product_ID]],[1]!Table1[Product_ID],[1]!Table1[Category])</f>
        <v>Electronics</v>
      </c>
      <c r="G2297">
        <f>_xlfn.XLOOKUP(Table1[[#This Row],[Product_ID]],[1]!Table1[Product_ID],[1]!Table1[Unit_Price])</f>
        <v>3046</v>
      </c>
      <c r="H2297">
        <f>_xlfn.XLOOKUP(Table1[[#This Row],[Product_ID]],[1]!Table1[Product_ID],[1]!Table1[Cost])</f>
        <v>1827.6</v>
      </c>
      <c r="I2297">
        <v>3</v>
      </c>
      <c r="J2297">
        <v>10</v>
      </c>
      <c r="K2297">
        <f>Table1[[#This Row],[Quantity]]*Table1[[#This Row],[Unit_Price]]</f>
        <v>9138</v>
      </c>
      <c r="L2297">
        <f>Table1[[#This Row],[Quantity]]*Table1[[#This Row],[Cost]]</f>
        <v>5482.7999999999993</v>
      </c>
      <c r="M2297">
        <f>Table1[[#This Row],[Sales]]-Table1[[#This Row],[Total_Cost]]</f>
        <v>3655.2000000000007</v>
      </c>
      <c r="N2297" s="1">
        <f>Table1[[#This Row],[Profit]]/Table1[[#This Row],[Sales]]</f>
        <v>0.40000000000000008</v>
      </c>
      <c r="O2297" t="str">
        <f>TEXT(Table1[[#This Row],[Order_Date]],"mmmm")</f>
        <v>May</v>
      </c>
      <c r="P2297">
        <f>YEAR(Table1[[#This Row],[Order_Date]])</f>
        <v>2025</v>
      </c>
      <c r="Q2297" t="str">
        <f>"Q"&amp;ROUNDUP(MONTH(Table1[[#This Row],[Order_Date]])/3,0)</f>
        <v>Q2</v>
      </c>
    </row>
    <row r="2298" spans="1:17" x14ac:dyDescent="0.25">
      <c r="A2298" t="s">
        <v>3984</v>
      </c>
      <c r="B2298" t="s">
        <v>204</v>
      </c>
      <c r="C2298" t="s">
        <v>3985</v>
      </c>
      <c r="D2298" t="s">
        <v>327</v>
      </c>
      <c r="E2298" t="str">
        <f>_xlfn.XLOOKUP(Table1[[#This Row],[Product_ID]],[1]!Table1[Product_ID],[1]!Table1[Product_Name])</f>
        <v>Electronics Product 55</v>
      </c>
      <c r="F2298" t="str">
        <f>_xlfn.XLOOKUP(Table1[[#This Row],[Product_ID]],[1]!Table1[Product_ID],[1]!Table1[Category])</f>
        <v>Electronics</v>
      </c>
      <c r="G2298">
        <f>_xlfn.XLOOKUP(Table1[[#This Row],[Product_ID]],[1]!Table1[Product_ID],[1]!Table1[Unit_Price])</f>
        <v>6621</v>
      </c>
      <c r="H2298">
        <f>_xlfn.XLOOKUP(Table1[[#This Row],[Product_ID]],[1]!Table1[Product_ID],[1]!Table1[Cost])</f>
        <v>3972.6</v>
      </c>
      <c r="I2298">
        <v>5</v>
      </c>
      <c r="J2298">
        <v>15</v>
      </c>
      <c r="K2298">
        <f>Table1[[#This Row],[Quantity]]*Table1[[#This Row],[Unit_Price]]</f>
        <v>33105</v>
      </c>
      <c r="L2298">
        <f>Table1[[#This Row],[Quantity]]*Table1[[#This Row],[Cost]]</f>
        <v>19863</v>
      </c>
      <c r="M2298">
        <f>Table1[[#This Row],[Sales]]-Table1[[#This Row],[Total_Cost]]</f>
        <v>13242</v>
      </c>
      <c r="N2298" s="1">
        <f>Table1[[#This Row],[Profit]]/Table1[[#This Row],[Sales]]</f>
        <v>0.4</v>
      </c>
      <c r="O2298" t="str">
        <f>TEXT(Table1[[#This Row],[Order_Date]],"mmmm")</f>
        <v>March</v>
      </c>
      <c r="P2298">
        <f>YEAR(Table1[[#This Row],[Order_Date]])</f>
        <v>2024</v>
      </c>
      <c r="Q2298" t="str">
        <f>"Q"&amp;ROUNDUP(MONTH(Table1[[#This Row],[Order_Date]])/3,0)</f>
        <v>Q1</v>
      </c>
    </row>
    <row r="2299" spans="1:17" x14ac:dyDescent="0.25">
      <c r="A2299" t="s">
        <v>3986</v>
      </c>
      <c r="B2299" t="s">
        <v>609</v>
      </c>
      <c r="C2299" t="s">
        <v>3256</v>
      </c>
      <c r="D2299" t="s">
        <v>567</v>
      </c>
      <c r="E2299" t="str">
        <f>_xlfn.XLOOKUP(Table1[[#This Row],[Product_ID]],[1]!Table1[Product_ID],[1]!Table1[Product_Name])</f>
        <v>Beauty Product 52</v>
      </c>
      <c r="F2299" t="str">
        <f>_xlfn.XLOOKUP(Table1[[#This Row],[Product_ID]],[1]!Table1[Product_ID],[1]!Table1[Category])</f>
        <v>Beauty</v>
      </c>
      <c r="G2299">
        <f>_xlfn.XLOOKUP(Table1[[#This Row],[Product_ID]],[1]!Table1[Product_ID],[1]!Table1[Unit_Price])</f>
        <v>192</v>
      </c>
      <c r="H2299">
        <f>_xlfn.XLOOKUP(Table1[[#This Row],[Product_ID]],[1]!Table1[Product_ID],[1]!Table1[Cost])</f>
        <v>96</v>
      </c>
      <c r="I2299">
        <v>2</v>
      </c>
      <c r="J2299">
        <v>5</v>
      </c>
      <c r="K2299">
        <f>Table1[[#This Row],[Quantity]]*Table1[[#This Row],[Unit_Price]]</f>
        <v>384</v>
      </c>
      <c r="L2299">
        <f>Table1[[#This Row],[Quantity]]*Table1[[#This Row],[Cost]]</f>
        <v>192</v>
      </c>
      <c r="M2299">
        <f>Table1[[#This Row],[Sales]]-Table1[[#This Row],[Total_Cost]]</f>
        <v>192</v>
      </c>
      <c r="N2299" s="1">
        <f>Table1[[#This Row],[Profit]]/Table1[[#This Row],[Sales]]</f>
        <v>0.5</v>
      </c>
      <c r="O2299" t="str">
        <f>TEXT(Table1[[#This Row],[Order_Date]],"mmmm")</f>
        <v>September</v>
      </c>
      <c r="P2299">
        <f>YEAR(Table1[[#This Row],[Order_Date]])</f>
        <v>2024</v>
      </c>
      <c r="Q2299" t="str">
        <f>"Q"&amp;ROUNDUP(MONTH(Table1[[#This Row],[Order_Date]])/3,0)</f>
        <v>Q3</v>
      </c>
    </row>
    <row r="2300" spans="1:17" x14ac:dyDescent="0.25">
      <c r="A2300" t="s">
        <v>3987</v>
      </c>
      <c r="B2300" t="s">
        <v>864</v>
      </c>
      <c r="C2300" t="s">
        <v>1343</v>
      </c>
      <c r="D2300" t="s">
        <v>96</v>
      </c>
      <c r="E2300" t="str">
        <f>_xlfn.XLOOKUP(Table1[[#This Row],[Product_ID]],[1]!Table1[Product_ID],[1]!Table1[Product_Name])</f>
        <v>Electronics Product 91</v>
      </c>
      <c r="F2300" t="str">
        <f>_xlfn.XLOOKUP(Table1[[#This Row],[Product_ID]],[1]!Table1[Product_ID],[1]!Table1[Category])</f>
        <v>Electronics</v>
      </c>
      <c r="G2300">
        <f>_xlfn.XLOOKUP(Table1[[#This Row],[Product_ID]],[1]!Table1[Product_ID],[1]!Table1[Unit_Price])</f>
        <v>45348</v>
      </c>
      <c r="H2300">
        <f>_xlfn.XLOOKUP(Table1[[#This Row],[Product_ID]],[1]!Table1[Product_ID],[1]!Table1[Cost])</f>
        <v>27208.799999999999</v>
      </c>
      <c r="I2300">
        <v>2</v>
      </c>
      <c r="J2300">
        <v>15</v>
      </c>
      <c r="K2300">
        <f>Table1[[#This Row],[Quantity]]*Table1[[#This Row],[Unit_Price]]</f>
        <v>90696</v>
      </c>
      <c r="L2300">
        <f>Table1[[#This Row],[Quantity]]*Table1[[#This Row],[Cost]]</f>
        <v>54417.599999999999</v>
      </c>
      <c r="M2300">
        <f>Table1[[#This Row],[Sales]]-Table1[[#This Row],[Total_Cost]]</f>
        <v>36278.400000000001</v>
      </c>
      <c r="N2300" s="1">
        <f>Table1[[#This Row],[Profit]]/Table1[[#This Row],[Sales]]</f>
        <v>0.4</v>
      </c>
      <c r="O2300" t="str">
        <f>TEXT(Table1[[#This Row],[Order_Date]],"mmmm")</f>
        <v>December</v>
      </c>
      <c r="P2300">
        <f>YEAR(Table1[[#This Row],[Order_Date]])</f>
        <v>2024</v>
      </c>
      <c r="Q2300" t="str">
        <f>"Q"&amp;ROUNDUP(MONTH(Table1[[#This Row],[Order_Date]])/3,0)</f>
        <v>Q4</v>
      </c>
    </row>
    <row r="2301" spans="1:17" x14ac:dyDescent="0.25">
      <c r="A2301" t="s">
        <v>3988</v>
      </c>
      <c r="B2301" t="s">
        <v>1430</v>
      </c>
      <c r="C2301" t="s">
        <v>400</v>
      </c>
      <c r="D2301" t="s">
        <v>317</v>
      </c>
      <c r="E2301" t="str">
        <f>_xlfn.XLOOKUP(Table1[[#This Row],[Product_ID]],[1]!Table1[Product_ID],[1]!Table1[Product_Name])</f>
        <v>Beauty Product 90</v>
      </c>
      <c r="F2301" t="str">
        <f>_xlfn.XLOOKUP(Table1[[#This Row],[Product_ID]],[1]!Table1[Product_ID],[1]!Table1[Category])</f>
        <v>Beauty</v>
      </c>
      <c r="G2301">
        <f>_xlfn.XLOOKUP(Table1[[#This Row],[Product_ID]],[1]!Table1[Product_ID],[1]!Table1[Unit_Price])</f>
        <v>1510</v>
      </c>
      <c r="H2301">
        <f>_xlfn.XLOOKUP(Table1[[#This Row],[Product_ID]],[1]!Table1[Product_ID],[1]!Table1[Cost])</f>
        <v>755</v>
      </c>
      <c r="I2301">
        <v>2</v>
      </c>
      <c r="J2301">
        <v>20</v>
      </c>
      <c r="K2301">
        <f>Table1[[#This Row],[Quantity]]*Table1[[#This Row],[Unit_Price]]</f>
        <v>3020</v>
      </c>
      <c r="L2301">
        <f>Table1[[#This Row],[Quantity]]*Table1[[#This Row],[Cost]]</f>
        <v>1510</v>
      </c>
      <c r="M2301">
        <f>Table1[[#This Row],[Sales]]-Table1[[#This Row],[Total_Cost]]</f>
        <v>1510</v>
      </c>
      <c r="N2301" s="1">
        <f>Table1[[#This Row],[Profit]]/Table1[[#This Row],[Sales]]</f>
        <v>0.5</v>
      </c>
      <c r="O2301" t="str">
        <f>TEXT(Table1[[#This Row],[Order_Date]],"mmmm")</f>
        <v>December</v>
      </c>
      <c r="P2301">
        <f>YEAR(Table1[[#This Row],[Order_Date]])</f>
        <v>2025</v>
      </c>
      <c r="Q2301" t="str">
        <f>"Q"&amp;ROUNDUP(MONTH(Table1[[#This Row],[Order_Date]])/3,0)</f>
        <v>Q4</v>
      </c>
    </row>
    <row r="2302" spans="1:17" x14ac:dyDescent="0.25">
      <c r="A2302" t="s">
        <v>3989</v>
      </c>
      <c r="B2302" t="s">
        <v>1313</v>
      </c>
      <c r="C2302" t="s">
        <v>505</v>
      </c>
      <c r="D2302" t="s">
        <v>237</v>
      </c>
      <c r="E2302" t="str">
        <f>_xlfn.XLOOKUP(Table1[[#This Row],[Product_ID]],[1]!Table1[Product_ID],[1]!Table1[Product_Name])</f>
        <v>Sports Product 61</v>
      </c>
      <c r="F2302" t="str">
        <f>_xlfn.XLOOKUP(Table1[[#This Row],[Product_ID]],[1]!Table1[Product_ID],[1]!Table1[Category])</f>
        <v>Sports</v>
      </c>
      <c r="G2302">
        <f>_xlfn.XLOOKUP(Table1[[#This Row],[Product_ID]],[1]!Table1[Product_ID],[1]!Table1[Unit_Price])</f>
        <v>7170</v>
      </c>
      <c r="H2302">
        <f>_xlfn.XLOOKUP(Table1[[#This Row],[Product_ID]],[1]!Table1[Product_ID],[1]!Table1[Cost])</f>
        <v>3585</v>
      </c>
      <c r="I2302">
        <v>1</v>
      </c>
      <c r="J2302">
        <v>15</v>
      </c>
      <c r="K2302">
        <f>Table1[[#This Row],[Quantity]]*Table1[[#This Row],[Unit_Price]]</f>
        <v>7170</v>
      </c>
      <c r="L2302">
        <f>Table1[[#This Row],[Quantity]]*Table1[[#This Row],[Cost]]</f>
        <v>3585</v>
      </c>
      <c r="M2302">
        <f>Table1[[#This Row],[Sales]]-Table1[[#This Row],[Total_Cost]]</f>
        <v>3585</v>
      </c>
      <c r="N2302" s="1">
        <f>Table1[[#This Row],[Profit]]/Table1[[#This Row],[Sales]]</f>
        <v>0.5</v>
      </c>
      <c r="O2302" t="str">
        <f>TEXT(Table1[[#This Row],[Order_Date]],"mmmm")</f>
        <v>July</v>
      </c>
      <c r="P2302">
        <f>YEAR(Table1[[#This Row],[Order_Date]])</f>
        <v>2025</v>
      </c>
      <c r="Q2302" t="str">
        <f>"Q"&amp;ROUNDUP(MONTH(Table1[[#This Row],[Order_Date]])/3,0)</f>
        <v>Q3</v>
      </c>
    </row>
    <row r="2303" spans="1:17" x14ac:dyDescent="0.25">
      <c r="A2303" t="s">
        <v>3990</v>
      </c>
      <c r="B2303" t="s">
        <v>1878</v>
      </c>
      <c r="C2303" t="s">
        <v>3991</v>
      </c>
      <c r="D2303" t="s">
        <v>753</v>
      </c>
      <c r="E2303" t="str">
        <f>_xlfn.XLOOKUP(Table1[[#This Row],[Product_ID]],[1]!Table1[Product_ID],[1]!Table1[Product_Name])</f>
        <v>Beauty Product 73</v>
      </c>
      <c r="F2303" t="str">
        <f>_xlfn.XLOOKUP(Table1[[#This Row],[Product_ID]],[1]!Table1[Product_ID],[1]!Table1[Category])</f>
        <v>Beauty</v>
      </c>
      <c r="G2303">
        <f>_xlfn.XLOOKUP(Table1[[#This Row],[Product_ID]],[1]!Table1[Product_ID],[1]!Table1[Unit_Price])</f>
        <v>626</v>
      </c>
      <c r="H2303">
        <f>_xlfn.XLOOKUP(Table1[[#This Row],[Product_ID]],[1]!Table1[Product_ID],[1]!Table1[Cost])</f>
        <v>438.2</v>
      </c>
      <c r="I2303">
        <v>2</v>
      </c>
      <c r="J2303">
        <v>20</v>
      </c>
      <c r="K2303">
        <f>Table1[[#This Row],[Quantity]]*Table1[[#This Row],[Unit_Price]]</f>
        <v>1252</v>
      </c>
      <c r="L2303">
        <f>Table1[[#This Row],[Quantity]]*Table1[[#This Row],[Cost]]</f>
        <v>876.4</v>
      </c>
      <c r="M2303">
        <f>Table1[[#This Row],[Sales]]-Table1[[#This Row],[Total_Cost]]</f>
        <v>375.6</v>
      </c>
      <c r="N2303" s="1">
        <f>Table1[[#This Row],[Profit]]/Table1[[#This Row],[Sales]]</f>
        <v>0.30000000000000004</v>
      </c>
      <c r="O2303" t="str">
        <f>TEXT(Table1[[#This Row],[Order_Date]],"mmmm")</f>
        <v>January</v>
      </c>
      <c r="P2303">
        <f>YEAR(Table1[[#This Row],[Order_Date]])</f>
        <v>2024</v>
      </c>
      <c r="Q2303" t="str">
        <f>"Q"&amp;ROUNDUP(MONTH(Table1[[#This Row],[Order_Date]])/3,0)</f>
        <v>Q1</v>
      </c>
    </row>
    <row r="2304" spans="1:17" x14ac:dyDescent="0.25">
      <c r="A2304" t="s">
        <v>3992</v>
      </c>
      <c r="B2304" t="s">
        <v>2821</v>
      </c>
      <c r="C2304" t="s">
        <v>2986</v>
      </c>
      <c r="D2304" t="s">
        <v>1526</v>
      </c>
      <c r="E2304" t="str">
        <f>_xlfn.XLOOKUP(Table1[[#This Row],[Product_ID]],[1]!Table1[Product_ID],[1]!Table1[Product_Name])</f>
        <v>Electronics Product 6</v>
      </c>
      <c r="F2304" t="str">
        <f>_xlfn.XLOOKUP(Table1[[#This Row],[Product_ID]],[1]!Table1[Product_ID],[1]!Table1[Category])</f>
        <v>Electronics</v>
      </c>
      <c r="G2304">
        <f>_xlfn.XLOOKUP(Table1[[#This Row],[Product_ID]],[1]!Table1[Product_ID],[1]!Table1[Unit_Price])</f>
        <v>18855</v>
      </c>
      <c r="H2304">
        <f>_xlfn.XLOOKUP(Table1[[#This Row],[Product_ID]],[1]!Table1[Product_ID],[1]!Table1[Cost])</f>
        <v>9427.5</v>
      </c>
      <c r="I2304">
        <v>5</v>
      </c>
      <c r="J2304">
        <v>5</v>
      </c>
      <c r="K2304">
        <f>Table1[[#This Row],[Quantity]]*Table1[[#This Row],[Unit_Price]]</f>
        <v>94275</v>
      </c>
      <c r="L2304">
        <f>Table1[[#This Row],[Quantity]]*Table1[[#This Row],[Cost]]</f>
        <v>47137.5</v>
      </c>
      <c r="M2304">
        <f>Table1[[#This Row],[Sales]]-Table1[[#This Row],[Total_Cost]]</f>
        <v>47137.5</v>
      </c>
      <c r="N2304" s="1">
        <f>Table1[[#This Row],[Profit]]/Table1[[#This Row],[Sales]]</f>
        <v>0.5</v>
      </c>
      <c r="O2304" t="str">
        <f>TEXT(Table1[[#This Row],[Order_Date]],"mmmm")</f>
        <v>May</v>
      </c>
      <c r="P2304">
        <f>YEAR(Table1[[#This Row],[Order_Date]])</f>
        <v>2025</v>
      </c>
      <c r="Q2304" t="str">
        <f>"Q"&amp;ROUNDUP(MONTH(Table1[[#This Row],[Order_Date]])/3,0)</f>
        <v>Q2</v>
      </c>
    </row>
    <row r="2305" spans="1:17" x14ac:dyDescent="0.25">
      <c r="A2305" t="s">
        <v>3993</v>
      </c>
      <c r="B2305" t="s">
        <v>3994</v>
      </c>
      <c r="C2305" t="s">
        <v>3995</v>
      </c>
      <c r="D2305" t="s">
        <v>454</v>
      </c>
      <c r="E2305" t="str">
        <f>_xlfn.XLOOKUP(Table1[[#This Row],[Product_ID]],[1]!Table1[Product_ID],[1]!Table1[Product_Name])</f>
        <v>Home &amp; Kitchen Product 94</v>
      </c>
      <c r="F2305" t="str">
        <f>_xlfn.XLOOKUP(Table1[[#This Row],[Product_ID]],[1]!Table1[Product_ID],[1]!Table1[Category])</f>
        <v>Home &amp; Kitchen</v>
      </c>
      <c r="G2305">
        <f>_xlfn.XLOOKUP(Table1[[#This Row],[Product_ID]],[1]!Table1[Product_ID],[1]!Table1[Unit_Price])</f>
        <v>13434</v>
      </c>
      <c r="H2305">
        <f>_xlfn.XLOOKUP(Table1[[#This Row],[Product_ID]],[1]!Table1[Product_ID],[1]!Table1[Cost])</f>
        <v>9403.7999999999993</v>
      </c>
      <c r="I2305">
        <v>4</v>
      </c>
      <c r="J2305">
        <v>15</v>
      </c>
      <c r="K2305">
        <f>Table1[[#This Row],[Quantity]]*Table1[[#This Row],[Unit_Price]]</f>
        <v>53736</v>
      </c>
      <c r="L2305">
        <f>Table1[[#This Row],[Quantity]]*Table1[[#This Row],[Cost]]</f>
        <v>37615.199999999997</v>
      </c>
      <c r="M2305">
        <f>Table1[[#This Row],[Sales]]-Table1[[#This Row],[Total_Cost]]</f>
        <v>16120.800000000003</v>
      </c>
      <c r="N2305" s="1">
        <f>Table1[[#This Row],[Profit]]/Table1[[#This Row],[Sales]]</f>
        <v>0.30000000000000004</v>
      </c>
      <c r="O2305" t="str">
        <f>TEXT(Table1[[#This Row],[Order_Date]],"mmmm")</f>
        <v>April</v>
      </c>
      <c r="P2305">
        <f>YEAR(Table1[[#This Row],[Order_Date]])</f>
        <v>2024</v>
      </c>
      <c r="Q2305" t="str">
        <f>"Q"&amp;ROUNDUP(MONTH(Table1[[#This Row],[Order_Date]])/3,0)</f>
        <v>Q2</v>
      </c>
    </row>
    <row r="2306" spans="1:17" x14ac:dyDescent="0.25">
      <c r="A2306" t="s">
        <v>3996</v>
      </c>
      <c r="B2306" t="s">
        <v>569</v>
      </c>
      <c r="C2306" t="s">
        <v>3995</v>
      </c>
      <c r="D2306" t="s">
        <v>362</v>
      </c>
      <c r="E2306" t="str">
        <f>_xlfn.XLOOKUP(Table1[[#This Row],[Product_ID]],[1]!Table1[Product_ID],[1]!Table1[Product_Name])</f>
        <v>Clothing Product 25</v>
      </c>
      <c r="F2306" t="str">
        <f>_xlfn.XLOOKUP(Table1[[#This Row],[Product_ID]],[1]!Table1[Product_ID],[1]!Table1[Category])</f>
        <v>Clothing</v>
      </c>
      <c r="G2306">
        <f>_xlfn.XLOOKUP(Table1[[#This Row],[Product_ID]],[1]!Table1[Product_ID],[1]!Table1[Unit_Price])</f>
        <v>696</v>
      </c>
      <c r="H2306">
        <f>_xlfn.XLOOKUP(Table1[[#This Row],[Product_ID]],[1]!Table1[Product_ID],[1]!Table1[Cost])</f>
        <v>348</v>
      </c>
      <c r="I2306">
        <v>3</v>
      </c>
      <c r="J2306">
        <v>15</v>
      </c>
      <c r="K2306">
        <f>Table1[[#This Row],[Quantity]]*Table1[[#This Row],[Unit_Price]]</f>
        <v>2088</v>
      </c>
      <c r="L2306">
        <f>Table1[[#This Row],[Quantity]]*Table1[[#This Row],[Cost]]</f>
        <v>1044</v>
      </c>
      <c r="M2306">
        <f>Table1[[#This Row],[Sales]]-Table1[[#This Row],[Total_Cost]]</f>
        <v>1044</v>
      </c>
      <c r="N2306" s="1">
        <f>Table1[[#This Row],[Profit]]/Table1[[#This Row],[Sales]]</f>
        <v>0.5</v>
      </c>
      <c r="O2306" t="str">
        <f>TEXT(Table1[[#This Row],[Order_Date]],"mmmm")</f>
        <v>December</v>
      </c>
      <c r="P2306">
        <f>YEAR(Table1[[#This Row],[Order_Date]])</f>
        <v>2024</v>
      </c>
      <c r="Q2306" t="str">
        <f>"Q"&amp;ROUNDUP(MONTH(Table1[[#This Row],[Order_Date]])/3,0)</f>
        <v>Q4</v>
      </c>
    </row>
    <row r="2307" spans="1:17" x14ac:dyDescent="0.25">
      <c r="A2307" t="s">
        <v>3997</v>
      </c>
      <c r="B2307" t="s">
        <v>529</v>
      </c>
      <c r="C2307" t="s">
        <v>384</v>
      </c>
      <c r="D2307" t="s">
        <v>999</v>
      </c>
      <c r="E2307" t="str">
        <f>_xlfn.XLOOKUP(Table1[[#This Row],[Product_ID]],[1]!Table1[Product_ID],[1]!Table1[Product_Name])</f>
        <v>Beauty Product 51</v>
      </c>
      <c r="F2307" t="str">
        <f>_xlfn.XLOOKUP(Table1[[#This Row],[Product_ID]],[1]!Table1[Product_ID],[1]!Table1[Category])</f>
        <v>Beauty</v>
      </c>
      <c r="G2307">
        <f>_xlfn.XLOOKUP(Table1[[#This Row],[Product_ID]],[1]!Table1[Product_ID],[1]!Table1[Unit_Price])</f>
        <v>1507</v>
      </c>
      <c r="H2307">
        <f>_xlfn.XLOOKUP(Table1[[#This Row],[Product_ID]],[1]!Table1[Product_ID],[1]!Table1[Cost])</f>
        <v>753.5</v>
      </c>
      <c r="I2307">
        <v>4</v>
      </c>
      <c r="J2307">
        <v>0</v>
      </c>
      <c r="K2307">
        <f>Table1[[#This Row],[Quantity]]*Table1[[#This Row],[Unit_Price]]</f>
        <v>6028</v>
      </c>
      <c r="L2307">
        <f>Table1[[#This Row],[Quantity]]*Table1[[#This Row],[Cost]]</f>
        <v>3014</v>
      </c>
      <c r="M2307">
        <f>Table1[[#This Row],[Sales]]-Table1[[#This Row],[Total_Cost]]</f>
        <v>3014</v>
      </c>
      <c r="N2307" s="1">
        <f>Table1[[#This Row],[Profit]]/Table1[[#This Row],[Sales]]</f>
        <v>0.5</v>
      </c>
      <c r="O2307" t="str">
        <f>TEXT(Table1[[#This Row],[Order_Date]],"mmmm")</f>
        <v>August</v>
      </c>
      <c r="P2307">
        <f>YEAR(Table1[[#This Row],[Order_Date]])</f>
        <v>2025</v>
      </c>
      <c r="Q2307" t="str">
        <f>"Q"&amp;ROUNDUP(MONTH(Table1[[#This Row],[Order_Date]])/3,0)</f>
        <v>Q3</v>
      </c>
    </row>
    <row r="2308" spans="1:17" x14ac:dyDescent="0.25">
      <c r="A2308" t="s">
        <v>3998</v>
      </c>
      <c r="B2308" t="s">
        <v>1280</v>
      </c>
      <c r="C2308" t="s">
        <v>3999</v>
      </c>
      <c r="D2308" t="s">
        <v>33</v>
      </c>
      <c r="E2308" t="str">
        <f>_xlfn.XLOOKUP(Table1[[#This Row],[Product_ID]],[1]!Table1[Product_ID],[1]!Table1[Product_Name])</f>
        <v>Sports Product 88</v>
      </c>
      <c r="F2308" t="str">
        <f>_xlfn.XLOOKUP(Table1[[#This Row],[Product_ID]],[1]!Table1[Product_ID],[1]!Table1[Category])</f>
        <v>Sports</v>
      </c>
      <c r="G2308">
        <f>_xlfn.XLOOKUP(Table1[[#This Row],[Product_ID]],[1]!Table1[Product_ID],[1]!Table1[Unit_Price])</f>
        <v>11542</v>
      </c>
      <c r="H2308">
        <f>_xlfn.XLOOKUP(Table1[[#This Row],[Product_ID]],[1]!Table1[Product_ID],[1]!Table1[Cost])</f>
        <v>6925.2</v>
      </c>
      <c r="I2308">
        <v>2</v>
      </c>
      <c r="J2308">
        <v>20</v>
      </c>
      <c r="K2308">
        <f>Table1[[#This Row],[Quantity]]*Table1[[#This Row],[Unit_Price]]</f>
        <v>23084</v>
      </c>
      <c r="L2308">
        <f>Table1[[#This Row],[Quantity]]*Table1[[#This Row],[Cost]]</f>
        <v>13850.4</v>
      </c>
      <c r="M2308">
        <f>Table1[[#This Row],[Sales]]-Table1[[#This Row],[Total_Cost]]</f>
        <v>9233.6</v>
      </c>
      <c r="N2308" s="1">
        <f>Table1[[#This Row],[Profit]]/Table1[[#This Row],[Sales]]</f>
        <v>0.4</v>
      </c>
      <c r="O2308" t="str">
        <f>TEXT(Table1[[#This Row],[Order_Date]],"mmmm")</f>
        <v>May</v>
      </c>
      <c r="P2308">
        <f>YEAR(Table1[[#This Row],[Order_Date]])</f>
        <v>2024</v>
      </c>
      <c r="Q2308" t="str">
        <f>"Q"&amp;ROUNDUP(MONTH(Table1[[#This Row],[Order_Date]])/3,0)</f>
        <v>Q2</v>
      </c>
    </row>
    <row r="2309" spans="1:17" x14ac:dyDescent="0.25">
      <c r="A2309" t="s">
        <v>4000</v>
      </c>
      <c r="B2309" t="s">
        <v>1169</v>
      </c>
      <c r="C2309" t="s">
        <v>307</v>
      </c>
      <c r="D2309" t="s">
        <v>41</v>
      </c>
      <c r="E2309" t="str">
        <f>_xlfn.XLOOKUP(Table1[[#This Row],[Product_ID]],[1]!Table1[Product_ID],[1]!Table1[Product_Name])</f>
        <v>Clothing Product 86</v>
      </c>
      <c r="F2309" t="str">
        <f>_xlfn.XLOOKUP(Table1[[#This Row],[Product_ID]],[1]!Table1[Product_ID],[1]!Table1[Category])</f>
        <v>Clothing</v>
      </c>
      <c r="G2309">
        <f>_xlfn.XLOOKUP(Table1[[#This Row],[Product_ID]],[1]!Table1[Product_ID],[1]!Table1[Unit_Price])</f>
        <v>3333</v>
      </c>
      <c r="H2309">
        <f>_xlfn.XLOOKUP(Table1[[#This Row],[Product_ID]],[1]!Table1[Product_ID],[1]!Table1[Cost])</f>
        <v>2333.1</v>
      </c>
      <c r="I2309">
        <v>5</v>
      </c>
      <c r="J2309">
        <v>0</v>
      </c>
      <c r="K2309">
        <f>Table1[[#This Row],[Quantity]]*Table1[[#This Row],[Unit_Price]]</f>
        <v>16665</v>
      </c>
      <c r="L2309">
        <f>Table1[[#This Row],[Quantity]]*Table1[[#This Row],[Cost]]</f>
        <v>11665.5</v>
      </c>
      <c r="M2309">
        <f>Table1[[#This Row],[Sales]]-Table1[[#This Row],[Total_Cost]]</f>
        <v>4999.5</v>
      </c>
      <c r="N2309" s="1">
        <f>Table1[[#This Row],[Profit]]/Table1[[#This Row],[Sales]]</f>
        <v>0.3</v>
      </c>
      <c r="O2309" t="str">
        <f>TEXT(Table1[[#This Row],[Order_Date]],"mmmm")</f>
        <v>January</v>
      </c>
      <c r="P2309">
        <f>YEAR(Table1[[#This Row],[Order_Date]])</f>
        <v>2024</v>
      </c>
      <c r="Q2309" t="str">
        <f>"Q"&amp;ROUNDUP(MONTH(Table1[[#This Row],[Order_Date]])/3,0)</f>
        <v>Q1</v>
      </c>
    </row>
    <row r="2310" spans="1:17" x14ac:dyDescent="0.25">
      <c r="A2310" t="s">
        <v>4001</v>
      </c>
      <c r="B2310" t="s">
        <v>774</v>
      </c>
      <c r="C2310" t="s">
        <v>597</v>
      </c>
      <c r="D2310" t="s">
        <v>567</v>
      </c>
      <c r="E2310" t="str">
        <f>_xlfn.XLOOKUP(Table1[[#This Row],[Product_ID]],[1]!Table1[Product_ID],[1]!Table1[Product_Name])</f>
        <v>Beauty Product 52</v>
      </c>
      <c r="F2310" t="str">
        <f>_xlfn.XLOOKUP(Table1[[#This Row],[Product_ID]],[1]!Table1[Product_ID],[1]!Table1[Category])</f>
        <v>Beauty</v>
      </c>
      <c r="G2310">
        <f>_xlfn.XLOOKUP(Table1[[#This Row],[Product_ID]],[1]!Table1[Product_ID],[1]!Table1[Unit_Price])</f>
        <v>192</v>
      </c>
      <c r="H2310">
        <f>_xlfn.XLOOKUP(Table1[[#This Row],[Product_ID]],[1]!Table1[Product_ID],[1]!Table1[Cost])</f>
        <v>96</v>
      </c>
      <c r="I2310">
        <v>2</v>
      </c>
      <c r="J2310">
        <v>15</v>
      </c>
      <c r="K2310">
        <f>Table1[[#This Row],[Quantity]]*Table1[[#This Row],[Unit_Price]]</f>
        <v>384</v>
      </c>
      <c r="L2310">
        <f>Table1[[#This Row],[Quantity]]*Table1[[#This Row],[Cost]]</f>
        <v>192</v>
      </c>
      <c r="M2310">
        <f>Table1[[#This Row],[Sales]]-Table1[[#This Row],[Total_Cost]]</f>
        <v>192</v>
      </c>
      <c r="N2310" s="1">
        <f>Table1[[#This Row],[Profit]]/Table1[[#This Row],[Sales]]</f>
        <v>0.5</v>
      </c>
      <c r="O2310" t="str">
        <f>TEXT(Table1[[#This Row],[Order_Date]],"mmmm")</f>
        <v>February</v>
      </c>
      <c r="P2310">
        <f>YEAR(Table1[[#This Row],[Order_Date]])</f>
        <v>2025</v>
      </c>
      <c r="Q2310" t="str">
        <f>"Q"&amp;ROUNDUP(MONTH(Table1[[#This Row],[Order_Date]])/3,0)</f>
        <v>Q1</v>
      </c>
    </row>
    <row r="2311" spans="1:17" x14ac:dyDescent="0.25">
      <c r="A2311" t="s">
        <v>4002</v>
      </c>
      <c r="B2311" t="s">
        <v>4003</v>
      </c>
      <c r="C2311" t="s">
        <v>1300</v>
      </c>
      <c r="D2311" t="s">
        <v>63</v>
      </c>
      <c r="E2311" t="str">
        <f>_xlfn.XLOOKUP(Table1[[#This Row],[Product_ID]],[1]!Table1[Product_ID],[1]!Table1[Product_Name])</f>
        <v>Clothing Product 17</v>
      </c>
      <c r="F2311" t="str">
        <f>_xlfn.XLOOKUP(Table1[[#This Row],[Product_ID]],[1]!Table1[Product_ID],[1]!Table1[Category])</f>
        <v>Clothing</v>
      </c>
      <c r="G2311">
        <f>_xlfn.XLOOKUP(Table1[[#This Row],[Product_ID]],[1]!Table1[Product_ID],[1]!Table1[Unit_Price])</f>
        <v>978</v>
      </c>
      <c r="H2311">
        <f>_xlfn.XLOOKUP(Table1[[#This Row],[Product_ID]],[1]!Table1[Product_ID],[1]!Table1[Cost])</f>
        <v>684.6</v>
      </c>
      <c r="I2311">
        <v>3</v>
      </c>
      <c r="J2311">
        <v>0</v>
      </c>
      <c r="K2311">
        <f>Table1[[#This Row],[Quantity]]*Table1[[#This Row],[Unit_Price]]</f>
        <v>2934</v>
      </c>
      <c r="L2311">
        <f>Table1[[#This Row],[Quantity]]*Table1[[#This Row],[Cost]]</f>
        <v>2053.8000000000002</v>
      </c>
      <c r="M2311">
        <f>Table1[[#This Row],[Sales]]-Table1[[#This Row],[Total_Cost]]</f>
        <v>880.19999999999982</v>
      </c>
      <c r="N2311" s="1">
        <f>Table1[[#This Row],[Profit]]/Table1[[#This Row],[Sales]]</f>
        <v>0.29999999999999993</v>
      </c>
      <c r="O2311" t="str">
        <f>TEXT(Table1[[#This Row],[Order_Date]],"mmmm")</f>
        <v>October</v>
      </c>
      <c r="P2311">
        <f>YEAR(Table1[[#This Row],[Order_Date]])</f>
        <v>2025</v>
      </c>
      <c r="Q2311" t="str">
        <f>"Q"&amp;ROUNDUP(MONTH(Table1[[#This Row],[Order_Date]])/3,0)</f>
        <v>Q4</v>
      </c>
    </row>
    <row r="2312" spans="1:17" x14ac:dyDescent="0.25">
      <c r="A2312" t="s">
        <v>4004</v>
      </c>
      <c r="B2312" t="s">
        <v>173</v>
      </c>
      <c r="C2312" t="s">
        <v>1477</v>
      </c>
      <c r="D2312" t="s">
        <v>49</v>
      </c>
      <c r="E2312" t="str">
        <f>_xlfn.XLOOKUP(Table1[[#This Row],[Product_ID]],[1]!Table1[Product_ID],[1]!Table1[Product_Name])</f>
        <v>Sports Product 65</v>
      </c>
      <c r="F2312" t="str">
        <f>_xlfn.XLOOKUP(Table1[[#This Row],[Product_ID]],[1]!Table1[Product_ID],[1]!Table1[Category])</f>
        <v>Sports</v>
      </c>
      <c r="G2312">
        <f>_xlfn.XLOOKUP(Table1[[#This Row],[Product_ID]],[1]!Table1[Product_ID],[1]!Table1[Unit_Price])</f>
        <v>4421</v>
      </c>
      <c r="H2312">
        <f>_xlfn.XLOOKUP(Table1[[#This Row],[Product_ID]],[1]!Table1[Product_ID],[1]!Table1[Cost])</f>
        <v>3094.7</v>
      </c>
      <c r="I2312">
        <v>4</v>
      </c>
      <c r="J2312">
        <v>20</v>
      </c>
      <c r="K2312">
        <f>Table1[[#This Row],[Quantity]]*Table1[[#This Row],[Unit_Price]]</f>
        <v>17684</v>
      </c>
      <c r="L2312">
        <f>Table1[[#This Row],[Quantity]]*Table1[[#This Row],[Cost]]</f>
        <v>12378.8</v>
      </c>
      <c r="M2312">
        <f>Table1[[#This Row],[Sales]]-Table1[[#This Row],[Total_Cost]]</f>
        <v>5305.2000000000007</v>
      </c>
      <c r="N2312" s="1">
        <f>Table1[[#This Row],[Profit]]/Table1[[#This Row],[Sales]]</f>
        <v>0.30000000000000004</v>
      </c>
      <c r="O2312" t="str">
        <f>TEXT(Table1[[#This Row],[Order_Date]],"mmmm")</f>
        <v>October</v>
      </c>
      <c r="P2312">
        <f>YEAR(Table1[[#This Row],[Order_Date]])</f>
        <v>2024</v>
      </c>
      <c r="Q2312" t="str">
        <f>"Q"&amp;ROUNDUP(MONTH(Table1[[#This Row],[Order_Date]])/3,0)</f>
        <v>Q4</v>
      </c>
    </row>
    <row r="2313" spans="1:17" x14ac:dyDescent="0.25">
      <c r="A2313" t="s">
        <v>4005</v>
      </c>
      <c r="B2313" t="s">
        <v>4006</v>
      </c>
      <c r="C2313" t="s">
        <v>3735</v>
      </c>
      <c r="D2313" t="s">
        <v>304</v>
      </c>
      <c r="E2313" t="str">
        <f>_xlfn.XLOOKUP(Table1[[#This Row],[Product_ID]],[1]!Table1[Product_ID],[1]!Table1[Product_Name])</f>
        <v>Sports Product 67</v>
      </c>
      <c r="F2313" t="str">
        <f>_xlfn.XLOOKUP(Table1[[#This Row],[Product_ID]],[1]!Table1[Product_ID],[1]!Table1[Category])</f>
        <v>Sports</v>
      </c>
      <c r="G2313">
        <f>_xlfn.XLOOKUP(Table1[[#This Row],[Product_ID]],[1]!Table1[Product_ID],[1]!Table1[Unit_Price])</f>
        <v>1463</v>
      </c>
      <c r="H2313">
        <f>_xlfn.XLOOKUP(Table1[[#This Row],[Product_ID]],[1]!Table1[Product_ID],[1]!Table1[Cost])</f>
        <v>731.5</v>
      </c>
      <c r="I2313">
        <v>2</v>
      </c>
      <c r="J2313">
        <v>5</v>
      </c>
      <c r="K2313">
        <f>Table1[[#This Row],[Quantity]]*Table1[[#This Row],[Unit_Price]]</f>
        <v>2926</v>
      </c>
      <c r="L2313">
        <f>Table1[[#This Row],[Quantity]]*Table1[[#This Row],[Cost]]</f>
        <v>1463</v>
      </c>
      <c r="M2313">
        <f>Table1[[#This Row],[Sales]]-Table1[[#This Row],[Total_Cost]]</f>
        <v>1463</v>
      </c>
      <c r="N2313" s="1">
        <f>Table1[[#This Row],[Profit]]/Table1[[#This Row],[Sales]]</f>
        <v>0.5</v>
      </c>
      <c r="O2313" t="str">
        <f>TEXT(Table1[[#This Row],[Order_Date]],"mmmm")</f>
        <v>September</v>
      </c>
      <c r="P2313">
        <f>YEAR(Table1[[#This Row],[Order_Date]])</f>
        <v>2025</v>
      </c>
      <c r="Q2313" t="str">
        <f>"Q"&amp;ROUNDUP(MONTH(Table1[[#This Row],[Order_Date]])/3,0)</f>
        <v>Q3</v>
      </c>
    </row>
    <row r="2314" spans="1:17" x14ac:dyDescent="0.25">
      <c r="A2314" t="s">
        <v>4007</v>
      </c>
      <c r="B2314" t="s">
        <v>4008</v>
      </c>
      <c r="C2314" t="s">
        <v>1269</v>
      </c>
      <c r="D2314" t="s">
        <v>1526</v>
      </c>
      <c r="E2314" t="str">
        <f>_xlfn.XLOOKUP(Table1[[#This Row],[Product_ID]],[1]!Table1[Product_ID],[1]!Table1[Product_Name])</f>
        <v>Electronics Product 6</v>
      </c>
      <c r="F2314" t="str">
        <f>_xlfn.XLOOKUP(Table1[[#This Row],[Product_ID]],[1]!Table1[Product_ID],[1]!Table1[Category])</f>
        <v>Electronics</v>
      </c>
      <c r="G2314">
        <f>_xlfn.XLOOKUP(Table1[[#This Row],[Product_ID]],[1]!Table1[Product_ID],[1]!Table1[Unit_Price])</f>
        <v>18855</v>
      </c>
      <c r="H2314">
        <f>_xlfn.XLOOKUP(Table1[[#This Row],[Product_ID]],[1]!Table1[Product_ID],[1]!Table1[Cost])</f>
        <v>9427.5</v>
      </c>
      <c r="I2314">
        <v>4</v>
      </c>
      <c r="J2314">
        <v>0</v>
      </c>
      <c r="K2314">
        <f>Table1[[#This Row],[Quantity]]*Table1[[#This Row],[Unit_Price]]</f>
        <v>75420</v>
      </c>
      <c r="L2314">
        <f>Table1[[#This Row],[Quantity]]*Table1[[#This Row],[Cost]]</f>
        <v>37710</v>
      </c>
      <c r="M2314">
        <f>Table1[[#This Row],[Sales]]-Table1[[#This Row],[Total_Cost]]</f>
        <v>37710</v>
      </c>
      <c r="N2314" s="1">
        <f>Table1[[#This Row],[Profit]]/Table1[[#This Row],[Sales]]</f>
        <v>0.5</v>
      </c>
      <c r="O2314" t="str">
        <f>TEXT(Table1[[#This Row],[Order_Date]],"mmmm")</f>
        <v>May</v>
      </c>
      <c r="P2314">
        <f>YEAR(Table1[[#This Row],[Order_Date]])</f>
        <v>2025</v>
      </c>
      <c r="Q2314" t="str">
        <f>"Q"&amp;ROUNDUP(MONTH(Table1[[#This Row],[Order_Date]])/3,0)</f>
        <v>Q2</v>
      </c>
    </row>
    <row r="2315" spans="1:17" x14ac:dyDescent="0.25">
      <c r="A2315" t="s">
        <v>4009</v>
      </c>
      <c r="B2315" t="s">
        <v>2413</v>
      </c>
      <c r="C2315" t="s">
        <v>1606</v>
      </c>
      <c r="D2315" t="s">
        <v>1034</v>
      </c>
      <c r="E2315" t="str">
        <f>_xlfn.XLOOKUP(Table1[[#This Row],[Product_ID]],[1]!Table1[Product_ID],[1]!Table1[Product_Name])</f>
        <v>Electronics Product 36</v>
      </c>
      <c r="F2315" t="str">
        <f>_xlfn.XLOOKUP(Table1[[#This Row],[Product_ID]],[1]!Table1[Product_ID],[1]!Table1[Category])</f>
        <v>Electronics</v>
      </c>
      <c r="G2315">
        <f>_xlfn.XLOOKUP(Table1[[#This Row],[Product_ID]],[1]!Table1[Product_ID],[1]!Table1[Unit_Price])</f>
        <v>3046</v>
      </c>
      <c r="H2315">
        <f>_xlfn.XLOOKUP(Table1[[#This Row],[Product_ID]],[1]!Table1[Product_ID],[1]!Table1[Cost])</f>
        <v>1827.6</v>
      </c>
      <c r="I2315">
        <v>1</v>
      </c>
      <c r="J2315">
        <v>10</v>
      </c>
      <c r="K2315">
        <f>Table1[[#This Row],[Quantity]]*Table1[[#This Row],[Unit_Price]]</f>
        <v>3046</v>
      </c>
      <c r="L2315">
        <f>Table1[[#This Row],[Quantity]]*Table1[[#This Row],[Cost]]</f>
        <v>1827.6</v>
      </c>
      <c r="M2315">
        <f>Table1[[#This Row],[Sales]]-Table1[[#This Row],[Total_Cost]]</f>
        <v>1218.4000000000001</v>
      </c>
      <c r="N2315" s="1">
        <f>Table1[[#This Row],[Profit]]/Table1[[#This Row],[Sales]]</f>
        <v>0.4</v>
      </c>
      <c r="O2315" t="str">
        <f>TEXT(Table1[[#This Row],[Order_Date]],"mmmm")</f>
        <v>July</v>
      </c>
      <c r="P2315">
        <f>YEAR(Table1[[#This Row],[Order_Date]])</f>
        <v>2025</v>
      </c>
      <c r="Q2315" t="str">
        <f>"Q"&amp;ROUNDUP(MONTH(Table1[[#This Row],[Order_Date]])/3,0)</f>
        <v>Q3</v>
      </c>
    </row>
    <row r="2316" spans="1:17" x14ac:dyDescent="0.25">
      <c r="A2316" t="s">
        <v>4010</v>
      </c>
      <c r="B2316" t="s">
        <v>201</v>
      </c>
      <c r="C2316" t="s">
        <v>1200</v>
      </c>
      <c r="D2316" t="s">
        <v>465</v>
      </c>
      <c r="E2316" t="str">
        <f>_xlfn.XLOOKUP(Table1[[#This Row],[Product_ID]],[1]!Table1[Product_ID],[1]!Table1[Product_Name])</f>
        <v>Beauty Product 71</v>
      </c>
      <c r="F2316" t="str">
        <f>_xlfn.XLOOKUP(Table1[[#This Row],[Product_ID]],[1]!Table1[Product_ID],[1]!Table1[Category])</f>
        <v>Beauty</v>
      </c>
      <c r="G2316">
        <f>_xlfn.XLOOKUP(Table1[[#This Row],[Product_ID]],[1]!Table1[Product_ID],[1]!Table1[Unit_Price])</f>
        <v>487</v>
      </c>
      <c r="H2316">
        <f>_xlfn.XLOOKUP(Table1[[#This Row],[Product_ID]],[1]!Table1[Product_ID],[1]!Table1[Cost])</f>
        <v>243.5</v>
      </c>
      <c r="I2316">
        <v>1</v>
      </c>
      <c r="J2316">
        <v>10</v>
      </c>
      <c r="K2316">
        <f>Table1[[#This Row],[Quantity]]*Table1[[#This Row],[Unit_Price]]</f>
        <v>487</v>
      </c>
      <c r="L2316">
        <f>Table1[[#This Row],[Quantity]]*Table1[[#This Row],[Cost]]</f>
        <v>243.5</v>
      </c>
      <c r="M2316">
        <f>Table1[[#This Row],[Sales]]-Table1[[#This Row],[Total_Cost]]</f>
        <v>243.5</v>
      </c>
      <c r="N2316" s="1">
        <f>Table1[[#This Row],[Profit]]/Table1[[#This Row],[Sales]]</f>
        <v>0.5</v>
      </c>
      <c r="O2316" t="str">
        <f>TEXT(Table1[[#This Row],[Order_Date]],"mmmm")</f>
        <v>April</v>
      </c>
      <c r="P2316">
        <f>YEAR(Table1[[#This Row],[Order_Date]])</f>
        <v>2024</v>
      </c>
      <c r="Q2316" t="str">
        <f>"Q"&amp;ROUNDUP(MONTH(Table1[[#This Row],[Order_Date]])/3,0)</f>
        <v>Q2</v>
      </c>
    </row>
    <row r="2317" spans="1:17" x14ac:dyDescent="0.25">
      <c r="A2317" t="s">
        <v>4011</v>
      </c>
      <c r="B2317" t="s">
        <v>779</v>
      </c>
      <c r="C2317" t="s">
        <v>20</v>
      </c>
      <c r="D2317" t="s">
        <v>908</v>
      </c>
      <c r="E2317" t="str">
        <f>_xlfn.XLOOKUP(Table1[[#This Row],[Product_ID]],[1]!Table1[Product_ID],[1]!Table1[Product_Name])</f>
        <v>Beauty Product 41</v>
      </c>
      <c r="F2317" t="str">
        <f>_xlfn.XLOOKUP(Table1[[#This Row],[Product_ID]],[1]!Table1[Product_ID],[1]!Table1[Category])</f>
        <v>Beauty</v>
      </c>
      <c r="G2317">
        <f>_xlfn.XLOOKUP(Table1[[#This Row],[Product_ID]],[1]!Table1[Product_ID],[1]!Table1[Unit_Price])</f>
        <v>2433</v>
      </c>
      <c r="H2317">
        <f>_xlfn.XLOOKUP(Table1[[#This Row],[Product_ID]],[1]!Table1[Product_ID],[1]!Table1[Cost])</f>
        <v>1216.5</v>
      </c>
      <c r="I2317">
        <v>4</v>
      </c>
      <c r="J2317">
        <v>15</v>
      </c>
      <c r="K2317">
        <f>Table1[[#This Row],[Quantity]]*Table1[[#This Row],[Unit_Price]]</f>
        <v>9732</v>
      </c>
      <c r="L2317">
        <f>Table1[[#This Row],[Quantity]]*Table1[[#This Row],[Cost]]</f>
        <v>4866</v>
      </c>
      <c r="M2317">
        <f>Table1[[#This Row],[Sales]]-Table1[[#This Row],[Total_Cost]]</f>
        <v>4866</v>
      </c>
      <c r="N2317" s="1">
        <f>Table1[[#This Row],[Profit]]/Table1[[#This Row],[Sales]]</f>
        <v>0.5</v>
      </c>
      <c r="O2317" t="str">
        <f>TEXT(Table1[[#This Row],[Order_Date]],"mmmm")</f>
        <v>June</v>
      </c>
      <c r="P2317">
        <f>YEAR(Table1[[#This Row],[Order_Date]])</f>
        <v>2025</v>
      </c>
      <c r="Q2317" t="str">
        <f>"Q"&amp;ROUNDUP(MONTH(Table1[[#This Row],[Order_Date]])/3,0)</f>
        <v>Q2</v>
      </c>
    </row>
    <row r="2318" spans="1:17" x14ac:dyDescent="0.25">
      <c r="A2318" t="s">
        <v>4012</v>
      </c>
      <c r="B2318" t="s">
        <v>2665</v>
      </c>
      <c r="C2318" t="s">
        <v>736</v>
      </c>
      <c r="D2318" t="s">
        <v>471</v>
      </c>
      <c r="E2318" t="str">
        <f>_xlfn.XLOOKUP(Table1[[#This Row],[Product_ID]],[1]!Table1[Product_ID],[1]!Table1[Product_Name])</f>
        <v>Sports Product 66</v>
      </c>
      <c r="F2318" t="str">
        <f>_xlfn.XLOOKUP(Table1[[#This Row],[Product_ID]],[1]!Table1[Product_ID],[1]!Table1[Category])</f>
        <v>Sports</v>
      </c>
      <c r="G2318">
        <f>_xlfn.XLOOKUP(Table1[[#This Row],[Product_ID]],[1]!Table1[Product_ID],[1]!Table1[Unit_Price])</f>
        <v>4711</v>
      </c>
      <c r="H2318">
        <f>_xlfn.XLOOKUP(Table1[[#This Row],[Product_ID]],[1]!Table1[Product_ID],[1]!Table1[Cost])</f>
        <v>2826.6</v>
      </c>
      <c r="I2318">
        <v>2</v>
      </c>
      <c r="J2318">
        <v>0</v>
      </c>
      <c r="K2318">
        <f>Table1[[#This Row],[Quantity]]*Table1[[#This Row],[Unit_Price]]</f>
        <v>9422</v>
      </c>
      <c r="L2318">
        <f>Table1[[#This Row],[Quantity]]*Table1[[#This Row],[Cost]]</f>
        <v>5653.2</v>
      </c>
      <c r="M2318">
        <f>Table1[[#This Row],[Sales]]-Table1[[#This Row],[Total_Cost]]</f>
        <v>3768.8</v>
      </c>
      <c r="N2318" s="1">
        <f>Table1[[#This Row],[Profit]]/Table1[[#This Row],[Sales]]</f>
        <v>0.4</v>
      </c>
      <c r="O2318" t="str">
        <f>TEXT(Table1[[#This Row],[Order_Date]],"mmmm")</f>
        <v>September</v>
      </c>
      <c r="P2318">
        <f>YEAR(Table1[[#This Row],[Order_Date]])</f>
        <v>2024</v>
      </c>
      <c r="Q2318" t="str">
        <f>"Q"&amp;ROUNDUP(MONTH(Table1[[#This Row],[Order_Date]])/3,0)</f>
        <v>Q3</v>
      </c>
    </row>
    <row r="2319" spans="1:17" x14ac:dyDescent="0.25">
      <c r="A2319" t="s">
        <v>4013</v>
      </c>
      <c r="B2319" t="s">
        <v>3298</v>
      </c>
      <c r="C2319" t="s">
        <v>2597</v>
      </c>
      <c r="D2319" t="s">
        <v>37</v>
      </c>
      <c r="E2319" t="str">
        <f>_xlfn.XLOOKUP(Table1[[#This Row],[Product_ID]],[1]!Table1[Product_ID],[1]!Table1[Product_Name])</f>
        <v>Home &amp; Kitchen Product 46</v>
      </c>
      <c r="F2319" t="str">
        <f>_xlfn.XLOOKUP(Table1[[#This Row],[Product_ID]],[1]!Table1[Product_ID],[1]!Table1[Category])</f>
        <v>Home &amp; Kitchen</v>
      </c>
      <c r="G2319">
        <f>_xlfn.XLOOKUP(Table1[[#This Row],[Product_ID]],[1]!Table1[Product_ID],[1]!Table1[Unit_Price])</f>
        <v>10604</v>
      </c>
      <c r="H2319">
        <f>_xlfn.XLOOKUP(Table1[[#This Row],[Product_ID]],[1]!Table1[Product_ID],[1]!Table1[Cost])</f>
        <v>5302</v>
      </c>
      <c r="I2319">
        <v>3</v>
      </c>
      <c r="J2319">
        <v>20</v>
      </c>
      <c r="K2319">
        <f>Table1[[#This Row],[Quantity]]*Table1[[#This Row],[Unit_Price]]</f>
        <v>31812</v>
      </c>
      <c r="L2319">
        <f>Table1[[#This Row],[Quantity]]*Table1[[#This Row],[Cost]]</f>
        <v>15906</v>
      </c>
      <c r="M2319">
        <f>Table1[[#This Row],[Sales]]-Table1[[#This Row],[Total_Cost]]</f>
        <v>15906</v>
      </c>
      <c r="N2319" s="1">
        <f>Table1[[#This Row],[Profit]]/Table1[[#This Row],[Sales]]</f>
        <v>0.5</v>
      </c>
      <c r="O2319" t="str">
        <f>TEXT(Table1[[#This Row],[Order_Date]],"mmmm")</f>
        <v>April</v>
      </c>
      <c r="P2319">
        <f>YEAR(Table1[[#This Row],[Order_Date]])</f>
        <v>2024</v>
      </c>
      <c r="Q2319" t="str">
        <f>"Q"&amp;ROUNDUP(MONTH(Table1[[#This Row],[Order_Date]])/3,0)</f>
        <v>Q2</v>
      </c>
    </row>
    <row r="2320" spans="1:17" x14ac:dyDescent="0.25">
      <c r="A2320" t="s">
        <v>4014</v>
      </c>
      <c r="B2320" t="s">
        <v>1140</v>
      </c>
      <c r="C2320" t="s">
        <v>1440</v>
      </c>
      <c r="D2320" t="s">
        <v>377</v>
      </c>
      <c r="E2320" t="str">
        <f>_xlfn.XLOOKUP(Table1[[#This Row],[Product_ID]],[1]!Table1[Product_ID],[1]!Table1[Product_Name])</f>
        <v>Sports Product 2</v>
      </c>
      <c r="F2320" t="str">
        <f>_xlfn.XLOOKUP(Table1[[#This Row],[Product_ID]],[1]!Table1[Product_ID],[1]!Table1[Category])</f>
        <v>Sports</v>
      </c>
      <c r="G2320">
        <f>_xlfn.XLOOKUP(Table1[[#This Row],[Product_ID]],[1]!Table1[Product_ID],[1]!Table1[Unit_Price])</f>
        <v>4241</v>
      </c>
      <c r="H2320">
        <f>_xlfn.XLOOKUP(Table1[[#This Row],[Product_ID]],[1]!Table1[Product_ID],[1]!Table1[Cost])</f>
        <v>2120.5</v>
      </c>
      <c r="I2320">
        <v>4</v>
      </c>
      <c r="J2320">
        <v>10</v>
      </c>
      <c r="K2320">
        <f>Table1[[#This Row],[Quantity]]*Table1[[#This Row],[Unit_Price]]</f>
        <v>16964</v>
      </c>
      <c r="L2320">
        <f>Table1[[#This Row],[Quantity]]*Table1[[#This Row],[Cost]]</f>
        <v>8482</v>
      </c>
      <c r="M2320">
        <f>Table1[[#This Row],[Sales]]-Table1[[#This Row],[Total_Cost]]</f>
        <v>8482</v>
      </c>
      <c r="N2320" s="1">
        <f>Table1[[#This Row],[Profit]]/Table1[[#This Row],[Sales]]</f>
        <v>0.5</v>
      </c>
      <c r="O2320" t="str">
        <f>TEXT(Table1[[#This Row],[Order_Date]],"mmmm")</f>
        <v>October</v>
      </c>
      <c r="P2320">
        <f>YEAR(Table1[[#This Row],[Order_Date]])</f>
        <v>2025</v>
      </c>
      <c r="Q2320" t="str">
        <f>"Q"&amp;ROUNDUP(MONTH(Table1[[#This Row],[Order_Date]])/3,0)</f>
        <v>Q4</v>
      </c>
    </row>
    <row r="2321" spans="1:17" x14ac:dyDescent="0.25">
      <c r="A2321" t="s">
        <v>4015</v>
      </c>
      <c r="B2321" t="s">
        <v>379</v>
      </c>
      <c r="C2321" t="s">
        <v>880</v>
      </c>
      <c r="D2321" t="s">
        <v>119</v>
      </c>
      <c r="E2321" t="str">
        <f>_xlfn.XLOOKUP(Table1[[#This Row],[Product_ID]],[1]!Table1[Product_ID],[1]!Table1[Product_Name])</f>
        <v>Electronics Product 56</v>
      </c>
      <c r="F2321" t="str">
        <f>_xlfn.XLOOKUP(Table1[[#This Row],[Product_ID]],[1]!Table1[Product_ID],[1]!Table1[Category])</f>
        <v>Electronics</v>
      </c>
      <c r="G2321">
        <f>_xlfn.XLOOKUP(Table1[[#This Row],[Product_ID]],[1]!Table1[Product_ID],[1]!Table1[Unit_Price])</f>
        <v>18900</v>
      </c>
      <c r="H2321">
        <f>_xlfn.XLOOKUP(Table1[[#This Row],[Product_ID]],[1]!Table1[Product_ID],[1]!Table1[Cost])</f>
        <v>9450</v>
      </c>
      <c r="I2321">
        <v>1</v>
      </c>
      <c r="J2321">
        <v>15</v>
      </c>
      <c r="K2321">
        <f>Table1[[#This Row],[Quantity]]*Table1[[#This Row],[Unit_Price]]</f>
        <v>18900</v>
      </c>
      <c r="L2321">
        <f>Table1[[#This Row],[Quantity]]*Table1[[#This Row],[Cost]]</f>
        <v>9450</v>
      </c>
      <c r="M2321">
        <f>Table1[[#This Row],[Sales]]-Table1[[#This Row],[Total_Cost]]</f>
        <v>9450</v>
      </c>
      <c r="N2321" s="1">
        <f>Table1[[#This Row],[Profit]]/Table1[[#This Row],[Sales]]</f>
        <v>0.5</v>
      </c>
      <c r="O2321" t="str">
        <f>TEXT(Table1[[#This Row],[Order_Date]],"mmmm")</f>
        <v>September</v>
      </c>
      <c r="P2321">
        <f>YEAR(Table1[[#This Row],[Order_Date]])</f>
        <v>2025</v>
      </c>
      <c r="Q2321" t="str">
        <f>"Q"&amp;ROUNDUP(MONTH(Table1[[#This Row],[Order_Date]])/3,0)</f>
        <v>Q3</v>
      </c>
    </row>
    <row r="2322" spans="1:17" x14ac:dyDescent="0.25">
      <c r="A2322" t="s">
        <v>4016</v>
      </c>
      <c r="B2322" t="s">
        <v>1818</v>
      </c>
      <c r="C2322" t="s">
        <v>722</v>
      </c>
      <c r="D2322" t="s">
        <v>131</v>
      </c>
      <c r="E2322" t="str">
        <f>_xlfn.XLOOKUP(Table1[[#This Row],[Product_ID]],[1]!Table1[Product_ID],[1]!Table1[Product_Name])</f>
        <v>Sports Product 50</v>
      </c>
      <c r="F2322" t="str">
        <f>_xlfn.XLOOKUP(Table1[[#This Row],[Product_ID]],[1]!Table1[Product_ID],[1]!Table1[Category])</f>
        <v>Sports</v>
      </c>
      <c r="G2322">
        <f>_xlfn.XLOOKUP(Table1[[#This Row],[Product_ID]],[1]!Table1[Product_ID],[1]!Table1[Unit_Price])</f>
        <v>10475</v>
      </c>
      <c r="H2322">
        <f>_xlfn.XLOOKUP(Table1[[#This Row],[Product_ID]],[1]!Table1[Product_ID],[1]!Table1[Cost])</f>
        <v>7332.5</v>
      </c>
      <c r="I2322">
        <v>3</v>
      </c>
      <c r="J2322">
        <v>0</v>
      </c>
      <c r="K2322">
        <f>Table1[[#This Row],[Quantity]]*Table1[[#This Row],[Unit_Price]]</f>
        <v>31425</v>
      </c>
      <c r="L2322">
        <f>Table1[[#This Row],[Quantity]]*Table1[[#This Row],[Cost]]</f>
        <v>21997.5</v>
      </c>
      <c r="M2322">
        <f>Table1[[#This Row],[Sales]]-Table1[[#This Row],[Total_Cost]]</f>
        <v>9427.5</v>
      </c>
      <c r="N2322" s="1">
        <f>Table1[[#This Row],[Profit]]/Table1[[#This Row],[Sales]]</f>
        <v>0.3</v>
      </c>
      <c r="O2322" t="str">
        <f>TEXT(Table1[[#This Row],[Order_Date]],"mmmm")</f>
        <v>October</v>
      </c>
      <c r="P2322">
        <f>YEAR(Table1[[#This Row],[Order_Date]])</f>
        <v>2025</v>
      </c>
      <c r="Q2322" t="str">
        <f>"Q"&amp;ROUNDUP(MONTH(Table1[[#This Row],[Order_Date]])/3,0)</f>
        <v>Q4</v>
      </c>
    </row>
    <row r="2323" spans="1:17" x14ac:dyDescent="0.25">
      <c r="A2323" t="s">
        <v>4017</v>
      </c>
      <c r="B2323" t="s">
        <v>1006</v>
      </c>
      <c r="C2323" t="s">
        <v>1202</v>
      </c>
      <c r="D2323" t="s">
        <v>373</v>
      </c>
      <c r="E2323" t="str">
        <f>_xlfn.XLOOKUP(Table1[[#This Row],[Product_ID]],[1]!Table1[Product_ID],[1]!Table1[Product_Name])</f>
        <v>Sports Product 26</v>
      </c>
      <c r="F2323" t="str">
        <f>_xlfn.XLOOKUP(Table1[[#This Row],[Product_ID]],[1]!Table1[Product_ID],[1]!Table1[Category])</f>
        <v>Sports</v>
      </c>
      <c r="G2323">
        <f>_xlfn.XLOOKUP(Table1[[#This Row],[Product_ID]],[1]!Table1[Product_ID],[1]!Table1[Unit_Price])</f>
        <v>4882</v>
      </c>
      <c r="H2323">
        <f>_xlfn.XLOOKUP(Table1[[#This Row],[Product_ID]],[1]!Table1[Product_ID],[1]!Table1[Cost])</f>
        <v>2929.2</v>
      </c>
      <c r="I2323">
        <v>1</v>
      </c>
      <c r="J2323">
        <v>0</v>
      </c>
      <c r="K2323">
        <f>Table1[[#This Row],[Quantity]]*Table1[[#This Row],[Unit_Price]]</f>
        <v>4882</v>
      </c>
      <c r="L2323">
        <f>Table1[[#This Row],[Quantity]]*Table1[[#This Row],[Cost]]</f>
        <v>2929.2</v>
      </c>
      <c r="M2323">
        <f>Table1[[#This Row],[Sales]]-Table1[[#This Row],[Total_Cost]]</f>
        <v>1952.8000000000002</v>
      </c>
      <c r="N2323" s="1">
        <f>Table1[[#This Row],[Profit]]/Table1[[#This Row],[Sales]]</f>
        <v>0.4</v>
      </c>
      <c r="O2323" t="str">
        <f>TEXT(Table1[[#This Row],[Order_Date]],"mmmm")</f>
        <v>December</v>
      </c>
      <c r="P2323">
        <f>YEAR(Table1[[#This Row],[Order_Date]])</f>
        <v>2024</v>
      </c>
      <c r="Q2323" t="str">
        <f>"Q"&amp;ROUNDUP(MONTH(Table1[[#This Row],[Order_Date]])/3,0)</f>
        <v>Q4</v>
      </c>
    </row>
    <row r="2324" spans="1:17" x14ac:dyDescent="0.25">
      <c r="A2324" t="s">
        <v>4018</v>
      </c>
      <c r="B2324" t="s">
        <v>1182</v>
      </c>
      <c r="C2324" t="s">
        <v>397</v>
      </c>
      <c r="D2324" t="s">
        <v>13</v>
      </c>
      <c r="E2324" t="str">
        <f>_xlfn.XLOOKUP(Table1[[#This Row],[Product_ID]],[1]!Table1[Product_ID],[1]!Table1[Product_Name])</f>
        <v>Beauty Product 1</v>
      </c>
      <c r="F2324" t="str">
        <f>_xlfn.XLOOKUP(Table1[[#This Row],[Product_ID]],[1]!Table1[Product_ID],[1]!Table1[Category])</f>
        <v>Beauty</v>
      </c>
      <c r="G2324">
        <f>_xlfn.XLOOKUP(Table1[[#This Row],[Product_ID]],[1]!Table1[Product_ID],[1]!Table1[Unit_Price])</f>
        <v>1891</v>
      </c>
      <c r="H2324">
        <f>_xlfn.XLOOKUP(Table1[[#This Row],[Product_ID]],[1]!Table1[Product_ID],[1]!Table1[Cost])</f>
        <v>945.5</v>
      </c>
      <c r="I2324">
        <v>5</v>
      </c>
      <c r="J2324">
        <v>0</v>
      </c>
      <c r="K2324">
        <f>Table1[[#This Row],[Quantity]]*Table1[[#This Row],[Unit_Price]]</f>
        <v>9455</v>
      </c>
      <c r="L2324">
        <f>Table1[[#This Row],[Quantity]]*Table1[[#This Row],[Cost]]</f>
        <v>4727.5</v>
      </c>
      <c r="M2324">
        <f>Table1[[#This Row],[Sales]]-Table1[[#This Row],[Total_Cost]]</f>
        <v>4727.5</v>
      </c>
      <c r="N2324" s="1">
        <f>Table1[[#This Row],[Profit]]/Table1[[#This Row],[Sales]]</f>
        <v>0.5</v>
      </c>
      <c r="O2324" t="str">
        <f>TEXT(Table1[[#This Row],[Order_Date]],"mmmm")</f>
        <v>January</v>
      </c>
      <c r="P2324">
        <f>YEAR(Table1[[#This Row],[Order_Date]])</f>
        <v>2024</v>
      </c>
      <c r="Q2324" t="str">
        <f>"Q"&amp;ROUNDUP(MONTH(Table1[[#This Row],[Order_Date]])/3,0)</f>
        <v>Q1</v>
      </c>
    </row>
    <row r="2325" spans="1:17" x14ac:dyDescent="0.25">
      <c r="A2325" t="s">
        <v>4019</v>
      </c>
      <c r="B2325" t="s">
        <v>3846</v>
      </c>
      <c r="C2325" t="s">
        <v>1298</v>
      </c>
      <c r="D2325" t="s">
        <v>377</v>
      </c>
      <c r="E2325" t="str">
        <f>_xlfn.XLOOKUP(Table1[[#This Row],[Product_ID]],[1]!Table1[Product_ID],[1]!Table1[Product_Name])</f>
        <v>Sports Product 2</v>
      </c>
      <c r="F2325" t="str">
        <f>_xlfn.XLOOKUP(Table1[[#This Row],[Product_ID]],[1]!Table1[Product_ID],[1]!Table1[Category])</f>
        <v>Sports</v>
      </c>
      <c r="G2325">
        <f>_xlfn.XLOOKUP(Table1[[#This Row],[Product_ID]],[1]!Table1[Product_ID],[1]!Table1[Unit_Price])</f>
        <v>4241</v>
      </c>
      <c r="H2325">
        <f>_xlfn.XLOOKUP(Table1[[#This Row],[Product_ID]],[1]!Table1[Product_ID],[1]!Table1[Cost])</f>
        <v>2120.5</v>
      </c>
      <c r="I2325">
        <v>2</v>
      </c>
      <c r="J2325">
        <v>0</v>
      </c>
      <c r="K2325">
        <f>Table1[[#This Row],[Quantity]]*Table1[[#This Row],[Unit_Price]]</f>
        <v>8482</v>
      </c>
      <c r="L2325">
        <f>Table1[[#This Row],[Quantity]]*Table1[[#This Row],[Cost]]</f>
        <v>4241</v>
      </c>
      <c r="M2325">
        <f>Table1[[#This Row],[Sales]]-Table1[[#This Row],[Total_Cost]]</f>
        <v>4241</v>
      </c>
      <c r="N2325" s="1">
        <f>Table1[[#This Row],[Profit]]/Table1[[#This Row],[Sales]]</f>
        <v>0.5</v>
      </c>
      <c r="O2325" t="str">
        <f>TEXT(Table1[[#This Row],[Order_Date]],"mmmm")</f>
        <v>September</v>
      </c>
      <c r="P2325">
        <f>YEAR(Table1[[#This Row],[Order_Date]])</f>
        <v>2025</v>
      </c>
      <c r="Q2325" t="str">
        <f>"Q"&amp;ROUNDUP(MONTH(Table1[[#This Row],[Order_Date]])/3,0)</f>
        <v>Q3</v>
      </c>
    </row>
    <row r="2326" spans="1:17" x14ac:dyDescent="0.25">
      <c r="A2326" t="s">
        <v>4020</v>
      </c>
      <c r="B2326" t="s">
        <v>1563</v>
      </c>
      <c r="C2326" t="s">
        <v>1599</v>
      </c>
      <c r="D2326" t="s">
        <v>127</v>
      </c>
      <c r="E2326" t="str">
        <f>_xlfn.XLOOKUP(Table1[[#This Row],[Product_ID]],[1]!Table1[Product_ID],[1]!Table1[Product_Name])</f>
        <v>Sports Product 75</v>
      </c>
      <c r="F2326" t="str">
        <f>_xlfn.XLOOKUP(Table1[[#This Row],[Product_ID]],[1]!Table1[Product_ID],[1]!Table1[Category])</f>
        <v>Sports</v>
      </c>
      <c r="G2326">
        <f>_xlfn.XLOOKUP(Table1[[#This Row],[Product_ID]],[1]!Table1[Product_ID],[1]!Table1[Unit_Price])</f>
        <v>5435</v>
      </c>
      <c r="H2326">
        <f>_xlfn.XLOOKUP(Table1[[#This Row],[Product_ID]],[1]!Table1[Product_ID],[1]!Table1[Cost])</f>
        <v>3804.5</v>
      </c>
      <c r="I2326">
        <v>3</v>
      </c>
      <c r="J2326">
        <v>0</v>
      </c>
      <c r="K2326">
        <f>Table1[[#This Row],[Quantity]]*Table1[[#This Row],[Unit_Price]]</f>
        <v>16305</v>
      </c>
      <c r="L2326">
        <f>Table1[[#This Row],[Quantity]]*Table1[[#This Row],[Cost]]</f>
        <v>11413.5</v>
      </c>
      <c r="M2326">
        <f>Table1[[#This Row],[Sales]]-Table1[[#This Row],[Total_Cost]]</f>
        <v>4891.5</v>
      </c>
      <c r="N2326" s="1">
        <f>Table1[[#This Row],[Profit]]/Table1[[#This Row],[Sales]]</f>
        <v>0.3</v>
      </c>
      <c r="O2326" t="str">
        <f>TEXT(Table1[[#This Row],[Order_Date]],"mmmm")</f>
        <v>September</v>
      </c>
      <c r="P2326">
        <f>YEAR(Table1[[#This Row],[Order_Date]])</f>
        <v>2024</v>
      </c>
      <c r="Q2326" t="str">
        <f>"Q"&amp;ROUNDUP(MONTH(Table1[[#This Row],[Order_Date]])/3,0)</f>
        <v>Q3</v>
      </c>
    </row>
    <row r="2327" spans="1:17" x14ac:dyDescent="0.25">
      <c r="A2327" t="s">
        <v>4021</v>
      </c>
      <c r="B2327" t="s">
        <v>181</v>
      </c>
      <c r="C2327" t="s">
        <v>247</v>
      </c>
      <c r="D2327" t="s">
        <v>313</v>
      </c>
      <c r="E2327" t="str">
        <f>_xlfn.XLOOKUP(Table1[[#This Row],[Product_ID]],[1]!Table1[Product_ID],[1]!Table1[Product_Name])</f>
        <v>Sports Product 44</v>
      </c>
      <c r="F2327" t="str">
        <f>_xlfn.XLOOKUP(Table1[[#This Row],[Product_ID]],[1]!Table1[Product_ID],[1]!Table1[Category])</f>
        <v>Sports</v>
      </c>
      <c r="G2327">
        <f>_xlfn.XLOOKUP(Table1[[#This Row],[Product_ID]],[1]!Table1[Product_ID],[1]!Table1[Unit_Price])</f>
        <v>5008</v>
      </c>
      <c r="H2327">
        <f>_xlfn.XLOOKUP(Table1[[#This Row],[Product_ID]],[1]!Table1[Product_ID],[1]!Table1[Cost])</f>
        <v>3505.6</v>
      </c>
      <c r="I2327">
        <v>1</v>
      </c>
      <c r="J2327">
        <v>5</v>
      </c>
      <c r="K2327">
        <f>Table1[[#This Row],[Quantity]]*Table1[[#This Row],[Unit_Price]]</f>
        <v>5008</v>
      </c>
      <c r="L2327">
        <f>Table1[[#This Row],[Quantity]]*Table1[[#This Row],[Cost]]</f>
        <v>3505.6</v>
      </c>
      <c r="M2327">
        <f>Table1[[#This Row],[Sales]]-Table1[[#This Row],[Total_Cost]]</f>
        <v>1502.4</v>
      </c>
      <c r="N2327" s="1">
        <f>Table1[[#This Row],[Profit]]/Table1[[#This Row],[Sales]]</f>
        <v>0.30000000000000004</v>
      </c>
      <c r="O2327" t="str">
        <f>TEXT(Table1[[#This Row],[Order_Date]],"mmmm")</f>
        <v>October</v>
      </c>
      <c r="P2327">
        <f>YEAR(Table1[[#This Row],[Order_Date]])</f>
        <v>2025</v>
      </c>
      <c r="Q2327" t="str">
        <f>"Q"&amp;ROUNDUP(MONTH(Table1[[#This Row],[Order_Date]])/3,0)</f>
        <v>Q4</v>
      </c>
    </row>
    <row r="2328" spans="1:17" x14ac:dyDescent="0.25">
      <c r="A2328" t="s">
        <v>4022</v>
      </c>
      <c r="B2328" t="s">
        <v>4023</v>
      </c>
      <c r="C2328" t="s">
        <v>2432</v>
      </c>
      <c r="D2328" t="s">
        <v>33</v>
      </c>
      <c r="E2328" t="str">
        <f>_xlfn.XLOOKUP(Table1[[#This Row],[Product_ID]],[1]!Table1[Product_ID],[1]!Table1[Product_Name])</f>
        <v>Sports Product 88</v>
      </c>
      <c r="F2328" t="str">
        <f>_xlfn.XLOOKUP(Table1[[#This Row],[Product_ID]],[1]!Table1[Product_ID],[1]!Table1[Category])</f>
        <v>Sports</v>
      </c>
      <c r="G2328">
        <f>_xlfn.XLOOKUP(Table1[[#This Row],[Product_ID]],[1]!Table1[Product_ID],[1]!Table1[Unit_Price])</f>
        <v>11542</v>
      </c>
      <c r="H2328">
        <f>_xlfn.XLOOKUP(Table1[[#This Row],[Product_ID]],[1]!Table1[Product_ID],[1]!Table1[Cost])</f>
        <v>6925.2</v>
      </c>
      <c r="I2328">
        <v>3</v>
      </c>
      <c r="J2328">
        <v>5</v>
      </c>
      <c r="K2328">
        <f>Table1[[#This Row],[Quantity]]*Table1[[#This Row],[Unit_Price]]</f>
        <v>34626</v>
      </c>
      <c r="L2328">
        <f>Table1[[#This Row],[Quantity]]*Table1[[#This Row],[Cost]]</f>
        <v>20775.599999999999</v>
      </c>
      <c r="M2328">
        <f>Table1[[#This Row],[Sales]]-Table1[[#This Row],[Total_Cost]]</f>
        <v>13850.400000000001</v>
      </c>
      <c r="N2328" s="1">
        <f>Table1[[#This Row],[Profit]]/Table1[[#This Row],[Sales]]</f>
        <v>0.4</v>
      </c>
      <c r="O2328" t="str">
        <f>TEXT(Table1[[#This Row],[Order_Date]],"mmmm")</f>
        <v>September</v>
      </c>
      <c r="P2328">
        <f>YEAR(Table1[[#This Row],[Order_Date]])</f>
        <v>2024</v>
      </c>
      <c r="Q2328" t="str">
        <f>"Q"&amp;ROUNDUP(MONTH(Table1[[#This Row],[Order_Date]])/3,0)</f>
        <v>Q3</v>
      </c>
    </row>
    <row r="2329" spans="1:17" x14ac:dyDescent="0.25">
      <c r="A2329" t="s">
        <v>4024</v>
      </c>
      <c r="B2329" t="s">
        <v>1292</v>
      </c>
      <c r="C2329" t="s">
        <v>4025</v>
      </c>
      <c r="D2329" t="s">
        <v>450</v>
      </c>
      <c r="E2329" t="str">
        <f>_xlfn.XLOOKUP(Table1[[#This Row],[Product_ID]],[1]!Table1[Product_ID],[1]!Table1[Product_Name])</f>
        <v>Electronics Product 82</v>
      </c>
      <c r="F2329" t="str">
        <f>_xlfn.XLOOKUP(Table1[[#This Row],[Product_ID]],[1]!Table1[Product_ID],[1]!Table1[Category])</f>
        <v>Electronics</v>
      </c>
      <c r="G2329">
        <f>_xlfn.XLOOKUP(Table1[[#This Row],[Product_ID]],[1]!Table1[Product_ID],[1]!Table1[Unit_Price])</f>
        <v>354</v>
      </c>
      <c r="H2329">
        <f>_xlfn.XLOOKUP(Table1[[#This Row],[Product_ID]],[1]!Table1[Product_ID],[1]!Table1[Cost])</f>
        <v>247.8</v>
      </c>
      <c r="I2329">
        <v>2</v>
      </c>
      <c r="J2329">
        <v>5</v>
      </c>
      <c r="K2329">
        <f>Table1[[#This Row],[Quantity]]*Table1[[#This Row],[Unit_Price]]</f>
        <v>708</v>
      </c>
      <c r="L2329">
        <f>Table1[[#This Row],[Quantity]]*Table1[[#This Row],[Cost]]</f>
        <v>495.6</v>
      </c>
      <c r="M2329">
        <f>Table1[[#This Row],[Sales]]-Table1[[#This Row],[Total_Cost]]</f>
        <v>212.39999999999998</v>
      </c>
      <c r="N2329" s="1">
        <f>Table1[[#This Row],[Profit]]/Table1[[#This Row],[Sales]]</f>
        <v>0.3</v>
      </c>
      <c r="O2329" t="str">
        <f>TEXT(Table1[[#This Row],[Order_Date]],"mmmm")</f>
        <v>July</v>
      </c>
      <c r="P2329">
        <f>YEAR(Table1[[#This Row],[Order_Date]])</f>
        <v>2024</v>
      </c>
      <c r="Q2329" t="str">
        <f>"Q"&amp;ROUNDUP(MONTH(Table1[[#This Row],[Order_Date]])/3,0)</f>
        <v>Q3</v>
      </c>
    </row>
    <row r="2330" spans="1:17" x14ac:dyDescent="0.25">
      <c r="A2330" t="s">
        <v>4026</v>
      </c>
      <c r="B2330" t="s">
        <v>2781</v>
      </c>
      <c r="C2330" t="s">
        <v>3044</v>
      </c>
      <c r="D2330" t="s">
        <v>502</v>
      </c>
      <c r="E2330" t="str">
        <f>_xlfn.XLOOKUP(Table1[[#This Row],[Product_ID]],[1]!Table1[Product_ID],[1]!Table1[Product_Name])</f>
        <v>Beauty Product 42</v>
      </c>
      <c r="F2330" t="str">
        <f>_xlfn.XLOOKUP(Table1[[#This Row],[Product_ID]],[1]!Table1[Product_ID],[1]!Table1[Category])</f>
        <v>Beauty</v>
      </c>
      <c r="G2330">
        <f>_xlfn.XLOOKUP(Table1[[#This Row],[Product_ID]],[1]!Table1[Product_ID],[1]!Table1[Unit_Price])</f>
        <v>2758</v>
      </c>
      <c r="H2330">
        <f>_xlfn.XLOOKUP(Table1[[#This Row],[Product_ID]],[1]!Table1[Product_ID],[1]!Table1[Cost])</f>
        <v>1379</v>
      </c>
      <c r="I2330">
        <v>3</v>
      </c>
      <c r="J2330">
        <v>10</v>
      </c>
      <c r="K2330">
        <f>Table1[[#This Row],[Quantity]]*Table1[[#This Row],[Unit_Price]]</f>
        <v>8274</v>
      </c>
      <c r="L2330">
        <f>Table1[[#This Row],[Quantity]]*Table1[[#This Row],[Cost]]</f>
        <v>4137</v>
      </c>
      <c r="M2330">
        <f>Table1[[#This Row],[Sales]]-Table1[[#This Row],[Total_Cost]]</f>
        <v>4137</v>
      </c>
      <c r="N2330" s="1">
        <f>Table1[[#This Row],[Profit]]/Table1[[#This Row],[Sales]]</f>
        <v>0.5</v>
      </c>
      <c r="O2330" t="str">
        <f>TEXT(Table1[[#This Row],[Order_Date]],"mmmm")</f>
        <v>December</v>
      </c>
      <c r="P2330">
        <f>YEAR(Table1[[#This Row],[Order_Date]])</f>
        <v>2025</v>
      </c>
      <c r="Q2330" t="str">
        <f>"Q"&amp;ROUNDUP(MONTH(Table1[[#This Row],[Order_Date]])/3,0)</f>
        <v>Q4</v>
      </c>
    </row>
    <row r="2331" spans="1:17" x14ac:dyDescent="0.25">
      <c r="A2331" t="s">
        <v>4027</v>
      </c>
      <c r="B2331" t="s">
        <v>1234</v>
      </c>
      <c r="C2331" t="s">
        <v>1609</v>
      </c>
      <c r="D2331" t="s">
        <v>381</v>
      </c>
      <c r="E2331" t="str">
        <f>_xlfn.XLOOKUP(Table1[[#This Row],[Product_ID]],[1]!Table1[Product_ID],[1]!Table1[Product_Name])</f>
        <v>Electronics Product 59</v>
      </c>
      <c r="F2331" t="str">
        <f>_xlfn.XLOOKUP(Table1[[#This Row],[Product_ID]],[1]!Table1[Product_ID],[1]!Table1[Category])</f>
        <v>Electronics</v>
      </c>
      <c r="G2331">
        <f>_xlfn.XLOOKUP(Table1[[#This Row],[Product_ID]],[1]!Table1[Product_ID],[1]!Table1[Unit_Price])</f>
        <v>39929</v>
      </c>
      <c r="H2331">
        <f>_xlfn.XLOOKUP(Table1[[#This Row],[Product_ID]],[1]!Table1[Product_ID],[1]!Table1[Cost])</f>
        <v>23957.4</v>
      </c>
      <c r="I2331">
        <v>2</v>
      </c>
      <c r="J2331">
        <v>5</v>
      </c>
      <c r="K2331">
        <f>Table1[[#This Row],[Quantity]]*Table1[[#This Row],[Unit_Price]]</f>
        <v>79858</v>
      </c>
      <c r="L2331">
        <f>Table1[[#This Row],[Quantity]]*Table1[[#This Row],[Cost]]</f>
        <v>47914.8</v>
      </c>
      <c r="M2331">
        <f>Table1[[#This Row],[Sales]]-Table1[[#This Row],[Total_Cost]]</f>
        <v>31943.199999999997</v>
      </c>
      <c r="N2331" s="1">
        <f>Table1[[#This Row],[Profit]]/Table1[[#This Row],[Sales]]</f>
        <v>0.39999999999999997</v>
      </c>
      <c r="O2331" t="str">
        <f>TEXT(Table1[[#This Row],[Order_Date]],"mmmm")</f>
        <v>June</v>
      </c>
      <c r="P2331">
        <f>YEAR(Table1[[#This Row],[Order_Date]])</f>
        <v>2024</v>
      </c>
      <c r="Q2331" t="str">
        <f>"Q"&amp;ROUNDUP(MONTH(Table1[[#This Row],[Order_Date]])/3,0)</f>
        <v>Q2</v>
      </c>
    </row>
    <row r="2332" spans="1:17" x14ac:dyDescent="0.25">
      <c r="A2332" t="s">
        <v>4028</v>
      </c>
      <c r="B2332" t="s">
        <v>3168</v>
      </c>
      <c r="C2332" t="s">
        <v>1373</v>
      </c>
      <c r="D2332" t="s">
        <v>366</v>
      </c>
      <c r="E2332" t="str">
        <f>_xlfn.XLOOKUP(Table1[[#This Row],[Product_ID]],[1]!Table1[Product_ID],[1]!Table1[Product_Name])</f>
        <v>Home &amp; Kitchen Product 93</v>
      </c>
      <c r="F2332" t="str">
        <f>_xlfn.XLOOKUP(Table1[[#This Row],[Product_ID]],[1]!Table1[Product_ID],[1]!Table1[Category])</f>
        <v>Home &amp; Kitchen</v>
      </c>
      <c r="G2332">
        <f>_xlfn.XLOOKUP(Table1[[#This Row],[Product_ID]],[1]!Table1[Product_ID],[1]!Table1[Unit_Price])</f>
        <v>10597</v>
      </c>
      <c r="H2332">
        <f>_xlfn.XLOOKUP(Table1[[#This Row],[Product_ID]],[1]!Table1[Product_ID],[1]!Table1[Cost])</f>
        <v>5298.5</v>
      </c>
      <c r="I2332">
        <v>3</v>
      </c>
      <c r="J2332">
        <v>15</v>
      </c>
      <c r="K2332">
        <f>Table1[[#This Row],[Quantity]]*Table1[[#This Row],[Unit_Price]]</f>
        <v>31791</v>
      </c>
      <c r="L2332">
        <f>Table1[[#This Row],[Quantity]]*Table1[[#This Row],[Cost]]</f>
        <v>15895.5</v>
      </c>
      <c r="M2332">
        <f>Table1[[#This Row],[Sales]]-Table1[[#This Row],[Total_Cost]]</f>
        <v>15895.5</v>
      </c>
      <c r="N2332" s="1">
        <f>Table1[[#This Row],[Profit]]/Table1[[#This Row],[Sales]]</f>
        <v>0.5</v>
      </c>
      <c r="O2332" t="str">
        <f>TEXT(Table1[[#This Row],[Order_Date]],"mmmm")</f>
        <v>September</v>
      </c>
      <c r="P2332">
        <f>YEAR(Table1[[#This Row],[Order_Date]])</f>
        <v>2025</v>
      </c>
      <c r="Q2332" t="str">
        <f>"Q"&amp;ROUNDUP(MONTH(Table1[[#This Row],[Order_Date]])/3,0)</f>
        <v>Q3</v>
      </c>
    </row>
    <row r="2333" spans="1:17" x14ac:dyDescent="0.25">
      <c r="A2333" t="s">
        <v>4029</v>
      </c>
      <c r="B2333" t="s">
        <v>2224</v>
      </c>
      <c r="C2333" t="s">
        <v>1899</v>
      </c>
      <c r="D2333" t="s">
        <v>663</v>
      </c>
      <c r="E2333" t="str">
        <f>_xlfn.XLOOKUP(Table1[[#This Row],[Product_ID]],[1]!Table1[Product_ID],[1]!Table1[Product_Name])</f>
        <v>Electronics Product 34</v>
      </c>
      <c r="F2333" t="str">
        <f>_xlfn.XLOOKUP(Table1[[#This Row],[Product_ID]],[1]!Table1[Product_ID],[1]!Table1[Category])</f>
        <v>Electronics</v>
      </c>
      <c r="G2333">
        <f>_xlfn.XLOOKUP(Table1[[#This Row],[Product_ID]],[1]!Table1[Product_ID],[1]!Table1[Unit_Price])</f>
        <v>4860</v>
      </c>
      <c r="H2333">
        <f>_xlfn.XLOOKUP(Table1[[#This Row],[Product_ID]],[1]!Table1[Product_ID],[1]!Table1[Cost])</f>
        <v>2430</v>
      </c>
      <c r="I2333">
        <v>5</v>
      </c>
      <c r="J2333">
        <v>15</v>
      </c>
      <c r="K2333">
        <f>Table1[[#This Row],[Quantity]]*Table1[[#This Row],[Unit_Price]]</f>
        <v>24300</v>
      </c>
      <c r="L2333">
        <f>Table1[[#This Row],[Quantity]]*Table1[[#This Row],[Cost]]</f>
        <v>12150</v>
      </c>
      <c r="M2333">
        <f>Table1[[#This Row],[Sales]]-Table1[[#This Row],[Total_Cost]]</f>
        <v>12150</v>
      </c>
      <c r="N2333" s="1">
        <f>Table1[[#This Row],[Profit]]/Table1[[#This Row],[Sales]]</f>
        <v>0.5</v>
      </c>
      <c r="O2333" t="str">
        <f>TEXT(Table1[[#This Row],[Order_Date]],"mmmm")</f>
        <v>August</v>
      </c>
      <c r="P2333">
        <f>YEAR(Table1[[#This Row],[Order_Date]])</f>
        <v>2024</v>
      </c>
      <c r="Q2333" t="str">
        <f>"Q"&amp;ROUNDUP(MONTH(Table1[[#This Row],[Order_Date]])/3,0)</f>
        <v>Q3</v>
      </c>
    </row>
    <row r="2334" spans="1:17" x14ac:dyDescent="0.25">
      <c r="A2334" t="s">
        <v>4030</v>
      </c>
      <c r="B2334" t="s">
        <v>2167</v>
      </c>
      <c r="C2334" t="s">
        <v>1808</v>
      </c>
      <c r="D2334" t="s">
        <v>175</v>
      </c>
      <c r="E2334" t="str">
        <f>_xlfn.XLOOKUP(Table1[[#This Row],[Product_ID]],[1]!Table1[Product_ID],[1]!Table1[Product_Name])</f>
        <v>Clothing Product 49</v>
      </c>
      <c r="F2334" t="str">
        <f>_xlfn.XLOOKUP(Table1[[#This Row],[Product_ID]],[1]!Table1[Product_ID],[1]!Table1[Category])</f>
        <v>Clothing</v>
      </c>
      <c r="G2334">
        <f>_xlfn.XLOOKUP(Table1[[#This Row],[Product_ID]],[1]!Table1[Product_ID],[1]!Table1[Unit_Price])</f>
        <v>4071</v>
      </c>
      <c r="H2334">
        <f>_xlfn.XLOOKUP(Table1[[#This Row],[Product_ID]],[1]!Table1[Product_ID],[1]!Table1[Cost])</f>
        <v>2442.6</v>
      </c>
      <c r="I2334">
        <v>3</v>
      </c>
      <c r="J2334">
        <v>20</v>
      </c>
      <c r="K2334">
        <f>Table1[[#This Row],[Quantity]]*Table1[[#This Row],[Unit_Price]]</f>
        <v>12213</v>
      </c>
      <c r="L2334">
        <f>Table1[[#This Row],[Quantity]]*Table1[[#This Row],[Cost]]</f>
        <v>7327.7999999999993</v>
      </c>
      <c r="M2334">
        <f>Table1[[#This Row],[Sales]]-Table1[[#This Row],[Total_Cost]]</f>
        <v>4885.2000000000007</v>
      </c>
      <c r="N2334" s="1">
        <f>Table1[[#This Row],[Profit]]/Table1[[#This Row],[Sales]]</f>
        <v>0.40000000000000008</v>
      </c>
      <c r="O2334" t="str">
        <f>TEXT(Table1[[#This Row],[Order_Date]],"mmmm")</f>
        <v>September</v>
      </c>
      <c r="P2334">
        <f>YEAR(Table1[[#This Row],[Order_Date]])</f>
        <v>2025</v>
      </c>
      <c r="Q2334" t="str">
        <f>"Q"&amp;ROUNDUP(MONTH(Table1[[#This Row],[Order_Date]])/3,0)</f>
        <v>Q3</v>
      </c>
    </row>
    <row r="2335" spans="1:17" x14ac:dyDescent="0.25">
      <c r="A2335" t="s">
        <v>4031</v>
      </c>
      <c r="B2335" t="s">
        <v>1396</v>
      </c>
      <c r="C2335" t="s">
        <v>266</v>
      </c>
      <c r="D2335" t="s">
        <v>9</v>
      </c>
      <c r="E2335" t="str">
        <f>_xlfn.XLOOKUP(Table1[[#This Row],[Product_ID]],[1]!Table1[Product_ID],[1]!Table1[Product_Name])</f>
        <v>Home &amp; Kitchen Product 10</v>
      </c>
      <c r="F2335" t="str">
        <f>_xlfn.XLOOKUP(Table1[[#This Row],[Product_ID]],[1]!Table1[Product_ID],[1]!Table1[Category])</f>
        <v>Home &amp; Kitchen</v>
      </c>
      <c r="G2335">
        <f>_xlfn.XLOOKUP(Table1[[#This Row],[Product_ID]],[1]!Table1[Product_ID],[1]!Table1[Unit_Price])</f>
        <v>10936</v>
      </c>
      <c r="H2335">
        <f>_xlfn.XLOOKUP(Table1[[#This Row],[Product_ID]],[1]!Table1[Product_ID],[1]!Table1[Cost])</f>
        <v>6561.6</v>
      </c>
      <c r="I2335">
        <v>3</v>
      </c>
      <c r="J2335">
        <v>5</v>
      </c>
      <c r="K2335">
        <f>Table1[[#This Row],[Quantity]]*Table1[[#This Row],[Unit_Price]]</f>
        <v>32808</v>
      </c>
      <c r="L2335">
        <f>Table1[[#This Row],[Quantity]]*Table1[[#This Row],[Cost]]</f>
        <v>19684.800000000003</v>
      </c>
      <c r="M2335">
        <f>Table1[[#This Row],[Sales]]-Table1[[#This Row],[Total_Cost]]</f>
        <v>13123.199999999997</v>
      </c>
      <c r="N2335" s="1">
        <f>Table1[[#This Row],[Profit]]/Table1[[#This Row],[Sales]]</f>
        <v>0.39999999999999991</v>
      </c>
      <c r="O2335" t="str">
        <f>TEXT(Table1[[#This Row],[Order_Date]],"mmmm")</f>
        <v>March</v>
      </c>
      <c r="P2335">
        <f>YEAR(Table1[[#This Row],[Order_Date]])</f>
        <v>2025</v>
      </c>
      <c r="Q2335" t="str">
        <f>"Q"&amp;ROUNDUP(MONTH(Table1[[#This Row],[Order_Date]])/3,0)</f>
        <v>Q1</v>
      </c>
    </row>
    <row r="2336" spans="1:17" x14ac:dyDescent="0.25">
      <c r="A2336" t="s">
        <v>4032</v>
      </c>
      <c r="B2336" t="s">
        <v>187</v>
      </c>
      <c r="C2336" t="s">
        <v>2751</v>
      </c>
      <c r="D2336" t="s">
        <v>45</v>
      </c>
      <c r="E2336" t="str">
        <f>_xlfn.XLOOKUP(Table1[[#This Row],[Product_ID]],[1]!Table1[Product_ID],[1]!Table1[Product_Name])</f>
        <v>Clothing Product 32</v>
      </c>
      <c r="F2336" t="str">
        <f>_xlfn.XLOOKUP(Table1[[#This Row],[Product_ID]],[1]!Table1[Product_ID],[1]!Table1[Category])</f>
        <v>Clothing</v>
      </c>
      <c r="G2336">
        <f>_xlfn.XLOOKUP(Table1[[#This Row],[Product_ID]],[1]!Table1[Product_ID],[1]!Table1[Unit_Price])</f>
        <v>3034</v>
      </c>
      <c r="H2336">
        <f>_xlfn.XLOOKUP(Table1[[#This Row],[Product_ID]],[1]!Table1[Product_ID],[1]!Table1[Cost])</f>
        <v>1820.4</v>
      </c>
      <c r="I2336">
        <v>5</v>
      </c>
      <c r="J2336">
        <v>0</v>
      </c>
      <c r="K2336">
        <f>Table1[[#This Row],[Quantity]]*Table1[[#This Row],[Unit_Price]]</f>
        <v>15170</v>
      </c>
      <c r="L2336">
        <f>Table1[[#This Row],[Quantity]]*Table1[[#This Row],[Cost]]</f>
        <v>9102</v>
      </c>
      <c r="M2336">
        <f>Table1[[#This Row],[Sales]]-Table1[[#This Row],[Total_Cost]]</f>
        <v>6068</v>
      </c>
      <c r="N2336" s="1">
        <f>Table1[[#This Row],[Profit]]/Table1[[#This Row],[Sales]]</f>
        <v>0.4</v>
      </c>
      <c r="O2336" t="str">
        <f>TEXT(Table1[[#This Row],[Order_Date]],"mmmm")</f>
        <v>March</v>
      </c>
      <c r="P2336">
        <f>YEAR(Table1[[#This Row],[Order_Date]])</f>
        <v>2025</v>
      </c>
      <c r="Q2336" t="str">
        <f>"Q"&amp;ROUNDUP(MONTH(Table1[[#This Row],[Order_Date]])/3,0)</f>
        <v>Q1</v>
      </c>
    </row>
    <row r="2337" spans="1:17" x14ac:dyDescent="0.25">
      <c r="A2337" t="s">
        <v>4033</v>
      </c>
      <c r="B2337" t="s">
        <v>197</v>
      </c>
      <c r="C2337" t="s">
        <v>1609</v>
      </c>
      <c r="D2337" t="s">
        <v>476</v>
      </c>
      <c r="E2337" t="str">
        <f>_xlfn.XLOOKUP(Table1[[#This Row],[Product_ID]],[1]!Table1[Product_ID],[1]!Table1[Product_Name])</f>
        <v>Electronics Product 22</v>
      </c>
      <c r="F2337" t="str">
        <f>_xlfn.XLOOKUP(Table1[[#This Row],[Product_ID]],[1]!Table1[Product_ID],[1]!Table1[Category])</f>
        <v>Electronics</v>
      </c>
      <c r="G2337">
        <f>_xlfn.XLOOKUP(Table1[[#This Row],[Product_ID]],[1]!Table1[Product_ID],[1]!Table1[Unit_Price])</f>
        <v>48755</v>
      </c>
      <c r="H2337">
        <f>_xlfn.XLOOKUP(Table1[[#This Row],[Product_ID]],[1]!Table1[Product_ID],[1]!Table1[Cost])</f>
        <v>29253</v>
      </c>
      <c r="I2337">
        <v>2</v>
      </c>
      <c r="J2337">
        <v>20</v>
      </c>
      <c r="K2337">
        <f>Table1[[#This Row],[Quantity]]*Table1[[#This Row],[Unit_Price]]</f>
        <v>97510</v>
      </c>
      <c r="L2337">
        <f>Table1[[#This Row],[Quantity]]*Table1[[#This Row],[Cost]]</f>
        <v>58506</v>
      </c>
      <c r="M2337">
        <f>Table1[[#This Row],[Sales]]-Table1[[#This Row],[Total_Cost]]</f>
        <v>39004</v>
      </c>
      <c r="N2337" s="1">
        <f>Table1[[#This Row],[Profit]]/Table1[[#This Row],[Sales]]</f>
        <v>0.4</v>
      </c>
      <c r="O2337" t="str">
        <f>TEXT(Table1[[#This Row],[Order_Date]],"mmmm")</f>
        <v>March</v>
      </c>
      <c r="P2337">
        <f>YEAR(Table1[[#This Row],[Order_Date]])</f>
        <v>2025</v>
      </c>
      <c r="Q2337" t="str">
        <f>"Q"&amp;ROUNDUP(MONTH(Table1[[#This Row],[Order_Date]])/3,0)</f>
        <v>Q1</v>
      </c>
    </row>
    <row r="2338" spans="1:17" x14ac:dyDescent="0.25">
      <c r="A2338" t="s">
        <v>4034</v>
      </c>
      <c r="B2338" t="s">
        <v>1640</v>
      </c>
      <c r="C2338" t="s">
        <v>3179</v>
      </c>
      <c r="D2338" t="s">
        <v>85</v>
      </c>
      <c r="E2338" t="str">
        <f>_xlfn.XLOOKUP(Table1[[#This Row],[Product_ID]],[1]!Table1[Product_ID],[1]!Table1[Product_Name])</f>
        <v>Clothing Product 63</v>
      </c>
      <c r="F2338" t="str">
        <f>_xlfn.XLOOKUP(Table1[[#This Row],[Product_ID]],[1]!Table1[Product_ID],[1]!Table1[Category])</f>
        <v>Clothing</v>
      </c>
      <c r="G2338">
        <f>_xlfn.XLOOKUP(Table1[[#This Row],[Product_ID]],[1]!Table1[Product_ID],[1]!Table1[Unit_Price])</f>
        <v>3643</v>
      </c>
      <c r="H2338">
        <f>_xlfn.XLOOKUP(Table1[[#This Row],[Product_ID]],[1]!Table1[Product_ID],[1]!Table1[Cost])</f>
        <v>2185.8000000000002</v>
      </c>
      <c r="I2338">
        <v>3</v>
      </c>
      <c r="J2338">
        <v>0</v>
      </c>
      <c r="K2338">
        <f>Table1[[#This Row],[Quantity]]*Table1[[#This Row],[Unit_Price]]</f>
        <v>10929</v>
      </c>
      <c r="L2338">
        <f>Table1[[#This Row],[Quantity]]*Table1[[#This Row],[Cost]]</f>
        <v>6557.4000000000005</v>
      </c>
      <c r="M2338">
        <f>Table1[[#This Row],[Sales]]-Table1[[#This Row],[Total_Cost]]</f>
        <v>4371.5999999999995</v>
      </c>
      <c r="N2338" s="1">
        <f>Table1[[#This Row],[Profit]]/Table1[[#This Row],[Sales]]</f>
        <v>0.39999999999999997</v>
      </c>
      <c r="O2338" t="str">
        <f>TEXT(Table1[[#This Row],[Order_Date]],"mmmm")</f>
        <v>February</v>
      </c>
      <c r="P2338">
        <f>YEAR(Table1[[#This Row],[Order_Date]])</f>
        <v>2024</v>
      </c>
      <c r="Q2338" t="str">
        <f>"Q"&amp;ROUNDUP(MONTH(Table1[[#This Row],[Order_Date]])/3,0)</f>
        <v>Q1</v>
      </c>
    </row>
    <row r="2339" spans="1:17" x14ac:dyDescent="0.25">
      <c r="A2339" t="s">
        <v>4035</v>
      </c>
      <c r="B2339" t="s">
        <v>1427</v>
      </c>
      <c r="C2339" t="s">
        <v>2132</v>
      </c>
      <c r="D2339" t="s">
        <v>304</v>
      </c>
      <c r="E2339" t="str">
        <f>_xlfn.XLOOKUP(Table1[[#This Row],[Product_ID]],[1]!Table1[Product_ID],[1]!Table1[Product_Name])</f>
        <v>Sports Product 67</v>
      </c>
      <c r="F2339" t="str">
        <f>_xlfn.XLOOKUP(Table1[[#This Row],[Product_ID]],[1]!Table1[Product_ID],[1]!Table1[Category])</f>
        <v>Sports</v>
      </c>
      <c r="G2339">
        <f>_xlfn.XLOOKUP(Table1[[#This Row],[Product_ID]],[1]!Table1[Product_ID],[1]!Table1[Unit_Price])</f>
        <v>1463</v>
      </c>
      <c r="H2339">
        <f>_xlfn.XLOOKUP(Table1[[#This Row],[Product_ID]],[1]!Table1[Product_ID],[1]!Table1[Cost])</f>
        <v>731.5</v>
      </c>
      <c r="I2339">
        <v>4</v>
      </c>
      <c r="J2339">
        <v>20</v>
      </c>
      <c r="K2339">
        <f>Table1[[#This Row],[Quantity]]*Table1[[#This Row],[Unit_Price]]</f>
        <v>5852</v>
      </c>
      <c r="L2339">
        <f>Table1[[#This Row],[Quantity]]*Table1[[#This Row],[Cost]]</f>
        <v>2926</v>
      </c>
      <c r="M2339">
        <f>Table1[[#This Row],[Sales]]-Table1[[#This Row],[Total_Cost]]</f>
        <v>2926</v>
      </c>
      <c r="N2339" s="1">
        <f>Table1[[#This Row],[Profit]]/Table1[[#This Row],[Sales]]</f>
        <v>0.5</v>
      </c>
      <c r="O2339" t="str">
        <f>TEXT(Table1[[#This Row],[Order_Date]],"mmmm")</f>
        <v>April</v>
      </c>
      <c r="P2339">
        <f>YEAR(Table1[[#This Row],[Order_Date]])</f>
        <v>2025</v>
      </c>
      <c r="Q2339" t="str">
        <f>"Q"&amp;ROUNDUP(MONTH(Table1[[#This Row],[Order_Date]])/3,0)</f>
        <v>Q2</v>
      </c>
    </row>
    <row r="2340" spans="1:17" x14ac:dyDescent="0.25">
      <c r="A2340" t="s">
        <v>4036</v>
      </c>
      <c r="B2340" t="s">
        <v>1028</v>
      </c>
      <c r="C2340" t="s">
        <v>2268</v>
      </c>
      <c r="D2340" t="s">
        <v>104</v>
      </c>
      <c r="E2340" t="str">
        <f>_xlfn.XLOOKUP(Table1[[#This Row],[Product_ID]],[1]!Table1[Product_ID],[1]!Table1[Product_Name])</f>
        <v>Electronics Product 72</v>
      </c>
      <c r="F2340" t="str">
        <f>_xlfn.XLOOKUP(Table1[[#This Row],[Product_ID]],[1]!Table1[Product_ID],[1]!Table1[Category])</f>
        <v>Electronics</v>
      </c>
      <c r="G2340">
        <f>_xlfn.XLOOKUP(Table1[[#This Row],[Product_ID]],[1]!Table1[Product_ID],[1]!Table1[Unit_Price])</f>
        <v>27555</v>
      </c>
      <c r="H2340">
        <f>_xlfn.XLOOKUP(Table1[[#This Row],[Product_ID]],[1]!Table1[Product_ID],[1]!Table1[Cost])</f>
        <v>19288.5</v>
      </c>
      <c r="I2340">
        <v>3</v>
      </c>
      <c r="J2340">
        <v>5</v>
      </c>
      <c r="K2340">
        <f>Table1[[#This Row],[Quantity]]*Table1[[#This Row],[Unit_Price]]</f>
        <v>82665</v>
      </c>
      <c r="L2340">
        <f>Table1[[#This Row],[Quantity]]*Table1[[#This Row],[Cost]]</f>
        <v>57865.5</v>
      </c>
      <c r="M2340">
        <f>Table1[[#This Row],[Sales]]-Table1[[#This Row],[Total_Cost]]</f>
        <v>24799.5</v>
      </c>
      <c r="N2340" s="1">
        <f>Table1[[#This Row],[Profit]]/Table1[[#This Row],[Sales]]</f>
        <v>0.3</v>
      </c>
      <c r="O2340" t="str">
        <f>TEXT(Table1[[#This Row],[Order_Date]],"mmmm")</f>
        <v>December</v>
      </c>
      <c r="P2340">
        <f>YEAR(Table1[[#This Row],[Order_Date]])</f>
        <v>2024</v>
      </c>
      <c r="Q2340" t="str">
        <f>"Q"&amp;ROUNDUP(MONTH(Table1[[#This Row],[Order_Date]])/3,0)</f>
        <v>Q4</v>
      </c>
    </row>
    <row r="2341" spans="1:17" x14ac:dyDescent="0.25">
      <c r="A2341" t="s">
        <v>4037</v>
      </c>
      <c r="B2341" t="s">
        <v>1413</v>
      </c>
      <c r="C2341" t="s">
        <v>202</v>
      </c>
      <c r="D2341" t="s">
        <v>450</v>
      </c>
      <c r="E2341" t="str">
        <f>_xlfn.XLOOKUP(Table1[[#This Row],[Product_ID]],[1]!Table1[Product_ID],[1]!Table1[Product_Name])</f>
        <v>Electronics Product 82</v>
      </c>
      <c r="F2341" t="str">
        <f>_xlfn.XLOOKUP(Table1[[#This Row],[Product_ID]],[1]!Table1[Product_ID],[1]!Table1[Category])</f>
        <v>Electronics</v>
      </c>
      <c r="G2341">
        <f>_xlfn.XLOOKUP(Table1[[#This Row],[Product_ID]],[1]!Table1[Product_ID],[1]!Table1[Unit_Price])</f>
        <v>354</v>
      </c>
      <c r="H2341">
        <f>_xlfn.XLOOKUP(Table1[[#This Row],[Product_ID]],[1]!Table1[Product_ID],[1]!Table1[Cost])</f>
        <v>247.8</v>
      </c>
      <c r="I2341">
        <v>2</v>
      </c>
      <c r="J2341">
        <v>5</v>
      </c>
      <c r="K2341">
        <f>Table1[[#This Row],[Quantity]]*Table1[[#This Row],[Unit_Price]]</f>
        <v>708</v>
      </c>
      <c r="L2341">
        <f>Table1[[#This Row],[Quantity]]*Table1[[#This Row],[Cost]]</f>
        <v>495.6</v>
      </c>
      <c r="M2341">
        <f>Table1[[#This Row],[Sales]]-Table1[[#This Row],[Total_Cost]]</f>
        <v>212.39999999999998</v>
      </c>
      <c r="N2341" s="1">
        <f>Table1[[#This Row],[Profit]]/Table1[[#This Row],[Sales]]</f>
        <v>0.3</v>
      </c>
      <c r="O2341" t="str">
        <f>TEXT(Table1[[#This Row],[Order_Date]],"mmmm")</f>
        <v>October</v>
      </c>
      <c r="P2341">
        <f>YEAR(Table1[[#This Row],[Order_Date]])</f>
        <v>2025</v>
      </c>
      <c r="Q2341" t="str">
        <f>"Q"&amp;ROUNDUP(MONTH(Table1[[#This Row],[Order_Date]])/3,0)</f>
        <v>Q4</v>
      </c>
    </row>
    <row r="2342" spans="1:17" x14ac:dyDescent="0.25">
      <c r="A2342" t="s">
        <v>4038</v>
      </c>
      <c r="B2342" t="s">
        <v>1111</v>
      </c>
      <c r="C2342" t="s">
        <v>354</v>
      </c>
      <c r="D2342" t="s">
        <v>59</v>
      </c>
      <c r="E2342" t="str">
        <f>_xlfn.XLOOKUP(Table1[[#This Row],[Product_ID]],[1]!Table1[Product_ID],[1]!Table1[Product_Name])</f>
        <v>Sports Product 23</v>
      </c>
      <c r="F2342" t="str">
        <f>_xlfn.XLOOKUP(Table1[[#This Row],[Product_ID]],[1]!Table1[Product_ID],[1]!Table1[Category])</f>
        <v>Sports</v>
      </c>
      <c r="G2342">
        <f>_xlfn.XLOOKUP(Table1[[#This Row],[Product_ID]],[1]!Table1[Product_ID],[1]!Table1[Unit_Price])</f>
        <v>4437</v>
      </c>
      <c r="H2342">
        <f>_xlfn.XLOOKUP(Table1[[#This Row],[Product_ID]],[1]!Table1[Product_ID],[1]!Table1[Cost])</f>
        <v>2662.2</v>
      </c>
      <c r="I2342">
        <v>3</v>
      </c>
      <c r="J2342">
        <v>5</v>
      </c>
      <c r="K2342">
        <f>Table1[[#This Row],[Quantity]]*Table1[[#This Row],[Unit_Price]]</f>
        <v>13311</v>
      </c>
      <c r="L2342">
        <f>Table1[[#This Row],[Quantity]]*Table1[[#This Row],[Cost]]</f>
        <v>7986.5999999999995</v>
      </c>
      <c r="M2342">
        <f>Table1[[#This Row],[Sales]]-Table1[[#This Row],[Total_Cost]]</f>
        <v>5324.4000000000005</v>
      </c>
      <c r="N2342" s="1">
        <f>Table1[[#This Row],[Profit]]/Table1[[#This Row],[Sales]]</f>
        <v>0.4</v>
      </c>
      <c r="O2342" t="str">
        <f>TEXT(Table1[[#This Row],[Order_Date]],"mmmm")</f>
        <v>July</v>
      </c>
      <c r="P2342">
        <f>YEAR(Table1[[#This Row],[Order_Date]])</f>
        <v>2025</v>
      </c>
      <c r="Q2342" t="str">
        <f>"Q"&amp;ROUNDUP(MONTH(Table1[[#This Row],[Order_Date]])/3,0)</f>
        <v>Q3</v>
      </c>
    </row>
    <row r="2343" spans="1:17" x14ac:dyDescent="0.25">
      <c r="A2343" t="s">
        <v>4039</v>
      </c>
      <c r="B2343" t="s">
        <v>2158</v>
      </c>
      <c r="C2343" t="s">
        <v>3253</v>
      </c>
      <c r="D2343" t="s">
        <v>461</v>
      </c>
      <c r="E2343" t="str">
        <f>_xlfn.XLOOKUP(Table1[[#This Row],[Product_ID]],[1]!Table1[Product_ID],[1]!Table1[Product_Name])</f>
        <v>Beauty Product 13</v>
      </c>
      <c r="F2343" t="str">
        <f>_xlfn.XLOOKUP(Table1[[#This Row],[Product_ID]],[1]!Table1[Product_ID],[1]!Table1[Category])</f>
        <v>Beauty</v>
      </c>
      <c r="G2343">
        <f>_xlfn.XLOOKUP(Table1[[#This Row],[Product_ID]],[1]!Table1[Product_ID],[1]!Table1[Unit_Price])</f>
        <v>639</v>
      </c>
      <c r="H2343">
        <f>_xlfn.XLOOKUP(Table1[[#This Row],[Product_ID]],[1]!Table1[Product_ID],[1]!Table1[Cost])</f>
        <v>319.5</v>
      </c>
      <c r="I2343">
        <v>1</v>
      </c>
      <c r="J2343">
        <v>0</v>
      </c>
      <c r="K2343">
        <f>Table1[[#This Row],[Quantity]]*Table1[[#This Row],[Unit_Price]]</f>
        <v>639</v>
      </c>
      <c r="L2343">
        <f>Table1[[#This Row],[Quantity]]*Table1[[#This Row],[Cost]]</f>
        <v>319.5</v>
      </c>
      <c r="M2343">
        <f>Table1[[#This Row],[Sales]]-Table1[[#This Row],[Total_Cost]]</f>
        <v>319.5</v>
      </c>
      <c r="N2343" s="1">
        <f>Table1[[#This Row],[Profit]]/Table1[[#This Row],[Sales]]</f>
        <v>0.5</v>
      </c>
      <c r="O2343" t="str">
        <f>TEXT(Table1[[#This Row],[Order_Date]],"mmmm")</f>
        <v>October</v>
      </c>
      <c r="P2343">
        <f>YEAR(Table1[[#This Row],[Order_Date]])</f>
        <v>2024</v>
      </c>
      <c r="Q2343" t="str">
        <f>"Q"&amp;ROUNDUP(MONTH(Table1[[#This Row],[Order_Date]])/3,0)</f>
        <v>Q4</v>
      </c>
    </row>
    <row r="2344" spans="1:17" x14ac:dyDescent="0.25">
      <c r="A2344" t="s">
        <v>4040</v>
      </c>
      <c r="B2344" t="s">
        <v>356</v>
      </c>
      <c r="C2344" t="s">
        <v>1892</v>
      </c>
      <c r="D2344" t="s">
        <v>13</v>
      </c>
      <c r="E2344" t="str">
        <f>_xlfn.XLOOKUP(Table1[[#This Row],[Product_ID]],[1]!Table1[Product_ID],[1]!Table1[Product_Name])</f>
        <v>Beauty Product 1</v>
      </c>
      <c r="F2344" t="str">
        <f>_xlfn.XLOOKUP(Table1[[#This Row],[Product_ID]],[1]!Table1[Product_ID],[1]!Table1[Category])</f>
        <v>Beauty</v>
      </c>
      <c r="G2344">
        <f>_xlfn.XLOOKUP(Table1[[#This Row],[Product_ID]],[1]!Table1[Product_ID],[1]!Table1[Unit_Price])</f>
        <v>1891</v>
      </c>
      <c r="H2344">
        <f>_xlfn.XLOOKUP(Table1[[#This Row],[Product_ID]],[1]!Table1[Product_ID],[1]!Table1[Cost])</f>
        <v>945.5</v>
      </c>
      <c r="I2344">
        <v>3</v>
      </c>
      <c r="J2344">
        <v>5</v>
      </c>
      <c r="K2344">
        <f>Table1[[#This Row],[Quantity]]*Table1[[#This Row],[Unit_Price]]</f>
        <v>5673</v>
      </c>
      <c r="L2344">
        <f>Table1[[#This Row],[Quantity]]*Table1[[#This Row],[Cost]]</f>
        <v>2836.5</v>
      </c>
      <c r="M2344">
        <f>Table1[[#This Row],[Sales]]-Table1[[#This Row],[Total_Cost]]</f>
        <v>2836.5</v>
      </c>
      <c r="N2344" s="1">
        <f>Table1[[#This Row],[Profit]]/Table1[[#This Row],[Sales]]</f>
        <v>0.5</v>
      </c>
      <c r="O2344" t="str">
        <f>TEXT(Table1[[#This Row],[Order_Date]],"mmmm")</f>
        <v>April</v>
      </c>
      <c r="P2344">
        <f>YEAR(Table1[[#This Row],[Order_Date]])</f>
        <v>2024</v>
      </c>
      <c r="Q2344" t="str">
        <f>"Q"&amp;ROUNDUP(MONTH(Table1[[#This Row],[Order_Date]])/3,0)</f>
        <v>Q2</v>
      </c>
    </row>
    <row r="2345" spans="1:17" x14ac:dyDescent="0.25">
      <c r="A2345" t="s">
        <v>4041</v>
      </c>
      <c r="B2345" t="s">
        <v>3034</v>
      </c>
      <c r="C2345" t="s">
        <v>554</v>
      </c>
      <c r="D2345" t="s">
        <v>25</v>
      </c>
      <c r="E2345" t="str">
        <f>_xlfn.XLOOKUP(Table1[[#This Row],[Product_ID]],[1]!Table1[Product_ID],[1]!Table1[Product_Name])</f>
        <v>Sports Product 7</v>
      </c>
      <c r="F2345" t="str">
        <f>_xlfn.XLOOKUP(Table1[[#This Row],[Product_ID]],[1]!Table1[Product_ID],[1]!Table1[Category])</f>
        <v>Sports</v>
      </c>
      <c r="G2345">
        <f>_xlfn.XLOOKUP(Table1[[#This Row],[Product_ID]],[1]!Table1[Product_ID],[1]!Table1[Unit_Price])</f>
        <v>5469</v>
      </c>
      <c r="H2345">
        <f>_xlfn.XLOOKUP(Table1[[#This Row],[Product_ID]],[1]!Table1[Product_ID],[1]!Table1[Cost])</f>
        <v>3281.4</v>
      </c>
      <c r="I2345">
        <v>5</v>
      </c>
      <c r="J2345">
        <v>10</v>
      </c>
      <c r="K2345">
        <f>Table1[[#This Row],[Quantity]]*Table1[[#This Row],[Unit_Price]]</f>
        <v>27345</v>
      </c>
      <c r="L2345">
        <f>Table1[[#This Row],[Quantity]]*Table1[[#This Row],[Cost]]</f>
        <v>16407</v>
      </c>
      <c r="M2345">
        <f>Table1[[#This Row],[Sales]]-Table1[[#This Row],[Total_Cost]]</f>
        <v>10938</v>
      </c>
      <c r="N2345" s="1">
        <f>Table1[[#This Row],[Profit]]/Table1[[#This Row],[Sales]]</f>
        <v>0.4</v>
      </c>
      <c r="O2345" t="str">
        <f>TEXT(Table1[[#This Row],[Order_Date]],"mmmm")</f>
        <v>May</v>
      </c>
      <c r="P2345">
        <f>YEAR(Table1[[#This Row],[Order_Date]])</f>
        <v>2025</v>
      </c>
      <c r="Q2345" t="str">
        <f>"Q"&amp;ROUNDUP(MONTH(Table1[[#This Row],[Order_Date]])/3,0)</f>
        <v>Q2</v>
      </c>
    </row>
    <row r="2346" spans="1:17" x14ac:dyDescent="0.25">
      <c r="A2346" t="s">
        <v>4042</v>
      </c>
      <c r="B2346" t="s">
        <v>661</v>
      </c>
      <c r="C2346" t="s">
        <v>2745</v>
      </c>
      <c r="D2346" t="s">
        <v>317</v>
      </c>
      <c r="E2346" t="str">
        <f>_xlfn.XLOOKUP(Table1[[#This Row],[Product_ID]],[1]!Table1[Product_ID],[1]!Table1[Product_Name])</f>
        <v>Beauty Product 90</v>
      </c>
      <c r="F2346" t="str">
        <f>_xlfn.XLOOKUP(Table1[[#This Row],[Product_ID]],[1]!Table1[Product_ID],[1]!Table1[Category])</f>
        <v>Beauty</v>
      </c>
      <c r="G2346">
        <f>_xlfn.XLOOKUP(Table1[[#This Row],[Product_ID]],[1]!Table1[Product_ID],[1]!Table1[Unit_Price])</f>
        <v>1510</v>
      </c>
      <c r="H2346">
        <f>_xlfn.XLOOKUP(Table1[[#This Row],[Product_ID]],[1]!Table1[Product_ID],[1]!Table1[Cost])</f>
        <v>755</v>
      </c>
      <c r="I2346">
        <v>1</v>
      </c>
      <c r="J2346">
        <v>0</v>
      </c>
      <c r="K2346">
        <f>Table1[[#This Row],[Quantity]]*Table1[[#This Row],[Unit_Price]]</f>
        <v>1510</v>
      </c>
      <c r="L2346">
        <f>Table1[[#This Row],[Quantity]]*Table1[[#This Row],[Cost]]</f>
        <v>755</v>
      </c>
      <c r="M2346">
        <f>Table1[[#This Row],[Sales]]-Table1[[#This Row],[Total_Cost]]</f>
        <v>755</v>
      </c>
      <c r="N2346" s="1">
        <f>Table1[[#This Row],[Profit]]/Table1[[#This Row],[Sales]]</f>
        <v>0.5</v>
      </c>
      <c r="O2346" t="str">
        <f>TEXT(Table1[[#This Row],[Order_Date]],"mmmm")</f>
        <v>January</v>
      </c>
      <c r="P2346">
        <f>YEAR(Table1[[#This Row],[Order_Date]])</f>
        <v>2024</v>
      </c>
      <c r="Q2346" t="str">
        <f>"Q"&amp;ROUNDUP(MONTH(Table1[[#This Row],[Order_Date]])/3,0)</f>
        <v>Q1</v>
      </c>
    </row>
    <row r="2347" spans="1:17" x14ac:dyDescent="0.25">
      <c r="A2347" t="s">
        <v>4043</v>
      </c>
      <c r="B2347" t="s">
        <v>603</v>
      </c>
      <c r="C2347" t="s">
        <v>1318</v>
      </c>
      <c r="D2347" t="s">
        <v>264</v>
      </c>
      <c r="E2347" t="str">
        <f>_xlfn.XLOOKUP(Table1[[#This Row],[Product_ID]],[1]!Table1[Product_ID],[1]!Table1[Product_Name])</f>
        <v>Clothing Product 96</v>
      </c>
      <c r="F2347" t="str">
        <f>_xlfn.XLOOKUP(Table1[[#This Row],[Product_ID]],[1]!Table1[Product_ID],[1]!Table1[Category])</f>
        <v>Clothing</v>
      </c>
      <c r="G2347">
        <f>_xlfn.XLOOKUP(Table1[[#This Row],[Product_ID]],[1]!Table1[Product_ID],[1]!Table1[Unit_Price])</f>
        <v>483</v>
      </c>
      <c r="H2347">
        <f>_xlfn.XLOOKUP(Table1[[#This Row],[Product_ID]],[1]!Table1[Product_ID],[1]!Table1[Cost])</f>
        <v>289.8</v>
      </c>
      <c r="I2347">
        <v>5</v>
      </c>
      <c r="J2347">
        <v>15</v>
      </c>
      <c r="K2347">
        <f>Table1[[#This Row],[Quantity]]*Table1[[#This Row],[Unit_Price]]</f>
        <v>2415</v>
      </c>
      <c r="L2347">
        <f>Table1[[#This Row],[Quantity]]*Table1[[#This Row],[Cost]]</f>
        <v>1449</v>
      </c>
      <c r="M2347">
        <f>Table1[[#This Row],[Sales]]-Table1[[#This Row],[Total_Cost]]</f>
        <v>966</v>
      </c>
      <c r="N2347" s="1">
        <f>Table1[[#This Row],[Profit]]/Table1[[#This Row],[Sales]]</f>
        <v>0.4</v>
      </c>
      <c r="O2347" t="str">
        <f>TEXT(Table1[[#This Row],[Order_Date]],"mmmm")</f>
        <v>June</v>
      </c>
      <c r="P2347">
        <f>YEAR(Table1[[#This Row],[Order_Date]])</f>
        <v>2024</v>
      </c>
      <c r="Q2347" t="str">
        <f>"Q"&amp;ROUNDUP(MONTH(Table1[[#This Row],[Order_Date]])/3,0)</f>
        <v>Q2</v>
      </c>
    </row>
    <row r="2348" spans="1:17" x14ac:dyDescent="0.25">
      <c r="A2348" t="s">
        <v>4044</v>
      </c>
      <c r="B2348" t="s">
        <v>3957</v>
      </c>
      <c r="C2348" t="s">
        <v>110</v>
      </c>
      <c r="D2348" t="s">
        <v>663</v>
      </c>
      <c r="E2348" t="str">
        <f>_xlfn.XLOOKUP(Table1[[#This Row],[Product_ID]],[1]!Table1[Product_ID],[1]!Table1[Product_Name])</f>
        <v>Electronics Product 34</v>
      </c>
      <c r="F2348" t="str">
        <f>_xlfn.XLOOKUP(Table1[[#This Row],[Product_ID]],[1]!Table1[Product_ID],[1]!Table1[Category])</f>
        <v>Electronics</v>
      </c>
      <c r="G2348">
        <f>_xlfn.XLOOKUP(Table1[[#This Row],[Product_ID]],[1]!Table1[Product_ID],[1]!Table1[Unit_Price])</f>
        <v>4860</v>
      </c>
      <c r="H2348">
        <f>_xlfn.XLOOKUP(Table1[[#This Row],[Product_ID]],[1]!Table1[Product_ID],[1]!Table1[Cost])</f>
        <v>2430</v>
      </c>
      <c r="I2348">
        <v>1</v>
      </c>
      <c r="J2348">
        <v>10</v>
      </c>
      <c r="K2348">
        <f>Table1[[#This Row],[Quantity]]*Table1[[#This Row],[Unit_Price]]</f>
        <v>4860</v>
      </c>
      <c r="L2348">
        <f>Table1[[#This Row],[Quantity]]*Table1[[#This Row],[Cost]]</f>
        <v>2430</v>
      </c>
      <c r="M2348">
        <f>Table1[[#This Row],[Sales]]-Table1[[#This Row],[Total_Cost]]</f>
        <v>2430</v>
      </c>
      <c r="N2348" s="1">
        <f>Table1[[#This Row],[Profit]]/Table1[[#This Row],[Sales]]</f>
        <v>0.5</v>
      </c>
      <c r="O2348" t="str">
        <f>TEXT(Table1[[#This Row],[Order_Date]],"mmmm")</f>
        <v>July</v>
      </c>
      <c r="P2348">
        <f>YEAR(Table1[[#This Row],[Order_Date]])</f>
        <v>2024</v>
      </c>
      <c r="Q2348" t="str">
        <f>"Q"&amp;ROUNDUP(MONTH(Table1[[#This Row],[Order_Date]])/3,0)</f>
        <v>Q3</v>
      </c>
    </row>
    <row r="2349" spans="1:17" x14ac:dyDescent="0.25">
      <c r="A2349" t="s">
        <v>4045</v>
      </c>
      <c r="B2349" t="s">
        <v>268</v>
      </c>
      <c r="C2349" t="s">
        <v>354</v>
      </c>
      <c r="D2349" t="s">
        <v>41</v>
      </c>
      <c r="E2349" t="str">
        <f>_xlfn.XLOOKUP(Table1[[#This Row],[Product_ID]],[1]!Table1[Product_ID],[1]!Table1[Product_Name])</f>
        <v>Clothing Product 86</v>
      </c>
      <c r="F2349" t="str">
        <f>_xlfn.XLOOKUP(Table1[[#This Row],[Product_ID]],[1]!Table1[Product_ID],[1]!Table1[Category])</f>
        <v>Clothing</v>
      </c>
      <c r="G2349">
        <f>_xlfn.XLOOKUP(Table1[[#This Row],[Product_ID]],[1]!Table1[Product_ID],[1]!Table1[Unit_Price])</f>
        <v>3333</v>
      </c>
      <c r="H2349">
        <f>_xlfn.XLOOKUP(Table1[[#This Row],[Product_ID]],[1]!Table1[Product_ID],[1]!Table1[Cost])</f>
        <v>2333.1</v>
      </c>
      <c r="I2349">
        <v>3</v>
      </c>
      <c r="J2349">
        <v>20</v>
      </c>
      <c r="K2349">
        <f>Table1[[#This Row],[Quantity]]*Table1[[#This Row],[Unit_Price]]</f>
        <v>9999</v>
      </c>
      <c r="L2349">
        <f>Table1[[#This Row],[Quantity]]*Table1[[#This Row],[Cost]]</f>
        <v>6999.2999999999993</v>
      </c>
      <c r="M2349">
        <f>Table1[[#This Row],[Sales]]-Table1[[#This Row],[Total_Cost]]</f>
        <v>2999.7000000000007</v>
      </c>
      <c r="N2349" s="1">
        <f>Table1[[#This Row],[Profit]]/Table1[[#This Row],[Sales]]</f>
        <v>0.3000000000000001</v>
      </c>
      <c r="O2349" t="str">
        <f>TEXT(Table1[[#This Row],[Order_Date]],"mmmm")</f>
        <v>April</v>
      </c>
      <c r="P2349">
        <f>YEAR(Table1[[#This Row],[Order_Date]])</f>
        <v>2024</v>
      </c>
      <c r="Q2349" t="str">
        <f>"Q"&amp;ROUNDUP(MONTH(Table1[[#This Row],[Order_Date]])/3,0)</f>
        <v>Q2</v>
      </c>
    </row>
    <row r="2350" spans="1:17" x14ac:dyDescent="0.25">
      <c r="A2350" t="s">
        <v>4046</v>
      </c>
      <c r="B2350" t="s">
        <v>148</v>
      </c>
      <c r="C2350" t="s">
        <v>1245</v>
      </c>
      <c r="D2350" t="s">
        <v>9</v>
      </c>
      <c r="E2350" t="str">
        <f>_xlfn.XLOOKUP(Table1[[#This Row],[Product_ID]],[1]!Table1[Product_ID],[1]!Table1[Product_Name])</f>
        <v>Home &amp; Kitchen Product 10</v>
      </c>
      <c r="F2350" t="str">
        <f>_xlfn.XLOOKUP(Table1[[#This Row],[Product_ID]],[1]!Table1[Product_ID],[1]!Table1[Category])</f>
        <v>Home &amp; Kitchen</v>
      </c>
      <c r="G2350">
        <f>_xlfn.XLOOKUP(Table1[[#This Row],[Product_ID]],[1]!Table1[Product_ID],[1]!Table1[Unit_Price])</f>
        <v>10936</v>
      </c>
      <c r="H2350">
        <f>_xlfn.XLOOKUP(Table1[[#This Row],[Product_ID]],[1]!Table1[Product_ID],[1]!Table1[Cost])</f>
        <v>6561.6</v>
      </c>
      <c r="I2350">
        <v>3</v>
      </c>
      <c r="J2350">
        <v>0</v>
      </c>
      <c r="K2350">
        <f>Table1[[#This Row],[Quantity]]*Table1[[#This Row],[Unit_Price]]</f>
        <v>32808</v>
      </c>
      <c r="L2350">
        <f>Table1[[#This Row],[Quantity]]*Table1[[#This Row],[Cost]]</f>
        <v>19684.800000000003</v>
      </c>
      <c r="M2350">
        <f>Table1[[#This Row],[Sales]]-Table1[[#This Row],[Total_Cost]]</f>
        <v>13123.199999999997</v>
      </c>
      <c r="N2350" s="1">
        <f>Table1[[#This Row],[Profit]]/Table1[[#This Row],[Sales]]</f>
        <v>0.39999999999999991</v>
      </c>
      <c r="O2350" t="str">
        <f>TEXT(Table1[[#This Row],[Order_Date]],"mmmm")</f>
        <v>November</v>
      </c>
      <c r="P2350">
        <f>YEAR(Table1[[#This Row],[Order_Date]])</f>
        <v>2024</v>
      </c>
      <c r="Q2350" t="str">
        <f>"Q"&amp;ROUNDUP(MONTH(Table1[[#This Row],[Order_Date]])/3,0)</f>
        <v>Q4</v>
      </c>
    </row>
    <row r="2351" spans="1:17" x14ac:dyDescent="0.25">
      <c r="A2351" t="s">
        <v>4047</v>
      </c>
      <c r="B2351" t="s">
        <v>1784</v>
      </c>
      <c r="C2351" t="s">
        <v>4048</v>
      </c>
      <c r="D2351" t="s">
        <v>13</v>
      </c>
      <c r="E2351" t="str">
        <f>_xlfn.XLOOKUP(Table1[[#This Row],[Product_ID]],[1]!Table1[Product_ID],[1]!Table1[Product_Name])</f>
        <v>Beauty Product 1</v>
      </c>
      <c r="F2351" t="str">
        <f>_xlfn.XLOOKUP(Table1[[#This Row],[Product_ID]],[1]!Table1[Product_ID],[1]!Table1[Category])</f>
        <v>Beauty</v>
      </c>
      <c r="G2351">
        <f>_xlfn.XLOOKUP(Table1[[#This Row],[Product_ID]],[1]!Table1[Product_ID],[1]!Table1[Unit_Price])</f>
        <v>1891</v>
      </c>
      <c r="H2351">
        <f>_xlfn.XLOOKUP(Table1[[#This Row],[Product_ID]],[1]!Table1[Product_ID],[1]!Table1[Cost])</f>
        <v>945.5</v>
      </c>
      <c r="I2351">
        <v>4</v>
      </c>
      <c r="J2351">
        <v>15</v>
      </c>
      <c r="K2351">
        <f>Table1[[#This Row],[Quantity]]*Table1[[#This Row],[Unit_Price]]</f>
        <v>7564</v>
      </c>
      <c r="L2351">
        <f>Table1[[#This Row],[Quantity]]*Table1[[#This Row],[Cost]]</f>
        <v>3782</v>
      </c>
      <c r="M2351">
        <f>Table1[[#This Row],[Sales]]-Table1[[#This Row],[Total_Cost]]</f>
        <v>3782</v>
      </c>
      <c r="N2351" s="1">
        <f>Table1[[#This Row],[Profit]]/Table1[[#This Row],[Sales]]</f>
        <v>0.5</v>
      </c>
      <c r="O2351" t="str">
        <f>TEXT(Table1[[#This Row],[Order_Date]],"mmmm")</f>
        <v>January</v>
      </c>
      <c r="P2351">
        <f>YEAR(Table1[[#This Row],[Order_Date]])</f>
        <v>2024</v>
      </c>
      <c r="Q2351" t="str">
        <f>"Q"&amp;ROUNDUP(MONTH(Table1[[#This Row],[Order_Date]])/3,0)</f>
        <v>Q1</v>
      </c>
    </row>
    <row r="2352" spans="1:17" x14ac:dyDescent="0.25">
      <c r="A2352" t="s">
        <v>4049</v>
      </c>
      <c r="B2352" t="s">
        <v>967</v>
      </c>
      <c r="C2352" t="s">
        <v>2979</v>
      </c>
      <c r="D2352" t="s">
        <v>471</v>
      </c>
      <c r="E2352" t="str">
        <f>_xlfn.XLOOKUP(Table1[[#This Row],[Product_ID]],[1]!Table1[Product_ID],[1]!Table1[Product_Name])</f>
        <v>Sports Product 66</v>
      </c>
      <c r="F2352" t="str">
        <f>_xlfn.XLOOKUP(Table1[[#This Row],[Product_ID]],[1]!Table1[Product_ID],[1]!Table1[Category])</f>
        <v>Sports</v>
      </c>
      <c r="G2352">
        <f>_xlfn.XLOOKUP(Table1[[#This Row],[Product_ID]],[1]!Table1[Product_ID],[1]!Table1[Unit_Price])</f>
        <v>4711</v>
      </c>
      <c r="H2352">
        <f>_xlfn.XLOOKUP(Table1[[#This Row],[Product_ID]],[1]!Table1[Product_ID],[1]!Table1[Cost])</f>
        <v>2826.6</v>
      </c>
      <c r="I2352">
        <v>5</v>
      </c>
      <c r="J2352">
        <v>0</v>
      </c>
      <c r="K2352">
        <f>Table1[[#This Row],[Quantity]]*Table1[[#This Row],[Unit_Price]]</f>
        <v>23555</v>
      </c>
      <c r="L2352">
        <f>Table1[[#This Row],[Quantity]]*Table1[[#This Row],[Cost]]</f>
        <v>14133</v>
      </c>
      <c r="M2352">
        <f>Table1[[#This Row],[Sales]]-Table1[[#This Row],[Total_Cost]]</f>
        <v>9422</v>
      </c>
      <c r="N2352" s="1">
        <f>Table1[[#This Row],[Profit]]/Table1[[#This Row],[Sales]]</f>
        <v>0.4</v>
      </c>
      <c r="O2352" t="str">
        <f>TEXT(Table1[[#This Row],[Order_Date]],"mmmm")</f>
        <v>September</v>
      </c>
      <c r="P2352">
        <f>YEAR(Table1[[#This Row],[Order_Date]])</f>
        <v>2024</v>
      </c>
      <c r="Q2352" t="str">
        <f>"Q"&amp;ROUNDUP(MONTH(Table1[[#This Row],[Order_Date]])/3,0)</f>
        <v>Q3</v>
      </c>
    </row>
    <row r="2353" spans="1:17" x14ac:dyDescent="0.25">
      <c r="A2353" t="s">
        <v>4050</v>
      </c>
      <c r="B2353" t="s">
        <v>2346</v>
      </c>
      <c r="C2353" t="s">
        <v>3654</v>
      </c>
      <c r="D2353" t="s">
        <v>654</v>
      </c>
      <c r="E2353" t="str">
        <f>_xlfn.XLOOKUP(Table1[[#This Row],[Product_ID]],[1]!Table1[Product_ID],[1]!Table1[Product_Name])</f>
        <v>Sports Product 40</v>
      </c>
      <c r="F2353" t="str">
        <f>_xlfn.XLOOKUP(Table1[[#This Row],[Product_ID]],[1]!Table1[Product_ID],[1]!Table1[Category])</f>
        <v>Sports</v>
      </c>
      <c r="G2353">
        <f>_xlfn.XLOOKUP(Table1[[#This Row],[Product_ID]],[1]!Table1[Product_ID],[1]!Table1[Unit_Price])</f>
        <v>6724</v>
      </c>
      <c r="H2353">
        <f>_xlfn.XLOOKUP(Table1[[#This Row],[Product_ID]],[1]!Table1[Product_ID],[1]!Table1[Cost])</f>
        <v>4034.4</v>
      </c>
      <c r="I2353">
        <v>1</v>
      </c>
      <c r="J2353">
        <v>20</v>
      </c>
      <c r="K2353">
        <f>Table1[[#This Row],[Quantity]]*Table1[[#This Row],[Unit_Price]]</f>
        <v>6724</v>
      </c>
      <c r="L2353">
        <f>Table1[[#This Row],[Quantity]]*Table1[[#This Row],[Cost]]</f>
        <v>4034.4</v>
      </c>
      <c r="M2353">
        <f>Table1[[#This Row],[Sales]]-Table1[[#This Row],[Total_Cost]]</f>
        <v>2689.6</v>
      </c>
      <c r="N2353" s="1">
        <f>Table1[[#This Row],[Profit]]/Table1[[#This Row],[Sales]]</f>
        <v>0.39999999999999997</v>
      </c>
      <c r="O2353" t="str">
        <f>TEXT(Table1[[#This Row],[Order_Date]],"mmmm")</f>
        <v>April</v>
      </c>
      <c r="P2353">
        <f>YEAR(Table1[[#This Row],[Order_Date]])</f>
        <v>2024</v>
      </c>
      <c r="Q2353" t="str">
        <f>"Q"&amp;ROUNDUP(MONTH(Table1[[#This Row],[Order_Date]])/3,0)</f>
        <v>Q2</v>
      </c>
    </row>
    <row r="2354" spans="1:17" x14ac:dyDescent="0.25">
      <c r="A2354" t="s">
        <v>4051</v>
      </c>
      <c r="B2354" t="s">
        <v>309</v>
      </c>
      <c r="C2354" t="s">
        <v>1662</v>
      </c>
      <c r="D2354" t="s">
        <v>615</v>
      </c>
      <c r="E2354" t="str">
        <f>_xlfn.XLOOKUP(Table1[[#This Row],[Product_ID]],[1]!Table1[Product_ID],[1]!Table1[Product_Name])</f>
        <v>Home &amp; Kitchen Product 92</v>
      </c>
      <c r="F2354" t="str">
        <f>_xlfn.XLOOKUP(Table1[[#This Row],[Product_ID]],[1]!Table1[Product_ID],[1]!Table1[Category])</f>
        <v>Home &amp; Kitchen</v>
      </c>
      <c r="G2354">
        <f>_xlfn.XLOOKUP(Table1[[#This Row],[Product_ID]],[1]!Table1[Product_ID],[1]!Table1[Unit_Price])</f>
        <v>7315</v>
      </c>
      <c r="H2354">
        <f>_xlfn.XLOOKUP(Table1[[#This Row],[Product_ID]],[1]!Table1[Product_ID],[1]!Table1[Cost])</f>
        <v>4389</v>
      </c>
      <c r="I2354">
        <v>4</v>
      </c>
      <c r="J2354">
        <v>20</v>
      </c>
      <c r="K2354">
        <f>Table1[[#This Row],[Quantity]]*Table1[[#This Row],[Unit_Price]]</f>
        <v>29260</v>
      </c>
      <c r="L2354">
        <f>Table1[[#This Row],[Quantity]]*Table1[[#This Row],[Cost]]</f>
        <v>17556</v>
      </c>
      <c r="M2354">
        <f>Table1[[#This Row],[Sales]]-Table1[[#This Row],[Total_Cost]]</f>
        <v>11704</v>
      </c>
      <c r="N2354" s="1">
        <f>Table1[[#This Row],[Profit]]/Table1[[#This Row],[Sales]]</f>
        <v>0.4</v>
      </c>
      <c r="O2354" t="str">
        <f>TEXT(Table1[[#This Row],[Order_Date]],"mmmm")</f>
        <v>August</v>
      </c>
      <c r="P2354">
        <f>YEAR(Table1[[#This Row],[Order_Date]])</f>
        <v>2024</v>
      </c>
      <c r="Q2354" t="str">
        <f>"Q"&amp;ROUNDUP(MONTH(Table1[[#This Row],[Order_Date]])/3,0)</f>
        <v>Q3</v>
      </c>
    </row>
    <row r="2355" spans="1:17" x14ac:dyDescent="0.25">
      <c r="A2355" t="s">
        <v>4052</v>
      </c>
      <c r="B2355" t="s">
        <v>286</v>
      </c>
      <c r="C2355" t="s">
        <v>2216</v>
      </c>
      <c r="D2355" t="s">
        <v>45</v>
      </c>
      <c r="E2355" t="str">
        <f>_xlfn.XLOOKUP(Table1[[#This Row],[Product_ID]],[1]!Table1[Product_ID],[1]!Table1[Product_Name])</f>
        <v>Clothing Product 32</v>
      </c>
      <c r="F2355" t="str">
        <f>_xlfn.XLOOKUP(Table1[[#This Row],[Product_ID]],[1]!Table1[Product_ID],[1]!Table1[Category])</f>
        <v>Clothing</v>
      </c>
      <c r="G2355">
        <f>_xlfn.XLOOKUP(Table1[[#This Row],[Product_ID]],[1]!Table1[Product_ID],[1]!Table1[Unit_Price])</f>
        <v>3034</v>
      </c>
      <c r="H2355">
        <f>_xlfn.XLOOKUP(Table1[[#This Row],[Product_ID]],[1]!Table1[Product_ID],[1]!Table1[Cost])</f>
        <v>1820.4</v>
      </c>
      <c r="I2355">
        <v>4</v>
      </c>
      <c r="J2355">
        <v>5</v>
      </c>
      <c r="K2355">
        <f>Table1[[#This Row],[Quantity]]*Table1[[#This Row],[Unit_Price]]</f>
        <v>12136</v>
      </c>
      <c r="L2355">
        <f>Table1[[#This Row],[Quantity]]*Table1[[#This Row],[Cost]]</f>
        <v>7281.6</v>
      </c>
      <c r="M2355">
        <f>Table1[[#This Row],[Sales]]-Table1[[#This Row],[Total_Cost]]</f>
        <v>4854.3999999999996</v>
      </c>
      <c r="N2355" s="1">
        <f>Table1[[#This Row],[Profit]]/Table1[[#This Row],[Sales]]</f>
        <v>0.39999999999999997</v>
      </c>
      <c r="O2355" t="str">
        <f>TEXT(Table1[[#This Row],[Order_Date]],"mmmm")</f>
        <v>December</v>
      </c>
      <c r="P2355">
        <f>YEAR(Table1[[#This Row],[Order_Date]])</f>
        <v>2024</v>
      </c>
      <c r="Q2355" t="str">
        <f>"Q"&amp;ROUNDUP(MONTH(Table1[[#This Row],[Order_Date]])/3,0)</f>
        <v>Q4</v>
      </c>
    </row>
    <row r="2356" spans="1:17" x14ac:dyDescent="0.25">
      <c r="A2356" t="s">
        <v>4053</v>
      </c>
      <c r="B2356" t="s">
        <v>290</v>
      </c>
      <c r="C2356" t="s">
        <v>1861</v>
      </c>
      <c r="D2356" t="s">
        <v>104</v>
      </c>
      <c r="E2356" t="str">
        <f>_xlfn.XLOOKUP(Table1[[#This Row],[Product_ID]],[1]!Table1[Product_ID],[1]!Table1[Product_Name])</f>
        <v>Electronics Product 72</v>
      </c>
      <c r="F2356" t="str">
        <f>_xlfn.XLOOKUP(Table1[[#This Row],[Product_ID]],[1]!Table1[Product_ID],[1]!Table1[Category])</f>
        <v>Electronics</v>
      </c>
      <c r="G2356">
        <f>_xlfn.XLOOKUP(Table1[[#This Row],[Product_ID]],[1]!Table1[Product_ID],[1]!Table1[Unit_Price])</f>
        <v>27555</v>
      </c>
      <c r="H2356">
        <f>_xlfn.XLOOKUP(Table1[[#This Row],[Product_ID]],[1]!Table1[Product_ID],[1]!Table1[Cost])</f>
        <v>19288.5</v>
      </c>
      <c r="I2356">
        <v>2</v>
      </c>
      <c r="J2356">
        <v>20</v>
      </c>
      <c r="K2356">
        <f>Table1[[#This Row],[Quantity]]*Table1[[#This Row],[Unit_Price]]</f>
        <v>55110</v>
      </c>
      <c r="L2356">
        <f>Table1[[#This Row],[Quantity]]*Table1[[#This Row],[Cost]]</f>
        <v>38577</v>
      </c>
      <c r="M2356">
        <f>Table1[[#This Row],[Sales]]-Table1[[#This Row],[Total_Cost]]</f>
        <v>16533</v>
      </c>
      <c r="N2356" s="1">
        <f>Table1[[#This Row],[Profit]]/Table1[[#This Row],[Sales]]</f>
        <v>0.3</v>
      </c>
      <c r="O2356" t="str">
        <f>TEXT(Table1[[#This Row],[Order_Date]],"mmmm")</f>
        <v>September</v>
      </c>
      <c r="P2356">
        <f>YEAR(Table1[[#This Row],[Order_Date]])</f>
        <v>2025</v>
      </c>
      <c r="Q2356" t="str">
        <f>"Q"&amp;ROUNDUP(MONTH(Table1[[#This Row],[Order_Date]])/3,0)</f>
        <v>Q3</v>
      </c>
    </row>
    <row r="2357" spans="1:17" x14ac:dyDescent="0.25">
      <c r="A2357" t="s">
        <v>4054</v>
      </c>
      <c r="B2357" t="s">
        <v>1704</v>
      </c>
      <c r="C2357" t="s">
        <v>20</v>
      </c>
      <c r="D2357" t="s">
        <v>331</v>
      </c>
      <c r="E2357" t="str">
        <f>_xlfn.XLOOKUP(Table1[[#This Row],[Product_ID]],[1]!Table1[Product_ID],[1]!Table1[Product_Name])</f>
        <v>Electronics Product 24</v>
      </c>
      <c r="F2357" t="str">
        <f>_xlfn.XLOOKUP(Table1[[#This Row],[Product_ID]],[1]!Table1[Product_ID],[1]!Table1[Category])</f>
        <v>Electronics</v>
      </c>
      <c r="G2357">
        <f>_xlfn.XLOOKUP(Table1[[#This Row],[Product_ID]],[1]!Table1[Product_ID],[1]!Table1[Unit_Price])</f>
        <v>9702</v>
      </c>
      <c r="H2357">
        <f>_xlfn.XLOOKUP(Table1[[#This Row],[Product_ID]],[1]!Table1[Product_ID],[1]!Table1[Cost])</f>
        <v>4851</v>
      </c>
      <c r="I2357">
        <v>3</v>
      </c>
      <c r="J2357">
        <v>0</v>
      </c>
      <c r="K2357">
        <f>Table1[[#This Row],[Quantity]]*Table1[[#This Row],[Unit_Price]]</f>
        <v>29106</v>
      </c>
      <c r="L2357">
        <f>Table1[[#This Row],[Quantity]]*Table1[[#This Row],[Cost]]</f>
        <v>14553</v>
      </c>
      <c r="M2357">
        <f>Table1[[#This Row],[Sales]]-Table1[[#This Row],[Total_Cost]]</f>
        <v>14553</v>
      </c>
      <c r="N2357" s="1">
        <f>Table1[[#This Row],[Profit]]/Table1[[#This Row],[Sales]]</f>
        <v>0.5</v>
      </c>
      <c r="O2357" t="str">
        <f>TEXT(Table1[[#This Row],[Order_Date]],"mmmm")</f>
        <v>July</v>
      </c>
      <c r="P2357">
        <f>YEAR(Table1[[#This Row],[Order_Date]])</f>
        <v>2024</v>
      </c>
      <c r="Q2357" t="str">
        <f>"Q"&amp;ROUNDUP(MONTH(Table1[[#This Row],[Order_Date]])/3,0)</f>
        <v>Q3</v>
      </c>
    </row>
    <row r="2358" spans="1:17" x14ac:dyDescent="0.25">
      <c r="A2358" t="s">
        <v>4055</v>
      </c>
      <c r="B2358" t="s">
        <v>309</v>
      </c>
      <c r="C2358" t="s">
        <v>3924</v>
      </c>
      <c r="D2358" t="s">
        <v>25</v>
      </c>
      <c r="E2358" t="str">
        <f>_xlfn.XLOOKUP(Table1[[#This Row],[Product_ID]],[1]!Table1[Product_ID],[1]!Table1[Product_Name])</f>
        <v>Sports Product 7</v>
      </c>
      <c r="F2358" t="str">
        <f>_xlfn.XLOOKUP(Table1[[#This Row],[Product_ID]],[1]!Table1[Product_ID],[1]!Table1[Category])</f>
        <v>Sports</v>
      </c>
      <c r="G2358">
        <f>_xlfn.XLOOKUP(Table1[[#This Row],[Product_ID]],[1]!Table1[Product_ID],[1]!Table1[Unit_Price])</f>
        <v>5469</v>
      </c>
      <c r="H2358">
        <f>_xlfn.XLOOKUP(Table1[[#This Row],[Product_ID]],[1]!Table1[Product_ID],[1]!Table1[Cost])</f>
        <v>3281.4</v>
      </c>
      <c r="I2358">
        <v>2</v>
      </c>
      <c r="J2358">
        <v>10</v>
      </c>
      <c r="K2358">
        <f>Table1[[#This Row],[Quantity]]*Table1[[#This Row],[Unit_Price]]</f>
        <v>10938</v>
      </c>
      <c r="L2358">
        <f>Table1[[#This Row],[Quantity]]*Table1[[#This Row],[Cost]]</f>
        <v>6562.8</v>
      </c>
      <c r="M2358">
        <f>Table1[[#This Row],[Sales]]-Table1[[#This Row],[Total_Cost]]</f>
        <v>4375.2</v>
      </c>
      <c r="N2358" s="1">
        <f>Table1[[#This Row],[Profit]]/Table1[[#This Row],[Sales]]</f>
        <v>0.39999999999999997</v>
      </c>
      <c r="O2358" t="str">
        <f>TEXT(Table1[[#This Row],[Order_Date]],"mmmm")</f>
        <v>August</v>
      </c>
      <c r="P2358">
        <f>YEAR(Table1[[#This Row],[Order_Date]])</f>
        <v>2024</v>
      </c>
      <c r="Q2358" t="str">
        <f>"Q"&amp;ROUNDUP(MONTH(Table1[[#This Row],[Order_Date]])/3,0)</f>
        <v>Q3</v>
      </c>
    </row>
    <row r="2359" spans="1:17" x14ac:dyDescent="0.25">
      <c r="A2359" t="s">
        <v>4056</v>
      </c>
      <c r="B2359" t="s">
        <v>1277</v>
      </c>
      <c r="C2359" t="s">
        <v>1464</v>
      </c>
      <c r="D2359" t="s">
        <v>164</v>
      </c>
      <c r="E2359" t="str">
        <f>_xlfn.XLOOKUP(Table1[[#This Row],[Product_ID]],[1]!Table1[Product_ID],[1]!Table1[Product_Name])</f>
        <v>Home &amp; Kitchen Product 11</v>
      </c>
      <c r="F2359" t="str">
        <f>_xlfn.XLOOKUP(Table1[[#This Row],[Product_ID]],[1]!Table1[Product_ID],[1]!Table1[Category])</f>
        <v>Home &amp; Kitchen</v>
      </c>
      <c r="G2359">
        <f>_xlfn.XLOOKUP(Table1[[#This Row],[Product_ID]],[1]!Table1[Product_ID],[1]!Table1[Unit_Price])</f>
        <v>4339</v>
      </c>
      <c r="H2359">
        <f>_xlfn.XLOOKUP(Table1[[#This Row],[Product_ID]],[1]!Table1[Product_ID],[1]!Table1[Cost])</f>
        <v>2169.5</v>
      </c>
      <c r="I2359">
        <v>3</v>
      </c>
      <c r="J2359">
        <v>10</v>
      </c>
      <c r="K2359">
        <f>Table1[[#This Row],[Quantity]]*Table1[[#This Row],[Unit_Price]]</f>
        <v>13017</v>
      </c>
      <c r="L2359">
        <f>Table1[[#This Row],[Quantity]]*Table1[[#This Row],[Cost]]</f>
        <v>6508.5</v>
      </c>
      <c r="M2359">
        <f>Table1[[#This Row],[Sales]]-Table1[[#This Row],[Total_Cost]]</f>
        <v>6508.5</v>
      </c>
      <c r="N2359" s="1">
        <f>Table1[[#This Row],[Profit]]/Table1[[#This Row],[Sales]]</f>
        <v>0.5</v>
      </c>
      <c r="O2359" t="str">
        <f>TEXT(Table1[[#This Row],[Order_Date]],"mmmm")</f>
        <v>November</v>
      </c>
      <c r="P2359">
        <f>YEAR(Table1[[#This Row],[Order_Date]])</f>
        <v>2024</v>
      </c>
      <c r="Q2359" t="str">
        <f>"Q"&amp;ROUNDUP(MONTH(Table1[[#This Row],[Order_Date]])/3,0)</f>
        <v>Q4</v>
      </c>
    </row>
    <row r="2360" spans="1:17" x14ac:dyDescent="0.25">
      <c r="A2360" t="s">
        <v>4057</v>
      </c>
      <c r="B2360" t="s">
        <v>609</v>
      </c>
      <c r="C2360" t="s">
        <v>1165</v>
      </c>
      <c r="D2360" t="s">
        <v>139</v>
      </c>
      <c r="E2360" t="str">
        <f>_xlfn.XLOOKUP(Table1[[#This Row],[Product_ID]],[1]!Table1[Product_ID],[1]!Table1[Product_Name])</f>
        <v>Clothing Product 53</v>
      </c>
      <c r="F2360" t="str">
        <f>_xlfn.XLOOKUP(Table1[[#This Row],[Product_ID]],[1]!Table1[Product_ID],[1]!Table1[Category])</f>
        <v>Clothing</v>
      </c>
      <c r="G2360">
        <f>_xlfn.XLOOKUP(Table1[[#This Row],[Product_ID]],[1]!Table1[Product_ID],[1]!Table1[Unit_Price])</f>
        <v>641</v>
      </c>
      <c r="H2360">
        <f>_xlfn.XLOOKUP(Table1[[#This Row],[Product_ID]],[1]!Table1[Product_ID],[1]!Table1[Cost])</f>
        <v>384.6</v>
      </c>
      <c r="I2360">
        <v>4</v>
      </c>
      <c r="J2360">
        <v>20</v>
      </c>
      <c r="K2360">
        <f>Table1[[#This Row],[Quantity]]*Table1[[#This Row],[Unit_Price]]</f>
        <v>2564</v>
      </c>
      <c r="L2360">
        <f>Table1[[#This Row],[Quantity]]*Table1[[#This Row],[Cost]]</f>
        <v>1538.4</v>
      </c>
      <c r="M2360">
        <f>Table1[[#This Row],[Sales]]-Table1[[#This Row],[Total_Cost]]</f>
        <v>1025.5999999999999</v>
      </c>
      <c r="N2360" s="1">
        <f>Table1[[#This Row],[Profit]]/Table1[[#This Row],[Sales]]</f>
        <v>0.39999999999999997</v>
      </c>
      <c r="O2360" t="str">
        <f>TEXT(Table1[[#This Row],[Order_Date]],"mmmm")</f>
        <v>September</v>
      </c>
      <c r="P2360">
        <f>YEAR(Table1[[#This Row],[Order_Date]])</f>
        <v>2024</v>
      </c>
      <c r="Q2360" t="str">
        <f>"Q"&amp;ROUNDUP(MONTH(Table1[[#This Row],[Order_Date]])/3,0)</f>
        <v>Q3</v>
      </c>
    </row>
    <row r="2361" spans="1:17" x14ac:dyDescent="0.25">
      <c r="A2361" t="s">
        <v>4058</v>
      </c>
      <c r="B2361" t="s">
        <v>133</v>
      </c>
      <c r="C2361" t="s">
        <v>827</v>
      </c>
      <c r="D2361" t="s">
        <v>237</v>
      </c>
      <c r="E2361" t="str">
        <f>_xlfn.XLOOKUP(Table1[[#This Row],[Product_ID]],[1]!Table1[Product_ID],[1]!Table1[Product_Name])</f>
        <v>Sports Product 61</v>
      </c>
      <c r="F2361" t="str">
        <f>_xlfn.XLOOKUP(Table1[[#This Row],[Product_ID]],[1]!Table1[Product_ID],[1]!Table1[Category])</f>
        <v>Sports</v>
      </c>
      <c r="G2361">
        <f>_xlfn.XLOOKUP(Table1[[#This Row],[Product_ID]],[1]!Table1[Product_ID],[1]!Table1[Unit_Price])</f>
        <v>7170</v>
      </c>
      <c r="H2361">
        <f>_xlfn.XLOOKUP(Table1[[#This Row],[Product_ID]],[1]!Table1[Product_ID],[1]!Table1[Cost])</f>
        <v>3585</v>
      </c>
      <c r="I2361">
        <v>5</v>
      </c>
      <c r="J2361">
        <v>15</v>
      </c>
      <c r="K2361">
        <f>Table1[[#This Row],[Quantity]]*Table1[[#This Row],[Unit_Price]]</f>
        <v>35850</v>
      </c>
      <c r="L2361">
        <f>Table1[[#This Row],[Quantity]]*Table1[[#This Row],[Cost]]</f>
        <v>17925</v>
      </c>
      <c r="M2361">
        <f>Table1[[#This Row],[Sales]]-Table1[[#This Row],[Total_Cost]]</f>
        <v>17925</v>
      </c>
      <c r="N2361" s="1">
        <f>Table1[[#This Row],[Profit]]/Table1[[#This Row],[Sales]]</f>
        <v>0.5</v>
      </c>
      <c r="O2361" t="str">
        <f>TEXT(Table1[[#This Row],[Order_Date]],"mmmm")</f>
        <v>May</v>
      </c>
      <c r="P2361">
        <f>YEAR(Table1[[#This Row],[Order_Date]])</f>
        <v>2025</v>
      </c>
      <c r="Q2361" t="str">
        <f>"Q"&amp;ROUNDUP(MONTH(Table1[[#This Row],[Order_Date]])/3,0)</f>
        <v>Q2</v>
      </c>
    </row>
    <row r="2362" spans="1:17" x14ac:dyDescent="0.25">
      <c r="A2362" t="s">
        <v>4059</v>
      </c>
      <c r="B2362" t="s">
        <v>1901</v>
      </c>
      <c r="C2362" t="s">
        <v>2332</v>
      </c>
      <c r="D2362" t="s">
        <v>45</v>
      </c>
      <c r="E2362" t="str">
        <f>_xlfn.XLOOKUP(Table1[[#This Row],[Product_ID]],[1]!Table1[Product_ID],[1]!Table1[Product_Name])</f>
        <v>Clothing Product 32</v>
      </c>
      <c r="F2362" t="str">
        <f>_xlfn.XLOOKUP(Table1[[#This Row],[Product_ID]],[1]!Table1[Product_ID],[1]!Table1[Category])</f>
        <v>Clothing</v>
      </c>
      <c r="G2362">
        <f>_xlfn.XLOOKUP(Table1[[#This Row],[Product_ID]],[1]!Table1[Product_ID],[1]!Table1[Unit_Price])</f>
        <v>3034</v>
      </c>
      <c r="H2362">
        <f>_xlfn.XLOOKUP(Table1[[#This Row],[Product_ID]],[1]!Table1[Product_ID],[1]!Table1[Cost])</f>
        <v>1820.4</v>
      </c>
      <c r="I2362">
        <v>5</v>
      </c>
      <c r="J2362">
        <v>15</v>
      </c>
      <c r="K2362">
        <f>Table1[[#This Row],[Quantity]]*Table1[[#This Row],[Unit_Price]]</f>
        <v>15170</v>
      </c>
      <c r="L2362">
        <f>Table1[[#This Row],[Quantity]]*Table1[[#This Row],[Cost]]</f>
        <v>9102</v>
      </c>
      <c r="M2362">
        <f>Table1[[#This Row],[Sales]]-Table1[[#This Row],[Total_Cost]]</f>
        <v>6068</v>
      </c>
      <c r="N2362" s="1">
        <f>Table1[[#This Row],[Profit]]/Table1[[#This Row],[Sales]]</f>
        <v>0.4</v>
      </c>
      <c r="O2362" t="str">
        <f>TEXT(Table1[[#This Row],[Order_Date]],"mmmm")</f>
        <v>December</v>
      </c>
      <c r="P2362">
        <f>YEAR(Table1[[#This Row],[Order_Date]])</f>
        <v>2025</v>
      </c>
      <c r="Q2362" t="str">
        <f>"Q"&amp;ROUNDUP(MONTH(Table1[[#This Row],[Order_Date]])/3,0)</f>
        <v>Q4</v>
      </c>
    </row>
    <row r="2363" spans="1:17" x14ac:dyDescent="0.25">
      <c r="A2363" t="s">
        <v>4060</v>
      </c>
      <c r="B2363" t="s">
        <v>713</v>
      </c>
      <c r="C2363" t="s">
        <v>1781</v>
      </c>
      <c r="D2363" t="s">
        <v>628</v>
      </c>
      <c r="E2363" t="str">
        <f>_xlfn.XLOOKUP(Table1[[#This Row],[Product_ID]],[1]!Table1[Product_ID],[1]!Table1[Product_Name])</f>
        <v>Sports Product 97</v>
      </c>
      <c r="F2363" t="str">
        <f>_xlfn.XLOOKUP(Table1[[#This Row],[Product_ID]],[1]!Table1[Product_ID],[1]!Table1[Category])</f>
        <v>Sports</v>
      </c>
      <c r="G2363">
        <f>_xlfn.XLOOKUP(Table1[[#This Row],[Product_ID]],[1]!Table1[Product_ID],[1]!Table1[Unit_Price])</f>
        <v>9084</v>
      </c>
      <c r="H2363">
        <f>_xlfn.XLOOKUP(Table1[[#This Row],[Product_ID]],[1]!Table1[Product_ID],[1]!Table1[Cost])</f>
        <v>6358.8</v>
      </c>
      <c r="I2363">
        <v>5</v>
      </c>
      <c r="J2363">
        <v>10</v>
      </c>
      <c r="K2363">
        <f>Table1[[#This Row],[Quantity]]*Table1[[#This Row],[Unit_Price]]</f>
        <v>45420</v>
      </c>
      <c r="L2363">
        <f>Table1[[#This Row],[Quantity]]*Table1[[#This Row],[Cost]]</f>
        <v>31794</v>
      </c>
      <c r="M2363">
        <f>Table1[[#This Row],[Sales]]-Table1[[#This Row],[Total_Cost]]</f>
        <v>13626</v>
      </c>
      <c r="N2363" s="1">
        <f>Table1[[#This Row],[Profit]]/Table1[[#This Row],[Sales]]</f>
        <v>0.3</v>
      </c>
      <c r="O2363" t="str">
        <f>TEXT(Table1[[#This Row],[Order_Date]],"mmmm")</f>
        <v>April</v>
      </c>
      <c r="P2363">
        <f>YEAR(Table1[[#This Row],[Order_Date]])</f>
        <v>2025</v>
      </c>
      <c r="Q2363" t="str">
        <f>"Q"&amp;ROUNDUP(MONTH(Table1[[#This Row],[Order_Date]])/3,0)</f>
        <v>Q2</v>
      </c>
    </row>
    <row r="2364" spans="1:17" x14ac:dyDescent="0.25">
      <c r="A2364" t="s">
        <v>4061</v>
      </c>
      <c r="B2364" t="s">
        <v>702</v>
      </c>
      <c r="C2364" t="s">
        <v>1549</v>
      </c>
      <c r="D2364" t="s">
        <v>898</v>
      </c>
      <c r="E2364" t="str">
        <f>_xlfn.XLOOKUP(Table1[[#This Row],[Product_ID]],[1]!Table1[Product_ID],[1]!Table1[Product_Name])</f>
        <v>Sports Product 29</v>
      </c>
      <c r="F2364" t="str">
        <f>_xlfn.XLOOKUP(Table1[[#This Row],[Product_ID]],[1]!Table1[Product_ID],[1]!Table1[Category])</f>
        <v>Sports</v>
      </c>
      <c r="G2364">
        <f>_xlfn.XLOOKUP(Table1[[#This Row],[Product_ID]],[1]!Table1[Product_ID],[1]!Table1[Unit_Price])</f>
        <v>2105</v>
      </c>
      <c r="H2364">
        <f>_xlfn.XLOOKUP(Table1[[#This Row],[Product_ID]],[1]!Table1[Product_ID],[1]!Table1[Cost])</f>
        <v>1263</v>
      </c>
      <c r="I2364">
        <v>3</v>
      </c>
      <c r="J2364">
        <v>5</v>
      </c>
      <c r="K2364">
        <f>Table1[[#This Row],[Quantity]]*Table1[[#This Row],[Unit_Price]]</f>
        <v>6315</v>
      </c>
      <c r="L2364">
        <f>Table1[[#This Row],[Quantity]]*Table1[[#This Row],[Cost]]</f>
        <v>3789</v>
      </c>
      <c r="M2364">
        <f>Table1[[#This Row],[Sales]]-Table1[[#This Row],[Total_Cost]]</f>
        <v>2526</v>
      </c>
      <c r="N2364" s="1">
        <f>Table1[[#This Row],[Profit]]/Table1[[#This Row],[Sales]]</f>
        <v>0.4</v>
      </c>
      <c r="O2364" t="str">
        <f>TEXT(Table1[[#This Row],[Order_Date]],"mmmm")</f>
        <v>December</v>
      </c>
      <c r="P2364">
        <f>YEAR(Table1[[#This Row],[Order_Date]])</f>
        <v>2024</v>
      </c>
      <c r="Q2364" t="str">
        <f>"Q"&amp;ROUNDUP(MONTH(Table1[[#This Row],[Order_Date]])/3,0)</f>
        <v>Q4</v>
      </c>
    </row>
    <row r="2365" spans="1:17" x14ac:dyDescent="0.25">
      <c r="A2365" t="s">
        <v>4062</v>
      </c>
      <c r="B2365" t="s">
        <v>1670</v>
      </c>
      <c r="C2365" t="s">
        <v>1870</v>
      </c>
      <c r="D2365" t="s">
        <v>842</v>
      </c>
      <c r="E2365" t="str">
        <f>_xlfn.XLOOKUP(Table1[[#This Row],[Product_ID]],[1]!Table1[Product_ID],[1]!Table1[Product_Name])</f>
        <v>Sports Product 35</v>
      </c>
      <c r="F2365" t="str">
        <f>_xlfn.XLOOKUP(Table1[[#This Row],[Product_ID]],[1]!Table1[Product_ID],[1]!Table1[Category])</f>
        <v>Sports</v>
      </c>
      <c r="G2365">
        <f>_xlfn.XLOOKUP(Table1[[#This Row],[Product_ID]],[1]!Table1[Product_ID],[1]!Table1[Unit_Price])</f>
        <v>3185</v>
      </c>
      <c r="H2365">
        <f>_xlfn.XLOOKUP(Table1[[#This Row],[Product_ID]],[1]!Table1[Product_ID],[1]!Table1[Cost])</f>
        <v>1592.5</v>
      </c>
      <c r="I2365">
        <v>4</v>
      </c>
      <c r="J2365">
        <v>15</v>
      </c>
      <c r="K2365">
        <f>Table1[[#This Row],[Quantity]]*Table1[[#This Row],[Unit_Price]]</f>
        <v>12740</v>
      </c>
      <c r="L2365">
        <f>Table1[[#This Row],[Quantity]]*Table1[[#This Row],[Cost]]</f>
        <v>6370</v>
      </c>
      <c r="M2365">
        <f>Table1[[#This Row],[Sales]]-Table1[[#This Row],[Total_Cost]]</f>
        <v>6370</v>
      </c>
      <c r="N2365" s="1">
        <f>Table1[[#This Row],[Profit]]/Table1[[#This Row],[Sales]]</f>
        <v>0.5</v>
      </c>
      <c r="O2365" t="str">
        <f>TEXT(Table1[[#This Row],[Order_Date]],"mmmm")</f>
        <v>January</v>
      </c>
      <c r="P2365">
        <f>YEAR(Table1[[#This Row],[Order_Date]])</f>
        <v>2025</v>
      </c>
      <c r="Q2365" t="str">
        <f>"Q"&amp;ROUNDUP(MONTH(Table1[[#This Row],[Order_Date]])/3,0)</f>
        <v>Q1</v>
      </c>
    </row>
    <row r="2366" spans="1:17" x14ac:dyDescent="0.25">
      <c r="A2366" t="s">
        <v>4063</v>
      </c>
      <c r="B2366" t="s">
        <v>1620</v>
      </c>
      <c r="C2366" t="s">
        <v>1063</v>
      </c>
      <c r="D2366" t="s">
        <v>257</v>
      </c>
      <c r="E2366" t="str">
        <f>_xlfn.XLOOKUP(Table1[[#This Row],[Product_ID]],[1]!Table1[Product_ID],[1]!Table1[Product_Name])</f>
        <v>Beauty Product 3</v>
      </c>
      <c r="F2366" t="str">
        <f>_xlfn.XLOOKUP(Table1[[#This Row],[Product_ID]],[1]!Table1[Product_ID],[1]!Table1[Category])</f>
        <v>Beauty</v>
      </c>
      <c r="G2366">
        <f>_xlfn.XLOOKUP(Table1[[#This Row],[Product_ID]],[1]!Table1[Product_ID],[1]!Table1[Unit_Price])</f>
        <v>569</v>
      </c>
      <c r="H2366">
        <f>_xlfn.XLOOKUP(Table1[[#This Row],[Product_ID]],[1]!Table1[Product_ID],[1]!Table1[Cost])</f>
        <v>341.4</v>
      </c>
      <c r="I2366">
        <v>3</v>
      </c>
      <c r="J2366">
        <v>10</v>
      </c>
      <c r="K2366">
        <f>Table1[[#This Row],[Quantity]]*Table1[[#This Row],[Unit_Price]]</f>
        <v>1707</v>
      </c>
      <c r="L2366">
        <f>Table1[[#This Row],[Quantity]]*Table1[[#This Row],[Cost]]</f>
        <v>1024.1999999999998</v>
      </c>
      <c r="M2366">
        <f>Table1[[#This Row],[Sales]]-Table1[[#This Row],[Total_Cost]]</f>
        <v>682.80000000000018</v>
      </c>
      <c r="N2366" s="1">
        <f>Table1[[#This Row],[Profit]]/Table1[[#This Row],[Sales]]</f>
        <v>0.40000000000000013</v>
      </c>
      <c r="O2366" t="str">
        <f>TEXT(Table1[[#This Row],[Order_Date]],"mmmm")</f>
        <v>June</v>
      </c>
      <c r="P2366">
        <f>YEAR(Table1[[#This Row],[Order_Date]])</f>
        <v>2024</v>
      </c>
      <c r="Q2366" t="str">
        <f>"Q"&amp;ROUNDUP(MONTH(Table1[[#This Row],[Order_Date]])/3,0)</f>
        <v>Q2</v>
      </c>
    </row>
    <row r="2367" spans="1:17" x14ac:dyDescent="0.25">
      <c r="A2367" t="s">
        <v>4064</v>
      </c>
      <c r="B2367" t="s">
        <v>72</v>
      </c>
      <c r="C2367" t="s">
        <v>1367</v>
      </c>
      <c r="D2367" t="s">
        <v>119</v>
      </c>
      <c r="E2367" t="str">
        <f>_xlfn.XLOOKUP(Table1[[#This Row],[Product_ID]],[1]!Table1[Product_ID],[1]!Table1[Product_Name])</f>
        <v>Electronics Product 56</v>
      </c>
      <c r="F2367" t="str">
        <f>_xlfn.XLOOKUP(Table1[[#This Row],[Product_ID]],[1]!Table1[Product_ID],[1]!Table1[Category])</f>
        <v>Electronics</v>
      </c>
      <c r="G2367">
        <f>_xlfn.XLOOKUP(Table1[[#This Row],[Product_ID]],[1]!Table1[Product_ID],[1]!Table1[Unit_Price])</f>
        <v>18900</v>
      </c>
      <c r="H2367">
        <f>_xlfn.XLOOKUP(Table1[[#This Row],[Product_ID]],[1]!Table1[Product_ID],[1]!Table1[Cost])</f>
        <v>9450</v>
      </c>
      <c r="I2367">
        <v>3</v>
      </c>
      <c r="J2367">
        <v>15</v>
      </c>
      <c r="K2367">
        <f>Table1[[#This Row],[Quantity]]*Table1[[#This Row],[Unit_Price]]</f>
        <v>56700</v>
      </c>
      <c r="L2367">
        <f>Table1[[#This Row],[Quantity]]*Table1[[#This Row],[Cost]]</f>
        <v>28350</v>
      </c>
      <c r="M2367">
        <f>Table1[[#This Row],[Sales]]-Table1[[#This Row],[Total_Cost]]</f>
        <v>28350</v>
      </c>
      <c r="N2367" s="1">
        <f>Table1[[#This Row],[Profit]]/Table1[[#This Row],[Sales]]</f>
        <v>0.5</v>
      </c>
      <c r="O2367" t="str">
        <f>TEXT(Table1[[#This Row],[Order_Date]],"mmmm")</f>
        <v>April</v>
      </c>
      <c r="P2367">
        <f>YEAR(Table1[[#This Row],[Order_Date]])</f>
        <v>2025</v>
      </c>
      <c r="Q2367" t="str">
        <f>"Q"&amp;ROUNDUP(MONTH(Table1[[#This Row],[Order_Date]])/3,0)</f>
        <v>Q2</v>
      </c>
    </row>
    <row r="2368" spans="1:17" x14ac:dyDescent="0.25">
      <c r="A2368" t="s">
        <v>4065</v>
      </c>
      <c r="B2368" t="s">
        <v>201</v>
      </c>
      <c r="C2368" t="s">
        <v>4066</v>
      </c>
      <c r="D2368" t="s">
        <v>195</v>
      </c>
      <c r="E2368" t="str">
        <f>_xlfn.XLOOKUP(Table1[[#This Row],[Product_ID]],[1]!Table1[Product_ID],[1]!Table1[Product_Name])</f>
        <v>Electronics Product 57</v>
      </c>
      <c r="F2368" t="str">
        <f>_xlfn.XLOOKUP(Table1[[#This Row],[Product_ID]],[1]!Table1[Product_ID],[1]!Table1[Category])</f>
        <v>Electronics</v>
      </c>
      <c r="G2368">
        <f>_xlfn.XLOOKUP(Table1[[#This Row],[Product_ID]],[1]!Table1[Product_ID],[1]!Table1[Unit_Price])</f>
        <v>26846</v>
      </c>
      <c r="H2368">
        <f>_xlfn.XLOOKUP(Table1[[#This Row],[Product_ID]],[1]!Table1[Product_ID],[1]!Table1[Cost])</f>
        <v>16107.6</v>
      </c>
      <c r="I2368">
        <v>5</v>
      </c>
      <c r="J2368">
        <v>20</v>
      </c>
      <c r="K2368">
        <f>Table1[[#This Row],[Quantity]]*Table1[[#This Row],[Unit_Price]]</f>
        <v>134230</v>
      </c>
      <c r="L2368">
        <f>Table1[[#This Row],[Quantity]]*Table1[[#This Row],[Cost]]</f>
        <v>80538</v>
      </c>
      <c r="M2368">
        <f>Table1[[#This Row],[Sales]]-Table1[[#This Row],[Total_Cost]]</f>
        <v>53692</v>
      </c>
      <c r="N2368" s="1">
        <f>Table1[[#This Row],[Profit]]/Table1[[#This Row],[Sales]]</f>
        <v>0.4</v>
      </c>
      <c r="O2368" t="str">
        <f>TEXT(Table1[[#This Row],[Order_Date]],"mmmm")</f>
        <v>April</v>
      </c>
      <c r="P2368">
        <f>YEAR(Table1[[#This Row],[Order_Date]])</f>
        <v>2024</v>
      </c>
      <c r="Q2368" t="str">
        <f>"Q"&amp;ROUNDUP(MONTH(Table1[[#This Row],[Order_Date]])/3,0)</f>
        <v>Q2</v>
      </c>
    </row>
    <row r="2369" spans="1:17" x14ac:dyDescent="0.25">
      <c r="A2369" t="s">
        <v>4067</v>
      </c>
      <c r="B2369" t="s">
        <v>824</v>
      </c>
      <c r="C2369" t="s">
        <v>1950</v>
      </c>
      <c r="D2369" t="s">
        <v>444</v>
      </c>
      <c r="E2369" t="str">
        <f>_xlfn.XLOOKUP(Table1[[#This Row],[Product_ID]],[1]!Table1[Product_ID],[1]!Table1[Product_Name])</f>
        <v>Sports Product 14</v>
      </c>
      <c r="F2369" t="str">
        <f>_xlfn.XLOOKUP(Table1[[#This Row],[Product_ID]],[1]!Table1[Product_ID],[1]!Table1[Category])</f>
        <v>Sports</v>
      </c>
      <c r="G2369">
        <f>_xlfn.XLOOKUP(Table1[[#This Row],[Product_ID]],[1]!Table1[Product_ID],[1]!Table1[Unit_Price])</f>
        <v>9565</v>
      </c>
      <c r="H2369">
        <f>_xlfn.XLOOKUP(Table1[[#This Row],[Product_ID]],[1]!Table1[Product_ID],[1]!Table1[Cost])</f>
        <v>6695.5</v>
      </c>
      <c r="I2369">
        <v>1</v>
      </c>
      <c r="J2369">
        <v>20</v>
      </c>
      <c r="K2369">
        <f>Table1[[#This Row],[Quantity]]*Table1[[#This Row],[Unit_Price]]</f>
        <v>9565</v>
      </c>
      <c r="L2369">
        <f>Table1[[#This Row],[Quantity]]*Table1[[#This Row],[Cost]]</f>
        <v>6695.5</v>
      </c>
      <c r="M2369">
        <f>Table1[[#This Row],[Sales]]-Table1[[#This Row],[Total_Cost]]</f>
        <v>2869.5</v>
      </c>
      <c r="N2369" s="1">
        <f>Table1[[#This Row],[Profit]]/Table1[[#This Row],[Sales]]</f>
        <v>0.3</v>
      </c>
      <c r="O2369" t="str">
        <f>TEXT(Table1[[#This Row],[Order_Date]],"mmmm")</f>
        <v>February</v>
      </c>
      <c r="P2369">
        <f>YEAR(Table1[[#This Row],[Order_Date]])</f>
        <v>2024</v>
      </c>
      <c r="Q2369" t="str">
        <f>"Q"&amp;ROUNDUP(MONTH(Table1[[#This Row],[Order_Date]])/3,0)</f>
        <v>Q1</v>
      </c>
    </row>
    <row r="2370" spans="1:17" x14ac:dyDescent="0.25">
      <c r="A2370" t="s">
        <v>4068</v>
      </c>
      <c r="B2370" t="s">
        <v>259</v>
      </c>
      <c r="C2370" t="s">
        <v>1121</v>
      </c>
      <c r="D2370" t="s">
        <v>563</v>
      </c>
      <c r="E2370" t="str">
        <f>_xlfn.XLOOKUP(Table1[[#This Row],[Product_ID]],[1]!Table1[Product_ID],[1]!Table1[Product_Name])</f>
        <v>Beauty Product 60</v>
      </c>
      <c r="F2370" t="str">
        <f>_xlfn.XLOOKUP(Table1[[#This Row],[Product_ID]],[1]!Table1[Product_ID],[1]!Table1[Category])</f>
        <v>Beauty</v>
      </c>
      <c r="G2370">
        <f>_xlfn.XLOOKUP(Table1[[#This Row],[Product_ID]],[1]!Table1[Product_ID],[1]!Table1[Unit_Price])</f>
        <v>758</v>
      </c>
      <c r="H2370">
        <f>_xlfn.XLOOKUP(Table1[[#This Row],[Product_ID]],[1]!Table1[Product_ID],[1]!Table1[Cost])</f>
        <v>530.6</v>
      </c>
      <c r="I2370">
        <v>3</v>
      </c>
      <c r="J2370">
        <v>0</v>
      </c>
      <c r="K2370">
        <f>Table1[[#This Row],[Quantity]]*Table1[[#This Row],[Unit_Price]]</f>
        <v>2274</v>
      </c>
      <c r="L2370">
        <f>Table1[[#This Row],[Quantity]]*Table1[[#This Row],[Cost]]</f>
        <v>1591.8000000000002</v>
      </c>
      <c r="M2370">
        <f>Table1[[#This Row],[Sales]]-Table1[[#This Row],[Total_Cost]]</f>
        <v>682.19999999999982</v>
      </c>
      <c r="N2370" s="1">
        <f>Table1[[#This Row],[Profit]]/Table1[[#This Row],[Sales]]</f>
        <v>0.29999999999999993</v>
      </c>
      <c r="O2370" t="str">
        <f>TEXT(Table1[[#This Row],[Order_Date]],"mmmm")</f>
        <v>March</v>
      </c>
      <c r="P2370">
        <f>YEAR(Table1[[#This Row],[Order_Date]])</f>
        <v>2025</v>
      </c>
      <c r="Q2370" t="str">
        <f>"Q"&amp;ROUNDUP(MONTH(Table1[[#This Row],[Order_Date]])/3,0)</f>
        <v>Q1</v>
      </c>
    </row>
    <row r="2371" spans="1:17" x14ac:dyDescent="0.25">
      <c r="A2371" t="s">
        <v>4069</v>
      </c>
      <c r="B2371" t="s">
        <v>950</v>
      </c>
      <c r="C2371" t="s">
        <v>3853</v>
      </c>
      <c r="D2371" t="s">
        <v>426</v>
      </c>
      <c r="E2371" t="str">
        <f>_xlfn.XLOOKUP(Table1[[#This Row],[Product_ID]],[1]!Table1[Product_ID],[1]!Table1[Product_Name])</f>
        <v>Clothing Product 95</v>
      </c>
      <c r="F2371" t="str">
        <f>_xlfn.XLOOKUP(Table1[[#This Row],[Product_ID]],[1]!Table1[Product_ID],[1]!Table1[Category])</f>
        <v>Clothing</v>
      </c>
      <c r="G2371">
        <f>_xlfn.XLOOKUP(Table1[[#This Row],[Product_ID]],[1]!Table1[Product_ID],[1]!Table1[Unit_Price])</f>
        <v>4520</v>
      </c>
      <c r="H2371">
        <f>_xlfn.XLOOKUP(Table1[[#This Row],[Product_ID]],[1]!Table1[Product_ID],[1]!Table1[Cost])</f>
        <v>3164</v>
      </c>
      <c r="I2371">
        <v>2</v>
      </c>
      <c r="J2371">
        <v>0</v>
      </c>
      <c r="K2371">
        <f>Table1[[#This Row],[Quantity]]*Table1[[#This Row],[Unit_Price]]</f>
        <v>9040</v>
      </c>
      <c r="L2371">
        <f>Table1[[#This Row],[Quantity]]*Table1[[#This Row],[Cost]]</f>
        <v>6328</v>
      </c>
      <c r="M2371">
        <f>Table1[[#This Row],[Sales]]-Table1[[#This Row],[Total_Cost]]</f>
        <v>2712</v>
      </c>
      <c r="N2371" s="1">
        <f>Table1[[#This Row],[Profit]]/Table1[[#This Row],[Sales]]</f>
        <v>0.3</v>
      </c>
      <c r="O2371" t="str">
        <f>TEXT(Table1[[#This Row],[Order_Date]],"mmmm")</f>
        <v>January</v>
      </c>
      <c r="P2371">
        <f>YEAR(Table1[[#This Row],[Order_Date]])</f>
        <v>2024</v>
      </c>
      <c r="Q2371" t="str">
        <f>"Q"&amp;ROUNDUP(MONTH(Table1[[#This Row],[Order_Date]])/3,0)</f>
        <v>Q1</v>
      </c>
    </row>
    <row r="2372" spans="1:17" x14ac:dyDescent="0.25">
      <c r="A2372" t="s">
        <v>4070</v>
      </c>
      <c r="B2372" t="s">
        <v>218</v>
      </c>
      <c r="C2372" t="s">
        <v>2144</v>
      </c>
      <c r="D2372" t="s">
        <v>444</v>
      </c>
      <c r="E2372" t="str">
        <f>_xlfn.XLOOKUP(Table1[[#This Row],[Product_ID]],[1]!Table1[Product_ID],[1]!Table1[Product_Name])</f>
        <v>Sports Product 14</v>
      </c>
      <c r="F2372" t="str">
        <f>_xlfn.XLOOKUP(Table1[[#This Row],[Product_ID]],[1]!Table1[Product_ID],[1]!Table1[Category])</f>
        <v>Sports</v>
      </c>
      <c r="G2372">
        <f>_xlfn.XLOOKUP(Table1[[#This Row],[Product_ID]],[1]!Table1[Product_ID],[1]!Table1[Unit_Price])</f>
        <v>9565</v>
      </c>
      <c r="H2372">
        <f>_xlfn.XLOOKUP(Table1[[#This Row],[Product_ID]],[1]!Table1[Product_ID],[1]!Table1[Cost])</f>
        <v>6695.5</v>
      </c>
      <c r="I2372">
        <v>2</v>
      </c>
      <c r="J2372">
        <v>0</v>
      </c>
      <c r="K2372">
        <f>Table1[[#This Row],[Quantity]]*Table1[[#This Row],[Unit_Price]]</f>
        <v>19130</v>
      </c>
      <c r="L2372">
        <f>Table1[[#This Row],[Quantity]]*Table1[[#This Row],[Cost]]</f>
        <v>13391</v>
      </c>
      <c r="M2372">
        <f>Table1[[#This Row],[Sales]]-Table1[[#This Row],[Total_Cost]]</f>
        <v>5739</v>
      </c>
      <c r="N2372" s="1">
        <f>Table1[[#This Row],[Profit]]/Table1[[#This Row],[Sales]]</f>
        <v>0.3</v>
      </c>
      <c r="O2372" t="str">
        <f>TEXT(Table1[[#This Row],[Order_Date]],"mmmm")</f>
        <v>November</v>
      </c>
      <c r="P2372">
        <f>YEAR(Table1[[#This Row],[Order_Date]])</f>
        <v>2024</v>
      </c>
      <c r="Q2372" t="str">
        <f>"Q"&amp;ROUNDUP(MONTH(Table1[[#This Row],[Order_Date]])/3,0)</f>
        <v>Q4</v>
      </c>
    </row>
    <row r="2373" spans="1:17" x14ac:dyDescent="0.25">
      <c r="A2373" t="s">
        <v>4071</v>
      </c>
      <c r="B2373" t="s">
        <v>204</v>
      </c>
      <c r="C2373" t="s">
        <v>2135</v>
      </c>
      <c r="D2373" t="s">
        <v>615</v>
      </c>
      <c r="E2373" t="str">
        <f>_xlfn.XLOOKUP(Table1[[#This Row],[Product_ID]],[1]!Table1[Product_ID],[1]!Table1[Product_Name])</f>
        <v>Home &amp; Kitchen Product 92</v>
      </c>
      <c r="F2373" t="str">
        <f>_xlfn.XLOOKUP(Table1[[#This Row],[Product_ID]],[1]!Table1[Product_ID],[1]!Table1[Category])</f>
        <v>Home &amp; Kitchen</v>
      </c>
      <c r="G2373">
        <f>_xlfn.XLOOKUP(Table1[[#This Row],[Product_ID]],[1]!Table1[Product_ID],[1]!Table1[Unit_Price])</f>
        <v>7315</v>
      </c>
      <c r="H2373">
        <f>_xlfn.XLOOKUP(Table1[[#This Row],[Product_ID]],[1]!Table1[Product_ID],[1]!Table1[Cost])</f>
        <v>4389</v>
      </c>
      <c r="I2373">
        <v>4</v>
      </c>
      <c r="J2373">
        <v>20</v>
      </c>
      <c r="K2373">
        <f>Table1[[#This Row],[Quantity]]*Table1[[#This Row],[Unit_Price]]</f>
        <v>29260</v>
      </c>
      <c r="L2373">
        <f>Table1[[#This Row],[Quantity]]*Table1[[#This Row],[Cost]]</f>
        <v>17556</v>
      </c>
      <c r="M2373">
        <f>Table1[[#This Row],[Sales]]-Table1[[#This Row],[Total_Cost]]</f>
        <v>11704</v>
      </c>
      <c r="N2373" s="1">
        <f>Table1[[#This Row],[Profit]]/Table1[[#This Row],[Sales]]</f>
        <v>0.4</v>
      </c>
      <c r="O2373" t="str">
        <f>TEXT(Table1[[#This Row],[Order_Date]],"mmmm")</f>
        <v>March</v>
      </c>
      <c r="P2373">
        <f>YEAR(Table1[[#This Row],[Order_Date]])</f>
        <v>2024</v>
      </c>
      <c r="Q2373" t="str">
        <f>"Q"&amp;ROUNDUP(MONTH(Table1[[#This Row],[Order_Date]])/3,0)</f>
        <v>Q1</v>
      </c>
    </row>
    <row r="2374" spans="1:17" x14ac:dyDescent="0.25">
      <c r="A2374" t="s">
        <v>4072</v>
      </c>
      <c r="B2374" t="s">
        <v>1315</v>
      </c>
      <c r="C2374" t="s">
        <v>748</v>
      </c>
      <c r="D2374" t="s">
        <v>1158</v>
      </c>
      <c r="E2374" t="str">
        <f>_xlfn.XLOOKUP(Table1[[#This Row],[Product_ID]],[1]!Table1[Product_ID],[1]!Table1[Product_Name])</f>
        <v>Electronics Product 33</v>
      </c>
      <c r="F2374" t="str">
        <f>_xlfn.XLOOKUP(Table1[[#This Row],[Product_ID]],[1]!Table1[Product_ID],[1]!Table1[Category])</f>
        <v>Electronics</v>
      </c>
      <c r="G2374">
        <f>_xlfn.XLOOKUP(Table1[[#This Row],[Product_ID]],[1]!Table1[Product_ID],[1]!Table1[Unit_Price])</f>
        <v>11428</v>
      </c>
      <c r="H2374">
        <f>_xlfn.XLOOKUP(Table1[[#This Row],[Product_ID]],[1]!Table1[Product_ID],[1]!Table1[Cost])</f>
        <v>6856.8</v>
      </c>
      <c r="I2374">
        <v>3</v>
      </c>
      <c r="J2374">
        <v>15</v>
      </c>
      <c r="K2374">
        <f>Table1[[#This Row],[Quantity]]*Table1[[#This Row],[Unit_Price]]</f>
        <v>34284</v>
      </c>
      <c r="L2374">
        <f>Table1[[#This Row],[Quantity]]*Table1[[#This Row],[Cost]]</f>
        <v>20570.400000000001</v>
      </c>
      <c r="M2374">
        <f>Table1[[#This Row],[Sales]]-Table1[[#This Row],[Total_Cost]]</f>
        <v>13713.599999999999</v>
      </c>
      <c r="N2374" s="1">
        <f>Table1[[#This Row],[Profit]]/Table1[[#This Row],[Sales]]</f>
        <v>0.39999999999999997</v>
      </c>
      <c r="O2374" t="str">
        <f>TEXT(Table1[[#This Row],[Order_Date]],"mmmm")</f>
        <v>March</v>
      </c>
      <c r="P2374">
        <f>YEAR(Table1[[#This Row],[Order_Date]])</f>
        <v>2025</v>
      </c>
      <c r="Q2374" t="str">
        <f>"Q"&amp;ROUNDUP(MONTH(Table1[[#This Row],[Order_Date]])/3,0)</f>
        <v>Q1</v>
      </c>
    </row>
    <row r="2375" spans="1:17" x14ac:dyDescent="0.25">
      <c r="A2375" t="s">
        <v>4073</v>
      </c>
      <c r="B2375" t="s">
        <v>39</v>
      </c>
      <c r="C2375" t="s">
        <v>4074</v>
      </c>
      <c r="D2375" t="s">
        <v>444</v>
      </c>
      <c r="E2375" t="str">
        <f>_xlfn.XLOOKUP(Table1[[#This Row],[Product_ID]],[1]!Table1[Product_ID],[1]!Table1[Product_Name])</f>
        <v>Sports Product 14</v>
      </c>
      <c r="F2375" t="str">
        <f>_xlfn.XLOOKUP(Table1[[#This Row],[Product_ID]],[1]!Table1[Product_ID],[1]!Table1[Category])</f>
        <v>Sports</v>
      </c>
      <c r="G2375">
        <f>_xlfn.XLOOKUP(Table1[[#This Row],[Product_ID]],[1]!Table1[Product_ID],[1]!Table1[Unit_Price])</f>
        <v>9565</v>
      </c>
      <c r="H2375">
        <f>_xlfn.XLOOKUP(Table1[[#This Row],[Product_ID]],[1]!Table1[Product_ID],[1]!Table1[Cost])</f>
        <v>6695.5</v>
      </c>
      <c r="I2375">
        <v>5</v>
      </c>
      <c r="J2375">
        <v>5</v>
      </c>
      <c r="K2375">
        <f>Table1[[#This Row],[Quantity]]*Table1[[#This Row],[Unit_Price]]</f>
        <v>47825</v>
      </c>
      <c r="L2375">
        <f>Table1[[#This Row],[Quantity]]*Table1[[#This Row],[Cost]]</f>
        <v>33477.5</v>
      </c>
      <c r="M2375">
        <f>Table1[[#This Row],[Sales]]-Table1[[#This Row],[Total_Cost]]</f>
        <v>14347.5</v>
      </c>
      <c r="N2375" s="1">
        <f>Table1[[#This Row],[Profit]]/Table1[[#This Row],[Sales]]</f>
        <v>0.3</v>
      </c>
      <c r="O2375" t="str">
        <f>TEXT(Table1[[#This Row],[Order_Date]],"mmmm")</f>
        <v>November</v>
      </c>
      <c r="P2375">
        <f>YEAR(Table1[[#This Row],[Order_Date]])</f>
        <v>2024</v>
      </c>
      <c r="Q2375" t="str">
        <f>"Q"&amp;ROUNDUP(MONTH(Table1[[#This Row],[Order_Date]])/3,0)</f>
        <v>Q4</v>
      </c>
    </row>
    <row r="2376" spans="1:17" x14ac:dyDescent="0.25">
      <c r="A2376" t="s">
        <v>4075</v>
      </c>
      <c r="B2376" t="s">
        <v>98</v>
      </c>
      <c r="C2376" t="s">
        <v>4076</v>
      </c>
      <c r="D2376" t="s">
        <v>373</v>
      </c>
      <c r="E2376" t="str">
        <f>_xlfn.XLOOKUP(Table1[[#This Row],[Product_ID]],[1]!Table1[Product_ID],[1]!Table1[Product_Name])</f>
        <v>Sports Product 26</v>
      </c>
      <c r="F2376" t="str">
        <f>_xlfn.XLOOKUP(Table1[[#This Row],[Product_ID]],[1]!Table1[Product_ID],[1]!Table1[Category])</f>
        <v>Sports</v>
      </c>
      <c r="G2376">
        <f>_xlfn.XLOOKUP(Table1[[#This Row],[Product_ID]],[1]!Table1[Product_ID],[1]!Table1[Unit_Price])</f>
        <v>4882</v>
      </c>
      <c r="H2376">
        <f>_xlfn.XLOOKUP(Table1[[#This Row],[Product_ID]],[1]!Table1[Product_ID],[1]!Table1[Cost])</f>
        <v>2929.2</v>
      </c>
      <c r="I2376">
        <v>1</v>
      </c>
      <c r="J2376">
        <v>15</v>
      </c>
      <c r="K2376">
        <f>Table1[[#This Row],[Quantity]]*Table1[[#This Row],[Unit_Price]]</f>
        <v>4882</v>
      </c>
      <c r="L2376">
        <f>Table1[[#This Row],[Quantity]]*Table1[[#This Row],[Cost]]</f>
        <v>2929.2</v>
      </c>
      <c r="M2376">
        <f>Table1[[#This Row],[Sales]]-Table1[[#This Row],[Total_Cost]]</f>
        <v>1952.8000000000002</v>
      </c>
      <c r="N2376" s="1">
        <f>Table1[[#This Row],[Profit]]/Table1[[#This Row],[Sales]]</f>
        <v>0.4</v>
      </c>
      <c r="O2376" t="str">
        <f>TEXT(Table1[[#This Row],[Order_Date]],"mmmm")</f>
        <v>August</v>
      </c>
      <c r="P2376">
        <f>YEAR(Table1[[#This Row],[Order_Date]])</f>
        <v>2024</v>
      </c>
      <c r="Q2376" t="str">
        <f>"Q"&amp;ROUNDUP(MONTH(Table1[[#This Row],[Order_Date]])/3,0)</f>
        <v>Q3</v>
      </c>
    </row>
    <row r="2377" spans="1:17" x14ac:dyDescent="0.25">
      <c r="A2377" t="s">
        <v>4077</v>
      </c>
      <c r="B2377" t="s">
        <v>879</v>
      </c>
      <c r="C2377" t="s">
        <v>2984</v>
      </c>
      <c r="D2377" t="s">
        <v>115</v>
      </c>
      <c r="E2377" t="str">
        <f>_xlfn.XLOOKUP(Table1[[#This Row],[Product_ID]],[1]!Table1[Product_ID],[1]!Table1[Product_Name])</f>
        <v>Beauty Product 85</v>
      </c>
      <c r="F2377" t="str">
        <f>_xlfn.XLOOKUP(Table1[[#This Row],[Product_ID]],[1]!Table1[Product_ID],[1]!Table1[Category])</f>
        <v>Beauty</v>
      </c>
      <c r="G2377">
        <f>_xlfn.XLOOKUP(Table1[[#This Row],[Product_ID]],[1]!Table1[Product_ID],[1]!Table1[Unit_Price])</f>
        <v>1436</v>
      </c>
      <c r="H2377">
        <f>_xlfn.XLOOKUP(Table1[[#This Row],[Product_ID]],[1]!Table1[Product_ID],[1]!Table1[Cost])</f>
        <v>1005.2</v>
      </c>
      <c r="I2377">
        <v>5</v>
      </c>
      <c r="J2377">
        <v>5</v>
      </c>
      <c r="K2377">
        <f>Table1[[#This Row],[Quantity]]*Table1[[#This Row],[Unit_Price]]</f>
        <v>7180</v>
      </c>
      <c r="L2377">
        <f>Table1[[#This Row],[Quantity]]*Table1[[#This Row],[Cost]]</f>
        <v>5026</v>
      </c>
      <c r="M2377">
        <f>Table1[[#This Row],[Sales]]-Table1[[#This Row],[Total_Cost]]</f>
        <v>2154</v>
      </c>
      <c r="N2377" s="1">
        <f>Table1[[#This Row],[Profit]]/Table1[[#This Row],[Sales]]</f>
        <v>0.3</v>
      </c>
      <c r="O2377" t="str">
        <f>TEXT(Table1[[#This Row],[Order_Date]],"mmmm")</f>
        <v>March</v>
      </c>
      <c r="P2377">
        <f>YEAR(Table1[[#This Row],[Order_Date]])</f>
        <v>2024</v>
      </c>
      <c r="Q2377" t="str">
        <f>"Q"&amp;ROUNDUP(MONTH(Table1[[#This Row],[Order_Date]])/3,0)</f>
        <v>Q1</v>
      </c>
    </row>
    <row r="2378" spans="1:17" x14ac:dyDescent="0.25">
      <c r="A2378" t="s">
        <v>4078</v>
      </c>
      <c r="B2378" t="s">
        <v>252</v>
      </c>
      <c r="C2378" t="s">
        <v>4079</v>
      </c>
      <c r="D2378" t="s">
        <v>604</v>
      </c>
      <c r="E2378" t="str">
        <f>_xlfn.XLOOKUP(Table1[[#This Row],[Product_ID]],[1]!Table1[Product_ID],[1]!Table1[Product_Name])</f>
        <v>Home &amp; Kitchen Product 39</v>
      </c>
      <c r="F2378" t="str">
        <f>_xlfn.XLOOKUP(Table1[[#This Row],[Product_ID]],[1]!Table1[Product_ID],[1]!Table1[Category])</f>
        <v>Home &amp; Kitchen</v>
      </c>
      <c r="G2378">
        <f>_xlfn.XLOOKUP(Table1[[#This Row],[Product_ID]],[1]!Table1[Product_ID],[1]!Table1[Unit_Price])</f>
        <v>9543</v>
      </c>
      <c r="H2378">
        <f>_xlfn.XLOOKUP(Table1[[#This Row],[Product_ID]],[1]!Table1[Product_ID],[1]!Table1[Cost])</f>
        <v>4771.5</v>
      </c>
      <c r="I2378">
        <v>5</v>
      </c>
      <c r="J2378">
        <v>20</v>
      </c>
      <c r="K2378">
        <f>Table1[[#This Row],[Quantity]]*Table1[[#This Row],[Unit_Price]]</f>
        <v>47715</v>
      </c>
      <c r="L2378">
        <f>Table1[[#This Row],[Quantity]]*Table1[[#This Row],[Cost]]</f>
        <v>23857.5</v>
      </c>
      <c r="M2378">
        <f>Table1[[#This Row],[Sales]]-Table1[[#This Row],[Total_Cost]]</f>
        <v>23857.5</v>
      </c>
      <c r="N2378" s="1">
        <f>Table1[[#This Row],[Profit]]/Table1[[#This Row],[Sales]]</f>
        <v>0.5</v>
      </c>
      <c r="O2378" t="str">
        <f>TEXT(Table1[[#This Row],[Order_Date]],"mmmm")</f>
        <v>October</v>
      </c>
      <c r="P2378">
        <f>YEAR(Table1[[#This Row],[Order_Date]])</f>
        <v>2025</v>
      </c>
      <c r="Q2378" t="str">
        <f>"Q"&amp;ROUNDUP(MONTH(Table1[[#This Row],[Order_Date]])/3,0)</f>
        <v>Q4</v>
      </c>
    </row>
    <row r="2379" spans="1:17" x14ac:dyDescent="0.25">
      <c r="A2379" t="s">
        <v>4080</v>
      </c>
      <c r="B2379" t="s">
        <v>2045</v>
      </c>
      <c r="C2379" t="s">
        <v>1540</v>
      </c>
      <c r="D2379" t="s">
        <v>37</v>
      </c>
      <c r="E2379" t="str">
        <f>_xlfn.XLOOKUP(Table1[[#This Row],[Product_ID]],[1]!Table1[Product_ID],[1]!Table1[Product_Name])</f>
        <v>Home &amp; Kitchen Product 46</v>
      </c>
      <c r="F2379" t="str">
        <f>_xlfn.XLOOKUP(Table1[[#This Row],[Product_ID]],[1]!Table1[Product_ID],[1]!Table1[Category])</f>
        <v>Home &amp; Kitchen</v>
      </c>
      <c r="G2379">
        <f>_xlfn.XLOOKUP(Table1[[#This Row],[Product_ID]],[1]!Table1[Product_ID],[1]!Table1[Unit_Price])</f>
        <v>10604</v>
      </c>
      <c r="H2379">
        <f>_xlfn.XLOOKUP(Table1[[#This Row],[Product_ID]],[1]!Table1[Product_ID],[1]!Table1[Cost])</f>
        <v>5302</v>
      </c>
      <c r="I2379">
        <v>3</v>
      </c>
      <c r="J2379">
        <v>20</v>
      </c>
      <c r="K2379">
        <f>Table1[[#This Row],[Quantity]]*Table1[[#This Row],[Unit_Price]]</f>
        <v>31812</v>
      </c>
      <c r="L2379">
        <f>Table1[[#This Row],[Quantity]]*Table1[[#This Row],[Cost]]</f>
        <v>15906</v>
      </c>
      <c r="M2379">
        <f>Table1[[#This Row],[Sales]]-Table1[[#This Row],[Total_Cost]]</f>
        <v>15906</v>
      </c>
      <c r="N2379" s="1">
        <f>Table1[[#This Row],[Profit]]/Table1[[#This Row],[Sales]]</f>
        <v>0.5</v>
      </c>
      <c r="O2379" t="str">
        <f>TEXT(Table1[[#This Row],[Order_Date]],"mmmm")</f>
        <v>August</v>
      </c>
      <c r="P2379">
        <f>YEAR(Table1[[#This Row],[Order_Date]])</f>
        <v>2025</v>
      </c>
      <c r="Q2379" t="str">
        <f>"Q"&amp;ROUNDUP(MONTH(Table1[[#This Row],[Order_Date]])/3,0)</f>
        <v>Q3</v>
      </c>
    </row>
    <row r="2380" spans="1:17" x14ac:dyDescent="0.25">
      <c r="A2380" t="s">
        <v>4081</v>
      </c>
      <c r="B2380" t="s">
        <v>1393</v>
      </c>
      <c r="C2380" t="s">
        <v>1627</v>
      </c>
      <c r="D2380" t="s">
        <v>898</v>
      </c>
      <c r="E2380" t="str">
        <f>_xlfn.XLOOKUP(Table1[[#This Row],[Product_ID]],[1]!Table1[Product_ID],[1]!Table1[Product_Name])</f>
        <v>Sports Product 29</v>
      </c>
      <c r="F2380" t="str">
        <f>_xlfn.XLOOKUP(Table1[[#This Row],[Product_ID]],[1]!Table1[Product_ID],[1]!Table1[Category])</f>
        <v>Sports</v>
      </c>
      <c r="G2380">
        <f>_xlfn.XLOOKUP(Table1[[#This Row],[Product_ID]],[1]!Table1[Product_ID],[1]!Table1[Unit_Price])</f>
        <v>2105</v>
      </c>
      <c r="H2380">
        <f>_xlfn.XLOOKUP(Table1[[#This Row],[Product_ID]],[1]!Table1[Product_ID],[1]!Table1[Cost])</f>
        <v>1263</v>
      </c>
      <c r="I2380">
        <v>3</v>
      </c>
      <c r="J2380">
        <v>10</v>
      </c>
      <c r="K2380">
        <f>Table1[[#This Row],[Quantity]]*Table1[[#This Row],[Unit_Price]]</f>
        <v>6315</v>
      </c>
      <c r="L2380">
        <f>Table1[[#This Row],[Quantity]]*Table1[[#This Row],[Cost]]</f>
        <v>3789</v>
      </c>
      <c r="M2380">
        <f>Table1[[#This Row],[Sales]]-Table1[[#This Row],[Total_Cost]]</f>
        <v>2526</v>
      </c>
      <c r="N2380" s="1">
        <f>Table1[[#This Row],[Profit]]/Table1[[#This Row],[Sales]]</f>
        <v>0.4</v>
      </c>
      <c r="O2380" t="str">
        <f>TEXT(Table1[[#This Row],[Order_Date]],"mmmm")</f>
        <v>February</v>
      </c>
      <c r="P2380">
        <f>YEAR(Table1[[#This Row],[Order_Date]])</f>
        <v>2025</v>
      </c>
      <c r="Q2380" t="str">
        <f>"Q"&amp;ROUNDUP(MONTH(Table1[[#This Row],[Order_Date]])/3,0)</f>
        <v>Q1</v>
      </c>
    </row>
    <row r="2381" spans="1:17" x14ac:dyDescent="0.25">
      <c r="A2381" t="s">
        <v>4082</v>
      </c>
      <c r="B2381" t="s">
        <v>1033</v>
      </c>
      <c r="C2381" t="s">
        <v>423</v>
      </c>
      <c r="D2381" t="s">
        <v>85</v>
      </c>
      <c r="E2381" t="str">
        <f>_xlfn.XLOOKUP(Table1[[#This Row],[Product_ID]],[1]!Table1[Product_ID],[1]!Table1[Product_Name])</f>
        <v>Clothing Product 63</v>
      </c>
      <c r="F2381" t="str">
        <f>_xlfn.XLOOKUP(Table1[[#This Row],[Product_ID]],[1]!Table1[Product_ID],[1]!Table1[Category])</f>
        <v>Clothing</v>
      </c>
      <c r="G2381">
        <f>_xlfn.XLOOKUP(Table1[[#This Row],[Product_ID]],[1]!Table1[Product_ID],[1]!Table1[Unit_Price])</f>
        <v>3643</v>
      </c>
      <c r="H2381">
        <f>_xlfn.XLOOKUP(Table1[[#This Row],[Product_ID]],[1]!Table1[Product_ID],[1]!Table1[Cost])</f>
        <v>2185.8000000000002</v>
      </c>
      <c r="I2381">
        <v>3</v>
      </c>
      <c r="J2381">
        <v>5</v>
      </c>
      <c r="K2381">
        <f>Table1[[#This Row],[Quantity]]*Table1[[#This Row],[Unit_Price]]</f>
        <v>10929</v>
      </c>
      <c r="L2381">
        <f>Table1[[#This Row],[Quantity]]*Table1[[#This Row],[Cost]]</f>
        <v>6557.4000000000005</v>
      </c>
      <c r="M2381">
        <f>Table1[[#This Row],[Sales]]-Table1[[#This Row],[Total_Cost]]</f>
        <v>4371.5999999999995</v>
      </c>
      <c r="N2381" s="1">
        <f>Table1[[#This Row],[Profit]]/Table1[[#This Row],[Sales]]</f>
        <v>0.39999999999999997</v>
      </c>
      <c r="O2381" t="str">
        <f>TEXT(Table1[[#This Row],[Order_Date]],"mmmm")</f>
        <v>June</v>
      </c>
      <c r="P2381">
        <f>YEAR(Table1[[#This Row],[Order_Date]])</f>
        <v>2024</v>
      </c>
      <c r="Q2381" t="str">
        <f>"Q"&amp;ROUNDUP(MONTH(Table1[[#This Row],[Order_Date]])/3,0)</f>
        <v>Q2</v>
      </c>
    </row>
    <row r="2382" spans="1:17" x14ac:dyDescent="0.25">
      <c r="A2382" t="s">
        <v>4083</v>
      </c>
      <c r="B2382" t="s">
        <v>2441</v>
      </c>
      <c r="C2382" t="s">
        <v>1450</v>
      </c>
      <c r="D2382" t="s">
        <v>563</v>
      </c>
      <c r="E2382" t="str">
        <f>_xlfn.XLOOKUP(Table1[[#This Row],[Product_ID]],[1]!Table1[Product_ID],[1]!Table1[Product_Name])</f>
        <v>Beauty Product 60</v>
      </c>
      <c r="F2382" t="str">
        <f>_xlfn.XLOOKUP(Table1[[#This Row],[Product_ID]],[1]!Table1[Product_ID],[1]!Table1[Category])</f>
        <v>Beauty</v>
      </c>
      <c r="G2382">
        <f>_xlfn.XLOOKUP(Table1[[#This Row],[Product_ID]],[1]!Table1[Product_ID],[1]!Table1[Unit_Price])</f>
        <v>758</v>
      </c>
      <c r="H2382">
        <f>_xlfn.XLOOKUP(Table1[[#This Row],[Product_ID]],[1]!Table1[Product_ID],[1]!Table1[Cost])</f>
        <v>530.6</v>
      </c>
      <c r="I2382">
        <v>5</v>
      </c>
      <c r="J2382">
        <v>10</v>
      </c>
      <c r="K2382">
        <f>Table1[[#This Row],[Quantity]]*Table1[[#This Row],[Unit_Price]]</f>
        <v>3790</v>
      </c>
      <c r="L2382">
        <f>Table1[[#This Row],[Quantity]]*Table1[[#This Row],[Cost]]</f>
        <v>2653</v>
      </c>
      <c r="M2382">
        <f>Table1[[#This Row],[Sales]]-Table1[[#This Row],[Total_Cost]]</f>
        <v>1137</v>
      </c>
      <c r="N2382" s="1">
        <f>Table1[[#This Row],[Profit]]/Table1[[#This Row],[Sales]]</f>
        <v>0.3</v>
      </c>
      <c r="O2382" t="str">
        <f>TEXT(Table1[[#This Row],[Order_Date]],"mmmm")</f>
        <v>August</v>
      </c>
      <c r="P2382">
        <f>YEAR(Table1[[#This Row],[Order_Date]])</f>
        <v>2024</v>
      </c>
      <c r="Q2382" t="str">
        <f>"Q"&amp;ROUNDUP(MONTH(Table1[[#This Row],[Order_Date]])/3,0)</f>
        <v>Q3</v>
      </c>
    </row>
    <row r="2383" spans="1:17" x14ac:dyDescent="0.25">
      <c r="A2383" t="s">
        <v>4084</v>
      </c>
      <c r="B2383" t="s">
        <v>2463</v>
      </c>
      <c r="C2383" t="s">
        <v>1993</v>
      </c>
      <c r="D2383" t="s">
        <v>146</v>
      </c>
      <c r="E2383" t="str">
        <f>_xlfn.XLOOKUP(Table1[[#This Row],[Product_ID]],[1]!Table1[Product_ID],[1]!Table1[Product_Name])</f>
        <v>Electronics Product 8</v>
      </c>
      <c r="F2383" t="str">
        <f>_xlfn.XLOOKUP(Table1[[#This Row],[Product_ID]],[1]!Table1[Product_ID],[1]!Table1[Category])</f>
        <v>Electronics</v>
      </c>
      <c r="G2383">
        <f>_xlfn.XLOOKUP(Table1[[#This Row],[Product_ID]],[1]!Table1[Product_ID],[1]!Table1[Unit_Price])</f>
        <v>41971</v>
      </c>
      <c r="H2383">
        <f>_xlfn.XLOOKUP(Table1[[#This Row],[Product_ID]],[1]!Table1[Product_ID],[1]!Table1[Cost])</f>
        <v>29379.7</v>
      </c>
      <c r="I2383">
        <v>2</v>
      </c>
      <c r="J2383">
        <v>15</v>
      </c>
      <c r="K2383">
        <f>Table1[[#This Row],[Quantity]]*Table1[[#This Row],[Unit_Price]]</f>
        <v>83942</v>
      </c>
      <c r="L2383">
        <f>Table1[[#This Row],[Quantity]]*Table1[[#This Row],[Cost]]</f>
        <v>58759.4</v>
      </c>
      <c r="M2383">
        <f>Table1[[#This Row],[Sales]]-Table1[[#This Row],[Total_Cost]]</f>
        <v>25182.6</v>
      </c>
      <c r="N2383" s="1">
        <f>Table1[[#This Row],[Profit]]/Table1[[#This Row],[Sales]]</f>
        <v>0.3</v>
      </c>
      <c r="O2383" t="str">
        <f>TEXT(Table1[[#This Row],[Order_Date]],"mmmm")</f>
        <v>November</v>
      </c>
      <c r="P2383">
        <f>YEAR(Table1[[#This Row],[Order_Date]])</f>
        <v>2025</v>
      </c>
      <c r="Q2383" t="str">
        <f>"Q"&amp;ROUNDUP(MONTH(Table1[[#This Row],[Order_Date]])/3,0)</f>
        <v>Q4</v>
      </c>
    </row>
    <row r="2384" spans="1:17" x14ac:dyDescent="0.25">
      <c r="A2384" t="s">
        <v>4085</v>
      </c>
      <c r="B2384" t="s">
        <v>1620</v>
      </c>
      <c r="C2384" t="s">
        <v>944</v>
      </c>
      <c r="D2384" t="s">
        <v>663</v>
      </c>
      <c r="E2384" t="str">
        <f>_xlfn.XLOOKUP(Table1[[#This Row],[Product_ID]],[1]!Table1[Product_ID],[1]!Table1[Product_Name])</f>
        <v>Electronics Product 34</v>
      </c>
      <c r="F2384" t="str">
        <f>_xlfn.XLOOKUP(Table1[[#This Row],[Product_ID]],[1]!Table1[Product_ID],[1]!Table1[Category])</f>
        <v>Electronics</v>
      </c>
      <c r="G2384">
        <f>_xlfn.XLOOKUP(Table1[[#This Row],[Product_ID]],[1]!Table1[Product_ID],[1]!Table1[Unit_Price])</f>
        <v>4860</v>
      </c>
      <c r="H2384">
        <f>_xlfn.XLOOKUP(Table1[[#This Row],[Product_ID]],[1]!Table1[Product_ID],[1]!Table1[Cost])</f>
        <v>2430</v>
      </c>
      <c r="I2384">
        <v>2</v>
      </c>
      <c r="J2384">
        <v>0</v>
      </c>
      <c r="K2384">
        <f>Table1[[#This Row],[Quantity]]*Table1[[#This Row],[Unit_Price]]</f>
        <v>9720</v>
      </c>
      <c r="L2384">
        <f>Table1[[#This Row],[Quantity]]*Table1[[#This Row],[Cost]]</f>
        <v>4860</v>
      </c>
      <c r="M2384">
        <f>Table1[[#This Row],[Sales]]-Table1[[#This Row],[Total_Cost]]</f>
        <v>4860</v>
      </c>
      <c r="N2384" s="1">
        <f>Table1[[#This Row],[Profit]]/Table1[[#This Row],[Sales]]</f>
        <v>0.5</v>
      </c>
      <c r="O2384" t="str">
        <f>TEXT(Table1[[#This Row],[Order_Date]],"mmmm")</f>
        <v>June</v>
      </c>
      <c r="P2384">
        <f>YEAR(Table1[[#This Row],[Order_Date]])</f>
        <v>2024</v>
      </c>
      <c r="Q2384" t="str">
        <f>"Q"&amp;ROUNDUP(MONTH(Table1[[#This Row],[Order_Date]])/3,0)</f>
        <v>Q2</v>
      </c>
    </row>
    <row r="2385" spans="1:17" x14ac:dyDescent="0.25">
      <c r="A2385" t="s">
        <v>4086</v>
      </c>
      <c r="B2385" t="s">
        <v>665</v>
      </c>
      <c r="C2385" t="s">
        <v>1749</v>
      </c>
      <c r="D2385" t="s">
        <v>362</v>
      </c>
      <c r="E2385" t="str">
        <f>_xlfn.XLOOKUP(Table1[[#This Row],[Product_ID]],[1]!Table1[Product_ID],[1]!Table1[Product_Name])</f>
        <v>Clothing Product 25</v>
      </c>
      <c r="F2385" t="str">
        <f>_xlfn.XLOOKUP(Table1[[#This Row],[Product_ID]],[1]!Table1[Product_ID],[1]!Table1[Category])</f>
        <v>Clothing</v>
      </c>
      <c r="G2385">
        <f>_xlfn.XLOOKUP(Table1[[#This Row],[Product_ID]],[1]!Table1[Product_ID],[1]!Table1[Unit_Price])</f>
        <v>696</v>
      </c>
      <c r="H2385">
        <f>_xlfn.XLOOKUP(Table1[[#This Row],[Product_ID]],[1]!Table1[Product_ID],[1]!Table1[Cost])</f>
        <v>348</v>
      </c>
      <c r="I2385">
        <v>4</v>
      </c>
      <c r="J2385">
        <v>5</v>
      </c>
      <c r="K2385">
        <f>Table1[[#This Row],[Quantity]]*Table1[[#This Row],[Unit_Price]]</f>
        <v>2784</v>
      </c>
      <c r="L2385">
        <f>Table1[[#This Row],[Quantity]]*Table1[[#This Row],[Cost]]</f>
        <v>1392</v>
      </c>
      <c r="M2385">
        <f>Table1[[#This Row],[Sales]]-Table1[[#This Row],[Total_Cost]]</f>
        <v>1392</v>
      </c>
      <c r="N2385" s="1">
        <f>Table1[[#This Row],[Profit]]/Table1[[#This Row],[Sales]]</f>
        <v>0.5</v>
      </c>
      <c r="O2385" t="str">
        <f>TEXT(Table1[[#This Row],[Order_Date]],"mmmm")</f>
        <v>March</v>
      </c>
      <c r="P2385">
        <f>YEAR(Table1[[#This Row],[Order_Date]])</f>
        <v>2024</v>
      </c>
      <c r="Q2385" t="str">
        <f>"Q"&amp;ROUNDUP(MONTH(Table1[[#This Row],[Order_Date]])/3,0)</f>
        <v>Q1</v>
      </c>
    </row>
    <row r="2386" spans="1:17" x14ac:dyDescent="0.25">
      <c r="A2386" t="s">
        <v>4087</v>
      </c>
      <c r="B2386" t="s">
        <v>102</v>
      </c>
      <c r="C2386" t="s">
        <v>2216</v>
      </c>
      <c r="D2386" t="s">
        <v>313</v>
      </c>
      <c r="E2386" t="str">
        <f>_xlfn.XLOOKUP(Table1[[#This Row],[Product_ID]],[1]!Table1[Product_ID],[1]!Table1[Product_Name])</f>
        <v>Sports Product 44</v>
      </c>
      <c r="F2386" t="str">
        <f>_xlfn.XLOOKUP(Table1[[#This Row],[Product_ID]],[1]!Table1[Product_ID],[1]!Table1[Category])</f>
        <v>Sports</v>
      </c>
      <c r="G2386">
        <f>_xlfn.XLOOKUP(Table1[[#This Row],[Product_ID]],[1]!Table1[Product_ID],[1]!Table1[Unit_Price])</f>
        <v>5008</v>
      </c>
      <c r="H2386">
        <f>_xlfn.XLOOKUP(Table1[[#This Row],[Product_ID]],[1]!Table1[Product_ID],[1]!Table1[Cost])</f>
        <v>3505.6</v>
      </c>
      <c r="I2386">
        <v>3</v>
      </c>
      <c r="J2386">
        <v>5</v>
      </c>
      <c r="K2386">
        <f>Table1[[#This Row],[Quantity]]*Table1[[#This Row],[Unit_Price]]</f>
        <v>15024</v>
      </c>
      <c r="L2386">
        <f>Table1[[#This Row],[Quantity]]*Table1[[#This Row],[Cost]]</f>
        <v>10516.8</v>
      </c>
      <c r="M2386">
        <f>Table1[[#This Row],[Sales]]-Table1[[#This Row],[Total_Cost]]</f>
        <v>4507.2000000000007</v>
      </c>
      <c r="N2386" s="1">
        <f>Table1[[#This Row],[Profit]]/Table1[[#This Row],[Sales]]</f>
        <v>0.30000000000000004</v>
      </c>
      <c r="O2386" t="str">
        <f>TEXT(Table1[[#This Row],[Order_Date]],"mmmm")</f>
        <v>August</v>
      </c>
      <c r="P2386">
        <f>YEAR(Table1[[#This Row],[Order_Date]])</f>
        <v>2024</v>
      </c>
      <c r="Q2386" t="str">
        <f>"Q"&amp;ROUNDUP(MONTH(Table1[[#This Row],[Order_Date]])/3,0)</f>
        <v>Q3</v>
      </c>
    </row>
    <row r="2387" spans="1:17" x14ac:dyDescent="0.25">
      <c r="A2387" t="s">
        <v>4088</v>
      </c>
      <c r="B2387" t="s">
        <v>3499</v>
      </c>
      <c r="C2387" t="s">
        <v>142</v>
      </c>
      <c r="D2387" t="s">
        <v>659</v>
      </c>
      <c r="E2387" t="str">
        <f>_xlfn.XLOOKUP(Table1[[#This Row],[Product_ID]],[1]!Table1[Product_ID],[1]!Table1[Product_Name])</f>
        <v>Beauty Product 43</v>
      </c>
      <c r="F2387" t="str">
        <f>_xlfn.XLOOKUP(Table1[[#This Row],[Product_ID]],[1]!Table1[Product_ID],[1]!Table1[Category])</f>
        <v>Beauty</v>
      </c>
      <c r="G2387">
        <f>_xlfn.XLOOKUP(Table1[[#This Row],[Product_ID]],[1]!Table1[Product_ID],[1]!Table1[Unit_Price])</f>
        <v>1637</v>
      </c>
      <c r="H2387">
        <f>_xlfn.XLOOKUP(Table1[[#This Row],[Product_ID]],[1]!Table1[Product_ID],[1]!Table1[Cost])</f>
        <v>818.5</v>
      </c>
      <c r="I2387">
        <v>4</v>
      </c>
      <c r="J2387">
        <v>10</v>
      </c>
      <c r="K2387">
        <f>Table1[[#This Row],[Quantity]]*Table1[[#This Row],[Unit_Price]]</f>
        <v>6548</v>
      </c>
      <c r="L2387">
        <f>Table1[[#This Row],[Quantity]]*Table1[[#This Row],[Cost]]</f>
        <v>3274</v>
      </c>
      <c r="M2387">
        <f>Table1[[#This Row],[Sales]]-Table1[[#This Row],[Total_Cost]]</f>
        <v>3274</v>
      </c>
      <c r="N2387" s="1">
        <f>Table1[[#This Row],[Profit]]/Table1[[#This Row],[Sales]]</f>
        <v>0.5</v>
      </c>
      <c r="O2387" t="str">
        <f>TEXT(Table1[[#This Row],[Order_Date]],"mmmm")</f>
        <v>September</v>
      </c>
      <c r="P2387">
        <f>YEAR(Table1[[#This Row],[Order_Date]])</f>
        <v>2024</v>
      </c>
      <c r="Q2387" t="str">
        <f>"Q"&amp;ROUNDUP(MONTH(Table1[[#This Row],[Order_Date]])/3,0)</f>
        <v>Q3</v>
      </c>
    </row>
    <row r="2388" spans="1:17" x14ac:dyDescent="0.25">
      <c r="A2388" t="s">
        <v>4089</v>
      </c>
      <c r="B2388" t="s">
        <v>1986</v>
      </c>
      <c r="C2388" t="s">
        <v>1434</v>
      </c>
      <c r="D2388" t="s">
        <v>454</v>
      </c>
      <c r="E2388" t="str">
        <f>_xlfn.XLOOKUP(Table1[[#This Row],[Product_ID]],[1]!Table1[Product_ID],[1]!Table1[Product_Name])</f>
        <v>Home &amp; Kitchen Product 94</v>
      </c>
      <c r="F2388" t="str">
        <f>_xlfn.XLOOKUP(Table1[[#This Row],[Product_ID]],[1]!Table1[Product_ID],[1]!Table1[Category])</f>
        <v>Home &amp; Kitchen</v>
      </c>
      <c r="G2388">
        <f>_xlfn.XLOOKUP(Table1[[#This Row],[Product_ID]],[1]!Table1[Product_ID],[1]!Table1[Unit_Price])</f>
        <v>13434</v>
      </c>
      <c r="H2388">
        <f>_xlfn.XLOOKUP(Table1[[#This Row],[Product_ID]],[1]!Table1[Product_ID],[1]!Table1[Cost])</f>
        <v>9403.7999999999993</v>
      </c>
      <c r="I2388">
        <v>1</v>
      </c>
      <c r="J2388">
        <v>15</v>
      </c>
      <c r="K2388">
        <f>Table1[[#This Row],[Quantity]]*Table1[[#This Row],[Unit_Price]]</f>
        <v>13434</v>
      </c>
      <c r="L2388">
        <f>Table1[[#This Row],[Quantity]]*Table1[[#This Row],[Cost]]</f>
        <v>9403.7999999999993</v>
      </c>
      <c r="M2388">
        <f>Table1[[#This Row],[Sales]]-Table1[[#This Row],[Total_Cost]]</f>
        <v>4030.2000000000007</v>
      </c>
      <c r="N2388" s="1">
        <f>Table1[[#This Row],[Profit]]/Table1[[#This Row],[Sales]]</f>
        <v>0.30000000000000004</v>
      </c>
      <c r="O2388" t="str">
        <f>TEXT(Table1[[#This Row],[Order_Date]],"mmmm")</f>
        <v>May</v>
      </c>
      <c r="P2388">
        <f>YEAR(Table1[[#This Row],[Order_Date]])</f>
        <v>2025</v>
      </c>
      <c r="Q2388" t="str">
        <f>"Q"&amp;ROUNDUP(MONTH(Table1[[#This Row],[Order_Date]])/3,0)</f>
        <v>Q2</v>
      </c>
    </row>
    <row r="2389" spans="1:17" x14ac:dyDescent="0.25">
      <c r="A2389" t="s">
        <v>4090</v>
      </c>
      <c r="B2389" t="s">
        <v>2799</v>
      </c>
      <c r="C2389" t="s">
        <v>1520</v>
      </c>
      <c r="D2389" t="s">
        <v>842</v>
      </c>
      <c r="E2389" t="str">
        <f>_xlfn.XLOOKUP(Table1[[#This Row],[Product_ID]],[1]!Table1[Product_ID],[1]!Table1[Product_Name])</f>
        <v>Sports Product 35</v>
      </c>
      <c r="F2389" t="str">
        <f>_xlfn.XLOOKUP(Table1[[#This Row],[Product_ID]],[1]!Table1[Product_ID],[1]!Table1[Category])</f>
        <v>Sports</v>
      </c>
      <c r="G2389">
        <f>_xlfn.XLOOKUP(Table1[[#This Row],[Product_ID]],[1]!Table1[Product_ID],[1]!Table1[Unit_Price])</f>
        <v>3185</v>
      </c>
      <c r="H2389">
        <f>_xlfn.XLOOKUP(Table1[[#This Row],[Product_ID]],[1]!Table1[Product_ID],[1]!Table1[Cost])</f>
        <v>1592.5</v>
      </c>
      <c r="I2389">
        <v>4</v>
      </c>
      <c r="J2389">
        <v>15</v>
      </c>
      <c r="K2389">
        <f>Table1[[#This Row],[Quantity]]*Table1[[#This Row],[Unit_Price]]</f>
        <v>12740</v>
      </c>
      <c r="L2389">
        <f>Table1[[#This Row],[Quantity]]*Table1[[#This Row],[Cost]]</f>
        <v>6370</v>
      </c>
      <c r="M2389">
        <f>Table1[[#This Row],[Sales]]-Table1[[#This Row],[Total_Cost]]</f>
        <v>6370</v>
      </c>
      <c r="N2389" s="1">
        <f>Table1[[#This Row],[Profit]]/Table1[[#This Row],[Sales]]</f>
        <v>0.5</v>
      </c>
      <c r="O2389" t="str">
        <f>TEXT(Table1[[#This Row],[Order_Date]],"mmmm")</f>
        <v>April</v>
      </c>
      <c r="P2389">
        <f>YEAR(Table1[[#This Row],[Order_Date]])</f>
        <v>2025</v>
      </c>
      <c r="Q2389" t="str">
        <f>"Q"&amp;ROUNDUP(MONTH(Table1[[#This Row],[Order_Date]])/3,0)</f>
        <v>Q2</v>
      </c>
    </row>
    <row r="2390" spans="1:17" x14ac:dyDescent="0.25">
      <c r="A2390" t="s">
        <v>4091</v>
      </c>
      <c r="B2390" t="s">
        <v>3487</v>
      </c>
      <c r="C2390" t="s">
        <v>874</v>
      </c>
      <c r="D2390" t="s">
        <v>281</v>
      </c>
      <c r="E2390" t="str">
        <f>_xlfn.XLOOKUP(Table1[[#This Row],[Product_ID]],[1]!Table1[Product_ID],[1]!Table1[Product_Name])</f>
        <v>Sports Product 9</v>
      </c>
      <c r="F2390" t="str">
        <f>_xlfn.XLOOKUP(Table1[[#This Row],[Product_ID]],[1]!Table1[Product_ID],[1]!Table1[Category])</f>
        <v>Sports</v>
      </c>
      <c r="G2390">
        <f>_xlfn.XLOOKUP(Table1[[#This Row],[Product_ID]],[1]!Table1[Product_ID],[1]!Table1[Unit_Price])</f>
        <v>10891</v>
      </c>
      <c r="H2390">
        <f>_xlfn.XLOOKUP(Table1[[#This Row],[Product_ID]],[1]!Table1[Product_ID],[1]!Table1[Cost])</f>
        <v>5445.5</v>
      </c>
      <c r="I2390">
        <v>5</v>
      </c>
      <c r="J2390">
        <v>10</v>
      </c>
      <c r="K2390">
        <f>Table1[[#This Row],[Quantity]]*Table1[[#This Row],[Unit_Price]]</f>
        <v>54455</v>
      </c>
      <c r="L2390">
        <f>Table1[[#This Row],[Quantity]]*Table1[[#This Row],[Cost]]</f>
        <v>27227.5</v>
      </c>
      <c r="M2390">
        <f>Table1[[#This Row],[Sales]]-Table1[[#This Row],[Total_Cost]]</f>
        <v>27227.5</v>
      </c>
      <c r="N2390" s="1">
        <f>Table1[[#This Row],[Profit]]/Table1[[#This Row],[Sales]]</f>
        <v>0.5</v>
      </c>
      <c r="O2390" t="str">
        <f>TEXT(Table1[[#This Row],[Order_Date]],"mmmm")</f>
        <v>December</v>
      </c>
      <c r="P2390">
        <f>YEAR(Table1[[#This Row],[Order_Date]])</f>
        <v>2025</v>
      </c>
      <c r="Q2390" t="str">
        <f>"Q"&amp;ROUNDUP(MONTH(Table1[[#This Row],[Order_Date]])/3,0)</f>
        <v>Q4</v>
      </c>
    </row>
    <row r="2391" spans="1:17" x14ac:dyDescent="0.25">
      <c r="A2391" t="s">
        <v>4092</v>
      </c>
      <c r="B2391" t="s">
        <v>1635</v>
      </c>
      <c r="C2391" t="s">
        <v>830</v>
      </c>
      <c r="D2391" t="s">
        <v>45</v>
      </c>
      <c r="E2391" t="str">
        <f>_xlfn.XLOOKUP(Table1[[#This Row],[Product_ID]],[1]!Table1[Product_ID],[1]!Table1[Product_Name])</f>
        <v>Clothing Product 32</v>
      </c>
      <c r="F2391" t="str">
        <f>_xlfn.XLOOKUP(Table1[[#This Row],[Product_ID]],[1]!Table1[Product_ID],[1]!Table1[Category])</f>
        <v>Clothing</v>
      </c>
      <c r="G2391">
        <f>_xlfn.XLOOKUP(Table1[[#This Row],[Product_ID]],[1]!Table1[Product_ID],[1]!Table1[Unit_Price])</f>
        <v>3034</v>
      </c>
      <c r="H2391">
        <f>_xlfn.XLOOKUP(Table1[[#This Row],[Product_ID]],[1]!Table1[Product_ID],[1]!Table1[Cost])</f>
        <v>1820.4</v>
      </c>
      <c r="I2391">
        <v>4</v>
      </c>
      <c r="J2391">
        <v>15</v>
      </c>
      <c r="K2391">
        <f>Table1[[#This Row],[Quantity]]*Table1[[#This Row],[Unit_Price]]</f>
        <v>12136</v>
      </c>
      <c r="L2391">
        <f>Table1[[#This Row],[Quantity]]*Table1[[#This Row],[Cost]]</f>
        <v>7281.6</v>
      </c>
      <c r="M2391">
        <f>Table1[[#This Row],[Sales]]-Table1[[#This Row],[Total_Cost]]</f>
        <v>4854.3999999999996</v>
      </c>
      <c r="N2391" s="1">
        <f>Table1[[#This Row],[Profit]]/Table1[[#This Row],[Sales]]</f>
        <v>0.39999999999999997</v>
      </c>
      <c r="O2391" t="str">
        <f>TEXT(Table1[[#This Row],[Order_Date]],"mmmm")</f>
        <v>May</v>
      </c>
      <c r="P2391">
        <f>YEAR(Table1[[#This Row],[Order_Date]])</f>
        <v>2024</v>
      </c>
      <c r="Q2391" t="str">
        <f>"Q"&amp;ROUNDUP(MONTH(Table1[[#This Row],[Order_Date]])/3,0)</f>
        <v>Q2</v>
      </c>
    </row>
    <row r="2392" spans="1:17" x14ac:dyDescent="0.25">
      <c r="A2392" t="s">
        <v>4093</v>
      </c>
      <c r="B2392" t="s">
        <v>364</v>
      </c>
      <c r="C2392" t="s">
        <v>594</v>
      </c>
      <c r="D2392" t="s">
        <v>502</v>
      </c>
      <c r="E2392" t="str">
        <f>_xlfn.XLOOKUP(Table1[[#This Row],[Product_ID]],[1]!Table1[Product_ID],[1]!Table1[Product_Name])</f>
        <v>Beauty Product 42</v>
      </c>
      <c r="F2392" t="str">
        <f>_xlfn.XLOOKUP(Table1[[#This Row],[Product_ID]],[1]!Table1[Product_ID],[1]!Table1[Category])</f>
        <v>Beauty</v>
      </c>
      <c r="G2392">
        <f>_xlfn.XLOOKUP(Table1[[#This Row],[Product_ID]],[1]!Table1[Product_ID],[1]!Table1[Unit_Price])</f>
        <v>2758</v>
      </c>
      <c r="H2392">
        <f>_xlfn.XLOOKUP(Table1[[#This Row],[Product_ID]],[1]!Table1[Product_ID],[1]!Table1[Cost])</f>
        <v>1379</v>
      </c>
      <c r="I2392">
        <v>4</v>
      </c>
      <c r="J2392">
        <v>10</v>
      </c>
      <c r="K2392">
        <f>Table1[[#This Row],[Quantity]]*Table1[[#This Row],[Unit_Price]]</f>
        <v>11032</v>
      </c>
      <c r="L2392">
        <f>Table1[[#This Row],[Quantity]]*Table1[[#This Row],[Cost]]</f>
        <v>5516</v>
      </c>
      <c r="M2392">
        <f>Table1[[#This Row],[Sales]]-Table1[[#This Row],[Total_Cost]]</f>
        <v>5516</v>
      </c>
      <c r="N2392" s="1">
        <f>Table1[[#This Row],[Profit]]/Table1[[#This Row],[Sales]]</f>
        <v>0.5</v>
      </c>
      <c r="O2392" t="str">
        <f>TEXT(Table1[[#This Row],[Order_Date]],"mmmm")</f>
        <v>July</v>
      </c>
      <c r="P2392">
        <f>YEAR(Table1[[#This Row],[Order_Date]])</f>
        <v>2025</v>
      </c>
      <c r="Q2392" t="str">
        <f>"Q"&amp;ROUNDUP(MONTH(Table1[[#This Row],[Order_Date]])/3,0)</f>
        <v>Q3</v>
      </c>
    </row>
    <row r="2393" spans="1:17" x14ac:dyDescent="0.25">
      <c r="A2393" t="s">
        <v>4094</v>
      </c>
      <c r="B2393" t="s">
        <v>3349</v>
      </c>
      <c r="C2393" t="s">
        <v>3955</v>
      </c>
      <c r="D2393" t="s">
        <v>17</v>
      </c>
      <c r="E2393" t="str">
        <f>_xlfn.XLOOKUP(Table1[[#This Row],[Product_ID]],[1]!Table1[Product_ID],[1]!Table1[Product_Name])</f>
        <v>Clothing Product 38</v>
      </c>
      <c r="F2393" t="str">
        <f>_xlfn.XLOOKUP(Table1[[#This Row],[Product_ID]],[1]!Table1[Product_ID],[1]!Table1[Category])</f>
        <v>Clothing</v>
      </c>
      <c r="G2393">
        <f>_xlfn.XLOOKUP(Table1[[#This Row],[Product_ID]],[1]!Table1[Product_ID],[1]!Table1[Unit_Price])</f>
        <v>413</v>
      </c>
      <c r="H2393">
        <f>_xlfn.XLOOKUP(Table1[[#This Row],[Product_ID]],[1]!Table1[Product_ID],[1]!Table1[Cost])</f>
        <v>247.8</v>
      </c>
      <c r="I2393">
        <v>4</v>
      </c>
      <c r="J2393">
        <v>0</v>
      </c>
      <c r="K2393">
        <f>Table1[[#This Row],[Quantity]]*Table1[[#This Row],[Unit_Price]]</f>
        <v>1652</v>
      </c>
      <c r="L2393">
        <f>Table1[[#This Row],[Quantity]]*Table1[[#This Row],[Cost]]</f>
        <v>991.2</v>
      </c>
      <c r="M2393">
        <f>Table1[[#This Row],[Sales]]-Table1[[#This Row],[Total_Cost]]</f>
        <v>660.8</v>
      </c>
      <c r="N2393" s="1">
        <f>Table1[[#This Row],[Profit]]/Table1[[#This Row],[Sales]]</f>
        <v>0.39999999999999997</v>
      </c>
      <c r="O2393" t="str">
        <f>TEXT(Table1[[#This Row],[Order_Date]],"mmmm")</f>
        <v>April</v>
      </c>
      <c r="P2393">
        <f>YEAR(Table1[[#This Row],[Order_Date]])</f>
        <v>2025</v>
      </c>
      <c r="Q2393" t="str">
        <f>"Q"&amp;ROUNDUP(MONTH(Table1[[#This Row],[Order_Date]])/3,0)</f>
        <v>Q2</v>
      </c>
    </row>
    <row r="2394" spans="1:17" x14ac:dyDescent="0.25">
      <c r="A2394" t="s">
        <v>4095</v>
      </c>
      <c r="B2394" t="s">
        <v>965</v>
      </c>
      <c r="C2394" t="s">
        <v>4096</v>
      </c>
      <c r="D2394" t="s">
        <v>1158</v>
      </c>
      <c r="E2394" t="str">
        <f>_xlfn.XLOOKUP(Table1[[#This Row],[Product_ID]],[1]!Table1[Product_ID],[1]!Table1[Product_Name])</f>
        <v>Electronics Product 33</v>
      </c>
      <c r="F2394" t="str">
        <f>_xlfn.XLOOKUP(Table1[[#This Row],[Product_ID]],[1]!Table1[Product_ID],[1]!Table1[Category])</f>
        <v>Electronics</v>
      </c>
      <c r="G2394">
        <f>_xlfn.XLOOKUP(Table1[[#This Row],[Product_ID]],[1]!Table1[Product_ID],[1]!Table1[Unit_Price])</f>
        <v>11428</v>
      </c>
      <c r="H2394">
        <f>_xlfn.XLOOKUP(Table1[[#This Row],[Product_ID]],[1]!Table1[Product_ID],[1]!Table1[Cost])</f>
        <v>6856.8</v>
      </c>
      <c r="I2394">
        <v>3</v>
      </c>
      <c r="J2394">
        <v>5</v>
      </c>
      <c r="K2394">
        <f>Table1[[#This Row],[Quantity]]*Table1[[#This Row],[Unit_Price]]</f>
        <v>34284</v>
      </c>
      <c r="L2394">
        <f>Table1[[#This Row],[Quantity]]*Table1[[#This Row],[Cost]]</f>
        <v>20570.400000000001</v>
      </c>
      <c r="M2394">
        <f>Table1[[#This Row],[Sales]]-Table1[[#This Row],[Total_Cost]]</f>
        <v>13713.599999999999</v>
      </c>
      <c r="N2394" s="1">
        <f>Table1[[#This Row],[Profit]]/Table1[[#This Row],[Sales]]</f>
        <v>0.39999999999999997</v>
      </c>
      <c r="O2394" t="str">
        <f>TEXT(Table1[[#This Row],[Order_Date]],"mmmm")</f>
        <v>May</v>
      </c>
      <c r="P2394">
        <f>YEAR(Table1[[#This Row],[Order_Date]])</f>
        <v>2025</v>
      </c>
      <c r="Q2394" t="str">
        <f>"Q"&amp;ROUNDUP(MONTH(Table1[[#This Row],[Order_Date]])/3,0)</f>
        <v>Q2</v>
      </c>
    </row>
    <row r="2395" spans="1:17" x14ac:dyDescent="0.25">
      <c r="A2395" t="s">
        <v>4097</v>
      </c>
      <c r="B2395" t="s">
        <v>3268</v>
      </c>
      <c r="C2395" t="s">
        <v>1540</v>
      </c>
      <c r="D2395" t="s">
        <v>855</v>
      </c>
      <c r="E2395" t="str">
        <f>_xlfn.XLOOKUP(Table1[[#This Row],[Product_ID]],[1]!Table1[Product_ID],[1]!Table1[Product_Name])</f>
        <v>Sports Product 62</v>
      </c>
      <c r="F2395" t="str">
        <f>_xlfn.XLOOKUP(Table1[[#This Row],[Product_ID]],[1]!Table1[Product_ID],[1]!Table1[Category])</f>
        <v>Sports</v>
      </c>
      <c r="G2395">
        <f>_xlfn.XLOOKUP(Table1[[#This Row],[Product_ID]],[1]!Table1[Product_ID],[1]!Table1[Unit_Price])</f>
        <v>2777</v>
      </c>
      <c r="H2395">
        <f>_xlfn.XLOOKUP(Table1[[#This Row],[Product_ID]],[1]!Table1[Product_ID],[1]!Table1[Cost])</f>
        <v>1943.9</v>
      </c>
      <c r="I2395">
        <v>2</v>
      </c>
      <c r="J2395">
        <v>5</v>
      </c>
      <c r="K2395">
        <f>Table1[[#This Row],[Quantity]]*Table1[[#This Row],[Unit_Price]]</f>
        <v>5554</v>
      </c>
      <c r="L2395">
        <f>Table1[[#This Row],[Quantity]]*Table1[[#This Row],[Cost]]</f>
        <v>3887.8</v>
      </c>
      <c r="M2395">
        <f>Table1[[#This Row],[Sales]]-Table1[[#This Row],[Total_Cost]]</f>
        <v>1666.1999999999998</v>
      </c>
      <c r="N2395" s="1">
        <f>Table1[[#This Row],[Profit]]/Table1[[#This Row],[Sales]]</f>
        <v>0.3</v>
      </c>
      <c r="O2395" t="str">
        <f>TEXT(Table1[[#This Row],[Order_Date]],"mmmm")</f>
        <v>October</v>
      </c>
      <c r="P2395">
        <f>YEAR(Table1[[#This Row],[Order_Date]])</f>
        <v>2024</v>
      </c>
      <c r="Q2395" t="str">
        <f>"Q"&amp;ROUNDUP(MONTH(Table1[[#This Row],[Order_Date]])/3,0)</f>
        <v>Q4</v>
      </c>
    </row>
    <row r="2396" spans="1:17" x14ac:dyDescent="0.25">
      <c r="A2396" t="s">
        <v>4098</v>
      </c>
      <c r="B2396" t="s">
        <v>2392</v>
      </c>
      <c r="C2396" t="s">
        <v>4099</v>
      </c>
      <c r="D2396" t="s">
        <v>563</v>
      </c>
      <c r="E2396" t="str">
        <f>_xlfn.XLOOKUP(Table1[[#This Row],[Product_ID]],[1]!Table1[Product_ID],[1]!Table1[Product_Name])</f>
        <v>Beauty Product 60</v>
      </c>
      <c r="F2396" t="str">
        <f>_xlfn.XLOOKUP(Table1[[#This Row],[Product_ID]],[1]!Table1[Product_ID],[1]!Table1[Category])</f>
        <v>Beauty</v>
      </c>
      <c r="G2396">
        <f>_xlfn.XLOOKUP(Table1[[#This Row],[Product_ID]],[1]!Table1[Product_ID],[1]!Table1[Unit_Price])</f>
        <v>758</v>
      </c>
      <c r="H2396">
        <f>_xlfn.XLOOKUP(Table1[[#This Row],[Product_ID]],[1]!Table1[Product_ID],[1]!Table1[Cost])</f>
        <v>530.6</v>
      </c>
      <c r="I2396">
        <v>4</v>
      </c>
      <c r="J2396">
        <v>15</v>
      </c>
      <c r="K2396">
        <f>Table1[[#This Row],[Quantity]]*Table1[[#This Row],[Unit_Price]]</f>
        <v>3032</v>
      </c>
      <c r="L2396">
        <f>Table1[[#This Row],[Quantity]]*Table1[[#This Row],[Cost]]</f>
        <v>2122.4</v>
      </c>
      <c r="M2396">
        <f>Table1[[#This Row],[Sales]]-Table1[[#This Row],[Total_Cost]]</f>
        <v>909.59999999999991</v>
      </c>
      <c r="N2396" s="1">
        <f>Table1[[#This Row],[Profit]]/Table1[[#This Row],[Sales]]</f>
        <v>0.3</v>
      </c>
      <c r="O2396" t="str">
        <f>TEXT(Table1[[#This Row],[Order_Date]],"mmmm")</f>
        <v>April</v>
      </c>
      <c r="P2396">
        <f>YEAR(Table1[[#This Row],[Order_Date]])</f>
        <v>2025</v>
      </c>
      <c r="Q2396" t="str">
        <f>"Q"&amp;ROUNDUP(MONTH(Table1[[#This Row],[Order_Date]])/3,0)</f>
        <v>Q2</v>
      </c>
    </row>
    <row r="2397" spans="1:17" x14ac:dyDescent="0.25">
      <c r="A2397" t="s">
        <v>4100</v>
      </c>
      <c r="B2397" t="s">
        <v>1457</v>
      </c>
      <c r="C2397" t="s">
        <v>3531</v>
      </c>
      <c r="D2397" t="s">
        <v>179</v>
      </c>
      <c r="E2397" t="str">
        <f>_xlfn.XLOOKUP(Table1[[#This Row],[Product_ID]],[1]!Table1[Product_ID],[1]!Table1[Product_Name])</f>
        <v>Beauty Product 58</v>
      </c>
      <c r="F2397" t="str">
        <f>_xlfn.XLOOKUP(Table1[[#This Row],[Product_ID]],[1]!Table1[Product_ID],[1]!Table1[Category])</f>
        <v>Beauty</v>
      </c>
      <c r="G2397">
        <f>_xlfn.XLOOKUP(Table1[[#This Row],[Product_ID]],[1]!Table1[Product_ID],[1]!Table1[Unit_Price])</f>
        <v>3598</v>
      </c>
      <c r="H2397">
        <f>_xlfn.XLOOKUP(Table1[[#This Row],[Product_ID]],[1]!Table1[Product_ID],[1]!Table1[Cost])</f>
        <v>2158.8000000000002</v>
      </c>
      <c r="I2397">
        <v>5</v>
      </c>
      <c r="J2397">
        <v>20</v>
      </c>
      <c r="K2397">
        <f>Table1[[#This Row],[Quantity]]*Table1[[#This Row],[Unit_Price]]</f>
        <v>17990</v>
      </c>
      <c r="L2397">
        <f>Table1[[#This Row],[Quantity]]*Table1[[#This Row],[Cost]]</f>
        <v>10794</v>
      </c>
      <c r="M2397">
        <f>Table1[[#This Row],[Sales]]-Table1[[#This Row],[Total_Cost]]</f>
        <v>7196</v>
      </c>
      <c r="N2397" s="1">
        <f>Table1[[#This Row],[Profit]]/Table1[[#This Row],[Sales]]</f>
        <v>0.4</v>
      </c>
      <c r="O2397" t="str">
        <f>TEXT(Table1[[#This Row],[Order_Date]],"mmmm")</f>
        <v>August</v>
      </c>
      <c r="P2397">
        <f>YEAR(Table1[[#This Row],[Order_Date]])</f>
        <v>2025</v>
      </c>
      <c r="Q2397" t="str">
        <f>"Q"&amp;ROUNDUP(MONTH(Table1[[#This Row],[Order_Date]])/3,0)</f>
        <v>Q3</v>
      </c>
    </row>
    <row r="2398" spans="1:17" x14ac:dyDescent="0.25">
      <c r="A2398" t="s">
        <v>4101</v>
      </c>
      <c r="B2398" t="s">
        <v>1025</v>
      </c>
      <c r="C2398" t="s">
        <v>2963</v>
      </c>
      <c r="D2398" t="s">
        <v>812</v>
      </c>
      <c r="E2398" t="str">
        <f>_xlfn.XLOOKUP(Table1[[#This Row],[Product_ID]],[1]!Table1[Product_ID],[1]!Table1[Product_Name])</f>
        <v>Beauty Product 5</v>
      </c>
      <c r="F2398" t="str">
        <f>_xlfn.XLOOKUP(Table1[[#This Row],[Product_ID]],[1]!Table1[Product_ID],[1]!Table1[Category])</f>
        <v>Beauty</v>
      </c>
      <c r="G2398">
        <f>_xlfn.XLOOKUP(Table1[[#This Row],[Product_ID]],[1]!Table1[Product_ID],[1]!Table1[Unit_Price])</f>
        <v>3939</v>
      </c>
      <c r="H2398">
        <f>_xlfn.XLOOKUP(Table1[[#This Row],[Product_ID]],[1]!Table1[Product_ID],[1]!Table1[Cost])</f>
        <v>2757.3</v>
      </c>
      <c r="I2398">
        <v>5</v>
      </c>
      <c r="J2398">
        <v>20</v>
      </c>
      <c r="K2398">
        <f>Table1[[#This Row],[Quantity]]*Table1[[#This Row],[Unit_Price]]</f>
        <v>19695</v>
      </c>
      <c r="L2398">
        <f>Table1[[#This Row],[Quantity]]*Table1[[#This Row],[Cost]]</f>
        <v>13786.5</v>
      </c>
      <c r="M2398">
        <f>Table1[[#This Row],[Sales]]-Table1[[#This Row],[Total_Cost]]</f>
        <v>5908.5</v>
      </c>
      <c r="N2398" s="1">
        <f>Table1[[#This Row],[Profit]]/Table1[[#This Row],[Sales]]</f>
        <v>0.3</v>
      </c>
      <c r="O2398" t="str">
        <f>TEXT(Table1[[#This Row],[Order_Date]],"mmmm")</f>
        <v>July</v>
      </c>
      <c r="P2398">
        <f>YEAR(Table1[[#This Row],[Order_Date]])</f>
        <v>2025</v>
      </c>
      <c r="Q2398" t="str">
        <f>"Q"&amp;ROUNDUP(MONTH(Table1[[#This Row],[Order_Date]])/3,0)</f>
        <v>Q3</v>
      </c>
    </row>
    <row r="2399" spans="1:17" x14ac:dyDescent="0.25">
      <c r="A2399" t="s">
        <v>4102</v>
      </c>
      <c r="B2399" t="s">
        <v>1670</v>
      </c>
      <c r="C2399" t="s">
        <v>2797</v>
      </c>
      <c r="D2399" t="s">
        <v>317</v>
      </c>
      <c r="E2399" t="str">
        <f>_xlfn.XLOOKUP(Table1[[#This Row],[Product_ID]],[1]!Table1[Product_ID],[1]!Table1[Product_Name])</f>
        <v>Beauty Product 90</v>
      </c>
      <c r="F2399" t="str">
        <f>_xlfn.XLOOKUP(Table1[[#This Row],[Product_ID]],[1]!Table1[Product_ID],[1]!Table1[Category])</f>
        <v>Beauty</v>
      </c>
      <c r="G2399">
        <f>_xlfn.XLOOKUP(Table1[[#This Row],[Product_ID]],[1]!Table1[Product_ID],[1]!Table1[Unit_Price])</f>
        <v>1510</v>
      </c>
      <c r="H2399">
        <f>_xlfn.XLOOKUP(Table1[[#This Row],[Product_ID]],[1]!Table1[Product_ID],[1]!Table1[Cost])</f>
        <v>755</v>
      </c>
      <c r="I2399">
        <v>3</v>
      </c>
      <c r="J2399">
        <v>20</v>
      </c>
      <c r="K2399">
        <f>Table1[[#This Row],[Quantity]]*Table1[[#This Row],[Unit_Price]]</f>
        <v>4530</v>
      </c>
      <c r="L2399">
        <f>Table1[[#This Row],[Quantity]]*Table1[[#This Row],[Cost]]</f>
        <v>2265</v>
      </c>
      <c r="M2399">
        <f>Table1[[#This Row],[Sales]]-Table1[[#This Row],[Total_Cost]]</f>
        <v>2265</v>
      </c>
      <c r="N2399" s="1">
        <f>Table1[[#This Row],[Profit]]/Table1[[#This Row],[Sales]]</f>
        <v>0.5</v>
      </c>
      <c r="O2399" t="str">
        <f>TEXT(Table1[[#This Row],[Order_Date]],"mmmm")</f>
        <v>January</v>
      </c>
      <c r="P2399">
        <f>YEAR(Table1[[#This Row],[Order_Date]])</f>
        <v>2025</v>
      </c>
      <c r="Q2399" t="str">
        <f>"Q"&amp;ROUNDUP(MONTH(Table1[[#This Row],[Order_Date]])/3,0)</f>
        <v>Q1</v>
      </c>
    </row>
    <row r="2400" spans="1:17" x14ac:dyDescent="0.25">
      <c r="A2400" t="s">
        <v>4103</v>
      </c>
      <c r="B2400" t="s">
        <v>483</v>
      </c>
      <c r="C2400" t="s">
        <v>1348</v>
      </c>
      <c r="D2400" t="s">
        <v>59</v>
      </c>
      <c r="E2400" t="str">
        <f>_xlfn.XLOOKUP(Table1[[#This Row],[Product_ID]],[1]!Table1[Product_ID],[1]!Table1[Product_Name])</f>
        <v>Sports Product 23</v>
      </c>
      <c r="F2400" t="str">
        <f>_xlfn.XLOOKUP(Table1[[#This Row],[Product_ID]],[1]!Table1[Product_ID],[1]!Table1[Category])</f>
        <v>Sports</v>
      </c>
      <c r="G2400">
        <f>_xlfn.XLOOKUP(Table1[[#This Row],[Product_ID]],[1]!Table1[Product_ID],[1]!Table1[Unit_Price])</f>
        <v>4437</v>
      </c>
      <c r="H2400">
        <f>_xlfn.XLOOKUP(Table1[[#This Row],[Product_ID]],[1]!Table1[Product_ID],[1]!Table1[Cost])</f>
        <v>2662.2</v>
      </c>
      <c r="I2400">
        <v>3</v>
      </c>
      <c r="J2400">
        <v>0</v>
      </c>
      <c r="K2400">
        <f>Table1[[#This Row],[Quantity]]*Table1[[#This Row],[Unit_Price]]</f>
        <v>13311</v>
      </c>
      <c r="L2400">
        <f>Table1[[#This Row],[Quantity]]*Table1[[#This Row],[Cost]]</f>
        <v>7986.5999999999995</v>
      </c>
      <c r="M2400">
        <f>Table1[[#This Row],[Sales]]-Table1[[#This Row],[Total_Cost]]</f>
        <v>5324.4000000000005</v>
      </c>
      <c r="N2400" s="1">
        <f>Table1[[#This Row],[Profit]]/Table1[[#This Row],[Sales]]</f>
        <v>0.4</v>
      </c>
      <c r="O2400" t="str">
        <f>TEXT(Table1[[#This Row],[Order_Date]],"mmmm")</f>
        <v>July</v>
      </c>
      <c r="P2400">
        <f>YEAR(Table1[[#This Row],[Order_Date]])</f>
        <v>2025</v>
      </c>
      <c r="Q2400" t="str">
        <f>"Q"&amp;ROUNDUP(MONTH(Table1[[#This Row],[Order_Date]])/3,0)</f>
        <v>Q3</v>
      </c>
    </row>
    <row r="2401" spans="1:17" x14ac:dyDescent="0.25">
      <c r="A2401" t="s">
        <v>4104</v>
      </c>
      <c r="B2401" t="s">
        <v>1083</v>
      </c>
      <c r="C2401" t="s">
        <v>490</v>
      </c>
      <c r="D2401" t="s">
        <v>663</v>
      </c>
      <c r="E2401" t="str">
        <f>_xlfn.XLOOKUP(Table1[[#This Row],[Product_ID]],[1]!Table1[Product_ID],[1]!Table1[Product_Name])</f>
        <v>Electronics Product 34</v>
      </c>
      <c r="F2401" t="str">
        <f>_xlfn.XLOOKUP(Table1[[#This Row],[Product_ID]],[1]!Table1[Product_ID],[1]!Table1[Category])</f>
        <v>Electronics</v>
      </c>
      <c r="G2401">
        <f>_xlfn.XLOOKUP(Table1[[#This Row],[Product_ID]],[1]!Table1[Product_ID],[1]!Table1[Unit_Price])</f>
        <v>4860</v>
      </c>
      <c r="H2401">
        <f>_xlfn.XLOOKUP(Table1[[#This Row],[Product_ID]],[1]!Table1[Product_ID],[1]!Table1[Cost])</f>
        <v>2430</v>
      </c>
      <c r="I2401">
        <v>2</v>
      </c>
      <c r="J2401">
        <v>15</v>
      </c>
      <c r="K2401">
        <f>Table1[[#This Row],[Quantity]]*Table1[[#This Row],[Unit_Price]]</f>
        <v>9720</v>
      </c>
      <c r="L2401">
        <f>Table1[[#This Row],[Quantity]]*Table1[[#This Row],[Cost]]</f>
        <v>4860</v>
      </c>
      <c r="M2401">
        <f>Table1[[#This Row],[Sales]]-Table1[[#This Row],[Total_Cost]]</f>
        <v>4860</v>
      </c>
      <c r="N2401" s="1">
        <f>Table1[[#This Row],[Profit]]/Table1[[#This Row],[Sales]]</f>
        <v>0.5</v>
      </c>
      <c r="O2401" t="str">
        <f>TEXT(Table1[[#This Row],[Order_Date]],"mmmm")</f>
        <v>November</v>
      </c>
      <c r="P2401">
        <f>YEAR(Table1[[#This Row],[Order_Date]])</f>
        <v>2025</v>
      </c>
      <c r="Q2401" t="str">
        <f>"Q"&amp;ROUNDUP(MONTH(Table1[[#This Row],[Order_Date]])/3,0)</f>
        <v>Q4</v>
      </c>
    </row>
    <row r="2402" spans="1:17" x14ac:dyDescent="0.25">
      <c r="A2402" t="s">
        <v>4105</v>
      </c>
      <c r="B2402" t="s">
        <v>1322</v>
      </c>
      <c r="C2402" t="s">
        <v>1623</v>
      </c>
      <c r="D2402" t="s">
        <v>21</v>
      </c>
      <c r="E2402" t="str">
        <f>_xlfn.XLOOKUP(Table1[[#This Row],[Product_ID]],[1]!Table1[Product_ID],[1]!Table1[Product_Name])</f>
        <v>Electronics Product 77</v>
      </c>
      <c r="F2402" t="str">
        <f>_xlfn.XLOOKUP(Table1[[#This Row],[Product_ID]],[1]!Table1[Product_ID],[1]!Table1[Category])</f>
        <v>Electronics</v>
      </c>
      <c r="G2402">
        <f>_xlfn.XLOOKUP(Table1[[#This Row],[Product_ID]],[1]!Table1[Product_ID],[1]!Table1[Unit_Price])</f>
        <v>42787</v>
      </c>
      <c r="H2402">
        <f>_xlfn.XLOOKUP(Table1[[#This Row],[Product_ID]],[1]!Table1[Product_ID],[1]!Table1[Cost])</f>
        <v>29950.9</v>
      </c>
      <c r="I2402">
        <v>4</v>
      </c>
      <c r="J2402">
        <v>0</v>
      </c>
      <c r="K2402">
        <f>Table1[[#This Row],[Quantity]]*Table1[[#This Row],[Unit_Price]]</f>
        <v>171148</v>
      </c>
      <c r="L2402">
        <f>Table1[[#This Row],[Quantity]]*Table1[[#This Row],[Cost]]</f>
        <v>119803.6</v>
      </c>
      <c r="M2402">
        <f>Table1[[#This Row],[Sales]]-Table1[[#This Row],[Total_Cost]]</f>
        <v>51344.399999999994</v>
      </c>
      <c r="N2402" s="1">
        <f>Table1[[#This Row],[Profit]]/Table1[[#This Row],[Sales]]</f>
        <v>0.3</v>
      </c>
      <c r="O2402" t="str">
        <f>TEXT(Table1[[#This Row],[Order_Date]],"mmmm")</f>
        <v>July</v>
      </c>
      <c r="P2402">
        <f>YEAR(Table1[[#This Row],[Order_Date]])</f>
        <v>2024</v>
      </c>
      <c r="Q2402" t="str">
        <f>"Q"&amp;ROUNDUP(MONTH(Table1[[#This Row],[Order_Date]])/3,0)</f>
        <v>Q3</v>
      </c>
    </row>
    <row r="2403" spans="1:17" x14ac:dyDescent="0.25">
      <c r="A2403" t="s">
        <v>4106</v>
      </c>
      <c r="B2403" t="s">
        <v>626</v>
      </c>
      <c r="C2403" t="s">
        <v>1084</v>
      </c>
      <c r="D2403" t="s">
        <v>85</v>
      </c>
      <c r="E2403" t="str">
        <f>_xlfn.XLOOKUP(Table1[[#This Row],[Product_ID]],[1]!Table1[Product_ID],[1]!Table1[Product_Name])</f>
        <v>Clothing Product 63</v>
      </c>
      <c r="F2403" t="str">
        <f>_xlfn.XLOOKUP(Table1[[#This Row],[Product_ID]],[1]!Table1[Product_ID],[1]!Table1[Category])</f>
        <v>Clothing</v>
      </c>
      <c r="G2403">
        <f>_xlfn.XLOOKUP(Table1[[#This Row],[Product_ID]],[1]!Table1[Product_ID],[1]!Table1[Unit_Price])</f>
        <v>3643</v>
      </c>
      <c r="H2403">
        <f>_xlfn.XLOOKUP(Table1[[#This Row],[Product_ID]],[1]!Table1[Product_ID],[1]!Table1[Cost])</f>
        <v>2185.8000000000002</v>
      </c>
      <c r="I2403">
        <v>4</v>
      </c>
      <c r="J2403">
        <v>20</v>
      </c>
      <c r="K2403">
        <f>Table1[[#This Row],[Quantity]]*Table1[[#This Row],[Unit_Price]]</f>
        <v>14572</v>
      </c>
      <c r="L2403">
        <f>Table1[[#This Row],[Quantity]]*Table1[[#This Row],[Cost]]</f>
        <v>8743.2000000000007</v>
      </c>
      <c r="M2403">
        <f>Table1[[#This Row],[Sales]]-Table1[[#This Row],[Total_Cost]]</f>
        <v>5828.7999999999993</v>
      </c>
      <c r="N2403" s="1">
        <f>Table1[[#This Row],[Profit]]/Table1[[#This Row],[Sales]]</f>
        <v>0.39999999999999997</v>
      </c>
      <c r="O2403" t="str">
        <f>TEXT(Table1[[#This Row],[Order_Date]],"mmmm")</f>
        <v>March</v>
      </c>
      <c r="P2403">
        <f>YEAR(Table1[[#This Row],[Order_Date]])</f>
        <v>2025</v>
      </c>
      <c r="Q2403" t="str">
        <f>"Q"&amp;ROUNDUP(MONTH(Table1[[#This Row],[Order_Date]])/3,0)</f>
        <v>Q1</v>
      </c>
    </row>
    <row r="2404" spans="1:17" x14ac:dyDescent="0.25">
      <c r="A2404" t="s">
        <v>4107</v>
      </c>
      <c r="B2404" t="s">
        <v>1356</v>
      </c>
      <c r="C2404" t="s">
        <v>3340</v>
      </c>
      <c r="D2404" t="s">
        <v>659</v>
      </c>
      <c r="E2404" t="str">
        <f>_xlfn.XLOOKUP(Table1[[#This Row],[Product_ID]],[1]!Table1[Product_ID],[1]!Table1[Product_Name])</f>
        <v>Beauty Product 43</v>
      </c>
      <c r="F2404" t="str">
        <f>_xlfn.XLOOKUP(Table1[[#This Row],[Product_ID]],[1]!Table1[Product_ID],[1]!Table1[Category])</f>
        <v>Beauty</v>
      </c>
      <c r="G2404">
        <f>_xlfn.XLOOKUP(Table1[[#This Row],[Product_ID]],[1]!Table1[Product_ID],[1]!Table1[Unit_Price])</f>
        <v>1637</v>
      </c>
      <c r="H2404">
        <f>_xlfn.XLOOKUP(Table1[[#This Row],[Product_ID]],[1]!Table1[Product_ID],[1]!Table1[Cost])</f>
        <v>818.5</v>
      </c>
      <c r="I2404">
        <v>5</v>
      </c>
      <c r="J2404">
        <v>10</v>
      </c>
      <c r="K2404">
        <f>Table1[[#This Row],[Quantity]]*Table1[[#This Row],[Unit_Price]]</f>
        <v>8185</v>
      </c>
      <c r="L2404">
        <f>Table1[[#This Row],[Quantity]]*Table1[[#This Row],[Cost]]</f>
        <v>4092.5</v>
      </c>
      <c r="M2404">
        <f>Table1[[#This Row],[Sales]]-Table1[[#This Row],[Total_Cost]]</f>
        <v>4092.5</v>
      </c>
      <c r="N2404" s="1">
        <f>Table1[[#This Row],[Profit]]/Table1[[#This Row],[Sales]]</f>
        <v>0.5</v>
      </c>
      <c r="O2404" t="str">
        <f>TEXT(Table1[[#This Row],[Order_Date]],"mmmm")</f>
        <v>August</v>
      </c>
      <c r="P2404">
        <f>YEAR(Table1[[#This Row],[Order_Date]])</f>
        <v>2025</v>
      </c>
      <c r="Q2404" t="str">
        <f>"Q"&amp;ROUNDUP(MONTH(Table1[[#This Row],[Order_Date]])/3,0)</f>
        <v>Q3</v>
      </c>
    </row>
    <row r="2405" spans="1:17" x14ac:dyDescent="0.25">
      <c r="A2405" t="s">
        <v>4108</v>
      </c>
      <c r="B2405" t="s">
        <v>3487</v>
      </c>
      <c r="C2405" t="s">
        <v>3077</v>
      </c>
      <c r="D2405" t="s">
        <v>85</v>
      </c>
      <c r="E2405" t="str">
        <f>_xlfn.XLOOKUP(Table1[[#This Row],[Product_ID]],[1]!Table1[Product_ID],[1]!Table1[Product_Name])</f>
        <v>Clothing Product 63</v>
      </c>
      <c r="F2405" t="str">
        <f>_xlfn.XLOOKUP(Table1[[#This Row],[Product_ID]],[1]!Table1[Product_ID],[1]!Table1[Category])</f>
        <v>Clothing</v>
      </c>
      <c r="G2405">
        <f>_xlfn.XLOOKUP(Table1[[#This Row],[Product_ID]],[1]!Table1[Product_ID],[1]!Table1[Unit_Price])</f>
        <v>3643</v>
      </c>
      <c r="H2405">
        <f>_xlfn.XLOOKUP(Table1[[#This Row],[Product_ID]],[1]!Table1[Product_ID],[1]!Table1[Cost])</f>
        <v>2185.8000000000002</v>
      </c>
      <c r="I2405">
        <v>2</v>
      </c>
      <c r="J2405">
        <v>10</v>
      </c>
      <c r="K2405">
        <f>Table1[[#This Row],[Quantity]]*Table1[[#This Row],[Unit_Price]]</f>
        <v>7286</v>
      </c>
      <c r="L2405">
        <f>Table1[[#This Row],[Quantity]]*Table1[[#This Row],[Cost]]</f>
        <v>4371.6000000000004</v>
      </c>
      <c r="M2405">
        <f>Table1[[#This Row],[Sales]]-Table1[[#This Row],[Total_Cost]]</f>
        <v>2914.3999999999996</v>
      </c>
      <c r="N2405" s="1">
        <f>Table1[[#This Row],[Profit]]/Table1[[#This Row],[Sales]]</f>
        <v>0.39999999999999997</v>
      </c>
      <c r="O2405" t="str">
        <f>TEXT(Table1[[#This Row],[Order_Date]],"mmmm")</f>
        <v>December</v>
      </c>
      <c r="P2405">
        <f>YEAR(Table1[[#This Row],[Order_Date]])</f>
        <v>2025</v>
      </c>
      <c r="Q2405" t="str">
        <f>"Q"&amp;ROUNDUP(MONTH(Table1[[#This Row],[Order_Date]])/3,0)</f>
        <v>Q4</v>
      </c>
    </row>
    <row r="2406" spans="1:17" x14ac:dyDescent="0.25">
      <c r="A2406" t="s">
        <v>4109</v>
      </c>
      <c r="B2406" t="s">
        <v>769</v>
      </c>
      <c r="C2406" t="s">
        <v>1779</v>
      </c>
      <c r="D2406" t="s">
        <v>502</v>
      </c>
      <c r="E2406" t="str">
        <f>_xlfn.XLOOKUP(Table1[[#This Row],[Product_ID]],[1]!Table1[Product_ID],[1]!Table1[Product_Name])</f>
        <v>Beauty Product 42</v>
      </c>
      <c r="F2406" t="str">
        <f>_xlfn.XLOOKUP(Table1[[#This Row],[Product_ID]],[1]!Table1[Product_ID],[1]!Table1[Category])</f>
        <v>Beauty</v>
      </c>
      <c r="G2406">
        <f>_xlfn.XLOOKUP(Table1[[#This Row],[Product_ID]],[1]!Table1[Product_ID],[1]!Table1[Unit_Price])</f>
        <v>2758</v>
      </c>
      <c r="H2406">
        <f>_xlfn.XLOOKUP(Table1[[#This Row],[Product_ID]],[1]!Table1[Product_ID],[1]!Table1[Cost])</f>
        <v>1379</v>
      </c>
      <c r="I2406">
        <v>3</v>
      </c>
      <c r="J2406">
        <v>15</v>
      </c>
      <c r="K2406">
        <f>Table1[[#This Row],[Quantity]]*Table1[[#This Row],[Unit_Price]]</f>
        <v>8274</v>
      </c>
      <c r="L2406">
        <f>Table1[[#This Row],[Quantity]]*Table1[[#This Row],[Cost]]</f>
        <v>4137</v>
      </c>
      <c r="M2406">
        <f>Table1[[#This Row],[Sales]]-Table1[[#This Row],[Total_Cost]]</f>
        <v>4137</v>
      </c>
      <c r="N2406" s="1">
        <f>Table1[[#This Row],[Profit]]/Table1[[#This Row],[Sales]]</f>
        <v>0.5</v>
      </c>
      <c r="O2406" t="str">
        <f>TEXT(Table1[[#This Row],[Order_Date]],"mmmm")</f>
        <v>November</v>
      </c>
      <c r="P2406">
        <f>YEAR(Table1[[#This Row],[Order_Date]])</f>
        <v>2024</v>
      </c>
      <c r="Q2406" t="str">
        <f>"Q"&amp;ROUNDUP(MONTH(Table1[[#This Row],[Order_Date]])/3,0)</f>
        <v>Q4</v>
      </c>
    </row>
    <row r="2407" spans="1:17" x14ac:dyDescent="0.25">
      <c r="A2407" t="s">
        <v>4110</v>
      </c>
      <c r="B2407" t="s">
        <v>47</v>
      </c>
      <c r="C2407" t="s">
        <v>2696</v>
      </c>
      <c r="D2407" t="s">
        <v>381</v>
      </c>
      <c r="E2407" t="str">
        <f>_xlfn.XLOOKUP(Table1[[#This Row],[Product_ID]],[1]!Table1[Product_ID],[1]!Table1[Product_Name])</f>
        <v>Electronics Product 59</v>
      </c>
      <c r="F2407" t="str">
        <f>_xlfn.XLOOKUP(Table1[[#This Row],[Product_ID]],[1]!Table1[Product_ID],[1]!Table1[Category])</f>
        <v>Electronics</v>
      </c>
      <c r="G2407">
        <f>_xlfn.XLOOKUP(Table1[[#This Row],[Product_ID]],[1]!Table1[Product_ID],[1]!Table1[Unit_Price])</f>
        <v>39929</v>
      </c>
      <c r="H2407">
        <f>_xlfn.XLOOKUP(Table1[[#This Row],[Product_ID]],[1]!Table1[Product_ID],[1]!Table1[Cost])</f>
        <v>23957.4</v>
      </c>
      <c r="I2407">
        <v>2</v>
      </c>
      <c r="J2407">
        <v>10</v>
      </c>
      <c r="K2407">
        <f>Table1[[#This Row],[Quantity]]*Table1[[#This Row],[Unit_Price]]</f>
        <v>79858</v>
      </c>
      <c r="L2407">
        <f>Table1[[#This Row],[Quantity]]*Table1[[#This Row],[Cost]]</f>
        <v>47914.8</v>
      </c>
      <c r="M2407">
        <f>Table1[[#This Row],[Sales]]-Table1[[#This Row],[Total_Cost]]</f>
        <v>31943.199999999997</v>
      </c>
      <c r="N2407" s="1">
        <f>Table1[[#This Row],[Profit]]/Table1[[#This Row],[Sales]]</f>
        <v>0.39999999999999997</v>
      </c>
      <c r="O2407" t="str">
        <f>TEXT(Table1[[#This Row],[Order_Date]],"mmmm")</f>
        <v>September</v>
      </c>
      <c r="P2407">
        <f>YEAR(Table1[[#This Row],[Order_Date]])</f>
        <v>2025</v>
      </c>
      <c r="Q2407" t="str">
        <f>"Q"&amp;ROUNDUP(MONTH(Table1[[#This Row],[Order_Date]])/3,0)</f>
        <v>Q3</v>
      </c>
    </row>
    <row r="2408" spans="1:17" x14ac:dyDescent="0.25">
      <c r="A2408" t="s">
        <v>4111</v>
      </c>
      <c r="B2408" t="s">
        <v>1164</v>
      </c>
      <c r="C2408" t="s">
        <v>1952</v>
      </c>
      <c r="D2408" t="s">
        <v>21</v>
      </c>
      <c r="E2408" t="str">
        <f>_xlfn.XLOOKUP(Table1[[#This Row],[Product_ID]],[1]!Table1[Product_ID],[1]!Table1[Product_Name])</f>
        <v>Electronics Product 77</v>
      </c>
      <c r="F2408" t="str">
        <f>_xlfn.XLOOKUP(Table1[[#This Row],[Product_ID]],[1]!Table1[Product_ID],[1]!Table1[Category])</f>
        <v>Electronics</v>
      </c>
      <c r="G2408">
        <f>_xlfn.XLOOKUP(Table1[[#This Row],[Product_ID]],[1]!Table1[Product_ID],[1]!Table1[Unit_Price])</f>
        <v>42787</v>
      </c>
      <c r="H2408">
        <f>_xlfn.XLOOKUP(Table1[[#This Row],[Product_ID]],[1]!Table1[Product_ID],[1]!Table1[Cost])</f>
        <v>29950.9</v>
      </c>
      <c r="I2408">
        <v>2</v>
      </c>
      <c r="J2408">
        <v>0</v>
      </c>
      <c r="K2408">
        <f>Table1[[#This Row],[Quantity]]*Table1[[#This Row],[Unit_Price]]</f>
        <v>85574</v>
      </c>
      <c r="L2408">
        <f>Table1[[#This Row],[Quantity]]*Table1[[#This Row],[Cost]]</f>
        <v>59901.8</v>
      </c>
      <c r="M2408">
        <f>Table1[[#This Row],[Sales]]-Table1[[#This Row],[Total_Cost]]</f>
        <v>25672.199999999997</v>
      </c>
      <c r="N2408" s="1">
        <f>Table1[[#This Row],[Profit]]/Table1[[#This Row],[Sales]]</f>
        <v>0.3</v>
      </c>
      <c r="O2408" t="str">
        <f>TEXT(Table1[[#This Row],[Order_Date]],"mmmm")</f>
        <v>September</v>
      </c>
      <c r="P2408">
        <f>YEAR(Table1[[#This Row],[Order_Date]])</f>
        <v>2025</v>
      </c>
      <c r="Q2408" t="str">
        <f>"Q"&amp;ROUNDUP(MONTH(Table1[[#This Row],[Order_Date]])/3,0)</f>
        <v>Q3</v>
      </c>
    </row>
    <row r="2409" spans="1:17" x14ac:dyDescent="0.25">
      <c r="A2409" t="s">
        <v>4112</v>
      </c>
      <c r="B2409" t="s">
        <v>383</v>
      </c>
      <c r="C2409" t="s">
        <v>443</v>
      </c>
      <c r="D2409" t="s">
        <v>17</v>
      </c>
      <c r="E2409" t="str">
        <f>_xlfn.XLOOKUP(Table1[[#This Row],[Product_ID]],[1]!Table1[Product_ID],[1]!Table1[Product_Name])</f>
        <v>Clothing Product 38</v>
      </c>
      <c r="F2409" t="str">
        <f>_xlfn.XLOOKUP(Table1[[#This Row],[Product_ID]],[1]!Table1[Product_ID],[1]!Table1[Category])</f>
        <v>Clothing</v>
      </c>
      <c r="G2409">
        <f>_xlfn.XLOOKUP(Table1[[#This Row],[Product_ID]],[1]!Table1[Product_ID],[1]!Table1[Unit_Price])</f>
        <v>413</v>
      </c>
      <c r="H2409">
        <f>_xlfn.XLOOKUP(Table1[[#This Row],[Product_ID]],[1]!Table1[Product_ID],[1]!Table1[Cost])</f>
        <v>247.8</v>
      </c>
      <c r="I2409">
        <v>4</v>
      </c>
      <c r="J2409">
        <v>15</v>
      </c>
      <c r="K2409">
        <f>Table1[[#This Row],[Quantity]]*Table1[[#This Row],[Unit_Price]]</f>
        <v>1652</v>
      </c>
      <c r="L2409">
        <f>Table1[[#This Row],[Quantity]]*Table1[[#This Row],[Cost]]</f>
        <v>991.2</v>
      </c>
      <c r="M2409">
        <f>Table1[[#This Row],[Sales]]-Table1[[#This Row],[Total_Cost]]</f>
        <v>660.8</v>
      </c>
      <c r="N2409" s="1">
        <f>Table1[[#This Row],[Profit]]/Table1[[#This Row],[Sales]]</f>
        <v>0.39999999999999997</v>
      </c>
      <c r="O2409" t="str">
        <f>TEXT(Table1[[#This Row],[Order_Date]],"mmmm")</f>
        <v>August</v>
      </c>
      <c r="P2409">
        <f>YEAR(Table1[[#This Row],[Order_Date]])</f>
        <v>2025</v>
      </c>
      <c r="Q2409" t="str">
        <f>"Q"&amp;ROUNDUP(MONTH(Table1[[#This Row],[Order_Date]])/3,0)</f>
        <v>Q3</v>
      </c>
    </row>
    <row r="2410" spans="1:17" x14ac:dyDescent="0.25">
      <c r="A2410" t="s">
        <v>4113</v>
      </c>
      <c r="B2410" t="s">
        <v>389</v>
      </c>
      <c r="C2410" t="s">
        <v>4114</v>
      </c>
      <c r="D2410" t="s">
        <v>628</v>
      </c>
      <c r="E2410" t="str">
        <f>_xlfn.XLOOKUP(Table1[[#This Row],[Product_ID]],[1]!Table1[Product_ID],[1]!Table1[Product_Name])</f>
        <v>Sports Product 97</v>
      </c>
      <c r="F2410" t="str">
        <f>_xlfn.XLOOKUP(Table1[[#This Row],[Product_ID]],[1]!Table1[Product_ID],[1]!Table1[Category])</f>
        <v>Sports</v>
      </c>
      <c r="G2410">
        <f>_xlfn.XLOOKUP(Table1[[#This Row],[Product_ID]],[1]!Table1[Product_ID],[1]!Table1[Unit_Price])</f>
        <v>9084</v>
      </c>
      <c r="H2410">
        <f>_xlfn.XLOOKUP(Table1[[#This Row],[Product_ID]],[1]!Table1[Product_ID],[1]!Table1[Cost])</f>
        <v>6358.8</v>
      </c>
      <c r="I2410">
        <v>3</v>
      </c>
      <c r="J2410">
        <v>5</v>
      </c>
      <c r="K2410">
        <f>Table1[[#This Row],[Quantity]]*Table1[[#This Row],[Unit_Price]]</f>
        <v>27252</v>
      </c>
      <c r="L2410">
        <f>Table1[[#This Row],[Quantity]]*Table1[[#This Row],[Cost]]</f>
        <v>19076.400000000001</v>
      </c>
      <c r="M2410">
        <f>Table1[[#This Row],[Sales]]-Table1[[#This Row],[Total_Cost]]</f>
        <v>8175.5999999999985</v>
      </c>
      <c r="N2410" s="1">
        <f>Table1[[#This Row],[Profit]]/Table1[[#This Row],[Sales]]</f>
        <v>0.29999999999999993</v>
      </c>
      <c r="O2410" t="str">
        <f>TEXT(Table1[[#This Row],[Order_Date]],"mmmm")</f>
        <v>August</v>
      </c>
      <c r="P2410">
        <f>YEAR(Table1[[#This Row],[Order_Date]])</f>
        <v>2024</v>
      </c>
      <c r="Q2410" t="str">
        <f>"Q"&amp;ROUNDUP(MONTH(Table1[[#This Row],[Order_Date]])/3,0)</f>
        <v>Q3</v>
      </c>
    </row>
    <row r="2411" spans="1:17" x14ac:dyDescent="0.25">
      <c r="A2411" t="s">
        <v>4115</v>
      </c>
      <c r="B2411" t="s">
        <v>933</v>
      </c>
      <c r="C2411" t="s">
        <v>1840</v>
      </c>
      <c r="D2411" t="s">
        <v>663</v>
      </c>
      <c r="E2411" t="str">
        <f>_xlfn.XLOOKUP(Table1[[#This Row],[Product_ID]],[1]!Table1[Product_ID],[1]!Table1[Product_Name])</f>
        <v>Electronics Product 34</v>
      </c>
      <c r="F2411" t="str">
        <f>_xlfn.XLOOKUP(Table1[[#This Row],[Product_ID]],[1]!Table1[Product_ID],[1]!Table1[Category])</f>
        <v>Electronics</v>
      </c>
      <c r="G2411">
        <f>_xlfn.XLOOKUP(Table1[[#This Row],[Product_ID]],[1]!Table1[Product_ID],[1]!Table1[Unit_Price])</f>
        <v>4860</v>
      </c>
      <c r="H2411">
        <f>_xlfn.XLOOKUP(Table1[[#This Row],[Product_ID]],[1]!Table1[Product_ID],[1]!Table1[Cost])</f>
        <v>2430</v>
      </c>
      <c r="I2411">
        <v>1</v>
      </c>
      <c r="J2411">
        <v>5</v>
      </c>
      <c r="K2411">
        <f>Table1[[#This Row],[Quantity]]*Table1[[#This Row],[Unit_Price]]</f>
        <v>4860</v>
      </c>
      <c r="L2411">
        <f>Table1[[#This Row],[Quantity]]*Table1[[#This Row],[Cost]]</f>
        <v>2430</v>
      </c>
      <c r="M2411">
        <f>Table1[[#This Row],[Sales]]-Table1[[#This Row],[Total_Cost]]</f>
        <v>2430</v>
      </c>
      <c r="N2411" s="1">
        <f>Table1[[#This Row],[Profit]]/Table1[[#This Row],[Sales]]</f>
        <v>0.5</v>
      </c>
      <c r="O2411" t="str">
        <f>TEXT(Table1[[#This Row],[Order_Date]],"mmmm")</f>
        <v>August</v>
      </c>
      <c r="P2411">
        <f>YEAR(Table1[[#This Row],[Order_Date]])</f>
        <v>2025</v>
      </c>
      <c r="Q2411" t="str">
        <f>"Q"&amp;ROUNDUP(MONTH(Table1[[#This Row],[Order_Date]])/3,0)</f>
        <v>Q3</v>
      </c>
    </row>
    <row r="2412" spans="1:17" x14ac:dyDescent="0.25">
      <c r="A2412" t="s">
        <v>4116</v>
      </c>
      <c r="B2412" t="s">
        <v>961</v>
      </c>
      <c r="C2412" t="s">
        <v>2797</v>
      </c>
      <c r="D2412" t="s">
        <v>33</v>
      </c>
      <c r="E2412" t="str">
        <f>_xlfn.XLOOKUP(Table1[[#This Row],[Product_ID]],[1]!Table1[Product_ID],[1]!Table1[Product_Name])</f>
        <v>Sports Product 88</v>
      </c>
      <c r="F2412" t="str">
        <f>_xlfn.XLOOKUP(Table1[[#This Row],[Product_ID]],[1]!Table1[Product_ID],[1]!Table1[Category])</f>
        <v>Sports</v>
      </c>
      <c r="G2412">
        <f>_xlfn.XLOOKUP(Table1[[#This Row],[Product_ID]],[1]!Table1[Product_ID],[1]!Table1[Unit_Price])</f>
        <v>11542</v>
      </c>
      <c r="H2412">
        <f>_xlfn.XLOOKUP(Table1[[#This Row],[Product_ID]],[1]!Table1[Product_ID],[1]!Table1[Cost])</f>
        <v>6925.2</v>
      </c>
      <c r="I2412">
        <v>2</v>
      </c>
      <c r="J2412">
        <v>5</v>
      </c>
      <c r="K2412">
        <f>Table1[[#This Row],[Quantity]]*Table1[[#This Row],[Unit_Price]]</f>
        <v>23084</v>
      </c>
      <c r="L2412">
        <f>Table1[[#This Row],[Quantity]]*Table1[[#This Row],[Cost]]</f>
        <v>13850.4</v>
      </c>
      <c r="M2412">
        <f>Table1[[#This Row],[Sales]]-Table1[[#This Row],[Total_Cost]]</f>
        <v>9233.6</v>
      </c>
      <c r="N2412" s="1">
        <f>Table1[[#This Row],[Profit]]/Table1[[#This Row],[Sales]]</f>
        <v>0.4</v>
      </c>
      <c r="O2412" t="str">
        <f>TEXT(Table1[[#This Row],[Order_Date]],"mmmm")</f>
        <v>March</v>
      </c>
      <c r="P2412">
        <f>YEAR(Table1[[#This Row],[Order_Date]])</f>
        <v>2025</v>
      </c>
      <c r="Q2412" t="str">
        <f>"Q"&amp;ROUNDUP(MONTH(Table1[[#This Row],[Order_Date]])/3,0)</f>
        <v>Q1</v>
      </c>
    </row>
    <row r="2413" spans="1:17" x14ac:dyDescent="0.25">
      <c r="A2413" t="s">
        <v>4117</v>
      </c>
      <c r="B2413" t="s">
        <v>1393</v>
      </c>
      <c r="C2413" t="s">
        <v>323</v>
      </c>
      <c r="D2413" t="s">
        <v>192</v>
      </c>
      <c r="E2413" t="str">
        <f>_xlfn.XLOOKUP(Table1[[#This Row],[Product_ID]],[1]!Table1[Product_ID],[1]!Table1[Product_Name])</f>
        <v>Electronics Product 37</v>
      </c>
      <c r="F2413" t="str">
        <f>_xlfn.XLOOKUP(Table1[[#This Row],[Product_ID]],[1]!Table1[Product_ID],[1]!Table1[Category])</f>
        <v>Electronics</v>
      </c>
      <c r="G2413">
        <f>_xlfn.XLOOKUP(Table1[[#This Row],[Product_ID]],[1]!Table1[Product_ID],[1]!Table1[Unit_Price])</f>
        <v>29046</v>
      </c>
      <c r="H2413">
        <f>_xlfn.XLOOKUP(Table1[[#This Row],[Product_ID]],[1]!Table1[Product_ID],[1]!Table1[Cost])</f>
        <v>20332.2</v>
      </c>
      <c r="I2413">
        <v>2</v>
      </c>
      <c r="J2413">
        <v>15</v>
      </c>
      <c r="K2413">
        <f>Table1[[#This Row],[Quantity]]*Table1[[#This Row],[Unit_Price]]</f>
        <v>58092</v>
      </c>
      <c r="L2413">
        <f>Table1[[#This Row],[Quantity]]*Table1[[#This Row],[Cost]]</f>
        <v>40664.400000000001</v>
      </c>
      <c r="M2413">
        <f>Table1[[#This Row],[Sales]]-Table1[[#This Row],[Total_Cost]]</f>
        <v>17427.599999999999</v>
      </c>
      <c r="N2413" s="1">
        <f>Table1[[#This Row],[Profit]]/Table1[[#This Row],[Sales]]</f>
        <v>0.3</v>
      </c>
      <c r="O2413" t="str">
        <f>TEXT(Table1[[#This Row],[Order_Date]],"mmmm")</f>
        <v>February</v>
      </c>
      <c r="P2413">
        <f>YEAR(Table1[[#This Row],[Order_Date]])</f>
        <v>2025</v>
      </c>
      <c r="Q2413" t="str">
        <f>"Q"&amp;ROUNDUP(MONTH(Table1[[#This Row],[Order_Date]])/3,0)</f>
        <v>Q1</v>
      </c>
    </row>
    <row r="2414" spans="1:17" x14ac:dyDescent="0.25">
      <c r="A2414" t="s">
        <v>4118</v>
      </c>
      <c r="B2414" t="s">
        <v>449</v>
      </c>
      <c r="C2414" t="s">
        <v>3077</v>
      </c>
      <c r="D2414" t="s">
        <v>119</v>
      </c>
      <c r="E2414" t="str">
        <f>_xlfn.XLOOKUP(Table1[[#This Row],[Product_ID]],[1]!Table1[Product_ID],[1]!Table1[Product_Name])</f>
        <v>Electronics Product 56</v>
      </c>
      <c r="F2414" t="str">
        <f>_xlfn.XLOOKUP(Table1[[#This Row],[Product_ID]],[1]!Table1[Product_ID],[1]!Table1[Category])</f>
        <v>Electronics</v>
      </c>
      <c r="G2414">
        <f>_xlfn.XLOOKUP(Table1[[#This Row],[Product_ID]],[1]!Table1[Product_ID],[1]!Table1[Unit_Price])</f>
        <v>18900</v>
      </c>
      <c r="H2414">
        <f>_xlfn.XLOOKUP(Table1[[#This Row],[Product_ID]],[1]!Table1[Product_ID],[1]!Table1[Cost])</f>
        <v>9450</v>
      </c>
      <c r="I2414">
        <v>1</v>
      </c>
      <c r="J2414">
        <v>15</v>
      </c>
      <c r="K2414">
        <f>Table1[[#This Row],[Quantity]]*Table1[[#This Row],[Unit_Price]]</f>
        <v>18900</v>
      </c>
      <c r="L2414">
        <f>Table1[[#This Row],[Quantity]]*Table1[[#This Row],[Cost]]</f>
        <v>9450</v>
      </c>
      <c r="M2414">
        <f>Table1[[#This Row],[Sales]]-Table1[[#This Row],[Total_Cost]]</f>
        <v>9450</v>
      </c>
      <c r="N2414" s="1">
        <f>Table1[[#This Row],[Profit]]/Table1[[#This Row],[Sales]]</f>
        <v>0.5</v>
      </c>
      <c r="O2414" t="str">
        <f>TEXT(Table1[[#This Row],[Order_Date]],"mmmm")</f>
        <v>December</v>
      </c>
      <c r="P2414">
        <f>YEAR(Table1[[#This Row],[Order_Date]])</f>
        <v>2025</v>
      </c>
      <c r="Q2414" t="str">
        <f>"Q"&amp;ROUNDUP(MONTH(Table1[[#This Row],[Order_Date]])/3,0)</f>
        <v>Q4</v>
      </c>
    </row>
    <row r="2415" spans="1:17" x14ac:dyDescent="0.25">
      <c r="A2415" t="s">
        <v>4119</v>
      </c>
      <c r="B2415" t="s">
        <v>3203</v>
      </c>
      <c r="C2415" t="s">
        <v>2429</v>
      </c>
      <c r="D2415" t="s">
        <v>21</v>
      </c>
      <c r="E2415" t="str">
        <f>_xlfn.XLOOKUP(Table1[[#This Row],[Product_ID]],[1]!Table1[Product_ID],[1]!Table1[Product_Name])</f>
        <v>Electronics Product 77</v>
      </c>
      <c r="F2415" t="str">
        <f>_xlfn.XLOOKUP(Table1[[#This Row],[Product_ID]],[1]!Table1[Product_ID],[1]!Table1[Category])</f>
        <v>Electronics</v>
      </c>
      <c r="G2415">
        <f>_xlfn.XLOOKUP(Table1[[#This Row],[Product_ID]],[1]!Table1[Product_ID],[1]!Table1[Unit_Price])</f>
        <v>42787</v>
      </c>
      <c r="H2415">
        <f>_xlfn.XLOOKUP(Table1[[#This Row],[Product_ID]],[1]!Table1[Product_ID],[1]!Table1[Cost])</f>
        <v>29950.9</v>
      </c>
      <c r="I2415">
        <v>2</v>
      </c>
      <c r="J2415">
        <v>0</v>
      </c>
      <c r="K2415">
        <f>Table1[[#This Row],[Quantity]]*Table1[[#This Row],[Unit_Price]]</f>
        <v>85574</v>
      </c>
      <c r="L2415">
        <f>Table1[[#This Row],[Quantity]]*Table1[[#This Row],[Cost]]</f>
        <v>59901.8</v>
      </c>
      <c r="M2415">
        <f>Table1[[#This Row],[Sales]]-Table1[[#This Row],[Total_Cost]]</f>
        <v>25672.199999999997</v>
      </c>
      <c r="N2415" s="1">
        <f>Table1[[#This Row],[Profit]]/Table1[[#This Row],[Sales]]</f>
        <v>0.3</v>
      </c>
      <c r="O2415" t="str">
        <f>TEXT(Table1[[#This Row],[Order_Date]],"mmmm")</f>
        <v>February</v>
      </c>
      <c r="P2415">
        <f>YEAR(Table1[[#This Row],[Order_Date]])</f>
        <v>2024</v>
      </c>
      <c r="Q2415" t="str">
        <f>"Q"&amp;ROUNDUP(MONTH(Table1[[#This Row],[Order_Date]])/3,0)</f>
        <v>Q1</v>
      </c>
    </row>
    <row r="2416" spans="1:17" x14ac:dyDescent="0.25">
      <c r="A2416" t="s">
        <v>4120</v>
      </c>
      <c r="B2416" t="s">
        <v>173</v>
      </c>
      <c r="C2416" t="s">
        <v>4121</v>
      </c>
      <c r="D2416" t="s">
        <v>1526</v>
      </c>
      <c r="E2416" t="str">
        <f>_xlfn.XLOOKUP(Table1[[#This Row],[Product_ID]],[1]!Table1[Product_ID],[1]!Table1[Product_Name])</f>
        <v>Electronics Product 6</v>
      </c>
      <c r="F2416" t="str">
        <f>_xlfn.XLOOKUP(Table1[[#This Row],[Product_ID]],[1]!Table1[Product_ID],[1]!Table1[Category])</f>
        <v>Electronics</v>
      </c>
      <c r="G2416">
        <f>_xlfn.XLOOKUP(Table1[[#This Row],[Product_ID]],[1]!Table1[Product_ID],[1]!Table1[Unit_Price])</f>
        <v>18855</v>
      </c>
      <c r="H2416">
        <f>_xlfn.XLOOKUP(Table1[[#This Row],[Product_ID]],[1]!Table1[Product_ID],[1]!Table1[Cost])</f>
        <v>9427.5</v>
      </c>
      <c r="I2416">
        <v>3</v>
      </c>
      <c r="J2416">
        <v>15</v>
      </c>
      <c r="K2416">
        <f>Table1[[#This Row],[Quantity]]*Table1[[#This Row],[Unit_Price]]</f>
        <v>56565</v>
      </c>
      <c r="L2416">
        <f>Table1[[#This Row],[Quantity]]*Table1[[#This Row],[Cost]]</f>
        <v>28282.5</v>
      </c>
      <c r="M2416">
        <f>Table1[[#This Row],[Sales]]-Table1[[#This Row],[Total_Cost]]</f>
        <v>28282.5</v>
      </c>
      <c r="N2416" s="1">
        <f>Table1[[#This Row],[Profit]]/Table1[[#This Row],[Sales]]</f>
        <v>0.5</v>
      </c>
      <c r="O2416" t="str">
        <f>TEXT(Table1[[#This Row],[Order_Date]],"mmmm")</f>
        <v>October</v>
      </c>
      <c r="P2416">
        <f>YEAR(Table1[[#This Row],[Order_Date]])</f>
        <v>2024</v>
      </c>
      <c r="Q2416" t="str">
        <f>"Q"&amp;ROUNDUP(MONTH(Table1[[#This Row],[Order_Date]])/3,0)</f>
        <v>Q4</v>
      </c>
    </row>
    <row r="2417" spans="1:17" x14ac:dyDescent="0.25">
      <c r="A2417" t="s">
        <v>4122</v>
      </c>
      <c r="B2417" t="s">
        <v>2677</v>
      </c>
      <c r="C2417" t="s">
        <v>4123</v>
      </c>
      <c r="D2417" t="s">
        <v>17</v>
      </c>
      <c r="E2417" t="str">
        <f>_xlfn.XLOOKUP(Table1[[#This Row],[Product_ID]],[1]!Table1[Product_ID],[1]!Table1[Product_Name])</f>
        <v>Clothing Product 38</v>
      </c>
      <c r="F2417" t="str">
        <f>_xlfn.XLOOKUP(Table1[[#This Row],[Product_ID]],[1]!Table1[Product_ID],[1]!Table1[Category])</f>
        <v>Clothing</v>
      </c>
      <c r="G2417">
        <f>_xlfn.XLOOKUP(Table1[[#This Row],[Product_ID]],[1]!Table1[Product_ID],[1]!Table1[Unit_Price])</f>
        <v>413</v>
      </c>
      <c r="H2417">
        <f>_xlfn.XLOOKUP(Table1[[#This Row],[Product_ID]],[1]!Table1[Product_ID],[1]!Table1[Cost])</f>
        <v>247.8</v>
      </c>
      <c r="I2417">
        <v>5</v>
      </c>
      <c r="J2417">
        <v>20</v>
      </c>
      <c r="K2417">
        <f>Table1[[#This Row],[Quantity]]*Table1[[#This Row],[Unit_Price]]</f>
        <v>2065</v>
      </c>
      <c r="L2417">
        <f>Table1[[#This Row],[Quantity]]*Table1[[#This Row],[Cost]]</f>
        <v>1239</v>
      </c>
      <c r="M2417">
        <f>Table1[[#This Row],[Sales]]-Table1[[#This Row],[Total_Cost]]</f>
        <v>826</v>
      </c>
      <c r="N2417" s="1">
        <f>Table1[[#This Row],[Profit]]/Table1[[#This Row],[Sales]]</f>
        <v>0.4</v>
      </c>
      <c r="O2417" t="str">
        <f>TEXT(Table1[[#This Row],[Order_Date]],"mmmm")</f>
        <v>February</v>
      </c>
      <c r="P2417">
        <f>YEAR(Table1[[#This Row],[Order_Date]])</f>
        <v>2024</v>
      </c>
      <c r="Q2417" t="str">
        <f>"Q"&amp;ROUNDUP(MONTH(Table1[[#This Row],[Order_Date]])/3,0)</f>
        <v>Q1</v>
      </c>
    </row>
    <row r="2418" spans="1:17" x14ac:dyDescent="0.25">
      <c r="A2418" t="s">
        <v>4124</v>
      </c>
      <c r="B2418" t="s">
        <v>218</v>
      </c>
      <c r="C2418" t="s">
        <v>2127</v>
      </c>
      <c r="D2418" t="s">
        <v>598</v>
      </c>
      <c r="E2418" t="str">
        <f>_xlfn.XLOOKUP(Table1[[#This Row],[Product_ID]],[1]!Table1[Product_ID],[1]!Table1[Product_Name])</f>
        <v>Clothing Product 84</v>
      </c>
      <c r="F2418" t="str">
        <f>_xlfn.XLOOKUP(Table1[[#This Row],[Product_ID]],[1]!Table1[Product_ID],[1]!Table1[Category])</f>
        <v>Clothing</v>
      </c>
      <c r="G2418">
        <f>_xlfn.XLOOKUP(Table1[[#This Row],[Product_ID]],[1]!Table1[Product_ID],[1]!Table1[Unit_Price])</f>
        <v>3921</v>
      </c>
      <c r="H2418">
        <f>_xlfn.XLOOKUP(Table1[[#This Row],[Product_ID]],[1]!Table1[Product_ID],[1]!Table1[Cost])</f>
        <v>2352.6</v>
      </c>
      <c r="I2418">
        <v>2</v>
      </c>
      <c r="J2418">
        <v>15</v>
      </c>
      <c r="K2418">
        <f>Table1[[#This Row],[Quantity]]*Table1[[#This Row],[Unit_Price]]</f>
        <v>7842</v>
      </c>
      <c r="L2418">
        <f>Table1[[#This Row],[Quantity]]*Table1[[#This Row],[Cost]]</f>
        <v>4705.2</v>
      </c>
      <c r="M2418">
        <f>Table1[[#This Row],[Sales]]-Table1[[#This Row],[Total_Cost]]</f>
        <v>3136.8</v>
      </c>
      <c r="N2418" s="1">
        <f>Table1[[#This Row],[Profit]]/Table1[[#This Row],[Sales]]</f>
        <v>0.4</v>
      </c>
      <c r="O2418" t="str">
        <f>TEXT(Table1[[#This Row],[Order_Date]],"mmmm")</f>
        <v>November</v>
      </c>
      <c r="P2418">
        <f>YEAR(Table1[[#This Row],[Order_Date]])</f>
        <v>2024</v>
      </c>
      <c r="Q2418" t="str">
        <f>"Q"&amp;ROUNDUP(MONTH(Table1[[#This Row],[Order_Date]])/3,0)</f>
        <v>Q4</v>
      </c>
    </row>
    <row r="2419" spans="1:17" x14ac:dyDescent="0.25">
      <c r="A2419" t="s">
        <v>4125</v>
      </c>
      <c r="B2419" t="s">
        <v>526</v>
      </c>
      <c r="C2419" t="s">
        <v>323</v>
      </c>
      <c r="D2419" t="s">
        <v>362</v>
      </c>
      <c r="E2419" t="str">
        <f>_xlfn.XLOOKUP(Table1[[#This Row],[Product_ID]],[1]!Table1[Product_ID],[1]!Table1[Product_Name])</f>
        <v>Clothing Product 25</v>
      </c>
      <c r="F2419" t="str">
        <f>_xlfn.XLOOKUP(Table1[[#This Row],[Product_ID]],[1]!Table1[Product_ID],[1]!Table1[Category])</f>
        <v>Clothing</v>
      </c>
      <c r="G2419">
        <f>_xlfn.XLOOKUP(Table1[[#This Row],[Product_ID]],[1]!Table1[Product_ID],[1]!Table1[Unit_Price])</f>
        <v>696</v>
      </c>
      <c r="H2419">
        <f>_xlfn.XLOOKUP(Table1[[#This Row],[Product_ID]],[1]!Table1[Product_ID],[1]!Table1[Cost])</f>
        <v>348</v>
      </c>
      <c r="I2419">
        <v>5</v>
      </c>
      <c r="J2419">
        <v>15</v>
      </c>
      <c r="K2419">
        <f>Table1[[#This Row],[Quantity]]*Table1[[#This Row],[Unit_Price]]</f>
        <v>3480</v>
      </c>
      <c r="L2419">
        <f>Table1[[#This Row],[Quantity]]*Table1[[#This Row],[Cost]]</f>
        <v>1740</v>
      </c>
      <c r="M2419">
        <f>Table1[[#This Row],[Sales]]-Table1[[#This Row],[Total_Cost]]</f>
        <v>1740</v>
      </c>
      <c r="N2419" s="1">
        <f>Table1[[#This Row],[Profit]]/Table1[[#This Row],[Sales]]</f>
        <v>0.5</v>
      </c>
      <c r="O2419" t="str">
        <f>TEXT(Table1[[#This Row],[Order_Date]],"mmmm")</f>
        <v>January</v>
      </c>
      <c r="P2419">
        <f>YEAR(Table1[[#This Row],[Order_Date]])</f>
        <v>2025</v>
      </c>
      <c r="Q2419" t="str">
        <f>"Q"&amp;ROUNDUP(MONTH(Table1[[#This Row],[Order_Date]])/3,0)</f>
        <v>Q1</v>
      </c>
    </row>
    <row r="2420" spans="1:17" x14ac:dyDescent="0.25">
      <c r="A2420" t="s">
        <v>4126</v>
      </c>
      <c r="B2420" t="s">
        <v>710</v>
      </c>
      <c r="C2420" t="s">
        <v>1121</v>
      </c>
      <c r="D2420" t="s">
        <v>366</v>
      </c>
      <c r="E2420" t="str">
        <f>_xlfn.XLOOKUP(Table1[[#This Row],[Product_ID]],[1]!Table1[Product_ID],[1]!Table1[Product_Name])</f>
        <v>Home &amp; Kitchen Product 93</v>
      </c>
      <c r="F2420" t="str">
        <f>_xlfn.XLOOKUP(Table1[[#This Row],[Product_ID]],[1]!Table1[Product_ID],[1]!Table1[Category])</f>
        <v>Home &amp; Kitchen</v>
      </c>
      <c r="G2420">
        <f>_xlfn.XLOOKUP(Table1[[#This Row],[Product_ID]],[1]!Table1[Product_ID],[1]!Table1[Unit_Price])</f>
        <v>10597</v>
      </c>
      <c r="H2420">
        <f>_xlfn.XLOOKUP(Table1[[#This Row],[Product_ID]],[1]!Table1[Product_ID],[1]!Table1[Cost])</f>
        <v>5298.5</v>
      </c>
      <c r="I2420">
        <v>1</v>
      </c>
      <c r="J2420">
        <v>0</v>
      </c>
      <c r="K2420">
        <f>Table1[[#This Row],[Quantity]]*Table1[[#This Row],[Unit_Price]]</f>
        <v>10597</v>
      </c>
      <c r="L2420">
        <f>Table1[[#This Row],[Quantity]]*Table1[[#This Row],[Cost]]</f>
        <v>5298.5</v>
      </c>
      <c r="M2420">
        <f>Table1[[#This Row],[Sales]]-Table1[[#This Row],[Total_Cost]]</f>
        <v>5298.5</v>
      </c>
      <c r="N2420" s="1">
        <f>Table1[[#This Row],[Profit]]/Table1[[#This Row],[Sales]]</f>
        <v>0.5</v>
      </c>
      <c r="O2420" t="str">
        <f>TEXT(Table1[[#This Row],[Order_Date]],"mmmm")</f>
        <v>March</v>
      </c>
      <c r="P2420">
        <f>YEAR(Table1[[#This Row],[Order_Date]])</f>
        <v>2024</v>
      </c>
      <c r="Q2420" t="str">
        <f>"Q"&amp;ROUNDUP(MONTH(Table1[[#This Row],[Order_Date]])/3,0)</f>
        <v>Q1</v>
      </c>
    </row>
    <row r="2421" spans="1:17" x14ac:dyDescent="0.25">
      <c r="A2421" t="s">
        <v>4127</v>
      </c>
      <c r="B2421" t="s">
        <v>912</v>
      </c>
      <c r="C2421" t="s">
        <v>1633</v>
      </c>
      <c r="D2421" t="s">
        <v>49</v>
      </c>
      <c r="E2421" t="str">
        <f>_xlfn.XLOOKUP(Table1[[#This Row],[Product_ID]],[1]!Table1[Product_ID],[1]!Table1[Product_Name])</f>
        <v>Sports Product 65</v>
      </c>
      <c r="F2421" t="str">
        <f>_xlfn.XLOOKUP(Table1[[#This Row],[Product_ID]],[1]!Table1[Product_ID],[1]!Table1[Category])</f>
        <v>Sports</v>
      </c>
      <c r="G2421">
        <f>_xlfn.XLOOKUP(Table1[[#This Row],[Product_ID]],[1]!Table1[Product_ID],[1]!Table1[Unit_Price])</f>
        <v>4421</v>
      </c>
      <c r="H2421">
        <f>_xlfn.XLOOKUP(Table1[[#This Row],[Product_ID]],[1]!Table1[Product_ID],[1]!Table1[Cost])</f>
        <v>3094.7</v>
      </c>
      <c r="I2421">
        <v>3</v>
      </c>
      <c r="J2421">
        <v>10</v>
      </c>
      <c r="K2421">
        <f>Table1[[#This Row],[Quantity]]*Table1[[#This Row],[Unit_Price]]</f>
        <v>13263</v>
      </c>
      <c r="L2421">
        <f>Table1[[#This Row],[Quantity]]*Table1[[#This Row],[Cost]]</f>
        <v>9284.0999999999985</v>
      </c>
      <c r="M2421">
        <f>Table1[[#This Row],[Sales]]-Table1[[#This Row],[Total_Cost]]</f>
        <v>3978.9000000000015</v>
      </c>
      <c r="N2421" s="1">
        <f>Table1[[#This Row],[Profit]]/Table1[[#This Row],[Sales]]</f>
        <v>0.3000000000000001</v>
      </c>
      <c r="O2421" t="str">
        <f>TEXT(Table1[[#This Row],[Order_Date]],"mmmm")</f>
        <v>January</v>
      </c>
      <c r="P2421">
        <f>YEAR(Table1[[#This Row],[Order_Date]])</f>
        <v>2025</v>
      </c>
      <c r="Q2421" t="str">
        <f>"Q"&amp;ROUNDUP(MONTH(Table1[[#This Row],[Order_Date]])/3,0)</f>
        <v>Q1</v>
      </c>
    </row>
    <row r="2422" spans="1:17" x14ac:dyDescent="0.25">
      <c r="A2422" t="s">
        <v>4128</v>
      </c>
      <c r="B2422" t="s">
        <v>1033</v>
      </c>
      <c r="C2422" t="s">
        <v>2252</v>
      </c>
      <c r="D2422" t="s">
        <v>21</v>
      </c>
      <c r="E2422" t="str">
        <f>_xlfn.XLOOKUP(Table1[[#This Row],[Product_ID]],[1]!Table1[Product_ID],[1]!Table1[Product_Name])</f>
        <v>Electronics Product 77</v>
      </c>
      <c r="F2422" t="str">
        <f>_xlfn.XLOOKUP(Table1[[#This Row],[Product_ID]],[1]!Table1[Product_ID],[1]!Table1[Category])</f>
        <v>Electronics</v>
      </c>
      <c r="G2422">
        <f>_xlfn.XLOOKUP(Table1[[#This Row],[Product_ID]],[1]!Table1[Product_ID],[1]!Table1[Unit_Price])</f>
        <v>42787</v>
      </c>
      <c r="H2422">
        <f>_xlfn.XLOOKUP(Table1[[#This Row],[Product_ID]],[1]!Table1[Product_ID],[1]!Table1[Cost])</f>
        <v>29950.9</v>
      </c>
      <c r="I2422">
        <v>1</v>
      </c>
      <c r="J2422">
        <v>0</v>
      </c>
      <c r="K2422">
        <f>Table1[[#This Row],[Quantity]]*Table1[[#This Row],[Unit_Price]]</f>
        <v>42787</v>
      </c>
      <c r="L2422">
        <f>Table1[[#This Row],[Quantity]]*Table1[[#This Row],[Cost]]</f>
        <v>29950.9</v>
      </c>
      <c r="M2422">
        <f>Table1[[#This Row],[Sales]]-Table1[[#This Row],[Total_Cost]]</f>
        <v>12836.099999999999</v>
      </c>
      <c r="N2422" s="1">
        <f>Table1[[#This Row],[Profit]]/Table1[[#This Row],[Sales]]</f>
        <v>0.3</v>
      </c>
      <c r="O2422" t="str">
        <f>TEXT(Table1[[#This Row],[Order_Date]],"mmmm")</f>
        <v>June</v>
      </c>
      <c r="P2422">
        <f>YEAR(Table1[[#This Row],[Order_Date]])</f>
        <v>2024</v>
      </c>
      <c r="Q2422" t="str">
        <f>"Q"&amp;ROUNDUP(MONTH(Table1[[#This Row],[Order_Date]])/3,0)</f>
        <v>Q2</v>
      </c>
    </row>
    <row r="2423" spans="1:17" x14ac:dyDescent="0.25">
      <c r="A2423" t="s">
        <v>4129</v>
      </c>
      <c r="B2423" t="s">
        <v>1295</v>
      </c>
      <c r="C2423" t="s">
        <v>2404</v>
      </c>
      <c r="D2423" t="s">
        <v>17</v>
      </c>
      <c r="E2423" t="str">
        <f>_xlfn.XLOOKUP(Table1[[#This Row],[Product_ID]],[1]!Table1[Product_ID],[1]!Table1[Product_Name])</f>
        <v>Clothing Product 38</v>
      </c>
      <c r="F2423" t="str">
        <f>_xlfn.XLOOKUP(Table1[[#This Row],[Product_ID]],[1]!Table1[Product_ID],[1]!Table1[Category])</f>
        <v>Clothing</v>
      </c>
      <c r="G2423">
        <f>_xlfn.XLOOKUP(Table1[[#This Row],[Product_ID]],[1]!Table1[Product_ID],[1]!Table1[Unit_Price])</f>
        <v>413</v>
      </c>
      <c r="H2423">
        <f>_xlfn.XLOOKUP(Table1[[#This Row],[Product_ID]],[1]!Table1[Product_ID],[1]!Table1[Cost])</f>
        <v>247.8</v>
      </c>
      <c r="I2423">
        <v>2</v>
      </c>
      <c r="J2423">
        <v>10</v>
      </c>
      <c r="K2423">
        <f>Table1[[#This Row],[Quantity]]*Table1[[#This Row],[Unit_Price]]</f>
        <v>826</v>
      </c>
      <c r="L2423">
        <f>Table1[[#This Row],[Quantity]]*Table1[[#This Row],[Cost]]</f>
        <v>495.6</v>
      </c>
      <c r="M2423">
        <f>Table1[[#This Row],[Sales]]-Table1[[#This Row],[Total_Cost]]</f>
        <v>330.4</v>
      </c>
      <c r="N2423" s="1">
        <f>Table1[[#This Row],[Profit]]/Table1[[#This Row],[Sales]]</f>
        <v>0.39999999999999997</v>
      </c>
      <c r="O2423" t="str">
        <f>TEXT(Table1[[#This Row],[Order_Date]],"mmmm")</f>
        <v>August</v>
      </c>
      <c r="P2423">
        <f>YEAR(Table1[[#This Row],[Order_Date]])</f>
        <v>2024</v>
      </c>
      <c r="Q2423" t="str">
        <f>"Q"&amp;ROUNDUP(MONTH(Table1[[#This Row],[Order_Date]])/3,0)</f>
        <v>Q3</v>
      </c>
    </row>
    <row r="2424" spans="1:17" x14ac:dyDescent="0.25">
      <c r="A2424" t="s">
        <v>4130</v>
      </c>
      <c r="B2424" t="s">
        <v>2047</v>
      </c>
      <c r="C2424" t="s">
        <v>2573</v>
      </c>
      <c r="D2424" t="s">
        <v>604</v>
      </c>
      <c r="E2424" t="str">
        <f>_xlfn.XLOOKUP(Table1[[#This Row],[Product_ID]],[1]!Table1[Product_ID],[1]!Table1[Product_Name])</f>
        <v>Home &amp; Kitchen Product 39</v>
      </c>
      <c r="F2424" t="str">
        <f>_xlfn.XLOOKUP(Table1[[#This Row],[Product_ID]],[1]!Table1[Product_ID],[1]!Table1[Category])</f>
        <v>Home &amp; Kitchen</v>
      </c>
      <c r="G2424">
        <f>_xlfn.XLOOKUP(Table1[[#This Row],[Product_ID]],[1]!Table1[Product_ID],[1]!Table1[Unit_Price])</f>
        <v>9543</v>
      </c>
      <c r="H2424">
        <f>_xlfn.XLOOKUP(Table1[[#This Row],[Product_ID]],[1]!Table1[Product_ID],[1]!Table1[Cost])</f>
        <v>4771.5</v>
      </c>
      <c r="I2424">
        <v>3</v>
      </c>
      <c r="J2424">
        <v>5</v>
      </c>
      <c r="K2424">
        <f>Table1[[#This Row],[Quantity]]*Table1[[#This Row],[Unit_Price]]</f>
        <v>28629</v>
      </c>
      <c r="L2424">
        <f>Table1[[#This Row],[Quantity]]*Table1[[#This Row],[Cost]]</f>
        <v>14314.5</v>
      </c>
      <c r="M2424">
        <f>Table1[[#This Row],[Sales]]-Table1[[#This Row],[Total_Cost]]</f>
        <v>14314.5</v>
      </c>
      <c r="N2424" s="1">
        <f>Table1[[#This Row],[Profit]]/Table1[[#This Row],[Sales]]</f>
        <v>0.5</v>
      </c>
      <c r="O2424" t="str">
        <f>TEXT(Table1[[#This Row],[Order_Date]],"mmmm")</f>
        <v>July</v>
      </c>
      <c r="P2424">
        <f>YEAR(Table1[[#This Row],[Order_Date]])</f>
        <v>2024</v>
      </c>
      <c r="Q2424" t="str">
        <f>"Q"&amp;ROUNDUP(MONTH(Table1[[#This Row],[Order_Date]])/3,0)</f>
        <v>Q3</v>
      </c>
    </row>
    <row r="2425" spans="1:17" x14ac:dyDescent="0.25">
      <c r="A2425" t="s">
        <v>4131</v>
      </c>
      <c r="B2425" t="s">
        <v>1918</v>
      </c>
      <c r="C2425" t="s">
        <v>1736</v>
      </c>
      <c r="D2425" t="s">
        <v>49</v>
      </c>
      <c r="E2425" t="str">
        <f>_xlfn.XLOOKUP(Table1[[#This Row],[Product_ID]],[1]!Table1[Product_ID],[1]!Table1[Product_Name])</f>
        <v>Sports Product 65</v>
      </c>
      <c r="F2425" t="str">
        <f>_xlfn.XLOOKUP(Table1[[#This Row],[Product_ID]],[1]!Table1[Product_ID],[1]!Table1[Category])</f>
        <v>Sports</v>
      </c>
      <c r="G2425">
        <f>_xlfn.XLOOKUP(Table1[[#This Row],[Product_ID]],[1]!Table1[Product_ID],[1]!Table1[Unit_Price])</f>
        <v>4421</v>
      </c>
      <c r="H2425">
        <f>_xlfn.XLOOKUP(Table1[[#This Row],[Product_ID]],[1]!Table1[Product_ID],[1]!Table1[Cost])</f>
        <v>3094.7</v>
      </c>
      <c r="I2425">
        <v>1</v>
      </c>
      <c r="J2425">
        <v>15</v>
      </c>
      <c r="K2425">
        <f>Table1[[#This Row],[Quantity]]*Table1[[#This Row],[Unit_Price]]</f>
        <v>4421</v>
      </c>
      <c r="L2425">
        <f>Table1[[#This Row],[Quantity]]*Table1[[#This Row],[Cost]]</f>
        <v>3094.7</v>
      </c>
      <c r="M2425">
        <f>Table1[[#This Row],[Sales]]-Table1[[#This Row],[Total_Cost]]</f>
        <v>1326.3000000000002</v>
      </c>
      <c r="N2425" s="1">
        <f>Table1[[#This Row],[Profit]]/Table1[[#This Row],[Sales]]</f>
        <v>0.30000000000000004</v>
      </c>
      <c r="O2425" t="str">
        <f>TEXT(Table1[[#This Row],[Order_Date]],"mmmm")</f>
        <v>November</v>
      </c>
      <c r="P2425">
        <f>YEAR(Table1[[#This Row],[Order_Date]])</f>
        <v>2025</v>
      </c>
      <c r="Q2425" t="str">
        <f>"Q"&amp;ROUNDUP(MONTH(Table1[[#This Row],[Order_Date]])/3,0)</f>
        <v>Q4</v>
      </c>
    </row>
    <row r="2426" spans="1:17" x14ac:dyDescent="0.25">
      <c r="A2426" t="s">
        <v>4132</v>
      </c>
      <c r="B2426" t="s">
        <v>2406</v>
      </c>
      <c r="C2426" t="s">
        <v>1856</v>
      </c>
      <c r="D2426" t="s">
        <v>206</v>
      </c>
      <c r="E2426" t="str">
        <f>_xlfn.XLOOKUP(Table1[[#This Row],[Product_ID]],[1]!Table1[Product_ID],[1]!Table1[Product_Name])</f>
        <v>Electronics Product 30</v>
      </c>
      <c r="F2426" t="str">
        <f>_xlfn.XLOOKUP(Table1[[#This Row],[Product_ID]],[1]!Table1[Product_ID],[1]!Table1[Category])</f>
        <v>Electronics</v>
      </c>
      <c r="G2426">
        <f>_xlfn.XLOOKUP(Table1[[#This Row],[Product_ID]],[1]!Table1[Product_ID],[1]!Table1[Unit_Price])</f>
        <v>16441</v>
      </c>
      <c r="H2426">
        <f>_xlfn.XLOOKUP(Table1[[#This Row],[Product_ID]],[1]!Table1[Product_ID],[1]!Table1[Cost])</f>
        <v>8220.5</v>
      </c>
      <c r="I2426">
        <v>1</v>
      </c>
      <c r="J2426">
        <v>0</v>
      </c>
      <c r="K2426">
        <f>Table1[[#This Row],[Quantity]]*Table1[[#This Row],[Unit_Price]]</f>
        <v>16441</v>
      </c>
      <c r="L2426">
        <f>Table1[[#This Row],[Quantity]]*Table1[[#This Row],[Cost]]</f>
        <v>8220.5</v>
      </c>
      <c r="M2426">
        <f>Table1[[#This Row],[Sales]]-Table1[[#This Row],[Total_Cost]]</f>
        <v>8220.5</v>
      </c>
      <c r="N2426" s="1">
        <f>Table1[[#This Row],[Profit]]/Table1[[#This Row],[Sales]]</f>
        <v>0.5</v>
      </c>
      <c r="O2426" t="str">
        <f>TEXT(Table1[[#This Row],[Order_Date]],"mmmm")</f>
        <v>June</v>
      </c>
      <c r="P2426">
        <f>YEAR(Table1[[#This Row],[Order_Date]])</f>
        <v>2024</v>
      </c>
      <c r="Q2426" t="str">
        <f>"Q"&amp;ROUNDUP(MONTH(Table1[[#This Row],[Order_Date]])/3,0)</f>
        <v>Q2</v>
      </c>
    </row>
    <row r="2427" spans="1:17" x14ac:dyDescent="0.25">
      <c r="A2427" t="s">
        <v>4133</v>
      </c>
      <c r="B2427" t="s">
        <v>1028</v>
      </c>
      <c r="C2427" t="s">
        <v>2076</v>
      </c>
      <c r="D2427" t="s">
        <v>454</v>
      </c>
      <c r="E2427" t="str">
        <f>_xlfn.XLOOKUP(Table1[[#This Row],[Product_ID]],[1]!Table1[Product_ID],[1]!Table1[Product_Name])</f>
        <v>Home &amp; Kitchen Product 94</v>
      </c>
      <c r="F2427" t="str">
        <f>_xlfn.XLOOKUP(Table1[[#This Row],[Product_ID]],[1]!Table1[Product_ID],[1]!Table1[Category])</f>
        <v>Home &amp; Kitchen</v>
      </c>
      <c r="G2427">
        <f>_xlfn.XLOOKUP(Table1[[#This Row],[Product_ID]],[1]!Table1[Product_ID],[1]!Table1[Unit_Price])</f>
        <v>13434</v>
      </c>
      <c r="H2427">
        <f>_xlfn.XLOOKUP(Table1[[#This Row],[Product_ID]],[1]!Table1[Product_ID],[1]!Table1[Cost])</f>
        <v>9403.7999999999993</v>
      </c>
      <c r="I2427">
        <v>2</v>
      </c>
      <c r="J2427">
        <v>10</v>
      </c>
      <c r="K2427">
        <f>Table1[[#This Row],[Quantity]]*Table1[[#This Row],[Unit_Price]]</f>
        <v>26868</v>
      </c>
      <c r="L2427">
        <f>Table1[[#This Row],[Quantity]]*Table1[[#This Row],[Cost]]</f>
        <v>18807.599999999999</v>
      </c>
      <c r="M2427">
        <f>Table1[[#This Row],[Sales]]-Table1[[#This Row],[Total_Cost]]</f>
        <v>8060.4000000000015</v>
      </c>
      <c r="N2427" s="1">
        <f>Table1[[#This Row],[Profit]]/Table1[[#This Row],[Sales]]</f>
        <v>0.30000000000000004</v>
      </c>
      <c r="O2427" t="str">
        <f>TEXT(Table1[[#This Row],[Order_Date]],"mmmm")</f>
        <v>December</v>
      </c>
      <c r="P2427">
        <f>YEAR(Table1[[#This Row],[Order_Date]])</f>
        <v>2024</v>
      </c>
      <c r="Q2427" t="str">
        <f>"Q"&amp;ROUNDUP(MONTH(Table1[[#This Row],[Order_Date]])/3,0)</f>
        <v>Q4</v>
      </c>
    </row>
    <row r="2428" spans="1:17" x14ac:dyDescent="0.25">
      <c r="A2428" t="s">
        <v>4134</v>
      </c>
      <c r="B2428" t="s">
        <v>4006</v>
      </c>
      <c r="C2428" t="s">
        <v>695</v>
      </c>
      <c r="D2428" t="s">
        <v>37</v>
      </c>
      <c r="E2428" t="str">
        <f>_xlfn.XLOOKUP(Table1[[#This Row],[Product_ID]],[1]!Table1[Product_ID],[1]!Table1[Product_Name])</f>
        <v>Home &amp; Kitchen Product 46</v>
      </c>
      <c r="F2428" t="str">
        <f>_xlfn.XLOOKUP(Table1[[#This Row],[Product_ID]],[1]!Table1[Product_ID],[1]!Table1[Category])</f>
        <v>Home &amp; Kitchen</v>
      </c>
      <c r="G2428">
        <f>_xlfn.XLOOKUP(Table1[[#This Row],[Product_ID]],[1]!Table1[Product_ID],[1]!Table1[Unit_Price])</f>
        <v>10604</v>
      </c>
      <c r="H2428">
        <f>_xlfn.XLOOKUP(Table1[[#This Row],[Product_ID]],[1]!Table1[Product_ID],[1]!Table1[Cost])</f>
        <v>5302</v>
      </c>
      <c r="I2428">
        <v>5</v>
      </c>
      <c r="J2428">
        <v>20</v>
      </c>
      <c r="K2428">
        <f>Table1[[#This Row],[Quantity]]*Table1[[#This Row],[Unit_Price]]</f>
        <v>53020</v>
      </c>
      <c r="L2428">
        <f>Table1[[#This Row],[Quantity]]*Table1[[#This Row],[Cost]]</f>
        <v>26510</v>
      </c>
      <c r="M2428">
        <f>Table1[[#This Row],[Sales]]-Table1[[#This Row],[Total_Cost]]</f>
        <v>26510</v>
      </c>
      <c r="N2428" s="1">
        <f>Table1[[#This Row],[Profit]]/Table1[[#This Row],[Sales]]</f>
        <v>0.5</v>
      </c>
      <c r="O2428" t="str">
        <f>TEXT(Table1[[#This Row],[Order_Date]],"mmmm")</f>
        <v>September</v>
      </c>
      <c r="P2428">
        <f>YEAR(Table1[[#This Row],[Order_Date]])</f>
        <v>2025</v>
      </c>
      <c r="Q2428" t="str">
        <f>"Q"&amp;ROUNDUP(MONTH(Table1[[#This Row],[Order_Date]])/3,0)</f>
        <v>Q3</v>
      </c>
    </row>
    <row r="2429" spans="1:17" x14ac:dyDescent="0.25">
      <c r="A2429" t="s">
        <v>4135</v>
      </c>
      <c r="B2429" t="s">
        <v>1334</v>
      </c>
      <c r="C2429" t="s">
        <v>4136</v>
      </c>
      <c r="D2429" t="s">
        <v>663</v>
      </c>
      <c r="E2429" t="str">
        <f>_xlfn.XLOOKUP(Table1[[#This Row],[Product_ID]],[1]!Table1[Product_ID],[1]!Table1[Product_Name])</f>
        <v>Electronics Product 34</v>
      </c>
      <c r="F2429" t="str">
        <f>_xlfn.XLOOKUP(Table1[[#This Row],[Product_ID]],[1]!Table1[Product_ID],[1]!Table1[Category])</f>
        <v>Electronics</v>
      </c>
      <c r="G2429">
        <f>_xlfn.XLOOKUP(Table1[[#This Row],[Product_ID]],[1]!Table1[Product_ID],[1]!Table1[Unit_Price])</f>
        <v>4860</v>
      </c>
      <c r="H2429">
        <f>_xlfn.XLOOKUP(Table1[[#This Row],[Product_ID]],[1]!Table1[Product_ID],[1]!Table1[Cost])</f>
        <v>2430</v>
      </c>
      <c r="I2429">
        <v>2</v>
      </c>
      <c r="J2429">
        <v>10</v>
      </c>
      <c r="K2429">
        <f>Table1[[#This Row],[Quantity]]*Table1[[#This Row],[Unit_Price]]</f>
        <v>9720</v>
      </c>
      <c r="L2429">
        <f>Table1[[#This Row],[Quantity]]*Table1[[#This Row],[Cost]]</f>
        <v>4860</v>
      </c>
      <c r="M2429">
        <f>Table1[[#This Row],[Sales]]-Table1[[#This Row],[Total_Cost]]</f>
        <v>4860</v>
      </c>
      <c r="N2429" s="1">
        <f>Table1[[#This Row],[Profit]]/Table1[[#This Row],[Sales]]</f>
        <v>0.5</v>
      </c>
      <c r="O2429" t="str">
        <f>TEXT(Table1[[#This Row],[Order_Date]],"mmmm")</f>
        <v>February</v>
      </c>
      <c r="P2429">
        <f>YEAR(Table1[[#This Row],[Order_Date]])</f>
        <v>2024</v>
      </c>
      <c r="Q2429" t="str">
        <f>"Q"&amp;ROUNDUP(MONTH(Table1[[#This Row],[Order_Date]])/3,0)</f>
        <v>Q1</v>
      </c>
    </row>
    <row r="2430" spans="1:17" x14ac:dyDescent="0.25">
      <c r="A2430" t="s">
        <v>4137</v>
      </c>
      <c r="B2430" t="s">
        <v>1986</v>
      </c>
      <c r="C2430" t="s">
        <v>88</v>
      </c>
      <c r="D2430" t="s">
        <v>25</v>
      </c>
      <c r="E2430" t="str">
        <f>_xlfn.XLOOKUP(Table1[[#This Row],[Product_ID]],[1]!Table1[Product_ID],[1]!Table1[Product_Name])</f>
        <v>Sports Product 7</v>
      </c>
      <c r="F2430" t="str">
        <f>_xlfn.XLOOKUP(Table1[[#This Row],[Product_ID]],[1]!Table1[Product_ID],[1]!Table1[Category])</f>
        <v>Sports</v>
      </c>
      <c r="G2430">
        <f>_xlfn.XLOOKUP(Table1[[#This Row],[Product_ID]],[1]!Table1[Product_ID],[1]!Table1[Unit_Price])</f>
        <v>5469</v>
      </c>
      <c r="H2430">
        <f>_xlfn.XLOOKUP(Table1[[#This Row],[Product_ID]],[1]!Table1[Product_ID],[1]!Table1[Cost])</f>
        <v>3281.4</v>
      </c>
      <c r="I2430">
        <v>1</v>
      </c>
      <c r="J2430">
        <v>20</v>
      </c>
      <c r="K2430">
        <f>Table1[[#This Row],[Quantity]]*Table1[[#This Row],[Unit_Price]]</f>
        <v>5469</v>
      </c>
      <c r="L2430">
        <f>Table1[[#This Row],[Quantity]]*Table1[[#This Row],[Cost]]</f>
        <v>3281.4</v>
      </c>
      <c r="M2430">
        <f>Table1[[#This Row],[Sales]]-Table1[[#This Row],[Total_Cost]]</f>
        <v>2187.6</v>
      </c>
      <c r="N2430" s="1">
        <f>Table1[[#This Row],[Profit]]/Table1[[#This Row],[Sales]]</f>
        <v>0.39999999999999997</v>
      </c>
      <c r="O2430" t="str">
        <f>TEXT(Table1[[#This Row],[Order_Date]],"mmmm")</f>
        <v>May</v>
      </c>
      <c r="P2430">
        <f>YEAR(Table1[[#This Row],[Order_Date]])</f>
        <v>2025</v>
      </c>
      <c r="Q2430" t="str">
        <f>"Q"&amp;ROUNDUP(MONTH(Table1[[#This Row],[Order_Date]])/3,0)</f>
        <v>Q2</v>
      </c>
    </row>
    <row r="2431" spans="1:17" x14ac:dyDescent="0.25">
      <c r="A2431" t="s">
        <v>4138</v>
      </c>
      <c r="B2431" t="s">
        <v>866</v>
      </c>
      <c r="C2431" t="s">
        <v>3067</v>
      </c>
      <c r="D2431" t="s">
        <v>654</v>
      </c>
      <c r="E2431" t="str">
        <f>_xlfn.XLOOKUP(Table1[[#This Row],[Product_ID]],[1]!Table1[Product_ID],[1]!Table1[Product_Name])</f>
        <v>Sports Product 40</v>
      </c>
      <c r="F2431" t="str">
        <f>_xlfn.XLOOKUP(Table1[[#This Row],[Product_ID]],[1]!Table1[Product_ID],[1]!Table1[Category])</f>
        <v>Sports</v>
      </c>
      <c r="G2431">
        <f>_xlfn.XLOOKUP(Table1[[#This Row],[Product_ID]],[1]!Table1[Product_ID],[1]!Table1[Unit_Price])</f>
        <v>6724</v>
      </c>
      <c r="H2431">
        <f>_xlfn.XLOOKUP(Table1[[#This Row],[Product_ID]],[1]!Table1[Product_ID],[1]!Table1[Cost])</f>
        <v>4034.4</v>
      </c>
      <c r="I2431">
        <v>2</v>
      </c>
      <c r="J2431">
        <v>20</v>
      </c>
      <c r="K2431">
        <f>Table1[[#This Row],[Quantity]]*Table1[[#This Row],[Unit_Price]]</f>
        <v>13448</v>
      </c>
      <c r="L2431">
        <f>Table1[[#This Row],[Quantity]]*Table1[[#This Row],[Cost]]</f>
        <v>8068.8</v>
      </c>
      <c r="M2431">
        <f>Table1[[#This Row],[Sales]]-Table1[[#This Row],[Total_Cost]]</f>
        <v>5379.2</v>
      </c>
      <c r="N2431" s="1">
        <f>Table1[[#This Row],[Profit]]/Table1[[#This Row],[Sales]]</f>
        <v>0.39999999999999997</v>
      </c>
      <c r="O2431" t="str">
        <f>TEXT(Table1[[#This Row],[Order_Date]],"mmmm")</f>
        <v>June</v>
      </c>
      <c r="P2431">
        <f>YEAR(Table1[[#This Row],[Order_Date]])</f>
        <v>2024</v>
      </c>
      <c r="Q2431" t="str">
        <f>"Q"&amp;ROUNDUP(MONTH(Table1[[#This Row],[Order_Date]])/3,0)</f>
        <v>Q2</v>
      </c>
    </row>
    <row r="2432" spans="1:17" x14ac:dyDescent="0.25">
      <c r="A2432" t="s">
        <v>4139</v>
      </c>
      <c r="B2432" t="s">
        <v>419</v>
      </c>
      <c r="C2432" t="s">
        <v>1842</v>
      </c>
      <c r="D2432" t="s">
        <v>327</v>
      </c>
      <c r="E2432" t="str">
        <f>_xlfn.XLOOKUP(Table1[[#This Row],[Product_ID]],[1]!Table1[Product_ID],[1]!Table1[Product_Name])</f>
        <v>Electronics Product 55</v>
      </c>
      <c r="F2432" t="str">
        <f>_xlfn.XLOOKUP(Table1[[#This Row],[Product_ID]],[1]!Table1[Product_ID],[1]!Table1[Category])</f>
        <v>Electronics</v>
      </c>
      <c r="G2432">
        <f>_xlfn.XLOOKUP(Table1[[#This Row],[Product_ID]],[1]!Table1[Product_ID],[1]!Table1[Unit_Price])</f>
        <v>6621</v>
      </c>
      <c r="H2432">
        <f>_xlfn.XLOOKUP(Table1[[#This Row],[Product_ID]],[1]!Table1[Product_ID],[1]!Table1[Cost])</f>
        <v>3972.6</v>
      </c>
      <c r="I2432">
        <v>2</v>
      </c>
      <c r="J2432">
        <v>15</v>
      </c>
      <c r="K2432">
        <f>Table1[[#This Row],[Quantity]]*Table1[[#This Row],[Unit_Price]]</f>
        <v>13242</v>
      </c>
      <c r="L2432">
        <f>Table1[[#This Row],[Quantity]]*Table1[[#This Row],[Cost]]</f>
        <v>7945.2</v>
      </c>
      <c r="M2432">
        <f>Table1[[#This Row],[Sales]]-Table1[[#This Row],[Total_Cost]]</f>
        <v>5296.8</v>
      </c>
      <c r="N2432" s="1">
        <f>Table1[[#This Row],[Profit]]/Table1[[#This Row],[Sales]]</f>
        <v>0.4</v>
      </c>
      <c r="O2432" t="str">
        <f>TEXT(Table1[[#This Row],[Order_Date]],"mmmm")</f>
        <v>April</v>
      </c>
      <c r="P2432">
        <f>YEAR(Table1[[#This Row],[Order_Date]])</f>
        <v>2025</v>
      </c>
      <c r="Q2432" t="str">
        <f>"Q"&amp;ROUNDUP(MONTH(Table1[[#This Row],[Order_Date]])/3,0)</f>
        <v>Q2</v>
      </c>
    </row>
    <row r="2433" spans="1:17" x14ac:dyDescent="0.25">
      <c r="A2433" t="s">
        <v>4140</v>
      </c>
      <c r="B2433" t="s">
        <v>342</v>
      </c>
      <c r="C2433" t="s">
        <v>2029</v>
      </c>
      <c r="D2433" t="s">
        <v>663</v>
      </c>
      <c r="E2433" t="str">
        <f>_xlfn.XLOOKUP(Table1[[#This Row],[Product_ID]],[1]!Table1[Product_ID],[1]!Table1[Product_Name])</f>
        <v>Electronics Product 34</v>
      </c>
      <c r="F2433" t="str">
        <f>_xlfn.XLOOKUP(Table1[[#This Row],[Product_ID]],[1]!Table1[Product_ID],[1]!Table1[Category])</f>
        <v>Electronics</v>
      </c>
      <c r="G2433">
        <f>_xlfn.XLOOKUP(Table1[[#This Row],[Product_ID]],[1]!Table1[Product_ID],[1]!Table1[Unit_Price])</f>
        <v>4860</v>
      </c>
      <c r="H2433">
        <f>_xlfn.XLOOKUP(Table1[[#This Row],[Product_ID]],[1]!Table1[Product_ID],[1]!Table1[Cost])</f>
        <v>2430</v>
      </c>
      <c r="I2433">
        <v>4</v>
      </c>
      <c r="J2433">
        <v>15</v>
      </c>
      <c r="K2433">
        <f>Table1[[#This Row],[Quantity]]*Table1[[#This Row],[Unit_Price]]</f>
        <v>19440</v>
      </c>
      <c r="L2433">
        <f>Table1[[#This Row],[Quantity]]*Table1[[#This Row],[Cost]]</f>
        <v>9720</v>
      </c>
      <c r="M2433">
        <f>Table1[[#This Row],[Sales]]-Table1[[#This Row],[Total_Cost]]</f>
        <v>9720</v>
      </c>
      <c r="N2433" s="1">
        <f>Table1[[#This Row],[Profit]]/Table1[[#This Row],[Sales]]</f>
        <v>0.5</v>
      </c>
      <c r="O2433" t="str">
        <f>TEXT(Table1[[#This Row],[Order_Date]],"mmmm")</f>
        <v>February</v>
      </c>
      <c r="P2433">
        <f>YEAR(Table1[[#This Row],[Order_Date]])</f>
        <v>2025</v>
      </c>
      <c r="Q2433" t="str">
        <f>"Q"&amp;ROUNDUP(MONTH(Table1[[#This Row],[Order_Date]])/3,0)</f>
        <v>Q1</v>
      </c>
    </row>
    <row r="2434" spans="1:17" x14ac:dyDescent="0.25">
      <c r="A2434" t="s">
        <v>4141</v>
      </c>
      <c r="B2434" t="s">
        <v>3624</v>
      </c>
      <c r="C2434" t="s">
        <v>3599</v>
      </c>
      <c r="D2434" t="s">
        <v>96</v>
      </c>
      <c r="E2434" t="str">
        <f>_xlfn.XLOOKUP(Table1[[#This Row],[Product_ID]],[1]!Table1[Product_ID],[1]!Table1[Product_Name])</f>
        <v>Electronics Product 91</v>
      </c>
      <c r="F2434" t="str">
        <f>_xlfn.XLOOKUP(Table1[[#This Row],[Product_ID]],[1]!Table1[Product_ID],[1]!Table1[Category])</f>
        <v>Electronics</v>
      </c>
      <c r="G2434">
        <f>_xlfn.XLOOKUP(Table1[[#This Row],[Product_ID]],[1]!Table1[Product_ID],[1]!Table1[Unit_Price])</f>
        <v>45348</v>
      </c>
      <c r="H2434">
        <f>_xlfn.XLOOKUP(Table1[[#This Row],[Product_ID]],[1]!Table1[Product_ID],[1]!Table1[Cost])</f>
        <v>27208.799999999999</v>
      </c>
      <c r="I2434">
        <v>2</v>
      </c>
      <c r="J2434">
        <v>15</v>
      </c>
      <c r="K2434">
        <f>Table1[[#This Row],[Quantity]]*Table1[[#This Row],[Unit_Price]]</f>
        <v>90696</v>
      </c>
      <c r="L2434">
        <f>Table1[[#This Row],[Quantity]]*Table1[[#This Row],[Cost]]</f>
        <v>54417.599999999999</v>
      </c>
      <c r="M2434">
        <f>Table1[[#This Row],[Sales]]-Table1[[#This Row],[Total_Cost]]</f>
        <v>36278.400000000001</v>
      </c>
      <c r="N2434" s="1">
        <f>Table1[[#This Row],[Profit]]/Table1[[#This Row],[Sales]]</f>
        <v>0.4</v>
      </c>
      <c r="O2434" t="str">
        <f>TEXT(Table1[[#This Row],[Order_Date]],"mmmm")</f>
        <v>February</v>
      </c>
      <c r="P2434">
        <f>YEAR(Table1[[#This Row],[Order_Date]])</f>
        <v>2025</v>
      </c>
      <c r="Q2434" t="str">
        <f>"Q"&amp;ROUNDUP(MONTH(Table1[[#This Row],[Order_Date]])/3,0)</f>
        <v>Q1</v>
      </c>
    </row>
    <row r="2435" spans="1:17" x14ac:dyDescent="0.25">
      <c r="A2435" t="s">
        <v>4142</v>
      </c>
      <c r="B2435" t="s">
        <v>2413</v>
      </c>
      <c r="C2435" t="s">
        <v>1662</v>
      </c>
      <c r="D2435" t="s">
        <v>281</v>
      </c>
      <c r="E2435" t="str">
        <f>_xlfn.XLOOKUP(Table1[[#This Row],[Product_ID]],[1]!Table1[Product_ID],[1]!Table1[Product_Name])</f>
        <v>Sports Product 9</v>
      </c>
      <c r="F2435" t="str">
        <f>_xlfn.XLOOKUP(Table1[[#This Row],[Product_ID]],[1]!Table1[Product_ID],[1]!Table1[Category])</f>
        <v>Sports</v>
      </c>
      <c r="G2435">
        <f>_xlfn.XLOOKUP(Table1[[#This Row],[Product_ID]],[1]!Table1[Product_ID],[1]!Table1[Unit_Price])</f>
        <v>10891</v>
      </c>
      <c r="H2435">
        <f>_xlfn.XLOOKUP(Table1[[#This Row],[Product_ID]],[1]!Table1[Product_ID],[1]!Table1[Cost])</f>
        <v>5445.5</v>
      </c>
      <c r="I2435">
        <v>2</v>
      </c>
      <c r="J2435">
        <v>10</v>
      </c>
      <c r="K2435">
        <f>Table1[[#This Row],[Quantity]]*Table1[[#This Row],[Unit_Price]]</f>
        <v>21782</v>
      </c>
      <c r="L2435">
        <f>Table1[[#This Row],[Quantity]]*Table1[[#This Row],[Cost]]</f>
        <v>10891</v>
      </c>
      <c r="M2435">
        <f>Table1[[#This Row],[Sales]]-Table1[[#This Row],[Total_Cost]]</f>
        <v>10891</v>
      </c>
      <c r="N2435" s="1">
        <f>Table1[[#This Row],[Profit]]/Table1[[#This Row],[Sales]]</f>
        <v>0.5</v>
      </c>
      <c r="O2435" t="str">
        <f>TEXT(Table1[[#This Row],[Order_Date]],"mmmm")</f>
        <v>July</v>
      </c>
      <c r="P2435">
        <f>YEAR(Table1[[#This Row],[Order_Date]])</f>
        <v>2025</v>
      </c>
      <c r="Q2435" t="str">
        <f>"Q"&amp;ROUNDUP(MONTH(Table1[[#This Row],[Order_Date]])/3,0)</f>
        <v>Q3</v>
      </c>
    </row>
    <row r="2436" spans="1:17" x14ac:dyDescent="0.25">
      <c r="A2436" t="s">
        <v>4143</v>
      </c>
      <c r="B2436" t="s">
        <v>617</v>
      </c>
      <c r="C2436" t="s">
        <v>4144</v>
      </c>
      <c r="D2436" t="s">
        <v>21</v>
      </c>
      <c r="E2436" t="str">
        <f>_xlfn.XLOOKUP(Table1[[#This Row],[Product_ID]],[1]!Table1[Product_ID],[1]!Table1[Product_Name])</f>
        <v>Electronics Product 77</v>
      </c>
      <c r="F2436" t="str">
        <f>_xlfn.XLOOKUP(Table1[[#This Row],[Product_ID]],[1]!Table1[Product_ID],[1]!Table1[Category])</f>
        <v>Electronics</v>
      </c>
      <c r="G2436">
        <f>_xlfn.XLOOKUP(Table1[[#This Row],[Product_ID]],[1]!Table1[Product_ID],[1]!Table1[Unit_Price])</f>
        <v>42787</v>
      </c>
      <c r="H2436">
        <f>_xlfn.XLOOKUP(Table1[[#This Row],[Product_ID]],[1]!Table1[Product_ID],[1]!Table1[Cost])</f>
        <v>29950.9</v>
      </c>
      <c r="I2436">
        <v>3</v>
      </c>
      <c r="J2436">
        <v>5</v>
      </c>
      <c r="K2436">
        <f>Table1[[#This Row],[Quantity]]*Table1[[#This Row],[Unit_Price]]</f>
        <v>128361</v>
      </c>
      <c r="L2436">
        <f>Table1[[#This Row],[Quantity]]*Table1[[#This Row],[Cost]]</f>
        <v>89852.700000000012</v>
      </c>
      <c r="M2436">
        <f>Table1[[#This Row],[Sales]]-Table1[[#This Row],[Total_Cost]]</f>
        <v>38508.299999999988</v>
      </c>
      <c r="N2436" s="1">
        <f>Table1[[#This Row],[Profit]]/Table1[[#This Row],[Sales]]</f>
        <v>0.29999999999999993</v>
      </c>
      <c r="O2436" t="str">
        <f>TEXT(Table1[[#This Row],[Order_Date]],"mmmm")</f>
        <v>October</v>
      </c>
      <c r="P2436">
        <f>YEAR(Table1[[#This Row],[Order_Date]])</f>
        <v>2025</v>
      </c>
      <c r="Q2436" t="str">
        <f>"Q"&amp;ROUNDUP(MONTH(Table1[[#This Row],[Order_Date]])/3,0)</f>
        <v>Q4</v>
      </c>
    </row>
    <row r="2437" spans="1:17" x14ac:dyDescent="0.25">
      <c r="A2437" t="s">
        <v>4145</v>
      </c>
      <c r="B2437" t="s">
        <v>2774</v>
      </c>
      <c r="C2437" t="s">
        <v>821</v>
      </c>
      <c r="D2437" t="s">
        <v>567</v>
      </c>
      <c r="E2437" t="str">
        <f>_xlfn.XLOOKUP(Table1[[#This Row],[Product_ID]],[1]!Table1[Product_ID],[1]!Table1[Product_Name])</f>
        <v>Beauty Product 52</v>
      </c>
      <c r="F2437" t="str">
        <f>_xlfn.XLOOKUP(Table1[[#This Row],[Product_ID]],[1]!Table1[Product_ID],[1]!Table1[Category])</f>
        <v>Beauty</v>
      </c>
      <c r="G2437">
        <f>_xlfn.XLOOKUP(Table1[[#This Row],[Product_ID]],[1]!Table1[Product_ID],[1]!Table1[Unit_Price])</f>
        <v>192</v>
      </c>
      <c r="H2437">
        <f>_xlfn.XLOOKUP(Table1[[#This Row],[Product_ID]],[1]!Table1[Product_ID],[1]!Table1[Cost])</f>
        <v>96</v>
      </c>
      <c r="I2437">
        <v>5</v>
      </c>
      <c r="J2437">
        <v>5</v>
      </c>
      <c r="K2437">
        <f>Table1[[#This Row],[Quantity]]*Table1[[#This Row],[Unit_Price]]</f>
        <v>960</v>
      </c>
      <c r="L2437">
        <f>Table1[[#This Row],[Quantity]]*Table1[[#This Row],[Cost]]</f>
        <v>480</v>
      </c>
      <c r="M2437">
        <f>Table1[[#This Row],[Sales]]-Table1[[#This Row],[Total_Cost]]</f>
        <v>480</v>
      </c>
      <c r="N2437" s="1">
        <f>Table1[[#This Row],[Profit]]/Table1[[#This Row],[Sales]]</f>
        <v>0.5</v>
      </c>
      <c r="O2437" t="str">
        <f>TEXT(Table1[[#This Row],[Order_Date]],"mmmm")</f>
        <v>September</v>
      </c>
      <c r="P2437">
        <f>YEAR(Table1[[#This Row],[Order_Date]])</f>
        <v>2024</v>
      </c>
      <c r="Q2437" t="str">
        <f>"Q"&amp;ROUNDUP(MONTH(Table1[[#This Row],[Order_Date]])/3,0)</f>
        <v>Q3</v>
      </c>
    </row>
    <row r="2438" spans="1:17" x14ac:dyDescent="0.25">
      <c r="A2438" t="s">
        <v>4146</v>
      </c>
      <c r="B2438" t="s">
        <v>1466</v>
      </c>
      <c r="C2438" t="s">
        <v>1728</v>
      </c>
      <c r="D2438" t="s">
        <v>237</v>
      </c>
      <c r="E2438" t="str">
        <f>_xlfn.XLOOKUP(Table1[[#This Row],[Product_ID]],[1]!Table1[Product_ID],[1]!Table1[Product_Name])</f>
        <v>Sports Product 61</v>
      </c>
      <c r="F2438" t="str">
        <f>_xlfn.XLOOKUP(Table1[[#This Row],[Product_ID]],[1]!Table1[Product_ID],[1]!Table1[Category])</f>
        <v>Sports</v>
      </c>
      <c r="G2438">
        <f>_xlfn.XLOOKUP(Table1[[#This Row],[Product_ID]],[1]!Table1[Product_ID],[1]!Table1[Unit_Price])</f>
        <v>7170</v>
      </c>
      <c r="H2438">
        <f>_xlfn.XLOOKUP(Table1[[#This Row],[Product_ID]],[1]!Table1[Product_ID],[1]!Table1[Cost])</f>
        <v>3585</v>
      </c>
      <c r="I2438">
        <v>4</v>
      </c>
      <c r="J2438">
        <v>20</v>
      </c>
      <c r="K2438">
        <f>Table1[[#This Row],[Quantity]]*Table1[[#This Row],[Unit_Price]]</f>
        <v>28680</v>
      </c>
      <c r="L2438">
        <f>Table1[[#This Row],[Quantity]]*Table1[[#This Row],[Cost]]</f>
        <v>14340</v>
      </c>
      <c r="M2438">
        <f>Table1[[#This Row],[Sales]]-Table1[[#This Row],[Total_Cost]]</f>
        <v>14340</v>
      </c>
      <c r="N2438" s="1">
        <f>Table1[[#This Row],[Profit]]/Table1[[#This Row],[Sales]]</f>
        <v>0.5</v>
      </c>
      <c r="O2438" t="str">
        <f>TEXT(Table1[[#This Row],[Order_Date]],"mmmm")</f>
        <v>September</v>
      </c>
      <c r="P2438">
        <f>YEAR(Table1[[#This Row],[Order_Date]])</f>
        <v>2025</v>
      </c>
      <c r="Q2438" t="str">
        <f>"Q"&amp;ROUNDUP(MONTH(Table1[[#This Row],[Order_Date]])/3,0)</f>
        <v>Q3</v>
      </c>
    </row>
    <row r="2439" spans="1:17" x14ac:dyDescent="0.25">
      <c r="A2439" t="s">
        <v>4147</v>
      </c>
      <c r="B2439" t="s">
        <v>2147</v>
      </c>
      <c r="C2439" t="s">
        <v>369</v>
      </c>
      <c r="D2439" t="s">
        <v>297</v>
      </c>
      <c r="E2439" t="str">
        <f>_xlfn.XLOOKUP(Table1[[#This Row],[Product_ID]],[1]!Table1[Product_ID],[1]!Table1[Product_Name])</f>
        <v>Home &amp; Kitchen Product 64</v>
      </c>
      <c r="F2439" t="str">
        <f>_xlfn.XLOOKUP(Table1[[#This Row],[Product_ID]],[1]!Table1[Product_ID],[1]!Table1[Category])</f>
        <v>Home &amp; Kitchen</v>
      </c>
      <c r="G2439">
        <f>_xlfn.XLOOKUP(Table1[[#This Row],[Product_ID]],[1]!Table1[Product_ID],[1]!Table1[Unit_Price])</f>
        <v>8274</v>
      </c>
      <c r="H2439">
        <f>_xlfn.XLOOKUP(Table1[[#This Row],[Product_ID]],[1]!Table1[Product_ID],[1]!Table1[Cost])</f>
        <v>5791.8</v>
      </c>
      <c r="I2439">
        <v>1</v>
      </c>
      <c r="J2439">
        <v>10</v>
      </c>
      <c r="K2439">
        <f>Table1[[#This Row],[Quantity]]*Table1[[#This Row],[Unit_Price]]</f>
        <v>8274</v>
      </c>
      <c r="L2439">
        <f>Table1[[#This Row],[Quantity]]*Table1[[#This Row],[Cost]]</f>
        <v>5791.8</v>
      </c>
      <c r="M2439">
        <f>Table1[[#This Row],[Sales]]-Table1[[#This Row],[Total_Cost]]</f>
        <v>2482.1999999999998</v>
      </c>
      <c r="N2439" s="1">
        <f>Table1[[#This Row],[Profit]]/Table1[[#This Row],[Sales]]</f>
        <v>0.3</v>
      </c>
      <c r="O2439" t="str">
        <f>TEXT(Table1[[#This Row],[Order_Date]],"mmmm")</f>
        <v>June</v>
      </c>
      <c r="P2439">
        <f>YEAR(Table1[[#This Row],[Order_Date]])</f>
        <v>2024</v>
      </c>
      <c r="Q2439" t="str">
        <f>"Q"&amp;ROUNDUP(MONTH(Table1[[#This Row],[Order_Date]])/3,0)</f>
        <v>Q2</v>
      </c>
    </row>
    <row r="2440" spans="1:17" x14ac:dyDescent="0.25">
      <c r="A2440" t="s">
        <v>4148</v>
      </c>
      <c r="B2440" t="s">
        <v>2627</v>
      </c>
      <c r="C2440" t="s">
        <v>1428</v>
      </c>
      <c r="D2440" t="s">
        <v>157</v>
      </c>
      <c r="E2440" t="str">
        <f>_xlfn.XLOOKUP(Table1[[#This Row],[Product_ID]],[1]!Table1[Product_ID],[1]!Table1[Product_Name])</f>
        <v>Sports Product 89</v>
      </c>
      <c r="F2440" t="str">
        <f>_xlfn.XLOOKUP(Table1[[#This Row],[Product_ID]],[1]!Table1[Product_ID],[1]!Table1[Category])</f>
        <v>Sports</v>
      </c>
      <c r="G2440">
        <f>_xlfn.XLOOKUP(Table1[[#This Row],[Product_ID]],[1]!Table1[Product_ID],[1]!Table1[Unit_Price])</f>
        <v>2956</v>
      </c>
      <c r="H2440">
        <f>_xlfn.XLOOKUP(Table1[[#This Row],[Product_ID]],[1]!Table1[Product_ID],[1]!Table1[Cost])</f>
        <v>1478</v>
      </c>
      <c r="I2440">
        <v>4</v>
      </c>
      <c r="J2440">
        <v>0</v>
      </c>
      <c r="K2440">
        <f>Table1[[#This Row],[Quantity]]*Table1[[#This Row],[Unit_Price]]</f>
        <v>11824</v>
      </c>
      <c r="L2440">
        <f>Table1[[#This Row],[Quantity]]*Table1[[#This Row],[Cost]]</f>
        <v>5912</v>
      </c>
      <c r="M2440">
        <f>Table1[[#This Row],[Sales]]-Table1[[#This Row],[Total_Cost]]</f>
        <v>5912</v>
      </c>
      <c r="N2440" s="1">
        <f>Table1[[#This Row],[Profit]]/Table1[[#This Row],[Sales]]</f>
        <v>0.5</v>
      </c>
      <c r="O2440" t="str">
        <f>TEXT(Table1[[#This Row],[Order_Date]],"mmmm")</f>
        <v>March</v>
      </c>
      <c r="P2440">
        <f>YEAR(Table1[[#This Row],[Order_Date]])</f>
        <v>2024</v>
      </c>
      <c r="Q2440" t="str">
        <f>"Q"&amp;ROUNDUP(MONTH(Table1[[#This Row],[Order_Date]])/3,0)</f>
        <v>Q1</v>
      </c>
    </row>
    <row r="2441" spans="1:17" x14ac:dyDescent="0.25">
      <c r="A2441" t="s">
        <v>4149</v>
      </c>
      <c r="B2441" t="s">
        <v>446</v>
      </c>
      <c r="C2441" t="s">
        <v>854</v>
      </c>
      <c r="D2441" t="s">
        <v>461</v>
      </c>
      <c r="E2441" t="str">
        <f>_xlfn.XLOOKUP(Table1[[#This Row],[Product_ID]],[1]!Table1[Product_ID],[1]!Table1[Product_Name])</f>
        <v>Beauty Product 13</v>
      </c>
      <c r="F2441" t="str">
        <f>_xlfn.XLOOKUP(Table1[[#This Row],[Product_ID]],[1]!Table1[Product_ID],[1]!Table1[Category])</f>
        <v>Beauty</v>
      </c>
      <c r="G2441">
        <f>_xlfn.XLOOKUP(Table1[[#This Row],[Product_ID]],[1]!Table1[Product_ID],[1]!Table1[Unit_Price])</f>
        <v>639</v>
      </c>
      <c r="H2441">
        <f>_xlfn.XLOOKUP(Table1[[#This Row],[Product_ID]],[1]!Table1[Product_ID],[1]!Table1[Cost])</f>
        <v>319.5</v>
      </c>
      <c r="I2441">
        <v>1</v>
      </c>
      <c r="J2441">
        <v>10</v>
      </c>
      <c r="K2441">
        <f>Table1[[#This Row],[Quantity]]*Table1[[#This Row],[Unit_Price]]</f>
        <v>639</v>
      </c>
      <c r="L2441">
        <f>Table1[[#This Row],[Quantity]]*Table1[[#This Row],[Cost]]</f>
        <v>319.5</v>
      </c>
      <c r="M2441">
        <f>Table1[[#This Row],[Sales]]-Table1[[#This Row],[Total_Cost]]</f>
        <v>319.5</v>
      </c>
      <c r="N2441" s="1">
        <f>Table1[[#This Row],[Profit]]/Table1[[#This Row],[Sales]]</f>
        <v>0.5</v>
      </c>
      <c r="O2441" t="str">
        <f>TEXT(Table1[[#This Row],[Order_Date]],"mmmm")</f>
        <v>December</v>
      </c>
      <c r="P2441">
        <f>YEAR(Table1[[#This Row],[Order_Date]])</f>
        <v>2025</v>
      </c>
      <c r="Q2441" t="str">
        <f>"Q"&amp;ROUNDUP(MONTH(Table1[[#This Row],[Order_Date]])/3,0)</f>
        <v>Q4</v>
      </c>
    </row>
    <row r="2442" spans="1:17" x14ac:dyDescent="0.25">
      <c r="A2442" t="s">
        <v>4150</v>
      </c>
      <c r="B2442" t="s">
        <v>492</v>
      </c>
      <c r="C2442" t="s">
        <v>767</v>
      </c>
      <c r="D2442" t="s">
        <v>37</v>
      </c>
      <c r="E2442" t="str">
        <f>_xlfn.XLOOKUP(Table1[[#This Row],[Product_ID]],[1]!Table1[Product_ID],[1]!Table1[Product_Name])</f>
        <v>Home &amp; Kitchen Product 46</v>
      </c>
      <c r="F2442" t="str">
        <f>_xlfn.XLOOKUP(Table1[[#This Row],[Product_ID]],[1]!Table1[Product_ID],[1]!Table1[Category])</f>
        <v>Home &amp; Kitchen</v>
      </c>
      <c r="G2442">
        <f>_xlfn.XLOOKUP(Table1[[#This Row],[Product_ID]],[1]!Table1[Product_ID],[1]!Table1[Unit_Price])</f>
        <v>10604</v>
      </c>
      <c r="H2442">
        <f>_xlfn.XLOOKUP(Table1[[#This Row],[Product_ID]],[1]!Table1[Product_ID],[1]!Table1[Cost])</f>
        <v>5302</v>
      </c>
      <c r="I2442">
        <v>4</v>
      </c>
      <c r="J2442">
        <v>0</v>
      </c>
      <c r="K2442">
        <f>Table1[[#This Row],[Quantity]]*Table1[[#This Row],[Unit_Price]]</f>
        <v>42416</v>
      </c>
      <c r="L2442">
        <f>Table1[[#This Row],[Quantity]]*Table1[[#This Row],[Cost]]</f>
        <v>21208</v>
      </c>
      <c r="M2442">
        <f>Table1[[#This Row],[Sales]]-Table1[[#This Row],[Total_Cost]]</f>
        <v>21208</v>
      </c>
      <c r="N2442" s="1">
        <f>Table1[[#This Row],[Profit]]/Table1[[#This Row],[Sales]]</f>
        <v>0.5</v>
      </c>
      <c r="O2442" t="str">
        <f>TEXT(Table1[[#This Row],[Order_Date]],"mmmm")</f>
        <v>June</v>
      </c>
      <c r="P2442">
        <f>YEAR(Table1[[#This Row],[Order_Date]])</f>
        <v>2025</v>
      </c>
      <c r="Q2442" t="str">
        <f>"Q"&amp;ROUNDUP(MONTH(Table1[[#This Row],[Order_Date]])/3,0)</f>
        <v>Q2</v>
      </c>
    </row>
    <row r="2443" spans="1:17" x14ac:dyDescent="0.25">
      <c r="A2443" t="s">
        <v>4151</v>
      </c>
      <c r="B2443" t="s">
        <v>1036</v>
      </c>
      <c r="C2443" t="s">
        <v>3579</v>
      </c>
      <c r="D2443" t="s">
        <v>898</v>
      </c>
      <c r="E2443" t="str">
        <f>_xlfn.XLOOKUP(Table1[[#This Row],[Product_ID]],[1]!Table1[Product_ID],[1]!Table1[Product_Name])</f>
        <v>Sports Product 29</v>
      </c>
      <c r="F2443" t="str">
        <f>_xlfn.XLOOKUP(Table1[[#This Row],[Product_ID]],[1]!Table1[Product_ID],[1]!Table1[Category])</f>
        <v>Sports</v>
      </c>
      <c r="G2443">
        <f>_xlfn.XLOOKUP(Table1[[#This Row],[Product_ID]],[1]!Table1[Product_ID],[1]!Table1[Unit_Price])</f>
        <v>2105</v>
      </c>
      <c r="H2443">
        <f>_xlfn.XLOOKUP(Table1[[#This Row],[Product_ID]],[1]!Table1[Product_ID],[1]!Table1[Cost])</f>
        <v>1263</v>
      </c>
      <c r="I2443">
        <v>2</v>
      </c>
      <c r="J2443">
        <v>5</v>
      </c>
      <c r="K2443">
        <f>Table1[[#This Row],[Quantity]]*Table1[[#This Row],[Unit_Price]]</f>
        <v>4210</v>
      </c>
      <c r="L2443">
        <f>Table1[[#This Row],[Quantity]]*Table1[[#This Row],[Cost]]</f>
        <v>2526</v>
      </c>
      <c r="M2443">
        <f>Table1[[#This Row],[Sales]]-Table1[[#This Row],[Total_Cost]]</f>
        <v>1684</v>
      </c>
      <c r="N2443" s="1">
        <f>Table1[[#This Row],[Profit]]/Table1[[#This Row],[Sales]]</f>
        <v>0.4</v>
      </c>
      <c r="O2443" t="str">
        <f>TEXT(Table1[[#This Row],[Order_Date]],"mmmm")</f>
        <v>February</v>
      </c>
      <c r="P2443">
        <f>YEAR(Table1[[#This Row],[Order_Date]])</f>
        <v>2025</v>
      </c>
      <c r="Q2443" t="str">
        <f>"Q"&amp;ROUNDUP(MONTH(Table1[[#This Row],[Order_Date]])/3,0)</f>
        <v>Q1</v>
      </c>
    </row>
    <row r="2444" spans="1:17" x14ac:dyDescent="0.25">
      <c r="A2444" t="s">
        <v>4152</v>
      </c>
      <c r="B2444" t="s">
        <v>364</v>
      </c>
      <c r="C2444" t="s">
        <v>1678</v>
      </c>
      <c r="D2444" t="s">
        <v>199</v>
      </c>
      <c r="E2444" t="str">
        <f>_xlfn.XLOOKUP(Table1[[#This Row],[Product_ID]],[1]!Table1[Product_ID],[1]!Table1[Product_Name])</f>
        <v>Sports Product 19</v>
      </c>
      <c r="F2444" t="str">
        <f>_xlfn.XLOOKUP(Table1[[#This Row],[Product_ID]],[1]!Table1[Product_ID],[1]!Table1[Category])</f>
        <v>Sports</v>
      </c>
      <c r="G2444">
        <f>_xlfn.XLOOKUP(Table1[[#This Row],[Product_ID]],[1]!Table1[Product_ID],[1]!Table1[Unit_Price])</f>
        <v>11395</v>
      </c>
      <c r="H2444">
        <f>_xlfn.XLOOKUP(Table1[[#This Row],[Product_ID]],[1]!Table1[Product_ID],[1]!Table1[Cost])</f>
        <v>5697.5</v>
      </c>
      <c r="I2444">
        <v>2</v>
      </c>
      <c r="J2444">
        <v>5</v>
      </c>
      <c r="K2444">
        <f>Table1[[#This Row],[Quantity]]*Table1[[#This Row],[Unit_Price]]</f>
        <v>22790</v>
      </c>
      <c r="L2444">
        <f>Table1[[#This Row],[Quantity]]*Table1[[#This Row],[Cost]]</f>
        <v>11395</v>
      </c>
      <c r="M2444">
        <f>Table1[[#This Row],[Sales]]-Table1[[#This Row],[Total_Cost]]</f>
        <v>11395</v>
      </c>
      <c r="N2444" s="1">
        <f>Table1[[#This Row],[Profit]]/Table1[[#This Row],[Sales]]</f>
        <v>0.5</v>
      </c>
      <c r="O2444" t="str">
        <f>TEXT(Table1[[#This Row],[Order_Date]],"mmmm")</f>
        <v>July</v>
      </c>
      <c r="P2444">
        <f>YEAR(Table1[[#This Row],[Order_Date]])</f>
        <v>2025</v>
      </c>
      <c r="Q2444" t="str">
        <f>"Q"&amp;ROUNDUP(MONTH(Table1[[#This Row],[Order_Date]])/3,0)</f>
        <v>Q3</v>
      </c>
    </row>
    <row r="2445" spans="1:17" x14ac:dyDescent="0.25">
      <c r="A2445" t="s">
        <v>4153</v>
      </c>
      <c r="B2445" t="s">
        <v>459</v>
      </c>
      <c r="C2445" t="s">
        <v>3534</v>
      </c>
      <c r="D2445" t="s">
        <v>304</v>
      </c>
      <c r="E2445" t="str">
        <f>_xlfn.XLOOKUP(Table1[[#This Row],[Product_ID]],[1]!Table1[Product_ID],[1]!Table1[Product_Name])</f>
        <v>Sports Product 67</v>
      </c>
      <c r="F2445" t="str">
        <f>_xlfn.XLOOKUP(Table1[[#This Row],[Product_ID]],[1]!Table1[Product_ID],[1]!Table1[Category])</f>
        <v>Sports</v>
      </c>
      <c r="G2445">
        <f>_xlfn.XLOOKUP(Table1[[#This Row],[Product_ID]],[1]!Table1[Product_ID],[1]!Table1[Unit_Price])</f>
        <v>1463</v>
      </c>
      <c r="H2445">
        <f>_xlfn.XLOOKUP(Table1[[#This Row],[Product_ID]],[1]!Table1[Product_ID],[1]!Table1[Cost])</f>
        <v>731.5</v>
      </c>
      <c r="I2445">
        <v>5</v>
      </c>
      <c r="J2445">
        <v>20</v>
      </c>
      <c r="K2445">
        <f>Table1[[#This Row],[Quantity]]*Table1[[#This Row],[Unit_Price]]</f>
        <v>7315</v>
      </c>
      <c r="L2445">
        <f>Table1[[#This Row],[Quantity]]*Table1[[#This Row],[Cost]]</f>
        <v>3657.5</v>
      </c>
      <c r="M2445">
        <f>Table1[[#This Row],[Sales]]-Table1[[#This Row],[Total_Cost]]</f>
        <v>3657.5</v>
      </c>
      <c r="N2445" s="1">
        <f>Table1[[#This Row],[Profit]]/Table1[[#This Row],[Sales]]</f>
        <v>0.5</v>
      </c>
      <c r="O2445" t="str">
        <f>TEXT(Table1[[#This Row],[Order_Date]],"mmmm")</f>
        <v>June</v>
      </c>
      <c r="P2445">
        <f>YEAR(Table1[[#This Row],[Order_Date]])</f>
        <v>2025</v>
      </c>
      <c r="Q2445" t="str">
        <f>"Q"&amp;ROUNDUP(MONTH(Table1[[#This Row],[Order_Date]])/3,0)</f>
        <v>Q2</v>
      </c>
    </row>
    <row r="2446" spans="1:17" x14ac:dyDescent="0.25">
      <c r="A2446" t="s">
        <v>4154</v>
      </c>
      <c r="B2446" t="s">
        <v>603</v>
      </c>
      <c r="C2446" t="s">
        <v>3014</v>
      </c>
      <c r="D2446" t="s">
        <v>189</v>
      </c>
      <c r="E2446" t="str">
        <f>_xlfn.XLOOKUP(Table1[[#This Row],[Product_ID]],[1]!Table1[Product_ID],[1]!Table1[Product_Name])</f>
        <v>Home &amp; Kitchen Product 79</v>
      </c>
      <c r="F2446" t="str">
        <f>_xlfn.XLOOKUP(Table1[[#This Row],[Product_ID]],[1]!Table1[Product_ID],[1]!Table1[Category])</f>
        <v>Home &amp; Kitchen</v>
      </c>
      <c r="G2446">
        <f>_xlfn.XLOOKUP(Table1[[#This Row],[Product_ID]],[1]!Table1[Product_ID],[1]!Table1[Unit_Price])</f>
        <v>10900</v>
      </c>
      <c r="H2446">
        <f>_xlfn.XLOOKUP(Table1[[#This Row],[Product_ID]],[1]!Table1[Product_ID],[1]!Table1[Cost])</f>
        <v>5450</v>
      </c>
      <c r="I2446">
        <v>3</v>
      </c>
      <c r="J2446">
        <v>15</v>
      </c>
      <c r="K2446">
        <f>Table1[[#This Row],[Quantity]]*Table1[[#This Row],[Unit_Price]]</f>
        <v>32700</v>
      </c>
      <c r="L2446">
        <f>Table1[[#This Row],[Quantity]]*Table1[[#This Row],[Cost]]</f>
        <v>16350</v>
      </c>
      <c r="M2446">
        <f>Table1[[#This Row],[Sales]]-Table1[[#This Row],[Total_Cost]]</f>
        <v>16350</v>
      </c>
      <c r="N2446" s="1">
        <f>Table1[[#This Row],[Profit]]/Table1[[#This Row],[Sales]]</f>
        <v>0.5</v>
      </c>
      <c r="O2446" t="str">
        <f>TEXT(Table1[[#This Row],[Order_Date]],"mmmm")</f>
        <v>June</v>
      </c>
      <c r="P2446">
        <f>YEAR(Table1[[#This Row],[Order_Date]])</f>
        <v>2024</v>
      </c>
      <c r="Q2446" t="str">
        <f>"Q"&amp;ROUNDUP(MONTH(Table1[[#This Row],[Order_Date]])/3,0)</f>
        <v>Q2</v>
      </c>
    </row>
    <row r="2447" spans="1:17" x14ac:dyDescent="0.25">
      <c r="A2447" t="s">
        <v>4155</v>
      </c>
      <c r="B2447" t="s">
        <v>19</v>
      </c>
      <c r="C2447" t="s">
        <v>557</v>
      </c>
      <c r="D2447" t="s">
        <v>628</v>
      </c>
      <c r="E2447" t="str">
        <f>_xlfn.XLOOKUP(Table1[[#This Row],[Product_ID]],[1]!Table1[Product_ID],[1]!Table1[Product_Name])</f>
        <v>Sports Product 97</v>
      </c>
      <c r="F2447" t="str">
        <f>_xlfn.XLOOKUP(Table1[[#This Row],[Product_ID]],[1]!Table1[Product_ID],[1]!Table1[Category])</f>
        <v>Sports</v>
      </c>
      <c r="G2447">
        <f>_xlfn.XLOOKUP(Table1[[#This Row],[Product_ID]],[1]!Table1[Product_ID],[1]!Table1[Unit_Price])</f>
        <v>9084</v>
      </c>
      <c r="H2447">
        <f>_xlfn.XLOOKUP(Table1[[#This Row],[Product_ID]],[1]!Table1[Product_ID],[1]!Table1[Cost])</f>
        <v>6358.8</v>
      </c>
      <c r="I2447">
        <v>4</v>
      </c>
      <c r="J2447">
        <v>5</v>
      </c>
      <c r="K2447">
        <f>Table1[[#This Row],[Quantity]]*Table1[[#This Row],[Unit_Price]]</f>
        <v>36336</v>
      </c>
      <c r="L2447">
        <f>Table1[[#This Row],[Quantity]]*Table1[[#This Row],[Cost]]</f>
        <v>25435.200000000001</v>
      </c>
      <c r="M2447">
        <f>Table1[[#This Row],[Sales]]-Table1[[#This Row],[Total_Cost]]</f>
        <v>10900.8</v>
      </c>
      <c r="N2447" s="1">
        <f>Table1[[#This Row],[Profit]]/Table1[[#This Row],[Sales]]</f>
        <v>0.3</v>
      </c>
      <c r="O2447" t="str">
        <f>TEXT(Table1[[#This Row],[Order_Date]],"mmmm")</f>
        <v>August</v>
      </c>
      <c r="P2447">
        <f>YEAR(Table1[[#This Row],[Order_Date]])</f>
        <v>2024</v>
      </c>
      <c r="Q2447" t="str">
        <f>"Q"&amp;ROUNDUP(MONTH(Table1[[#This Row],[Order_Date]])/3,0)</f>
        <v>Q3</v>
      </c>
    </row>
    <row r="2448" spans="1:17" x14ac:dyDescent="0.25">
      <c r="A2448" t="s">
        <v>4156</v>
      </c>
      <c r="B2448" t="s">
        <v>1173</v>
      </c>
      <c r="C2448" t="s">
        <v>1343</v>
      </c>
      <c r="D2448" t="s">
        <v>123</v>
      </c>
      <c r="E2448" t="str">
        <f>_xlfn.XLOOKUP(Table1[[#This Row],[Product_ID]],[1]!Table1[Product_ID],[1]!Table1[Product_Name])</f>
        <v>Electronics Product 99</v>
      </c>
      <c r="F2448" t="str">
        <f>_xlfn.XLOOKUP(Table1[[#This Row],[Product_ID]],[1]!Table1[Product_ID],[1]!Table1[Category])</f>
        <v>Electronics</v>
      </c>
      <c r="G2448">
        <f>_xlfn.XLOOKUP(Table1[[#This Row],[Product_ID]],[1]!Table1[Product_ID],[1]!Table1[Unit_Price])</f>
        <v>48012</v>
      </c>
      <c r="H2448">
        <f>_xlfn.XLOOKUP(Table1[[#This Row],[Product_ID]],[1]!Table1[Product_ID],[1]!Table1[Cost])</f>
        <v>24006</v>
      </c>
      <c r="I2448">
        <v>3</v>
      </c>
      <c r="J2448">
        <v>15</v>
      </c>
      <c r="K2448">
        <f>Table1[[#This Row],[Quantity]]*Table1[[#This Row],[Unit_Price]]</f>
        <v>144036</v>
      </c>
      <c r="L2448">
        <f>Table1[[#This Row],[Quantity]]*Table1[[#This Row],[Cost]]</f>
        <v>72018</v>
      </c>
      <c r="M2448">
        <f>Table1[[#This Row],[Sales]]-Table1[[#This Row],[Total_Cost]]</f>
        <v>72018</v>
      </c>
      <c r="N2448" s="1">
        <f>Table1[[#This Row],[Profit]]/Table1[[#This Row],[Sales]]</f>
        <v>0.5</v>
      </c>
      <c r="O2448" t="str">
        <f>TEXT(Table1[[#This Row],[Order_Date]],"mmmm")</f>
        <v>March</v>
      </c>
      <c r="P2448">
        <f>YEAR(Table1[[#This Row],[Order_Date]])</f>
        <v>2025</v>
      </c>
      <c r="Q2448" t="str">
        <f>"Q"&amp;ROUNDUP(MONTH(Table1[[#This Row],[Order_Date]])/3,0)</f>
        <v>Q1</v>
      </c>
    </row>
    <row r="2449" spans="1:17" x14ac:dyDescent="0.25">
      <c r="A2449" t="s">
        <v>4157</v>
      </c>
      <c r="B2449" t="s">
        <v>4158</v>
      </c>
      <c r="C2449" t="s">
        <v>1549</v>
      </c>
      <c r="D2449" t="s">
        <v>33</v>
      </c>
      <c r="E2449" t="str">
        <f>_xlfn.XLOOKUP(Table1[[#This Row],[Product_ID]],[1]!Table1[Product_ID],[1]!Table1[Product_Name])</f>
        <v>Sports Product 88</v>
      </c>
      <c r="F2449" t="str">
        <f>_xlfn.XLOOKUP(Table1[[#This Row],[Product_ID]],[1]!Table1[Product_ID],[1]!Table1[Category])</f>
        <v>Sports</v>
      </c>
      <c r="G2449">
        <f>_xlfn.XLOOKUP(Table1[[#This Row],[Product_ID]],[1]!Table1[Product_ID],[1]!Table1[Unit_Price])</f>
        <v>11542</v>
      </c>
      <c r="H2449">
        <f>_xlfn.XLOOKUP(Table1[[#This Row],[Product_ID]],[1]!Table1[Product_ID],[1]!Table1[Cost])</f>
        <v>6925.2</v>
      </c>
      <c r="I2449">
        <v>5</v>
      </c>
      <c r="J2449">
        <v>20</v>
      </c>
      <c r="K2449">
        <f>Table1[[#This Row],[Quantity]]*Table1[[#This Row],[Unit_Price]]</f>
        <v>57710</v>
      </c>
      <c r="L2449">
        <f>Table1[[#This Row],[Quantity]]*Table1[[#This Row],[Cost]]</f>
        <v>34626</v>
      </c>
      <c r="M2449">
        <f>Table1[[#This Row],[Sales]]-Table1[[#This Row],[Total_Cost]]</f>
        <v>23084</v>
      </c>
      <c r="N2449" s="1">
        <f>Table1[[#This Row],[Profit]]/Table1[[#This Row],[Sales]]</f>
        <v>0.4</v>
      </c>
      <c r="O2449" t="str">
        <f>TEXT(Table1[[#This Row],[Order_Date]],"mmmm")</f>
        <v>August</v>
      </c>
      <c r="P2449">
        <f>YEAR(Table1[[#This Row],[Order_Date]])</f>
        <v>2025</v>
      </c>
      <c r="Q2449" t="str">
        <f>"Q"&amp;ROUNDUP(MONTH(Table1[[#This Row],[Order_Date]])/3,0)</f>
        <v>Q3</v>
      </c>
    </row>
    <row r="2450" spans="1:17" x14ac:dyDescent="0.25">
      <c r="A2450" t="s">
        <v>4159</v>
      </c>
      <c r="B2450" t="s">
        <v>1597</v>
      </c>
      <c r="C2450" t="s">
        <v>2065</v>
      </c>
      <c r="D2450" t="s">
        <v>146</v>
      </c>
      <c r="E2450" t="str">
        <f>_xlfn.XLOOKUP(Table1[[#This Row],[Product_ID]],[1]!Table1[Product_ID],[1]!Table1[Product_Name])</f>
        <v>Electronics Product 8</v>
      </c>
      <c r="F2450" t="str">
        <f>_xlfn.XLOOKUP(Table1[[#This Row],[Product_ID]],[1]!Table1[Product_ID],[1]!Table1[Category])</f>
        <v>Electronics</v>
      </c>
      <c r="G2450">
        <f>_xlfn.XLOOKUP(Table1[[#This Row],[Product_ID]],[1]!Table1[Product_ID],[1]!Table1[Unit_Price])</f>
        <v>41971</v>
      </c>
      <c r="H2450">
        <f>_xlfn.XLOOKUP(Table1[[#This Row],[Product_ID]],[1]!Table1[Product_ID],[1]!Table1[Cost])</f>
        <v>29379.7</v>
      </c>
      <c r="I2450">
        <v>5</v>
      </c>
      <c r="J2450">
        <v>15</v>
      </c>
      <c r="K2450">
        <f>Table1[[#This Row],[Quantity]]*Table1[[#This Row],[Unit_Price]]</f>
        <v>209855</v>
      </c>
      <c r="L2450">
        <f>Table1[[#This Row],[Quantity]]*Table1[[#This Row],[Cost]]</f>
        <v>146898.5</v>
      </c>
      <c r="M2450">
        <f>Table1[[#This Row],[Sales]]-Table1[[#This Row],[Total_Cost]]</f>
        <v>62956.5</v>
      </c>
      <c r="N2450" s="1">
        <f>Table1[[#This Row],[Profit]]/Table1[[#This Row],[Sales]]</f>
        <v>0.3</v>
      </c>
      <c r="O2450" t="str">
        <f>TEXT(Table1[[#This Row],[Order_Date]],"mmmm")</f>
        <v>January</v>
      </c>
      <c r="P2450">
        <f>YEAR(Table1[[#This Row],[Order_Date]])</f>
        <v>2025</v>
      </c>
      <c r="Q2450" t="str">
        <f>"Q"&amp;ROUNDUP(MONTH(Table1[[#This Row],[Order_Date]])/3,0)</f>
        <v>Q1</v>
      </c>
    </row>
    <row r="2451" spans="1:17" x14ac:dyDescent="0.25">
      <c r="A2451" t="s">
        <v>4160</v>
      </c>
      <c r="B2451" t="s">
        <v>396</v>
      </c>
      <c r="C2451" t="s">
        <v>1089</v>
      </c>
      <c r="D2451" t="s">
        <v>471</v>
      </c>
      <c r="E2451" t="str">
        <f>_xlfn.XLOOKUP(Table1[[#This Row],[Product_ID]],[1]!Table1[Product_ID],[1]!Table1[Product_Name])</f>
        <v>Sports Product 66</v>
      </c>
      <c r="F2451" t="str">
        <f>_xlfn.XLOOKUP(Table1[[#This Row],[Product_ID]],[1]!Table1[Product_ID],[1]!Table1[Category])</f>
        <v>Sports</v>
      </c>
      <c r="G2451">
        <f>_xlfn.XLOOKUP(Table1[[#This Row],[Product_ID]],[1]!Table1[Product_ID],[1]!Table1[Unit_Price])</f>
        <v>4711</v>
      </c>
      <c r="H2451">
        <f>_xlfn.XLOOKUP(Table1[[#This Row],[Product_ID]],[1]!Table1[Product_ID],[1]!Table1[Cost])</f>
        <v>2826.6</v>
      </c>
      <c r="I2451">
        <v>4</v>
      </c>
      <c r="J2451">
        <v>5</v>
      </c>
      <c r="K2451">
        <f>Table1[[#This Row],[Quantity]]*Table1[[#This Row],[Unit_Price]]</f>
        <v>18844</v>
      </c>
      <c r="L2451">
        <f>Table1[[#This Row],[Quantity]]*Table1[[#This Row],[Cost]]</f>
        <v>11306.4</v>
      </c>
      <c r="M2451">
        <f>Table1[[#This Row],[Sales]]-Table1[[#This Row],[Total_Cost]]</f>
        <v>7537.6</v>
      </c>
      <c r="N2451" s="1">
        <f>Table1[[#This Row],[Profit]]/Table1[[#This Row],[Sales]]</f>
        <v>0.4</v>
      </c>
      <c r="O2451" t="str">
        <f>TEXT(Table1[[#This Row],[Order_Date]],"mmmm")</f>
        <v>August</v>
      </c>
      <c r="P2451">
        <f>YEAR(Table1[[#This Row],[Order_Date]])</f>
        <v>2024</v>
      </c>
      <c r="Q2451" t="str">
        <f>"Q"&amp;ROUNDUP(MONTH(Table1[[#This Row],[Order_Date]])/3,0)</f>
        <v>Q3</v>
      </c>
    </row>
    <row r="2452" spans="1:17" x14ac:dyDescent="0.25">
      <c r="A2452" t="s">
        <v>4161</v>
      </c>
      <c r="B2452" t="s">
        <v>2059</v>
      </c>
      <c r="C2452" t="s">
        <v>1212</v>
      </c>
      <c r="D2452" t="s">
        <v>17</v>
      </c>
      <c r="E2452" t="str">
        <f>_xlfn.XLOOKUP(Table1[[#This Row],[Product_ID]],[1]!Table1[Product_ID],[1]!Table1[Product_Name])</f>
        <v>Clothing Product 38</v>
      </c>
      <c r="F2452" t="str">
        <f>_xlfn.XLOOKUP(Table1[[#This Row],[Product_ID]],[1]!Table1[Product_ID],[1]!Table1[Category])</f>
        <v>Clothing</v>
      </c>
      <c r="G2452">
        <f>_xlfn.XLOOKUP(Table1[[#This Row],[Product_ID]],[1]!Table1[Product_ID],[1]!Table1[Unit_Price])</f>
        <v>413</v>
      </c>
      <c r="H2452">
        <f>_xlfn.XLOOKUP(Table1[[#This Row],[Product_ID]],[1]!Table1[Product_ID],[1]!Table1[Cost])</f>
        <v>247.8</v>
      </c>
      <c r="I2452">
        <v>2</v>
      </c>
      <c r="J2452">
        <v>15</v>
      </c>
      <c r="K2452">
        <f>Table1[[#This Row],[Quantity]]*Table1[[#This Row],[Unit_Price]]</f>
        <v>826</v>
      </c>
      <c r="L2452">
        <f>Table1[[#This Row],[Quantity]]*Table1[[#This Row],[Cost]]</f>
        <v>495.6</v>
      </c>
      <c r="M2452">
        <f>Table1[[#This Row],[Sales]]-Table1[[#This Row],[Total_Cost]]</f>
        <v>330.4</v>
      </c>
      <c r="N2452" s="1">
        <f>Table1[[#This Row],[Profit]]/Table1[[#This Row],[Sales]]</f>
        <v>0.39999999999999997</v>
      </c>
      <c r="O2452" t="str">
        <f>TEXT(Table1[[#This Row],[Order_Date]],"mmmm")</f>
        <v>July</v>
      </c>
      <c r="P2452">
        <f>YEAR(Table1[[#This Row],[Order_Date]])</f>
        <v>2024</v>
      </c>
      <c r="Q2452" t="str">
        <f>"Q"&amp;ROUNDUP(MONTH(Table1[[#This Row],[Order_Date]])/3,0)</f>
        <v>Q3</v>
      </c>
    </row>
    <row r="2453" spans="1:17" x14ac:dyDescent="0.25">
      <c r="A2453" t="s">
        <v>4162</v>
      </c>
      <c r="B2453" t="s">
        <v>15</v>
      </c>
      <c r="C2453" t="s">
        <v>4163</v>
      </c>
      <c r="D2453" t="s">
        <v>153</v>
      </c>
      <c r="E2453" t="str">
        <f>_xlfn.XLOOKUP(Table1[[#This Row],[Product_ID]],[1]!Table1[Product_ID],[1]!Table1[Product_Name])</f>
        <v>Beauty Product 98</v>
      </c>
      <c r="F2453" t="str">
        <f>_xlfn.XLOOKUP(Table1[[#This Row],[Product_ID]],[1]!Table1[Product_ID],[1]!Table1[Category])</f>
        <v>Beauty</v>
      </c>
      <c r="G2453">
        <f>_xlfn.XLOOKUP(Table1[[#This Row],[Product_ID]],[1]!Table1[Product_ID],[1]!Table1[Unit_Price])</f>
        <v>1661</v>
      </c>
      <c r="H2453">
        <f>_xlfn.XLOOKUP(Table1[[#This Row],[Product_ID]],[1]!Table1[Product_ID],[1]!Table1[Cost])</f>
        <v>830.5</v>
      </c>
      <c r="I2453">
        <v>3</v>
      </c>
      <c r="J2453">
        <v>0</v>
      </c>
      <c r="K2453">
        <f>Table1[[#This Row],[Quantity]]*Table1[[#This Row],[Unit_Price]]</f>
        <v>4983</v>
      </c>
      <c r="L2453">
        <f>Table1[[#This Row],[Quantity]]*Table1[[#This Row],[Cost]]</f>
        <v>2491.5</v>
      </c>
      <c r="M2453">
        <f>Table1[[#This Row],[Sales]]-Table1[[#This Row],[Total_Cost]]</f>
        <v>2491.5</v>
      </c>
      <c r="N2453" s="1">
        <f>Table1[[#This Row],[Profit]]/Table1[[#This Row],[Sales]]</f>
        <v>0.5</v>
      </c>
      <c r="O2453" t="str">
        <f>TEXT(Table1[[#This Row],[Order_Date]],"mmmm")</f>
        <v>May</v>
      </c>
      <c r="P2453">
        <f>YEAR(Table1[[#This Row],[Order_Date]])</f>
        <v>2024</v>
      </c>
      <c r="Q2453" t="str">
        <f>"Q"&amp;ROUNDUP(MONTH(Table1[[#This Row],[Order_Date]])/3,0)</f>
        <v>Q2</v>
      </c>
    </row>
    <row r="2454" spans="1:17" x14ac:dyDescent="0.25">
      <c r="A2454" t="s">
        <v>4164</v>
      </c>
      <c r="B2454" t="s">
        <v>2392</v>
      </c>
      <c r="C2454" t="s">
        <v>554</v>
      </c>
      <c r="D2454" t="s">
        <v>223</v>
      </c>
      <c r="E2454" t="str">
        <f>_xlfn.XLOOKUP(Table1[[#This Row],[Product_ID]],[1]!Table1[Product_ID],[1]!Table1[Product_Name])</f>
        <v>Clothing Product 48</v>
      </c>
      <c r="F2454" t="str">
        <f>_xlfn.XLOOKUP(Table1[[#This Row],[Product_ID]],[1]!Table1[Product_ID],[1]!Table1[Category])</f>
        <v>Clothing</v>
      </c>
      <c r="G2454">
        <f>_xlfn.XLOOKUP(Table1[[#This Row],[Product_ID]],[1]!Table1[Product_ID],[1]!Table1[Unit_Price])</f>
        <v>2190</v>
      </c>
      <c r="H2454">
        <f>_xlfn.XLOOKUP(Table1[[#This Row],[Product_ID]],[1]!Table1[Product_ID],[1]!Table1[Cost])</f>
        <v>1095</v>
      </c>
      <c r="I2454">
        <v>5</v>
      </c>
      <c r="J2454">
        <v>5</v>
      </c>
      <c r="K2454">
        <f>Table1[[#This Row],[Quantity]]*Table1[[#This Row],[Unit_Price]]</f>
        <v>10950</v>
      </c>
      <c r="L2454">
        <f>Table1[[#This Row],[Quantity]]*Table1[[#This Row],[Cost]]</f>
        <v>5475</v>
      </c>
      <c r="M2454">
        <f>Table1[[#This Row],[Sales]]-Table1[[#This Row],[Total_Cost]]</f>
        <v>5475</v>
      </c>
      <c r="N2454" s="1">
        <f>Table1[[#This Row],[Profit]]/Table1[[#This Row],[Sales]]</f>
        <v>0.5</v>
      </c>
      <c r="O2454" t="str">
        <f>TEXT(Table1[[#This Row],[Order_Date]],"mmmm")</f>
        <v>April</v>
      </c>
      <c r="P2454">
        <f>YEAR(Table1[[#This Row],[Order_Date]])</f>
        <v>2025</v>
      </c>
      <c r="Q2454" t="str">
        <f>"Q"&amp;ROUNDUP(MONTH(Table1[[#This Row],[Order_Date]])/3,0)</f>
        <v>Q2</v>
      </c>
    </row>
    <row r="2455" spans="1:17" x14ac:dyDescent="0.25">
      <c r="A2455" t="s">
        <v>4165</v>
      </c>
      <c r="B2455" t="s">
        <v>866</v>
      </c>
      <c r="C2455" t="s">
        <v>1811</v>
      </c>
      <c r="D2455" t="s">
        <v>659</v>
      </c>
      <c r="E2455" t="str">
        <f>_xlfn.XLOOKUP(Table1[[#This Row],[Product_ID]],[1]!Table1[Product_ID],[1]!Table1[Product_Name])</f>
        <v>Beauty Product 43</v>
      </c>
      <c r="F2455" t="str">
        <f>_xlfn.XLOOKUP(Table1[[#This Row],[Product_ID]],[1]!Table1[Product_ID],[1]!Table1[Category])</f>
        <v>Beauty</v>
      </c>
      <c r="G2455">
        <f>_xlfn.XLOOKUP(Table1[[#This Row],[Product_ID]],[1]!Table1[Product_ID],[1]!Table1[Unit_Price])</f>
        <v>1637</v>
      </c>
      <c r="H2455">
        <f>_xlfn.XLOOKUP(Table1[[#This Row],[Product_ID]],[1]!Table1[Product_ID],[1]!Table1[Cost])</f>
        <v>818.5</v>
      </c>
      <c r="I2455">
        <v>5</v>
      </c>
      <c r="J2455">
        <v>5</v>
      </c>
      <c r="K2455">
        <f>Table1[[#This Row],[Quantity]]*Table1[[#This Row],[Unit_Price]]</f>
        <v>8185</v>
      </c>
      <c r="L2455">
        <f>Table1[[#This Row],[Quantity]]*Table1[[#This Row],[Cost]]</f>
        <v>4092.5</v>
      </c>
      <c r="M2455">
        <f>Table1[[#This Row],[Sales]]-Table1[[#This Row],[Total_Cost]]</f>
        <v>4092.5</v>
      </c>
      <c r="N2455" s="1">
        <f>Table1[[#This Row],[Profit]]/Table1[[#This Row],[Sales]]</f>
        <v>0.5</v>
      </c>
      <c r="O2455" t="str">
        <f>TEXT(Table1[[#This Row],[Order_Date]],"mmmm")</f>
        <v>June</v>
      </c>
      <c r="P2455">
        <f>YEAR(Table1[[#This Row],[Order_Date]])</f>
        <v>2024</v>
      </c>
      <c r="Q2455" t="str">
        <f>"Q"&amp;ROUNDUP(MONTH(Table1[[#This Row],[Order_Date]])/3,0)</f>
        <v>Q2</v>
      </c>
    </row>
    <row r="2456" spans="1:17" x14ac:dyDescent="0.25">
      <c r="A2456" t="s">
        <v>4166</v>
      </c>
      <c r="B2456" t="s">
        <v>853</v>
      </c>
      <c r="C2456" t="s">
        <v>538</v>
      </c>
      <c r="D2456" t="s">
        <v>41</v>
      </c>
      <c r="E2456" t="str">
        <f>_xlfn.XLOOKUP(Table1[[#This Row],[Product_ID]],[1]!Table1[Product_ID],[1]!Table1[Product_Name])</f>
        <v>Clothing Product 86</v>
      </c>
      <c r="F2456" t="str">
        <f>_xlfn.XLOOKUP(Table1[[#This Row],[Product_ID]],[1]!Table1[Product_ID],[1]!Table1[Category])</f>
        <v>Clothing</v>
      </c>
      <c r="G2456">
        <f>_xlfn.XLOOKUP(Table1[[#This Row],[Product_ID]],[1]!Table1[Product_ID],[1]!Table1[Unit_Price])</f>
        <v>3333</v>
      </c>
      <c r="H2456">
        <f>_xlfn.XLOOKUP(Table1[[#This Row],[Product_ID]],[1]!Table1[Product_ID],[1]!Table1[Cost])</f>
        <v>2333.1</v>
      </c>
      <c r="I2456">
        <v>2</v>
      </c>
      <c r="J2456">
        <v>10</v>
      </c>
      <c r="K2456">
        <f>Table1[[#This Row],[Quantity]]*Table1[[#This Row],[Unit_Price]]</f>
        <v>6666</v>
      </c>
      <c r="L2456">
        <f>Table1[[#This Row],[Quantity]]*Table1[[#This Row],[Cost]]</f>
        <v>4666.2</v>
      </c>
      <c r="M2456">
        <f>Table1[[#This Row],[Sales]]-Table1[[#This Row],[Total_Cost]]</f>
        <v>1999.8000000000002</v>
      </c>
      <c r="N2456" s="1">
        <f>Table1[[#This Row],[Profit]]/Table1[[#This Row],[Sales]]</f>
        <v>0.30000000000000004</v>
      </c>
      <c r="O2456" t="str">
        <f>TEXT(Table1[[#This Row],[Order_Date]],"mmmm")</f>
        <v>September</v>
      </c>
      <c r="P2456">
        <f>YEAR(Table1[[#This Row],[Order_Date]])</f>
        <v>2025</v>
      </c>
      <c r="Q2456" t="str">
        <f>"Q"&amp;ROUNDUP(MONTH(Table1[[#This Row],[Order_Date]])/3,0)</f>
        <v>Q3</v>
      </c>
    </row>
    <row r="2457" spans="1:17" x14ac:dyDescent="0.25">
      <c r="A2457" t="s">
        <v>4167</v>
      </c>
      <c r="B2457" t="s">
        <v>2821</v>
      </c>
      <c r="C2457" t="s">
        <v>1269</v>
      </c>
      <c r="D2457" t="s">
        <v>21</v>
      </c>
      <c r="E2457" t="str">
        <f>_xlfn.XLOOKUP(Table1[[#This Row],[Product_ID]],[1]!Table1[Product_ID],[1]!Table1[Product_Name])</f>
        <v>Electronics Product 77</v>
      </c>
      <c r="F2457" t="str">
        <f>_xlfn.XLOOKUP(Table1[[#This Row],[Product_ID]],[1]!Table1[Product_ID],[1]!Table1[Category])</f>
        <v>Electronics</v>
      </c>
      <c r="G2457">
        <f>_xlfn.XLOOKUP(Table1[[#This Row],[Product_ID]],[1]!Table1[Product_ID],[1]!Table1[Unit_Price])</f>
        <v>42787</v>
      </c>
      <c r="H2457">
        <f>_xlfn.XLOOKUP(Table1[[#This Row],[Product_ID]],[1]!Table1[Product_ID],[1]!Table1[Cost])</f>
        <v>29950.9</v>
      </c>
      <c r="I2457">
        <v>5</v>
      </c>
      <c r="J2457">
        <v>10</v>
      </c>
      <c r="K2457">
        <f>Table1[[#This Row],[Quantity]]*Table1[[#This Row],[Unit_Price]]</f>
        <v>213935</v>
      </c>
      <c r="L2457">
        <f>Table1[[#This Row],[Quantity]]*Table1[[#This Row],[Cost]]</f>
        <v>149754.5</v>
      </c>
      <c r="M2457">
        <f>Table1[[#This Row],[Sales]]-Table1[[#This Row],[Total_Cost]]</f>
        <v>64180.5</v>
      </c>
      <c r="N2457" s="1">
        <f>Table1[[#This Row],[Profit]]/Table1[[#This Row],[Sales]]</f>
        <v>0.3</v>
      </c>
      <c r="O2457" t="str">
        <f>TEXT(Table1[[#This Row],[Order_Date]],"mmmm")</f>
        <v>May</v>
      </c>
      <c r="P2457">
        <f>YEAR(Table1[[#This Row],[Order_Date]])</f>
        <v>2025</v>
      </c>
      <c r="Q2457" t="str">
        <f>"Q"&amp;ROUNDUP(MONTH(Table1[[#This Row],[Order_Date]])/3,0)</f>
        <v>Q2</v>
      </c>
    </row>
    <row r="2458" spans="1:17" x14ac:dyDescent="0.25">
      <c r="A2458" t="s">
        <v>4168</v>
      </c>
      <c r="B2458" t="s">
        <v>1062</v>
      </c>
      <c r="C2458" t="s">
        <v>561</v>
      </c>
      <c r="D2458" t="s">
        <v>223</v>
      </c>
      <c r="E2458" t="str">
        <f>_xlfn.XLOOKUP(Table1[[#This Row],[Product_ID]],[1]!Table1[Product_ID],[1]!Table1[Product_Name])</f>
        <v>Clothing Product 48</v>
      </c>
      <c r="F2458" t="str">
        <f>_xlfn.XLOOKUP(Table1[[#This Row],[Product_ID]],[1]!Table1[Product_ID],[1]!Table1[Category])</f>
        <v>Clothing</v>
      </c>
      <c r="G2458">
        <f>_xlfn.XLOOKUP(Table1[[#This Row],[Product_ID]],[1]!Table1[Product_ID],[1]!Table1[Unit_Price])</f>
        <v>2190</v>
      </c>
      <c r="H2458">
        <f>_xlfn.XLOOKUP(Table1[[#This Row],[Product_ID]],[1]!Table1[Product_ID],[1]!Table1[Cost])</f>
        <v>1095</v>
      </c>
      <c r="I2458">
        <v>5</v>
      </c>
      <c r="J2458">
        <v>0</v>
      </c>
      <c r="K2458">
        <f>Table1[[#This Row],[Quantity]]*Table1[[#This Row],[Unit_Price]]</f>
        <v>10950</v>
      </c>
      <c r="L2458">
        <f>Table1[[#This Row],[Quantity]]*Table1[[#This Row],[Cost]]</f>
        <v>5475</v>
      </c>
      <c r="M2458">
        <f>Table1[[#This Row],[Sales]]-Table1[[#This Row],[Total_Cost]]</f>
        <v>5475</v>
      </c>
      <c r="N2458" s="1">
        <f>Table1[[#This Row],[Profit]]/Table1[[#This Row],[Sales]]</f>
        <v>0.5</v>
      </c>
      <c r="O2458" t="str">
        <f>TEXT(Table1[[#This Row],[Order_Date]],"mmmm")</f>
        <v>October</v>
      </c>
      <c r="P2458">
        <f>YEAR(Table1[[#This Row],[Order_Date]])</f>
        <v>2024</v>
      </c>
      <c r="Q2458" t="str">
        <f>"Q"&amp;ROUNDUP(MONTH(Table1[[#This Row],[Order_Date]])/3,0)</f>
        <v>Q4</v>
      </c>
    </row>
    <row r="2459" spans="1:17" x14ac:dyDescent="0.25">
      <c r="A2459" t="s">
        <v>4169</v>
      </c>
      <c r="B2459" t="s">
        <v>1050</v>
      </c>
      <c r="C2459" t="s">
        <v>1479</v>
      </c>
      <c r="D2459" t="s">
        <v>25</v>
      </c>
      <c r="E2459" t="str">
        <f>_xlfn.XLOOKUP(Table1[[#This Row],[Product_ID]],[1]!Table1[Product_ID],[1]!Table1[Product_Name])</f>
        <v>Sports Product 7</v>
      </c>
      <c r="F2459" t="str">
        <f>_xlfn.XLOOKUP(Table1[[#This Row],[Product_ID]],[1]!Table1[Product_ID],[1]!Table1[Category])</f>
        <v>Sports</v>
      </c>
      <c r="G2459">
        <f>_xlfn.XLOOKUP(Table1[[#This Row],[Product_ID]],[1]!Table1[Product_ID],[1]!Table1[Unit_Price])</f>
        <v>5469</v>
      </c>
      <c r="H2459">
        <f>_xlfn.XLOOKUP(Table1[[#This Row],[Product_ID]],[1]!Table1[Product_ID],[1]!Table1[Cost])</f>
        <v>3281.4</v>
      </c>
      <c r="I2459">
        <v>2</v>
      </c>
      <c r="J2459">
        <v>5</v>
      </c>
      <c r="K2459">
        <f>Table1[[#This Row],[Quantity]]*Table1[[#This Row],[Unit_Price]]</f>
        <v>10938</v>
      </c>
      <c r="L2459">
        <f>Table1[[#This Row],[Quantity]]*Table1[[#This Row],[Cost]]</f>
        <v>6562.8</v>
      </c>
      <c r="M2459">
        <f>Table1[[#This Row],[Sales]]-Table1[[#This Row],[Total_Cost]]</f>
        <v>4375.2</v>
      </c>
      <c r="N2459" s="1">
        <f>Table1[[#This Row],[Profit]]/Table1[[#This Row],[Sales]]</f>
        <v>0.39999999999999997</v>
      </c>
      <c r="O2459" t="str">
        <f>TEXT(Table1[[#This Row],[Order_Date]],"mmmm")</f>
        <v>February</v>
      </c>
      <c r="P2459">
        <f>YEAR(Table1[[#This Row],[Order_Date]])</f>
        <v>2025</v>
      </c>
      <c r="Q2459" t="str">
        <f>"Q"&amp;ROUNDUP(MONTH(Table1[[#This Row],[Order_Date]])/3,0)</f>
        <v>Q1</v>
      </c>
    </row>
    <row r="2460" spans="1:17" x14ac:dyDescent="0.25">
      <c r="A2460" t="s">
        <v>4170</v>
      </c>
      <c r="B2460" t="s">
        <v>3010</v>
      </c>
      <c r="C2460" t="s">
        <v>3455</v>
      </c>
      <c r="D2460" t="s">
        <v>45</v>
      </c>
      <c r="E2460" t="str">
        <f>_xlfn.XLOOKUP(Table1[[#This Row],[Product_ID]],[1]!Table1[Product_ID],[1]!Table1[Product_Name])</f>
        <v>Clothing Product 32</v>
      </c>
      <c r="F2460" t="str">
        <f>_xlfn.XLOOKUP(Table1[[#This Row],[Product_ID]],[1]!Table1[Product_ID],[1]!Table1[Category])</f>
        <v>Clothing</v>
      </c>
      <c r="G2460">
        <f>_xlfn.XLOOKUP(Table1[[#This Row],[Product_ID]],[1]!Table1[Product_ID],[1]!Table1[Unit_Price])</f>
        <v>3034</v>
      </c>
      <c r="H2460">
        <f>_xlfn.XLOOKUP(Table1[[#This Row],[Product_ID]],[1]!Table1[Product_ID],[1]!Table1[Cost])</f>
        <v>1820.4</v>
      </c>
      <c r="I2460">
        <v>4</v>
      </c>
      <c r="J2460">
        <v>0</v>
      </c>
      <c r="K2460">
        <f>Table1[[#This Row],[Quantity]]*Table1[[#This Row],[Unit_Price]]</f>
        <v>12136</v>
      </c>
      <c r="L2460">
        <f>Table1[[#This Row],[Quantity]]*Table1[[#This Row],[Cost]]</f>
        <v>7281.6</v>
      </c>
      <c r="M2460">
        <f>Table1[[#This Row],[Sales]]-Table1[[#This Row],[Total_Cost]]</f>
        <v>4854.3999999999996</v>
      </c>
      <c r="N2460" s="1">
        <f>Table1[[#This Row],[Profit]]/Table1[[#This Row],[Sales]]</f>
        <v>0.39999999999999997</v>
      </c>
      <c r="O2460" t="str">
        <f>TEXT(Table1[[#This Row],[Order_Date]],"mmmm")</f>
        <v>December</v>
      </c>
      <c r="P2460">
        <f>YEAR(Table1[[#This Row],[Order_Date]])</f>
        <v>2024</v>
      </c>
      <c r="Q2460" t="str">
        <f>"Q"&amp;ROUNDUP(MONTH(Table1[[#This Row],[Order_Date]])/3,0)</f>
        <v>Q4</v>
      </c>
    </row>
    <row r="2461" spans="1:17" x14ac:dyDescent="0.25">
      <c r="A2461" t="s">
        <v>4171</v>
      </c>
      <c r="B2461" t="s">
        <v>832</v>
      </c>
      <c r="C2461" t="s">
        <v>2775</v>
      </c>
      <c r="D2461" t="s">
        <v>394</v>
      </c>
      <c r="E2461" t="str">
        <f>_xlfn.XLOOKUP(Table1[[#This Row],[Product_ID]],[1]!Table1[Product_ID],[1]!Table1[Product_Name])</f>
        <v>Electronics Product 45</v>
      </c>
      <c r="F2461" t="str">
        <f>_xlfn.XLOOKUP(Table1[[#This Row],[Product_ID]],[1]!Table1[Product_ID],[1]!Table1[Category])</f>
        <v>Electronics</v>
      </c>
      <c r="G2461">
        <f>_xlfn.XLOOKUP(Table1[[#This Row],[Product_ID]],[1]!Table1[Product_ID],[1]!Table1[Unit_Price])</f>
        <v>31300</v>
      </c>
      <c r="H2461">
        <f>_xlfn.XLOOKUP(Table1[[#This Row],[Product_ID]],[1]!Table1[Product_ID],[1]!Table1[Cost])</f>
        <v>18780</v>
      </c>
      <c r="I2461">
        <v>2</v>
      </c>
      <c r="J2461">
        <v>5</v>
      </c>
      <c r="K2461">
        <f>Table1[[#This Row],[Quantity]]*Table1[[#This Row],[Unit_Price]]</f>
        <v>62600</v>
      </c>
      <c r="L2461">
        <f>Table1[[#This Row],[Quantity]]*Table1[[#This Row],[Cost]]</f>
        <v>37560</v>
      </c>
      <c r="M2461">
        <f>Table1[[#This Row],[Sales]]-Table1[[#This Row],[Total_Cost]]</f>
        <v>25040</v>
      </c>
      <c r="N2461" s="1">
        <f>Table1[[#This Row],[Profit]]/Table1[[#This Row],[Sales]]</f>
        <v>0.4</v>
      </c>
      <c r="O2461" t="str">
        <f>TEXT(Table1[[#This Row],[Order_Date]],"mmmm")</f>
        <v>January</v>
      </c>
      <c r="P2461">
        <f>YEAR(Table1[[#This Row],[Order_Date]])</f>
        <v>2025</v>
      </c>
      <c r="Q2461" t="str">
        <f>"Q"&amp;ROUNDUP(MONTH(Table1[[#This Row],[Order_Date]])/3,0)</f>
        <v>Q1</v>
      </c>
    </row>
    <row r="2462" spans="1:17" x14ac:dyDescent="0.25">
      <c r="A2462" t="s">
        <v>4172</v>
      </c>
      <c r="B2462" t="s">
        <v>3127</v>
      </c>
      <c r="C2462" t="s">
        <v>1899</v>
      </c>
      <c r="D2462" t="s">
        <v>49</v>
      </c>
      <c r="E2462" t="str">
        <f>_xlfn.XLOOKUP(Table1[[#This Row],[Product_ID]],[1]!Table1[Product_ID],[1]!Table1[Product_Name])</f>
        <v>Sports Product 65</v>
      </c>
      <c r="F2462" t="str">
        <f>_xlfn.XLOOKUP(Table1[[#This Row],[Product_ID]],[1]!Table1[Product_ID],[1]!Table1[Category])</f>
        <v>Sports</v>
      </c>
      <c r="G2462">
        <f>_xlfn.XLOOKUP(Table1[[#This Row],[Product_ID]],[1]!Table1[Product_ID],[1]!Table1[Unit_Price])</f>
        <v>4421</v>
      </c>
      <c r="H2462">
        <f>_xlfn.XLOOKUP(Table1[[#This Row],[Product_ID]],[1]!Table1[Product_ID],[1]!Table1[Cost])</f>
        <v>3094.7</v>
      </c>
      <c r="I2462">
        <v>5</v>
      </c>
      <c r="J2462">
        <v>0</v>
      </c>
      <c r="K2462">
        <f>Table1[[#This Row],[Quantity]]*Table1[[#This Row],[Unit_Price]]</f>
        <v>22105</v>
      </c>
      <c r="L2462">
        <f>Table1[[#This Row],[Quantity]]*Table1[[#This Row],[Cost]]</f>
        <v>15473.5</v>
      </c>
      <c r="M2462">
        <f>Table1[[#This Row],[Sales]]-Table1[[#This Row],[Total_Cost]]</f>
        <v>6631.5</v>
      </c>
      <c r="N2462" s="1">
        <f>Table1[[#This Row],[Profit]]/Table1[[#This Row],[Sales]]</f>
        <v>0.3</v>
      </c>
      <c r="O2462" t="str">
        <f>TEXT(Table1[[#This Row],[Order_Date]],"mmmm")</f>
        <v>July</v>
      </c>
      <c r="P2462">
        <f>YEAR(Table1[[#This Row],[Order_Date]])</f>
        <v>2024</v>
      </c>
      <c r="Q2462" t="str">
        <f>"Q"&amp;ROUNDUP(MONTH(Table1[[#This Row],[Order_Date]])/3,0)</f>
        <v>Q3</v>
      </c>
    </row>
    <row r="2463" spans="1:17" x14ac:dyDescent="0.25">
      <c r="A2463" t="s">
        <v>4173</v>
      </c>
      <c r="B2463" t="s">
        <v>228</v>
      </c>
      <c r="C2463" t="s">
        <v>1865</v>
      </c>
      <c r="D2463" t="s">
        <v>842</v>
      </c>
      <c r="E2463" t="str">
        <f>_xlfn.XLOOKUP(Table1[[#This Row],[Product_ID]],[1]!Table1[Product_ID],[1]!Table1[Product_Name])</f>
        <v>Sports Product 35</v>
      </c>
      <c r="F2463" t="str">
        <f>_xlfn.XLOOKUP(Table1[[#This Row],[Product_ID]],[1]!Table1[Product_ID],[1]!Table1[Category])</f>
        <v>Sports</v>
      </c>
      <c r="G2463">
        <f>_xlfn.XLOOKUP(Table1[[#This Row],[Product_ID]],[1]!Table1[Product_ID],[1]!Table1[Unit_Price])</f>
        <v>3185</v>
      </c>
      <c r="H2463">
        <f>_xlfn.XLOOKUP(Table1[[#This Row],[Product_ID]],[1]!Table1[Product_ID],[1]!Table1[Cost])</f>
        <v>1592.5</v>
      </c>
      <c r="I2463">
        <v>2</v>
      </c>
      <c r="J2463">
        <v>10</v>
      </c>
      <c r="K2463">
        <f>Table1[[#This Row],[Quantity]]*Table1[[#This Row],[Unit_Price]]</f>
        <v>6370</v>
      </c>
      <c r="L2463">
        <f>Table1[[#This Row],[Quantity]]*Table1[[#This Row],[Cost]]</f>
        <v>3185</v>
      </c>
      <c r="M2463">
        <f>Table1[[#This Row],[Sales]]-Table1[[#This Row],[Total_Cost]]</f>
        <v>3185</v>
      </c>
      <c r="N2463" s="1">
        <f>Table1[[#This Row],[Profit]]/Table1[[#This Row],[Sales]]</f>
        <v>0.5</v>
      </c>
      <c r="O2463" t="str">
        <f>TEXT(Table1[[#This Row],[Order_Date]],"mmmm")</f>
        <v>August</v>
      </c>
      <c r="P2463">
        <f>YEAR(Table1[[#This Row],[Order_Date]])</f>
        <v>2024</v>
      </c>
      <c r="Q2463" t="str">
        <f>"Q"&amp;ROUNDUP(MONTH(Table1[[#This Row],[Order_Date]])/3,0)</f>
        <v>Q3</v>
      </c>
    </row>
    <row r="2464" spans="1:17" x14ac:dyDescent="0.25">
      <c r="A2464" t="s">
        <v>4174</v>
      </c>
      <c r="B2464" t="s">
        <v>2152</v>
      </c>
      <c r="C2464" t="s">
        <v>902</v>
      </c>
      <c r="D2464" t="s">
        <v>49</v>
      </c>
      <c r="E2464" t="str">
        <f>_xlfn.XLOOKUP(Table1[[#This Row],[Product_ID]],[1]!Table1[Product_ID],[1]!Table1[Product_Name])</f>
        <v>Sports Product 65</v>
      </c>
      <c r="F2464" t="str">
        <f>_xlfn.XLOOKUP(Table1[[#This Row],[Product_ID]],[1]!Table1[Product_ID],[1]!Table1[Category])</f>
        <v>Sports</v>
      </c>
      <c r="G2464">
        <f>_xlfn.XLOOKUP(Table1[[#This Row],[Product_ID]],[1]!Table1[Product_ID],[1]!Table1[Unit_Price])</f>
        <v>4421</v>
      </c>
      <c r="H2464">
        <f>_xlfn.XLOOKUP(Table1[[#This Row],[Product_ID]],[1]!Table1[Product_ID],[1]!Table1[Cost])</f>
        <v>3094.7</v>
      </c>
      <c r="I2464">
        <v>4</v>
      </c>
      <c r="J2464">
        <v>20</v>
      </c>
      <c r="K2464">
        <f>Table1[[#This Row],[Quantity]]*Table1[[#This Row],[Unit_Price]]</f>
        <v>17684</v>
      </c>
      <c r="L2464">
        <f>Table1[[#This Row],[Quantity]]*Table1[[#This Row],[Cost]]</f>
        <v>12378.8</v>
      </c>
      <c r="M2464">
        <f>Table1[[#This Row],[Sales]]-Table1[[#This Row],[Total_Cost]]</f>
        <v>5305.2000000000007</v>
      </c>
      <c r="N2464" s="1">
        <f>Table1[[#This Row],[Profit]]/Table1[[#This Row],[Sales]]</f>
        <v>0.30000000000000004</v>
      </c>
      <c r="O2464" t="str">
        <f>TEXT(Table1[[#This Row],[Order_Date]],"mmmm")</f>
        <v>September</v>
      </c>
      <c r="P2464">
        <f>YEAR(Table1[[#This Row],[Order_Date]])</f>
        <v>2025</v>
      </c>
      <c r="Q2464" t="str">
        <f>"Q"&amp;ROUNDUP(MONTH(Table1[[#This Row],[Order_Date]])/3,0)</f>
        <v>Q3</v>
      </c>
    </row>
    <row r="2465" spans="1:17" x14ac:dyDescent="0.25">
      <c r="A2465" t="s">
        <v>4175</v>
      </c>
      <c r="B2465" t="s">
        <v>2045</v>
      </c>
      <c r="C2465" t="s">
        <v>1337</v>
      </c>
      <c r="D2465" t="s">
        <v>81</v>
      </c>
      <c r="E2465" t="str">
        <f>_xlfn.XLOOKUP(Table1[[#This Row],[Product_ID]],[1]!Table1[Product_ID],[1]!Table1[Product_Name])</f>
        <v>Beauty Product 4</v>
      </c>
      <c r="F2465" t="str">
        <f>_xlfn.XLOOKUP(Table1[[#This Row],[Product_ID]],[1]!Table1[Product_ID],[1]!Table1[Category])</f>
        <v>Beauty</v>
      </c>
      <c r="G2465">
        <f>_xlfn.XLOOKUP(Table1[[#This Row],[Product_ID]],[1]!Table1[Product_ID],[1]!Table1[Unit_Price])</f>
        <v>591</v>
      </c>
      <c r="H2465">
        <f>_xlfn.XLOOKUP(Table1[[#This Row],[Product_ID]],[1]!Table1[Product_ID],[1]!Table1[Cost])</f>
        <v>354.6</v>
      </c>
      <c r="I2465">
        <v>3</v>
      </c>
      <c r="J2465">
        <v>10</v>
      </c>
      <c r="K2465">
        <f>Table1[[#This Row],[Quantity]]*Table1[[#This Row],[Unit_Price]]</f>
        <v>1773</v>
      </c>
      <c r="L2465">
        <f>Table1[[#This Row],[Quantity]]*Table1[[#This Row],[Cost]]</f>
        <v>1063.8000000000002</v>
      </c>
      <c r="M2465">
        <f>Table1[[#This Row],[Sales]]-Table1[[#This Row],[Total_Cost]]</f>
        <v>709.19999999999982</v>
      </c>
      <c r="N2465" s="1">
        <f>Table1[[#This Row],[Profit]]/Table1[[#This Row],[Sales]]</f>
        <v>0.39999999999999991</v>
      </c>
      <c r="O2465" t="str">
        <f>TEXT(Table1[[#This Row],[Order_Date]],"mmmm")</f>
        <v>August</v>
      </c>
      <c r="P2465">
        <f>YEAR(Table1[[#This Row],[Order_Date]])</f>
        <v>2025</v>
      </c>
      <c r="Q2465" t="str">
        <f>"Q"&amp;ROUNDUP(MONTH(Table1[[#This Row],[Order_Date]])/3,0)</f>
        <v>Q3</v>
      </c>
    </row>
    <row r="2466" spans="1:17" x14ac:dyDescent="0.25">
      <c r="A2466" t="s">
        <v>4176</v>
      </c>
      <c r="B2466" t="s">
        <v>463</v>
      </c>
      <c r="C2466" t="s">
        <v>185</v>
      </c>
      <c r="D2466" t="s">
        <v>171</v>
      </c>
      <c r="E2466" t="str">
        <f>_xlfn.XLOOKUP(Table1[[#This Row],[Product_ID]],[1]!Table1[Product_ID],[1]!Table1[Product_Name])</f>
        <v>Clothing Product 27</v>
      </c>
      <c r="F2466" t="str">
        <f>_xlfn.XLOOKUP(Table1[[#This Row],[Product_ID]],[1]!Table1[Product_ID],[1]!Table1[Category])</f>
        <v>Clothing</v>
      </c>
      <c r="G2466">
        <f>_xlfn.XLOOKUP(Table1[[#This Row],[Product_ID]],[1]!Table1[Product_ID],[1]!Table1[Unit_Price])</f>
        <v>4969</v>
      </c>
      <c r="H2466">
        <f>_xlfn.XLOOKUP(Table1[[#This Row],[Product_ID]],[1]!Table1[Product_ID],[1]!Table1[Cost])</f>
        <v>2484.5</v>
      </c>
      <c r="I2466">
        <v>2</v>
      </c>
      <c r="J2466">
        <v>10</v>
      </c>
      <c r="K2466">
        <f>Table1[[#This Row],[Quantity]]*Table1[[#This Row],[Unit_Price]]</f>
        <v>9938</v>
      </c>
      <c r="L2466">
        <f>Table1[[#This Row],[Quantity]]*Table1[[#This Row],[Cost]]</f>
        <v>4969</v>
      </c>
      <c r="M2466">
        <f>Table1[[#This Row],[Sales]]-Table1[[#This Row],[Total_Cost]]</f>
        <v>4969</v>
      </c>
      <c r="N2466" s="1">
        <f>Table1[[#This Row],[Profit]]/Table1[[#This Row],[Sales]]</f>
        <v>0.5</v>
      </c>
      <c r="O2466" t="str">
        <f>TEXT(Table1[[#This Row],[Order_Date]],"mmmm")</f>
        <v>November</v>
      </c>
      <c r="P2466">
        <f>YEAR(Table1[[#This Row],[Order_Date]])</f>
        <v>2025</v>
      </c>
      <c r="Q2466" t="str">
        <f>"Q"&amp;ROUNDUP(MONTH(Table1[[#This Row],[Order_Date]])/3,0)</f>
        <v>Q4</v>
      </c>
    </row>
    <row r="2467" spans="1:17" x14ac:dyDescent="0.25">
      <c r="A2467" t="s">
        <v>4177</v>
      </c>
      <c r="B2467" t="s">
        <v>1074</v>
      </c>
      <c r="C2467" t="s">
        <v>2791</v>
      </c>
      <c r="D2467" t="s">
        <v>377</v>
      </c>
      <c r="E2467" t="str">
        <f>_xlfn.XLOOKUP(Table1[[#This Row],[Product_ID]],[1]!Table1[Product_ID],[1]!Table1[Product_Name])</f>
        <v>Sports Product 2</v>
      </c>
      <c r="F2467" t="str">
        <f>_xlfn.XLOOKUP(Table1[[#This Row],[Product_ID]],[1]!Table1[Product_ID],[1]!Table1[Category])</f>
        <v>Sports</v>
      </c>
      <c r="G2467">
        <f>_xlfn.XLOOKUP(Table1[[#This Row],[Product_ID]],[1]!Table1[Product_ID],[1]!Table1[Unit_Price])</f>
        <v>4241</v>
      </c>
      <c r="H2467">
        <f>_xlfn.XLOOKUP(Table1[[#This Row],[Product_ID]],[1]!Table1[Product_ID],[1]!Table1[Cost])</f>
        <v>2120.5</v>
      </c>
      <c r="I2467">
        <v>1</v>
      </c>
      <c r="J2467">
        <v>15</v>
      </c>
      <c r="K2467">
        <f>Table1[[#This Row],[Quantity]]*Table1[[#This Row],[Unit_Price]]</f>
        <v>4241</v>
      </c>
      <c r="L2467">
        <f>Table1[[#This Row],[Quantity]]*Table1[[#This Row],[Cost]]</f>
        <v>2120.5</v>
      </c>
      <c r="M2467">
        <f>Table1[[#This Row],[Sales]]-Table1[[#This Row],[Total_Cost]]</f>
        <v>2120.5</v>
      </c>
      <c r="N2467" s="1">
        <f>Table1[[#This Row],[Profit]]/Table1[[#This Row],[Sales]]</f>
        <v>0.5</v>
      </c>
      <c r="O2467" t="str">
        <f>TEXT(Table1[[#This Row],[Order_Date]],"mmmm")</f>
        <v>May</v>
      </c>
      <c r="P2467">
        <f>YEAR(Table1[[#This Row],[Order_Date]])</f>
        <v>2024</v>
      </c>
      <c r="Q2467" t="str">
        <f>"Q"&amp;ROUNDUP(MONTH(Table1[[#This Row],[Order_Date]])/3,0)</f>
        <v>Q2</v>
      </c>
    </row>
    <row r="2468" spans="1:17" x14ac:dyDescent="0.25">
      <c r="A2468" t="s">
        <v>4178</v>
      </c>
      <c r="B2468" t="s">
        <v>713</v>
      </c>
      <c r="C2468" t="s">
        <v>2944</v>
      </c>
      <c r="D2468" t="s">
        <v>223</v>
      </c>
      <c r="E2468" t="str">
        <f>_xlfn.XLOOKUP(Table1[[#This Row],[Product_ID]],[1]!Table1[Product_ID],[1]!Table1[Product_Name])</f>
        <v>Clothing Product 48</v>
      </c>
      <c r="F2468" t="str">
        <f>_xlfn.XLOOKUP(Table1[[#This Row],[Product_ID]],[1]!Table1[Product_ID],[1]!Table1[Category])</f>
        <v>Clothing</v>
      </c>
      <c r="G2468">
        <f>_xlfn.XLOOKUP(Table1[[#This Row],[Product_ID]],[1]!Table1[Product_ID],[1]!Table1[Unit_Price])</f>
        <v>2190</v>
      </c>
      <c r="H2468">
        <f>_xlfn.XLOOKUP(Table1[[#This Row],[Product_ID]],[1]!Table1[Product_ID],[1]!Table1[Cost])</f>
        <v>1095</v>
      </c>
      <c r="I2468">
        <v>3</v>
      </c>
      <c r="J2468">
        <v>15</v>
      </c>
      <c r="K2468">
        <f>Table1[[#This Row],[Quantity]]*Table1[[#This Row],[Unit_Price]]</f>
        <v>6570</v>
      </c>
      <c r="L2468">
        <f>Table1[[#This Row],[Quantity]]*Table1[[#This Row],[Cost]]</f>
        <v>3285</v>
      </c>
      <c r="M2468">
        <f>Table1[[#This Row],[Sales]]-Table1[[#This Row],[Total_Cost]]</f>
        <v>3285</v>
      </c>
      <c r="N2468" s="1">
        <f>Table1[[#This Row],[Profit]]/Table1[[#This Row],[Sales]]</f>
        <v>0.5</v>
      </c>
      <c r="O2468" t="str">
        <f>TEXT(Table1[[#This Row],[Order_Date]],"mmmm")</f>
        <v>April</v>
      </c>
      <c r="P2468">
        <f>YEAR(Table1[[#This Row],[Order_Date]])</f>
        <v>2025</v>
      </c>
      <c r="Q2468" t="str">
        <f>"Q"&amp;ROUNDUP(MONTH(Table1[[#This Row],[Order_Date]])/3,0)</f>
        <v>Q2</v>
      </c>
    </row>
    <row r="2469" spans="1:17" x14ac:dyDescent="0.25">
      <c r="A2469" t="s">
        <v>4179</v>
      </c>
      <c r="B2469" t="s">
        <v>1818</v>
      </c>
      <c r="C2469" t="s">
        <v>524</v>
      </c>
      <c r="D2469" t="s">
        <v>237</v>
      </c>
      <c r="E2469" t="str">
        <f>_xlfn.XLOOKUP(Table1[[#This Row],[Product_ID]],[1]!Table1[Product_ID],[1]!Table1[Product_Name])</f>
        <v>Sports Product 61</v>
      </c>
      <c r="F2469" t="str">
        <f>_xlfn.XLOOKUP(Table1[[#This Row],[Product_ID]],[1]!Table1[Product_ID],[1]!Table1[Category])</f>
        <v>Sports</v>
      </c>
      <c r="G2469">
        <f>_xlfn.XLOOKUP(Table1[[#This Row],[Product_ID]],[1]!Table1[Product_ID],[1]!Table1[Unit_Price])</f>
        <v>7170</v>
      </c>
      <c r="H2469">
        <f>_xlfn.XLOOKUP(Table1[[#This Row],[Product_ID]],[1]!Table1[Product_ID],[1]!Table1[Cost])</f>
        <v>3585</v>
      </c>
      <c r="I2469">
        <v>1</v>
      </c>
      <c r="J2469">
        <v>10</v>
      </c>
      <c r="K2469">
        <f>Table1[[#This Row],[Quantity]]*Table1[[#This Row],[Unit_Price]]</f>
        <v>7170</v>
      </c>
      <c r="L2469">
        <f>Table1[[#This Row],[Quantity]]*Table1[[#This Row],[Cost]]</f>
        <v>3585</v>
      </c>
      <c r="M2469">
        <f>Table1[[#This Row],[Sales]]-Table1[[#This Row],[Total_Cost]]</f>
        <v>3585</v>
      </c>
      <c r="N2469" s="1">
        <f>Table1[[#This Row],[Profit]]/Table1[[#This Row],[Sales]]</f>
        <v>0.5</v>
      </c>
      <c r="O2469" t="str">
        <f>TEXT(Table1[[#This Row],[Order_Date]],"mmmm")</f>
        <v>October</v>
      </c>
      <c r="P2469">
        <f>YEAR(Table1[[#This Row],[Order_Date]])</f>
        <v>2025</v>
      </c>
      <c r="Q2469" t="str">
        <f>"Q"&amp;ROUNDUP(MONTH(Table1[[#This Row],[Order_Date]])/3,0)</f>
        <v>Q4</v>
      </c>
    </row>
    <row r="2470" spans="1:17" x14ac:dyDescent="0.25">
      <c r="A2470" t="s">
        <v>4180</v>
      </c>
      <c r="B2470" t="s">
        <v>162</v>
      </c>
      <c r="C2470" t="s">
        <v>3426</v>
      </c>
      <c r="D2470" t="s">
        <v>822</v>
      </c>
      <c r="E2470" t="str">
        <f>_xlfn.XLOOKUP(Table1[[#This Row],[Product_ID]],[1]!Table1[Product_ID],[1]!Table1[Product_Name])</f>
        <v>Electronics Product 31</v>
      </c>
      <c r="F2470" t="str">
        <f>_xlfn.XLOOKUP(Table1[[#This Row],[Product_ID]],[1]!Table1[Product_ID],[1]!Table1[Category])</f>
        <v>Electronics</v>
      </c>
      <c r="G2470">
        <f>_xlfn.XLOOKUP(Table1[[#This Row],[Product_ID]],[1]!Table1[Product_ID],[1]!Table1[Unit_Price])</f>
        <v>34152</v>
      </c>
      <c r="H2470">
        <f>_xlfn.XLOOKUP(Table1[[#This Row],[Product_ID]],[1]!Table1[Product_ID],[1]!Table1[Cost])</f>
        <v>23906.400000000001</v>
      </c>
      <c r="I2470">
        <v>3</v>
      </c>
      <c r="J2470">
        <v>5</v>
      </c>
      <c r="K2470">
        <f>Table1[[#This Row],[Quantity]]*Table1[[#This Row],[Unit_Price]]</f>
        <v>102456</v>
      </c>
      <c r="L2470">
        <f>Table1[[#This Row],[Quantity]]*Table1[[#This Row],[Cost]]</f>
        <v>71719.200000000012</v>
      </c>
      <c r="M2470">
        <f>Table1[[#This Row],[Sales]]-Table1[[#This Row],[Total_Cost]]</f>
        <v>30736.799999999988</v>
      </c>
      <c r="N2470" s="1">
        <f>Table1[[#This Row],[Profit]]/Table1[[#This Row],[Sales]]</f>
        <v>0.29999999999999988</v>
      </c>
      <c r="O2470" t="str">
        <f>TEXT(Table1[[#This Row],[Order_Date]],"mmmm")</f>
        <v>April</v>
      </c>
      <c r="P2470">
        <f>YEAR(Table1[[#This Row],[Order_Date]])</f>
        <v>2024</v>
      </c>
      <c r="Q2470" t="str">
        <f>"Q"&amp;ROUNDUP(MONTH(Table1[[#This Row],[Order_Date]])/3,0)</f>
        <v>Q2</v>
      </c>
    </row>
    <row r="2471" spans="1:17" x14ac:dyDescent="0.25">
      <c r="A2471" t="s">
        <v>4181</v>
      </c>
      <c r="B2471" t="s">
        <v>1175</v>
      </c>
      <c r="C2471" t="s">
        <v>1678</v>
      </c>
      <c r="D2471" t="s">
        <v>585</v>
      </c>
      <c r="E2471" t="str">
        <f>_xlfn.XLOOKUP(Table1[[#This Row],[Product_ID]],[1]!Table1[Product_ID],[1]!Table1[Product_Name])</f>
        <v>Sports Product 80</v>
      </c>
      <c r="F2471" t="str">
        <f>_xlfn.XLOOKUP(Table1[[#This Row],[Product_ID]],[1]!Table1[Product_ID],[1]!Table1[Category])</f>
        <v>Sports</v>
      </c>
      <c r="G2471">
        <f>_xlfn.XLOOKUP(Table1[[#This Row],[Product_ID]],[1]!Table1[Product_ID],[1]!Table1[Unit_Price])</f>
        <v>4816</v>
      </c>
      <c r="H2471">
        <f>_xlfn.XLOOKUP(Table1[[#This Row],[Product_ID]],[1]!Table1[Product_ID],[1]!Table1[Cost])</f>
        <v>3371.2</v>
      </c>
      <c r="I2471">
        <v>2</v>
      </c>
      <c r="J2471">
        <v>5</v>
      </c>
      <c r="K2471">
        <f>Table1[[#This Row],[Quantity]]*Table1[[#This Row],[Unit_Price]]</f>
        <v>9632</v>
      </c>
      <c r="L2471">
        <f>Table1[[#This Row],[Quantity]]*Table1[[#This Row],[Cost]]</f>
        <v>6742.4</v>
      </c>
      <c r="M2471">
        <f>Table1[[#This Row],[Sales]]-Table1[[#This Row],[Total_Cost]]</f>
        <v>2889.6000000000004</v>
      </c>
      <c r="N2471" s="1">
        <f>Table1[[#This Row],[Profit]]/Table1[[#This Row],[Sales]]</f>
        <v>0.30000000000000004</v>
      </c>
      <c r="O2471" t="str">
        <f>TEXT(Table1[[#This Row],[Order_Date]],"mmmm")</f>
        <v>July</v>
      </c>
      <c r="P2471">
        <f>YEAR(Table1[[#This Row],[Order_Date]])</f>
        <v>2024</v>
      </c>
      <c r="Q2471" t="str">
        <f>"Q"&amp;ROUNDUP(MONTH(Table1[[#This Row],[Order_Date]])/3,0)</f>
        <v>Q3</v>
      </c>
    </row>
    <row r="2472" spans="1:17" x14ac:dyDescent="0.25">
      <c r="A2472" t="s">
        <v>4182</v>
      </c>
      <c r="B2472" t="s">
        <v>1821</v>
      </c>
      <c r="C2472" t="s">
        <v>198</v>
      </c>
      <c r="D2472" t="s">
        <v>313</v>
      </c>
      <c r="E2472" t="str">
        <f>_xlfn.XLOOKUP(Table1[[#This Row],[Product_ID]],[1]!Table1[Product_ID],[1]!Table1[Product_Name])</f>
        <v>Sports Product 44</v>
      </c>
      <c r="F2472" t="str">
        <f>_xlfn.XLOOKUP(Table1[[#This Row],[Product_ID]],[1]!Table1[Product_ID],[1]!Table1[Category])</f>
        <v>Sports</v>
      </c>
      <c r="G2472">
        <f>_xlfn.XLOOKUP(Table1[[#This Row],[Product_ID]],[1]!Table1[Product_ID],[1]!Table1[Unit_Price])</f>
        <v>5008</v>
      </c>
      <c r="H2472">
        <f>_xlfn.XLOOKUP(Table1[[#This Row],[Product_ID]],[1]!Table1[Product_ID],[1]!Table1[Cost])</f>
        <v>3505.6</v>
      </c>
      <c r="I2472">
        <v>4</v>
      </c>
      <c r="J2472">
        <v>0</v>
      </c>
      <c r="K2472">
        <f>Table1[[#This Row],[Quantity]]*Table1[[#This Row],[Unit_Price]]</f>
        <v>20032</v>
      </c>
      <c r="L2472">
        <f>Table1[[#This Row],[Quantity]]*Table1[[#This Row],[Cost]]</f>
        <v>14022.4</v>
      </c>
      <c r="M2472">
        <f>Table1[[#This Row],[Sales]]-Table1[[#This Row],[Total_Cost]]</f>
        <v>6009.6</v>
      </c>
      <c r="N2472" s="1">
        <f>Table1[[#This Row],[Profit]]/Table1[[#This Row],[Sales]]</f>
        <v>0.30000000000000004</v>
      </c>
      <c r="O2472" t="str">
        <f>TEXT(Table1[[#This Row],[Order_Date]],"mmmm")</f>
        <v>September</v>
      </c>
      <c r="P2472">
        <f>YEAR(Table1[[#This Row],[Order_Date]])</f>
        <v>2024</v>
      </c>
      <c r="Q2472" t="str">
        <f>"Q"&amp;ROUNDUP(MONTH(Table1[[#This Row],[Order_Date]])/3,0)</f>
        <v>Q3</v>
      </c>
    </row>
    <row r="2473" spans="1:17" x14ac:dyDescent="0.25">
      <c r="A2473" t="s">
        <v>4183</v>
      </c>
      <c r="B2473" t="s">
        <v>65</v>
      </c>
      <c r="C2473" t="s">
        <v>1650</v>
      </c>
      <c r="D2473" t="s">
        <v>567</v>
      </c>
      <c r="E2473" t="str">
        <f>_xlfn.XLOOKUP(Table1[[#This Row],[Product_ID]],[1]!Table1[Product_ID],[1]!Table1[Product_Name])</f>
        <v>Beauty Product 52</v>
      </c>
      <c r="F2473" t="str">
        <f>_xlfn.XLOOKUP(Table1[[#This Row],[Product_ID]],[1]!Table1[Product_ID],[1]!Table1[Category])</f>
        <v>Beauty</v>
      </c>
      <c r="G2473">
        <f>_xlfn.XLOOKUP(Table1[[#This Row],[Product_ID]],[1]!Table1[Product_ID],[1]!Table1[Unit_Price])</f>
        <v>192</v>
      </c>
      <c r="H2473">
        <f>_xlfn.XLOOKUP(Table1[[#This Row],[Product_ID]],[1]!Table1[Product_ID],[1]!Table1[Cost])</f>
        <v>96</v>
      </c>
      <c r="I2473">
        <v>1</v>
      </c>
      <c r="J2473">
        <v>15</v>
      </c>
      <c r="K2473">
        <f>Table1[[#This Row],[Quantity]]*Table1[[#This Row],[Unit_Price]]</f>
        <v>192</v>
      </c>
      <c r="L2473">
        <f>Table1[[#This Row],[Quantity]]*Table1[[#This Row],[Cost]]</f>
        <v>96</v>
      </c>
      <c r="M2473">
        <f>Table1[[#This Row],[Sales]]-Table1[[#This Row],[Total_Cost]]</f>
        <v>96</v>
      </c>
      <c r="N2473" s="1">
        <f>Table1[[#This Row],[Profit]]/Table1[[#This Row],[Sales]]</f>
        <v>0.5</v>
      </c>
      <c r="O2473" t="str">
        <f>TEXT(Table1[[#This Row],[Order_Date]],"mmmm")</f>
        <v>November</v>
      </c>
      <c r="P2473">
        <f>YEAR(Table1[[#This Row],[Order_Date]])</f>
        <v>2024</v>
      </c>
      <c r="Q2473" t="str">
        <f>"Q"&amp;ROUNDUP(MONTH(Table1[[#This Row],[Order_Date]])/3,0)</f>
        <v>Q4</v>
      </c>
    </row>
    <row r="2474" spans="1:17" x14ac:dyDescent="0.25">
      <c r="A2474" t="s">
        <v>4184</v>
      </c>
      <c r="B2474" t="s">
        <v>2023</v>
      </c>
      <c r="C2474" t="s">
        <v>92</v>
      </c>
      <c r="D2474" t="s">
        <v>444</v>
      </c>
      <c r="E2474" t="str">
        <f>_xlfn.XLOOKUP(Table1[[#This Row],[Product_ID]],[1]!Table1[Product_ID],[1]!Table1[Product_Name])</f>
        <v>Sports Product 14</v>
      </c>
      <c r="F2474" t="str">
        <f>_xlfn.XLOOKUP(Table1[[#This Row],[Product_ID]],[1]!Table1[Product_ID],[1]!Table1[Category])</f>
        <v>Sports</v>
      </c>
      <c r="G2474">
        <f>_xlfn.XLOOKUP(Table1[[#This Row],[Product_ID]],[1]!Table1[Product_ID],[1]!Table1[Unit_Price])</f>
        <v>9565</v>
      </c>
      <c r="H2474">
        <f>_xlfn.XLOOKUP(Table1[[#This Row],[Product_ID]],[1]!Table1[Product_ID],[1]!Table1[Cost])</f>
        <v>6695.5</v>
      </c>
      <c r="I2474">
        <v>1</v>
      </c>
      <c r="J2474">
        <v>0</v>
      </c>
      <c r="K2474">
        <f>Table1[[#This Row],[Quantity]]*Table1[[#This Row],[Unit_Price]]</f>
        <v>9565</v>
      </c>
      <c r="L2474">
        <f>Table1[[#This Row],[Quantity]]*Table1[[#This Row],[Cost]]</f>
        <v>6695.5</v>
      </c>
      <c r="M2474">
        <f>Table1[[#This Row],[Sales]]-Table1[[#This Row],[Total_Cost]]</f>
        <v>2869.5</v>
      </c>
      <c r="N2474" s="1">
        <f>Table1[[#This Row],[Profit]]/Table1[[#This Row],[Sales]]</f>
        <v>0.3</v>
      </c>
      <c r="O2474" t="str">
        <f>TEXT(Table1[[#This Row],[Order_Date]],"mmmm")</f>
        <v>April</v>
      </c>
      <c r="P2474">
        <f>YEAR(Table1[[#This Row],[Order_Date]])</f>
        <v>2025</v>
      </c>
      <c r="Q2474" t="str">
        <f>"Q"&amp;ROUNDUP(MONTH(Table1[[#This Row],[Order_Date]])/3,0)</f>
        <v>Q2</v>
      </c>
    </row>
    <row r="2475" spans="1:17" x14ac:dyDescent="0.25">
      <c r="A2475" t="s">
        <v>4185</v>
      </c>
      <c r="B2475" t="s">
        <v>2591</v>
      </c>
      <c r="C2475" t="s">
        <v>1194</v>
      </c>
      <c r="D2475" t="s">
        <v>615</v>
      </c>
      <c r="E2475" t="str">
        <f>_xlfn.XLOOKUP(Table1[[#This Row],[Product_ID]],[1]!Table1[Product_ID],[1]!Table1[Product_Name])</f>
        <v>Home &amp; Kitchen Product 92</v>
      </c>
      <c r="F2475" t="str">
        <f>_xlfn.XLOOKUP(Table1[[#This Row],[Product_ID]],[1]!Table1[Product_ID],[1]!Table1[Category])</f>
        <v>Home &amp; Kitchen</v>
      </c>
      <c r="G2475">
        <f>_xlfn.XLOOKUP(Table1[[#This Row],[Product_ID]],[1]!Table1[Product_ID],[1]!Table1[Unit_Price])</f>
        <v>7315</v>
      </c>
      <c r="H2475">
        <f>_xlfn.XLOOKUP(Table1[[#This Row],[Product_ID]],[1]!Table1[Product_ID],[1]!Table1[Cost])</f>
        <v>4389</v>
      </c>
      <c r="I2475">
        <v>4</v>
      </c>
      <c r="J2475">
        <v>20</v>
      </c>
      <c r="K2475">
        <f>Table1[[#This Row],[Quantity]]*Table1[[#This Row],[Unit_Price]]</f>
        <v>29260</v>
      </c>
      <c r="L2475">
        <f>Table1[[#This Row],[Quantity]]*Table1[[#This Row],[Cost]]</f>
        <v>17556</v>
      </c>
      <c r="M2475">
        <f>Table1[[#This Row],[Sales]]-Table1[[#This Row],[Total_Cost]]</f>
        <v>11704</v>
      </c>
      <c r="N2475" s="1">
        <f>Table1[[#This Row],[Profit]]/Table1[[#This Row],[Sales]]</f>
        <v>0.4</v>
      </c>
      <c r="O2475" t="str">
        <f>TEXT(Table1[[#This Row],[Order_Date]],"mmmm")</f>
        <v>April</v>
      </c>
      <c r="P2475">
        <f>YEAR(Table1[[#This Row],[Order_Date]])</f>
        <v>2025</v>
      </c>
      <c r="Q2475" t="str">
        <f>"Q"&amp;ROUNDUP(MONTH(Table1[[#This Row],[Order_Date]])/3,0)</f>
        <v>Q2</v>
      </c>
    </row>
    <row r="2476" spans="1:17" x14ac:dyDescent="0.25">
      <c r="A2476" t="s">
        <v>4186</v>
      </c>
      <c r="B2476" t="s">
        <v>1107</v>
      </c>
      <c r="C2476" t="s">
        <v>2915</v>
      </c>
      <c r="D2476" t="s">
        <v>297</v>
      </c>
      <c r="E2476" t="str">
        <f>_xlfn.XLOOKUP(Table1[[#This Row],[Product_ID]],[1]!Table1[Product_ID],[1]!Table1[Product_Name])</f>
        <v>Home &amp; Kitchen Product 64</v>
      </c>
      <c r="F2476" t="str">
        <f>_xlfn.XLOOKUP(Table1[[#This Row],[Product_ID]],[1]!Table1[Product_ID],[1]!Table1[Category])</f>
        <v>Home &amp; Kitchen</v>
      </c>
      <c r="G2476">
        <f>_xlfn.XLOOKUP(Table1[[#This Row],[Product_ID]],[1]!Table1[Product_ID],[1]!Table1[Unit_Price])</f>
        <v>8274</v>
      </c>
      <c r="H2476">
        <f>_xlfn.XLOOKUP(Table1[[#This Row],[Product_ID]],[1]!Table1[Product_ID],[1]!Table1[Cost])</f>
        <v>5791.8</v>
      </c>
      <c r="I2476">
        <v>3</v>
      </c>
      <c r="J2476">
        <v>5</v>
      </c>
      <c r="K2476">
        <f>Table1[[#This Row],[Quantity]]*Table1[[#This Row],[Unit_Price]]</f>
        <v>24822</v>
      </c>
      <c r="L2476">
        <f>Table1[[#This Row],[Quantity]]*Table1[[#This Row],[Cost]]</f>
        <v>17375.400000000001</v>
      </c>
      <c r="M2476">
        <f>Table1[[#This Row],[Sales]]-Table1[[#This Row],[Total_Cost]]</f>
        <v>7446.5999999999985</v>
      </c>
      <c r="N2476" s="1">
        <f>Table1[[#This Row],[Profit]]/Table1[[#This Row],[Sales]]</f>
        <v>0.29999999999999993</v>
      </c>
      <c r="O2476" t="str">
        <f>TEXT(Table1[[#This Row],[Order_Date]],"mmmm")</f>
        <v>December</v>
      </c>
      <c r="P2476">
        <f>YEAR(Table1[[#This Row],[Order_Date]])</f>
        <v>2024</v>
      </c>
      <c r="Q2476" t="str">
        <f>"Q"&amp;ROUNDUP(MONTH(Table1[[#This Row],[Order_Date]])/3,0)</f>
        <v>Q4</v>
      </c>
    </row>
    <row r="2477" spans="1:17" x14ac:dyDescent="0.25">
      <c r="A2477" t="s">
        <v>4187</v>
      </c>
      <c r="B2477" t="s">
        <v>1460</v>
      </c>
      <c r="C2477" t="s">
        <v>897</v>
      </c>
      <c r="D2477" t="s">
        <v>908</v>
      </c>
      <c r="E2477" t="str">
        <f>_xlfn.XLOOKUP(Table1[[#This Row],[Product_ID]],[1]!Table1[Product_ID],[1]!Table1[Product_Name])</f>
        <v>Beauty Product 41</v>
      </c>
      <c r="F2477" t="str">
        <f>_xlfn.XLOOKUP(Table1[[#This Row],[Product_ID]],[1]!Table1[Product_ID],[1]!Table1[Category])</f>
        <v>Beauty</v>
      </c>
      <c r="G2477">
        <f>_xlfn.XLOOKUP(Table1[[#This Row],[Product_ID]],[1]!Table1[Product_ID],[1]!Table1[Unit_Price])</f>
        <v>2433</v>
      </c>
      <c r="H2477">
        <f>_xlfn.XLOOKUP(Table1[[#This Row],[Product_ID]],[1]!Table1[Product_ID],[1]!Table1[Cost])</f>
        <v>1216.5</v>
      </c>
      <c r="I2477">
        <v>2</v>
      </c>
      <c r="J2477">
        <v>10</v>
      </c>
      <c r="K2477">
        <f>Table1[[#This Row],[Quantity]]*Table1[[#This Row],[Unit_Price]]</f>
        <v>4866</v>
      </c>
      <c r="L2477">
        <f>Table1[[#This Row],[Quantity]]*Table1[[#This Row],[Cost]]</f>
        <v>2433</v>
      </c>
      <c r="M2477">
        <f>Table1[[#This Row],[Sales]]-Table1[[#This Row],[Total_Cost]]</f>
        <v>2433</v>
      </c>
      <c r="N2477" s="1">
        <f>Table1[[#This Row],[Profit]]/Table1[[#This Row],[Sales]]</f>
        <v>0.5</v>
      </c>
      <c r="O2477" t="str">
        <f>TEXT(Table1[[#This Row],[Order_Date]],"mmmm")</f>
        <v>June</v>
      </c>
      <c r="P2477">
        <f>YEAR(Table1[[#This Row],[Order_Date]])</f>
        <v>2024</v>
      </c>
      <c r="Q2477" t="str">
        <f>"Q"&amp;ROUNDUP(MONTH(Table1[[#This Row],[Order_Date]])/3,0)</f>
        <v>Q2</v>
      </c>
    </row>
    <row r="2478" spans="1:17" x14ac:dyDescent="0.25">
      <c r="A2478" t="s">
        <v>4188</v>
      </c>
      <c r="B2478" t="s">
        <v>953</v>
      </c>
      <c r="C2478" t="s">
        <v>4189</v>
      </c>
      <c r="D2478" t="s">
        <v>394</v>
      </c>
      <c r="E2478" t="str">
        <f>_xlfn.XLOOKUP(Table1[[#This Row],[Product_ID]],[1]!Table1[Product_ID],[1]!Table1[Product_Name])</f>
        <v>Electronics Product 45</v>
      </c>
      <c r="F2478" t="str">
        <f>_xlfn.XLOOKUP(Table1[[#This Row],[Product_ID]],[1]!Table1[Product_ID],[1]!Table1[Category])</f>
        <v>Electronics</v>
      </c>
      <c r="G2478">
        <f>_xlfn.XLOOKUP(Table1[[#This Row],[Product_ID]],[1]!Table1[Product_ID],[1]!Table1[Unit_Price])</f>
        <v>31300</v>
      </c>
      <c r="H2478">
        <f>_xlfn.XLOOKUP(Table1[[#This Row],[Product_ID]],[1]!Table1[Product_ID],[1]!Table1[Cost])</f>
        <v>18780</v>
      </c>
      <c r="I2478">
        <v>5</v>
      </c>
      <c r="J2478">
        <v>10</v>
      </c>
      <c r="K2478">
        <f>Table1[[#This Row],[Quantity]]*Table1[[#This Row],[Unit_Price]]</f>
        <v>156500</v>
      </c>
      <c r="L2478">
        <f>Table1[[#This Row],[Quantity]]*Table1[[#This Row],[Cost]]</f>
        <v>93900</v>
      </c>
      <c r="M2478">
        <f>Table1[[#This Row],[Sales]]-Table1[[#This Row],[Total_Cost]]</f>
        <v>62600</v>
      </c>
      <c r="N2478" s="1">
        <f>Table1[[#This Row],[Profit]]/Table1[[#This Row],[Sales]]</f>
        <v>0.4</v>
      </c>
      <c r="O2478" t="str">
        <f>TEXT(Table1[[#This Row],[Order_Date]],"mmmm")</f>
        <v>November</v>
      </c>
      <c r="P2478">
        <f>YEAR(Table1[[#This Row],[Order_Date]])</f>
        <v>2025</v>
      </c>
      <c r="Q2478" t="str">
        <f>"Q"&amp;ROUNDUP(MONTH(Table1[[#This Row],[Order_Date]])/3,0)</f>
        <v>Q4</v>
      </c>
    </row>
    <row r="2479" spans="1:17" x14ac:dyDescent="0.25">
      <c r="A2479" t="s">
        <v>4190</v>
      </c>
      <c r="B2479" t="s">
        <v>353</v>
      </c>
      <c r="C2479" t="s">
        <v>4191</v>
      </c>
      <c r="D2479" t="s">
        <v>123</v>
      </c>
      <c r="E2479" t="str">
        <f>_xlfn.XLOOKUP(Table1[[#This Row],[Product_ID]],[1]!Table1[Product_ID],[1]!Table1[Product_Name])</f>
        <v>Electronics Product 99</v>
      </c>
      <c r="F2479" t="str">
        <f>_xlfn.XLOOKUP(Table1[[#This Row],[Product_ID]],[1]!Table1[Product_ID],[1]!Table1[Category])</f>
        <v>Electronics</v>
      </c>
      <c r="G2479">
        <f>_xlfn.XLOOKUP(Table1[[#This Row],[Product_ID]],[1]!Table1[Product_ID],[1]!Table1[Unit_Price])</f>
        <v>48012</v>
      </c>
      <c r="H2479">
        <f>_xlfn.XLOOKUP(Table1[[#This Row],[Product_ID]],[1]!Table1[Product_ID],[1]!Table1[Cost])</f>
        <v>24006</v>
      </c>
      <c r="I2479">
        <v>4</v>
      </c>
      <c r="J2479">
        <v>15</v>
      </c>
      <c r="K2479">
        <f>Table1[[#This Row],[Quantity]]*Table1[[#This Row],[Unit_Price]]</f>
        <v>192048</v>
      </c>
      <c r="L2479">
        <f>Table1[[#This Row],[Quantity]]*Table1[[#This Row],[Cost]]</f>
        <v>96024</v>
      </c>
      <c r="M2479">
        <f>Table1[[#This Row],[Sales]]-Table1[[#This Row],[Total_Cost]]</f>
        <v>96024</v>
      </c>
      <c r="N2479" s="1">
        <f>Table1[[#This Row],[Profit]]/Table1[[#This Row],[Sales]]</f>
        <v>0.5</v>
      </c>
      <c r="O2479" t="str">
        <f>TEXT(Table1[[#This Row],[Order_Date]],"mmmm")</f>
        <v>June</v>
      </c>
      <c r="P2479">
        <f>YEAR(Table1[[#This Row],[Order_Date]])</f>
        <v>2025</v>
      </c>
      <c r="Q2479" t="str">
        <f>"Q"&amp;ROUNDUP(MONTH(Table1[[#This Row],[Order_Date]])/3,0)</f>
        <v>Q2</v>
      </c>
    </row>
    <row r="2480" spans="1:17" x14ac:dyDescent="0.25">
      <c r="A2480" t="s">
        <v>4192</v>
      </c>
      <c r="B2480" t="s">
        <v>1476</v>
      </c>
      <c r="C2480" t="s">
        <v>2881</v>
      </c>
      <c r="D2480" t="s">
        <v>1158</v>
      </c>
      <c r="E2480" t="str">
        <f>_xlfn.XLOOKUP(Table1[[#This Row],[Product_ID]],[1]!Table1[Product_ID],[1]!Table1[Product_Name])</f>
        <v>Electronics Product 33</v>
      </c>
      <c r="F2480" t="str">
        <f>_xlfn.XLOOKUP(Table1[[#This Row],[Product_ID]],[1]!Table1[Product_ID],[1]!Table1[Category])</f>
        <v>Electronics</v>
      </c>
      <c r="G2480">
        <f>_xlfn.XLOOKUP(Table1[[#This Row],[Product_ID]],[1]!Table1[Product_ID],[1]!Table1[Unit_Price])</f>
        <v>11428</v>
      </c>
      <c r="H2480">
        <f>_xlfn.XLOOKUP(Table1[[#This Row],[Product_ID]],[1]!Table1[Product_ID],[1]!Table1[Cost])</f>
        <v>6856.8</v>
      </c>
      <c r="I2480">
        <v>4</v>
      </c>
      <c r="J2480">
        <v>15</v>
      </c>
      <c r="K2480">
        <f>Table1[[#This Row],[Quantity]]*Table1[[#This Row],[Unit_Price]]</f>
        <v>45712</v>
      </c>
      <c r="L2480">
        <f>Table1[[#This Row],[Quantity]]*Table1[[#This Row],[Cost]]</f>
        <v>27427.200000000001</v>
      </c>
      <c r="M2480">
        <f>Table1[[#This Row],[Sales]]-Table1[[#This Row],[Total_Cost]]</f>
        <v>18284.8</v>
      </c>
      <c r="N2480" s="1">
        <f>Table1[[#This Row],[Profit]]/Table1[[#This Row],[Sales]]</f>
        <v>0.39999999999999997</v>
      </c>
      <c r="O2480" t="str">
        <f>TEXT(Table1[[#This Row],[Order_Date]],"mmmm")</f>
        <v>January</v>
      </c>
      <c r="P2480">
        <f>YEAR(Table1[[#This Row],[Order_Date]])</f>
        <v>2024</v>
      </c>
      <c r="Q2480" t="str">
        <f>"Q"&amp;ROUNDUP(MONTH(Table1[[#This Row],[Order_Date]])/3,0)</f>
        <v>Q1</v>
      </c>
    </row>
    <row r="2481" spans="1:17" x14ac:dyDescent="0.25">
      <c r="A2481" t="s">
        <v>4193</v>
      </c>
      <c r="B2481" t="s">
        <v>718</v>
      </c>
      <c r="C2481" t="s">
        <v>2130</v>
      </c>
      <c r="D2481" t="s">
        <v>49</v>
      </c>
      <c r="E2481" t="str">
        <f>_xlfn.XLOOKUP(Table1[[#This Row],[Product_ID]],[1]!Table1[Product_ID],[1]!Table1[Product_Name])</f>
        <v>Sports Product 65</v>
      </c>
      <c r="F2481" t="str">
        <f>_xlfn.XLOOKUP(Table1[[#This Row],[Product_ID]],[1]!Table1[Product_ID],[1]!Table1[Category])</f>
        <v>Sports</v>
      </c>
      <c r="G2481">
        <f>_xlfn.XLOOKUP(Table1[[#This Row],[Product_ID]],[1]!Table1[Product_ID],[1]!Table1[Unit_Price])</f>
        <v>4421</v>
      </c>
      <c r="H2481">
        <f>_xlfn.XLOOKUP(Table1[[#This Row],[Product_ID]],[1]!Table1[Product_ID],[1]!Table1[Cost])</f>
        <v>3094.7</v>
      </c>
      <c r="I2481">
        <v>1</v>
      </c>
      <c r="J2481">
        <v>5</v>
      </c>
      <c r="K2481">
        <f>Table1[[#This Row],[Quantity]]*Table1[[#This Row],[Unit_Price]]</f>
        <v>4421</v>
      </c>
      <c r="L2481">
        <f>Table1[[#This Row],[Quantity]]*Table1[[#This Row],[Cost]]</f>
        <v>3094.7</v>
      </c>
      <c r="M2481">
        <f>Table1[[#This Row],[Sales]]-Table1[[#This Row],[Total_Cost]]</f>
        <v>1326.3000000000002</v>
      </c>
      <c r="N2481" s="1">
        <f>Table1[[#This Row],[Profit]]/Table1[[#This Row],[Sales]]</f>
        <v>0.30000000000000004</v>
      </c>
      <c r="O2481" t="str">
        <f>TEXT(Table1[[#This Row],[Order_Date]],"mmmm")</f>
        <v>August</v>
      </c>
      <c r="P2481">
        <f>YEAR(Table1[[#This Row],[Order_Date]])</f>
        <v>2025</v>
      </c>
      <c r="Q2481" t="str">
        <f>"Q"&amp;ROUNDUP(MONTH(Table1[[#This Row],[Order_Date]])/3,0)</f>
        <v>Q3</v>
      </c>
    </row>
    <row r="2482" spans="1:17" x14ac:dyDescent="0.25">
      <c r="A2482" t="s">
        <v>4194</v>
      </c>
      <c r="B2482" t="s">
        <v>286</v>
      </c>
      <c r="C2482" t="s">
        <v>561</v>
      </c>
      <c r="D2482" t="s">
        <v>230</v>
      </c>
      <c r="E2482" t="str">
        <f>_xlfn.XLOOKUP(Table1[[#This Row],[Product_ID]],[1]!Table1[Product_ID],[1]!Table1[Product_Name])</f>
        <v>Beauty Product 16</v>
      </c>
      <c r="F2482" t="str">
        <f>_xlfn.XLOOKUP(Table1[[#This Row],[Product_ID]],[1]!Table1[Product_ID],[1]!Table1[Category])</f>
        <v>Beauty</v>
      </c>
      <c r="G2482">
        <f>_xlfn.XLOOKUP(Table1[[#This Row],[Product_ID]],[1]!Table1[Product_ID],[1]!Table1[Unit_Price])</f>
        <v>1591</v>
      </c>
      <c r="H2482">
        <f>_xlfn.XLOOKUP(Table1[[#This Row],[Product_ID]],[1]!Table1[Product_ID],[1]!Table1[Cost])</f>
        <v>1113.7</v>
      </c>
      <c r="I2482">
        <v>2</v>
      </c>
      <c r="J2482">
        <v>0</v>
      </c>
      <c r="K2482">
        <f>Table1[[#This Row],[Quantity]]*Table1[[#This Row],[Unit_Price]]</f>
        <v>3182</v>
      </c>
      <c r="L2482">
        <f>Table1[[#This Row],[Quantity]]*Table1[[#This Row],[Cost]]</f>
        <v>2227.4</v>
      </c>
      <c r="M2482">
        <f>Table1[[#This Row],[Sales]]-Table1[[#This Row],[Total_Cost]]</f>
        <v>954.59999999999991</v>
      </c>
      <c r="N2482" s="1">
        <f>Table1[[#This Row],[Profit]]/Table1[[#This Row],[Sales]]</f>
        <v>0.3</v>
      </c>
      <c r="O2482" t="str">
        <f>TEXT(Table1[[#This Row],[Order_Date]],"mmmm")</f>
        <v>December</v>
      </c>
      <c r="P2482">
        <f>YEAR(Table1[[#This Row],[Order_Date]])</f>
        <v>2024</v>
      </c>
      <c r="Q2482" t="str">
        <f>"Q"&amp;ROUNDUP(MONTH(Table1[[#This Row],[Order_Date]])/3,0)</f>
        <v>Q4</v>
      </c>
    </row>
    <row r="2483" spans="1:17" x14ac:dyDescent="0.25">
      <c r="A2483" t="s">
        <v>4195</v>
      </c>
      <c r="B2483" t="s">
        <v>3738</v>
      </c>
      <c r="C2483" t="s">
        <v>167</v>
      </c>
      <c r="D2483" t="s">
        <v>195</v>
      </c>
      <c r="E2483" t="str">
        <f>_xlfn.XLOOKUP(Table1[[#This Row],[Product_ID]],[1]!Table1[Product_ID],[1]!Table1[Product_Name])</f>
        <v>Electronics Product 57</v>
      </c>
      <c r="F2483" t="str">
        <f>_xlfn.XLOOKUP(Table1[[#This Row],[Product_ID]],[1]!Table1[Product_ID],[1]!Table1[Category])</f>
        <v>Electronics</v>
      </c>
      <c r="G2483">
        <f>_xlfn.XLOOKUP(Table1[[#This Row],[Product_ID]],[1]!Table1[Product_ID],[1]!Table1[Unit_Price])</f>
        <v>26846</v>
      </c>
      <c r="H2483">
        <f>_xlfn.XLOOKUP(Table1[[#This Row],[Product_ID]],[1]!Table1[Product_ID],[1]!Table1[Cost])</f>
        <v>16107.6</v>
      </c>
      <c r="I2483">
        <v>2</v>
      </c>
      <c r="J2483">
        <v>20</v>
      </c>
      <c r="K2483">
        <f>Table1[[#This Row],[Quantity]]*Table1[[#This Row],[Unit_Price]]</f>
        <v>53692</v>
      </c>
      <c r="L2483">
        <f>Table1[[#This Row],[Quantity]]*Table1[[#This Row],[Cost]]</f>
        <v>32215.200000000001</v>
      </c>
      <c r="M2483">
        <f>Table1[[#This Row],[Sales]]-Table1[[#This Row],[Total_Cost]]</f>
        <v>21476.799999999999</v>
      </c>
      <c r="N2483" s="1">
        <f>Table1[[#This Row],[Profit]]/Table1[[#This Row],[Sales]]</f>
        <v>0.39999999999999997</v>
      </c>
      <c r="O2483" t="str">
        <f>TEXT(Table1[[#This Row],[Order_Date]],"mmmm")</f>
        <v>August</v>
      </c>
      <c r="P2483">
        <f>YEAR(Table1[[#This Row],[Order_Date]])</f>
        <v>2024</v>
      </c>
      <c r="Q2483" t="str">
        <f>"Q"&amp;ROUNDUP(MONTH(Table1[[#This Row],[Order_Date]])/3,0)</f>
        <v>Q3</v>
      </c>
    </row>
    <row r="2484" spans="1:17" x14ac:dyDescent="0.25">
      <c r="A2484" t="s">
        <v>4196</v>
      </c>
      <c r="B2484" t="s">
        <v>2398</v>
      </c>
      <c r="C2484" t="s">
        <v>926</v>
      </c>
      <c r="D2484" t="s">
        <v>199</v>
      </c>
      <c r="E2484" t="str">
        <f>_xlfn.XLOOKUP(Table1[[#This Row],[Product_ID]],[1]!Table1[Product_ID],[1]!Table1[Product_Name])</f>
        <v>Sports Product 19</v>
      </c>
      <c r="F2484" t="str">
        <f>_xlfn.XLOOKUP(Table1[[#This Row],[Product_ID]],[1]!Table1[Product_ID],[1]!Table1[Category])</f>
        <v>Sports</v>
      </c>
      <c r="G2484">
        <f>_xlfn.XLOOKUP(Table1[[#This Row],[Product_ID]],[1]!Table1[Product_ID],[1]!Table1[Unit_Price])</f>
        <v>11395</v>
      </c>
      <c r="H2484">
        <f>_xlfn.XLOOKUP(Table1[[#This Row],[Product_ID]],[1]!Table1[Product_ID],[1]!Table1[Cost])</f>
        <v>5697.5</v>
      </c>
      <c r="I2484">
        <v>1</v>
      </c>
      <c r="J2484">
        <v>20</v>
      </c>
      <c r="K2484">
        <f>Table1[[#This Row],[Quantity]]*Table1[[#This Row],[Unit_Price]]</f>
        <v>11395</v>
      </c>
      <c r="L2484">
        <f>Table1[[#This Row],[Quantity]]*Table1[[#This Row],[Cost]]</f>
        <v>5697.5</v>
      </c>
      <c r="M2484">
        <f>Table1[[#This Row],[Sales]]-Table1[[#This Row],[Total_Cost]]</f>
        <v>5697.5</v>
      </c>
      <c r="N2484" s="1">
        <f>Table1[[#This Row],[Profit]]/Table1[[#This Row],[Sales]]</f>
        <v>0.5</v>
      </c>
      <c r="O2484" t="str">
        <f>TEXT(Table1[[#This Row],[Order_Date]],"mmmm")</f>
        <v>November</v>
      </c>
      <c r="P2484">
        <f>YEAR(Table1[[#This Row],[Order_Date]])</f>
        <v>2025</v>
      </c>
      <c r="Q2484" t="str">
        <f>"Q"&amp;ROUNDUP(MONTH(Table1[[#This Row],[Order_Date]])/3,0)</f>
        <v>Q4</v>
      </c>
    </row>
    <row r="2485" spans="1:17" x14ac:dyDescent="0.25">
      <c r="A2485" t="s">
        <v>4197</v>
      </c>
      <c r="B2485" t="s">
        <v>293</v>
      </c>
      <c r="C2485" t="s">
        <v>4198</v>
      </c>
      <c r="D2485" t="s">
        <v>139</v>
      </c>
      <c r="E2485" t="str">
        <f>_xlfn.XLOOKUP(Table1[[#This Row],[Product_ID]],[1]!Table1[Product_ID],[1]!Table1[Product_Name])</f>
        <v>Clothing Product 53</v>
      </c>
      <c r="F2485" t="str">
        <f>_xlfn.XLOOKUP(Table1[[#This Row],[Product_ID]],[1]!Table1[Product_ID],[1]!Table1[Category])</f>
        <v>Clothing</v>
      </c>
      <c r="G2485">
        <f>_xlfn.XLOOKUP(Table1[[#This Row],[Product_ID]],[1]!Table1[Product_ID],[1]!Table1[Unit_Price])</f>
        <v>641</v>
      </c>
      <c r="H2485">
        <f>_xlfn.XLOOKUP(Table1[[#This Row],[Product_ID]],[1]!Table1[Product_ID],[1]!Table1[Cost])</f>
        <v>384.6</v>
      </c>
      <c r="I2485">
        <v>1</v>
      </c>
      <c r="J2485">
        <v>20</v>
      </c>
      <c r="K2485">
        <f>Table1[[#This Row],[Quantity]]*Table1[[#This Row],[Unit_Price]]</f>
        <v>641</v>
      </c>
      <c r="L2485">
        <f>Table1[[#This Row],[Quantity]]*Table1[[#This Row],[Cost]]</f>
        <v>384.6</v>
      </c>
      <c r="M2485">
        <f>Table1[[#This Row],[Sales]]-Table1[[#This Row],[Total_Cost]]</f>
        <v>256.39999999999998</v>
      </c>
      <c r="N2485" s="1">
        <f>Table1[[#This Row],[Profit]]/Table1[[#This Row],[Sales]]</f>
        <v>0.39999999999999997</v>
      </c>
      <c r="O2485" t="str">
        <f>TEXT(Table1[[#This Row],[Order_Date]],"mmmm")</f>
        <v>January</v>
      </c>
      <c r="P2485">
        <f>YEAR(Table1[[#This Row],[Order_Date]])</f>
        <v>2024</v>
      </c>
      <c r="Q2485" t="str">
        <f>"Q"&amp;ROUNDUP(MONTH(Table1[[#This Row],[Order_Date]])/3,0)</f>
        <v>Q1</v>
      </c>
    </row>
    <row r="2486" spans="1:17" x14ac:dyDescent="0.25">
      <c r="A2486" t="s">
        <v>4199</v>
      </c>
      <c r="B2486" t="s">
        <v>1901</v>
      </c>
      <c r="C2486" t="s">
        <v>1409</v>
      </c>
      <c r="D2486" t="s">
        <v>175</v>
      </c>
      <c r="E2486" t="str">
        <f>_xlfn.XLOOKUP(Table1[[#This Row],[Product_ID]],[1]!Table1[Product_ID],[1]!Table1[Product_Name])</f>
        <v>Clothing Product 49</v>
      </c>
      <c r="F2486" t="str">
        <f>_xlfn.XLOOKUP(Table1[[#This Row],[Product_ID]],[1]!Table1[Product_ID],[1]!Table1[Category])</f>
        <v>Clothing</v>
      </c>
      <c r="G2486">
        <f>_xlfn.XLOOKUP(Table1[[#This Row],[Product_ID]],[1]!Table1[Product_ID],[1]!Table1[Unit_Price])</f>
        <v>4071</v>
      </c>
      <c r="H2486">
        <f>_xlfn.XLOOKUP(Table1[[#This Row],[Product_ID]],[1]!Table1[Product_ID],[1]!Table1[Cost])</f>
        <v>2442.6</v>
      </c>
      <c r="I2486">
        <v>5</v>
      </c>
      <c r="J2486">
        <v>15</v>
      </c>
      <c r="K2486">
        <f>Table1[[#This Row],[Quantity]]*Table1[[#This Row],[Unit_Price]]</f>
        <v>20355</v>
      </c>
      <c r="L2486">
        <f>Table1[[#This Row],[Quantity]]*Table1[[#This Row],[Cost]]</f>
        <v>12213</v>
      </c>
      <c r="M2486">
        <f>Table1[[#This Row],[Sales]]-Table1[[#This Row],[Total_Cost]]</f>
        <v>8142</v>
      </c>
      <c r="N2486" s="1">
        <f>Table1[[#This Row],[Profit]]/Table1[[#This Row],[Sales]]</f>
        <v>0.4</v>
      </c>
      <c r="O2486" t="str">
        <f>TEXT(Table1[[#This Row],[Order_Date]],"mmmm")</f>
        <v>December</v>
      </c>
      <c r="P2486">
        <f>YEAR(Table1[[#This Row],[Order_Date]])</f>
        <v>2025</v>
      </c>
      <c r="Q2486" t="str">
        <f>"Q"&amp;ROUNDUP(MONTH(Table1[[#This Row],[Order_Date]])/3,0)</f>
        <v>Q4</v>
      </c>
    </row>
    <row r="2487" spans="1:17" x14ac:dyDescent="0.25">
      <c r="A2487" t="s">
        <v>4200</v>
      </c>
      <c r="B2487" t="s">
        <v>1483</v>
      </c>
      <c r="C2487" t="s">
        <v>913</v>
      </c>
      <c r="D2487" t="s">
        <v>104</v>
      </c>
      <c r="E2487" t="str">
        <f>_xlfn.XLOOKUP(Table1[[#This Row],[Product_ID]],[1]!Table1[Product_ID],[1]!Table1[Product_Name])</f>
        <v>Electronics Product 72</v>
      </c>
      <c r="F2487" t="str">
        <f>_xlfn.XLOOKUP(Table1[[#This Row],[Product_ID]],[1]!Table1[Product_ID],[1]!Table1[Category])</f>
        <v>Electronics</v>
      </c>
      <c r="G2487">
        <f>_xlfn.XLOOKUP(Table1[[#This Row],[Product_ID]],[1]!Table1[Product_ID],[1]!Table1[Unit_Price])</f>
        <v>27555</v>
      </c>
      <c r="H2487">
        <f>_xlfn.XLOOKUP(Table1[[#This Row],[Product_ID]],[1]!Table1[Product_ID],[1]!Table1[Cost])</f>
        <v>19288.5</v>
      </c>
      <c r="I2487">
        <v>5</v>
      </c>
      <c r="J2487">
        <v>15</v>
      </c>
      <c r="K2487">
        <f>Table1[[#This Row],[Quantity]]*Table1[[#This Row],[Unit_Price]]</f>
        <v>137775</v>
      </c>
      <c r="L2487">
        <f>Table1[[#This Row],[Quantity]]*Table1[[#This Row],[Cost]]</f>
        <v>96442.5</v>
      </c>
      <c r="M2487">
        <f>Table1[[#This Row],[Sales]]-Table1[[#This Row],[Total_Cost]]</f>
        <v>41332.5</v>
      </c>
      <c r="N2487" s="1">
        <f>Table1[[#This Row],[Profit]]/Table1[[#This Row],[Sales]]</f>
        <v>0.3</v>
      </c>
      <c r="O2487" t="str">
        <f>TEXT(Table1[[#This Row],[Order_Date]],"mmmm")</f>
        <v>December</v>
      </c>
      <c r="P2487">
        <f>YEAR(Table1[[#This Row],[Order_Date]])</f>
        <v>2024</v>
      </c>
      <c r="Q2487" t="str">
        <f>"Q"&amp;ROUNDUP(MONTH(Table1[[#This Row],[Order_Date]])/3,0)</f>
        <v>Q4</v>
      </c>
    </row>
    <row r="2488" spans="1:17" x14ac:dyDescent="0.25">
      <c r="A2488" t="s">
        <v>4201</v>
      </c>
      <c r="B2488" t="s">
        <v>1173</v>
      </c>
      <c r="C2488" t="s">
        <v>4096</v>
      </c>
      <c r="D2488" t="s">
        <v>604</v>
      </c>
      <c r="E2488" t="str">
        <f>_xlfn.XLOOKUP(Table1[[#This Row],[Product_ID]],[1]!Table1[Product_ID],[1]!Table1[Product_Name])</f>
        <v>Home &amp; Kitchen Product 39</v>
      </c>
      <c r="F2488" t="str">
        <f>_xlfn.XLOOKUP(Table1[[#This Row],[Product_ID]],[1]!Table1[Product_ID],[1]!Table1[Category])</f>
        <v>Home &amp; Kitchen</v>
      </c>
      <c r="G2488">
        <f>_xlfn.XLOOKUP(Table1[[#This Row],[Product_ID]],[1]!Table1[Product_ID],[1]!Table1[Unit_Price])</f>
        <v>9543</v>
      </c>
      <c r="H2488">
        <f>_xlfn.XLOOKUP(Table1[[#This Row],[Product_ID]],[1]!Table1[Product_ID],[1]!Table1[Cost])</f>
        <v>4771.5</v>
      </c>
      <c r="I2488">
        <v>1</v>
      </c>
      <c r="J2488">
        <v>0</v>
      </c>
      <c r="K2488">
        <f>Table1[[#This Row],[Quantity]]*Table1[[#This Row],[Unit_Price]]</f>
        <v>9543</v>
      </c>
      <c r="L2488">
        <f>Table1[[#This Row],[Quantity]]*Table1[[#This Row],[Cost]]</f>
        <v>4771.5</v>
      </c>
      <c r="M2488">
        <f>Table1[[#This Row],[Sales]]-Table1[[#This Row],[Total_Cost]]</f>
        <v>4771.5</v>
      </c>
      <c r="N2488" s="1">
        <f>Table1[[#This Row],[Profit]]/Table1[[#This Row],[Sales]]</f>
        <v>0.5</v>
      </c>
      <c r="O2488" t="str">
        <f>TEXT(Table1[[#This Row],[Order_Date]],"mmmm")</f>
        <v>March</v>
      </c>
      <c r="P2488">
        <f>YEAR(Table1[[#This Row],[Order_Date]])</f>
        <v>2025</v>
      </c>
      <c r="Q2488" t="str">
        <f>"Q"&amp;ROUNDUP(MONTH(Table1[[#This Row],[Order_Date]])/3,0)</f>
        <v>Q1</v>
      </c>
    </row>
    <row r="2489" spans="1:17" x14ac:dyDescent="0.25">
      <c r="A2489" t="s">
        <v>4202</v>
      </c>
      <c r="B2489" t="s">
        <v>890</v>
      </c>
      <c r="C2489" t="s">
        <v>1275</v>
      </c>
      <c r="D2489" t="s">
        <v>13</v>
      </c>
      <c r="E2489" t="str">
        <f>_xlfn.XLOOKUP(Table1[[#This Row],[Product_ID]],[1]!Table1[Product_ID],[1]!Table1[Product_Name])</f>
        <v>Beauty Product 1</v>
      </c>
      <c r="F2489" t="str">
        <f>_xlfn.XLOOKUP(Table1[[#This Row],[Product_ID]],[1]!Table1[Product_ID],[1]!Table1[Category])</f>
        <v>Beauty</v>
      </c>
      <c r="G2489">
        <f>_xlfn.XLOOKUP(Table1[[#This Row],[Product_ID]],[1]!Table1[Product_ID],[1]!Table1[Unit_Price])</f>
        <v>1891</v>
      </c>
      <c r="H2489">
        <f>_xlfn.XLOOKUP(Table1[[#This Row],[Product_ID]],[1]!Table1[Product_ID],[1]!Table1[Cost])</f>
        <v>945.5</v>
      </c>
      <c r="I2489">
        <v>4</v>
      </c>
      <c r="J2489">
        <v>0</v>
      </c>
      <c r="K2489">
        <f>Table1[[#This Row],[Quantity]]*Table1[[#This Row],[Unit_Price]]</f>
        <v>7564</v>
      </c>
      <c r="L2489">
        <f>Table1[[#This Row],[Quantity]]*Table1[[#This Row],[Cost]]</f>
        <v>3782</v>
      </c>
      <c r="M2489">
        <f>Table1[[#This Row],[Sales]]-Table1[[#This Row],[Total_Cost]]</f>
        <v>3782</v>
      </c>
      <c r="N2489" s="1">
        <f>Table1[[#This Row],[Profit]]/Table1[[#This Row],[Sales]]</f>
        <v>0.5</v>
      </c>
      <c r="O2489" t="str">
        <f>TEXT(Table1[[#This Row],[Order_Date]],"mmmm")</f>
        <v>July</v>
      </c>
      <c r="P2489">
        <f>YEAR(Table1[[#This Row],[Order_Date]])</f>
        <v>2024</v>
      </c>
      <c r="Q2489" t="str">
        <f>"Q"&amp;ROUNDUP(MONTH(Table1[[#This Row],[Order_Date]])/3,0)</f>
        <v>Q3</v>
      </c>
    </row>
    <row r="2490" spans="1:17" x14ac:dyDescent="0.25">
      <c r="A2490" t="s">
        <v>4203</v>
      </c>
      <c r="B2490" t="s">
        <v>1460</v>
      </c>
      <c r="C2490" t="s">
        <v>1072</v>
      </c>
      <c r="D2490" t="s">
        <v>104</v>
      </c>
      <c r="E2490" t="str">
        <f>_xlfn.XLOOKUP(Table1[[#This Row],[Product_ID]],[1]!Table1[Product_ID],[1]!Table1[Product_Name])</f>
        <v>Electronics Product 72</v>
      </c>
      <c r="F2490" t="str">
        <f>_xlfn.XLOOKUP(Table1[[#This Row],[Product_ID]],[1]!Table1[Product_ID],[1]!Table1[Category])</f>
        <v>Electronics</v>
      </c>
      <c r="G2490">
        <f>_xlfn.XLOOKUP(Table1[[#This Row],[Product_ID]],[1]!Table1[Product_ID],[1]!Table1[Unit_Price])</f>
        <v>27555</v>
      </c>
      <c r="H2490">
        <f>_xlfn.XLOOKUP(Table1[[#This Row],[Product_ID]],[1]!Table1[Product_ID],[1]!Table1[Cost])</f>
        <v>19288.5</v>
      </c>
      <c r="I2490">
        <v>2</v>
      </c>
      <c r="J2490">
        <v>0</v>
      </c>
      <c r="K2490">
        <f>Table1[[#This Row],[Quantity]]*Table1[[#This Row],[Unit_Price]]</f>
        <v>55110</v>
      </c>
      <c r="L2490">
        <f>Table1[[#This Row],[Quantity]]*Table1[[#This Row],[Cost]]</f>
        <v>38577</v>
      </c>
      <c r="M2490">
        <f>Table1[[#This Row],[Sales]]-Table1[[#This Row],[Total_Cost]]</f>
        <v>16533</v>
      </c>
      <c r="N2490" s="1">
        <f>Table1[[#This Row],[Profit]]/Table1[[#This Row],[Sales]]</f>
        <v>0.3</v>
      </c>
      <c r="O2490" t="str">
        <f>TEXT(Table1[[#This Row],[Order_Date]],"mmmm")</f>
        <v>June</v>
      </c>
      <c r="P2490">
        <f>YEAR(Table1[[#This Row],[Order_Date]])</f>
        <v>2024</v>
      </c>
      <c r="Q2490" t="str">
        <f>"Q"&amp;ROUNDUP(MONTH(Table1[[#This Row],[Order_Date]])/3,0)</f>
        <v>Q2</v>
      </c>
    </row>
    <row r="2491" spans="1:17" x14ac:dyDescent="0.25">
      <c r="A2491" t="s">
        <v>4204</v>
      </c>
      <c r="B2491" t="s">
        <v>1692</v>
      </c>
      <c r="C2491" t="s">
        <v>1743</v>
      </c>
      <c r="D2491" t="s">
        <v>476</v>
      </c>
      <c r="E2491" t="str">
        <f>_xlfn.XLOOKUP(Table1[[#This Row],[Product_ID]],[1]!Table1[Product_ID],[1]!Table1[Product_Name])</f>
        <v>Electronics Product 22</v>
      </c>
      <c r="F2491" t="str">
        <f>_xlfn.XLOOKUP(Table1[[#This Row],[Product_ID]],[1]!Table1[Product_ID],[1]!Table1[Category])</f>
        <v>Electronics</v>
      </c>
      <c r="G2491">
        <f>_xlfn.XLOOKUP(Table1[[#This Row],[Product_ID]],[1]!Table1[Product_ID],[1]!Table1[Unit_Price])</f>
        <v>48755</v>
      </c>
      <c r="H2491">
        <f>_xlfn.XLOOKUP(Table1[[#This Row],[Product_ID]],[1]!Table1[Product_ID],[1]!Table1[Cost])</f>
        <v>29253</v>
      </c>
      <c r="I2491">
        <v>3</v>
      </c>
      <c r="J2491">
        <v>0</v>
      </c>
      <c r="K2491">
        <f>Table1[[#This Row],[Quantity]]*Table1[[#This Row],[Unit_Price]]</f>
        <v>146265</v>
      </c>
      <c r="L2491">
        <f>Table1[[#This Row],[Quantity]]*Table1[[#This Row],[Cost]]</f>
        <v>87759</v>
      </c>
      <c r="M2491">
        <f>Table1[[#This Row],[Sales]]-Table1[[#This Row],[Total_Cost]]</f>
        <v>58506</v>
      </c>
      <c r="N2491" s="1">
        <f>Table1[[#This Row],[Profit]]/Table1[[#This Row],[Sales]]</f>
        <v>0.4</v>
      </c>
      <c r="O2491" t="str">
        <f>TEXT(Table1[[#This Row],[Order_Date]],"mmmm")</f>
        <v>December</v>
      </c>
      <c r="P2491">
        <f>YEAR(Table1[[#This Row],[Order_Date]])</f>
        <v>2024</v>
      </c>
      <c r="Q2491" t="str">
        <f>"Q"&amp;ROUNDUP(MONTH(Table1[[#This Row],[Order_Date]])/3,0)</f>
        <v>Q4</v>
      </c>
    </row>
    <row r="2492" spans="1:17" x14ac:dyDescent="0.25">
      <c r="A2492" t="s">
        <v>4205</v>
      </c>
      <c r="B2492" t="s">
        <v>1322</v>
      </c>
      <c r="C2492" t="s">
        <v>4114</v>
      </c>
      <c r="D2492" t="s">
        <v>542</v>
      </c>
      <c r="E2492" t="str">
        <f>_xlfn.XLOOKUP(Table1[[#This Row],[Product_ID]],[1]!Table1[Product_ID],[1]!Table1[Product_Name])</f>
        <v>Home &amp; Kitchen Product 78</v>
      </c>
      <c r="F2492" t="str">
        <f>_xlfn.XLOOKUP(Table1[[#This Row],[Product_ID]],[1]!Table1[Product_ID],[1]!Table1[Category])</f>
        <v>Home &amp; Kitchen</v>
      </c>
      <c r="G2492">
        <f>_xlfn.XLOOKUP(Table1[[#This Row],[Product_ID]],[1]!Table1[Product_ID],[1]!Table1[Unit_Price])</f>
        <v>700</v>
      </c>
      <c r="H2492">
        <f>_xlfn.XLOOKUP(Table1[[#This Row],[Product_ID]],[1]!Table1[Product_ID],[1]!Table1[Cost])</f>
        <v>420</v>
      </c>
      <c r="I2492">
        <v>5</v>
      </c>
      <c r="J2492">
        <v>10</v>
      </c>
      <c r="K2492">
        <f>Table1[[#This Row],[Quantity]]*Table1[[#This Row],[Unit_Price]]</f>
        <v>3500</v>
      </c>
      <c r="L2492">
        <f>Table1[[#This Row],[Quantity]]*Table1[[#This Row],[Cost]]</f>
        <v>2100</v>
      </c>
      <c r="M2492">
        <f>Table1[[#This Row],[Sales]]-Table1[[#This Row],[Total_Cost]]</f>
        <v>1400</v>
      </c>
      <c r="N2492" s="1">
        <f>Table1[[#This Row],[Profit]]/Table1[[#This Row],[Sales]]</f>
        <v>0.4</v>
      </c>
      <c r="O2492" t="str">
        <f>TEXT(Table1[[#This Row],[Order_Date]],"mmmm")</f>
        <v>July</v>
      </c>
      <c r="P2492">
        <f>YEAR(Table1[[#This Row],[Order_Date]])</f>
        <v>2024</v>
      </c>
      <c r="Q2492" t="str">
        <f>"Q"&amp;ROUNDUP(MONTH(Table1[[#This Row],[Order_Date]])/3,0)</f>
        <v>Q3</v>
      </c>
    </row>
    <row r="2493" spans="1:17" x14ac:dyDescent="0.25">
      <c r="A2493" t="s">
        <v>4206</v>
      </c>
      <c r="B2493" t="s">
        <v>1701</v>
      </c>
      <c r="C2493" t="s">
        <v>554</v>
      </c>
      <c r="D2493" t="s">
        <v>426</v>
      </c>
      <c r="E2493" t="str">
        <f>_xlfn.XLOOKUP(Table1[[#This Row],[Product_ID]],[1]!Table1[Product_ID],[1]!Table1[Product_Name])</f>
        <v>Clothing Product 95</v>
      </c>
      <c r="F2493" t="str">
        <f>_xlfn.XLOOKUP(Table1[[#This Row],[Product_ID]],[1]!Table1[Product_ID],[1]!Table1[Category])</f>
        <v>Clothing</v>
      </c>
      <c r="G2493">
        <f>_xlfn.XLOOKUP(Table1[[#This Row],[Product_ID]],[1]!Table1[Product_ID],[1]!Table1[Unit_Price])</f>
        <v>4520</v>
      </c>
      <c r="H2493">
        <f>_xlfn.XLOOKUP(Table1[[#This Row],[Product_ID]],[1]!Table1[Product_ID],[1]!Table1[Cost])</f>
        <v>3164</v>
      </c>
      <c r="I2493">
        <v>3</v>
      </c>
      <c r="J2493">
        <v>10</v>
      </c>
      <c r="K2493">
        <f>Table1[[#This Row],[Quantity]]*Table1[[#This Row],[Unit_Price]]</f>
        <v>13560</v>
      </c>
      <c r="L2493">
        <f>Table1[[#This Row],[Quantity]]*Table1[[#This Row],[Cost]]</f>
        <v>9492</v>
      </c>
      <c r="M2493">
        <f>Table1[[#This Row],[Sales]]-Table1[[#This Row],[Total_Cost]]</f>
        <v>4068</v>
      </c>
      <c r="N2493" s="1">
        <f>Table1[[#This Row],[Profit]]/Table1[[#This Row],[Sales]]</f>
        <v>0.3</v>
      </c>
      <c r="O2493" t="str">
        <f>TEXT(Table1[[#This Row],[Order_Date]],"mmmm")</f>
        <v>September</v>
      </c>
      <c r="P2493">
        <f>YEAR(Table1[[#This Row],[Order_Date]])</f>
        <v>2025</v>
      </c>
      <c r="Q2493" t="str">
        <f>"Q"&amp;ROUNDUP(MONTH(Table1[[#This Row],[Order_Date]])/3,0)</f>
        <v>Q3</v>
      </c>
    </row>
    <row r="2494" spans="1:17" x14ac:dyDescent="0.25">
      <c r="A2494" t="s">
        <v>4207</v>
      </c>
      <c r="B2494" t="s">
        <v>3001</v>
      </c>
      <c r="C2494" t="s">
        <v>369</v>
      </c>
      <c r="D2494" t="s">
        <v>320</v>
      </c>
      <c r="E2494" t="str">
        <f>_xlfn.XLOOKUP(Table1[[#This Row],[Product_ID]],[1]!Table1[Product_ID],[1]!Table1[Product_Name])</f>
        <v>Clothing Product 15</v>
      </c>
      <c r="F2494" t="str">
        <f>_xlfn.XLOOKUP(Table1[[#This Row],[Product_ID]],[1]!Table1[Product_ID],[1]!Table1[Category])</f>
        <v>Clothing</v>
      </c>
      <c r="G2494">
        <f>_xlfn.XLOOKUP(Table1[[#This Row],[Product_ID]],[1]!Table1[Product_ID],[1]!Table1[Unit_Price])</f>
        <v>2943</v>
      </c>
      <c r="H2494">
        <f>_xlfn.XLOOKUP(Table1[[#This Row],[Product_ID]],[1]!Table1[Product_ID],[1]!Table1[Cost])</f>
        <v>1471.5</v>
      </c>
      <c r="I2494">
        <v>1</v>
      </c>
      <c r="J2494">
        <v>15</v>
      </c>
      <c r="K2494">
        <f>Table1[[#This Row],[Quantity]]*Table1[[#This Row],[Unit_Price]]</f>
        <v>2943</v>
      </c>
      <c r="L2494">
        <f>Table1[[#This Row],[Quantity]]*Table1[[#This Row],[Cost]]</f>
        <v>1471.5</v>
      </c>
      <c r="M2494">
        <f>Table1[[#This Row],[Sales]]-Table1[[#This Row],[Total_Cost]]</f>
        <v>1471.5</v>
      </c>
      <c r="N2494" s="1">
        <f>Table1[[#This Row],[Profit]]/Table1[[#This Row],[Sales]]</f>
        <v>0.5</v>
      </c>
      <c r="O2494" t="str">
        <f>TEXT(Table1[[#This Row],[Order_Date]],"mmmm")</f>
        <v>October</v>
      </c>
      <c r="P2494">
        <f>YEAR(Table1[[#This Row],[Order_Date]])</f>
        <v>2024</v>
      </c>
      <c r="Q2494" t="str">
        <f>"Q"&amp;ROUNDUP(MONTH(Table1[[#This Row],[Order_Date]])/3,0)</f>
        <v>Q4</v>
      </c>
    </row>
    <row r="2495" spans="1:17" x14ac:dyDescent="0.25">
      <c r="A2495" t="s">
        <v>4208</v>
      </c>
      <c r="B2495" t="s">
        <v>2469</v>
      </c>
      <c r="C2495" t="s">
        <v>2885</v>
      </c>
      <c r="D2495" t="s">
        <v>855</v>
      </c>
      <c r="E2495" t="str">
        <f>_xlfn.XLOOKUP(Table1[[#This Row],[Product_ID]],[1]!Table1[Product_ID],[1]!Table1[Product_Name])</f>
        <v>Sports Product 62</v>
      </c>
      <c r="F2495" t="str">
        <f>_xlfn.XLOOKUP(Table1[[#This Row],[Product_ID]],[1]!Table1[Product_ID],[1]!Table1[Category])</f>
        <v>Sports</v>
      </c>
      <c r="G2495">
        <f>_xlfn.XLOOKUP(Table1[[#This Row],[Product_ID]],[1]!Table1[Product_ID],[1]!Table1[Unit_Price])</f>
        <v>2777</v>
      </c>
      <c r="H2495">
        <f>_xlfn.XLOOKUP(Table1[[#This Row],[Product_ID]],[1]!Table1[Product_ID],[1]!Table1[Cost])</f>
        <v>1943.9</v>
      </c>
      <c r="I2495">
        <v>4</v>
      </c>
      <c r="J2495">
        <v>20</v>
      </c>
      <c r="K2495">
        <f>Table1[[#This Row],[Quantity]]*Table1[[#This Row],[Unit_Price]]</f>
        <v>11108</v>
      </c>
      <c r="L2495">
        <f>Table1[[#This Row],[Quantity]]*Table1[[#This Row],[Cost]]</f>
        <v>7775.6</v>
      </c>
      <c r="M2495">
        <f>Table1[[#This Row],[Sales]]-Table1[[#This Row],[Total_Cost]]</f>
        <v>3332.3999999999996</v>
      </c>
      <c r="N2495" s="1">
        <f>Table1[[#This Row],[Profit]]/Table1[[#This Row],[Sales]]</f>
        <v>0.3</v>
      </c>
      <c r="O2495" t="str">
        <f>TEXT(Table1[[#This Row],[Order_Date]],"mmmm")</f>
        <v>February</v>
      </c>
      <c r="P2495">
        <f>YEAR(Table1[[#This Row],[Order_Date]])</f>
        <v>2025</v>
      </c>
      <c r="Q2495" t="str">
        <f>"Q"&amp;ROUNDUP(MONTH(Table1[[#This Row],[Order_Date]])/3,0)</f>
        <v>Q1</v>
      </c>
    </row>
    <row r="2496" spans="1:17" x14ac:dyDescent="0.25">
      <c r="A2496" t="s">
        <v>4209</v>
      </c>
      <c r="B2496" t="s">
        <v>2193</v>
      </c>
      <c r="C2496" t="s">
        <v>3534</v>
      </c>
      <c r="D2496" t="s">
        <v>13</v>
      </c>
      <c r="E2496" t="str">
        <f>_xlfn.XLOOKUP(Table1[[#This Row],[Product_ID]],[1]!Table1[Product_ID],[1]!Table1[Product_Name])</f>
        <v>Beauty Product 1</v>
      </c>
      <c r="F2496" t="str">
        <f>_xlfn.XLOOKUP(Table1[[#This Row],[Product_ID]],[1]!Table1[Product_ID],[1]!Table1[Category])</f>
        <v>Beauty</v>
      </c>
      <c r="G2496">
        <f>_xlfn.XLOOKUP(Table1[[#This Row],[Product_ID]],[1]!Table1[Product_ID],[1]!Table1[Unit_Price])</f>
        <v>1891</v>
      </c>
      <c r="H2496">
        <f>_xlfn.XLOOKUP(Table1[[#This Row],[Product_ID]],[1]!Table1[Product_ID],[1]!Table1[Cost])</f>
        <v>945.5</v>
      </c>
      <c r="I2496">
        <v>1</v>
      </c>
      <c r="J2496">
        <v>5</v>
      </c>
      <c r="K2496">
        <f>Table1[[#This Row],[Quantity]]*Table1[[#This Row],[Unit_Price]]</f>
        <v>1891</v>
      </c>
      <c r="L2496">
        <f>Table1[[#This Row],[Quantity]]*Table1[[#This Row],[Cost]]</f>
        <v>945.5</v>
      </c>
      <c r="M2496">
        <f>Table1[[#This Row],[Sales]]-Table1[[#This Row],[Total_Cost]]</f>
        <v>945.5</v>
      </c>
      <c r="N2496" s="1">
        <f>Table1[[#This Row],[Profit]]/Table1[[#This Row],[Sales]]</f>
        <v>0.5</v>
      </c>
      <c r="O2496" t="str">
        <f>TEXT(Table1[[#This Row],[Order_Date]],"mmmm")</f>
        <v>June</v>
      </c>
      <c r="P2496">
        <f>YEAR(Table1[[#This Row],[Order_Date]])</f>
        <v>2025</v>
      </c>
      <c r="Q2496" t="str">
        <f>"Q"&amp;ROUNDUP(MONTH(Table1[[#This Row],[Order_Date]])/3,0)</f>
        <v>Q2</v>
      </c>
    </row>
    <row r="2497" spans="1:17" x14ac:dyDescent="0.25">
      <c r="A2497" t="s">
        <v>4210</v>
      </c>
      <c r="B2497" t="s">
        <v>2165</v>
      </c>
      <c r="C2497" t="s">
        <v>2688</v>
      </c>
      <c r="D2497" t="s">
        <v>320</v>
      </c>
      <c r="E2497" t="str">
        <f>_xlfn.XLOOKUP(Table1[[#This Row],[Product_ID]],[1]!Table1[Product_ID],[1]!Table1[Product_Name])</f>
        <v>Clothing Product 15</v>
      </c>
      <c r="F2497" t="str">
        <f>_xlfn.XLOOKUP(Table1[[#This Row],[Product_ID]],[1]!Table1[Product_ID],[1]!Table1[Category])</f>
        <v>Clothing</v>
      </c>
      <c r="G2497">
        <f>_xlfn.XLOOKUP(Table1[[#This Row],[Product_ID]],[1]!Table1[Product_ID],[1]!Table1[Unit_Price])</f>
        <v>2943</v>
      </c>
      <c r="H2497">
        <f>_xlfn.XLOOKUP(Table1[[#This Row],[Product_ID]],[1]!Table1[Product_ID],[1]!Table1[Cost])</f>
        <v>1471.5</v>
      </c>
      <c r="I2497">
        <v>3</v>
      </c>
      <c r="J2497">
        <v>5</v>
      </c>
      <c r="K2497">
        <f>Table1[[#This Row],[Quantity]]*Table1[[#This Row],[Unit_Price]]</f>
        <v>8829</v>
      </c>
      <c r="L2497">
        <f>Table1[[#This Row],[Quantity]]*Table1[[#This Row],[Cost]]</f>
        <v>4414.5</v>
      </c>
      <c r="M2497">
        <f>Table1[[#This Row],[Sales]]-Table1[[#This Row],[Total_Cost]]</f>
        <v>4414.5</v>
      </c>
      <c r="N2497" s="1">
        <f>Table1[[#This Row],[Profit]]/Table1[[#This Row],[Sales]]</f>
        <v>0.5</v>
      </c>
      <c r="O2497" t="str">
        <f>TEXT(Table1[[#This Row],[Order_Date]],"mmmm")</f>
        <v>November</v>
      </c>
      <c r="P2497">
        <f>YEAR(Table1[[#This Row],[Order_Date]])</f>
        <v>2024</v>
      </c>
      <c r="Q2497" t="str">
        <f>"Q"&amp;ROUNDUP(MONTH(Table1[[#This Row],[Order_Date]])/3,0)</f>
        <v>Q4</v>
      </c>
    </row>
    <row r="2498" spans="1:17" x14ac:dyDescent="0.25">
      <c r="A2498" t="s">
        <v>4211</v>
      </c>
      <c r="B2498" t="s">
        <v>159</v>
      </c>
      <c r="C2498" t="s">
        <v>2531</v>
      </c>
      <c r="D2498" t="s">
        <v>1158</v>
      </c>
      <c r="E2498" t="str">
        <f>_xlfn.XLOOKUP(Table1[[#This Row],[Product_ID]],[1]!Table1[Product_ID],[1]!Table1[Product_Name])</f>
        <v>Electronics Product 33</v>
      </c>
      <c r="F2498" t="str">
        <f>_xlfn.XLOOKUP(Table1[[#This Row],[Product_ID]],[1]!Table1[Product_ID],[1]!Table1[Category])</f>
        <v>Electronics</v>
      </c>
      <c r="G2498">
        <f>_xlfn.XLOOKUP(Table1[[#This Row],[Product_ID]],[1]!Table1[Product_ID],[1]!Table1[Unit_Price])</f>
        <v>11428</v>
      </c>
      <c r="H2498">
        <f>_xlfn.XLOOKUP(Table1[[#This Row],[Product_ID]],[1]!Table1[Product_ID],[1]!Table1[Cost])</f>
        <v>6856.8</v>
      </c>
      <c r="I2498">
        <v>4</v>
      </c>
      <c r="J2498">
        <v>5</v>
      </c>
      <c r="K2498">
        <f>Table1[[#This Row],[Quantity]]*Table1[[#This Row],[Unit_Price]]</f>
        <v>45712</v>
      </c>
      <c r="L2498">
        <f>Table1[[#This Row],[Quantity]]*Table1[[#This Row],[Cost]]</f>
        <v>27427.200000000001</v>
      </c>
      <c r="M2498">
        <f>Table1[[#This Row],[Sales]]-Table1[[#This Row],[Total_Cost]]</f>
        <v>18284.8</v>
      </c>
      <c r="N2498" s="1">
        <f>Table1[[#This Row],[Profit]]/Table1[[#This Row],[Sales]]</f>
        <v>0.39999999999999997</v>
      </c>
      <c r="O2498" t="str">
        <f>TEXT(Table1[[#This Row],[Order_Date]],"mmmm")</f>
        <v>May</v>
      </c>
      <c r="P2498">
        <f>YEAR(Table1[[#This Row],[Order_Date]])</f>
        <v>2024</v>
      </c>
      <c r="Q2498" t="str">
        <f>"Q"&amp;ROUNDUP(MONTH(Table1[[#This Row],[Order_Date]])/3,0)</f>
        <v>Q2</v>
      </c>
    </row>
    <row r="2499" spans="1:17" x14ac:dyDescent="0.25">
      <c r="A2499" t="s">
        <v>4212</v>
      </c>
      <c r="B2499" t="s">
        <v>1371</v>
      </c>
      <c r="C2499" t="s">
        <v>1993</v>
      </c>
      <c r="D2499" t="s">
        <v>171</v>
      </c>
      <c r="E2499" t="str">
        <f>_xlfn.XLOOKUP(Table1[[#This Row],[Product_ID]],[1]!Table1[Product_ID],[1]!Table1[Product_Name])</f>
        <v>Clothing Product 27</v>
      </c>
      <c r="F2499" t="str">
        <f>_xlfn.XLOOKUP(Table1[[#This Row],[Product_ID]],[1]!Table1[Product_ID],[1]!Table1[Category])</f>
        <v>Clothing</v>
      </c>
      <c r="G2499">
        <f>_xlfn.XLOOKUP(Table1[[#This Row],[Product_ID]],[1]!Table1[Product_ID],[1]!Table1[Unit_Price])</f>
        <v>4969</v>
      </c>
      <c r="H2499">
        <f>_xlfn.XLOOKUP(Table1[[#This Row],[Product_ID]],[1]!Table1[Product_ID],[1]!Table1[Cost])</f>
        <v>2484.5</v>
      </c>
      <c r="I2499">
        <v>3</v>
      </c>
      <c r="J2499">
        <v>20</v>
      </c>
      <c r="K2499">
        <f>Table1[[#This Row],[Quantity]]*Table1[[#This Row],[Unit_Price]]</f>
        <v>14907</v>
      </c>
      <c r="L2499">
        <f>Table1[[#This Row],[Quantity]]*Table1[[#This Row],[Cost]]</f>
        <v>7453.5</v>
      </c>
      <c r="M2499">
        <f>Table1[[#This Row],[Sales]]-Table1[[#This Row],[Total_Cost]]</f>
        <v>7453.5</v>
      </c>
      <c r="N2499" s="1">
        <f>Table1[[#This Row],[Profit]]/Table1[[#This Row],[Sales]]</f>
        <v>0.5</v>
      </c>
      <c r="O2499" t="str">
        <f>TEXT(Table1[[#This Row],[Order_Date]],"mmmm")</f>
        <v>April</v>
      </c>
      <c r="P2499">
        <f>YEAR(Table1[[#This Row],[Order_Date]])</f>
        <v>2025</v>
      </c>
      <c r="Q2499" t="str">
        <f>"Q"&amp;ROUNDUP(MONTH(Table1[[#This Row],[Order_Date]])/3,0)</f>
        <v>Q2</v>
      </c>
    </row>
    <row r="2500" spans="1:17" x14ac:dyDescent="0.25">
      <c r="A2500" t="s">
        <v>4213</v>
      </c>
      <c r="B2500" t="s">
        <v>246</v>
      </c>
      <c r="C2500" t="s">
        <v>891</v>
      </c>
      <c r="D2500" t="s">
        <v>223</v>
      </c>
      <c r="E2500" t="str">
        <f>_xlfn.XLOOKUP(Table1[[#This Row],[Product_ID]],[1]!Table1[Product_ID],[1]!Table1[Product_Name])</f>
        <v>Clothing Product 48</v>
      </c>
      <c r="F2500" t="str">
        <f>_xlfn.XLOOKUP(Table1[[#This Row],[Product_ID]],[1]!Table1[Product_ID],[1]!Table1[Category])</f>
        <v>Clothing</v>
      </c>
      <c r="G2500">
        <f>_xlfn.XLOOKUP(Table1[[#This Row],[Product_ID]],[1]!Table1[Product_ID],[1]!Table1[Unit_Price])</f>
        <v>2190</v>
      </c>
      <c r="H2500">
        <f>_xlfn.XLOOKUP(Table1[[#This Row],[Product_ID]],[1]!Table1[Product_ID],[1]!Table1[Cost])</f>
        <v>1095</v>
      </c>
      <c r="I2500">
        <v>3</v>
      </c>
      <c r="J2500">
        <v>5</v>
      </c>
      <c r="K2500">
        <f>Table1[[#This Row],[Quantity]]*Table1[[#This Row],[Unit_Price]]</f>
        <v>6570</v>
      </c>
      <c r="L2500">
        <f>Table1[[#This Row],[Quantity]]*Table1[[#This Row],[Cost]]</f>
        <v>3285</v>
      </c>
      <c r="M2500">
        <f>Table1[[#This Row],[Sales]]-Table1[[#This Row],[Total_Cost]]</f>
        <v>3285</v>
      </c>
      <c r="N2500" s="1">
        <f>Table1[[#This Row],[Profit]]/Table1[[#This Row],[Sales]]</f>
        <v>0.5</v>
      </c>
      <c r="O2500" t="str">
        <f>TEXT(Table1[[#This Row],[Order_Date]],"mmmm")</f>
        <v>January</v>
      </c>
      <c r="P2500">
        <f>YEAR(Table1[[#This Row],[Order_Date]])</f>
        <v>2025</v>
      </c>
      <c r="Q2500" t="str">
        <f>"Q"&amp;ROUNDUP(MONTH(Table1[[#This Row],[Order_Date]])/3,0)</f>
        <v>Q1</v>
      </c>
    </row>
    <row r="2501" spans="1:17" x14ac:dyDescent="0.25">
      <c r="A2501" t="s">
        <v>4214</v>
      </c>
      <c r="B2501" t="s">
        <v>1995</v>
      </c>
      <c r="C2501" t="s">
        <v>2839</v>
      </c>
      <c r="D2501" t="s">
        <v>822</v>
      </c>
      <c r="E2501" t="str">
        <f>_xlfn.XLOOKUP(Table1[[#This Row],[Product_ID]],[1]!Table1[Product_ID],[1]!Table1[Product_Name])</f>
        <v>Electronics Product 31</v>
      </c>
      <c r="F2501" t="str">
        <f>_xlfn.XLOOKUP(Table1[[#This Row],[Product_ID]],[1]!Table1[Product_ID],[1]!Table1[Category])</f>
        <v>Electronics</v>
      </c>
      <c r="G2501">
        <f>_xlfn.XLOOKUP(Table1[[#This Row],[Product_ID]],[1]!Table1[Product_ID],[1]!Table1[Unit_Price])</f>
        <v>34152</v>
      </c>
      <c r="H2501">
        <f>_xlfn.XLOOKUP(Table1[[#This Row],[Product_ID]],[1]!Table1[Product_ID],[1]!Table1[Cost])</f>
        <v>23906.400000000001</v>
      </c>
      <c r="I2501">
        <v>4</v>
      </c>
      <c r="J2501">
        <v>0</v>
      </c>
      <c r="K2501">
        <f>Table1[[#This Row],[Quantity]]*Table1[[#This Row],[Unit_Price]]</f>
        <v>136608</v>
      </c>
      <c r="L2501">
        <f>Table1[[#This Row],[Quantity]]*Table1[[#This Row],[Cost]]</f>
        <v>95625.600000000006</v>
      </c>
      <c r="M2501">
        <f>Table1[[#This Row],[Sales]]-Table1[[#This Row],[Total_Cost]]</f>
        <v>40982.399999999994</v>
      </c>
      <c r="N2501" s="1">
        <f>Table1[[#This Row],[Profit]]/Table1[[#This Row],[Sales]]</f>
        <v>0.29999999999999993</v>
      </c>
      <c r="O2501" t="str">
        <f>TEXT(Table1[[#This Row],[Order_Date]],"mmmm")</f>
        <v>July</v>
      </c>
      <c r="P2501">
        <f>YEAR(Table1[[#This Row],[Order_Date]])</f>
        <v>2024</v>
      </c>
      <c r="Q2501" t="str">
        <f>"Q"&amp;ROUNDUP(MONTH(Table1[[#This Row],[Order_Date]])/3,0)</f>
        <v>Q3</v>
      </c>
    </row>
    <row r="2502" spans="1:17" x14ac:dyDescent="0.25">
      <c r="A2502" t="s">
        <v>4215</v>
      </c>
      <c r="B2502" t="s">
        <v>3652</v>
      </c>
      <c r="C2502" t="s">
        <v>1595</v>
      </c>
      <c r="D2502" t="s">
        <v>29</v>
      </c>
      <c r="E2502" t="str">
        <f>_xlfn.XLOOKUP(Table1[[#This Row],[Product_ID]],[1]!Table1[Product_ID],[1]!Table1[Product_Name])</f>
        <v>Beauty Product 18</v>
      </c>
      <c r="F2502" t="str">
        <f>_xlfn.XLOOKUP(Table1[[#This Row],[Product_ID]],[1]!Table1[Product_ID],[1]!Table1[Category])</f>
        <v>Beauty</v>
      </c>
      <c r="G2502">
        <f>_xlfn.XLOOKUP(Table1[[#This Row],[Product_ID]],[1]!Table1[Product_ID],[1]!Table1[Unit_Price])</f>
        <v>3985</v>
      </c>
      <c r="H2502">
        <f>_xlfn.XLOOKUP(Table1[[#This Row],[Product_ID]],[1]!Table1[Product_ID],[1]!Table1[Cost])</f>
        <v>2789.5</v>
      </c>
      <c r="I2502">
        <v>2</v>
      </c>
      <c r="J2502">
        <v>0</v>
      </c>
      <c r="K2502">
        <f>Table1[[#This Row],[Quantity]]*Table1[[#This Row],[Unit_Price]]</f>
        <v>7970</v>
      </c>
      <c r="L2502">
        <f>Table1[[#This Row],[Quantity]]*Table1[[#This Row],[Cost]]</f>
        <v>5579</v>
      </c>
      <c r="M2502">
        <f>Table1[[#This Row],[Sales]]-Table1[[#This Row],[Total_Cost]]</f>
        <v>2391</v>
      </c>
      <c r="N2502" s="1">
        <f>Table1[[#This Row],[Profit]]/Table1[[#This Row],[Sales]]</f>
        <v>0.3</v>
      </c>
      <c r="O2502" t="str">
        <f>TEXT(Table1[[#This Row],[Order_Date]],"mmmm")</f>
        <v>January</v>
      </c>
      <c r="P2502">
        <f>YEAR(Table1[[#This Row],[Order_Date]])</f>
        <v>2025</v>
      </c>
      <c r="Q2502" t="str">
        <f>"Q"&amp;ROUNDUP(MONTH(Table1[[#This Row],[Order_Date]])/3,0)</f>
        <v>Q1</v>
      </c>
    </row>
    <row r="2503" spans="1:17" x14ac:dyDescent="0.25">
      <c r="A2503" t="s">
        <v>4216</v>
      </c>
      <c r="B2503" t="s">
        <v>2154</v>
      </c>
      <c r="C2503" t="s">
        <v>2903</v>
      </c>
      <c r="D2503" t="s">
        <v>628</v>
      </c>
      <c r="E2503" t="str">
        <f>_xlfn.XLOOKUP(Table1[[#This Row],[Product_ID]],[1]!Table1[Product_ID],[1]!Table1[Product_Name])</f>
        <v>Sports Product 97</v>
      </c>
      <c r="F2503" t="str">
        <f>_xlfn.XLOOKUP(Table1[[#This Row],[Product_ID]],[1]!Table1[Product_ID],[1]!Table1[Category])</f>
        <v>Sports</v>
      </c>
      <c r="G2503">
        <f>_xlfn.XLOOKUP(Table1[[#This Row],[Product_ID]],[1]!Table1[Product_ID],[1]!Table1[Unit_Price])</f>
        <v>9084</v>
      </c>
      <c r="H2503">
        <f>_xlfn.XLOOKUP(Table1[[#This Row],[Product_ID]],[1]!Table1[Product_ID],[1]!Table1[Cost])</f>
        <v>6358.8</v>
      </c>
      <c r="I2503">
        <v>1</v>
      </c>
      <c r="J2503">
        <v>15</v>
      </c>
      <c r="K2503">
        <f>Table1[[#This Row],[Quantity]]*Table1[[#This Row],[Unit_Price]]</f>
        <v>9084</v>
      </c>
      <c r="L2503">
        <f>Table1[[#This Row],[Quantity]]*Table1[[#This Row],[Cost]]</f>
        <v>6358.8</v>
      </c>
      <c r="M2503">
        <f>Table1[[#This Row],[Sales]]-Table1[[#This Row],[Total_Cost]]</f>
        <v>2725.2</v>
      </c>
      <c r="N2503" s="1">
        <f>Table1[[#This Row],[Profit]]/Table1[[#This Row],[Sales]]</f>
        <v>0.3</v>
      </c>
      <c r="O2503" t="str">
        <f>TEXT(Table1[[#This Row],[Order_Date]],"mmmm")</f>
        <v>August</v>
      </c>
      <c r="P2503">
        <f>YEAR(Table1[[#This Row],[Order_Date]])</f>
        <v>2025</v>
      </c>
      <c r="Q2503" t="str">
        <f>"Q"&amp;ROUNDUP(MONTH(Table1[[#This Row],[Order_Date]])/3,0)</f>
        <v>Q3</v>
      </c>
    </row>
    <row r="2504" spans="1:17" x14ac:dyDescent="0.25">
      <c r="A2504" t="s">
        <v>4217</v>
      </c>
      <c r="B2504" t="s">
        <v>2346</v>
      </c>
      <c r="C2504" t="s">
        <v>1453</v>
      </c>
      <c r="D2504" t="s">
        <v>59</v>
      </c>
      <c r="E2504" t="str">
        <f>_xlfn.XLOOKUP(Table1[[#This Row],[Product_ID]],[1]!Table1[Product_ID],[1]!Table1[Product_Name])</f>
        <v>Sports Product 23</v>
      </c>
      <c r="F2504" t="str">
        <f>_xlfn.XLOOKUP(Table1[[#This Row],[Product_ID]],[1]!Table1[Product_ID],[1]!Table1[Category])</f>
        <v>Sports</v>
      </c>
      <c r="G2504">
        <f>_xlfn.XLOOKUP(Table1[[#This Row],[Product_ID]],[1]!Table1[Product_ID],[1]!Table1[Unit_Price])</f>
        <v>4437</v>
      </c>
      <c r="H2504">
        <f>_xlfn.XLOOKUP(Table1[[#This Row],[Product_ID]],[1]!Table1[Product_ID],[1]!Table1[Cost])</f>
        <v>2662.2</v>
      </c>
      <c r="I2504">
        <v>4</v>
      </c>
      <c r="J2504">
        <v>10</v>
      </c>
      <c r="K2504">
        <f>Table1[[#This Row],[Quantity]]*Table1[[#This Row],[Unit_Price]]</f>
        <v>17748</v>
      </c>
      <c r="L2504">
        <f>Table1[[#This Row],[Quantity]]*Table1[[#This Row],[Cost]]</f>
        <v>10648.8</v>
      </c>
      <c r="M2504">
        <f>Table1[[#This Row],[Sales]]-Table1[[#This Row],[Total_Cost]]</f>
        <v>7099.2000000000007</v>
      </c>
      <c r="N2504" s="1">
        <f>Table1[[#This Row],[Profit]]/Table1[[#This Row],[Sales]]</f>
        <v>0.4</v>
      </c>
      <c r="O2504" t="str">
        <f>TEXT(Table1[[#This Row],[Order_Date]],"mmmm")</f>
        <v>April</v>
      </c>
      <c r="P2504">
        <f>YEAR(Table1[[#This Row],[Order_Date]])</f>
        <v>2024</v>
      </c>
      <c r="Q2504" t="str">
        <f>"Q"&amp;ROUNDUP(MONTH(Table1[[#This Row],[Order_Date]])/3,0)</f>
        <v>Q2</v>
      </c>
    </row>
    <row r="2505" spans="1:17" x14ac:dyDescent="0.25">
      <c r="A2505" t="s">
        <v>4218</v>
      </c>
      <c r="B2505" t="s">
        <v>2401</v>
      </c>
      <c r="C2505" t="s">
        <v>1678</v>
      </c>
      <c r="D2505" t="s">
        <v>104</v>
      </c>
      <c r="E2505" t="str">
        <f>_xlfn.XLOOKUP(Table1[[#This Row],[Product_ID]],[1]!Table1[Product_ID],[1]!Table1[Product_Name])</f>
        <v>Electronics Product 72</v>
      </c>
      <c r="F2505" t="str">
        <f>_xlfn.XLOOKUP(Table1[[#This Row],[Product_ID]],[1]!Table1[Product_ID],[1]!Table1[Category])</f>
        <v>Electronics</v>
      </c>
      <c r="G2505">
        <f>_xlfn.XLOOKUP(Table1[[#This Row],[Product_ID]],[1]!Table1[Product_ID],[1]!Table1[Unit_Price])</f>
        <v>27555</v>
      </c>
      <c r="H2505">
        <f>_xlfn.XLOOKUP(Table1[[#This Row],[Product_ID]],[1]!Table1[Product_ID],[1]!Table1[Cost])</f>
        <v>19288.5</v>
      </c>
      <c r="I2505">
        <v>1</v>
      </c>
      <c r="J2505">
        <v>0</v>
      </c>
      <c r="K2505">
        <f>Table1[[#This Row],[Quantity]]*Table1[[#This Row],[Unit_Price]]</f>
        <v>27555</v>
      </c>
      <c r="L2505">
        <f>Table1[[#This Row],[Quantity]]*Table1[[#This Row],[Cost]]</f>
        <v>19288.5</v>
      </c>
      <c r="M2505">
        <f>Table1[[#This Row],[Sales]]-Table1[[#This Row],[Total_Cost]]</f>
        <v>8266.5</v>
      </c>
      <c r="N2505" s="1">
        <f>Table1[[#This Row],[Profit]]/Table1[[#This Row],[Sales]]</f>
        <v>0.3</v>
      </c>
      <c r="O2505" t="str">
        <f>TEXT(Table1[[#This Row],[Order_Date]],"mmmm")</f>
        <v>July</v>
      </c>
      <c r="P2505">
        <f>YEAR(Table1[[#This Row],[Order_Date]])</f>
        <v>2025</v>
      </c>
      <c r="Q2505" t="str">
        <f>"Q"&amp;ROUNDUP(MONTH(Table1[[#This Row],[Order_Date]])/3,0)</f>
        <v>Q3</v>
      </c>
    </row>
    <row r="2506" spans="1:17" x14ac:dyDescent="0.25">
      <c r="A2506" t="s">
        <v>4219</v>
      </c>
      <c r="B2506" t="s">
        <v>849</v>
      </c>
      <c r="C2506" t="s">
        <v>372</v>
      </c>
      <c r="D2506" t="s">
        <v>373</v>
      </c>
      <c r="E2506" t="str">
        <f>_xlfn.XLOOKUP(Table1[[#This Row],[Product_ID]],[1]!Table1[Product_ID],[1]!Table1[Product_Name])</f>
        <v>Sports Product 26</v>
      </c>
      <c r="F2506" t="str">
        <f>_xlfn.XLOOKUP(Table1[[#This Row],[Product_ID]],[1]!Table1[Product_ID],[1]!Table1[Category])</f>
        <v>Sports</v>
      </c>
      <c r="G2506">
        <f>_xlfn.XLOOKUP(Table1[[#This Row],[Product_ID]],[1]!Table1[Product_ID],[1]!Table1[Unit_Price])</f>
        <v>4882</v>
      </c>
      <c r="H2506">
        <f>_xlfn.XLOOKUP(Table1[[#This Row],[Product_ID]],[1]!Table1[Product_ID],[1]!Table1[Cost])</f>
        <v>2929.2</v>
      </c>
      <c r="I2506">
        <v>5</v>
      </c>
      <c r="J2506">
        <v>5</v>
      </c>
      <c r="K2506">
        <f>Table1[[#This Row],[Quantity]]*Table1[[#This Row],[Unit_Price]]</f>
        <v>24410</v>
      </c>
      <c r="L2506">
        <f>Table1[[#This Row],[Quantity]]*Table1[[#This Row],[Cost]]</f>
        <v>14646</v>
      </c>
      <c r="M2506">
        <f>Table1[[#This Row],[Sales]]-Table1[[#This Row],[Total_Cost]]</f>
        <v>9764</v>
      </c>
      <c r="N2506" s="1">
        <f>Table1[[#This Row],[Profit]]/Table1[[#This Row],[Sales]]</f>
        <v>0.4</v>
      </c>
      <c r="O2506" t="str">
        <f>TEXT(Table1[[#This Row],[Order_Date]],"mmmm")</f>
        <v>June</v>
      </c>
      <c r="P2506">
        <f>YEAR(Table1[[#This Row],[Order_Date]])</f>
        <v>2025</v>
      </c>
      <c r="Q2506" t="str">
        <f>"Q"&amp;ROUNDUP(MONTH(Table1[[#This Row],[Order_Date]])/3,0)</f>
        <v>Q2</v>
      </c>
    </row>
    <row r="2507" spans="1:17" x14ac:dyDescent="0.25">
      <c r="A2507" t="s">
        <v>4220</v>
      </c>
      <c r="B2507" t="s">
        <v>3584</v>
      </c>
      <c r="C2507" t="s">
        <v>742</v>
      </c>
      <c r="D2507" t="s">
        <v>111</v>
      </c>
      <c r="E2507" t="str">
        <f>_xlfn.XLOOKUP(Table1[[#This Row],[Product_ID]],[1]!Table1[Product_ID],[1]!Table1[Product_Name])</f>
        <v>Sports Product 20</v>
      </c>
      <c r="F2507" t="str">
        <f>_xlfn.XLOOKUP(Table1[[#This Row],[Product_ID]],[1]!Table1[Product_ID],[1]!Table1[Category])</f>
        <v>Sports</v>
      </c>
      <c r="G2507">
        <f>_xlfn.XLOOKUP(Table1[[#This Row],[Product_ID]],[1]!Table1[Product_ID],[1]!Table1[Unit_Price])</f>
        <v>11647</v>
      </c>
      <c r="H2507">
        <f>_xlfn.XLOOKUP(Table1[[#This Row],[Product_ID]],[1]!Table1[Product_ID],[1]!Table1[Cost])</f>
        <v>8152.9</v>
      </c>
      <c r="I2507">
        <v>1</v>
      </c>
      <c r="J2507">
        <v>20</v>
      </c>
      <c r="K2507">
        <f>Table1[[#This Row],[Quantity]]*Table1[[#This Row],[Unit_Price]]</f>
        <v>11647</v>
      </c>
      <c r="L2507">
        <f>Table1[[#This Row],[Quantity]]*Table1[[#This Row],[Cost]]</f>
        <v>8152.9</v>
      </c>
      <c r="M2507">
        <f>Table1[[#This Row],[Sales]]-Table1[[#This Row],[Total_Cost]]</f>
        <v>3494.1000000000004</v>
      </c>
      <c r="N2507" s="1">
        <f>Table1[[#This Row],[Profit]]/Table1[[#This Row],[Sales]]</f>
        <v>0.30000000000000004</v>
      </c>
      <c r="O2507" t="str">
        <f>TEXT(Table1[[#This Row],[Order_Date]],"mmmm")</f>
        <v>March</v>
      </c>
      <c r="P2507">
        <f>YEAR(Table1[[#This Row],[Order_Date]])</f>
        <v>2024</v>
      </c>
      <c r="Q2507" t="str">
        <f>"Q"&amp;ROUNDUP(MONTH(Table1[[#This Row],[Order_Date]])/3,0)</f>
        <v>Q1</v>
      </c>
    </row>
    <row r="2508" spans="1:17" x14ac:dyDescent="0.25">
      <c r="A2508" t="s">
        <v>4221</v>
      </c>
      <c r="B2508" t="s">
        <v>4222</v>
      </c>
      <c r="C2508" t="s">
        <v>4223</v>
      </c>
      <c r="D2508" t="s">
        <v>189</v>
      </c>
      <c r="E2508" t="str">
        <f>_xlfn.XLOOKUP(Table1[[#This Row],[Product_ID]],[1]!Table1[Product_ID],[1]!Table1[Product_Name])</f>
        <v>Home &amp; Kitchen Product 79</v>
      </c>
      <c r="F2508" t="str">
        <f>_xlfn.XLOOKUP(Table1[[#This Row],[Product_ID]],[1]!Table1[Product_ID],[1]!Table1[Category])</f>
        <v>Home &amp; Kitchen</v>
      </c>
      <c r="G2508">
        <f>_xlfn.XLOOKUP(Table1[[#This Row],[Product_ID]],[1]!Table1[Product_ID],[1]!Table1[Unit_Price])</f>
        <v>10900</v>
      </c>
      <c r="H2508">
        <f>_xlfn.XLOOKUP(Table1[[#This Row],[Product_ID]],[1]!Table1[Product_ID],[1]!Table1[Cost])</f>
        <v>5450</v>
      </c>
      <c r="I2508">
        <v>1</v>
      </c>
      <c r="J2508">
        <v>5</v>
      </c>
      <c r="K2508">
        <f>Table1[[#This Row],[Quantity]]*Table1[[#This Row],[Unit_Price]]</f>
        <v>10900</v>
      </c>
      <c r="L2508">
        <f>Table1[[#This Row],[Quantity]]*Table1[[#This Row],[Cost]]</f>
        <v>5450</v>
      </c>
      <c r="M2508">
        <f>Table1[[#This Row],[Sales]]-Table1[[#This Row],[Total_Cost]]</f>
        <v>5450</v>
      </c>
      <c r="N2508" s="1">
        <f>Table1[[#This Row],[Profit]]/Table1[[#This Row],[Sales]]</f>
        <v>0.5</v>
      </c>
      <c r="O2508" t="str">
        <f>TEXT(Table1[[#This Row],[Order_Date]],"mmmm")</f>
        <v>September</v>
      </c>
      <c r="P2508">
        <f>YEAR(Table1[[#This Row],[Order_Date]])</f>
        <v>2025</v>
      </c>
      <c r="Q2508" t="str">
        <f>"Q"&amp;ROUNDUP(MONTH(Table1[[#This Row],[Order_Date]])/3,0)</f>
        <v>Q3</v>
      </c>
    </row>
    <row r="2509" spans="1:17" x14ac:dyDescent="0.25">
      <c r="A2509" t="s">
        <v>4224</v>
      </c>
      <c r="B2509" t="s">
        <v>873</v>
      </c>
      <c r="C2509" t="s">
        <v>145</v>
      </c>
      <c r="D2509" t="s">
        <v>33</v>
      </c>
      <c r="E2509" t="str">
        <f>_xlfn.XLOOKUP(Table1[[#This Row],[Product_ID]],[1]!Table1[Product_ID],[1]!Table1[Product_Name])</f>
        <v>Sports Product 88</v>
      </c>
      <c r="F2509" t="str">
        <f>_xlfn.XLOOKUP(Table1[[#This Row],[Product_ID]],[1]!Table1[Product_ID],[1]!Table1[Category])</f>
        <v>Sports</v>
      </c>
      <c r="G2509">
        <f>_xlfn.XLOOKUP(Table1[[#This Row],[Product_ID]],[1]!Table1[Product_ID],[1]!Table1[Unit_Price])</f>
        <v>11542</v>
      </c>
      <c r="H2509">
        <f>_xlfn.XLOOKUP(Table1[[#This Row],[Product_ID]],[1]!Table1[Product_ID],[1]!Table1[Cost])</f>
        <v>6925.2</v>
      </c>
      <c r="I2509">
        <v>5</v>
      </c>
      <c r="J2509">
        <v>5</v>
      </c>
      <c r="K2509">
        <f>Table1[[#This Row],[Quantity]]*Table1[[#This Row],[Unit_Price]]</f>
        <v>57710</v>
      </c>
      <c r="L2509">
        <f>Table1[[#This Row],[Quantity]]*Table1[[#This Row],[Cost]]</f>
        <v>34626</v>
      </c>
      <c r="M2509">
        <f>Table1[[#This Row],[Sales]]-Table1[[#This Row],[Total_Cost]]</f>
        <v>23084</v>
      </c>
      <c r="N2509" s="1">
        <f>Table1[[#This Row],[Profit]]/Table1[[#This Row],[Sales]]</f>
        <v>0.4</v>
      </c>
      <c r="O2509" t="str">
        <f>TEXT(Table1[[#This Row],[Order_Date]],"mmmm")</f>
        <v>July</v>
      </c>
      <c r="P2509">
        <f>YEAR(Table1[[#This Row],[Order_Date]])</f>
        <v>2025</v>
      </c>
      <c r="Q2509" t="str">
        <f>"Q"&amp;ROUNDUP(MONTH(Table1[[#This Row],[Order_Date]])/3,0)</f>
        <v>Q3</v>
      </c>
    </row>
    <row r="2510" spans="1:17" x14ac:dyDescent="0.25">
      <c r="A2510" t="s">
        <v>4225</v>
      </c>
      <c r="B2510" t="s">
        <v>407</v>
      </c>
      <c r="C2510" t="s">
        <v>2060</v>
      </c>
      <c r="D2510" t="s">
        <v>842</v>
      </c>
      <c r="E2510" t="str">
        <f>_xlfn.XLOOKUP(Table1[[#This Row],[Product_ID]],[1]!Table1[Product_ID],[1]!Table1[Product_Name])</f>
        <v>Sports Product 35</v>
      </c>
      <c r="F2510" t="str">
        <f>_xlfn.XLOOKUP(Table1[[#This Row],[Product_ID]],[1]!Table1[Product_ID],[1]!Table1[Category])</f>
        <v>Sports</v>
      </c>
      <c r="G2510">
        <f>_xlfn.XLOOKUP(Table1[[#This Row],[Product_ID]],[1]!Table1[Product_ID],[1]!Table1[Unit_Price])</f>
        <v>3185</v>
      </c>
      <c r="H2510">
        <f>_xlfn.XLOOKUP(Table1[[#This Row],[Product_ID]],[1]!Table1[Product_ID],[1]!Table1[Cost])</f>
        <v>1592.5</v>
      </c>
      <c r="I2510">
        <v>5</v>
      </c>
      <c r="J2510">
        <v>0</v>
      </c>
      <c r="K2510">
        <f>Table1[[#This Row],[Quantity]]*Table1[[#This Row],[Unit_Price]]</f>
        <v>15925</v>
      </c>
      <c r="L2510">
        <f>Table1[[#This Row],[Quantity]]*Table1[[#This Row],[Cost]]</f>
        <v>7962.5</v>
      </c>
      <c r="M2510">
        <f>Table1[[#This Row],[Sales]]-Table1[[#This Row],[Total_Cost]]</f>
        <v>7962.5</v>
      </c>
      <c r="N2510" s="1">
        <f>Table1[[#This Row],[Profit]]/Table1[[#This Row],[Sales]]</f>
        <v>0.5</v>
      </c>
      <c r="O2510" t="str">
        <f>TEXT(Table1[[#This Row],[Order_Date]],"mmmm")</f>
        <v>August</v>
      </c>
      <c r="P2510">
        <f>YEAR(Table1[[#This Row],[Order_Date]])</f>
        <v>2025</v>
      </c>
      <c r="Q2510" t="str">
        <f>"Q"&amp;ROUNDUP(MONTH(Table1[[#This Row],[Order_Date]])/3,0)</f>
        <v>Q3</v>
      </c>
    </row>
    <row r="2511" spans="1:17" x14ac:dyDescent="0.25">
      <c r="A2511" t="s">
        <v>4226</v>
      </c>
      <c r="B2511" t="s">
        <v>129</v>
      </c>
      <c r="C2511" t="s">
        <v>2060</v>
      </c>
      <c r="D2511" t="s">
        <v>270</v>
      </c>
      <c r="E2511" t="str">
        <f>_xlfn.XLOOKUP(Table1[[#This Row],[Product_ID]],[1]!Table1[Product_ID],[1]!Table1[Product_Name])</f>
        <v>Clothing Product 47</v>
      </c>
      <c r="F2511" t="str">
        <f>_xlfn.XLOOKUP(Table1[[#This Row],[Product_ID]],[1]!Table1[Product_ID],[1]!Table1[Category])</f>
        <v>Clothing</v>
      </c>
      <c r="G2511">
        <f>_xlfn.XLOOKUP(Table1[[#This Row],[Product_ID]],[1]!Table1[Product_ID],[1]!Table1[Unit_Price])</f>
        <v>3146</v>
      </c>
      <c r="H2511">
        <f>_xlfn.XLOOKUP(Table1[[#This Row],[Product_ID]],[1]!Table1[Product_ID],[1]!Table1[Cost])</f>
        <v>1573</v>
      </c>
      <c r="I2511">
        <v>5</v>
      </c>
      <c r="J2511">
        <v>0</v>
      </c>
      <c r="K2511">
        <f>Table1[[#This Row],[Quantity]]*Table1[[#This Row],[Unit_Price]]</f>
        <v>15730</v>
      </c>
      <c r="L2511">
        <f>Table1[[#This Row],[Quantity]]*Table1[[#This Row],[Cost]]</f>
        <v>7865</v>
      </c>
      <c r="M2511">
        <f>Table1[[#This Row],[Sales]]-Table1[[#This Row],[Total_Cost]]</f>
        <v>7865</v>
      </c>
      <c r="N2511" s="1">
        <f>Table1[[#This Row],[Profit]]/Table1[[#This Row],[Sales]]</f>
        <v>0.5</v>
      </c>
      <c r="O2511" t="str">
        <f>TEXT(Table1[[#This Row],[Order_Date]],"mmmm")</f>
        <v>November</v>
      </c>
      <c r="P2511">
        <f>YEAR(Table1[[#This Row],[Order_Date]])</f>
        <v>2025</v>
      </c>
      <c r="Q2511" t="str">
        <f>"Q"&amp;ROUNDUP(MONTH(Table1[[#This Row],[Order_Date]])/3,0)</f>
        <v>Q4</v>
      </c>
    </row>
    <row r="2512" spans="1:17" x14ac:dyDescent="0.25">
      <c r="A2512" t="s">
        <v>4227</v>
      </c>
      <c r="B2512" t="s">
        <v>820</v>
      </c>
      <c r="C2512" t="s">
        <v>361</v>
      </c>
      <c r="D2512" t="s">
        <v>17</v>
      </c>
      <c r="E2512" t="str">
        <f>_xlfn.XLOOKUP(Table1[[#This Row],[Product_ID]],[1]!Table1[Product_ID],[1]!Table1[Product_Name])</f>
        <v>Clothing Product 38</v>
      </c>
      <c r="F2512" t="str">
        <f>_xlfn.XLOOKUP(Table1[[#This Row],[Product_ID]],[1]!Table1[Product_ID],[1]!Table1[Category])</f>
        <v>Clothing</v>
      </c>
      <c r="G2512">
        <f>_xlfn.XLOOKUP(Table1[[#This Row],[Product_ID]],[1]!Table1[Product_ID],[1]!Table1[Unit_Price])</f>
        <v>413</v>
      </c>
      <c r="H2512">
        <f>_xlfn.XLOOKUP(Table1[[#This Row],[Product_ID]],[1]!Table1[Product_ID],[1]!Table1[Cost])</f>
        <v>247.8</v>
      </c>
      <c r="I2512">
        <v>1</v>
      </c>
      <c r="J2512">
        <v>10</v>
      </c>
      <c r="K2512">
        <f>Table1[[#This Row],[Quantity]]*Table1[[#This Row],[Unit_Price]]</f>
        <v>413</v>
      </c>
      <c r="L2512">
        <f>Table1[[#This Row],[Quantity]]*Table1[[#This Row],[Cost]]</f>
        <v>247.8</v>
      </c>
      <c r="M2512">
        <f>Table1[[#This Row],[Sales]]-Table1[[#This Row],[Total_Cost]]</f>
        <v>165.2</v>
      </c>
      <c r="N2512" s="1">
        <f>Table1[[#This Row],[Profit]]/Table1[[#This Row],[Sales]]</f>
        <v>0.39999999999999997</v>
      </c>
      <c r="O2512" t="str">
        <f>TEXT(Table1[[#This Row],[Order_Date]],"mmmm")</f>
        <v>October</v>
      </c>
      <c r="P2512">
        <f>YEAR(Table1[[#This Row],[Order_Date]])</f>
        <v>2025</v>
      </c>
      <c r="Q2512" t="str">
        <f>"Q"&amp;ROUNDUP(MONTH(Table1[[#This Row],[Order_Date]])/3,0)</f>
        <v>Q4</v>
      </c>
    </row>
    <row r="2513" spans="1:17" x14ac:dyDescent="0.25">
      <c r="A2513" t="s">
        <v>4228</v>
      </c>
      <c r="B2513" t="s">
        <v>1439</v>
      </c>
      <c r="C2513" t="s">
        <v>1623</v>
      </c>
      <c r="D2513" t="s">
        <v>230</v>
      </c>
      <c r="E2513" t="str">
        <f>_xlfn.XLOOKUP(Table1[[#This Row],[Product_ID]],[1]!Table1[Product_ID],[1]!Table1[Product_Name])</f>
        <v>Beauty Product 16</v>
      </c>
      <c r="F2513" t="str">
        <f>_xlfn.XLOOKUP(Table1[[#This Row],[Product_ID]],[1]!Table1[Product_ID],[1]!Table1[Category])</f>
        <v>Beauty</v>
      </c>
      <c r="G2513">
        <f>_xlfn.XLOOKUP(Table1[[#This Row],[Product_ID]],[1]!Table1[Product_ID],[1]!Table1[Unit_Price])</f>
        <v>1591</v>
      </c>
      <c r="H2513">
        <f>_xlfn.XLOOKUP(Table1[[#This Row],[Product_ID]],[1]!Table1[Product_ID],[1]!Table1[Cost])</f>
        <v>1113.7</v>
      </c>
      <c r="I2513">
        <v>1</v>
      </c>
      <c r="J2513">
        <v>5</v>
      </c>
      <c r="K2513">
        <f>Table1[[#This Row],[Quantity]]*Table1[[#This Row],[Unit_Price]]</f>
        <v>1591</v>
      </c>
      <c r="L2513">
        <f>Table1[[#This Row],[Quantity]]*Table1[[#This Row],[Cost]]</f>
        <v>1113.7</v>
      </c>
      <c r="M2513">
        <f>Table1[[#This Row],[Sales]]-Table1[[#This Row],[Total_Cost]]</f>
        <v>477.29999999999995</v>
      </c>
      <c r="N2513" s="1">
        <f>Table1[[#This Row],[Profit]]/Table1[[#This Row],[Sales]]</f>
        <v>0.3</v>
      </c>
      <c r="O2513" t="str">
        <f>TEXT(Table1[[#This Row],[Order_Date]],"mmmm")</f>
        <v>October</v>
      </c>
      <c r="P2513">
        <f>YEAR(Table1[[#This Row],[Order_Date]])</f>
        <v>2025</v>
      </c>
      <c r="Q2513" t="str">
        <f>"Q"&amp;ROUNDUP(MONTH(Table1[[#This Row],[Order_Date]])/3,0)</f>
        <v>Q4</v>
      </c>
    </row>
    <row r="2514" spans="1:17" x14ac:dyDescent="0.25">
      <c r="A2514" t="s">
        <v>4229</v>
      </c>
      <c r="B2514" t="s">
        <v>1439</v>
      </c>
      <c r="C2514" t="s">
        <v>372</v>
      </c>
      <c r="D2514" t="s">
        <v>842</v>
      </c>
      <c r="E2514" t="str">
        <f>_xlfn.XLOOKUP(Table1[[#This Row],[Product_ID]],[1]!Table1[Product_ID],[1]!Table1[Product_Name])</f>
        <v>Sports Product 35</v>
      </c>
      <c r="F2514" t="str">
        <f>_xlfn.XLOOKUP(Table1[[#This Row],[Product_ID]],[1]!Table1[Product_ID],[1]!Table1[Category])</f>
        <v>Sports</v>
      </c>
      <c r="G2514">
        <f>_xlfn.XLOOKUP(Table1[[#This Row],[Product_ID]],[1]!Table1[Product_ID],[1]!Table1[Unit_Price])</f>
        <v>3185</v>
      </c>
      <c r="H2514">
        <f>_xlfn.XLOOKUP(Table1[[#This Row],[Product_ID]],[1]!Table1[Product_ID],[1]!Table1[Cost])</f>
        <v>1592.5</v>
      </c>
      <c r="I2514">
        <v>1</v>
      </c>
      <c r="J2514">
        <v>5</v>
      </c>
      <c r="K2514">
        <f>Table1[[#This Row],[Quantity]]*Table1[[#This Row],[Unit_Price]]</f>
        <v>3185</v>
      </c>
      <c r="L2514">
        <f>Table1[[#This Row],[Quantity]]*Table1[[#This Row],[Cost]]</f>
        <v>1592.5</v>
      </c>
      <c r="M2514">
        <f>Table1[[#This Row],[Sales]]-Table1[[#This Row],[Total_Cost]]</f>
        <v>1592.5</v>
      </c>
      <c r="N2514" s="1">
        <f>Table1[[#This Row],[Profit]]/Table1[[#This Row],[Sales]]</f>
        <v>0.5</v>
      </c>
      <c r="O2514" t="str">
        <f>TEXT(Table1[[#This Row],[Order_Date]],"mmmm")</f>
        <v>October</v>
      </c>
      <c r="P2514">
        <f>YEAR(Table1[[#This Row],[Order_Date]])</f>
        <v>2025</v>
      </c>
      <c r="Q2514" t="str">
        <f>"Q"&amp;ROUNDUP(MONTH(Table1[[#This Row],[Order_Date]])/3,0)</f>
        <v>Q4</v>
      </c>
    </row>
    <row r="2515" spans="1:17" x14ac:dyDescent="0.25">
      <c r="A2515" t="s">
        <v>4230</v>
      </c>
      <c r="B2515" t="s">
        <v>225</v>
      </c>
      <c r="C2515" t="s">
        <v>3318</v>
      </c>
      <c r="D2515" t="s">
        <v>288</v>
      </c>
      <c r="E2515" t="str">
        <f>_xlfn.XLOOKUP(Table1[[#This Row],[Product_ID]],[1]!Table1[Product_ID],[1]!Table1[Product_Name])</f>
        <v>Clothing Product 81</v>
      </c>
      <c r="F2515" t="str">
        <f>_xlfn.XLOOKUP(Table1[[#This Row],[Product_ID]],[1]!Table1[Product_ID],[1]!Table1[Category])</f>
        <v>Clothing</v>
      </c>
      <c r="G2515">
        <f>_xlfn.XLOOKUP(Table1[[#This Row],[Product_ID]],[1]!Table1[Product_ID],[1]!Table1[Unit_Price])</f>
        <v>4046</v>
      </c>
      <c r="H2515">
        <f>_xlfn.XLOOKUP(Table1[[#This Row],[Product_ID]],[1]!Table1[Product_ID],[1]!Table1[Cost])</f>
        <v>2427.6</v>
      </c>
      <c r="I2515">
        <v>1</v>
      </c>
      <c r="J2515">
        <v>15</v>
      </c>
      <c r="K2515">
        <f>Table1[[#This Row],[Quantity]]*Table1[[#This Row],[Unit_Price]]</f>
        <v>4046</v>
      </c>
      <c r="L2515">
        <f>Table1[[#This Row],[Quantity]]*Table1[[#This Row],[Cost]]</f>
        <v>2427.6</v>
      </c>
      <c r="M2515">
        <f>Table1[[#This Row],[Sales]]-Table1[[#This Row],[Total_Cost]]</f>
        <v>1618.4</v>
      </c>
      <c r="N2515" s="1">
        <f>Table1[[#This Row],[Profit]]/Table1[[#This Row],[Sales]]</f>
        <v>0.4</v>
      </c>
      <c r="O2515" t="str">
        <f>TEXT(Table1[[#This Row],[Order_Date]],"mmmm")</f>
        <v>June</v>
      </c>
      <c r="P2515">
        <f>YEAR(Table1[[#This Row],[Order_Date]])</f>
        <v>2024</v>
      </c>
      <c r="Q2515" t="str">
        <f>"Q"&amp;ROUNDUP(MONTH(Table1[[#This Row],[Order_Date]])/3,0)</f>
        <v>Q2</v>
      </c>
    </row>
    <row r="2516" spans="1:17" x14ac:dyDescent="0.25">
      <c r="A2516" t="s">
        <v>4231</v>
      </c>
      <c r="B2516" t="s">
        <v>1047</v>
      </c>
      <c r="C2516" t="s">
        <v>862</v>
      </c>
      <c r="D2516" t="s">
        <v>362</v>
      </c>
      <c r="E2516" t="str">
        <f>_xlfn.XLOOKUP(Table1[[#This Row],[Product_ID]],[1]!Table1[Product_ID],[1]!Table1[Product_Name])</f>
        <v>Clothing Product 25</v>
      </c>
      <c r="F2516" t="str">
        <f>_xlfn.XLOOKUP(Table1[[#This Row],[Product_ID]],[1]!Table1[Product_ID],[1]!Table1[Category])</f>
        <v>Clothing</v>
      </c>
      <c r="G2516">
        <f>_xlfn.XLOOKUP(Table1[[#This Row],[Product_ID]],[1]!Table1[Product_ID],[1]!Table1[Unit_Price])</f>
        <v>696</v>
      </c>
      <c r="H2516">
        <f>_xlfn.XLOOKUP(Table1[[#This Row],[Product_ID]],[1]!Table1[Product_ID],[1]!Table1[Cost])</f>
        <v>348</v>
      </c>
      <c r="I2516">
        <v>4</v>
      </c>
      <c r="J2516">
        <v>10</v>
      </c>
      <c r="K2516">
        <f>Table1[[#This Row],[Quantity]]*Table1[[#This Row],[Unit_Price]]</f>
        <v>2784</v>
      </c>
      <c r="L2516">
        <f>Table1[[#This Row],[Quantity]]*Table1[[#This Row],[Cost]]</f>
        <v>1392</v>
      </c>
      <c r="M2516">
        <f>Table1[[#This Row],[Sales]]-Table1[[#This Row],[Total_Cost]]</f>
        <v>1392</v>
      </c>
      <c r="N2516" s="1">
        <f>Table1[[#This Row],[Profit]]/Table1[[#This Row],[Sales]]</f>
        <v>0.5</v>
      </c>
      <c r="O2516" t="str">
        <f>TEXT(Table1[[#This Row],[Order_Date]],"mmmm")</f>
        <v>December</v>
      </c>
      <c r="P2516">
        <f>YEAR(Table1[[#This Row],[Order_Date]])</f>
        <v>2025</v>
      </c>
      <c r="Q2516" t="str">
        <f>"Q"&amp;ROUNDUP(MONTH(Table1[[#This Row],[Order_Date]])/3,0)</f>
        <v>Q4</v>
      </c>
    </row>
    <row r="2517" spans="1:17" x14ac:dyDescent="0.25">
      <c r="A2517" t="s">
        <v>4232</v>
      </c>
      <c r="B2517" t="s">
        <v>51</v>
      </c>
      <c r="C2517" t="s">
        <v>4233</v>
      </c>
      <c r="D2517" t="s">
        <v>502</v>
      </c>
      <c r="E2517" t="str">
        <f>_xlfn.XLOOKUP(Table1[[#This Row],[Product_ID]],[1]!Table1[Product_ID],[1]!Table1[Product_Name])</f>
        <v>Beauty Product 42</v>
      </c>
      <c r="F2517" t="str">
        <f>_xlfn.XLOOKUP(Table1[[#This Row],[Product_ID]],[1]!Table1[Product_ID],[1]!Table1[Category])</f>
        <v>Beauty</v>
      </c>
      <c r="G2517">
        <f>_xlfn.XLOOKUP(Table1[[#This Row],[Product_ID]],[1]!Table1[Product_ID],[1]!Table1[Unit_Price])</f>
        <v>2758</v>
      </c>
      <c r="H2517">
        <f>_xlfn.XLOOKUP(Table1[[#This Row],[Product_ID]],[1]!Table1[Product_ID],[1]!Table1[Cost])</f>
        <v>1379</v>
      </c>
      <c r="I2517">
        <v>5</v>
      </c>
      <c r="J2517">
        <v>20</v>
      </c>
      <c r="K2517">
        <f>Table1[[#This Row],[Quantity]]*Table1[[#This Row],[Unit_Price]]</f>
        <v>13790</v>
      </c>
      <c r="L2517">
        <f>Table1[[#This Row],[Quantity]]*Table1[[#This Row],[Cost]]</f>
        <v>6895</v>
      </c>
      <c r="M2517">
        <f>Table1[[#This Row],[Sales]]-Table1[[#This Row],[Total_Cost]]</f>
        <v>6895</v>
      </c>
      <c r="N2517" s="1">
        <f>Table1[[#This Row],[Profit]]/Table1[[#This Row],[Sales]]</f>
        <v>0.5</v>
      </c>
      <c r="O2517" t="str">
        <f>TEXT(Table1[[#This Row],[Order_Date]],"mmmm")</f>
        <v>November</v>
      </c>
      <c r="P2517">
        <f>YEAR(Table1[[#This Row],[Order_Date]])</f>
        <v>2025</v>
      </c>
      <c r="Q2517" t="str">
        <f>"Q"&amp;ROUNDUP(MONTH(Table1[[#This Row],[Order_Date]])/3,0)</f>
        <v>Q4</v>
      </c>
    </row>
    <row r="2518" spans="1:17" x14ac:dyDescent="0.25">
      <c r="A2518" t="s">
        <v>4234</v>
      </c>
      <c r="B2518" t="s">
        <v>970</v>
      </c>
      <c r="C2518" t="s">
        <v>4235</v>
      </c>
      <c r="D2518" t="s">
        <v>85</v>
      </c>
      <c r="E2518" t="str">
        <f>_xlfn.XLOOKUP(Table1[[#This Row],[Product_ID]],[1]!Table1[Product_ID],[1]!Table1[Product_Name])</f>
        <v>Clothing Product 63</v>
      </c>
      <c r="F2518" t="str">
        <f>_xlfn.XLOOKUP(Table1[[#This Row],[Product_ID]],[1]!Table1[Product_ID],[1]!Table1[Category])</f>
        <v>Clothing</v>
      </c>
      <c r="G2518">
        <f>_xlfn.XLOOKUP(Table1[[#This Row],[Product_ID]],[1]!Table1[Product_ID],[1]!Table1[Unit_Price])</f>
        <v>3643</v>
      </c>
      <c r="H2518">
        <f>_xlfn.XLOOKUP(Table1[[#This Row],[Product_ID]],[1]!Table1[Product_ID],[1]!Table1[Cost])</f>
        <v>2185.8000000000002</v>
      </c>
      <c r="I2518">
        <v>4</v>
      </c>
      <c r="J2518">
        <v>15</v>
      </c>
      <c r="K2518">
        <f>Table1[[#This Row],[Quantity]]*Table1[[#This Row],[Unit_Price]]</f>
        <v>14572</v>
      </c>
      <c r="L2518">
        <f>Table1[[#This Row],[Quantity]]*Table1[[#This Row],[Cost]]</f>
        <v>8743.2000000000007</v>
      </c>
      <c r="M2518">
        <f>Table1[[#This Row],[Sales]]-Table1[[#This Row],[Total_Cost]]</f>
        <v>5828.7999999999993</v>
      </c>
      <c r="N2518" s="1">
        <f>Table1[[#This Row],[Profit]]/Table1[[#This Row],[Sales]]</f>
        <v>0.39999999999999997</v>
      </c>
      <c r="O2518" t="str">
        <f>TEXT(Table1[[#This Row],[Order_Date]],"mmmm")</f>
        <v>May</v>
      </c>
      <c r="P2518">
        <f>YEAR(Table1[[#This Row],[Order_Date]])</f>
        <v>2024</v>
      </c>
      <c r="Q2518" t="str">
        <f>"Q"&amp;ROUNDUP(MONTH(Table1[[#This Row],[Order_Date]])/3,0)</f>
        <v>Q2</v>
      </c>
    </row>
    <row r="2519" spans="1:17" x14ac:dyDescent="0.25">
      <c r="A2519" t="s">
        <v>4236</v>
      </c>
      <c r="B2519" t="s">
        <v>1207</v>
      </c>
      <c r="C2519" t="s">
        <v>3175</v>
      </c>
      <c r="D2519" t="s">
        <v>67</v>
      </c>
      <c r="E2519" t="str">
        <f>_xlfn.XLOOKUP(Table1[[#This Row],[Product_ID]],[1]!Table1[Product_ID],[1]!Table1[Product_Name])</f>
        <v>Home &amp; Kitchen Product 12</v>
      </c>
      <c r="F2519" t="str">
        <f>_xlfn.XLOOKUP(Table1[[#This Row],[Product_ID]],[1]!Table1[Product_ID],[1]!Table1[Category])</f>
        <v>Home &amp; Kitchen</v>
      </c>
      <c r="G2519">
        <f>_xlfn.XLOOKUP(Table1[[#This Row],[Product_ID]],[1]!Table1[Product_ID],[1]!Table1[Unit_Price])</f>
        <v>1513</v>
      </c>
      <c r="H2519">
        <f>_xlfn.XLOOKUP(Table1[[#This Row],[Product_ID]],[1]!Table1[Product_ID],[1]!Table1[Cost])</f>
        <v>907.8</v>
      </c>
      <c r="I2519">
        <v>4</v>
      </c>
      <c r="J2519">
        <v>0</v>
      </c>
      <c r="K2519">
        <f>Table1[[#This Row],[Quantity]]*Table1[[#This Row],[Unit_Price]]</f>
        <v>6052</v>
      </c>
      <c r="L2519">
        <f>Table1[[#This Row],[Quantity]]*Table1[[#This Row],[Cost]]</f>
        <v>3631.2</v>
      </c>
      <c r="M2519">
        <f>Table1[[#This Row],[Sales]]-Table1[[#This Row],[Total_Cost]]</f>
        <v>2420.8000000000002</v>
      </c>
      <c r="N2519" s="1">
        <f>Table1[[#This Row],[Profit]]/Table1[[#This Row],[Sales]]</f>
        <v>0.4</v>
      </c>
      <c r="O2519" t="str">
        <f>TEXT(Table1[[#This Row],[Order_Date]],"mmmm")</f>
        <v>August</v>
      </c>
      <c r="P2519">
        <f>YEAR(Table1[[#This Row],[Order_Date]])</f>
        <v>2025</v>
      </c>
      <c r="Q2519" t="str">
        <f>"Q"&amp;ROUNDUP(MONTH(Table1[[#This Row],[Order_Date]])/3,0)</f>
        <v>Q3</v>
      </c>
    </row>
    <row r="2520" spans="1:17" x14ac:dyDescent="0.25">
      <c r="A2520" t="s">
        <v>4237</v>
      </c>
      <c r="B2520" t="s">
        <v>2165</v>
      </c>
      <c r="C2520" t="s">
        <v>3187</v>
      </c>
      <c r="D2520" t="s">
        <v>842</v>
      </c>
      <c r="E2520" t="str">
        <f>_xlfn.XLOOKUP(Table1[[#This Row],[Product_ID]],[1]!Table1[Product_ID],[1]!Table1[Product_Name])</f>
        <v>Sports Product 35</v>
      </c>
      <c r="F2520" t="str">
        <f>_xlfn.XLOOKUP(Table1[[#This Row],[Product_ID]],[1]!Table1[Product_ID],[1]!Table1[Category])</f>
        <v>Sports</v>
      </c>
      <c r="G2520">
        <f>_xlfn.XLOOKUP(Table1[[#This Row],[Product_ID]],[1]!Table1[Product_ID],[1]!Table1[Unit_Price])</f>
        <v>3185</v>
      </c>
      <c r="H2520">
        <f>_xlfn.XLOOKUP(Table1[[#This Row],[Product_ID]],[1]!Table1[Product_ID],[1]!Table1[Cost])</f>
        <v>1592.5</v>
      </c>
      <c r="I2520">
        <v>1</v>
      </c>
      <c r="J2520">
        <v>5</v>
      </c>
      <c r="K2520">
        <f>Table1[[#This Row],[Quantity]]*Table1[[#This Row],[Unit_Price]]</f>
        <v>3185</v>
      </c>
      <c r="L2520">
        <f>Table1[[#This Row],[Quantity]]*Table1[[#This Row],[Cost]]</f>
        <v>1592.5</v>
      </c>
      <c r="M2520">
        <f>Table1[[#This Row],[Sales]]-Table1[[#This Row],[Total_Cost]]</f>
        <v>1592.5</v>
      </c>
      <c r="N2520" s="1">
        <f>Table1[[#This Row],[Profit]]/Table1[[#This Row],[Sales]]</f>
        <v>0.5</v>
      </c>
      <c r="O2520" t="str">
        <f>TEXT(Table1[[#This Row],[Order_Date]],"mmmm")</f>
        <v>November</v>
      </c>
      <c r="P2520">
        <f>YEAR(Table1[[#This Row],[Order_Date]])</f>
        <v>2024</v>
      </c>
      <c r="Q2520" t="str">
        <f>"Q"&amp;ROUNDUP(MONTH(Table1[[#This Row],[Order_Date]])/3,0)</f>
        <v>Q4</v>
      </c>
    </row>
    <row r="2521" spans="1:17" x14ac:dyDescent="0.25">
      <c r="A2521" t="s">
        <v>4238</v>
      </c>
      <c r="B2521" t="s">
        <v>575</v>
      </c>
      <c r="C2521" t="s">
        <v>1075</v>
      </c>
      <c r="D2521" t="s">
        <v>444</v>
      </c>
      <c r="E2521" t="str">
        <f>_xlfn.XLOOKUP(Table1[[#This Row],[Product_ID]],[1]!Table1[Product_ID],[1]!Table1[Product_Name])</f>
        <v>Sports Product 14</v>
      </c>
      <c r="F2521" t="str">
        <f>_xlfn.XLOOKUP(Table1[[#This Row],[Product_ID]],[1]!Table1[Product_ID],[1]!Table1[Category])</f>
        <v>Sports</v>
      </c>
      <c r="G2521">
        <f>_xlfn.XLOOKUP(Table1[[#This Row],[Product_ID]],[1]!Table1[Product_ID],[1]!Table1[Unit_Price])</f>
        <v>9565</v>
      </c>
      <c r="H2521">
        <f>_xlfn.XLOOKUP(Table1[[#This Row],[Product_ID]],[1]!Table1[Product_ID],[1]!Table1[Cost])</f>
        <v>6695.5</v>
      </c>
      <c r="I2521">
        <v>5</v>
      </c>
      <c r="J2521">
        <v>15</v>
      </c>
      <c r="K2521">
        <f>Table1[[#This Row],[Quantity]]*Table1[[#This Row],[Unit_Price]]</f>
        <v>47825</v>
      </c>
      <c r="L2521">
        <f>Table1[[#This Row],[Quantity]]*Table1[[#This Row],[Cost]]</f>
        <v>33477.5</v>
      </c>
      <c r="M2521">
        <f>Table1[[#This Row],[Sales]]-Table1[[#This Row],[Total_Cost]]</f>
        <v>14347.5</v>
      </c>
      <c r="N2521" s="1">
        <f>Table1[[#This Row],[Profit]]/Table1[[#This Row],[Sales]]</f>
        <v>0.3</v>
      </c>
      <c r="O2521" t="str">
        <f>TEXT(Table1[[#This Row],[Order_Date]],"mmmm")</f>
        <v>July</v>
      </c>
      <c r="P2521">
        <f>YEAR(Table1[[#This Row],[Order_Date]])</f>
        <v>2024</v>
      </c>
      <c r="Q2521" t="str">
        <f>"Q"&amp;ROUNDUP(MONTH(Table1[[#This Row],[Order_Date]])/3,0)</f>
        <v>Q3</v>
      </c>
    </row>
    <row r="2522" spans="1:17" x14ac:dyDescent="0.25">
      <c r="A2522" t="s">
        <v>4239</v>
      </c>
      <c r="B2522" t="s">
        <v>4240</v>
      </c>
      <c r="C2522" t="s">
        <v>3813</v>
      </c>
      <c r="D2522" t="s">
        <v>663</v>
      </c>
      <c r="E2522" t="str">
        <f>_xlfn.XLOOKUP(Table1[[#This Row],[Product_ID]],[1]!Table1[Product_ID],[1]!Table1[Product_Name])</f>
        <v>Electronics Product 34</v>
      </c>
      <c r="F2522" t="str">
        <f>_xlfn.XLOOKUP(Table1[[#This Row],[Product_ID]],[1]!Table1[Product_ID],[1]!Table1[Category])</f>
        <v>Electronics</v>
      </c>
      <c r="G2522">
        <f>_xlfn.XLOOKUP(Table1[[#This Row],[Product_ID]],[1]!Table1[Product_ID],[1]!Table1[Unit_Price])</f>
        <v>4860</v>
      </c>
      <c r="H2522">
        <f>_xlfn.XLOOKUP(Table1[[#This Row],[Product_ID]],[1]!Table1[Product_ID],[1]!Table1[Cost])</f>
        <v>2430</v>
      </c>
      <c r="I2522">
        <v>2</v>
      </c>
      <c r="J2522">
        <v>5</v>
      </c>
      <c r="K2522">
        <f>Table1[[#This Row],[Quantity]]*Table1[[#This Row],[Unit_Price]]</f>
        <v>9720</v>
      </c>
      <c r="L2522">
        <f>Table1[[#This Row],[Quantity]]*Table1[[#This Row],[Cost]]</f>
        <v>4860</v>
      </c>
      <c r="M2522">
        <f>Table1[[#This Row],[Sales]]-Table1[[#This Row],[Total_Cost]]</f>
        <v>4860</v>
      </c>
      <c r="N2522" s="1">
        <f>Table1[[#This Row],[Profit]]/Table1[[#This Row],[Sales]]</f>
        <v>0.5</v>
      </c>
      <c r="O2522" t="str">
        <f>TEXT(Table1[[#This Row],[Order_Date]],"mmmm")</f>
        <v>August</v>
      </c>
      <c r="P2522">
        <f>YEAR(Table1[[#This Row],[Order_Date]])</f>
        <v>2024</v>
      </c>
      <c r="Q2522" t="str">
        <f>"Q"&amp;ROUNDUP(MONTH(Table1[[#This Row],[Order_Date]])/3,0)</f>
        <v>Q3</v>
      </c>
    </row>
    <row r="2523" spans="1:17" x14ac:dyDescent="0.25">
      <c r="A2523" t="s">
        <v>4241</v>
      </c>
      <c r="B2523" t="s">
        <v>730</v>
      </c>
      <c r="C2523" t="s">
        <v>1464</v>
      </c>
      <c r="D2523" t="s">
        <v>362</v>
      </c>
      <c r="E2523" t="str">
        <f>_xlfn.XLOOKUP(Table1[[#This Row],[Product_ID]],[1]!Table1[Product_ID],[1]!Table1[Product_Name])</f>
        <v>Clothing Product 25</v>
      </c>
      <c r="F2523" t="str">
        <f>_xlfn.XLOOKUP(Table1[[#This Row],[Product_ID]],[1]!Table1[Product_ID],[1]!Table1[Category])</f>
        <v>Clothing</v>
      </c>
      <c r="G2523">
        <f>_xlfn.XLOOKUP(Table1[[#This Row],[Product_ID]],[1]!Table1[Product_ID],[1]!Table1[Unit_Price])</f>
        <v>696</v>
      </c>
      <c r="H2523">
        <f>_xlfn.XLOOKUP(Table1[[#This Row],[Product_ID]],[1]!Table1[Product_ID],[1]!Table1[Cost])</f>
        <v>348</v>
      </c>
      <c r="I2523">
        <v>5</v>
      </c>
      <c r="J2523">
        <v>0</v>
      </c>
      <c r="K2523">
        <f>Table1[[#This Row],[Quantity]]*Table1[[#This Row],[Unit_Price]]</f>
        <v>3480</v>
      </c>
      <c r="L2523">
        <f>Table1[[#This Row],[Quantity]]*Table1[[#This Row],[Cost]]</f>
        <v>1740</v>
      </c>
      <c r="M2523">
        <f>Table1[[#This Row],[Sales]]-Table1[[#This Row],[Total_Cost]]</f>
        <v>1740</v>
      </c>
      <c r="N2523" s="1">
        <f>Table1[[#This Row],[Profit]]/Table1[[#This Row],[Sales]]</f>
        <v>0.5</v>
      </c>
      <c r="O2523" t="str">
        <f>TEXT(Table1[[#This Row],[Order_Date]],"mmmm")</f>
        <v>March</v>
      </c>
      <c r="P2523">
        <f>YEAR(Table1[[#This Row],[Order_Date]])</f>
        <v>2024</v>
      </c>
      <c r="Q2523" t="str">
        <f>"Q"&amp;ROUNDUP(MONTH(Table1[[#This Row],[Order_Date]])/3,0)</f>
        <v>Q1</v>
      </c>
    </row>
    <row r="2524" spans="1:17" x14ac:dyDescent="0.25">
      <c r="A2524" t="s">
        <v>4242</v>
      </c>
      <c r="B2524" t="s">
        <v>1062</v>
      </c>
      <c r="C2524" t="s">
        <v>1026</v>
      </c>
      <c r="D2524" t="s">
        <v>153</v>
      </c>
      <c r="E2524" t="str">
        <f>_xlfn.XLOOKUP(Table1[[#This Row],[Product_ID]],[1]!Table1[Product_ID],[1]!Table1[Product_Name])</f>
        <v>Beauty Product 98</v>
      </c>
      <c r="F2524" t="str">
        <f>_xlfn.XLOOKUP(Table1[[#This Row],[Product_ID]],[1]!Table1[Product_ID],[1]!Table1[Category])</f>
        <v>Beauty</v>
      </c>
      <c r="G2524">
        <f>_xlfn.XLOOKUP(Table1[[#This Row],[Product_ID]],[1]!Table1[Product_ID],[1]!Table1[Unit_Price])</f>
        <v>1661</v>
      </c>
      <c r="H2524">
        <f>_xlfn.XLOOKUP(Table1[[#This Row],[Product_ID]],[1]!Table1[Product_ID],[1]!Table1[Cost])</f>
        <v>830.5</v>
      </c>
      <c r="I2524">
        <v>4</v>
      </c>
      <c r="J2524">
        <v>15</v>
      </c>
      <c r="K2524">
        <f>Table1[[#This Row],[Quantity]]*Table1[[#This Row],[Unit_Price]]</f>
        <v>6644</v>
      </c>
      <c r="L2524">
        <f>Table1[[#This Row],[Quantity]]*Table1[[#This Row],[Cost]]</f>
        <v>3322</v>
      </c>
      <c r="M2524">
        <f>Table1[[#This Row],[Sales]]-Table1[[#This Row],[Total_Cost]]</f>
        <v>3322</v>
      </c>
      <c r="N2524" s="1">
        <f>Table1[[#This Row],[Profit]]/Table1[[#This Row],[Sales]]</f>
        <v>0.5</v>
      </c>
      <c r="O2524" t="str">
        <f>TEXT(Table1[[#This Row],[Order_Date]],"mmmm")</f>
        <v>October</v>
      </c>
      <c r="P2524">
        <f>YEAR(Table1[[#This Row],[Order_Date]])</f>
        <v>2024</v>
      </c>
      <c r="Q2524" t="str">
        <f>"Q"&amp;ROUNDUP(MONTH(Table1[[#This Row],[Order_Date]])/3,0)</f>
        <v>Q4</v>
      </c>
    </row>
    <row r="2525" spans="1:17" x14ac:dyDescent="0.25">
      <c r="A2525" t="s">
        <v>4243</v>
      </c>
      <c r="B2525" t="s">
        <v>1339</v>
      </c>
      <c r="C2525" t="s">
        <v>2349</v>
      </c>
      <c r="D2525" t="s">
        <v>628</v>
      </c>
      <c r="E2525" t="str">
        <f>_xlfn.XLOOKUP(Table1[[#This Row],[Product_ID]],[1]!Table1[Product_ID],[1]!Table1[Product_Name])</f>
        <v>Sports Product 97</v>
      </c>
      <c r="F2525" t="str">
        <f>_xlfn.XLOOKUP(Table1[[#This Row],[Product_ID]],[1]!Table1[Product_ID],[1]!Table1[Category])</f>
        <v>Sports</v>
      </c>
      <c r="G2525">
        <f>_xlfn.XLOOKUP(Table1[[#This Row],[Product_ID]],[1]!Table1[Product_ID],[1]!Table1[Unit_Price])</f>
        <v>9084</v>
      </c>
      <c r="H2525">
        <f>_xlfn.XLOOKUP(Table1[[#This Row],[Product_ID]],[1]!Table1[Product_ID],[1]!Table1[Cost])</f>
        <v>6358.8</v>
      </c>
      <c r="I2525">
        <v>2</v>
      </c>
      <c r="J2525">
        <v>5</v>
      </c>
      <c r="K2525">
        <f>Table1[[#This Row],[Quantity]]*Table1[[#This Row],[Unit_Price]]</f>
        <v>18168</v>
      </c>
      <c r="L2525">
        <f>Table1[[#This Row],[Quantity]]*Table1[[#This Row],[Cost]]</f>
        <v>12717.6</v>
      </c>
      <c r="M2525">
        <f>Table1[[#This Row],[Sales]]-Table1[[#This Row],[Total_Cost]]</f>
        <v>5450.4</v>
      </c>
      <c r="N2525" s="1">
        <f>Table1[[#This Row],[Profit]]/Table1[[#This Row],[Sales]]</f>
        <v>0.3</v>
      </c>
      <c r="O2525" t="str">
        <f>TEXT(Table1[[#This Row],[Order_Date]],"mmmm")</f>
        <v>November</v>
      </c>
      <c r="P2525">
        <f>YEAR(Table1[[#This Row],[Order_Date]])</f>
        <v>2025</v>
      </c>
      <c r="Q2525" t="str">
        <f>"Q"&amp;ROUNDUP(MONTH(Table1[[#This Row],[Order_Date]])/3,0)</f>
        <v>Q4</v>
      </c>
    </row>
    <row r="2526" spans="1:17" x14ac:dyDescent="0.25">
      <c r="A2526" t="s">
        <v>4244</v>
      </c>
      <c r="B2526" t="s">
        <v>148</v>
      </c>
      <c r="C2526" t="s">
        <v>3509</v>
      </c>
      <c r="D2526" t="s">
        <v>1526</v>
      </c>
      <c r="E2526" t="str">
        <f>_xlfn.XLOOKUP(Table1[[#This Row],[Product_ID]],[1]!Table1[Product_ID],[1]!Table1[Product_Name])</f>
        <v>Electronics Product 6</v>
      </c>
      <c r="F2526" t="str">
        <f>_xlfn.XLOOKUP(Table1[[#This Row],[Product_ID]],[1]!Table1[Product_ID],[1]!Table1[Category])</f>
        <v>Electronics</v>
      </c>
      <c r="G2526">
        <f>_xlfn.XLOOKUP(Table1[[#This Row],[Product_ID]],[1]!Table1[Product_ID],[1]!Table1[Unit_Price])</f>
        <v>18855</v>
      </c>
      <c r="H2526">
        <f>_xlfn.XLOOKUP(Table1[[#This Row],[Product_ID]],[1]!Table1[Product_ID],[1]!Table1[Cost])</f>
        <v>9427.5</v>
      </c>
      <c r="I2526">
        <v>5</v>
      </c>
      <c r="J2526">
        <v>0</v>
      </c>
      <c r="K2526">
        <f>Table1[[#This Row],[Quantity]]*Table1[[#This Row],[Unit_Price]]</f>
        <v>94275</v>
      </c>
      <c r="L2526">
        <f>Table1[[#This Row],[Quantity]]*Table1[[#This Row],[Cost]]</f>
        <v>47137.5</v>
      </c>
      <c r="M2526">
        <f>Table1[[#This Row],[Sales]]-Table1[[#This Row],[Total_Cost]]</f>
        <v>47137.5</v>
      </c>
      <c r="N2526" s="1">
        <f>Table1[[#This Row],[Profit]]/Table1[[#This Row],[Sales]]</f>
        <v>0.5</v>
      </c>
      <c r="O2526" t="str">
        <f>TEXT(Table1[[#This Row],[Order_Date]],"mmmm")</f>
        <v>November</v>
      </c>
      <c r="P2526">
        <f>YEAR(Table1[[#This Row],[Order_Date]])</f>
        <v>2024</v>
      </c>
      <c r="Q2526" t="str">
        <f>"Q"&amp;ROUNDUP(MONTH(Table1[[#This Row],[Order_Date]])/3,0)</f>
        <v>Q4</v>
      </c>
    </row>
    <row r="2527" spans="1:17" x14ac:dyDescent="0.25">
      <c r="A2527" t="s">
        <v>4245</v>
      </c>
      <c r="B2527" t="s">
        <v>656</v>
      </c>
      <c r="C2527" t="s">
        <v>3527</v>
      </c>
      <c r="D2527" t="s">
        <v>264</v>
      </c>
      <c r="E2527" t="str">
        <f>_xlfn.XLOOKUP(Table1[[#This Row],[Product_ID]],[1]!Table1[Product_ID],[1]!Table1[Product_Name])</f>
        <v>Clothing Product 96</v>
      </c>
      <c r="F2527" t="str">
        <f>_xlfn.XLOOKUP(Table1[[#This Row],[Product_ID]],[1]!Table1[Product_ID],[1]!Table1[Category])</f>
        <v>Clothing</v>
      </c>
      <c r="G2527">
        <f>_xlfn.XLOOKUP(Table1[[#This Row],[Product_ID]],[1]!Table1[Product_ID],[1]!Table1[Unit_Price])</f>
        <v>483</v>
      </c>
      <c r="H2527">
        <f>_xlfn.XLOOKUP(Table1[[#This Row],[Product_ID]],[1]!Table1[Product_ID],[1]!Table1[Cost])</f>
        <v>289.8</v>
      </c>
      <c r="I2527">
        <v>4</v>
      </c>
      <c r="J2527">
        <v>0</v>
      </c>
      <c r="K2527">
        <f>Table1[[#This Row],[Quantity]]*Table1[[#This Row],[Unit_Price]]</f>
        <v>1932</v>
      </c>
      <c r="L2527">
        <f>Table1[[#This Row],[Quantity]]*Table1[[#This Row],[Cost]]</f>
        <v>1159.2</v>
      </c>
      <c r="M2527">
        <f>Table1[[#This Row],[Sales]]-Table1[[#This Row],[Total_Cost]]</f>
        <v>772.8</v>
      </c>
      <c r="N2527" s="1">
        <f>Table1[[#This Row],[Profit]]/Table1[[#This Row],[Sales]]</f>
        <v>0.39999999999999997</v>
      </c>
      <c r="O2527" t="str">
        <f>TEXT(Table1[[#This Row],[Order_Date]],"mmmm")</f>
        <v>October</v>
      </c>
      <c r="P2527">
        <f>YEAR(Table1[[#This Row],[Order_Date]])</f>
        <v>2025</v>
      </c>
      <c r="Q2527" t="str">
        <f>"Q"&amp;ROUNDUP(MONTH(Table1[[#This Row],[Order_Date]])/3,0)</f>
        <v>Q4</v>
      </c>
    </row>
    <row r="2528" spans="1:17" x14ac:dyDescent="0.25">
      <c r="A2528" t="s">
        <v>4246</v>
      </c>
      <c r="B2528" t="s">
        <v>4247</v>
      </c>
      <c r="C2528" t="s">
        <v>32</v>
      </c>
      <c r="D2528" t="s">
        <v>115</v>
      </c>
      <c r="E2528" t="str">
        <f>_xlfn.XLOOKUP(Table1[[#This Row],[Product_ID]],[1]!Table1[Product_ID],[1]!Table1[Product_Name])</f>
        <v>Beauty Product 85</v>
      </c>
      <c r="F2528" t="str">
        <f>_xlfn.XLOOKUP(Table1[[#This Row],[Product_ID]],[1]!Table1[Product_ID],[1]!Table1[Category])</f>
        <v>Beauty</v>
      </c>
      <c r="G2528">
        <f>_xlfn.XLOOKUP(Table1[[#This Row],[Product_ID]],[1]!Table1[Product_ID],[1]!Table1[Unit_Price])</f>
        <v>1436</v>
      </c>
      <c r="H2528">
        <f>_xlfn.XLOOKUP(Table1[[#This Row],[Product_ID]],[1]!Table1[Product_ID],[1]!Table1[Cost])</f>
        <v>1005.2</v>
      </c>
      <c r="I2528">
        <v>5</v>
      </c>
      <c r="J2528">
        <v>5</v>
      </c>
      <c r="K2528">
        <f>Table1[[#This Row],[Quantity]]*Table1[[#This Row],[Unit_Price]]</f>
        <v>7180</v>
      </c>
      <c r="L2528">
        <f>Table1[[#This Row],[Quantity]]*Table1[[#This Row],[Cost]]</f>
        <v>5026</v>
      </c>
      <c r="M2528">
        <f>Table1[[#This Row],[Sales]]-Table1[[#This Row],[Total_Cost]]</f>
        <v>2154</v>
      </c>
      <c r="N2528" s="1">
        <f>Table1[[#This Row],[Profit]]/Table1[[#This Row],[Sales]]</f>
        <v>0.3</v>
      </c>
      <c r="O2528" t="str">
        <f>TEXT(Table1[[#This Row],[Order_Date]],"mmmm")</f>
        <v>June</v>
      </c>
      <c r="P2528">
        <f>YEAR(Table1[[#This Row],[Order_Date]])</f>
        <v>2024</v>
      </c>
      <c r="Q2528" t="str">
        <f>"Q"&amp;ROUNDUP(MONTH(Table1[[#This Row],[Order_Date]])/3,0)</f>
        <v>Q2</v>
      </c>
    </row>
    <row r="2529" spans="1:17" x14ac:dyDescent="0.25">
      <c r="A2529" t="s">
        <v>4248</v>
      </c>
      <c r="B2529" t="s">
        <v>1147</v>
      </c>
      <c r="C2529" t="s">
        <v>2298</v>
      </c>
      <c r="D2529" t="s">
        <v>230</v>
      </c>
      <c r="E2529" t="str">
        <f>_xlfn.XLOOKUP(Table1[[#This Row],[Product_ID]],[1]!Table1[Product_ID],[1]!Table1[Product_Name])</f>
        <v>Beauty Product 16</v>
      </c>
      <c r="F2529" t="str">
        <f>_xlfn.XLOOKUP(Table1[[#This Row],[Product_ID]],[1]!Table1[Product_ID],[1]!Table1[Category])</f>
        <v>Beauty</v>
      </c>
      <c r="G2529">
        <f>_xlfn.XLOOKUP(Table1[[#This Row],[Product_ID]],[1]!Table1[Product_ID],[1]!Table1[Unit_Price])</f>
        <v>1591</v>
      </c>
      <c r="H2529">
        <f>_xlfn.XLOOKUP(Table1[[#This Row],[Product_ID]],[1]!Table1[Product_ID],[1]!Table1[Cost])</f>
        <v>1113.7</v>
      </c>
      <c r="I2529">
        <v>5</v>
      </c>
      <c r="J2529">
        <v>0</v>
      </c>
      <c r="K2529">
        <f>Table1[[#This Row],[Quantity]]*Table1[[#This Row],[Unit_Price]]</f>
        <v>7955</v>
      </c>
      <c r="L2529">
        <f>Table1[[#This Row],[Quantity]]*Table1[[#This Row],[Cost]]</f>
        <v>5568.5</v>
      </c>
      <c r="M2529">
        <f>Table1[[#This Row],[Sales]]-Table1[[#This Row],[Total_Cost]]</f>
        <v>2386.5</v>
      </c>
      <c r="N2529" s="1">
        <f>Table1[[#This Row],[Profit]]/Table1[[#This Row],[Sales]]</f>
        <v>0.3</v>
      </c>
      <c r="O2529" t="str">
        <f>TEXT(Table1[[#This Row],[Order_Date]],"mmmm")</f>
        <v>October</v>
      </c>
      <c r="P2529">
        <f>YEAR(Table1[[#This Row],[Order_Date]])</f>
        <v>2024</v>
      </c>
      <c r="Q2529" t="str">
        <f>"Q"&amp;ROUNDUP(MONTH(Table1[[#This Row],[Order_Date]])/3,0)</f>
        <v>Q4</v>
      </c>
    </row>
    <row r="2530" spans="1:17" x14ac:dyDescent="0.25">
      <c r="A2530" t="s">
        <v>4249</v>
      </c>
      <c r="B2530" t="s">
        <v>1580</v>
      </c>
      <c r="C2530" t="s">
        <v>1851</v>
      </c>
      <c r="D2530" t="s">
        <v>461</v>
      </c>
      <c r="E2530" t="str">
        <f>_xlfn.XLOOKUP(Table1[[#This Row],[Product_ID]],[1]!Table1[Product_ID],[1]!Table1[Product_Name])</f>
        <v>Beauty Product 13</v>
      </c>
      <c r="F2530" t="str">
        <f>_xlfn.XLOOKUP(Table1[[#This Row],[Product_ID]],[1]!Table1[Product_ID],[1]!Table1[Category])</f>
        <v>Beauty</v>
      </c>
      <c r="G2530">
        <f>_xlfn.XLOOKUP(Table1[[#This Row],[Product_ID]],[1]!Table1[Product_ID],[1]!Table1[Unit_Price])</f>
        <v>639</v>
      </c>
      <c r="H2530">
        <f>_xlfn.XLOOKUP(Table1[[#This Row],[Product_ID]],[1]!Table1[Product_ID],[1]!Table1[Cost])</f>
        <v>319.5</v>
      </c>
      <c r="I2530">
        <v>4</v>
      </c>
      <c r="J2530">
        <v>10</v>
      </c>
      <c r="K2530">
        <f>Table1[[#This Row],[Quantity]]*Table1[[#This Row],[Unit_Price]]</f>
        <v>2556</v>
      </c>
      <c r="L2530">
        <f>Table1[[#This Row],[Quantity]]*Table1[[#This Row],[Cost]]</f>
        <v>1278</v>
      </c>
      <c r="M2530">
        <f>Table1[[#This Row],[Sales]]-Table1[[#This Row],[Total_Cost]]</f>
        <v>1278</v>
      </c>
      <c r="N2530" s="1">
        <f>Table1[[#This Row],[Profit]]/Table1[[#This Row],[Sales]]</f>
        <v>0.5</v>
      </c>
      <c r="O2530" t="str">
        <f>TEXT(Table1[[#This Row],[Order_Date]],"mmmm")</f>
        <v>November</v>
      </c>
      <c r="P2530">
        <f>YEAR(Table1[[#This Row],[Order_Date]])</f>
        <v>2025</v>
      </c>
      <c r="Q2530" t="str">
        <f>"Q"&amp;ROUNDUP(MONTH(Table1[[#This Row],[Order_Date]])/3,0)</f>
        <v>Q4</v>
      </c>
    </row>
    <row r="2531" spans="1:17" x14ac:dyDescent="0.25">
      <c r="A2531" t="s">
        <v>4250</v>
      </c>
      <c r="B2531" t="s">
        <v>518</v>
      </c>
      <c r="C2531" t="s">
        <v>594</v>
      </c>
      <c r="D2531" t="s">
        <v>195</v>
      </c>
      <c r="E2531" t="str">
        <f>_xlfn.XLOOKUP(Table1[[#This Row],[Product_ID]],[1]!Table1[Product_ID],[1]!Table1[Product_Name])</f>
        <v>Electronics Product 57</v>
      </c>
      <c r="F2531" t="str">
        <f>_xlfn.XLOOKUP(Table1[[#This Row],[Product_ID]],[1]!Table1[Product_ID],[1]!Table1[Category])</f>
        <v>Electronics</v>
      </c>
      <c r="G2531">
        <f>_xlfn.XLOOKUP(Table1[[#This Row],[Product_ID]],[1]!Table1[Product_ID],[1]!Table1[Unit_Price])</f>
        <v>26846</v>
      </c>
      <c r="H2531">
        <f>_xlfn.XLOOKUP(Table1[[#This Row],[Product_ID]],[1]!Table1[Product_ID],[1]!Table1[Cost])</f>
        <v>16107.6</v>
      </c>
      <c r="I2531">
        <v>2</v>
      </c>
      <c r="J2531">
        <v>0</v>
      </c>
      <c r="K2531">
        <f>Table1[[#This Row],[Quantity]]*Table1[[#This Row],[Unit_Price]]</f>
        <v>53692</v>
      </c>
      <c r="L2531">
        <f>Table1[[#This Row],[Quantity]]*Table1[[#This Row],[Cost]]</f>
        <v>32215.200000000001</v>
      </c>
      <c r="M2531">
        <f>Table1[[#This Row],[Sales]]-Table1[[#This Row],[Total_Cost]]</f>
        <v>21476.799999999999</v>
      </c>
      <c r="N2531" s="1">
        <f>Table1[[#This Row],[Profit]]/Table1[[#This Row],[Sales]]</f>
        <v>0.39999999999999997</v>
      </c>
      <c r="O2531" t="str">
        <f>TEXT(Table1[[#This Row],[Order_Date]],"mmmm")</f>
        <v>November</v>
      </c>
      <c r="P2531">
        <f>YEAR(Table1[[#This Row],[Order_Date]])</f>
        <v>2024</v>
      </c>
      <c r="Q2531" t="str">
        <f>"Q"&amp;ROUNDUP(MONTH(Table1[[#This Row],[Order_Date]])/3,0)</f>
        <v>Q4</v>
      </c>
    </row>
    <row r="2532" spans="1:17" x14ac:dyDescent="0.25">
      <c r="A2532" t="s">
        <v>4251</v>
      </c>
      <c r="B2532" t="s">
        <v>113</v>
      </c>
      <c r="C2532" t="s">
        <v>973</v>
      </c>
      <c r="D2532" t="s">
        <v>244</v>
      </c>
      <c r="E2532" t="str">
        <f>_xlfn.XLOOKUP(Table1[[#This Row],[Product_ID]],[1]!Table1[Product_ID],[1]!Table1[Product_Name])</f>
        <v>Beauty Product 100</v>
      </c>
      <c r="F2532" t="str">
        <f>_xlfn.XLOOKUP(Table1[[#This Row],[Product_ID]],[1]!Table1[Product_ID],[1]!Table1[Category])</f>
        <v>Beauty</v>
      </c>
      <c r="G2532">
        <f>_xlfn.XLOOKUP(Table1[[#This Row],[Product_ID]],[1]!Table1[Product_ID],[1]!Table1[Unit_Price])</f>
        <v>2523</v>
      </c>
      <c r="H2532">
        <f>_xlfn.XLOOKUP(Table1[[#This Row],[Product_ID]],[1]!Table1[Product_ID],[1]!Table1[Cost])</f>
        <v>1766.1</v>
      </c>
      <c r="I2532">
        <v>3</v>
      </c>
      <c r="J2532">
        <v>15</v>
      </c>
      <c r="K2532">
        <f>Table1[[#This Row],[Quantity]]*Table1[[#This Row],[Unit_Price]]</f>
        <v>7569</v>
      </c>
      <c r="L2532">
        <f>Table1[[#This Row],[Quantity]]*Table1[[#This Row],[Cost]]</f>
        <v>5298.2999999999993</v>
      </c>
      <c r="M2532">
        <f>Table1[[#This Row],[Sales]]-Table1[[#This Row],[Total_Cost]]</f>
        <v>2270.7000000000007</v>
      </c>
      <c r="N2532" s="1">
        <f>Table1[[#This Row],[Profit]]/Table1[[#This Row],[Sales]]</f>
        <v>0.3000000000000001</v>
      </c>
      <c r="O2532" t="str">
        <f>TEXT(Table1[[#This Row],[Order_Date]],"mmmm")</f>
        <v>July</v>
      </c>
      <c r="P2532">
        <f>YEAR(Table1[[#This Row],[Order_Date]])</f>
        <v>2025</v>
      </c>
      <c r="Q2532" t="str">
        <f>"Q"&amp;ROUNDUP(MONTH(Table1[[#This Row],[Order_Date]])/3,0)</f>
        <v>Q3</v>
      </c>
    </row>
    <row r="2533" spans="1:17" x14ac:dyDescent="0.25">
      <c r="A2533" t="s">
        <v>4252</v>
      </c>
      <c r="B2533" t="s">
        <v>4253</v>
      </c>
      <c r="C2533" t="s">
        <v>1375</v>
      </c>
      <c r="D2533" t="s">
        <v>81</v>
      </c>
      <c r="E2533" t="str">
        <f>_xlfn.XLOOKUP(Table1[[#This Row],[Product_ID]],[1]!Table1[Product_ID],[1]!Table1[Product_Name])</f>
        <v>Beauty Product 4</v>
      </c>
      <c r="F2533" t="str">
        <f>_xlfn.XLOOKUP(Table1[[#This Row],[Product_ID]],[1]!Table1[Product_ID],[1]!Table1[Category])</f>
        <v>Beauty</v>
      </c>
      <c r="G2533">
        <f>_xlfn.XLOOKUP(Table1[[#This Row],[Product_ID]],[1]!Table1[Product_ID],[1]!Table1[Unit_Price])</f>
        <v>591</v>
      </c>
      <c r="H2533">
        <f>_xlfn.XLOOKUP(Table1[[#This Row],[Product_ID]],[1]!Table1[Product_ID],[1]!Table1[Cost])</f>
        <v>354.6</v>
      </c>
      <c r="I2533">
        <v>1</v>
      </c>
      <c r="J2533">
        <v>0</v>
      </c>
      <c r="K2533">
        <f>Table1[[#This Row],[Quantity]]*Table1[[#This Row],[Unit_Price]]</f>
        <v>591</v>
      </c>
      <c r="L2533">
        <f>Table1[[#This Row],[Quantity]]*Table1[[#This Row],[Cost]]</f>
        <v>354.6</v>
      </c>
      <c r="M2533">
        <f>Table1[[#This Row],[Sales]]-Table1[[#This Row],[Total_Cost]]</f>
        <v>236.39999999999998</v>
      </c>
      <c r="N2533" s="1">
        <f>Table1[[#This Row],[Profit]]/Table1[[#This Row],[Sales]]</f>
        <v>0.39999999999999997</v>
      </c>
      <c r="O2533" t="str">
        <f>TEXT(Table1[[#This Row],[Order_Date]],"mmmm")</f>
        <v>November</v>
      </c>
      <c r="P2533">
        <f>YEAR(Table1[[#This Row],[Order_Date]])</f>
        <v>2025</v>
      </c>
      <c r="Q2533" t="str">
        <f>"Q"&amp;ROUNDUP(MONTH(Table1[[#This Row],[Order_Date]])/3,0)</f>
        <v>Q4</v>
      </c>
    </row>
    <row r="2534" spans="1:17" x14ac:dyDescent="0.25">
      <c r="A2534" t="s">
        <v>4254</v>
      </c>
      <c r="B2534" t="s">
        <v>3206</v>
      </c>
      <c r="C2534" t="s">
        <v>991</v>
      </c>
      <c r="D2534" t="s">
        <v>63</v>
      </c>
      <c r="E2534" t="str">
        <f>_xlfn.XLOOKUP(Table1[[#This Row],[Product_ID]],[1]!Table1[Product_ID],[1]!Table1[Product_Name])</f>
        <v>Clothing Product 17</v>
      </c>
      <c r="F2534" t="str">
        <f>_xlfn.XLOOKUP(Table1[[#This Row],[Product_ID]],[1]!Table1[Product_ID],[1]!Table1[Category])</f>
        <v>Clothing</v>
      </c>
      <c r="G2534">
        <f>_xlfn.XLOOKUP(Table1[[#This Row],[Product_ID]],[1]!Table1[Product_ID],[1]!Table1[Unit_Price])</f>
        <v>978</v>
      </c>
      <c r="H2534">
        <f>_xlfn.XLOOKUP(Table1[[#This Row],[Product_ID]],[1]!Table1[Product_ID],[1]!Table1[Cost])</f>
        <v>684.6</v>
      </c>
      <c r="I2534">
        <v>5</v>
      </c>
      <c r="J2534">
        <v>5</v>
      </c>
      <c r="K2534">
        <f>Table1[[#This Row],[Quantity]]*Table1[[#This Row],[Unit_Price]]</f>
        <v>4890</v>
      </c>
      <c r="L2534">
        <f>Table1[[#This Row],[Quantity]]*Table1[[#This Row],[Cost]]</f>
        <v>3423</v>
      </c>
      <c r="M2534">
        <f>Table1[[#This Row],[Sales]]-Table1[[#This Row],[Total_Cost]]</f>
        <v>1467</v>
      </c>
      <c r="N2534" s="1">
        <f>Table1[[#This Row],[Profit]]/Table1[[#This Row],[Sales]]</f>
        <v>0.3</v>
      </c>
      <c r="O2534" t="str">
        <f>TEXT(Table1[[#This Row],[Order_Date]],"mmmm")</f>
        <v>May</v>
      </c>
      <c r="P2534">
        <f>YEAR(Table1[[#This Row],[Order_Date]])</f>
        <v>2024</v>
      </c>
      <c r="Q2534" t="str">
        <f>"Q"&amp;ROUNDUP(MONTH(Table1[[#This Row],[Order_Date]])/3,0)</f>
        <v>Q2</v>
      </c>
    </row>
    <row r="2535" spans="1:17" x14ac:dyDescent="0.25">
      <c r="A2535" t="s">
        <v>4255</v>
      </c>
      <c r="B2535" t="s">
        <v>2643</v>
      </c>
      <c r="C2535" t="s">
        <v>725</v>
      </c>
      <c r="D2535" t="s">
        <v>17</v>
      </c>
      <c r="E2535" t="str">
        <f>_xlfn.XLOOKUP(Table1[[#This Row],[Product_ID]],[1]!Table1[Product_ID],[1]!Table1[Product_Name])</f>
        <v>Clothing Product 38</v>
      </c>
      <c r="F2535" t="str">
        <f>_xlfn.XLOOKUP(Table1[[#This Row],[Product_ID]],[1]!Table1[Product_ID],[1]!Table1[Category])</f>
        <v>Clothing</v>
      </c>
      <c r="G2535">
        <f>_xlfn.XLOOKUP(Table1[[#This Row],[Product_ID]],[1]!Table1[Product_ID],[1]!Table1[Unit_Price])</f>
        <v>413</v>
      </c>
      <c r="H2535">
        <f>_xlfn.XLOOKUP(Table1[[#This Row],[Product_ID]],[1]!Table1[Product_ID],[1]!Table1[Cost])</f>
        <v>247.8</v>
      </c>
      <c r="I2535">
        <v>5</v>
      </c>
      <c r="J2535">
        <v>20</v>
      </c>
      <c r="K2535">
        <f>Table1[[#This Row],[Quantity]]*Table1[[#This Row],[Unit_Price]]</f>
        <v>2065</v>
      </c>
      <c r="L2535">
        <f>Table1[[#This Row],[Quantity]]*Table1[[#This Row],[Cost]]</f>
        <v>1239</v>
      </c>
      <c r="M2535">
        <f>Table1[[#This Row],[Sales]]-Table1[[#This Row],[Total_Cost]]</f>
        <v>826</v>
      </c>
      <c r="N2535" s="1">
        <f>Table1[[#This Row],[Profit]]/Table1[[#This Row],[Sales]]</f>
        <v>0.4</v>
      </c>
      <c r="O2535" t="str">
        <f>TEXT(Table1[[#This Row],[Order_Date]],"mmmm")</f>
        <v>July</v>
      </c>
      <c r="P2535">
        <f>YEAR(Table1[[#This Row],[Order_Date]])</f>
        <v>2024</v>
      </c>
      <c r="Q2535" t="str">
        <f>"Q"&amp;ROUNDUP(MONTH(Table1[[#This Row],[Order_Date]])/3,0)</f>
        <v>Q3</v>
      </c>
    </row>
    <row r="2536" spans="1:17" x14ac:dyDescent="0.25">
      <c r="A2536" t="s">
        <v>4256</v>
      </c>
      <c r="B2536" t="s">
        <v>1404</v>
      </c>
      <c r="C2536" t="s">
        <v>110</v>
      </c>
      <c r="D2536" t="s">
        <v>115</v>
      </c>
      <c r="E2536" t="str">
        <f>_xlfn.XLOOKUP(Table1[[#This Row],[Product_ID]],[1]!Table1[Product_ID],[1]!Table1[Product_Name])</f>
        <v>Beauty Product 85</v>
      </c>
      <c r="F2536" t="str">
        <f>_xlfn.XLOOKUP(Table1[[#This Row],[Product_ID]],[1]!Table1[Product_ID],[1]!Table1[Category])</f>
        <v>Beauty</v>
      </c>
      <c r="G2536">
        <f>_xlfn.XLOOKUP(Table1[[#This Row],[Product_ID]],[1]!Table1[Product_ID],[1]!Table1[Unit_Price])</f>
        <v>1436</v>
      </c>
      <c r="H2536">
        <f>_xlfn.XLOOKUP(Table1[[#This Row],[Product_ID]],[1]!Table1[Product_ID],[1]!Table1[Cost])</f>
        <v>1005.2</v>
      </c>
      <c r="I2536">
        <v>5</v>
      </c>
      <c r="J2536">
        <v>0</v>
      </c>
      <c r="K2536">
        <f>Table1[[#This Row],[Quantity]]*Table1[[#This Row],[Unit_Price]]</f>
        <v>7180</v>
      </c>
      <c r="L2536">
        <f>Table1[[#This Row],[Quantity]]*Table1[[#This Row],[Cost]]</f>
        <v>5026</v>
      </c>
      <c r="M2536">
        <f>Table1[[#This Row],[Sales]]-Table1[[#This Row],[Total_Cost]]</f>
        <v>2154</v>
      </c>
      <c r="N2536" s="1">
        <f>Table1[[#This Row],[Profit]]/Table1[[#This Row],[Sales]]</f>
        <v>0.3</v>
      </c>
      <c r="O2536" t="str">
        <f>TEXT(Table1[[#This Row],[Order_Date]],"mmmm")</f>
        <v>October</v>
      </c>
      <c r="P2536">
        <f>YEAR(Table1[[#This Row],[Order_Date]])</f>
        <v>2024</v>
      </c>
      <c r="Q2536" t="str">
        <f>"Q"&amp;ROUNDUP(MONTH(Table1[[#This Row],[Order_Date]])/3,0)</f>
        <v>Q4</v>
      </c>
    </row>
    <row r="2537" spans="1:17" x14ac:dyDescent="0.25">
      <c r="A2537" t="s">
        <v>4257</v>
      </c>
      <c r="B2537" t="s">
        <v>2406</v>
      </c>
      <c r="C2537" t="s">
        <v>1924</v>
      </c>
      <c r="D2537" t="s">
        <v>331</v>
      </c>
      <c r="E2537" t="str">
        <f>_xlfn.XLOOKUP(Table1[[#This Row],[Product_ID]],[1]!Table1[Product_ID],[1]!Table1[Product_Name])</f>
        <v>Electronics Product 24</v>
      </c>
      <c r="F2537" t="str">
        <f>_xlfn.XLOOKUP(Table1[[#This Row],[Product_ID]],[1]!Table1[Product_ID],[1]!Table1[Category])</f>
        <v>Electronics</v>
      </c>
      <c r="G2537">
        <f>_xlfn.XLOOKUP(Table1[[#This Row],[Product_ID]],[1]!Table1[Product_ID],[1]!Table1[Unit_Price])</f>
        <v>9702</v>
      </c>
      <c r="H2537">
        <f>_xlfn.XLOOKUP(Table1[[#This Row],[Product_ID]],[1]!Table1[Product_ID],[1]!Table1[Cost])</f>
        <v>4851</v>
      </c>
      <c r="I2537">
        <v>4</v>
      </c>
      <c r="J2537">
        <v>5</v>
      </c>
      <c r="K2537">
        <f>Table1[[#This Row],[Quantity]]*Table1[[#This Row],[Unit_Price]]</f>
        <v>38808</v>
      </c>
      <c r="L2537">
        <f>Table1[[#This Row],[Quantity]]*Table1[[#This Row],[Cost]]</f>
        <v>19404</v>
      </c>
      <c r="M2537">
        <f>Table1[[#This Row],[Sales]]-Table1[[#This Row],[Total_Cost]]</f>
        <v>19404</v>
      </c>
      <c r="N2537" s="1">
        <f>Table1[[#This Row],[Profit]]/Table1[[#This Row],[Sales]]</f>
        <v>0.5</v>
      </c>
      <c r="O2537" t="str">
        <f>TEXT(Table1[[#This Row],[Order_Date]],"mmmm")</f>
        <v>June</v>
      </c>
      <c r="P2537">
        <f>YEAR(Table1[[#This Row],[Order_Date]])</f>
        <v>2024</v>
      </c>
      <c r="Q2537" t="str">
        <f>"Q"&amp;ROUNDUP(MONTH(Table1[[#This Row],[Order_Date]])/3,0)</f>
        <v>Q2</v>
      </c>
    </row>
    <row r="2538" spans="1:17" x14ac:dyDescent="0.25">
      <c r="A2538" t="s">
        <v>4258</v>
      </c>
      <c r="B2538" t="s">
        <v>173</v>
      </c>
      <c r="C2538" t="s">
        <v>2881</v>
      </c>
      <c r="D2538" t="s">
        <v>257</v>
      </c>
      <c r="E2538" t="str">
        <f>_xlfn.XLOOKUP(Table1[[#This Row],[Product_ID]],[1]!Table1[Product_ID],[1]!Table1[Product_Name])</f>
        <v>Beauty Product 3</v>
      </c>
      <c r="F2538" t="str">
        <f>_xlfn.XLOOKUP(Table1[[#This Row],[Product_ID]],[1]!Table1[Product_ID],[1]!Table1[Category])</f>
        <v>Beauty</v>
      </c>
      <c r="G2538">
        <f>_xlfn.XLOOKUP(Table1[[#This Row],[Product_ID]],[1]!Table1[Product_ID],[1]!Table1[Unit_Price])</f>
        <v>569</v>
      </c>
      <c r="H2538">
        <f>_xlfn.XLOOKUP(Table1[[#This Row],[Product_ID]],[1]!Table1[Product_ID],[1]!Table1[Cost])</f>
        <v>341.4</v>
      </c>
      <c r="I2538">
        <v>1</v>
      </c>
      <c r="J2538">
        <v>10</v>
      </c>
      <c r="K2538">
        <f>Table1[[#This Row],[Quantity]]*Table1[[#This Row],[Unit_Price]]</f>
        <v>569</v>
      </c>
      <c r="L2538">
        <f>Table1[[#This Row],[Quantity]]*Table1[[#This Row],[Cost]]</f>
        <v>341.4</v>
      </c>
      <c r="M2538">
        <f>Table1[[#This Row],[Sales]]-Table1[[#This Row],[Total_Cost]]</f>
        <v>227.60000000000002</v>
      </c>
      <c r="N2538" s="1">
        <f>Table1[[#This Row],[Profit]]/Table1[[#This Row],[Sales]]</f>
        <v>0.4</v>
      </c>
      <c r="O2538" t="str">
        <f>TEXT(Table1[[#This Row],[Order_Date]],"mmmm")</f>
        <v>October</v>
      </c>
      <c r="P2538">
        <f>YEAR(Table1[[#This Row],[Order_Date]])</f>
        <v>2024</v>
      </c>
      <c r="Q2538" t="str">
        <f>"Q"&amp;ROUNDUP(MONTH(Table1[[#This Row],[Order_Date]])/3,0)</f>
        <v>Q4</v>
      </c>
    </row>
    <row r="2539" spans="1:17" x14ac:dyDescent="0.25">
      <c r="A2539" t="s">
        <v>4259</v>
      </c>
      <c r="B2539" t="s">
        <v>2018</v>
      </c>
      <c r="C2539" t="s">
        <v>1851</v>
      </c>
      <c r="D2539" t="s">
        <v>33</v>
      </c>
      <c r="E2539" t="str">
        <f>_xlfn.XLOOKUP(Table1[[#This Row],[Product_ID]],[1]!Table1[Product_ID],[1]!Table1[Product_Name])</f>
        <v>Sports Product 88</v>
      </c>
      <c r="F2539" t="str">
        <f>_xlfn.XLOOKUP(Table1[[#This Row],[Product_ID]],[1]!Table1[Product_ID],[1]!Table1[Category])</f>
        <v>Sports</v>
      </c>
      <c r="G2539">
        <f>_xlfn.XLOOKUP(Table1[[#This Row],[Product_ID]],[1]!Table1[Product_ID],[1]!Table1[Unit_Price])</f>
        <v>11542</v>
      </c>
      <c r="H2539">
        <f>_xlfn.XLOOKUP(Table1[[#This Row],[Product_ID]],[1]!Table1[Product_ID],[1]!Table1[Cost])</f>
        <v>6925.2</v>
      </c>
      <c r="I2539">
        <v>3</v>
      </c>
      <c r="J2539">
        <v>20</v>
      </c>
      <c r="K2539">
        <f>Table1[[#This Row],[Quantity]]*Table1[[#This Row],[Unit_Price]]</f>
        <v>34626</v>
      </c>
      <c r="L2539">
        <f>Table1[[#This Row],[Quantity]]*Table1[[#This Row],[Cost]]</f>
        <v>20775.599999999999</v>
      </c>
      <c r="M2539">
        <f>Table1[[#This Row],[Sales]]-Table1[[#This Row],[Total_Cost]]</f>
        <v>13850.400000000001</v>
      </c>
      <c r="N2539" s="1">
        <f>Table1[[#This Row],[Profit]]/Table1[[#This Row],[Sales]]</f>
        <v>0.4</v>
      </c>
      <c r="O2539" t="str">
        <f>TEXT(Table1[[#This Row],[Order_Date]],"mmmm")</f>
        <v>January</v>
      </c>
      <c r="P2539">
        <f>YEAR(Table1[[#This Row],[Order_Date]])</f>
        <v>2024</v>
      </c>
      <c r="Q2539" t="str">
        <f>"Q"&amp;ROUNDUP(MONTH(Table1[[#This Row],[Order_Date]])/3,0)</f>
        <v>Q1</v>
      </c>
    </row>
    <row r="2540" spans="1:17" x14ac:dyDescent="0.25">
      <c r="A2540" t="s">
        <v>4260</v>
      </c>
      <c r="B2540" t="s">
        <v>623</v>
      </c>
      <c r="C2540" t="s">
        <v>4223</v>
      </c>
      <c r="D2540" t="s">
        <v>362</v>
      </c>
      <c r="E2540" t="str">
        <f>_xlfn.XLOOKUP(Table1[[#This Row],[Product_ID]],[1]!Table1[Product_ID],[1]!Table1[Product_Name])</f>
        <v>Clothing Product 25</v>
      </c>
      <c r="F2540" t="str">
        <f>_xlfn.XLOOKUP(Table1[[#This Row],[Product_ID]],[1]!Table1[Product_ID],[1]!Table1[Category])</f>
        <v>Clothing</v>
      </c>
      <c r="G2540">
        <f>_xlfn.XLOOKUP(Table1[[#This Row],[Product_ID]],[1]!Table1[Product_ID],[1]!Table1[Unit_Price])</f>
        <v>696</v>
      </c>
      <c r="H2540">
        <f>_xlfn.XLOOKUP(Table1[[#This Row],[Product_ID]],[1]!Table1[Product_ID],[1]!Table1[Cost])</f>
        <v>348</v>
      </c>
      <c r="I2540">
        <v>5</v>
      </c>
      <c r="J2540">
        <v>10</v>
      </c>
      <c r="K2540">
        <f>Table1[[#This Row],[Quantity]]*Table1[[#This Row],[Unit_Price]]</f>
        <v>3480</v>
      </c>
      <c r="L2540">
        <f>Table1[[#This Row],[Quantity]]*Table1[[#This Row],[Cost]]</f>
        <v>1740</v>
      </c>
      <c r="M2540">
        <f>Table1[[#This Row],[Sales]]-Table1[[#This Row],[Total_Cost]]</f>
        <v>1740</v>
      </c>
      <c r="N2540" s="1">
        <f>Table1[[#This Row],[Profit]]/Table1[[#This Row],[Sales]]</f>
        <v>0.5</v>
      </c>
      <c r="O2540" t="str">
        <f>TEXT(Table1[[#This Row],[Order_Date]],"mmmm")</f>
        <v>August</v>
      </c>
      <c r="P2540">
        <f>YEAR(Table1[[#This Row],[Order_Date]])</f>
        <v>2025</v>
      </c>
      <c r="Q2540" t="str">
        <f>"Q"&amp;ROUNDUP(MONTH(Table1[[#This Row],[Order_Date]])/3,0)</f>
        <v>Q3</v>
      </c>
    </row>
    <row r="2541" spans="1:17" x14ac:dyDescent="0.25">
      <c r="A2541" t="s">
        <v>4261</v>
      </c>
      <c r="B2541" t="s">
        <v>1062</v>
      </c>
      <c r="C2541" t="s">
        <v>2630</v>
      </c>
      <c r="D2541" t="s">
        <v>567</v>
      </c>
      <c r="E2541" t="str">
        <f>_xlfn.XLOOKUP(Table1[[#This Row],[Product_ID]],[1]!Table1[Product_ID],[1]!Table1[Product_Name])</f>
        <v>Beauty Product 52</v>
      </c>
      <c r="F2541" t="str">
        <f>_xlfn.XLOOKUP(Table1[[#This Row],[Product_ID]],[1]!Table1[Product_ID],[1]!Table1[Category])</f>
        <v>Beauty</v>
      </c>
      <c r="G2541">
        <f>_xlfn.XLOOKUP(Table1[[#This Row],[Product_ID]],[1]!Table1[Product_ID],[1]!Table1[Unit_Price])</f>
        <v>192</v>
      </c>
      <c r="H2541">
        <f>_xlfn.XLOOKUP(Table1[[#This Row],[Product_ID]],[1]!Table1[Product_ID],[1]!Table1[Cost])</f>
        <v>96</v>
      </c>
      <c r="I2541">
        <v>2</v>
      </c>
      <c r="J2541">
        <v>20</v>
      </c>
      <c r="K2541">
        <f>Table1[[#This Row],[Quantity]]*Table1[[#This Row],[Unit_Price]]</f>
        <v>384</v>
      </c>
      <c r="L2541">
        <f>Table1[[#This Row],[Quantity]]*Table1[[#This Row],[Cost]]</f>
        <v>192</v>
      </c>
      <c r="M2541">
        <f>Table1[[#This Row],[Sales]]-Table1[[#This Row],[Total_Cost]]</f>
        <v>192</v>
      </c>
      <c r="N2541" s="1">
        <f>Table1[[#This Row],[Profit]]/Table1[[#This Row],[Sales]]</f>
        <v>0.5</v>
      </c>
      <c r="O2541" t="str">
        <f>TEXT(Table1[[#This Row],[Order_Date]],"mmmm")</f>
        <v>October</v>
      </c>
      <c r="P2541">
        <f>YEAR(Table1[[#This Row],[Order_Date]])</f>
        <v>2024</v>
      </c>
      <c r="Q2541" t="str">
        <f>"Q"&amp;ROUNDUP(MONTH(Table1[[#This Row],[Order_Date]])/3,0)</f>
        <v>Q4</v>
      </c>
    </row>
    <row r="2542" spans="1:17" x14ac:dyDescent="0.25">
      <c r="A2542" t="s">
        <v>4262</v>
      </c>
      <c r="B2542" t="s">
        <v>2152</v>
      </c>
      <c r="C2542" t="s">
        <v>343</v>
      </c>
      <c r="D2542" t="s">
        <v>237</v>
      </c>
      <c r="E2542" t="str">
        <f>_xlfn.XLOOKUP(Table1[[#This Row],[Product_ID]],[1]!Table1[Product_ID],[1]!Table1[Product_Name])</f>
        <v>Sports Product 61</v>
      </c>
      <c r="F2542" t="str">
        <f>_xlfn.XLOOKUP(Table1[[#This Row],[Product_ID]],[1]!Table1[Product_ID],[1]!Table1[Category])</f>
        <v>Sports</v>
      </c>
      <c r="G2542">
        <f>_xlfn.XLOOKUP(Table1[[#This Row],[Product_ID]],[1]!Table1[Product_ID],[1]!Table1[Unit_Price])</f>
        <v>7170</v>
      </c>
      <c r="H2542">
        <f>_xlfn.XLOOKUP(Table1[[#This Row],[Product_ID]],[1]!Table1[Product_ID],[1]!Table1[Cost])</f>
        <v>3585</v>
      </c>
      <c r="I2542">
        <v>4</v>
      </c>
      <c r="J2542">
        <v>0</v>
      </c>
      <c r="K2542">
        <f>Table1[[#This Row],[Quantity]]*Table1[[#This Row],[Unit_Price]]</f>
        <v>28680</v>
      </c>
      <c r="L2542">
        <f>Table1[[#This Row],[Quantity]]*Table1[[#This Row],[Cost]]</f>
        <v>14340</v>
      </c>
      <c r="M2542">
        <f>Table1[[#This Row],[Sales]]-Table1[[#This Row],[Total_Cost]]</f>
        <v>14340</v>
      </c>
      <c r="N2542" s="1">
        <f>Table1[[#This Row],[Profit]]/Table1[[#This Row],[Sales]]</f>
        <v>0.5</v>
      </c>
      <c r="O2542" t="str">
        <f>TEXT(Table1[[#This Row],[Order_Date]],"mmmm")</f>
        <v>September</v>
      </c>
      <c r="P2542">
        <f>YEAR(Table1[[#This Row],[Order_Date]])</f>
        <v>2025</v>
      </c>
      <c r="Q2542" t="str">
        <f>"Q"&amp;ROUNDUP(MONTH(Table1[[#This Row],[Order_Date]])/3,0)</f>
        <v>Q3</v>
      </c>
    </row>
    <row r="2543" spans="1:17" x14ac:dyDescent="0.25">
      <c r="A2543" t="s">
        <v>4263</v>
      </c>
      <c r="B2543" t="s">
        <v>1942</v>
      </c>
      <c r="C2543" t="s">
        <v>888</v>
      </c>
      <c r="D2543" t="s">
        <v>753</v>
      </c>
      <c r="E2543" t="str">
        <f>_xlfn.XLOOKUP(Table1[[#This Row],[Product_ID]],[1]!Table1[Product_ID],[1]!Table1[Product_Name])</f>
        <v>Beauty Product 73</v>
      </c>
      <c r="F2543" t="str">
        <f>_xlfn.XLOOKUP(Table1[[#This Row],[Product_ID]],[1]!Table1[Product_ID],[1]!Table1[Category])</f>
        <v>Beauty</v>
      </c>
      <c r="G2543">
        <f>_xlfn.XLOOKUP(Table1[[#This Row],[Product_ID]],[1]!Table1[Product_ID],[1]!Table1[Unit_Price])</f>
        <v>626</v>
      </c>
      <c r="H2543">
        <f>_xlfn.XLOOKUP(Table1[[#This Row],[Product_ID]],[1]!Table1[Product_ID],[1]!Table1[Cost])</f>
        <v>438.2</v>
      </c>
      <c r="I2543">
        <v>3</v>
      </c>
      <c r="J2543">
        <v>20</v>
      </c>
      <c r="K2543">
        <f>Table1[[#This Row],[Quantity]]*Table1[[#This Row],[Unit_Price]]</f>
        <v>1878</v>
      </c>
      <c r="L2543">
        <f>Table1[[#This Row],[Quantity]]*Table1[[#This Row],[Cost]]</f>
        <v>1314.6</v>
      </c>
      <c r="M2543">
        <f>Table1[[#This Row],[Sales]]-Table1[[#This Row],[Total_Cost]]</f>
        <v>563.40000000000009</v>
      </c>
      <c r="N2543" s="1">
        <f>Table1[[#This Row],[Profit]]/Table1[[#This Row],[Sales]]</f>
        <v>0.30000000000000004</v>
      </c>
      <c r="O2543" t="str">
        <f>TEXT(Table1[[#This Row],[Order_Date]],"mmmm")</f>
        <v>February</v>
      </c>
      <c r="P2543">
        <f>YEAR(Table1[[#This Row],[Order_Date]])</f>
        <v>2025</v>
      </c>
      <c r="Q2543" t="str">
        <f>"Q"&amp;ROUNDUP(MONTH(Table1[[#This Row],[Order_Date]])/3,0)</f>
        <v>Q1</v>
      </c>
    </row>
    <row r="2544" spans="1:17" x14ac:dyDescent="0.25">
      <c r="A2544" t="s">
        <v>4264</v>
      </c>
      <c r="B2544" t="s">
        <v>534</v>
      </c>
      <c r="C2544" t="s">
        <v>1192</v>
      </c>
      <c r="D2544" t="s">
        <v>119</v>
      </c>
      <c r="E2544" t="str">
        <f>_xlfn.XLOOKUP(Table1[[#This Row],[Product_ID]],[1]!Table1[Product_ID],[1]!Table1[Product_Name])</f>
        <v>Electronics Product 56</v>
      </c>
      <c r="F2544" t="str">
        <f>_xlfn.XLOOKUP(Table1[[#This Row],[Product_ID]],[1]!Table1[Product_ID],[1]!Table1[Category])</f>
        <v>Electronics</v>
      </c>
      <c r="G2544">
        <f>_xlfn.XLOOKUP(Table1[[#This Row],[Product_ID]],[1]!Table1[Product_ID],[1]!Table1[Unit_Price])</f>
        <v>18900</v>
      </c>
      <c r="H2544">
        <f>_xlfn.XLOOKUP(Table1[[#This Row],[Product_ID]],[1]!Table1[Product_ID],[1]!Table1[Cost])</f>
        <v>9450</v>
      </c>
      <c r="I2544">
        <v>5</v>
      </c>
      <c r="J2544">
        <v>5</v>
      </c>
      <c r="K2544">
        <f>Table1[[#This Row],[Quantity]]*Table1[[#This Row],[Unit_Price]]</f>
        <v>94500</v>
      </c>
      <c r="L2544">
        <f>Table1[[#This Row],[Quantity]]*Table1[[#This Row],[Cost]]</f>
        <v>47250</v>
      </c>
      <c r="M2544">
        <f>Table1[[#This Row],[Sales]]-Table1[[#This Row],[Total_Cost]]</f>
        <v>47250</v>
      </c>
      <c r="N2544" s="1">
        <f>Table1[[#This Row],[Profit]]/Table1[[#This Row],[Sales]]</f>
        <v>0.5</v>
      </c>
      <c r="O2544" t="str">
        <f>TEXT(Table1[[#This Row],[Order_Date]],"mmmm")</f>
        <v>September</v>
      </c>
      <c r="P2544">
        <f>YEAR(Table1[[#This Row],[Order_Date]])</f>
        <v>2025</v>
      </c>
      <c r="Q2544" t="str">
        <f>"Q"&amp;ROUNDUP(MONTH(Table1[[#This Row],[Order_Date]])/3,0)</f>
        <v>Q3</v>
      </c>
    </row>
    <row r="2545" spans="1:17" x14ac:dyDescent="0.25">
      <c r="A2545" t="s">
        <v>4265</v>
      </c>
      <c r="B2545" t="s">
        <v>3631</v>
      </c>
      <c r="C2545" t="s">
        <v>1102</v>
      </c>
      <c r="D2545" t="s">
        <v>59</v>
      </c>
      <c r="E2545" t="str">
        <f>_xlfn.XLOOKUP(Table1[[#This Row],[Product_ID]],[1]!Table1[Product_ID],[1]!Table1[Product_Name])</f>
        <v>Sports Product 23</v>
      </c>
      <c r="F2545" t="str">
        <f>_xlfn.XLOOKUP(Table1[[#This Row],[Product_ID]],[1]!Table1[Product_ID],[1]!Table1[Category])</f>
        <v>Sports</v>
      </c>
      <c r="G2545">
        <f>_xlfn.XLOOKUP(Table1[[#This Row],[Product_ID]],[1]!Table1[Product_ID],[1]!Table1[Unit_Price])</f>
        <v>4437</v>
      </c>
      <c r="H2545">
        <f>_xlfn.XLOOKUP(Table1[[#This Row],[Product_ID]],[1]!Table1[Product_ID],[1]!Table1[Cost])</f>
        <v>2662.2</v>
      </c>
      <c r="I2545">
        <v>2</v>
      </c>
      <c r="J2545">
        <v>10</v>
      </c>
      <c r="K2545">
        <f>Table1[[#This Row],[Quantity]]*Table1[[#This Row],[Unit_Price]]</f>
        <v>8874</v>
      </c>
      <c r="L2545">
        <f>Table1[[#This Row],[Quantity]]*Table1[[#This Row],[Cost]]</f>
        <v>5324.4</v>
      </c>
      <c r="M2545">
        <f>Table1[[#This Row],[Sales]]-Table1[[#This Row],[Total_Cost]]</f>
        <v>3549.6000000000004</v>
      </c>
      <c r="N2545" s="1">
        <f>Table1[[#This Row],[Profit]]/Table1[[#This Row],[Sales]]</f>
        <v>0.4</v>
      </c>
      <c r="O2545" t="str">
        <f>TEXT(Table1[[#This Row],[Order_Date]],"mmmm")</f>
        <v>March</v>
      </c>
      <c r="P2545">
        <f>YEAR(Table1[[#This Row],[Order_Date]])</f>
        <v>2025</v>
      </c>
      <c r="Q2545" t="str">
        <f>"Q"&amp;ROUNDUP(MONTH(Table1[[#This Row],[Order_Date]])/3,0)</f>
        <v>Q1</v>
      </c>
    </row>
    <row r="2546" spans="1:17" x14ac:dyDescent="0.25">
      <c r="A2546" t="s">
        <v>4266</v>
      </c>
      <c r="B2546" t="s">
        <v>1552</v>
      </c>
      <c r="C2546" t="s">
        <v>3754</v>
      </c>
      <c r="D2546" t="s">
        <v>29</v>
      </c>
      <c r="E2546" t="str">
        <f>_xlfn.XLOOKUP(Table1[[#This Row],[Product_ID]],[1]!Table1[Product_ID],[1]!Table1[Product_Name])</f>
        <v>Beauty Product 18</v>
      </c>
      <c r="F2546" t="str">
        <f>_xlfn.XLOOKUP(Table1[[#This Row],[Product_ID]],[1]!Table1[Product_ID],[1]!Table1[Category])</f>
        <v>Beauty</v>
      </c>
      <c r="G2546">
        <f>_xlfn.XLOOKUP(Table1[[#This Row],[Product_ID]],[1]!Table1[Product_ID],[1]!Table1[Unit_Price])</f>
        <v>3985</v>
      </c>
      <c r="H2546">
        <f>_xlfn.XLOOKUP(Table1[[#This Row],[Product_ID]],[1]!Table1[Product_ID],[1]!Table1[Cost])</f>
        <v>2789.5</v>
      </c>
      <c r="I2546">
        <v>3</v>
      </c>
      <c r="J2546">
        <v>10</v>
      </c>
      <c r="K2546">
        <f>Table1[[#This Row],[Quantity]]*Table1[[#This Row],[Unit_Price]]</f>
        <v>11955</v>
      </c>
      <c r="L2546">
        <f>Table1[[#This Row],[Quantity]]*Table1[[#This Row],[Cost]]</f>
        <v>8368.5</v>
      </c>
      <c r="M2546">
        <f>Table1[[#This Row],[Sales]]-Table1[[#This Row],[Total_Cost]]</f>
        <v>3586.5</v>
      </c>
      <c r="N2546" s="1">
        <f>Table1[[#This Row],[Profit]]/Table1[[#This Row],[Sales]]</f>
        <v>0.3</v>
      </c>
      <c r="O2546" t="str">
        <f>TEXT(Table1[[#This Row],[Order_Date]],"mmmm")</f>
        <v>November</v>
      </c>
      <c r="P2546">
        <f>YEAR(Table1[[#This Row],[Order_Date]])</f>
        <v>2024</v>
      </c>
      <c r="Q2546" t="str">
        <f>"Q"&amp;ROUNDUP(MONTH(Table1[[#This Row],[Order_Date]])/3,0)</f>
        <v>Q4</v>
      </c>
    </row>
    <row r="2547" spans="1:17" x14ac:dyDescent="0.25">
      <c r="A2547" t="s">
        <v>4267</v>
      </c>
      <c r="B2547" t="s">
        <v>169</v>
      </c>
      <c r="C2547" t="s">
        <v>3024</v>
      </c>
      <c r="D2547" t="s">
        <v>33</v>
      </c>
      <c r="E2547" t="str">
        <f>_xlfn.XLOOKUP(Table1[[#This Row],[Product_ID]],[1]!Table1[Product_ID],[1]!Table1[Product_Name])</f>
        <v>Sports Product 88</v>
      </c>
      <c r="F2547" t="str">
        <f>_xlfn.XLOOKUP(Table1[[#This Row],[Product_ID]],[1]!Table1[Product_ID],[1]!Table1[Category])</f>
        <v>Sports</v>
      </c>
      <c r="G2547">
        <f>_xlfn.XLOOKUP(Table1[[#This Row],[Product_ID]],[1]!Table1[Product_ID],[1]!Table1[Unit_Price])</f>
        <v>11542</v>
      </c>
      <c r="H2547">
        <f>_xlfn.XLOOKUP(Table1[[#This Row],[Product_ID]],[1]!Table1[Product_ID],[1]!Table1[Cost])</f>
        <v>6925.2</v>
      </c>
      <c r="I2547">
        <v>4</v>
      </c>
      <c r="J2547">
        <v>20</v>
      </c>
      <c r="K2547">
        <f>Table1[[#This Row],[Quantity]]*Table1[[#This Row],[Unit_Price]]</f>
        <v>46168</v>
      </c>
      <c r="L2547">
        <f>Table1[[#This Row],[Quantity]]*Table1[[#This Row],[Cost]]</f>
        <v>27700.799999999999</v>
      </c>
      <c r="M2547">
        <f>Table1[[#This Row],[Sales]]-Table1[[#This Row],[Total_Cost]]</f>
        <v>18467.2</v>
      </c>
      <c r="N2547" s="1">
        <f>Table1[[#This Row],[Profit]]/Table1[[#This Row],[Sales]]</f>
        <v>0.4</v>
      </c>
      <c r="O2547" t="str">
        <f>TEXT(Table1[[#This Row],[Order_Date]],"mmmm")</f>
        <v>February</v>
      </c>
      <c r="P2547">
        <f>YEAR(Table1[[#This Row],[Order_Date]])</f>
        <v>2024</v>
      </c>
      <c r="Q2547" t="str">
        <f>"Q"&amp;ROUNDUP(MONTH(Table1[[#This Row],[Order_Date]])/3,0)</f>
        <v>Q1</v>
      </c>
    </row>
    <row r="2548" spans="1:17" x14ac:dyDescent="0.25">
      <c r="A2548" t="s">
        <v>4268</v>
      </c>
      <c r="B2548" t="s">
        <v>1177</v>
      </c>
      <c r="C2548" t="s">
        <v>1136</v>
      </c>
      <c r="D2548" t="s">
        <v>135</v>
      </c>
      <c r="E2548" t="str">
        <f>_xlfn.XLOOKUP(Table1[[#This Row],[Product_ID]],[1]!Table1[Product_ID],[1]!Table1[Product_Name])</f>
        <v>Electronics Product 28</v>
      </c>
      <c r="F2548" t="str">
        <f>_xlfn.XLOOKUP(Table1[[#This Row],[Product_ID]],[1]!Table1[Product_ID],[1]!Table1[Category])</f>
        <v>Electronics</v>
      </c>
      <c r="G2548">
        <f>_xlfn.XLOOKUP(Table1[[#This Row],[Product_ID]],[1]!Table1[Product_ID],[1]!Table1[Unit_Price])</f>
        <v>9664</v>
      </c>
      <c r="H2548">
        <f>_xlfn.XLOOKUP(Table1[[#This Row],[Product_ID]],[1]!Table1[Product_ID],[1]!Table1[Cost])</f>
        <v>4832</v>
      </c>
      <c r="I2548">
        <v>5</v>
      </c>
      <c r="J2548">
        <v>0</v>
      </c>
      <c r="K2548">
        <f>Table1[[#This Row],[Quantity]]*Table1[[#This Row],[Unit_Price]]</f>
        <v>48320</v>
      </c>
      <c r="L2548">
        <f>Table1[[#This Row],[Quantity]]*Table1[[#This Row],[Cost]]</f>
        <v>24160</v>
      </c>
      <c r="M2548">
        <f>Table1[[#This Row],[Sales]]-Table1[[#This Row],[Total_Cost]]</f>
        <v>24160</v>
      </c>
      <c r="N2548" s="1">
        <f>Table1[[#This Row],[Profit]]/Table1[[#This Row],[Sales]]</f>
        <v>0.5</v>
      </c>
      <c r="O2548" t="str">
        <f>TEXT(Table1[[#This Row],[Order_Date]],"mmmm")</f>
        <v>June</v>
      </c>
      <c r="P2548">
        <f>YEAR(Table1[[#This Row],[Order_Date]])</f>
        <v>2024</v>
      </c>
      <c r="Q2548" t="str">
        <f>"Q"&amp;ROUNDUP(MONTH(Table1[[#This Row],[Order_Date]])/3,0)</f>
        <v>Q2</v>
      </c>
    </row>
    <row r="2549" spans="1:17" x14ac:dyDescent="0.25">
      <c r="A2549" t="s">
        <v>4269</v>
      </c>
      <c r="B2549" t="s">
        <v>718</v>
      </c>
      <c r="C2549" t="s">
        <v>4270</v>
      </c>
      <c r="D2549" t="s">
        <v>189</v>
      </c>
      <c r="E2549" t="str">
        <f>_xlfn.XLOOKUP(Table1[[#This Row],[Product_ID]],[1]!Table1[Product_ID],[1]!Table1[Product_Name])</f>
        <v>Home &amp; Kitchen Product 79</v>
      </c>
      <c r="F2549" t="str">
        <f>_xlfn.XLOOKUP(Table1[[#This Row],[Product_ID]],[1]!Table1[Product_ID],[1]!Table1[Category])</f>
        <v>Home &amp; Kitchen</v>
      </c>
      <c r="G2549">
        <f>_xlfn.XLOOKUP(Table1[[#This Row],[Product_ID]],[1]!Table1[Product_ID],[1]!Table1[Unit_Price])</f>
        <v>10900</v>
      </c>
      <c r="H2549">
        <f>_xlfn.XLOOKUP(Table1[[#This Row],[Product_ID]],[1]!Table1[Product_ID],[1]!Table1[Cost])</f>
        <v>5450</v>
      </c>
      <c r="I2549">
        <v>1</v>
      </c>
      <c r="J2549">
        <v>0</v>
      </c>
      <c r="K2549">
        <f>Table1[[#This Row],[Quantity]]*Table1[[#This Row],[Unit_Price]]</f>
        <v>10900</v>
      </c>
      <c r="L2549">
        <f>Table1[[#This Row],[Quantity]]*Table1[[#This Row],[Cost]]</f>
        <v>5450</v>
      </c>
      <c r="M2549">
        <f>Table1[[#This Row],[Sales]]-Table1[[#This Row],[Total_Cost]]</f>
        <v>5450</v>
      </c>
      <c r="N2549" s="1">
        <f>Table1[[#This Row],[Profit]]/Table1[[#This Row],[Sales]]</f>
        <v>0.5</v>
      </c>
      <c r="O2549" t="str">
        <f>TEXT(Table1[[#This Row],[Order_Date]],"mmmm")</f>
        <v>August</v>
      </c>
      <c r="P2549">
        <f>YEAR(Table1[[#This Row],[Order_Date]])</f>
        <v>2025</v>
      </c>
      <c r="Q2549" t="str">
        <f>"Q"&amp;ROUNDUP(MONTH(Table1[[#This Row],[Order_Date]])/3,0)</f>
        <v>Q3</v>
      </c>
    </row>
    <row r="2550" spans="1:17" x14ac:dyDescent="0.25">
      <c r="A2550" t="s">
        <v>4271</v>
      </c>
      <c r="B2550" t="s">
        <v>2001</v>
      </c>
      <c r="C2550" t="s">
        <v>464</v>
      </c>
      <c r="D2550" t="s">
        <v>1034</v>
      </c>
      <c r="E2550" t="str">
        <f>_xlfn.XLOOKUP(Table1[[#This Row],[Product_ID]],[1]!Table1[Product_ID],[1]!Table1[Product_Name])</f>
        <v>Electronics Product 36</v>
      </c>
      <c r="F2550" t="str">
        <f>_xlfn.XLOOKUP(Table1[[#This Row],[Product_ID]],[1]!Table1[Product_ID],[1]!Table1[Category])</f>
        <v>Electronics</v>
      </c>
      <c r="G2550">
        <f>_xlfn.XLOOKUP(Table1[[#This Row],[Product_ID]],[1]!Table1[Product_ID],[1]!Table1[Unit_Price])</f>
        <v>3046</v>
      </c>
      <c r="H2550">
        <f>_xlfn.XLOOKUP(Table1[[#This Row],[Product_ID]],[1]!Table1[Product_ID],[1]!Table1[Cost])</f>
        <v>1827.6</v>
      </c>
      <c r="I2550">
        <v>3</v>
      </c>
      <c r="J2550">
        <v>5</v>
      </c>
      <c r="K2550">
        <f>Table1[[#This Row],[Quantity]]*Table1[[#This Row],[Unit_Price]]</f>
        <v>9138</v>
      </c>
      <c r="L2550">
        <f>Table1[[#This Row],[Quantity]]*Table1[[#This Row],[Cost]]</f>
        <v>5482.7999999999993</v>
      </c>
      <c r="M2550">
        <f>Table1[[#This Row],[Sales]]-Table1[[#This Row],[Total_Cost]]</f>
        <v>3655.2000000000007</v>
      </c>
      <c r="N2550" s="1">
        <f>Table1[[#This Row],[Profit]]/Table1[[#This Row],[Sales]]</f>
        <v>0.40000000000000008</v>
      </c>
      <c r="O2550" t="str">
        <f>TEXT(Table1[[#This Row],[Order_Date]],"mmmm")</f>
        <v>October</v>
      </c>
      <c r="P2550">
        <f>YEAR(Table1[[#This Row],[Order_Date]])</f>
        <v>2025</v>
      </c>
      <c r="Q2550" t="str">
        <f>"Q"&amp;ROUNDUP(MONTH(Table1[[#This Row],[Order_Date]])/3,0)</f>
        <v>Q4</v>
      </c>
    </row>
    <row r="2551" spans="1:17" x14ac:dyDescent="0.25">
      <c r="A2551" t="s">
        <v>4272</v>
      </c>
      <c r="B2551" t="s">
        <v>803</v>
      </c>
      <c r="C2551" t="s">
        <v>2285</v>
      </c>
      <c r="D2551" t="s">
        <v>17</v>
      </c>
      <c r="E2551" t="str">
        <f>_xlfn.XLOOKUP(Table1[[#This Row],[Product_ID]],[1]!Table1[Product_ID],[1]!Table1[Product_Name])</f>
        <v>Clothing Product 38</v>
      </c>
      <c r="F2551" t="str">
        <f>_xlfn.XLOOKUP(Table1[[#This Row],[Product_ID]],[1]!Table1[Product_ID],[1]!Table1[Category])</f>
        <v>Clothing</v>
      </c>
      <c r="G2551">
        <f>_xlfn.XLOOKUP(Table1[[#This Row],[Product_ID]],[1]!Table1[Product_ID],[1]!Table1[Unit_Price])</f>
        <v>413</v>
      </c>
      <c r="H2551">
        <f>_xlfn.XLOOKUP(Table1[[#This Row],[Product_ID]],[1]!Table1[Product_ID],[1]!Table1[Cost])</f>
        <v>247.8</v>
      </c>
      <c r="I2551">
        <v>2</v>
      </c>
      <c r="J2551">
        <v>0</v>
      </c>
      <c r="K2551">
        <f>Table1[[#This Row],[Quantity]]*Table1[[#This Row],[Unit_Price]]</f>
        <v>826</v>
      </c>
      <c r="L2551">
        <f>Table1[[#This Row],[Quantity]]*Table1[[#This Row],[Cost]]</f>
        <v>495.6</v>
      </c>
      <c r="M2551">
        <f>Table1[[#This Row],[Sales]]-Table1[[#This Row],[Total_Cost]]</f>
        <v>330.4</v>
      </c>
      <c r="N2551" s="1">
        <f>Table1[[#This Row],[Profit]]/Table1[[#This Row],[Sales]]</f>
        <v>0.39999999999999997</v>
      </c>
      <c r="O2551" t="str">
        <f>TEXT(Table1[[#This Row],[Order_Date]],"mmmm")</f>
        <v>June</v>
      </c>
      <c r="P2551">
        <f>YEAR(Table1[[#This Row],[Order_Date]])</f>
        <v>2024</v>
      </c>
      <c r="Q2551" t="str">
        <f>"Q"&amp;ROUNDUP(MONTH(Table1[[#This Row],[Order_Date]])/3,0)</f>
        <v>Q2</v>
      </c>
    </row>
    <row r="2552" spans="1:17" x14ac:dyDescent="0.25">
      <c r="A2552" t="s">
        <v>4273</v>
      </c>
      <c r="B2552" t="s">
        <v>333</v>
      </c>
      <c r="C2552" t="s">
        <v>247</v>
      </c>
      <c r="D2552" t="s">
        <v>409</v>
      </c>
      <c r="E2552" t="str">
        <f>_xlfn.XLOOKUP(Table1[[#This Row],[Product_ID]],[1]!Table1[Product_ID],[1]!Table1[Product_Name])</f>
        <v>Home &amp; Kitchen Product 68</v>
      </c>
      <c r="F2552" t="str">
        <f>_xlfn.XLOOKUP(Table1[[#This Row],[Product_ID]],[1]!Table1[Product_ID],[1]!Table1[Category])</f>
        <v>Home &amp; Kitchen</v>
      </c>
      <c r="G2552">
        <f>_xlfn.XLOOKUP(Table1[[#This Row],[Product_ID]],[1]!Table1[Product_ID],[1]!Table1[Unit_Price])</f>
        <v>7252</v>
      </c>
      <c r="H2552">
        <f>_xlfn.XLOOKUP(Table1[[#This Row],[Product_ID]],[1]!Table1[Product_ID],[1]!Table1[Cost])</f>
        <v>3626</v>
      </c>
      <c r="I2552">
        <v>5</v>
      </c>
      <c r="J2552">
        <v>0</v>
      </c>
      <c r="K2552">
        <f>Table1[[#This Row],[Quantity]]*Table1[[#This Row],[Unit_Price]]</f>
        <v>36260</v>
      </c>
      <c r="L2552">
        <f>Table1[[#This Row],[Quantity]]*Table1[[#This Row],[Cost]]</f>
        <v>18130</v>
      </c>
      <c r="M2552">
        <f>Table1[[#This Row],[Sales]]-Table1[[#This Row],[Total_Cost]]</f>
        <v>18130</v>
      </c>
      <c r="N2552" s="1">
        <f>Table1[[#This Row],[Profit]]/Table1[[#This Row],[Sales]]</f>
        <v>0.5</v>
      </c>
      <c r="O2552" t="str">
        <f>TEXT(Table1[[#This Row],[Order_Date]],"mmmm")</f>
        <v>May</v>
      </c>
      <c r="P2552">
        <f>YEAR(Table1[[#This Row],[Order_Date]])</f>
        <v>2024</v>
      </c>
      <c r="Q2552" t="str">
        <f>"Q"&amp;ROUNDUP(MONTH(Table1[[#This Row],[Order_Date]])/3,0)</f>
        <v>Q2</v>
      </c>
    </row>
    <row r="2553" spans="1:17" x14ac:dyDescent="0.25">
      <c r="A2553" t="s">
        <v>4274</v>
      </c>
      <c r="B2553" t="s">
        <v>2158</v>
      </c>
      <c r="C2553" t="s">
        <v>80</v>
      </c>
      <c r="D2553" t="s">
        <v>502</v>
      </c>
      <c r="E2553" t="str">
        <f>_xlfn.XLOOKUP(Table1[[#This Row],[Product_ID]],[1]!Table1[Product_ID],[1]!Table1[Product_Name])</f>
        <v>Beauty Product 42</v>
      </c>
      <c r="F2553" t="str">
        <f>_xlfn.XLOOKUP(Table1[[#This Row],[Product_ID]],[1]!Table1[Product_ID],[1]!Table1[Category])</f>
        <v>Beauty</v>
      </c>
      <c r="G2553">
        <f>_xlfn.XLOOKUP(Table1[[#This Row],[Product_ID]],[1]!Table1[Product_ID],[1]!Table1[Unit_Price])</f>
        <v>2758</v>
      </c>
      <c r="H2553">
        <f>_xlfn.XLOOKUP(Table1[[#This Row],[Product_ID]],[1]!Table1[Product_ID],[1]!Table1[Cost])</f>
        <v>1379</v>
      </c>
      <c r="I2553">
        <v>3</v>
      </c>
      <c r="J2553">
        <v>10</v>
      </c>
      <c r="K2553">
        <f>Table1[[#This Row],[Quantity]]*Table1[[#This Row],[Unit_Price]]</f>
        <v>8274</v>
      </c>
      <c r="L2553">
        <f>Table1[[#This Row],[Quantity]]*Table1[[#This Row],[Cost]]</f>
        <v>4137</v>
      </c>
      <c r="M2553">
        <f>Table1[[#This Row],[Sales]]-Table1[[#This Row],[Total_Cost]]</f>
        <v>4137</v>
      </c>
      <c r="N2553" s="1">
        <f>Table1[[#This Row],[Profit]]/Table1[[#This Row],[Sales]]</f>
        <v>0.5</v>
      </c>
      <c r="O2553" t="str">
        <f>TEXT(Table1[[#This Row],[Order_Date]],"mmmm")</f>
        <v>October</v>
      </c>
      <c r="P2553">
        <f>YEAR(Table1[[#This Row],[Order_Date]])</f>
        <v>2024</v>
      </c>
      <c r="Q2553" t="str">
        <f>"Q"&amp;ROUNDUP(MONTH(Table1[[#This Row],[Order_Date]])/3,0)</f>
        <v>Q4</v>
      </c>
    </row>
    <row r="2554" spans="1:17" x14ac:dyDescent="0.25">
      <c r="A2554" t="s">
        <v>4275</v>
      </c>
      <c r="B2554" t="s">
        <v>803</v>
      </c>
      <c r="C2554" t="s">
        <v>149</v>
      </c>
      <c r="D2554" t="s">
        <v>123</v>
      </c>
      <c r="E2554" t="str">
        <f>_xlfn.XLOOKUP(Table1[[#This Row],[Product_ID]],[1]!Table1[Product_ID],[1]!Table1[Product_Name])</f>
        <v>Electronics Product 99</v>
      </c>
      <c r="F2554" t="str">
        <f>_xlfn.XLOOKUP(Table1[[#This Row],[Product_ID]],[1]!Table1[Product_ID],[1]!Table1[Category])</f>
        <v>Electronics</v>
      </c>
      <c r="G2554">
        <f>_xlfn.XLOOKUP(Table1[[#This Row],[Product_ID]],[1]!Table1[Product_ID],[1]!Table1[Unit_Price])</f>
        <v>48012</v>
      </c>
      <c r="H2554">
        <f>_xlfn.XLOOKUP(Table1[[#This Row],[Product_ID]],[1]!Table1[Product_ID],[1]!Table1[Cost])</f>
        <v>24006</v>
      </c>
      <c r="I2554">
        <v>1</v>
      </c>
      <c r="J2554">
        <v>5</v>
      </c>
      <c r="K2554">
        <f>Table1[[#This Row],[Quantity]]*Table1[[#This Row],[Unit_Price]]</f>
        <v>48012</v>
      </c>
      <c r="L2554">
        <f>Table1[[#This Row],[Quantity]]*Table1[[#This Row],[Cost]]</f>
        <v>24006</v>
      </c>
      <c r="M2554">
        <f>Table1[[#This Row],[Sales]]-Table1[[#This Row],[Total_Cost]]</f>
        <v>24006</v>
      </c>
      <c r="N2554" s="1">
        <f>Table1[[#This Row],[Profit]]/Table1[[#This Row],[Sales]]</f>
        <v>0.5</v>
      </c>
      <c r="O2554" t="str">
        <f>TEXT(Table1[[#This Row],[Order_Date]],"mmmm")</f>
        <v>June</v>
      </c>
      <c r="P2554">
        <f>YEAR(Table1[[#This Row],[Order_Date]])</f>
        <v>2024</v>
      </c>
      <c r="Q2554" t="str">
        <f>"Q"&amp;ROUNDUP(MONTH(Table1[[#This Row],[Order_Date]])/3,0)</f>
        <v>Q2</v>
      </c>
    </row>
    <row r="2555" spans="1:17" x14ac:dyDescent="0.25">
      <c r="A2555" t="s">
        <v>4276</v>
      </c>
      <c r="B2555" t="s">
        <v>1140</v>
      </c>
      <c r="C2555" t="s">
        <v>1599</v>
      </c>
      <c r="D2555" t="s">
        <v>842</v>
      </c>
      <c r="E2555" t="str">
        <f>_xlfn.XLOOKUP(Table1[[#This Row],[Product_ID]],[1]!Table1[Product_ID],[1]!Table1[Product_Name])</f>
        <v>Sports Product 35</v>
      </c>
      <c r="F2555" t="str">
        <f>_xlfn.XLOOKUP(Table1[[#This Row],[Product_ID]],[1]!Table1[Product_ID],[1]!Table1[Category])</f>
        <v>Sports</v>
      </c>
      <c r="G2555">
        <f>_xlfn.XLOOKUP(Table1[[#This Row],[Product_ID]],[1]!Table1[Product_ID],[1]!Table1[Unit_Price])</f>
        <v>3185</v>
      </c>
      <c r="H2555">
        <f>_xlfn.XLOOKUP(Table1[[#This Row],[Product_ID]],[1]!Table1[Product_ID],[1]!Table1[Cost])</f>
        <v>1592.5</v>
      </c>
      <c r="I2555">
        <v>3</v>
      </c>
      <c r="J2555">
        <v>15</v>
      </c>
      <c r="K2555">
        <f>Table1[[#This Row],[Quantity]]*Table1[[#This Row],[Unit_Price]]</f>
        <v>9555</v>
      </c>
      <c r="L2555">
        <f>Table1[[#This Row],[Quantity]]*Table1[[#This Row],[Cost]]</f>
        <v>4777.5</v>
      </c>
      <c r="M2555">
        <f>Table1[[#This Row],[Sales]]-Table1[[#This Row],[Total_Cost]]</f>
        <v>4777.5</v>
      </c>
      <c r="N2555" s="1">
        <f>Table1[[#This Row],[Profit]]/Table1[[#This Row],[Sales]]</f>
        <v>0.5</v>
      </c>
      <c r="O2555" t="str">
        <f>TEXT(Table1[[#This Row],[Order_Date]],"mmmm")</f>
        <v>October</v>
      </c>
      <c r="P2555">
        <f>YEAR(Table1[[#This Row],[Order_Date]])</f>
        <v>2025</v>
      </c>
      <c r="Q2555" t="str">
        <f>"Q"&amp;ROUNDUP(MONTH(Table1[[#This Row],[Order_Date]])/3,0)</f>
        <v>Q4</v>
      </c>
    </row>
    <row r="2556" spans="1:17" x14ac:dyDescent="0.25">
      <c r="A2556" t="s">
        <v>4277</v>
      </c>
      <c r="B2556" t="s">
        <v>3877</v>
      </c>
      <c r="C2556" t="s">
        <v>854</v>
      </c>
      <c r="D2556" t="s">
        <v>139</v>
      </c>
      <c r="E2556" t="str">
        <f>_xlfn.XLOOKUP(Table1[[#This Row],[Product_ID]],[1]!Table1[Product_ID],[1]!Table1[Product_Name])</f>
        <v>Clothing Product 53</v>
      </c>
      <c r="F2556" t="str">
        <f>_xlfn.XLOOKUP(Table1[[#This Row],[Product_ID]],[1]!Table1[Product_ID],[1]!Table1[Category])</f>
        <v>Clothing</v>
      </c>
      <c r="G2556">
        <f>_xlfn.XLOOKUP(Table1[[#This Row],[Product_ID]],[1]!Table1[Product_ID],[1]!Table1[Unit_Price])</f>
        <v>641</v>
      </c>
      <c r="H2556">
        <f>_xlfn.XLOOKUP(Table1[[#This Row],[Product_ID]],[1]!Table1[Product_ID],[1]!Table1[Cost])</f>
        <v>384.6</v>
      </c>
      <c r="I2556">
        <v>1</v>
      </c>
      <c r="J2556">
        <v>20</v>
      </c>
      <c r="K2556">
        <f>Table1[[#This Row],[Quantity]]*Table1[[#This Row],[Unit_Price]]</f>
        <v>641</v>
      </c>
      <c r="L2556">
        <f>Table1[[#This Row],[Quantity]]*Table1[[#This Row],[Cost]]</f>
        <v>384.6</v>
      </c>
      <c r="M2556">
        <f>Table1[[#This Row],[Sales]]-Table1[[#This Row],[Total_Cost]]</f>
        <v>256.39999999999998</v>
      </c>
      <c r="N2556" s="1">
        <f>Table1[[#This Row],[Profit]]/Table1[[#This Row],[Sales]]</f>
        <v>0.39999999999999997</v>
      </c>
      <c r="O2556" t="str">
        <f>TEXT(Table1[[#This Row],[Order_Date]],"mmmm")</f>
        <v>January</v>
      </c>
      <c r="P2556">
        <f>YEAR(Table1[[#This Row],[Order_Date]])</f>
        <v>2024</v>
      </c>
      <c r="Q2556" t="str">
        <f>"Q"&amp;ROUNDUP(MONTH(Table1[[#This Row],[Order_Date]])/3,0)</f>
        <v>Q1</v>
      </c>
    </row>
    <row r="2557" spans="1:17" x14ac:dyDescent="0.25">
      <c r="A2557" t="s">
        <v>4278</v>
      </c>
      <c r="B2557" t="s">
        <v>3487</v>
      </c>
      <c r="C2557" t="s">
        <v>1192</v>
      </c>
      <c r="D2557" t="s">
        <v>123</v>
      </c>
      <c r="E2557" t="str">
        <f>_xlfn.XLOOKUP(Table1[[#This Row],[Product_ID]],[1]!Table1[Product_ID],[1]!Table1[Product_Name])</f>
        <v>Electronics Product 99</v>
      </c>
      <c r="F2557" t="str">
        <f>_xlfn.XLOOKUP(Table1[[#This Row],[Product_ID]],[1]!Table1[Product_ID],[1]!Table1[Category])</f>
        <v>Electronics</v>
      </c>
      <c r="G2557">
        <f>_xlfn.XLOOKUP(Table1[[#This Row],[Product_ID]],[1]!Table1[Product_ID],[1]!Table1[Unit_Price])</f>
        <v>48012</v>
      </c>
      <c r="H2557">
        <f>_xlfn.XLOOKUP(Table1[[#This Row],[Product_ID]],[1]!Table1[Product_ID],[1]!Table1[Cost])</f>
        <v>24006</v>
      </c>
      <c r="I2557">
        <v>1</v>
      </c>
      <c r="J2557">
        <v>20</v>
      </c>
      <c r="K2557">
        <f>Table1[[#This Row],[Quantity]]*Table1[[#This Row],[Unit_Price]]</f>
        <v>48012</v>
      </c>
      <c r="L2557">
        <f>Table1[[#This Row],[Quantity]]*Table1[[#This Row],[Cost]]</f>
        <v>24006</v>
      </c>
      <c r="M2557">
        <f>Table1[[#This Row],[Sales]]-Table1[[#This Row],[Total_Cost]]</f>
        <v>24006</v>
      </c>
      <c r="N2557" s="1">
        <f>Table1[[#This Row],[Profit]]/Table1[[#This Row],[Sales]]</f>
        <v>0.5</v>
      </c>
      <c r="O2557" t="str">
        <f>TEXT(Table1[[#This Row],[Order_Date]],"mmmm")</f>
        <v>December</v>
      </c>
      <c r="P2557">
        <f>YEAR(Table1[[#This Row],[Order_Date]])</f>
        <v>2025</v>
      </c>
      <c r="Q2557" t="str">
        <f>"Q"&amp;ROUNDUP(MONTH(Table1[[#This Row],[Order_Date]])/3,0)</f>
        <v>Q4</v>
      </c>
    </row>
    <row r="2558" spans="1:17" x14ac:dyDescent="0.25">
      <c r="A2558" t="s">
        <v>4279</v>
      </c>
      <c r="B2558" t="s">
        <v>1425</v>
      </c>
      <c r="C2558" t="s">
        <v>994</v>
      </c>
      <c r="D2558" t="s">
        <v>59</v>
      </c>
      <c r="E2558" t="str">
        <f>_xlfn.XLOOKUP(Table1[[#This Row],[Product_ID]],[1]!Table1[Product_ID],[1]!Table1[Product_Name])</f>
        <v>Sports Product 23</v>
      </c>
      <c r="F2558" t="str">
        <f>_xlfn.XLOOKUP(Table1[[#This Row],[Product_ID]],[1]!Table1[Product_ID],[1]!Table1[Category])</f>
        <v>Sports</v>
      </c>
      <c r="G2558">
        <f>_xlfn.XLOOKUP(Table1[[#This Row],[Product_ID]],[1]!Table1[Product_ID],[1]!Table1[Unit_Price])</f>
        <v>4437</v>
      </c>
      <c r="H2558">
        <f>_xlfn.XLOOKUP(Table1[[#This Row],[Product_ID]],[1]!Table1[Product_ID],[1]!Table1[Cost])</f>
        <v>2662.2</v>
      </c>
      <c r="I2558">
        <v>5</v>
      </c>
      <c r="J2558">
        <v>0</v>
      </c>
      <c r="K2558">
        <f>Table1[[#This Row],[Quantity]]*Table1[[#This Row],[Unit_Price]]</f>
        <v>22185</v>
      </c>
      <c r="L2558">
        <f>Table1[[#This Row],[Quantity]]*Table1[[#This Row],[Cost]]</f>
        <v>13311</v>
      </c>
      <c r="M2558">
        <f>Table1[[#This Row],[Sales]]-Table1[[#This Row],[Total_Cost]]</f>
        <v>8874</v>
      </c>
      <c r="N2558" s="1">
        <f>Table1[[#This Row],[Profit]]/Table1[[#This Row],[Sales]]</f>
        <v>0.4</v>
      </c>
      <c r="O2558" t="str">
        <f>TEXT(Table1[[#This Row],[Order_Date]],"mmmm")</f>
        <v>September</v>
      </c>
      <c r="P2558">
        <f>YEAR(Table1[[#This Row],[Order_Date]])</f>
        <v>2024</v>
      </c>
      <c r="Q2558" t="str">
        <f>"Q"&amp;ROUNDUP(MONTH(Table1[[#This Row],[Order_Date]])/3,0)</f>
        <v>Q3</v>
      </c>
    </row>
    <row r="2559" spans="1:17" x14ac:dyDescent="0.25">
      <c r="A2559" t="s">
        <v>4280</v>
      </c>
      <c r="B2559" t="s">
        <v>39</v>
      </c>
      <c r="C2559" t="s">
        <v>1749</v>
      </c>
      <c r="D2559" t="s">
        <v>598</v>
      </c>
      <c r="E2559" t="str">
        <f>_xlfn.XLOOKUP(Table1[[#This Row],[Product_ID]],[1]!Table1[Product_ID],[1]!Table1[Product_Name])</f>
        <v>Clothing Product 84</v>
      </c>
      <c r="F2559" t="str">
        <f>_xlfn.XLOOKUP(Table1[[#This Row],[Product_ID]],[1]!Table1[Product_ID],[1]!Table1[Category])</f>
        <v>Clothing</v>
      </c>
      <c r="G2559">
        <f>_xlfn.XLOOKUP(Table1[[#This Row],[Product_ID]],[1]!Table1[Product_ID],[1]!Table1[Unit_Price])</f>
        <v>3921</v>
      </c>
      <c r="H2559">
        <f>_xlfn.XLOOKUP(Table1[[#This Row],[Product_ID]],[1]!Table1[Product_ID],[1]!Table1[Cost])</f>
        <v>2352.6</v>
      </c>
      <c r="I2559">
        <v>2</v>
      </c>
      <c r="J2559">
        <v>15</v>
      </c>
      <c r="K2559">
        <f>Table1[[#This Row],[Quantity]]*Table1[[#This Row],[Unit_Price]]</f>
        <v>7842</v>
      </c>
      <c r="L2559">
        <f>Table1[[#This Row],[Quantity]]*Table1[[#This Row],[Cost]]</f>
        <v>4705.2</v>
      </c>
      <c r="M2559">
        <f>Table1[[#This Row],[Sales]]-Table1[[#This Row],[Total_Cost]]</f>
        <v>3136.8</v>
      </c>
      <c r="N2559" s="1">
        <f>Table1[[#This Row],[Profit]]/Table1[[#This Row],[Sales]]</f>
        <v>0.4</v>
      </c>
      <c r="O2559" t="str">
        <f>TEXT(Table1[[#This Row],[Order_Date]],"mmmm")</f>
        <v>November</v>
      </c>
      <c r="P2559">
        <f>YEAR(Table1[[#This Row],[Order_Date]])</f>
        <v>2024</v>
      </c>
      <c r="Q2559" t="str">
        <f>"Q"&amp;ROUNDUP(MONTH(Table1[[#This Row],[Order_Date]])/3,0)</f>
        <v>Q4</v>
      </c>
    </row>
    <row r="2560" spans="1:17" x14ac:dyDescent="0.25">
      <c r="A2560" t="s">
        <v>4281</v>
      </c>
      <c r="B2560" t="s">
        <v>675</v>
      </c>
      <c r="C2560" t="s">
        <v>895</v>
      </c>
      <c r="D2560" t="s">
        <v>270</v>
      </c>
      <c r="E2560" t="str">
        <f>_xlfn.XLOOKUP(Table1[[#This Row],[Product_ID]],[1]!Table1[Product_ID],[1]!Table1[Product_Name])</f>
        <v>Clothing Product 47</v>
      </c>
      <c r="F2560" t="str">
        <f>_xlfn.XLOOKUP(Table1[[#This Row],[Product_ID]],[1]!Table1[Product_ID],[1]!Table1[Category])</f>
        <v>Clothing</v>
      </c>
      <c r="G2560">
        <f>_xlfn.XLOOKUP(Table1[[#This Row],[Product_ID]],[1]!Table1[Product_ID],[1]!Table1[Unit_Price])</f>
        <v>3146</v>
      </c>
      <c r="H2560">
        <f>_xlfn.XLOOKUP(Table1[[#This Row],[Product_ID]],[1]!Table1[Product_ID],[1]!Table1[Cost])</f>
        <v>1573</v>
      </c>
      <c r="I2560">
        <v>3</v>
      </c>
      <c r="J2560">
        <v>5</v>
      </c>
      <c r="K2560">
        <f>Table1[[#This Row],[Quantity]]*Table1[[#This Row],[Unit_Price]]</f>
        <v>9438</v>
      </c>
      <c r="L2560">
        <f>Table1[[#This Row],[Quantity]]*Table1[[#This Row],[Cost]]</f>
        <v>4719</v>
      </c>
      <c r="M2560">
        <f>Table1[[#This Row],[Sales]]-Table1[[#This Row],[Total_Cost]]</f>
        <v>4719</v>
      </c>
      <c r="N2560" s="1">
        <f>Table1[[#This Row],[Profit]]/Table1[[#This Row],[Sales]]</f>
        <v>0.5</v>
      </c>
      <c r="O2560" t="str">
        <f>TEXT(Table1[[#This Row],[Order_Date]],"mmmm")</f>
        <v>September</v>
      </c>
      <c r="P2560">
        <f>YEAR(Table1[[#This Row],[Order_Date]])</f>
        <v>2024</v>
      </c>
      <c r="Q2560" t="str">
        <f>"Q"&amp;ROUNDUP(MONTH(Table1[[#This Row],[Order_Date]])/3,0)</f>
        <v>Q3</v>
      </c>
    </row>
    <row r="2561" spans="1:17" x14ac:dyDescent="0.25">
      <c r="A2561" t="s">
        <v>4282</v>
      </c>
      <c r="B2561" t="s">
        <v>1257</v>
      </c>
      <c r="C2561" t="s">
        <v>3175</v>
      </c>
      <c r="D2561" t="s">
        <v>454</v>
      </c>
      <c r="E2561" t="str">
        <f>_xlfn.XLOOKUP(Table1[[#This Row],[Product_ID]],[1]!Table1[Product_ID],[1]!Table1[Product_Name])</f>
        <v>Home &amp; Kitchen Product 94</v>
      </c>
      <c r="F2561" t="str">
        <f>_xlfn.XLOOKUP(Table1[[#This Row],[Product_ID]],[1]!Table1[Product_ID],[1]!Table1[Category])</f>
        <v>Home &amp; Kitchen</v>
      </c>
      <c r="G2561">
        <f>_xlfn.XLOOKUP(Table1[[#This Row],[Product_ID]],[1]!Table1[Product_ID],[1]!Table1[Unit_Price])</f>
        <v>13434</v>
      </c>
      <c r="H2561">
        <f>_xlfn.XLOOKUP(Table1[[#This Row],[Product_ID]],[1]!Table1[Product_ID],[1]!Table1[Cost])</f>
        <v>9403.7999999999993</v>
      </c>
      <c r="I2561">
        <v>3</v>
      </c>
      <c r="J2561">
        <v>10</v>
      </c>
      <c r="K2561">
        <f>Table1[[#This Row],[Quantity]]*Table1[[#This Row],[Unit_Price]]</f>
        <v>40302</v>
      </c>
      <c r="L2561">
        <f>Table1[[#This Row],[Quantity]]*Table1[[#This Row],[Cost]]</f>
        <v>28211.399999999998</v>
      </c>
      <c r="M2561">
        <f>Table1[[#This Row],[Sales]]-Table1[[#This Row],[Total_Cost]]</f>
        <v>12090.600000000002</v>
      </c>
      <c r="N2561" s="1">
        <f>Table1[[#This Row],[Profit]]/Table1[[#This Row],[Sales]]</f>
        <v>0.30000000000000004</v>
      </c>
      <c r="O2561" t="str">
        <f>TEXT(Table1[[#This Row],[Order_Date]],"mmmm")</f>
        <v>November</v>
      </c>
      <c r="P2561">
        <f>YEAR(Table1[[#This Row],[Order_Date]])</f>
        <v>2025</v>
      </c>
      <c r="Q2561" t="str">
        <f>"Q"&amp;ROUNDUP(MONTH(Table1[[#This Row],[Order_Date]])/3,0)</f>
        <v>Q4</v>
      </c>
    </row>
    <row r="2562" spans="1:17" x14ac:dyDescent="0.25">
      <c r="A2562" t="s">
        <v>4283</v>
      </c>
      <c r="B2562" t="s">
        <v>2281</v>
      </c>
      <c r="C2562" t="s">
        <v>4284</v>
      </c>
      <c r="D2562" t="s">
        <v>377</v>
      </c>
      <c r="E2562" t="str">
        <f>_xlfn.XLOOKUP(Table1[[#This Row],[Product_ID]],[1]!Table1[Product_ID],[1]!Table1[Product_Name])</f>
        <v>Sports Product 2</v>
      </c>
      <c r="F2562" t="str">
        <f>_xlfn.XLOOKUP(Table1[[#This Row],[Product_ID]],[1]!Table1[Product_ID],[1]!Table1[Category])</f>
        <v>Sports</v>
      </c>
      <c r="G2562">
        <f>_xlfn.XLOOKUP(Table1[[#This Row],[Product_ID]],[1]!Table1[Product_ID],[1]!Table1[Unit_Price])</f>
        <v>4241</v>
      </c>
      <c r="H2562">
        <f>_xlfn.XLOOKUP(Table1[[#This Row],[Product_ID]],[1]!Table1[Product_ID],[1]!Table1[Cost])</f>
        <v>2120.5</v>
      </c>
      <c r="I2562">
        <v>2</v>
      </c>
      <c r="J2562">
        <v>0</v>
      </c>
      <c r="K2562">
        <f>Table1[[#This Row],[Quantity]]*Table1[[#This Row],[Unit_Price]]</f>
        <v>8482</v>
      </c>
      <c r="L2562">
        <f>Table1[[#This Row],[Quantity]]*Table1[[#This Row],[Cost]]</f>
        <v>4241</v>
      </c>
      <c r="M2562">
        <f>Table1[[#This Row],[Sales]]-Table1[[#This Row],[Total_Cost]]</f>
        <v>4241</v>
      </c>
      <c r="N2562" s="1">
        <f>Table1[[#This Row],[Profit]]/Table1[[#This Row],[Sales]]</f>
        <v>0.5</v>
      </c>
      <c r="O2562" t="str">
        <f>TEXT(Table1[[#This Row],[Order_Date]],"mmmm")</f>
        <v>December</v>
      </c>
      <c r="P2562">
        <f>YEAR(Table1[[#This Row],[Order_Date]])</f>
        <v>2025</v>
      </c>
      <c r="Q2562" t="str">
        <f>"Q"&amp;ROUNDUP(MONTH(Table1[[#This Row],[Order_Date]])/3,0)</f>
        <v>Q4</v>
      </c>
    </row>
    <row r="2563" spans="1:17" x14ac:dyDescent="0.25">
      <c r="A2563" t="s">
        <v>4285</v>
      </c>
      <c r="B2563" t="s">
        <v>1322</v>
      </c>
      <c r="C2563" t="s">
        <v>692</v>
      </c>
      <c r="D2563" t="s">
        <v>264</v>
      </c>
      <c r="E2563" t="str">
        <f>_xlfn.XLOOKUP(Table1[[#This Row],[Product_ID]],[1]!Table1[Product_ID],[1]!Table1[Product_Name])</f>
        <v>Clothing Product 96</v>
      </c>
      <c r="F2563" t="str">
        <f>_xlfn.XLOOKUP(Table1[[#This Row],[Product_ID]],[1]!Table1[Product_ID],[1]!Table1[Category])</f>
        <v>Clothing</v>
      </c>
      <c r="G2563">
        <f>_xlfn.XLOOKUP(Table1[[#This Row],[Product_ID]],[1]!Table1[Product_ID],[1]!Table1[Unit_Price])</f>
        <v>483</v>
      </c>
      <c r="H2563">
        <f>_xlfn.XLOOKUP(Table1[[#This Row],[Product_ID]],[1]!Table1[Product_ID],[1]!Table1[Cost])</f>
        <v>289.8</v>
      </c>
      <c r="I2563">
        <v>1</v>
      </c>
      <c r="J2563">
        <v>10</v>
      </c>
      <c r="K2563">
        <f>Table1[[#This Row],[Quantity]]*Table1[[#This Row],[Unit_Price]]</f>
        <v>483</v>
      </c>
      <c r="L2563">
        <f>Table1[[#This Row],[Quantity]]*Table1[[#This Row],[Cost]]</f>
        <v>289.8</v>
      </c>
      <c r="M2563">
        <f>Table1[[#This Row],[Sales]]-Table1[[#This Row],[Total_Cost]]</f>
        <v>193.2</v>
      </c>
      <c r="N2563" s="1">
        <f>Table1[[#This Row],[Profit]]/Table1[[#This Row],[Sales]]</f>
        <v>0.39999999999999997</v>
      </c>
      <c r="O2563" t="str">
        <f>TEXT(Table1[[#This Row],[Order_Date]],"mmmm")</f>
        <v>July</v>
      </c>
      <c r="P2563">
        <f>YEAR(Table1[[#This Row],[Order_Date]])</f>
        <v>2024</v>
      </c>
      <c r="Q2563" t="str">
        <f>"Q"&amp;ROUNDUP(MONTH(Table1[[#This Row],[Order_Date]])/3,0)</f>
        <v>Q3</v>
      </c>
    </row>
    <row r="2564" spans="1:17" x14ac:dyDescent="0.25">
      <c r="A2564" t="s">
        <v>4286</v>
      </c>
      <c r="B2564" t="s">
        <v>364</v>
      </c>
      <c r="C2564" t="s">
        <v>1411</v>
      </c>
      <c r="D2564" t="s">
        <v>230</v>
      </c>
      <c r="E2564" t="str">
        <f>_xlfn.XLOOKUP(Table1[[#This Row],[Product_ID]],[1]!Table1[Product_ID],[1]!Table1[Product_Name])</f>
        <v>Beauty Product 16</v>
      </c>
      <c r="F2564" t="str">
        <f>_xlfn.XLOOKUP(Table1[[#This Row],[Product_ID]],[1]!Table1[Product_ID],[1]!Table1[Category])</f>
        <v>Beauty</v>
      </c>
      <c r="G2564">
        <f>_xlfn.XLOOKUP(Table1[[#This Row],[Product_ID]],[1]!Table1[Product_ID],[1]!Table1[Unit_Price])</f>
        <v>1591</v>
      </c>
      <c r="H2564">
        <f>_xlfn.XLOOKUP(Table1[[#This Row],[Product_ID]],[1]!Table1[Product_ID],[1]!Table1[Cost])</f>
        <v>1113.7</v>
      </c>
      <c r="I2564">
        <v>5</v>
      </c>
      <c r="J2564">
        <v>5</v>
      </c>
      <c r="K2564">
        <f>Table1[[#This Row],[Quantity]]*Table1[[#This Row],[Unit_Price]]</f>
        <v>7955</v>
      </c>
      <c r="L2564">
        <f>Table1[[#This Row],[Quantity]]*Table1[[#This Row],[Cost]]</f>
        <v>5568.5</v>
      </c>
      <c r="M2564">
        <f>Table1[[#This Row],[Sales]]-Table1[[#This Row],[Total_Cost]]</f>
        <v>2386.5</v>
      </c>
      <c r="N2564" s="1">
        <f>Table1[[#This Row],[Profit]]/Table1[[#This Row],[Sales]]</f>
        <v>0.3</v>
      </c>
      <c r="O2564" t="str">
        <f>TEXT(Table1[[#This Row],[Order_Date]],"mmmm")</f>
        <v>July</v>
      </c>
      <c r="P2564">
        <f>YEAR(Table1[[#This Row],[Order_Date]])</f>
        <v>2025</v>
      </c>
      <c r="Q2564" t="str">
        <f>"Q"&amp;ROUNDUP(MONTH(Table1[[#This Row],[Order_Date]])/3,0)</f>
        <v>Q3</v>
      </c>
    </row>
    <row r="2565" spans="1:17" x14ac:dyDescent="0.25">
      <c r="A2565" t="s">
        <v>4287</v>
      </c>
      <c r="B2565" t="s">
        <v>201</v>
      </c>
      <c r="C2565" t="s">
        <v>2423</v>
      </c>
      <c r="D2565" t="s">
        <v>1526</v>
      </c>
      <c r="E2565" t="str">
        <f>_xlfn.XLOOKUP(Table1[[#This Row],[Product_ID]],[1]!Table1[Product_ID],[1]!Table1[Product_Name])</f>
        <v>Electronics Product 6</v>
      </c>
      <c r="F2565" t="str">
        <f>_xlfn.XLOOKUP(Table1[[#This Row],[Product_ID]],[1]!Table1[Product_ID],[1]!Table1[Category])</f>
        <v>Electronics</v>
      </c>
      <c r="G2565">
        <f>_xlfn.XLOOKUP(Table1[[#This Row],[Product_ID]],[1]!Table1[Product_ID],[1]!Table1[Unit_Price])</f>
        <v>18855</v>
      </c>
      <c r="H2565">
        <f>_xlfn.XLOOKUP(Table1[[#This Row],[Product_ID]],[1]!Table1[Product_ID],[1]!Table1[Cost])</f>
        <v>9427.5</v>
      </c>
      <c r="I2565">
        <v>4</v>
      </c>
      <c r="J2565">
        <v>20</v>
      </c>
      <c r="K2565">
        <f>Table1[[#This Row],[Quantity]]*Table1[[#This Row],[Unit_Price]]</f>
        <v>75420</v>
      </c>
      <c r="L2565">
        <f>Table1[[#This Row],[Quantity]]*Table1[[#This Row],[Cost]]</f>
        <v>37710</v>
      </c>
      <c r="M2565">
        <f>Table1[[#This Row],[Sales]]-Table1[[#This Row],[Total_Cost]]</f>
        <v>37710</v>
      </c>
      <c r="N2565" s="1">
        <f>Table1[[#This Row],[Profit]]/Table1[[#This Row],[Sales]]</f>
        <v>0.5</v>
      </c>
      <c r="O2565" t="str">
        <f>TEXT(Table1[[#This Row],[Order_Date]],"mmmm")</f>
        <v>April</v>
      </c>
      <c r="P2565">
        <f>YEAR(Table1[[#This Row],[Order_Date]])</f>
        <v>2024</v>
      </c>
      <c r="Q2565" t="str">
        <f>"Q"&amp;ROUNDUP(MONTH(Table1[[#This Row],[Order_Date]])/3,0)</f>
        <v>Q2</v>
      </c>
    </row>
    <row r="2566" spans="1:17" x14ac:dyDescent="0.25">
      <c r="A2566" t="s">
        <v>4288</v>
      </c>
      <c r="B2566" t="s">
        <v>4289</v>
      </c>
      <c r="C2566" t="s">
        <v>1089</v>
      </c>
      <c r="D2566" t="s">
        <v>615</v>
      </c>
      <c r="E2566" t="str">
        <f>_xlfn.XLOOKUP(Table1[[#This Row],[Product_ID]],[1]!Table1[Product_ID],[1]!Table1[Product_Name])</f>
        <v>Home &amp; Kitchen Product 92</v>
      </c>
      <c r="F2566" t="str">
        <f>_xlfn.XLOOKUP(Table1[[#This Row],[Product_ID]],[1]!Table1[Product_ID],[1]!Table1[Category])</f>
        <v>Home &amp; Kitchen</v>
      </c>
      <c r="G2566">
        <f>_xlfn.XLOOKUP(Table1[[#This Row],[Product_ID]],[1]!Table1[Product_ID],[1]!Table1[Unit_Price])</f>
        <v>7315</v>
      </c>
      <c r="H2566">
        <f>_xlfn.XLOOKUP(Table1[[#This Row],[Product_ID]],[1]!Table1[Product_ID],[1]!Table1[Cost])</f>
        <v>4389</v>
      </c>
      <c r="I2566">
        <v>2</v>
      </c>
      <c r="J2566">
        <v>20</v>
      </c>
      <c r="K2566">
        <f>Table1[[#This Row],[Quantity]]*Table1[[#This Row],[Unit_Price]]</f>
        <v>14630</v>
      </c>
      <c r="L2566">
        <f>Table1[[#This Row],[Quantity]]*Table1[[#This Row],[Cost]]</f>
        <v>8778</v>
      </c>
      <c r="M2566">
        <f>Table1[[#This Row],[Sales]]-Table1[[#This Row],[Total_Cost]]</f>
        <v>5852</v>
      </c>
      <c r="N2566" s="1">
        <f>Table1[[#This Row],[Profit]]/Table1[[#This Row],[Sales]]</f>
        <v>0.4</v>
      </c>
      <c r="O2566" t="str">
        <f>TEXT(Table1[[#This Row],[Order_Date]],"mmmm")</f>
        <v>March</v>
      </c>
      <c r="P2566">
        <f>YEAR(Table1[[#This Row],[Order_Date]])</f>
        <v>2024</v>
      </c>
      <c r="Q2566" t="str">
        <f>"Q"&amp;ROUNDUP(MONTH(Table1[[#This Row],[Order_Date]])/3,0)</f>
        <v>Q1</v>
      </c>
    </row>
    <row r="2567" spans="1:17" x14ac:dyDescent="0.25">
      <c r="A2567" t="s">
        <v>4290</v>
      </c>
      <c r="B2567" t="s">
        <v>580</v>
      </c>
      <c r="C2567" t="s">
        <v>1577</v>
      </c>
      <c r="D2567" t="s">
        <v>385</v>
      </c>
      <c r="E2567" t="str">
        <f>_xlfn.XLOOKUP(Table1[[#This Row],[Product_ID]],[1]!Table1[Product_ID],[1]!Table1[Product_Name])</f>
        <v>Sports Product 54</v>
      </c>
      <c r="F2567" t="str">
        <f>_xlfn.XLOOKUP(Table1[[#This Row],[Product_ID]],[1]!Table1[Product_ID],[1]!Table1[Category])</f>
        <v>Sports</v>
      </c>
      <c r="G2567">
        <f>_xlfn.XLOOKUP(Table1[[#This Row],[Product_ID]],[1]!Table1[Product_ID],[1]!Table1[Unit_Price])</f>
        <v>611</v>
      </c>
      <c r="H2567">
        <f>_xlfn.XLOOKUP(Table1[[#This Row],[Product_ID]],[1]!Table1[Product_ID],[1]!Table1[Cost])</f>
        <v>427.7</v>
      </c>
      <c r="I2567">
        <v>5</v>
      </c>
      <c r="J2567">
        <v>10</v>
      </c>
      <c r="K2567">
        <f>Table1[[#This Row],[Quantity]]*Table1[[#This Row],[Unit_Price]]</f>
        <v>3055</v>
      </c>
      <c r="L2567">
        <f>Table1[[#This Row],[Quantity]]*Table1[[#This Row],[Cost]]</f>
        <v>2138.5</v>
      </c>
      <c r="M2567">
        <f>Table1[[#This Row],[Sales]]-Table1[[#This Row],[Total_Cost]]</f>
        <v>916.5</v>
      </c>
      <c r="N2567" s="1">
        <f>Table1[[#This Row],[Profit]]/Table1[[#This Row],[Sales]]</f>
        <v>0.3</v>
      </c>
      <c r="O2567" t="str">
        <f>TEXT(Table1[[#This Row],[Order_Date]],"mmmm")</f>
        <v>June</v>
      </c>
      <c r="P2567">
        <f>YEAR(Table1[[#This Row],[Order_Date]])</f>
        <v>2025</v>
      </c>
      <c r="Q2567" t="str">
        <f>"Q"&amp;ROUNDUP(MONTH(Table1[[#This Row],[Order_Date]])/3,0)</f>
        <v>Q2</v>
      </c>
    </row>
    <row r="2568" spans="1:17" x14ac:dyDescent="0.25">
      <c r="A2568" t="s">
        <v>4291</v>
      </c>
      <c r="B2568" t="s">
        <v>984</v>
      </c>
      <c r="C2568" t="s">
        <v>3102</v>
      </c>
      <c r="D2568" t="s">
        <v>313</v>
      </c>
      <c r="E2568" t="str">
        <f>_xlfn.XLOOKUP(Table1[[#This Row],[Product_ID]],[1]!Table1[Product_ID],[1]!Table1[Product_Name])</f>
        <v>Sports Product 44</v>
      </c>
      <c r="F2568" t="str">
        <f>_xlfn.XLOOKUP(Table1[[#This Row],[Product_ID]],[1]!Table1[Product_ID],[1]!Table1[Category])</f>
        <v>Sports</v>
      </c>
      <c r="G2568">
        <f>_xlfn.XLOOKUP(Table1[[#This Row],[Product_ID]],[1]!Table1[Product_ID],[1]!Table1[Unit_Price])</f>
        <v>5008</v>
      </c>
      <c r="H2568">
        <f>_xlfn.XLOOKUP(Table1[[#This Row],[Product_ID]],[1]!Table1[Product_ID],[1]!Table1[Cost])</f>
        <v>3505.6</v>
      </c>
      <c r="I2568">
        <v>3</v>
      </c>
      <c r="J2568">
        <v>0</v>
      </c>
      <c r="K2568">
        <f>Table1[[#This Row],[Quantity]]*Table1[[#This Row],[Unit_Price]]</f>
        <v>15024</v>
      </c>
      <c r="L2568">
        <f>Table1[[#This Row],[Quantity]]*Table1[[#This Row],[Cost]]</f>
        <v>10516.8</v>
      </c>
      <c r="M2568">
        <f>Table1[[#This Row],[Sales]]-Table1[[#This Row],[Total_Cost]]</f>
        <v>4507.2000000000007</v>
      </c>
      <c r="N2568" s="1">
        <f>Table1[[#This Row],[Profit]]/Table1[[#This Row],[Sales]]</f>
        <v>0.30000000000000004</v>
      </c>
      <c r="O2568" t="str">
        <f>TEXT(Table1[[#This Row],[Order_Date]],"mmmm")</f>
        <v>January</v>
      </c>
      <c r="P2568">
        <f>YEAR(Table1[[#This Row],[Order_Date]])</f>
        <v>2024</v>
      </c>
      <c r="Q2568" t="str">
        <f>"Q"&amp;ROUNDUP(MONTH(Table1[[#This Row],[Order_Date]])/3,0)</f>
        <v>Q1</v>
      </c>
    </row>
    <row r="2569" spans="1:17" x14ac:dyDescent="0.25">
      <c r="A2569" t="s">
        <v>4292</v>
      </c>
      <c r="B2569" t="s">
        <v>3624</v>
      </c>
      <c r="C2569" t="s">
        <v>1351</v>
      </c>
      <c r="D2569" t="s">
        <v>164</v>
      </c>
      <c r="E2569" t="str">
        <f>_xlfn.XLOOKUP(Table1[[#This Row],[Product_ID]],[1]!Table1[Product_ID],[1]!Table1[Product_Name])</f>
        <v>Home &amp; Kitchen Product 11</v>
      </c>
      <c r="F2569" t="str">
        <f>_xlfn.XLOOKUP(Table1[[#This Row],[Product_ID]],[1]!Table1[Product_ID],[1]!Table1[Category])</f>
        <v>Home &amp; Kitchen</v>
      </c>
      <c r="G2569">
        <f>_xlfn.XLOOKUP(Table1[[#This Row],[Product_ID]],[1]!Table1[Product_ID],[1]!Table1[Unit_Price])</f>
        <v>4339</v>
      </c>
      <c r="H2569">
        <f>_xlfn.XLOOKUP(Table1[[#This Row],[Product_ID]],[1]!Table1[Product_ID],[1]!Table1[Cost])</f>
        <v>2169.5</v>
      </c>
      <c r="I2569">
        <v>5</v>
      </c>
      <c r="J2569">
        <v>15</v>
      </c>
      <c r="K2569">
        <f>Table1[[#This Row],[Quantity]]*Table1[[#This Row],[Unit_Price]]</f>
        <v>21695</v>
      </c>
      <c r="L2569">
        <f>Table1[[#This Row],[Quantity]]*Table1[[#This Row],[Cost]]</f>
        <v>10847.5</v>
      </c>
      <c r="M2569">
        <f>Table1[[#This Row],[Sales]]-Table1[[#This Row],[Total_Cost]]</f>
        <v>10847.5</v>
      </c>
      <c r="N2569" s="1">
        <f>Table1[[#This Row],[Profit]]/Table1[[#This Row],[Sales]]</f>
        <v>0.5</v>
      </c>
      <c r="O2569" t="str">
        <f>TEXT(Table1[[#This Row],[Order_Date]],"mmmm")</f>
        <v>February</v>
      </c>
      <c r="P2569">
        <f>YEAR(Table1[[#This Row],[Order_Date]])</f>
        <v>2025</v>
      </c>
      <c r="Q2569" t="str">
        <f>"Q"&amp;ROUNDUP(MONTH(Table1[[#This Row],[Order_Date]])/3,0)</f>
        <v>Q1</v>
      </c>
    </row>
    <row r="2570" spans="1:17" x14ac:dyDescent="0.25">
      <c r="A2570" t="s">
        <v>4293</v>
      </c>
      <c r="B2570" t="s">
        <v>3584</v>
      </c>
      <c r="C2570" t="s">
        <v>4294</v>
      </c>
      <c r="D2570" t="s">
        <v>59</v>
      </c>
      <c r="E2570" t="str">
        <f>_xlfn.XLOOKUP(Table1[[#This Row],[Product_ID]],[1]!Table1[Product_ID],[1]!Table1[Product_Name])</f>
        <v>Sports Product 23</v>
      </c>
      <c r="F2570" t="str">
        <f>_xlfn.XLOOKUP(Table1[[#This Row],[Product_ID]],[1]!Table1[Product_ID],[1]!Table1[Category])</f>
        <v>Sports</v>
      </c>
      <c r="G2570">
        <f>_xlfn.XLOOKUP(Table1[[#This Row],[Product_ID]],[1]!Table1[Product_ID],[1]!Table1[Unit_Price])</f>
        <v>4437</v>
      </c>
      <c r="H2570">
        <f>_xlfn.XLOOKUP(Table1[[#This Row],[Product_ID]],[1]!Table1[Product_ID],[1]!Table1[Cost])</f>
        <v>2662.2</v>
      </c>
      <c r="I2570">
        <v>2</v>
      </c>
      <c r="J2570">
        <v>15</v>
      </c>
      <c r="K2570">
        <f>Table1[[#This Row],[Quantity]]*Table1[[#This Row],[Unit_Price]]</f>
        <v>8874</v>
      </c>
      <c r="L2570">
        <f>Table1[[#This Row],[Quantity]]*Table1[[#This Row],[Cost]]</f>
        <v>5324.4</v>
      </c>
      <c r="M2570">
        <f>Table1[[#This Row],[Sales]]-Table1[[#This Row],[Total_Cost]]</f>
        <v>3549.6000000000004</v>
      </c>
      <c r="N2570" s="1">
        <f>Table1[[#This Row],[Profit]]/Table1[[#This Row],[Sales]]</f>
        <v>0.4</v>
      </c>
      <c r="O2570" t="str">
        <f>TEXT(Table1[[#This Row],[Order_Date]],"mmmm")</f>
        <v>March</v>
      </c>
      <c r="P2570">
        <f>YEAR(Table1[[#This Row],[Order_Date]])</f>
        <v>2024</v>
      </c>
      <c r="Q2570" t="str">
        <f>"Q"&amp;ROUNDUP(MONTH(Table1[[#This Row],[Order_Date]])/3,0)</f>
        <v>Q1</v>
      </c>
    </row>
    <row r="2571" spans="1:17" x14ac:dyDescent="0.25">
      <c r="A2571" t="s">
        <v>4295</v>
      </c>
      <c r="B2571" t="s">
        <v>3587</v>
      </c>
      <c r="C2571" t="s">
        <v>300</v>
      </c>
      <c r="D2571" t="s">
        <v>96</v>
      </c>
      <c r="E2571" t="str">
        <f>_xlfn.XLOOKUP(Table1[[#This Row],[Product_ID]],[1]!Table1[Product_ID],[1]!Table1[Product_Name])</f>
        <v>Electronics Product 91</v>
      </c>
      <c r="F2571" t="str">
        <f>_xlfn.XLOOKUP(Table1[[#This Row],[Product_ID]],[1]!Table1[Product_ID],[1]!Table1[Category])</f>
        <v>Electronics</v>
      </c>
      <c r="G2571">
        <f>_xlfn.XLOOKUP(Table1[[#This Row],[Product_ID]],[1]!Table1[Product_ID],[1]!Table1[Unit_Price])</f>
        <v>45348</v>
      </c>
      <c r="H2571">
        <f>_xlfn.XLOOKUP(Table1[[#This Row],[Product_ID]],[1]!Table1[Product_ID],[1]!Table1[Cost])</f>
        <v>27208.799999999999</v>
      </c>
      <c r="I2571">
        <v>2</v>
      </c>
      <c r="J2571">
        <v>20</v>
      </c>
      <c r="K2571">
        <f>Table1[[#This Row],[Quantity]]*Table1[[#This Row],[Unit_Price]]</f>
        <v>90696</v>
      </c>
      <c r="L2571">
        <f>Table1[[#This Row],[Quantity]]*Table1[[#This Row],[Cost]]</f>
        <v>54417.599999999999</v>
      </c>
      <c r="M2571">
        <f>Table1[[#This Row],[Sales]]-Table1[[#This Row],[Total_Cost]]</f>
        <v>36278.400000000001</v>
      </c>
      <c r="N2571" s="1">
        <f>Table1[[#This Row],[Profit]]/Table1[[#This Row],[Sales]]</f>
        <v>0.4</v>
      </c>
      <c r="O2571" t="str">
        <f>TEXT(Table1[[#This Row],[Order_Date]],"mmmm")</f>
        <v>October</v>
      </c>
      <c r="P2571">
        <f>YEAR(Table1[[#This Row],[Order_Date]])</f>
        <v>2024</v>
      </c>
      <c r="Q2571" t="str">
        <f>"Q"&amp;ROUNDUP(MONTH(Table1[[#This Row],[Order_Date]])/3,0)</f>
        <v>Q4</v>
      </c>
    </row>
    <row r="2572" spans="1:17" x14ac:dyDescent="0.25">
      <c r="A2572" t="s">
        <v>4296</v>
      </c>
      <c r="B2572" t="s">
        <v>1295</v>
      </c>
      <c r="C2572" t="s">
        <v>716</v>
      </c>
      <c r="D2572" t="s">
        <v>244</v>
      </c>
      <c r="E2572" t="str">
        <f>_xlfn.XLOOKUP(Table1[[#This Row],[Product_ID]],[1]!Table1[Product_ID],[1]!Table1[Product_Name])</f>
        <v>Beauty Product 100</v>
      </c>
      <c r="F2572" t="str">
        <f>_xlfn.XLOOKUP(Table1[[#This Row],[Product_ID]],[1]!Table1[Product_ID],[1]!Table1[Category])</f>
        <v>Beauty</v>
      </c>
      <c r="G2572">
        <f>_xlfn.XLOOKUP(Table1[[#This Row],[Product_ID]],[1]!Table1[Product_ID],[1]!Table1[Unit_Price])</f>
        <v>2523</v>
      </c>
      <c r="H2572">
        <f>_xlfn.XLOOKUP(Table1[[#This Row],[Product_ID]],[1]!Table1[Product_ID],[1]!Table1[Cost])</f>
        <v>1766.1</v>
      </c>
      <c r="I2572">
        <v>5</v>
      </c>
      <c r="J2572">
        <v>20</v>
      </c>
      <c r="K2572">
        <f>Table1[[#This Row],[Quantity]]*Table1[[#This Row],[Unit_Price]]</f>
        <v>12615</v>
      </c>
      <c r="L2572">
        <f>Table1[[#This Row],[Quantity]]*Table1[[#This Row],[Cost]]</f>
        <v>8830.5</v>
      </c>
      <c r="M2572">
        <f>Table1[[#This Row],[Sales]]-Table1[[#This Row],[Total_Cost]]</f>
        <v>3784.5</v>
      </c>
      <c r="N2572" s="1">
        <f>Table1[[#This Row],[Profit]]/Table1[[#This Row],[Sales]]</f>
        <v>0.3</v>
      </c>
      <c r="O2572" t="str">
        <f>TEXT(Table1[[#This Row],[Order_Date]],"mmmm")</f>
        <v>August</v>
      </c>
      <c r="P2572">
        <f>YEAR(Table1[[#This Row],[Order_Date]])</f>
        <v>2024</v>
      </c>
      <c r="Q2572" t="str">
        <f>"Q"&amp;ROUNDUP(MONTH(Table1[[#This Row],[Order_Date]])/3,0)</f>
        <v>Q3</v>
      </c>
    </row>
    <row r="2573" spans="1:17" x14ac:dyDescent="0.25">
      <c r="A2573" t="s">
        <v>4297</v>
      </c>
      <c r="B2573" t="s">
        <v>4247</v>
      </c>
      <c r="C2573" t="s">
        <v>1260</v>
      </c>
      <c r="D2573" t="s">
        <v>502</v>
      </c>
      <c r="E2573" t="str">
        <f>_xlfn.XLOOKUP(Table1[[#This Row],[Product_ID]],[1]!Table1[Product_ID],[1]!Table1[Product_Name])</f>
        <v>Beauty Product 42</v>
      </c>
      <c r="F2573" t="str">
        <f>_xlfn.XLOOKUP(Table1[[#This Row],[Product_ID]],[1]!Table1[Product_ID],[1]!Table1[Category])</f>
        <v>Beauty</v>
      </c>
      <c r="G2573">
        <f>_xlfn.XLOOKUP(Table1[[#This Row],[Product_ID]],[1]!Table1[Product_ID],[1]!Table1[Unit_Price])</f>
        <v>2758</v>
      </c>
      <c r="H2573">
        <f>_xlfn.XLOOKUP(Table1[[#This Row],[Product_ID]],[1]!Table1[Product_ID],[1]!Table1[Cost])</f>
        <v>1379</v>
      </c>
      <c r="I2573">
        <v>4</v>
      </c>
      <c r="J2573">
        <v>10</v>
      </c>
      <c r="K2573">
        <f>Table1[[#This Row],[Quantity]]*Table1[[#This Row],[Unit_Price]]</f>
        <v>11032</v>
      </c>
      <c r="L2573">
        <f>Table1[[#This Row],[Quantity]]*Table1[[#This Row],[Cost]]</f>
        <v>5516</v>
      </c>
      <c r="M2573">
        <f>Table1[[#This Row],[Sales]]-Table1[[#This Row],[Total_Cost]]</f>
        <v>5516</v>
      </c>
      <c r="N2573" s="1">
        <f>Table1[[#This Row],[Profit]]/Table1[[#This Row],[Sales]]</f>
        <v>0.5</v>
      </c>
      <c r="O2573" t="str">
        <f>TEXT(Table1[[#This Row],[Order_Date]],"mmmm")</f>
        <v>June</v>
      </c>
      <c r="P2573">
        <f>YEAR(Table1[[#This Row],[Order_Date]])</f>
        <v>2024</v>
      </c>
      <c r="Q2573" t="str">
        <f>"Q"&amp;ROUNDUP(MONTH(Table1[[#This Row],[Order_Date]])/3,0)</f>
        <v>Q2</v>
      </c>
    </row>
    <row r="2574" spans="1:17" x14ac:dyDescent="0.25">
      <c r="A2574" t="s">
        <v>4298</v>
      </c>
      <c r="B2574" t="s">
        <v>3587</v>
      </c>
      <c r="C2574" t="s">
        <v>4114</v>
      </c>
      <c r="D2574" t="s">
        <v>9</v>
      </c>
      <c r="E2574" t="str">
        <f>_xlfn.XLOOKUP(Table1[[#This Row],[Product_ID]],[1]!Table1[Product_ID],[1]!Table1[Product_Name])</f>
        <v>Home &amp; Kitchen Product 10</v>
      </c>
      <c r="F2574" t="str">
        <f>_xlfn.XLOOKUP(Table1[[#This Row],[Product_ID]],[1]!Table1[Product_ID],[1]!Table1[Category])</f>
        <v>Home &amp; Kitchen</v>
      </c>
      <c r="G2574">
        <f>_xlfn.XLOOKUP(Table1[[#This Row],[Product_ID]],[1]!Table1[Product_ID],[1]!Table1[Unit_Price])</f>
        <v>10936</v>
      </c>
      <c r="H2574">
        <f>_xlfn.XLOOKUP(Table1[[#This Row],[Product_ID]],[1]!Table1[Product_ID],[1]!Table1[Cost])</f>
        <v>6561.6</v>
      </c>
      <c r="I2574">
        <v>5</v>
      </c>
      <c r="J2574">
        <v>15</v>
      </c>
      <c r="K2574">
        <f>Table1[[#This Row],[Quantity]]*Table1[[#This Row],[Unit_Price]]</f>
        <v>54680</v>
      </c>
      <c r="L2574">
        <f>Table1[[#This Row],[Quantity]]*Table1[[#This Row],[Cost]]</f>
        <v>32808</v>
      </c>
      <c r="M2574">
        <f>Table1[[#This Row],[Sales]]-Table1[[#This Row],[Total_Cost]]</f>
        <v>21872</v>
      </c>
      <c r="N2574" s="1">
        <f>Table1[[#This Row],[Profit]]/Table1[[#This Row],[Sales]]</f>
        <v>0.4</v>
      </c>
      <c r="O2574" t="str">
        <f>TEXT(Table1[[#This Row],[Order_Date]],"mmmm")</f>
        <v>October</v>
      </c>
      <c r="P2574">
        <f>YEAR(Table1[[#This Row],[Order_Date]])</f>
        <v>2024</v>
      </c>
      <c r="Q2574" t="str">
        <f>"Q"&amp;ROUNDUP(MONTH(Table1[[#This Row],[Order_Date]])/3,0)</f>
        <v>Q4</v>
      </c>
    </row>
    <row r="2575" spans="1:17" x14ac:dyDescent="0.25">
      <c r="A2575" t="s">
        <v>4299</v>
      </c>
      <c r="B2575" t="s">
        <v>2398</v>
      </c>
      <c r="C2575" t="s">
        <v>490</v>
      </c>
      <c r="D2575" t="s">
        <v>111</v>
      </c>
      <c r="E2575" t="str">
        <f>_xlfn.XLOOKUP(Table1[[#This Row],[Product_ID]],[1]!Table1[Product_ID],[1]!Table1[Product_Name])</f>
        <v>Sports Product 20</v>
      </c>
      <c r="F2575" t="str">
        <f>_xlfn.XLOOKUP(Table1[[#This Row],[Product_ID]],[1]!Table1[Product_ID],[1]!Table1[Category])</f>
        <v>Sports</v>
      </c>
      <c r="G2575">
        <f>_xlfn.XLOOKUP(Table1[[#This Row],[Product_ID]],[1]!Table1[Product_ID],[1]!Table1[Unit_Price])</f>
        <v>11647</v>
      </c>
      <c r="H2575">
        <f>_xlfn.XLOOKUP(Table1[[#This Row],[Product_ID]],[1]!Table1[Product_ID],[1]!Table1[Cost])</f>
        <v>8152.9</v>
      </c>
      <c r="I2575">
        <v>4</v>
      </c>
      <c r="J2575">
        <v>0</v>
      </c>
      <c r="K2575">
        <f>Table1[[#This Row],[Quantity]]*Table1[[#This Row],[Unit_Price]]</f>
        <v>46588</v>
      </c>
      <c r="L2575">
        <f>Table1[[#This Row],[Quantity]]*Table1[[#This Row],[Cost]]</f>
        <v>32611.599999999999</v>
      </c>
      <c r="M2575">
        <f>Table1[[#This Row],[Sales]]-Table1[[#This Row],[Total_Cost]]</f>
        <v>13976.400000000001</v>
      </c>
      <c r="N2575" s="1">
        <f>Table1[[#This Row],[Profit]]/Table1[[#This Row],[Sales]]</f>
        <v>0.30000000000000004</v>
      </c>
      <c r="O2575" t="str">
        <f>TEXT(Table1[[#This Row],[Order_Date]],"mmmm")</f>
        <v>November</v>
      </c>
      <c r="P2575">
        <f>YEAR(Table1[[#This Row],[Order_Date]])</f>
        <v>2025</v>
      </c>
      <c r="Q2575" t="str">
        <f>"Q"&amp;ROUNDUP(MONTH(Table1[[#This Row],[Order_Date]])/3,0)</f>
        <v>Q4</v>
      </c>
    </row>
    <row r="2576" spans="1:17" x14ac:dyDescent="0.25">
      <c r="A2576" t="s">
        <v>4300</v>
      </c>
      <c r="B2576" t="s">
        <v>2734</v>
      </c>
      <c r="C2576" t="s">
        <v>2918</v>
      </c>
      <c r="D2576" t="s">
        <v>409</v>
      </c>
      <c r="E2576" t="str">
        <f>_xlfn.XLOOKUP(Table1[[#This Row],[Product_ID]],[1]!Table1[Product_ID],[1]!Table1[Product_Name])</f>
        <v>Home &amp; Kitchen Product 68</v>
      </c>
      <c r="F2576" t="str">
        <f>_xlfn.XLOOKUP(Table1[[#This Row],[Product_ID]],[1]!Table1[Product_ID],[1]!Table1[Category])</f>
        <v>Home &amp; Kitchen</v>
      </c>
      <c r="G2576">
        <f>_xlfn.XLOOKUP(Table1[[#This Row],[Product_ID]],[1]!Table1[Product_ID],[1]!Table1[Unit_Price])</f>
        <v>7252</v>
      </c>
      <c r="H2576">
        <f>_xlfn.XLOOKUP(Table1[[#This Row],[Product_ID]],[1]!Table1[Product_ID],[1]!Table1[Cost])</f>
        <v>3626</v>
      </c>
      <c r="I2576">
        <v>3</v>
      </c>
      <c r="J2576">
        <v>5</v>
      </c>
      <c r="K2576">
        <f>Table1[[#This Row],[Quantity]]*Table1[[#This Row],[Unit_Price]]</f>
        <v>21756</v>
      </c>
      <c r="L2576">
        <f>Table1[[#This Row],[Quantity]]*Table1[[#This Row],[Cost]]</f>
        <v>10878</v>
      </c>
      <c r="M2576">
        <f>Table1[[#This Row],[Sales]]-Table1[[#This Row],[Total_Cost]]</f>
        <v>10878</v>
      </c>
      <c r="N2576" s="1">
        <f>Table1[[#This Row],[Profit]]/Table1[[#This Row],[Sales]]</f>
        <v>0.5</v>
      </c>
      <c r="O2576" t="str">
        <f>TEXT(Table1[[#This Row],[Order_Date]],"mmmm")</f>
        <v>March</v>
      </c>
      <c r="P2576">
        <f>YEAR(Table1[[#This Row],[Order_Date]])</f>
        <v>2025</v>
      </c>
      <c r="Q2576" t="str">
        <f>"Q"&amp;ROUNDUP(MONTH(Table1[[#This Row],[Order_Date]])/3,0)</f>
        <v>Q1</v>
      </c>
    </row>
    <row r="2577" spans="1:17" x14ac:dyDescent="0.25">
      <c r="A2577" t="s">
        <v>4301</v>
      </c>
      <c r="B2577" t="s">
        <v>3624</v>
      </c>
      <c r="C2577" t="s">
        <v>447</v>
      </c>
      <c r="D2577" t="s">
        <v>223</v>
      </c>
      <c r="E2577" t="str">
        <f>_xlfn.XLOOKUP(Table1[[#This Row],[Product_ID]],[1]!Table1[Product_ID],[1]!Table1[Product_Name])</f>
        <v>Clothing Product 48</v>
      </c>
      <c r="F2577" t="str">
        <f>_xlfn.XLOOKUP(Table1[[#This Row],[Product_ID]],[1]!Table1[Product_ID],[1]!Table1[Category])</f>
        <v>Clothing</v>
      </c>
      <c r="G2577">
        <f>_xlfn.XLOOKUP(Table1[[#This Row],[Product_ID]],[1]!Table1[Product_ID],[1]!Table1[Unit_Price])</f>
        <v>2190</v>
      </c>
      <c r="H2577">
        <f>_xlfn.XLOOKUP(Table1[[#This Row],[Product_ID]],[1]!Table1[Product_ID],[1]!Table1[Cost])</f>
        <v>1095</v>
      </c>
      <c r="I2577">
        <v>1</v>
      </c>
      <c r="J2577">
        <v>5</v>
      </c>
      <c r="K2577">
        <f>Table1[[#This Row],[Quantity]]*Table1[[#This Row],[Unit_Price]]</f>
        <v>2190</v>
      </c>
      <c r="L2577">
        <f>Table1[[#This Row],[Quantity]]*Table1[[#This Row],[Cost]]</f>
        <v>1095</v>
      </c>
      <c r="M2577">
        <f>Table1[[#This Row],[Sales]]-Table1[[#This Row],[Total_Cost]]</f>
        <v>1095</v>
      </c>
      <c r="N2577" s="1">
        <f>Table1[[#This Row],[Profit]]/Table1[[#This Row],[Sales]]</f>
        <v>0.5</v>
      </c>
      <c r="O2577" t="str">
        <f>TEXT(Table1[[#This Row],[Order_Date]],"mmmm")</f>
        <v>February</v>
      </c>
      <c r="P2577">
        <f>YEAR(Table1[[#This Row],[Order_Date]])</f>
        <v>2025</v>
      </c>
      <c r="Q2577" t="str">
        <f>"Q"&amp;ROUNDUP(MONTH(Table1[[#This Row],[Order_Date]])/3,0)</f>
        <v>Q1</v>
      </c>
    </row>
    <row r="2578" spans="1:17" x14ac:dyDescent="0.25">
      <c r="A2578" t="s">
        <v>4302</v>
      </c>
      <c r="B2578" t="s">
        <v>2413</v>
      </c>
      <c r="C2578" t="s">
        <v>557</v>
      </c>
      <c r="D2578" t="s">
        <v>898</v>
      </c>
      <c r="E2578" t="str">
        <f>_xlfn.XLOOKUP(Table1[[#This Row],[Product_ID]],[1]!Table1[Product_ID],[1]!Table1[Product_Name])</f>
        <v>Sports Product 29</v>
      </c>
      <c r="F2578" t="str">
        <f>_xlfn.XLOOKUP(Table1[[#This Row],[Product_ID]],[1]!Table1[Product_ID],[1]!Table1[Category])</f>
        <v>Sports</v>
      </c>
      <c r="G2578">
        <f>_xlfn.XLOOKUP(Table1[[#This Row],[Product_ID]],[1]!Table1[Product_ID],[1]!Table1[Unit_Price])</f>
        <v>2105</v>
      </c>
      <c r="H2578">
        <f>_xlfn.XLOOKUP(Table1[[#This Row],[Product_ID]],[1]!Table1[Product_ID],[1]!Table1[Cost])</f>
        <v>1263</v>
      </c>
      <c r="I2578">
        <v>4</v>
      </c>
      <c r="J2578">
        <v>20</v>
      </c>
      <c r="K2578">
        <f>Table1[[#This Row],[Quantity]]*Table1[[#This Row],[Unit_Price]]</f>
        <v>8420</v>
      </c>
      <c r="L2578">
        <f>Table1[[#This Row],[Quantity]]*Table1[[#This Row],[Cost]]</f>
        <v>5052</v>
      </c>
      <c r="M2578">
        <f>Table1[[#This Row],[Sales]]-Table1[[#This Row],[Total_Cost]]</f>
        <v>3368</v>
      </c>
      <c r="N2578" s="1">
        <f>Table1[[#This Row],[Profit]]/Table1[[#This Row],[Sales]]</f>
        <v>0.4</v>
      </c>
      <c r="O2578" t="str">
        <f>TEXT(Table1[[#This Row],[Order_Date]],"mmmm")</f>
        <v>July</v>
      </c>
      <c r="P2578">
        <f>YEAR(Table1[[#This Row],[Order_Date]])</f>
        <v>2025</v>
      </c>
      <c r="Q2578" t="str">
        <f>"Q"&amp;ROUNDUP(MONTH(Table1[[#This Row],[Order_Date]])/3,0)</f>
        <v>Q3</v>
      </c>
    </row>
    <row r="2579" spans="1:17" x14ac:dyDescent="0.25">
      <c r="A2579" t="s">
        <v>4303</v>
      </c>
      <c r="B2579" t="s">
        <v>3701</v>
      </c>
      <c r="C2579" t="s">
        <v>888</v>
      </c>
      <c r="D2579" t="s">
        <v>1034</v>
      </c>
      <c r="E2579" t="str">
        <f>_xlfn.XLOOKUP(Table1[[#This Row],[Product_ID]],[1]!Table1[Product_ID],[1]!Table1[Product_Name])</f>
        <v>Electronics Product 36</v>
      </c>
      <c r="F2579" t="str">
        <f>_xlfn.XLOOKUP(Table1[[#This Row],[Product_ID]],[1]!Table1[Product_ID],[1]!Table1[Category])</f>
        <v>Electronics</v>
      </c>
      <c r="G2579">
        <f>_xlfn.XLOOKUP(Table1[[#This Row],[Product_ID]],[1]!Table1[Product_ID],[1]!Table1[Unit_Price])</f>
        <v>3046</v>
      </c>
      <c r="H2579">
        <f>_xlfn.XLOOKUP(Table1[[#This Row],[Product_ID]],[1]!Table1[Product_ID],[1]!Table1[Cost])</f>
        <v>1827.6</v>
      </c>
      <c r="I2579">
        <v>3</v>
      </c>
      <c r="J2579">
        <v>0</v>
      </c>
      <c r="K2579">
        <f>Table1[[#This Row],[Quantity]]*Table1[[#This Row],[Unit_Price]]</f>
        <v>9138</v>
      </c>
      <c r="L2579">
        <f>Table1[[#This Row],[Quantity]]*Table1[[#This Row],[Cost]]</f>
        <v>5482.7999999999993</v>
      </c>
      <c r="M2579">
        <f>Table1[[#This Row],[Sales]]-Table1[[#This Row],[Total_Cost]]</f>
        <v>3655.2000000000007</v>
      </c>
      <c r="N2579" s="1">
        <f>Table1[[#This Row],[Profit]]/Table1[[#This Row],[Sales]]</f>
        <v>0.40000000000000008</v>
      </c>
      <c r="O2579" t="str">
        <f>TEXT(Table1[[#This Row],[Order_Date]],"mmmm")</f>
        <v>December</v>
      </c>
      <c r="P2579">
        <f>YEAR(Table1[[#This Row],[Order_Date]])</f>
        <v>2024</v>
      </c>
      <c r="Q2579" t="str">
        <f>"Q"&amp;ROUNDUP(MONTH(Table1[[#This Row],[Order_Date]])/3,0)</f>
        <v>Q4</v>
      </c>
    </row>
    <row r="2580" spans="1:17" x14ac:dyDescent="0.25">
      <c r="A2580" t="s">
        <v>4304</v>
      </c>
      <c r="B2580" t="s">
        <v>1442</v>
      </c>
      <c r="C2580" t="s">
        <v>648</v>
      </c>
      <c r="D2580" t="s">
        <v>476</v>
      </c>
      <c r="E2580" t="str">
        <f>_xlfn.XLOOKUP(Table1[[#This Row],[Product_ID]],[1]!Table1[Product_ID],[1]!Table1[Product_Name])</f>
        <v>Electronics Product 22</v>
      </c>
      <c r="F2580" t="str">
        <f>_xlfn.XLOOKUP(Table1[[#This Row],[Product_ID]],[1]!Table1[Product_ID],[1]!Table1[Category])</f>
        <v>Electronics</v>
      </c>
      <c r="G2580">
        <f>_xlfn.XLOOKUP(Table1[[#This Row],[Product_ID]],[1]!Table1[Product_ID],[1]!Table1[Unit_Price])</f>
        <v>48755</v>
      </c>
      <c r="H2580">
        <f>_xlfn.XLOOKUP(Table1[[#This Row],[Product_ID]],[1]!Table1[Product_ID],[1]!Table1[Cost])</f>
        <v>29253</v>
      </c>
      <c r="I2580">
        <v>4</v>
      </c>
      <c r="J2580">
        <v>15</v>
      </c>
      <c r="K2580">
        <f>Table1[[#This Row],[Quantity]]*Table1[[#This Row],[Unit_Price]]</f>
        <v>195020</v>
      </c>
      <c r="L2580">
        <f>Table1[[#This Row],[Quantity]]*Table1[[#This Row],[Cost]]</f>
        <v>117012</v>
      </c>
      <c r="M2580">
        <f>Table1[[#This Row],[Sales]]-Table1[[#This Row],[Total_Cost]]</f>
        <v>78008</v>
      </c>
      <c r="N2580" s="1">
        <f>Table1[[#This Row],[Profit]]/Table1[[#This Row],[Sales]]</f>
        <v>0.4</v>
      </c>
      <c r="O2580" t="str">
        <f>TEXT(Table1[[#This Row],[Order_Date]],"mmmm")</f>
        <v>February</v>
      </c>
      <c r="P2580">
        <f>YEAR(Table1[[#This Row],[Order_Date]])</f>
        <v>2024</v>
      </c>
      <c r="Q2580" t="str">
        <f>"Q"&amp;ROUNDUP(MONTH(Table1[[#This Row],[Order_Date]])/3,0)</f>
        <v>Q1</v>
      </c>
    </row>
    <row r="2581" spans="1:17" x14ac:dyDescent="0.25">
      <c r="A2581" t="s">
        <v>4305</v>
      </c>
      <c r="B2581" t="s">
        <v>762</v>
      </c>
      <c r="C2581" t="s">
        <v>1749</v>
      </c>
      <c r="D2581" t="s">
        <v>327</v>
      </c>
      <c r="E2581" t="str">
        <f>_xlfn.XLOOKUP(Table1[[#This Row],[Product_ID]],[1]!Table1[Product_ID],[1]!Table1[Product_Name])</f>
        <v>Electronics Product 55</v>
      </c>
      <c r="F2581" t="str">
        <f>_xlfn.XLOOKUP(Table1[[#This Row],[Product_ID]],[1]!Table1[Product_ID],[1]!Table1[Category])</f>
        <v>Electronics</v>
      </c>
      <c r="G2581">
        <f>_xlfn.XLOOKUP(Table1[[#This Row],[Product_ID]],[1]!Table1[Product_ID],[1]!Table1[Unit_Price])</f>
        <v>6621</v>
      </c>
      <c r="H2581">
        <f>_xlfn.XLOOKUP(Table1[[#This Row],[Product_ID]],[1]!Table1[Product_ID],[1]!Table1[Cost])</f>
        <v>3972.6</v>
      </c>
      <c r="I2581">
        <v>5</v>
      </c>
      <c r="J2581">
        <v>10</v>
      </c>
      <c r="K2581">
        <f>Table1[[#This Row],[Quantity]]*Table1[[#This Row],[Unit_Price]]</f>
        <v>33105</v>
      </c>
      <c r="L2581">
        <f>Table1[[#This Row],[Quantity]]*Table1[[#This Row],[Cost]]</f>
        <v>19863</v>
      </c>
      <c r="M2581">
        <f>Table1[[#This Row],[Sales]]-Table1[[#This Row],[Total_Cost]]</f>
        <v>13242</v>
      </c>
      <c r="N2581" s="1">
        <f>Table1[[#This Row],[Profit]]/Table1[[#This Row],[Sales]]</f>
        <v>0.4</v>
      </c>
      <c r="O2581" t="str">
        <f>TEXT(Table1[[#This Row],[Order_Date]],"mmmm")</f>
        <v>November</v>
      </c>
      <c r="P2581">
        <f>YEAR(Table1[[#This Row],[Order_Date]])</f>
        <v>2024</v>
      </c>
      <c r="Q2581" t="str">
        <f>"Q"&amp;ROUNDUP(MONTH(Table1[[#This Row],[Order_Date]])/3,0)</f>
        <v>Q4</v>
      </c>
    </row>
    <row r="2582" spans="1:17" x14ac:dyDescent="0.25">
      <c r="A2582" t="s">
        <v>4306</v>
      </c>
      <c r="B2582" t="s">
        <v>1740</v>
      </c>
      <c r="C2582" t="s">
        <v>3514</v>
      </c>
      <c r="D2582" t="s">
        <v>385</v>
      </c>
      <c r="E2582" t="str">
        <f>_xlfn.XLOOKUP(Table1[[#This Row],[Product_ID]],[1]!Table1[Product_ID],[1]!Table1[Product_Name])</f>
        <v>Sports Product 54</v>
      </c>
      <c r="F2582" t="str">
        <f>_xlfn.XLOOKUP(Table1[[#This Row],[Product_ID]],[1]!Table1[Product_ID],[1]!Table1[Category])</f>
        <v>Sports</v>
      </c>
      <c r="G2582">
        <f>_xlfn.XLOOKUP(Table1[[#This Row],[Product_ID]],[1]!Table1[Product_ID],[1]!Table1[Unit_Price])</f>
        <v>611</v>
      </c>
      <c r="H2582">
        <f>_xlfn.XLOOKUP(Table1[[#This Row],[Product_ID]],[1]!Table1[Product_ID],[1]!Table1[Cost])</f>
        <v>427.7</v>
      </c>
      <c r="I2582">
        <v>5</v>
      </c>
      <c r="J2582">
        <v>10</v>
      </c>
      <c r="K2582">
        <f>Table1[[#This Row],[Quantity]]*Table1[[#This Row],[Unit_Price]]</f>
        <v>3055</v>
      </c>
      <c r="L2582">
        <f>Table1[[#This Row],[Quantity]]*Table1[[#This Row],[Cost]]</f>
        <v>2138.5</v>
      </c>
      <c r="M2582">
        <f>Table1[[#This Row],[Sales]]-Table1[[#This Row],[Total_Cost]]</f>
        <v>916.5</v>
      </c>
      <c r="N2582" s="1">
        <f>Table1[[#This Row],[Profit]]/Table1[[#This Row],[Sales]]</f>
        <v>0.3</v>
      </c>
      <c r="O2582" t="str">
        <f>TEXT(Table1[[#This Row],[Order_Date]],"mmmm")</f>
        <v>May</v>
      </c>
      <c r="P2582">
        <f>YEAR(Table1[[#This Row],[Order_Date]])</f>
        <v>2024</v>
      </c>
      <c r="Q2582" t="str">
        <f>"Q"&amp;ROUNDUP(MONTH(Table1[[#This Row],[Order_Date]])/3,0)</f>
        <v>Q2</v>
      </c>
    </row>
    <row r="2583" spans="1:17" x14ac:dyDescent="0.25">
      <c r="A2583" t="s">
        <v>4307</v>
      </c>
      <c r="B2583" t="s">
        <v>39</v>
      </c>
      <c r="C2583" t="s">
        <v>627</v>
      </c>
      <c r="D2583" t="s">
        <v>59</v>
      </c>
      <c r="E2583" t="str">
        <f>_xlfn.XLOOKUP(Table1[[#This Row],[Product_ID]],[1]!Table1[Product_ID],[1]!Table1[Product_Name])</f>
        <v>Sports Product 23</v>
      </c>
      <c r="F2583" t="str">
        <f>_xlfn.XLOOKUP(Table1[[#This Row],[Product_ID]],[1]!Table1[Product_ID],[1]!Table1[Category])</f>
        <v>Sports</v>
      </c>
      <c r="G2583">
        <f>_xlfn.XLOOKUP(Table1[[#This Row],[Product_ID]],[1]!Table1[Product_ID],[1]!Table1[Unit_Price])</f>
        <v>4437</v>
      </c>
      <c r="H2583">
        <f>_xlfn.XLOOKUP(Table1[[#This Row],[Product_ID]],[1]!Table1[Product_ID],[1]!Table1[Cost])</f>
        <v>2662.2</v>
      </c>
      <c r="I2583">
        <v>5</v>
      </c>
      <c r="J2583">
        <v>15</v>
      </c>
      <c r="K2583">
        <f>Table1[[#This Row],[Quantity]]*Table1[[#This Row],[Unit_Price]]</f>
        <v>22185</v>
      </c>
      <c r="L2583">
        <f>Table1[[#This Row],[Quantity]]*Table1[[#This Row],[Cost]]</f>
        <v>13311</v>
      </c>
      <c r="M2583">
        <f>Table1[[#This Row],[Sales]]-Table1[[#This Row],[Total_Cost]]</f>
        <v>8874</v>
      </c>
      <c r="N2583" s="1">
        <f>Table1[[#This Row],[Profit]]/Table1[[#This Row],[Sales]]</f>
        <v>0.4</v>
      </c>
      <c r="O2583" t="str">
        <f>TEXT(Table1[[#This Row],[Order_Date]],"mmmm")</f>
        <v>November</v>
      </c>
      <c r="P2583">
        <f>YEAR(Table1[[#This Row],[Order_Date]])</f>
        <v>2024</v>
      </c>
      <c r="Q2583" t="str">
        <f>"Q"&amp;ROUNDUP(MONTH(Table1[[#This Row],[Order_Date]])/3,0)</f>
        <v>Q4</v>
      </c>
    </row>
    <row r="2584" spans="1:17" x14ac:dyDescent="0.25">
      <c r="A2584" t="s">
        <v>4308</v>
      </c>
      <c r="B2584" t="s">
        <v>912</v>
      </c>
      <c r="C2584" t="s">
        <v>3029</v>
      </c>
      <c r="D2584" t="s">
        <v>502</v>
      </c>
      <c r="E2584" t="str">
        <f>_xlfn.XLOOKUP(Table1[[#This Row],[Product_ID]],[1]!Table1[Product_ID],[1]!Table1[Product_Name])</f>
        <v>Beauty Product 42</v>
      </c>
      <c r="F2584" t="str">
        <f>_xlfn.XLOOKUP(Table1[[#This Row],[Product_ID]],[1]!Table1[Product_ID],[1]!Table1[Category])</f>
        <v>Beauty</v>
      </c>
      <c r="G2584">
        <f>_xlfn.XLOOKUP(Table1[[#This Row],[Product_ID]],[1]!Table1[Product_ID],[1]!Table1[Unit_Price])</f>
        <v>2758</v>
      </c>
      <c r="H2584">
        <f>_xlfn.XLOOKUP(Table1[[#This Row],[Product_ID]],[1]!Table1[Product_ID],[1]!Table1[Cost])</f>
        <v>1379</v>
      </c>
      <c r="I2584">
        <v>1</v>
      </c>
      <c r="J2584">
        <v>20</v>
      </c>
      <c r="K2584">
        <f>Table1[[#This Row],[Quantity]]*Table1[[#This Row],[Unit_Price]]</f>
        <v>2758</v>
      </c>
      <c r="L2584">
        <f>Table1[[#This Row],[Quantity]]*Table1[[#This Row],[Cost]]</f>
        <v>1379</v>
      </c>
      <c r="M2584">
        <f>Table1[[#This Row],[Sales]]-Table1[[#This Row],[Total_Cost]]</f>
        <v>1379</v>
      </c>
      <c r="N2584" s="1">
        <f>Table1[[#This Row],[Profit]]/Table1[[#This Row],[Sales]]</f>
        <v>0.5</v>
      </c>
      <c r="O2584" t="str">
        <f>TEXT(Table1[[#This Row],[Order_Date]],"mmmm")</f>
        <v>January</v>
      </c>
      <c r="P2584">
        <f>YEAR(Table1[[#This Row],[Order_Date]])</f>
        <v>2025</v>
      </c>
      <c r="Q2584" t="str">
        <f>"Q"&amp;ROUNDUP(MONTH(Table1[[#This Row],[Order_Date]])/3,0)</f>
        <v>Q1</v>
      </c>
    </row>
    <row r="2585" spans="1:17" x14ac:dyDescent="0.25">
      <c r="A2585" t="s">
        <v>4309</v>
      </c>
      <c r="B2585" t="s">
        <v>593</v>
      </c>
      <c r="C2585" t="s">
        <v>2881</v>
      </c>
      <c r="D2585" t="s">
        <v>1158</v>
      </c>
      <c r="E2585" t="str">
        <f>_xlfn.XLOOKUP(Table1[[#This Row],[Product_ID]],[1]!Table1[Product_ID],[1]!Table1[Product_Name])</f>
        <v>Electronics Product 33</v>
      </c>
      <c r="F2585" t="str">
        <f>_xlfn.XLOOKUP(Table1[[#This Row],[Product_ID]],[1]!Table1[Product_ID],[1]!Table1[Category])</f>
        <v>Electronics</v>
      </c>
      <c r="G2585">
        <f>_xlfn.XLOOKUP(Table1[[#This Row],[Product_ID]],[1]!Table1[Product_ID],[1]!Table1[Unit_Price])</f>
        <v>11428</v>
      </c>
      <c r="H2585">
        <f>_xlfn.XLOOKUP(Table1[[#This Row],[Product_ID]],[1]!Table1[Product_ID],[1]!Table1[Cost])</f>
        <v>6856.8</v>
      </c>
      <c r="I2585">
        <v>3</v>
      </c>
      <c r="J2585">
        <v>10</v>
      </c>
      <c r="K2585">
        <f>Table1[[#This Row],[Quantity]]*Table1[[#This Row],[Unit_Price]]</f>
        <v>34284</v>
      </c>
      <c r="L2585">
        <f>Table1[[#This Row],[Quantity]]*Table1[[#This Row],[Cost]]</f>
        <v>20570.400000000001</v>
      </c>
      <c r="M2585">
        <f>Table1[[#This Row],[Sales]]-Table1[[#This Row],[Total_Cost]]</f>
        <v>13713.599999999999</v>
      </c>
      <c r="N2585" s="1">
        <f>Table1[[#This Row],[Profit]]/Table1[[#This Row],[Sales]]</f>
        <v>0.39999999999999997</v>
      </c>
      <c r="O2585" t="str">
        <f>TEXT(Table1[[#This Row],[Order_Date]],"mmmm")</f>
        <v>May</v>
      </c>
      <c r="P2585">
        <f>YEAR(Table1[[#This Row],[Order_Date]])</f>
        <v>2025</v>
      </c>
      <c r="Q2585" t="str">
        <f>"Q"&amp;ROUNDUP(MONTH(Table1[[#This Row],[Order_Date]])/3,0)</f>
        <v>Q2</v>
      </c>
    </row>
    <row r="2586" spans="1:17" x14ac:dyDescent="0.25">
      <c r="A2586" t="s">
        <v>4310</v>
      </c>
      <c r="B2586" t="s">
        <v>3487</v>
      </c>
      <c r="C2586" t="s">
        <v>134</v>
      </c>
      <c r="D2586" t="s">
        <v>663</v>
      </c>
      <c r="E2586" t="str">
        <f>_xlfn.XLOOKUP(Table1[[#This Row],[Product_ID]],[1]!Table1[Product_ID],[1]!Table1[Product_Name])</f>
        <v>Electronics Product 34</v>
      </c>
      <c r="F2586" t="str">
        <f>_xlfn.XLOOKUP(Table1[[#This Row],[Product_ID]],[1]!Table1[Product_ID],[1]!Table1[Category])</f>
        <v>Electronics</v>
      </c>
      <c r="G2586">
        <f>_xlfn.XLOOKUP(Table1[[#This Row],[Product_ID]],[1]!Table1[Product_ID],[1]!Table1[Unit_Price])</f>
        <v>4860</v>
      </c>
      <c r="H2586">
        <f>_xlfn.XLOOKUP(Table1[[#This Row],[Product_ID]],[1]!Table1[Product_ID],[1]!Table1[Cost])</f>
        <v>2430</v>
      </c>
      <c r="I2586">
        <v>2</v>
      </c>
      <c r="J2586">
        <v>10</v>
      </c>
      <c r="K2586">
        <f>Table1[[#This Row],[Quantity]]*Table1[[#This Row],[Unit_Price]]</f>
        <v>9720</v>
      </c>
      <c r="L2586">
        <f>Table1[[#This Row],[Quantity]]*Table1[[#This Row],[Cost]]</f>
        <v>4860</v>
      </c>
      <c r="M2586">
        <f>Table1[[#This Row],[Sales]]-Table1[[#This Row],[Total_Cost]]</f>
        <v>4860</v>
      </c>
      <c r="N2586" s="1">
        <f>Table1[[#This Row],[Profit]]/Table1[[#This Row],[Sales]]</f>
        <v>0.5</v>
      </c>
      <c r="O2586" t="str">
        <f>TEXT(Table1[[#This Row],[Order_Date]],"mmmm")</f>
        <v>December</v>
      </c>
      <c r="P2586">
        <f>YEAR(Table1[[#This Row],[Order_Date]])</f>
        <v>2025</v>
      </c>
      <c r="Q2586" t="str">
        <f>"Q"&amp;ROUNDUP(MONTH(Table1[[#This Row],[Order_Date]])/3,0)</f>
        <v>Q4</v>
      </c>
    </row>
    <row r="2587" spans="1:17" x14ac:dyDescent="0.25">
      <c r="A2587" t="s">
        <v>4311</v>
      </c>
      <c r="B2587" t="s">
        <v>3533</v>
      </c>
      <c r="C2587" t="s">
        <v>3215</v>
      </c>
      <c r="D2587" t="s">
        <v>131</v>
      </c>
      <c r="E2587" t="str">
        <f>_xlfn.XLOOKUP(Table1[[#This Row],[Product_ID]],[1]!Table1[Product_ID],[1]!Table1[Product_Name])</f>
        <v>Sports Product 50</v>
      </c>
      <c r="F2587" t="str">
        <f>_xlfn.XLOOKUP(Table1[[#This Row],[Product_ID]],[1]!Table1[Product_ID],[1]!Table1[Category])</f>
        <v>Sports</v>
      </c>
      <c r="G2587">
        <f>_xlfn.XLOOKUP(Table1[[#This Row],[Product_ID]],[1]!Table1[Product_ID],[1]!Table1[Unit_Price])</f>
        <v>10475</v>
      </c>
      <c r="H2587">
        <f>_xlfn.XLOOKUP(Table1[[#This Row],[Product_ID]],[1]!Table1[Product_ID],[1]!Table1[Cost])</f>
        <v>7332.5</v>
      </c>
      <c r="I2587">
        <v>5</v>
      </c>
      <c r="J2587">
        <v>20</v>
      </c>
      <c r="K2587">
        <f>Table1[[#This Row],[Quantity]]*Table1[[#This Row],[Unit_Price]]</f>
        <v>52375</v>
      </c>
      <c r="L2587">
        <f>Table1[[#This Row],[Quantity]]*Table1[[#This Row],[Cost]]</f>
        <v>36662.5</v>
      </c>
      <c r="M2587">
        <f>Table1[[#This Row],[Sales]]-Table1[[#This Row],[Total_Cost]]</f>
        <v>15712.5</v>
      </c>
      <c r="N2587" s="1">
        <f>Table1[[#This Row],[Profit]]/Table1[[#This Row],[Sales]]</f>
        <v>0.3</v>
      </c>
      <c r="O2587" t="str">
        <f>TEXT(Table1[[#This Row],[Order_Date]],"mmmm")</f>
        <v>September</v>
      </c>
      <c r="P2587">
        <f>YEAR(Table1[[#This Row],[Order_Date]])</f>
        <v>2025</v>
      </c>
      <c r="Q2587" t="str">
        <f>"Q"&amp;ROUNDUP(MONTH(Table1[[#This Row],[Order_Date]])/3,0)</f>
        <v>Q3</v>
      </c>
    </row>
    <row r="2588" spans="1:17" x14ac:dyDescent="0.25">
      <c r="A2588" t="s">
        <v>4312</v>
      </c>
      <c r="B2588" t="s">
        <v>3140</v>
      </c>
      <c r="C2588" t="s">
        <v>1343</v>
      </c>
      <c r="D2588" t="s">
        <v>270</v>
      </c>
      <c r="E2588" t="str">
        <f>_xlfn.XLOOKUP(Table1[[#This Row],[Product_ID]],[1]!Table1[Product_ID],[1]!Table1[Product_Name])</f>
        <v>Clothing Product 47</v>
      </c>
      <c r="F2588" t="str">
        <f>_xlfn.XLOOKUP(Table1[[#This Row],[Product_ID]],[1]!Table1[Product_ID],[1]!Table1[Category])</f>
        <v>Clothing</v>
      </c>
      <c r="G2588">
        <f>_xlfn.XLOOKUP(Table1[[#This Row],[Product_ID]],[1]!Table1[Product_ID],[1]!Table1[Unit_Price])</f>
        <v>3146</v>
      </c>
      <c r="H2588">
        <f>_xlfn.XLOOKUP(Table1[[#This Row],[Product_ID]],[1]!Table1[Product_ID],[1]!Table1[Cost])</f>
        <v>1573</v>
      </c>
      <c r="I2588">
        <v>2</v>
      </c>
      <c r="J2588">
        <v>10</v>
      </c>
      <c r="K2588">
        <f>Table1[[#This Row],[Quantity]]*Table1[[#This Row],[Unit_Price]]</f>
        <v>6292</v>
      </c>
      <c r="L2588">
        <f>Table1[[#This Row],[Quantity]]*Table1[[#This Row],[Cost]]</f>
        <v>3146</v>
      </c>
      <c r="M2588">
        <f>Table1[[#This Row],[Sales]]-Table1[[#This Row],[Total_Cost]]</f>
        <v>3146</v>
      </c>
      <c r="N2588" s="1">
        <f>Table1[[#This Row],[Profit]]/Table1[[#This Row],[Sales]]</f>
        <v>0.5</v>
      </c>
      <c r="O2588" t="str">
        <f>TEXT(Table1[[#This Row],[Order_Date]],"mmmm")</f>
        <v>August</v>
      </c>
      <c r="P2588">
        <f>YEAR(Table1[[#This Row],[Order_Date]])</f>
        <v>2025</v>
      </c>
      <c r="Q2588" t="str">
        <f>"Q"&amp;ROUNDUP(MONTH(Table1[[#This Row],[Order_Date]])/3,0)</f>
        <v>Q3</v>
      </c>
    </row>
    <row r="2589" spans="1:17" x14ac:dyDescent="0.25">
      <c r="A2589" t="s">
        <v>4313</v>
      </c>
      <c r="B2589" t="s">
        <v>1204</v>
      </c>
      <c r="C2589" t="s">
        <v>859</v>
      </c>
      <c r="D2589" t="s">
        <v>822</v>
      </c>
      <c r="E2589" t="str">
        <f>_xlfn.XLOOKUP(Table1[[#This Row],[Product_ID]],[1]!Table1[Product_ID],[1]!Table1[Product_Name])</f>
        <v>Electronics Product 31</v>
      </c>
      <c r="F2589" t="str">
        <f>_xlfn.XLOOKUP(Table1[[#This Row],[Product_ID]],[1]!Table1[Product_ID],[1]!Table1[Category])</f>
        <v>Electronics</v>
      </c>
      <c r="G2589">
        <f>_xlfn.XLOOKUP(Table1[[#This Row],[Product_ID]],[1]!Table1[Product_ID],[1]!Table1[Unit_Price])</f>
        <v>34152</v>
      </c>
      <c r="H2589">
        <f>_xlfn.XLOOKUP(Table1[[#This Row],[Product_ID]],[1]!Table1[Product_ID],[1]!Table1[Cost])</f>
        <v>23906.400000000001</v>
      </c>
      <c r="I2589">
        <v>2</v>
      </c>
      <c r="J2589">
        <v>5</v>
      </c>
      <c r="K2589">
        <f>Table1[[#This Row],[Quantity]]*Table1[[#This Row],[Unit_Price]]</f>
        <v>68304</v>
      </c>
      <c r="L2589">
        <f>Table1[[#This Row],[Quantity]]*Table1[[#This Row],[Cost]]</f>
        <v>47812.800000000003</v>
      </c>
      <c r="M2589">
        <f>Table1[[#This Row],[Sales]]-Table1[[#This Row],[Total_Cost]]</f>
        <v>20491.199999999997</v>
      </c>
      <c r="N2589" s="1">
        <f>Table1[[#This Row],[Profit]]/Table1[[#This Row],[Sales]]</f>
        <v>0.29999999999999993</v>
      </c>
      <c r="O2589" t="str">
        <f>TEXT(Table1[[#This Row],[Order_Date]],"mmmm")</f>
        <v>October</v>
      </c>
      <c r="P2589">
        <f>YEAR(Table1[[#This Row],[Order_Date]])</f>
        <v>2024</v>
      </c>
      <c r="Q2589" t="str">
        <f>"Q"&amp;ROUNDUP(MONTH(Table1[[#This Row],[Order_Date]])/3,0)</f>
        <v>Q4</v>
      </c>
    </row>
    <row r="2590" spans="1:17" x14ac:dyDescent="0.25">
      <c r="A2590" t="s">
        <v>4314</v>
      </c>
      <c r="B2590" t="s">
        <v>2413</v>
      </c>
      <c r="C2590" t="s">
        <v>742</v>
      </c>
      <c r="D2590" t="s">
        <v>373</v>
      </c>
      <c r="E2590" t="str">
        <f>_xlfn.XLOOKUP(Table1[[#This Row],[Product_ID]],[1]!Table1[Product_ID],[1]!Table1[Product_Name])</f>
        <v>Sports Product 26</v>
      </c>
      <c r="F2590" t="str">
        <f>_xlfn.XLOOKUP(Table1[[#This Row],[Product_ID]],[1]!Table1[Product_ID],[1]!Table1[Category])</f>
        <v>Sports</v>
      </c>
      <c r="G2590">
        <f>_xlfn.XLOOKUP(Table1[[#This Row],[Product_ID]],[1]!Table1[Product_ID],[1]!Table1[Unit_Price])</f>
        <v>4882</v>
      </c>
      <c r="H2590">
        <f>_xlfn.XLOOKUP(Table1[[#This Row],[Product_ID]],[1]!Table1[Product_ID],[1]!Table1[Cost])</f>
        <v>2929.2</v>
      </c>
      <c r="I2590">
        <v>4</v>
      </c>
      <c r="J2590">
        <v>0</v>
      </c>
      <c r="K2590">
        <f>Table1[[#This Row],[Quantity]]*Table1[[#This Row],[Unit_Price]]</f>
        <v>19528</v>
      </c>
      <c r="L2590">
        <f>Table1[[#This Row],[Quantity]]*Table1[[#This Row],[Cost]]</f>
        <v>11716.8</v>
      </c>
      <c r="M2590">
        <f>Table1[[#This Row],[Sales]]-Table1[[#This Row],[Total_Cost]]</f>
        <v>7811.2000000000007</v>
      </c>
      <c r="N2590" s="1">
        <f>Table1[[#This Row],[Profit]]/Table1[[#This Row],[Sales]]</f>
        <v>0.4</v>
      </c>
      <c r="O2590" t="str">
        <f>TEXT(Table1[[#This Row],[Order_Date]],"mmmm")</f>
        <v>July</v>
      </c>
      <c r="P2590">
        <f>YEAR(Table1[[#This Row],[Order_Date]])</f>
        <v>2025</v>
      </c>
      <c r="Q2590" t="str">
        <f>"Q"&amp;ROUNDUP(MONTH(Table1[[#This Row],[Order_Date]])/3,0)</f>
        <v>Q3</v>
      </c>
    </row>
    <row r="2591" spans="1:17" x14ac:dyDescent="0.25">
      <c r="A2591" t="s">
        <v>4315</v>
      </c>
      <c r="B2591" t="s">
        <v>221</v>
      </c>
      <c r="C2591" t="s">
        <v>2841</v>
      </c>
      <c r="D2591" t="s">
        <v>1034</v>
      </c>
      <c r="E2591" t="str">
        <f>_xlfn.XLOOKUP(Table1[[#This Row],[Product_ID]],[1]!Table1[Product_ID],[1]!Table1[Product_Name])</f>
        <v>Electronics Product 36</v>
      </c>
      <c r="F2591" t="str">
        <f>_xlfn.XLOOKUP(Table1[[#This Row],[Product_ID]],[1]!Table1[Product_ID],[1]!Table1[Category])</f>
        <v>Electronics</v>
      </c>
      <c r="G2591">
        <f>_xlfn.XLOOKUP(Table1[[#This Row],[Product_ID]],[1]!Table1[Product_ID],[1]!Table1[Unit_Price])</f>
        <v>3046</v>
      </c>
      <c r="H2591">
        <f>_xlfn.XLOOKUP(Table1[[#This Row],[Product_ID]],[1]!Table1[Product_ID],[1]!Table1[Cost])</f>
        <v>1827.6</v>
      </c>
      <c r="I2591">
        <v>1</v>
      </c>
      <c r="J2591">
        <v>5</v>
      </c>
      <c r="K2591">
        <f>Table1[[#This Row],[Quantity]]*Table1[[#This Row],[Unit_Price]]</f>
        <v>3046</v>
      </c>
      <c r="L2591">
        <f>Table1[[#This Row],[Quantity]]*Table1[[#This Row],[Cost]]</f>
        <v>1827.6</v>
      </c>
      <c r="M2591">
        <f>Table1[[#This Row],[Sales]]-Table1[[#This Row],[Total_Cost]]</f>
        <v>1218.4000000000001</v>
      </c>
      <c r="N2591" s="1">
        <f>Table1[[#This Row],[Profit]]/Table1[[#This Row],[Sales]]</f>
        <v>0.4</v>
      </c>
      <c r="O2591" t="str">
        <f>TEXT(Table1[[#This Row],[Order_Date]],"mmmm")</f>
        <v>November</v>
      </c>
      <c r="P2591">
        <f>YEAR(Table1[[#This Row],[Order_Date]])</f>
        <v>2025</v>
      </c>
      <c r="Q2591" t="str">
        <f>"Q"&amp;ROUNDUP(MONTH(Table1[[#This Row],[Order_Date]])/3,0)</f>
        <v>Q4</v>
      </c>
    </row>
    <row r="2592" spans="1:17" x14ac:dyDescent="0.25">
      <c r="A2592" t="s">
        <v>4316</v>
      </c>
      <c r="B2592" t="s">
        <v>1635</v>
      </c>
      <c r="C2592" t="s">
        <v>2029</v>
      </c>
      <c r="D2592" t="s">
        <v>270</v>
      </c>
      <c r="E2592" t="str">
        <f>_xlfn.XLOOKUP(Table1[[#This Row],[Product_ID]],[1]!Table1[Product_ID],[1]!Table1[Product_Name])</f>
        <v>Clothing Product 47</v>
      </c>
      <c r="F2592" t="str">
        <f>_xlfn.XLOOKUP(Table1[[#This Row],[Product_ID]],[1]!Table1[Product_ID],[1]!Table1[Category])</f>
        <v>Clothing</v>
      </c>
      <c r="G2592">
        <f>_xlfn.XLOOKUP(Table1[[#This Row],[Product_ID]],[1]!Table1[Product_ID],[1]!Table1[Unit_Price])</f>
        <v>3146</v>
      </c>
      <c r="H2592">
        <f>_xlfn.XLOOKUP(Table1[[#This Row],[Product_ID]],[1]!Table1[Product_ID],[1]!Table1[Cost])</f>
        <v>1573</v>
      </c>
      <c r="I2592">
        <v>4</v>
      </c>
      <c r="J2592">
        <v>20</v>
      </c>
      <c r="K2592">
        <f>Table1[[#This Row],[Quantity]]*Table1[[#This Row],[Unit_Price]]</f>
        <v>12584</v>
      </c>
      <c r="L2592">
        <f>Table1[[#This Row],[Quantity]]*Table1[[#This Row],[Cost]]</f>
        <v>6292</v>
      </c>
      <c r="M2592">
        <f>Table1[[#This Row],[Sales]]-Table1[[#This Row],[Total_Cost]]</f>
        <v>6292</v>
      </c>
      <c r="N2592" s="1">
        <f>Table1[[#This Row],[Profit]]/Table1[[#This Row],[Sales]]</f>
        <v>0.5</v>
      </c>
      <c r="O2592" t="str">
        <f>TEXT(Table1[[#This Row],[Order_Date]],"mmmm")</f>
        <v>May</v>
      </c>
      <c r="P2592">
        <f>YEAR(Table1[[#This Row],[Order_Date]])</f>
        <v>2024</v>
      </c>
      <c r="Q2592" t="str">
        <f>"Q"&amp;ROUNDUP(MONTH(Table1[[#This Row],[Order_Date]])/3,0)</f>
        <v>Q2</v>
      </c>
    </row>
    <row r="2593" spans="1:17" x14ac:dyDescent="0.25">
      <c r="A2593" t="s">
        <v>4317</v>
      </c>
      <c r="B2593" t="s">
        <v>1502</v>
      </c>
      <c r="C2593" t="s">
        <v>1743</v>
      </c>
      <c r="D2593" t="s">
        <v>89</v>
      </c>
      <c r="E2593" t="str">
        <f>_xlfn.XLOOKUP(Table1[[#This Row],[Product_ID]],[1]!Table1[Product_ID],[1]!Table1[Product_Name])</f>
        <v>Beauty Product 76</v>
      </c>
      <c r="F2593" t="str">
        <f>_xlfn.XLOOKUP(Table1[[#This Row],[Product_ID]],[1]!Table1[Product_ID],[1]!Table1[Category])</f>
        <v>Beauty</v>
      </c>
      <c r="G2593">
        <f>_xlfn.XLOOKUP(Table1[[#This Row],[Product_ID]],[1]!Table1[Product_ID],[1]!Table1[Unit_Price])</f>
        <v>3690</v>
      </c>
      <c r="H2593">
        <f>_xlfn.XLOOKUP(Table1[[#This Row],[Product_ID]],[1]!Table1[Product_ID],[1]!Table1[Cost])</f>
        <v>2583</v>
      </c>
      <c r="I2593">
        <v>5</v>
      </c>
      <c r="J2593">
        <v>20</v>
      </c>
      <c r="K2593">
        <f>Table1[[#This Row],[Quantity]]*Table1[[#This Row],[Unit_Price]]</f>
        <v>18450</v>
      </c>
      <c r="L2593">
        <f>Table1[[#This Row],[Quantity]]*Table1[[#This Row],[Cost]]</f>
        <v>12915</v>
      </c>
      <c r="M2593">
        <f>Table1[[#This Row],[Sales]]-Table1[[#This Row],[Total_Cost]]</f>
        <v>5535</v>
      </c>
      <c r="N2593" s="1">
        <f>Table1[[#This Row],[Profit]]/Table1[[#This Row],[Sales]]</f>
        <v>0.3</v>
      </c>
      <c r="O2593" t="str">
        <f>TEXT(Table1[[#This Row],[Order_Date]],"mmmm")</f>
        <v>February</v>
      </c>
      <c r="P2593">
        <f>YEAR(Table1[[#This Row],[Order_Date]])</f>
        <v>2025</v>
      </c>
      <c r="Q2593" t="str">
        <f>"Q"&amp;ROUNDUP(MONTH(Table1[[#This Row],[Order_Date]])/3,0)</f>
        <v>Q1</v>
      </c>
    </row>
    <row r="2594" spans="1:17" x14ac:dyDescent="0.25">
      <c r="A2594" t="s">
        <v>4318</v>
      </c>
      <c r="B2594" t="s">
        <v>824</v>
      </c>
      <c r="C2594" t="s">
        <v>4319</v>
      </c>
      <c r="D2594" t="s">
        <v>898</v>
      </c>
      <c r="E2594" t="str">
        <f>_xlfn.XLOOKUP(Table1[[#This Row],[Product_ID]],[1]!Table1[Product_ID],[1]!Table1[Product_Name])</f>
        <v>Sports Product 29</v>
      </c>
      <c r="F2594" t="str">
        <f>_xlfn.XLOOKUP(Table1[[#This Row],[Product_ID]],[1]!Table1[Product_ID],[1]!Table1[Category])</f>
        <v>Sports</v>
      </c>
      <c r="G2594">
        <f>_xlfn.XLOOKUP(Table1[[#This Row],[Product_ID]],[1]!Table1[Product_ID],[1]!Table1[Unit_Price])</f>
        <v>2105</v>
      </c>
      <c r="H2594">
        <f>_xlfn.XLOOKUP(Table1[[#This Row],[Product_ID]],[1]!Table1[Product_ID],[1]!Table1[Cost])</f>
        <v>1263</v>
      </c>
      <c r="I2594">
        <v>1</v>
      </c>
      <c r="J2594">
        <v>20</v>
      </c>
      <c r="K2594">
        <f>Table1[[#This Row],[Quantity]]*Table1[[#This Row],[Unit_Price]]</f>
        <v>2105</v>
      </c>
      <c r="L2594">
        <f>Table1[[#This Row],[Quantity]]*Table1[[#This Row],[Cost]]</f>
        <v>1263</v>
      </c>
      <c r="M2594">
        <f>Table1[[#This Row],[Sales]]-Table1[[#This Row],[Total_Cost]]</f>
        <v>842</v>
      </c>
      <c r="N2594" s="1">
        <f>Table1[[#This Row],[Profit]]/Table1[[#This Row],[Sales]]</f>
        <v>0.4</v>
      </c>
      <c r="O2594" t="str">
        <f>TEXT(Table1[[#This Row],[Order_Date]],"mmmm")</f>
        <v>February</v>
      </c>
      <c r="P2594">
        <f>YEAR(Table1[[#This Row],[Order_Date]])</f>
        <v>2024</v>
      </c>
      <c r="Q2594" t="str">
        <f>"Q"&amp;ROUNDUP(MONTH(Table1[[#This Row],[Order_Date]])/3,0)</f>
        <v>Q1</v>
      </c>
    </row>
    <row r="2595" spans="1:17" x14ac:dyDescent="0.25">
      <c r="A2595" t="s">
        <v>4320</v>
      </c>
      <c r="B2595" t="s">
        <v>633</v>
      </c>
      <c r="C2595" t="s">
        <v>698</v>
      </c>
      <c r="D2595" t="s">
        <v>264</v>
      </c>
      <c r="E2595" t="str">
        <f>_xlfn.XLOOKUP(Table1[[#This Row],[Product_ID]],[1]!Table1[Product_ID],[1]!Table1[Product_Name])</f>
        <v>Clothing Product 96</v>
      </c>
      <c r="F2595" t="str">
        <f>_xlfn.XLOOKUP(Table1[[#This Row],[Product_ID]],[1]!Table1[Product_ID],[1]!Table1[Category])</f>
        <v>Clothing</v>
      </c>
      <c r="G2595">
        <f>_xlfn.XLOOKUP(Table1[[#This Row],[Product_ID]],[1]!Table1[Product_ID],[1]!Table1[Unit_Price])</f>
        <v>483</v>
      </c>
      <c r="H2595">
        <f>_xlfn.XLOOKUP(Table1[[#This Row],[Product_ID]],[1]!Table1[Product_ID],[1]!Table1[Cost])</f>
        <v>289.8</v>
      </c>
      <c r="I2595">
        <v>2</v>
      </c>
      <c r="J2595">
        <v>5</v>
      </c>
      <c r="K2595">
        <f>Table1[[#This Row],[Quantity]]*Table1[[#This Row],[Unit_Price]]</f>
        <v>966</v>
      </c>
      <c r="L2595">
        <f>Table1[[#This Row],[Quantity]]*Table1[[#This Row],[Cost]]</f>
        <v>579.6</v>
      </c>
      <c r="M2595">
        <f>Table1[[#This Row],[Sales]]-Table1[[#This Row],[Total_Cost]]</f>
        <v>386.4</v>
      </c>
      <c r="N2595" s="1">
        <f>Table1[[#This Row],[Profit]]/Table1[[#This Row],[Sales]]</f>
        <v>0.39999999999999997</v>
      </c>
      <c r="O2595" t="str">
        <f>TEXT(Table1[[#This Row],[Order_Date]],"mmmm")</f>
        <v>November</v>
      </c>
      <c r="P2595">
        <f>YEAR(Table1[[#This Row],[Order_Date]])</f>
        <v>2024</v>
      </c>
      <c r="Q2595" t="str">
        <f>"Q"&amp;ROUNDUP(MONTH(Table1[[#This Row],[Order_Date]])/3,0)</f>
        <v>Q4</v>
      </c>
    </row>
    <row r="2596" spans="1:17" x14ac:dyDescent="0.25">
      <c r="A2596" t="s">
        <v>4321</v>
      </c>
      <c r="B2596" t="s">
        <v>702</v>
      </c>
      <c r="C2596" t="s">
        <v>2877</v>
      </c>
      <c r="D2596" t="s">
        <v>638</v>
      </c>
      <c r="E2596" t="str">
        <f>_xlfn.XLOOKUP(Table1[[#This Row],[Product_ID]],[1]!Table1[Product_ID],[1]!Table1[Product_Name])</f>
        <v>Sports Product 70</v>
      </c>
      <c r="F2596" t="str">
        <f>_xlfn.XLOOKUP(Table1[[#This Row],[Product_ID]],[1]!Table1[Product_ID],[1]!Table1[Category])</f>
        <v>Sports</v>
      </c>
      <c r="G2596">
        <f>_xlfn.XLOOKUP(Table1[[#This Row],[Product_ID]],[1]!Table1[Product_ID],[1]!Table1[Unit_Price])</f>
        <v>583</v>
      </c>
      <c r="H2596">
        <f>_xlfn.XLOOKUP(Table1[[#This Row],[Product_ID]],[1]!Table1[Product_ID],[1]!Table1[Cost])</f>
        <v>349.8</v>
      </c>
      <c r="I2596">
        <v>2</v>
      </c>
      <c r="J2596">
        <v>10</v>
      </c>
      <c r="K2596">
        <f>Table1[[#This Row],[Quantity]]*Table1[[#This Row],[Unit_Price]]</f>
        <v>1166</v>
      </c>
      <c r="L2596">
        <f>Table1[[#This Row],[Quantity]]*Table1[[#This Row],[Cost]]</f>
        <v>699.6</v>
      </c>
      <c r="M2596">
        <f>Table1[[#This Row],[Sales]]-Table1[[#This Row],[Total_Cost]]</f>
        <v>466.4</v>
      </c>
      <c r="N2596" s="1">
        <f>Table1[[#This Row],[Profit]]/Table1[[#This Row],[Sales]]</f>
        <v>0.39999999999999997</v>
      </c>
      <c r="O2596" t="str">
        <f>TEXT(Table1[[#This Row],[Order_Date]],"mmmm")</f>
        <v>December</v>
      </c>
      <c r="P2596">
        <f>YEAR(Table1[[#This Row],[Order_Date]])</f>
        <v>2024</v>
      </c>
      <c r="Q2596" t="str">
        <f>"Q"&amp;ROUNDUP(MONTH(Table1[[#This Row],[Order_Date]])/3,0)</f>
        <v>Q4</v>
      </c>
    </row>
    <row r="2597" spans="1:17" x14ac:dyDescent="0.25">
      <c r="A2597" t="s">
        <v>4322</v>
      </c>
      <c r="B2597" t="s">
        <v>1393</v>
      </c>
      <c r="C2597" t="s">
        <v>3160</v>
      </c>
      <c r="D2597" t="s">
        <v>164</v>
      </c>
      <c r="E2597" t="str">
        <f>_xlfn.XLOOKUP(Table1[[#This Row],[Product_ID]],[1]!Table1[Product_ID],[1]!Table1[Product_Name])</f>
        <v>Home &amp; Kitchen Product 11</v>
      </c>
      <c r="F2597" t="str">
        <f>_xlfn.XLOOKUP(Table1[[#This Row],[Product_ID]],[1]!Table1[Product_ID],[1]!Table1[Category])</f>
        <v>Home &amp; Kitchen</v>
      </c>
      <c r="G2597">
        <f>_xlfn.XLOOKUP(Table1[[#This Row],[Product_ID]],[1]!Table1[Product_ID],[1]!Table1[Unit_Price])</f>
        <v>4339</v>
      </c>
      <c r="H2597">
        <f>_xlfn.XLOOKUP(Table1[[#This Row],[Product_ID]],[1]!Table1[Product_ID],[1]!Table1[Cost])</f>
        <v>2169.5</v>
      </c>
      <c r="I2597">
        <v>1</v>
      </c>
      <c r="J2597">
        <v>5</v>
      </c>
      <c r="K2597">
        <f>Table1[[#This Row],[Quantity]]*Table1[[#This Row],[Unit_Price]]</f>
        <v>4339</v>
      </c>
      <c r="L2597">
        <f>Table1[[#This Row],[Quantity]]*Table1[[#This Row],[Cost]]</f>
        <v>2169.5</v>
      </c>
      <c r="M2597">
        <f>Table1[[#This Row],[Sales]]-Table1[[#This Row],[Total_Cost]]</f>
        <v>2169.5</v>
      </c>
      <c r="N2597" s="1">
        <f>Table1[[#This Row],[Profit]]/Table1[[#This Row],[Sales]]</f>
        <v>0.5</v>
      </c>
      <c r="O2597" t="str">
        <f>TEXT(Table1[[#This Row],[Order_Date]],"mmmm")</f>
        <v>February</v>
      </c>
      <c r="P2597">
        <f>YEAR(Table1[[#This Row],[Order_Date]])</f>
        <v>2025</v>
      </c>
      <c r="Q2597" t="str">
        <f>"Q"&amp;ROUNDUP(MONTH(Table1[[#This Row],[Order_Date]])/3,0)</f>
        <v>Q1</v>
      </c>
    </row>
    <row r="2598" spans="1:17" x14ac:dyDescent="0.25">
      <c r="A2598" t="s">
        <v>4323</v>
      </c>
      <c r="B2598" t="s">
        <v>486</v>
      </c>
      <c r="C2598" t="s">
        <v>2805</v>
      </c>
      <c r="D2598" t="s">
        <v>244</v>
      </c>
      <c r="E2598" t="str">
        <f>_xlfn.XLOOKUP(Table1[[#This Row],[Product_ID]],[1]!Table1[Product_ID],[1]!Table1[Product_Name])</f>
        <v>Beauty Product 100</v>
      </c>
      <c r="F2598" t="str">
        <f>_xlfn.XLOOKUP(Table1[[#This Row],[Product_ID]],[1]!Table1[Product_ID],[1]!Table1[Category])</f>
        <v>Beauty</v>
      </c>
      <c r="G2598">
        <f>_xlfn.XLOOKUP(Table1[[#This Row],[Product_ID]],[1]!Table1[Product_ID],[1]!Table1[Unit_Price])</f>
        <v>2523</v>
      </c>
      <c r="H2598">
        <f>_xlfn.XLOOKUP(Table1[[#This Row],[Product_ID]],[1]!Table1[Product_ID],[1]!Table1[Cost])</f>
        <v>1766.1</v>
      </c>
      <c r="I2598">
        <v>4</v>
      </c>
      <c r="J2598">
        <v>10</v>
      </c>
      <c r="K2598">
        <f>Table1[[#This Row],[Quantity]]*Table1[[#This Row],[Unit_Price]]</f>
        <v>10092</v>
      </c>
      <c r="L2598">
        <f>Table1[[#This Row],[Quantity]]*Table1[[#This Row],[Cost]]</f>
        <v>7064.4</v>
      </c>
      <c r="M2598">
        <f>Table1[[#This Row],[Sales]]-Table1[[#This Row],[Total_Cost]]</f>
        <v>3027.6000000000004</v>
      </c>
      <c r="N2598" s="1">
        <f>Table1[[#This Row],[Profit]]/Table1[[#This Row],[Sales]]</f>
        <v>0.30000000000000004</v>
      </c>
      <c r="O2598" t="str">
        <f>TEXT(Table1[[#This Row],[Order_Date]],"mmmm")</f>
        <v>September</v>
      </c>
      <c r="P2598">
        <f>YEAR(Table1[[#This Row],[Order_Date]])</f>
        <v>2024</v>
      </c>
      <c r="Q2598" t="str">
        <f>"Q"&amp;ROUNDUP(MONTH(Table1[[#This Row],[Order_Date]])/3,0)</f>
        <v>Q3</v>
      </c>
    </row>
    <row r="2599" spans="1:17" x14ac:dyDescent="0.25">
      <c r="A2599" t="s">
        <v>4324</v>
      </c>
      <c r="B2599" t="s">
        <v>1308</v>
      </c>
      <c r="C2599" t="s">
        <v>76</v>
      </c>
      <c r="D2599" t="s">
        <v>304</v>
      </c>
      <c r="E2599" t="str">
        <f>_xlfn.XLOOKUP(Table1[[#This Row],[Product_ID]],[1]!Table1[Product_ID],[1]!Table1[Product_Name])</f>
        <v>Sports Product 67</v>
      </c>
      <c r="F2599" t="str">
        <f>_xlfn.XLOOKUP(Table1[[#This Row],[Product_ID]],[1]!Table1[Product_ID],[1]!Table1[Category])</f>
        <v>Sports</v>
      </c>
      <c r="G2599">
        <f>_xlfn.XLOOKUP(Table1[[#This Row],[Product_ID]],[1]!Table1[Product_ID],[1]!Table1[Unit_Price])</f>
        <v>1463</v>
      </c>
      <c r="H2599">
        <f>_xlfn.XLOOKUP(Table1[[#This Row],[Product_ID]],[1]!Table1[Product_ID],[1]!Table1[Cost])</f>
        <v>731.5</v>
      </c>
      <c r="I2599">
        <v>2</v>
      </c>
      <c r="J2599">
        <v>10</v>
      </c>
      <c r="K2599">
        <f>Table1[[#This Row],[Quantity]]*Table1[[#This Row],[Unit_Price]]</f>
        <v>2926</v>
      </c>
      <c r="L2599">
        <f>Table1[[#This Row],[Quantity]]*Table1[[#This Row],[Cost]]</f>
        <v>1463</v>
      </c>
      <c r="M2599">
        <f>Table1[[#This Row],[Sales]]-Table1[[#This Row],[Total_Cost]]</f>
        <v>1463</v>
      </c>
      <c r="N2599" s="1">
        <f>Table1[[#This Row],[Profit]]/Table1[[#This Row],[Sales]]</f>
        <v>0.5</v>
      </c>
      <c r="O2599" t="str">
        <f>TEXT(Table1[[#This Row],[Order_Date]],"mmmm")</f>
        <v>January</v>
      </c>
      <c r="P2599">
        <f>YEAR(Table1[[#This Row],[Order_Date]])</f>
        <v>2024</v>
      </c>
      <c r="Q2599" t="str">
        <f>"Q"&amp;ROUNDUP(MONTH(Table1[[#This Row],[Order_Date]])/3,0)</f>
        <v>Q1</v>
      </c>
    </row>
    <row r="2600" spans="1:17" x14ac:dyDescent="0.25">
      <c r="A2600" t="s">
        <v>4325</v>
      </c>
      <c r="B2600" t="s">
        <v>906</v>
      </c>
      <c r="C2600" t="s">
        <v>1690</v>
      </c>
      <c r="D2600" t="s">
        <v>17</v>
      </c>
      <c r="E2600" t="str">
        <f>_xlfn.XLOOKUP(Table1[[#This Row],[Product_ID]],[1]!Table1[Product_ID],[1]!Table1[Product_Name])</f>
        <v>Clothing Product 38</v>
      </c>
      <c r="F2600" t="str">
        <f>_xlfn.XLOOKUP(Table1[[#This Row],[Product_ID]],[1]!Table1[Product_ID],[1]!Table1[Category])</f>
        <v>Clothing</v>
      </c>
      <c r="G2600">
        <f>_xlfn.XLOOKUP(Table1[[#This Row],[Product_ID]],[1]!Table1[Product_ID],[1]!Table1[Unit_Price])</f>
        <v>413</v>
      </c>
      <c r="H2600">
        <f>_xlfn.XLOOKUP(Table1[[#This Row],[Product_ID]],[1]!Table1[Product_ID],[1]!Table1[Cost])</f>
        <v>247.8</v>
      </c>
      <c r="I2600">
        <v>2</v>
      </c>
      <c r="J2600">
        <v>10</v>
      </c>
      <c r="K2600">
        <f>Table1[[#This Row],[Quantity]]*Table1[[#This Row],[Unit_Price]]</f>
        <v>826</v>
      </c>
      <c r="L2600">
        <f>Table1[[#This Row],[Quantity]]*Table1[[#This Row],[Cost]]</f>
        <v>495.6</v>
      </c>
      <c r="M2600">
        <f>Table1[[#This Row],[Sales]]-Table1[[#This Row],[Total_Cost]]</f>
        <v>330.4</v>
      </c>
      <c r="N2600" s="1">
        <f>Table1[[#This Row],[Profit]]/Table1[[#This Row],[Sales]]</f>
        <v>0.39999999999999997</v>
      </c>
      <c r="O2600" t="str">
        <f>TEXT(Table1[[#This Row],[Order_Date]],"mmmm")</f>
        <v>October</v>
      </c>
      <c r="P2600">
        <f>YEAR(Table1[[#This Row],[Order_Date]])</f>
        <v>2025</v>
      </c>
      <c r="Q2600" t="str">
        <f>"Q"&amp;ROUNDUP(MONTH(Table1[[#This Row],[Order_Date]])/3,0)</f>
        <v>Q4</v>
      </c>
    </row>
    <row r="2601" spans="1:17" x14ac:dyDescent="0.25">
      <c r="A2601" t="s">
        <v>4326</v>
      </c>
      <c r="B2601" t="s">
        <v>109</v>
      </c>
      <c r="C2601" t="s">
        <v>1781</v>
      </c>
      <c r="D2601" t="s">
        <v>9</v>
      </c>
      <c r="E2601" t="str">
        <f>_xlfn.XLOOKUP(Table1[[#This Row],[Product_ID]],[1]!Table1[Product_ID],[1]!Table1[Product_Name])</f>
        <v>Home &amp; Kitchen Product 10</v>
      </c>
      <c r="F2601" t="str">
        <f>_xlfn.XLOOKUP(Table1[[#This Row],[Product_ID]],[1]!Table1[Product_ID],[1]!Table1[Category])</f>
        <v>Home &amp; Kitchen</v>
      </c>
      <c r="G2601">
        <f>_xlfn.XLOOKUP(Table1[[#This Row],[Product_ID]],[1]!Table1[Product_ID],[1]!Table1[Unit_Price])</f>
        <v>10936</v>
      </c>
      <c r="H2601">
        <f>_xlfn.XLOOKUP(Table1[[#This Row],[Product_ID]],[1]!Table1[Product_ID],[1]!Table1[Cost])</f>
        <v>6561.6</v>
      </c>
      <c r="I2601">
        <v>4</v>
      </c>
      <c r="J2601">
        <v>10</v>
      </c>
      <c r="K2601">
        <f>Table1[[#This Row],[Quantity]]*Table1[[#This Row],[Unit_Price]]</f>
        <v>43744</v>
      </c>
      <c r="L2601">
        <f>Table1[[#This Row],[Quantity]]*Table1[[#This Row],[Cost]]</f>
        <v>26246.400000000001</v>
      </c>
      <c r="M2601">
        <f>Table1[[#This Row],[Sales]]-Table1[[#This Row],[Total_Cost]]</f>
        <v>17497.599999999999</v>
      </c>
      <c r="N2601" s="1">
        <f>Table1[[#This Row],[Profit]]/Table1[[#This Row],[Sales]]</f>
        <v>0.39999999999999997</v>
      </c>
      <c r="O2601" t="str">
        <f>TEXT(Table1[[#This Row],[Order_Date]],"mmmm")</f>
        <v>May</v>
      </c>
      <c r="P2601">
        <f>YEAR(Table1[[#This Row],[Order_Date]])</f>
        <v>2025</v>
      </c>
      <c r="Q2601" t="str">
        <f>"Q"&amp;ROUNDUP(MONTH(Table1[[#This Row],[Order_Date]])/3,0)</f>
        <v>Q2</v>
      </c>
    </row>
    <row r="2602" spans="1:17" x14ac:dyDescent="0.25">
      <c r="A2602" t="s">
        <v>4327</v>
      </c>
      <c r="B2602" t="s">
        <v>262</v>
      </c>
      <c r="C2602" t="s">
        <v>1984</v>
      </c>
      <c r="D2602" t="s">
        <v>230</v>
      </c>
      <c r="E2602" t="str">
        <f>_xlfn.XLOOKUP(Table1[[#This Row],[Product_ID]],[1]!Table1[Product_ID],[1]!Table1[Product_Name])</f>
        <v>Beauty Product 16</v>
      </c>
      <c r="F2602" t="str">
        <f>_xlfn.XLOOKUP(Table1[[#This Row],[Product_ID]],[1]!Table1[Product_ID],[1]!Table1[Category])</f>
        <v>Beauty</v>
      </c>
      <c r="G2602">
        <f>_xlfn.XLOOKUP(Table1[[#This Row],[Product_ID]],[1]!Table1[Product_ID],[1]!Table1[Unit_Price])</f>
        <v>1591</v>
      </c>
      <c r="H2602">
        <f>_xlfn.XLOOKUP(Table1[[#This Row],[Product_ID]],[1]!Table1[Product_ID],[1]!Table1[Cost])</f>
        <v>1113.7</v>
      </c>
      <c r="I2602">
        <v>4</v>
      </c>
      <c r="J2602">
        <v>5</v>
      </c>
      <c r="K2602">
        <f>Table1[[#This Row],[Quantity]]*Table1[[#This Row],[Unit_Price]]</f>
        <v>6364</v>
      </c>
      <c r="L2602">
        <f>Table1[[#This Row],[Quantity]]*Table1[[#This Row],[Cost]]</f>
        <v>4454.8</v>
      </c>
      <c r="M2602">
        <f>Table1[[#This Row],[Sales]]-Table1[[#This Row],[Total_Cost]]</f>
        <v>1909.1999999999998</v>
      </c>
      <c r="N2602" s="1">
        <f>Table1[[#This Row],[Profit]]/Table1[[#This Row],[Sales]]</f>
        <v>0.3</v>
      </c>
      <c r="O2602" t="str">
        <f>TEXT(Table1[[#This Row],[Order_Date]],"mmmm")</f>
        <v>April</v>
      </c>
      <c r="P2602">
        <f>YEAR(Table1[[#This Row],[Order_Date]])</f>
        <v>2025</v>
      </c>
      <c r="Q2602" t="str">
        <f>"Q"&amp;ROUNDUP(MONTH(Table1[[#This Row],[Order_Date]])/3,0)</f>
        <v>Q2</v>
      </c>
    </row>
    <row r="2603" spans="1:17" x14ac:dyDescent="0.25">
      <c r="A2603" t="s">
        <v>4328</v>
      </c>
      <c r="B2603" t="s">
        <v>1011</v>
      </c>
      <c r="C2603" t="s">
        <v>3284</v>
      </c>
      <c r="D2603" t="s">
        <v>216</v>
      </c>
      <c r="E2603" t="str">
        <f>_xlfn.XLOOKUP(Table1[[#This Row],[Product_ID]],[1]!Table1[Product_ID],[1]!Table1[Product_Name])</f>
        <v>Beauty Product 69</v>
      </c>
      <c r="F2603" t="str">
        <f>_xlfn.XLOOKUP(Table1[[#This Row],[Product_ID]],[1]!Table1[Product_ID],[1]!Table1[Category])</f>
        <v>Beauty</v>
      </c>
      <c r="G2603">
        <f>_xlfn.XLOOKUP(Table1[[#This Row],[Product_ID]],[1]!Table1[Product_ID],[1]!Table1[Unit_Price])</f>
        <v>384</v>
      </c>
      <c r="H2603">
        <f>_xlfn.XLOOKUP(Table1[[#This Row],[Product_ID]],[1]!Table1[Product_ID],[1]!Table1[Cost])</f>
        <v>192</v>
      </c>
      <c r="I2603">
        <v>2</v>
      </c>
      <c r="J2603">
        <v>20</v>
      </c>
      <c r="K2603">
        <f>Table1[[#This Row],[Quantity]]*Table1[[#This Row],[Unit_Price]]</f>
        <v>768</v>
      </c>
      <c r="L2603">
        <f>Table1[[#This Row],[Quantity]]*Table1[[#This Row],[Cost]]</f>
        <v>384</v>
      </c>
      <c r="M2603">
        <f>Table1[[#This Row],[Sales]]-Table1[[#This Row],[Total_Cost]]</f>
        <v>384</v>
      </c>
      <c r="N2603" s="1">
        <f>Table1[[#This Row],[Profit]]/Table1[[#This Row],[Sales]]</f>
        <v>0.5</v>
      </c>
      <c r="O2603" t="str">
        <f>TEXT(Table1[[#This Row],[Order_Date]],"mmmm")</f>
        <v>March</v>
      </c>
      <c r="P2603">
        <f>YEAR(Table1[[#This Row],[Order_Date]])</f>
        <v>2024</v>
      </c>
      <c r="Q2603" t="str">
        <f>"Q"&amp;ROUNDUP(MONTH(Table1[[#This Row],[Order_Date]])/3,0)</f>
        <v>Q1</v>
      </c>
    </row>
    <row r="2604" spans="1:17" x14ac:dyDescent="0.25">
      <c r="A2604" t="s">
        <v>4329</v>
      </c>
      <c r="B2604" t="s">
        <v>1425</v>
      </c>
      <c r="C2604" t="s">
        <v>433</v>
      </c>
      <c r="D2604" t="s">
        <v>223</v>
      </c>
      <c r="E2604" t="str">
        <f>_xlfn.XLOOKUP(Table1[[#This Row],[Product_ID]],[1]!Table1[Product_ID],[1]!Table1[Product_Name])</f>
        <v>Clothing Product 48</v>
      </c>
      <c r="F2604" t="str">
        <f>_xlfn.XLOOKUP(Table1[[#This Row],[Product_ID]],[1]!Table1[Product_ID],[1]!Table1[Category])</f>
        <v>Clothing</v>
      </c>
      <c r="G2604">
        <f>_xlfn.XLOOKUP(Table1[[#This Row],[Product_ID]],[1]!Table1[Product_ID],[1]!Table1[Unit_Price])</f>
        <v>2190</v>
      </c>
      <c r="H2604">
        <f>_xlfn.XLOOKUP(Table1[[#This Row],[Product_ID]],[1]!Table1[Product_ID],[1]!Table1[Cost])</f>
        <v>1095</v>
      </c>
      <c r="I2604">
        <v>5</v>
      </c>
      <c r="J2604">
        <v>5</v>
      </c>
      <c r="K2604">
        <f>Table1[[#This Row],[Quantity]]*Table1[[#This Row],[Unit_Price]]</f>
        <v>10950</v>
      </c>
      <c r="L2604">
        <f>Table1[[#This Row],[Quantity]]*Table1[[#This Row],[Cost]]</f>
        <v>5475</v>
      </c>
      <c r="M2604">
        <f>Table1[[#This Row],[Sales]]-Table1[[#This Row],[Total_Cost]]</f>
        <v>5475</v>
      </c>
      <c r="N2604" s="1">
        <f>Table1[[#This Row],[Profit]]/Table1[[#This Row],[Sales]]</f>
        <v>0.5</v>
      </c>
      <c r="O2604" t="str">
        <f>TEXT(Table1[[#This Row],[Order_Date]],"mmmm")</f>
        <v>September</v>
      </c>
      <c r="P2604">
        <f>YEAR(Table1[[#This Row],[Order_Date]])</f>
        <v>2024</v>
      </c>
      <c r="Q2604" t="str">
        <f>"Q"&amp;ROUNDUP(MONTH(Table1[[#This Row],[Order_Date]])/3,0)</f>
        <v>Q3</v>
      </c>
    </row>
    <row r="2605" spans="1:17" x14ac:dyDescent="0.25">
      <c r="A2605" t="s">
        <v>4330</v>
      </c>
      <c r="B2605" t="s">
        <v>489</v>
      </c>
      <c r="C2605" t="s">
        <v>247</v>
      </c>
      <c r="D2605" t="s">
        <v>199</v>
      </c>
      <c r="E2605" t="str">
        <f>_xlfn.XLOOKUP(Table1[[#This Row],[Product_ID]],[1]!Table1[Product_ID],[1]!Table1[Product_Name])</f>
        <v>Sports Product 19</v>
      </c>
      <c r="F2605" t="str">
        <f>_xlfn.XLOOKUP(Table1[[#This Row],[Product_ID]],[1]!Table1[Product_ID],[1]!Table1[Category])</f>
        <v>Sports</v>
      </c>
      <c r="G2605">
        <f>_xlfn.XLOOKUP(Table1[[#This Row],[Product_ID]],[1]!Table1[Product_ID],[1]!Table1[Unit_Price])</f>
        <v>11395</v>
      </c>
      <c r="H2605">
        <f>_xlfn.XLOOKUP(Table1[[#This Row],[Product_ID]],[1]!Table1[Product_ID],[1]!Table1[Cost])</f>
        <v>5697.5</v>
      </c>
      <c r="I2605">
        <v>3</v>
      </c>
      <c r="J2605">
        <v>10</v>
      </c>
      <c r="K2605">
        <f>Table1[[#This Row],[Quantity]]*Table1[[#This Row],[Unit_Price]]</f>
        <v>34185</v>
      </c>
      <c r="L2605">
        <f>Table1[[#This Row],[Quantity]]*Table1[[#This Row],[Cost]]</f>
        <v>17092.5</v>
      </c>
      <c r="M2605">
        <f>Table1[[#This Row],[Sales]]-Table1[[#This Row],[Total_Cost]]</f>
        <v>17092.5</v>
      </c>
      <c r="N2605" s="1">
        <f>Table1[[#This Row],[Profit]]/Table1[[#This Row],[Sales]]</f>
        <v>0.5</v>
      </c>
      <c r="O2605" t="str">
        <f>TEXT(Table1[[#This Row],[Order_Date]],"mmmm")</f>
        <v>April</v>
      </c>
      <c r="P2605">
        <f>YEAR(Table1[[#This Row],[Order_Date]])</f>
        <v>2024</v>
      </c>
      <c r="Q2605" t="str">
        <f>"Q"&amp;ROUNDUP(MONTH(Table1[[#This Row],[Order_Date]])/3,0)</f>
        <v>Q2</v>
      </c>
    </row>
    <row r="2606" spans="1:17" x14ac:dyDescent="0.25">
      <c r="A2606" t="s">
        <v>4331</v>
      </c>
      <c r="B2606" t="s">
        <v>2025</v>
      </c>
      <c r="C2606" t="s">
        <v>645</v>
      </c>
      <c r="D2606" t="s">
        <v>822</v>
      </c>
      <c r="E2606" t="str">
        <f>_xlfn.XLOOKUP(Table1[[#This Row],[Product_ID]],[1]!Table1[Product_ID],[1]!Table1[Product_Name])</f>
        <v>Electronics Product 31</v>
      </c>
      <c r="F2606" t="str">
        <f>_xlfn.XLOOKUP(Table1[[#This Row],[Product_ID]],[1]!Table1[Product_ID],[1]!Table1[Category])</f>
        <v>Electronics</v>
      </c>
      <c r="G2606">
        <f>_xlfn.XLOOKUP(Table1[[#This Row],[Product_ID]],[1]!Table1[Product_ID],[1]!Table1[Unit_Price])</f>
        <v>34152</v>
      </c>
      <c r="H2606">
        <f>_xlfn.XLOOKUP(Table1[[#This Row],[Product_ID]],[1]!Table1[Product_ID],[1]!Table1[Cost])</f>
        <v>23906.400000000001</v>
      </c>
      <c r="I2606">
        <v>1</v>
      </c>
      <c r="J2606">
        <v>10</v>
      </c>
      <c r="K2606">
        <f>Table1[[#This Row],[Quantity]]*Table1[[#This Row],[Unit_Price]]</f>
        <v>34152</v>
      </c>
      <c r="L2606">
        <f>Table1[[#This Row],[Quantity]]*Table1[[#This Row],[Cost]]</f>
        <v>23906.400000000001</v>
      </c>
      <c r="M2606">
        <f>Table1[[#This Row],[Sales]]-Table1[[#This Row],[Total_Cost]]</f>
        <v>10245.599999999999</v>
      </c>
      <c r="N2606" s="1">
        <f>Table1[[#This Row],[Profit]]/Table1[[#This Row],[Sales]]</f>
        <v>0.29999999999999993</v>
      </c>
      <c r="O2606" t="str">
        <f>TEXT(Table1[[#This Row],[Order_Date]],"mmmm")</f>
        <v>April</v>
      </c>
      <c r="P2606">
        <f>YEAR(Table1[[#This Row],[Order_Date]])</f>
        <v>2025</v>
      </c>
      <c r="Q2606" t="str">
        <f>"Q"&amp;ROUNDUP(MONTH(Table1[[#This Row],[Order_Date]])/3,0)</f>
        <v>Q2</v>
      </c>
    </row>
    <row r="2607" spans="1:17" x14ac:dyDescent="0.25">
      <c r="A2607" t="s">
        <v>4332</v>
      </c>
      <c r="B2607" t="s">
        <v>724</v>
      </c>
      <c r="C2607" t="s">
        <v>786</v>
      </c>
      <c r="D2607" t="s">
        <v>153</v>
      </c>
      <c r="E2607" t="str">
        <f>_xlfn.XLOOKUP(Table1[[#This Row],[Product_ID]],[1]!Table1[Product_ID],[1]!Table1[Product_Name])</f>
        <v>Beauty Product 98</v>
      </c>
      <c r="F2607" t="str">
        <f>_xlfn.XLOOKUP(Table1[[#This Row],[Product_ID]],[1]!Table1[Product_ID],[1]!Table1[Category])</f>
        <v>Beauty</v>
      </c>
      <c r="G2607">
        <f>_xlfn.XLOOKUP(Table1[[#This Row],[Product_ID]],[1]!Table1[Product_ID],[1]!Table1[Unit_Price])</f>
        <v>1661</v>
      </c>
      <c r="H2607">
        <f>_xlfn.XLOOKUP(Table1[[#This Row],[Product_ID]],[1]!Table1[Product_ID],[1]!Table1[Cost])</f>
        <v>830.5</v>
      </c>
      <c r="I2607">
        <v>1</v>
      </c>
      <c r="J2607">
        <v>5</v>
      </c>
      <c r="K2607">
        <f>Table1[[#This Row],[Quantity]]*Table1[[#This Row],[Unit_Price]]</f>
        <v>1661</v>
      </c>
      <c r="L2607">
        <f>Table1[[#This Row],[Quantity]]*Table1[[#This Row],[Cost]]</f>
        <v>830.5</v>
      </c>
      <c r="M2607">
        <f>Table1[[#This Row],[Sales]]-Table1[[#This Row],[Total_Cost]]</f>
        <v>830.5</v>
      </c>
      <c r="N2607" s="1">
        <f>Table1[[#This Row],[Profit]]/Table1[[#This Row],[Sales]]</f>
        <v>0.5</v>
      </c>
      <c r="O2607" t="str">
        <f>TEXT(Table1[[#This Row],[Order_Date]],"mmmm")</f>
        <v>October</v>
      </c>
      <c r="P2607">
        <f>YEAR(Table1[[#This Row],[Order_Date]])</f>
        <v>2024</v>
      </c>
      <c r="Q2607" t="str">
        <f>"Q"&amp;ROUNDUP(MONTH(Table1[[#This Row],[Order_Date]])/3,0)</f>
        <v>Q4</v>
      </c>
    </row>
    <row r="2608" spans="1:17" x14ac:dyDescent="0.25">
      <c r="A2608" t="s">
        <v>4333</v>
      </c>
      <c r="B2608" t="s">
        <v>1942</v>
      </c>
      <c r="C2608" t="s">
        <v>968</v>
      </c>
      <c r="D2608" t="s">
        <v>257</v>
      </c>
      <c r="E2608" t="str">
        <f>_xlfn.XLOOKUP(Table1[[#This Row],[Product_ID]],[1]!Table1[Product_ID],[1]!Table1[Product_Name])</f>
        <v>Beauty Product 3</v>
      </c>
      <c r="F2608" t="str">
        <f>_xlfn.XLOOKUP(Table1[[#This Row],[Product_ID]],[1]!Table1[Product_ID],[1]!Table1[Category])</f>
        <v>Beauty</v>
      </c>
      <c r="G2608">
        <f>_xlfn.XLOOKUP(Table1[[#This Row],[Product_ID]],[1]!Table1[Product_ID],[1]!Table1[Unit_Price])</f>
        <v>569</v>
      </c>
      <c r="H2608">
        <f>_xlfn.XLOOKUP(Table1[[#This Row],[Product_ID]],[1]!Table1[Product_ID],[1]!Table1[Cost])</f>
        <v>341.4</v>
      </c>
      <c r="I2608">
        <v>1</v>
      </c>
      <c r="J2608">
        <v>0</v>
      </c>
      <c r="K2608">
        <f>Table1[[#This Row],[Quantity]]*Table1[[#This Row],[Unit_Price]]</f>
        <v>569</v>
      </c>
      <c r="L2608">
        <f>Table1[[#This Row],[Quantity]]*Table1[[#This Row],[Cost]]</f>
        <v>341.4</v>
      </c>
      <c r="M2608">
        <f>Table1[[#This Row],[Sales]]-Table1[[#This Row],[Total_Cost]]</f>
        <v>227.60000000000002</v>
      </c>
      <c r="N2608" s="1">
        <f>Table1[[#This Row],[Profit]]/Table1[[#This Row],[Sales]]</f>
        <v>0.4</v>
      </c>
      <c r="O2608" t="str">
        <f>TEXT(Table1[[#This Row],[Order_Date]],"mmmm")</f>
        <v>February</v>
      </c>
      <c r="P2608">
        <f>YEAR(Table1[[#This Row],[Order_Date]])</f>
        <v>2025</v>
      </c>
      <c r="Q2608" t="str">
        <f>"Q"&amp;ROUNDUP(MONTH(Table1[[#This Row],[Order_Date]])/3,0)</f>
        <v>Q1</v>
      </c>
    </row>
    <row r="2609" spans="1:17" x14ac:dyDescent="0.25">
      <c r="A2609" t="s">
        <v>4334</v>
      </c>
      <c r="B2609" t="s">
        <v>1640</v>
      </c>
      <c r="C2609" t="s">
        <v>1031</v>
      </c>
      <c r="D2609" t="s">
        <v>111</v>
      </c>
      <c r="E2609" t="str">
        <f>_xlfn.XLOOKUP(Table1[[#This Row],[Product_ID]],[1]!Table1[Product_ID],[1]!Table1[Product_Name])</f>
        <v>Sports Product 20</v>
      </c>
      <c r="F2609" t="str">
        <f>_xlfn.XLOOKUP(Table1[[#This Row],[Product_ID]],[1]!Table1[Product_ID],[1]!Table1[Category])</f>
        <v>Sports</v>
      </c>
      <c r="G2609">
        <f>_xlfn.XLOOKUP(Table1[[#This Row],[Product_ID]],[1]!Table1[Product_ID],[1]!Table1[Unit_Price])</f>
        <v>11647</v>
      </c>
      <c r="H2609">
        <f>_xlfn.XLOOKUP(Table1[[#This Row],[Product_ID]],[1]!Table1[Product_ID],[1]!Table1[Cost])</f>
        <v>8152.9</v>
      </c>
      <c r="I2609">
        <v>3</v>
      </c>
      <c r="J2609">
        <v>15</v>
      </c>
      <c r="K2609">
        <f>Table1[[#This Row],[Quantity]]*Table1[[#This Row],[Unit_Price]]</f>
        <v>34941</v>
      </c>
      <c r="L2609">
        <f>Table1[[#This Row],[Quantity]]*Table1[[#This Row],[Cost]]</f>
        <v>24458.699999999997</v>
      </c>
      <c r="M2609">
        <f>Table1[[#This Row],[Sales]]-Table1[[#This Row],[Total_Cost]]</f>
        <v>10482.300000000003</v>
      </c>
      <c r="N2609" s="1">
        <f>Table1[[#This Row],[Profit]]/Table1[[#This Row],[Sales]]</f>
        <v>0.3000000000000001</v>
      </c>
      <c r="O2609" t="str">
        <f>TEXT(Table1[[#This Row],[Order_Date]],"mmmm")</f>
        <v>February</v>
      </c>
      <c r="P2609">
        <f>YEAR(Table1[[#This Row],[Order_Date]])</f>
        <v>2024</v>
      </c>
      <c r="Q2609" t="str">
        <f>"Q"&amp;ROUNDUP(MONTH(Table1[[#This Row],[Order_Date]])/3,0)</f>
        <v>Q1</v>
      </c>
    </row>
    <row r="2610" spans="1:17" x14ac:dyDescent="0.25">
      <c r="A2610" t="s">
        <v>4335</v>
      </c>
      <c r="B2610" t="s">
        <v>155</v>
      </c>
      <c r="C2610" t="s">
        <v>1453</v>
      </c>
      <c r="D2610" t="s">
        <v>206</v>
      </c>
      <c r="E2610" t="str">
        <f>_xlfn.XLOOKUP(Table1[[#This Row],[Product_ID]],[1]!Table1[Product_ID],[1]!Table1[Product_Name])</f>
        <v>Electronics Product 30</v>
      </c>
      <c r="F2610" t="str">
        <f>_xlfn.XLOOKUP(Table1[[#This Row],[Product_ID]],[1]!Table1[Product_ID],[1]!Table1[Category])</f>
        <v>Electronics</v>
      </c>
      <c r="G2610">
        <f>_xlfn.XLOOKUP(Table1[[#This Row],[Product_ID]],[1]!Table1[Product_ID],[1]!Table1[Unit_Price])</f>
        <v>16441</v>
      </c>
      <c r="H2610">
        <f>_xlfn.XLOOKUP(Table1[[#This Row],[Product_ID]],[1]!Table1[Product_ID],[1]!Table1[Cost])</f>
        <v>8220.5</v>
      </c>
      <c r="I2610">
        <v>4</v>
      </c>
      <c r="J2610">
        <v>10</v>
      </c>
      <c r="K2610">
        <f>Table1[[#This Row],[Quantity]]*Table1[[#This Row],[Unit_Price]]</f>
        <v>65764</v>
      </c>
      <c r="L2610">
        <f>Table1[[#This Row],[Quantity]]*Table1[[#This Row],[Cost]]</f>
        <v>32882</v>
      </c>
      <c r="M2610">
        <f>Table1[[#This Row],[Sales]]-Table1[[#This Row],[Total_Cost]]</f>
        <v>32882</v>
      </c>
      <c r="N2610" s="1">
        <f>Table1[[#This Row],[Profit]]/Table1[[#This Row],[Sales]]</f>
        <v>0.5</v>
      </c>
      <c r="O2610" t="str">
        <f>TEXT(Table1[[#This Row],[Order_Date]],"mmmm")</f>
        <v>October</v>
      </c>
      <c r="P2610">
        <f>YEAR(Table1[[#This Row],[Order_Date]])</f>
        <v>2024</v>
      </c>
      <c r="Q2610" t="str">
        <f>"Q"&amp;ROUNDUP(MONTH(Table1[[#This Row],[Order_Date]])/3,0)</f>
        <v>Q4</v>
      </c>
    </row>
    <row r="2611" spans="1:17" x14ac:dyDescent="0.25">
      <c r="A2611" t="s">
        <v>4336</v>
      </c>
      <c r="B2611" t="s">
        <v>79</v>
      </c>
      <c r="C2611" t="s">
        <v>2432</v>
      </c>
      <c r="D2611" t="s">
        <v>450</v>
      </c>
      <c r="E2611" t="str">
        <f>_xlfn.XLOOKUP(Table1[[#This Row],[Product_ID]],[1]!Table1[Product_ID],[1]!Table1[Product_Name])</f>
        <v>Electronics Product 82</v>
      </c>
      <c r="F2611" t="str">
        <f>_xlfn.XLOOKUP(Table1[[#This Row],[Product_ID]],[1]!Table1[Product_ID],[1]!Table1[Category])</f>
        <v>Electronics</v>
      </c>
      <c r="G2611">
        <f>_xlfn.XLOOKUP(Table1[[#This Row],[Product_ID]],[1]!Table1[Product_ID],[1]!Table1[Unit_Price])</f>
        <v>354</v>
      </c>
      <c r="H2611">
        <f>_xlfn.XLOOKUP(Table1[[#This Row],[Product_ID]],[1]!Table1[Product_ID],[1]!Table1[Cost])</f>
        <v>247.8</v>
      </c>
      <c r="I2611">
        <v>3</v>
      </c>
      <c r="J2611">
        <v>20</v>
      </c>
      <c r="K2611">
        <f>Table1[[#This Row],[Quantity]]*Table1[[#This Row],[Unit_Price]]</f>
        <v>1062</v>
      </c>
      <c r="L2611">
        <f>Table1[[#This Row],[Quantity]]*Table1[[#This Row],[Cost]]</f>
        <v>743.40000000000009</v>
      </c>
      <c r="M2611">
        <f>Table1[[#This Row],[Sales]]-Table1[[#This Row],[Total_Cost]]</f>
        <v>318.59999999999991</v>
      </c>
      <c r="N2611" s="1">
        <f>Table1[[#This Row],[Profit]]/Table1[[#This Row],[Sales]]</f>
        <v>0.29999999999999993</v>
      </c>
      <c r="O2611" t="str">
        <f>TEXT(Table1[[#This Row],[Order_Date]],"mmmm")</f>
        <v>June</v>
      </c>
      <c r="P2611">
        <f>YEAR(Table1[[#This Row],[Order_Date]])</f>
        <v>2024</v>
      </c>
      <c r="Q2611" t="str">
        <f>"Q"&amp;ROUNDUP(MONTH(Table1[[#This Row],[Order_Date]])/3,0)</f>
        <v>Q2</v>
      </c>
    </row>
    <row r="2612" spans="1:17" x14ac:dyDescent="0.25">
      <c r="A2612" t="s">
        <v>4337</v>
      </c>
      <c r="B2612" t="s">
        <v>1469</v>
      </c>
      <c r="C2612" t="s">
        <v>2548</v>
      </c>
      <c r="D2612" t="s">
        <v>327</v>
      </c>
      <c r="E2612" t="str">
        <f>_xlfn.XLOOKUP(Table1[[#This Row],[Product_ID]],[1]!Table1[Product_ID],[1]!Table1[Product_Name])</f>
        <v>Electronics Product 55</v>
      </c>
      <c r="F2612" t="str">
        <f>_xlfn.XLOOKUP(Table1[[#This Row],[Product_ID]],[1]!Table1[Product_ID],[1]!Table1[Category])</f>
        <v>Electronics</v>
      </c>
      <c r="G2612">
        <f>_xlfn.XLOOKUP(Table1[[#This Row],[Product_ID]],[1]!Table1[Product_ID],[1]!Table1[Unit_Price])</f>
        <v>6621</v>
      </c>
      <c r="H2612">
        <f>_xlfn.XLOOKUP(Table1[[#This Row],[Product_ID]],[1]!Table1[Product_ID],[1]!Table1[Cost])</f>
        <v>3972.6</v>
      </c>
      <c r="I2612">
        <v>3</v>
      </c>
      <c r="J2612">
        <v>0</v>
      </c>
      <c r="K2612">
        <f>Table1[[#This Row],[Quantity]]*Table1[[#This Row],[Unit_Price]]</f>
        <v>19863</v>
      </c>
      <c r="L2612">
        <f>Table1[[#This Row],[Quantity]]*Table1[[#This Row],[Cost]]</f>
        <v>11917.8</v>
      </c>
      <c r="M2612">
        <f>Table1[[#This Row],[Sales]]-Table1[[#This Row],[Total_Cost]]</f>
        <v>7945.2000000000007</v>
      </c>
      <c r="N2612" s="1">
        <f>Table1[[#This Row],[Profit]]/Table1[[#This Row],[Sales]]</f>
        <v>0.4</v>
      </c>
      <c r="O2612" t="str">
        <f>TEXT(Table1[[#This Row],[Order_Date]],"mmmm")</f>
        <v>December</v>
      </c>
      <c r="P2612">
        <f>YEAR(Table1[[#This Row],[Order_Date]])</f>
        <v>2025</v>
      </c>
      <c r="Q2612" t="str">
        <f>"Q"&amp;ROUNDUP(MONTH(Table1[[#This Row],[Order_Date]])/3,0)</f>
        <v>Q4</v>
      </c>
    </row>
    <row r="2613" spans="1:17" x14ac:dyDescent="0.25">
      <c r="A2613" t="s">
        <v>4338</v>
      </c>
      <c r="B2613" t="s">
        <v>2788</v>
      </c>
      <c r="C2613" t="s">
        <v>597</v>
      </c>
      <c r="D2613" t="s">
        <v>628</v>
      </c>
      <c r="E2613" t="str">
        <f>_xlfn.XLOOKUP(Table1[[#This Row],[Product_ID]],[1]!Table1[Product_ID],[1]!Table1[Product_Name])</f>
        <v>Sports Product 97</v>
      </c>
      <c r="F2613" t="str">
        <f>_xlfn.XLOOKUP(Table1[[#This Row],[Product_ID]],[1]!Table1[Product_ID],[1]!Table1[Category])</f>
        <v>Sports</v>
      </c>
      <c r="G2613">
        <f>_xlfn.XLOOKUP(Table1[[#This Row],[Product_ID]],[1]!Table1[Product_ID],[1]!Table1[Unit_Price])</f>
        <v>9084</v>
      </c>
      <c r="H2613">
        <f>_xlfn.XLOOKUP(Table1[[#This Row],[Product_ID]],[1]!Table1[Product_ID],[1]!Table1[Cost])</f>
        <v>6358.8</v>
      </c>
      <c r="I2613">
        <v>3</v>
      </c>
      <c r="J2613">
        <v>15</v>
      </c>
      <c r="K2613">
        <f>Table1[[#This Row],[Quantity]]*Table1[[#This Row],[Unit_Price]]</f>
        <v>27252</v>
      </c>
      <c r="L2613">
        <f>Table1[[#This Row],[Quantity]]*Table1[[#This Row],[Cost]]</f>
        <v>19076.400000000001</v>
      </c>
      <c r="M2613">
        <f>Table1[[#This Row],[Sales]]-Table1[[#This Row],[Total_Cost]]</f>
        <v>8175.5999999999985</v>
      </c>
      <c r="N2613" s="1">
        <f>Table1[[#This Row],[Profit]]/Table1[[#This Row],[Sales]]</f>
        <v>0.29999999999999993</v>
      </c>
      <c r="O2613" t="str">
        <f>TEXT(Table1[[#This Row],[Order_Date]],"mmmm")</f>
        <v>February</v>
      </c>
      <c r="P2613">
        <f>YEAR(Table1[[#This Row],[Order_Date]])</f>
        <v>2025</v>
      </c>
      <c r="Q2613" t="str">
        <f>"Q"&amp;ROUNDUP(MONTH(Table1[[#This Row],[Order_Date]])/3,0)</f>
        <v>Q1</v>
      </c>
    </row>
    <row r="2614" spans="1:17" x14ac:dyDescent="0.25">
      <c r="A2614" t="s">
        <v>4339</v>
      </c>
      <c r="B2614" t="s">
        <v>3042</v>
      </c>
      <c r="C2614" t="s">
        <v>2563</v>
      </c>
      <c r="D2614" t="s">
        <v>753</v>
      </c>
      <c r="E2614" t="str">
        <f>_xlfn.XLOOKUP(Table1[[#This Row],[Product_ID]],[1]!Table1[Product_ID],[1]!Table1[Product_Name])</f>
        <v>Beauty Product 73</v>
      </c>
      <c r="F2614" t="str">
        <f>_xlfn.XLOOKUP(Table1[[#This Row],[Product_ID]],[1]!Table1[Product_ID],[1]!Table1[Category])</f>
        <v>Beauty</v>
      </c>
      <c r="G2614">
        <f>_xlfn.XLOOKUP(Table1[[#This Row],[Product_ID]],[1]!Table1[Product_ID],[1]!Table1[Unit_Price])</f>
        <v>626</v>
      </c>
      <c r="H2614">
        <f>_xlfn.XLOOKUP(Table1[[#This Row],[Product_ID]],[1]!Table1[Product_ID],[1]!Table1[Cost])</f>
        <v>438.2</v>
      </c>
      <c r="I2614">
        <v>1</v>
      </c>
      <c r="J2614">
        <v>20</v>
      </c>
      <c r="K2614">
        <f>Table1[[#This Row],[Quantity]]*Table1[[#This Row],[Unit_Price]]</f>
        <v>626</v>
      </c>
      <c r="L2614">
        <f>Table1[[#This Row],[Quantity]]*Table1[[#This Row],[Cost]]</f>
        <v>438.2</v>
      </c>
      <c r="M2614">
        <f>Table1[[#This Row],[Sales]]-Table1[[#This Row],[Total_Cost]]</f>
        <v>187.8</v>
      </c>
      <c r="N2614" s="1">
        <f>Table1[[#This Row],[Profit]]/Table1[[#This Row],[Sales]]</f>
        <v>0.30000000000000004</v>
      </c>
      <c r="O2614" t="str">
        <f>TEXT(Table1[[#This Row],[Order_Date]],"mmmm")</f>
        <v>January</v>
      </c>
      <c r="P2614">
        <f>YEAR(Table1[[#This Row],[Order_Date]])</f>
        <v>2025</v>
      </c>
      <c r="Q2614" t="str">
        <f>"Q"&amp;ROUNDUP(MONTH(Table1[[#This Row],[Order_Date]])/3,0)</f>
        <v>Q1</v>
      </c>
    </row>
    <row r="2615" spans="1:17" x14ac:dyDescent="0.25">
      <c r="A2615" t="s">
        <v>4340</v>
      </c>
      <c r="B2615" t="s">
        <v>1388</v>
      </c>
      <c r="C2615" t="s">
        <v>70</v>
      </c>
      <c r="D2615" t="s">
        <v>153</v>
      </c>
      <c r="E2615" t="str">
        <f>_xlfn.XLOOKUP(Table1[[#This Row],[Product_ID]],[1]!Table1[Product_ID],[1]!Table1[Product_Name])</f>
        <v>Beauty Product 98</v>
      </c>
      <c r="F2615" t="str">
        <f>_xlfn.XLOOKUP(Table1[[#This Row],[Product_ID]],[1]!Table1[Product_ID],[1]!Table1[Category])</f>
        <v>Beauty</v>
      </c>
      <c r="G2615">
        <f>_xlfn.XLOOKUP(Table1[[#This Row],[Product_ID]],[1]!Table1[Product_ID],[1]!Table1[Unit_Price])</f>
        <v>1661</v>
      </c>
      <c r="H2615">
        <f>_xlfn.XLOOKUP(Table1[[#This Row],[Product_ID]],[1]!Table1[Product_ID],[1]!Table1[Cost])</f>
        <v>830.5</v>
      </c>
      <c r="I2615">
        <v>3</v>
      </c>
      <c r="J2615">
        <v>20</v>
      </c>
      <c r="K2615">
        <f>Table1[[#This Row],[Quantity]]*Table1[[#This Row],[Unit_Price]]</f>
        <v>4983</v>
      </c>
      <c r="L2615">
        <f>Table1[[#This Row],[Quantity]]*Table1[[#This Row],[Cost]]</f>
        <v>2491.5</v>
      </c>
      <c r="M2615">
        <f>Table1[[#This Row],[Sales]]-Table1[[#This Row],[Total_Cost]]</f>
        <v>2491.5</v>
      </c>
      <c r="N2615" s="1">
        <f>Table1[[#This Row],[Profit]]/Table1[[#This Row],[Sales]]</f>
        <v>0.5</v>
      </c>
      <c r="O2615" t="str">
        <f>TEXT(Table1[[#This Row],[Order_Date]],"mmmm")</f>
        <v>February</v>
      </c>
      <c r="P2615">
        <f>YEAR(Table1[[#This Row],[Order_Date]])</f>
        <v>2025</v>
      </c>
      <c r="Q2615" t="str">
        <f>"Q"&amp;ROUNDUP(MONTH(Table1[[#This Row],[Order_Date]])/3,0)</f>
        <v>Q1</v>
      </c>
    </row>
    <row r="2616" spans="1:17" x14ac:dyDescent="0.25">
      <c r="A2616" t="s">
        <v>4341</v>
      </c>
      <c r="B2616" t="s">
        <v>534</v>
      </c>
      <c r="C2616" t="s">
        <v>3381</v>
      </c>
      <c r="D2616" t="s">
        <v>153</v>
      </c>
      <c r="E2616" t="str">
        <f>_xlfn.XLOOKUP(Table1[[#This Row],[Product_ID]],[1]!Table1[Product_ID],[1]!Table1[Product_Name])</f>
        <v>Beauty Product 98</v>
      </c>
      <c r="F2616" t="str">
        <f>_xlfn.XLOOKUP(Table1[[#This Row],[Product_ID]],[1]!Table1[Product_ID],[1]!Table1[Category])</f>
        <v>Beauty</v>
      </c>
      <c r="G2616">
        <f>_xlfn.XLOOKUP(Table1[[#This Row],[Product_ID]],[1]!Table1[Product_ID],[1]!Table1[Unit_Price])</f>
        <v>1661</v>
      </c>
      <c r="H2616">
        <f>_xlfn.XLOOKUP(Table1[[#This Row],[Product_ID]],[1]!Table1[Product_ID],[1]!Table1[Cost])</f>
        <v>830.5</v>
      </c>
      <c r="I2616">
        <v>1</v>
      </c>
      <c r="J2616">
        <v>5</v>
      </c>
      <c r="K2616">
        <f>Table1[[#This Row],[Quantity]]*Table1[[#This Row],[Unit_Price]]</f>
        <v>1661</v>
      </c>
      <c r="L2616">
        <f>Table1[[#This Row],[Quantity]]*Table1[[#This Row],[Cost]]</f>
        <v>830.5</v>
      </c>
      <c r="M2616">
        <f>Table1[[#This Row],[Sales]]-Table1[[#This Row],[Total_Cost]]</f>
        <v>830.5</v>
      </c>
      <c r="N2616" s="1">
        <f>Table1[[#This Row],[Profit]]/Table1[[#This Row],[Sales]]</f>
        <v>0.5</v>
      </c>
      <c r="O2616" t="str">
        <f>TEXT(Table1[[#This Row],[Order_Date]],"mmmm")</f>
        <v>September</v>
      </c>
      <c r="P2616">
        <f>YEAR(Table1[[#This Row],[Order_Date]])</f>
        <v>2025</v>
      </c>
      <c r="Q2616" t="str">
        <f>"Q"&amp;ROUNDUP(MONTH(Table1[[#This Row],[Order_Date]])/3,0)</f>
        <v>Q3</v>
      </c>
    </row>
    <row r="2617" spans="1:17" x14ac:dyDescent="0.25">
      <c r="A2617" t="s">
        <v>4342</v>
      </c>
      <c r="B2617" t="s">
        <v>3499</v>
      </c>
      <c r="C2617" t="s">
        <v>1811</v>
      </c>
      <c r="D2617" t="s">
        <v>115</v>
      </c>
      <c r="E2617" t="str">
        <f>_xlfn.XLOOKUP(Table1[[#This Row],[Product_ID]],[1]!Table1[Product_ID],[1]!Table1[Product_Name])</f>
        <v>Beauty Product 85</v>
      </c>
      <c r="F2617" t="str">
        <f>_xlfn.XLOOKUP(Table1[[#This Row],[Product_ID]],[1]!Table1[Product_ID],[1]!Table1[Category])</f>
        <v>Beauty</v>
      </c>
      <c r="G2617">
        <f>_xlfn.XLOOKUP(Table1[[#This Row],[Product_ID]],[1]!Table1[Product_ID],[1]!Table1[Unit_Price])</f>
        <v>1436</v>
      </c>
      <c r="H2617">
        <f>_xlfn.XLOOKUP(Table1[[#This Row],[Product_ID]],[1]!Table1[Product_ID],[1]!Table1[Cost])</f>
        <v>1005.2</v>
      </c>
      <c r="I2617">
        <v>2</v>
      </c>
      <c r="J2617">
        <v>15</v>
      </c>
      <c r="K2617">
        <f>Table1[[#This Row],[Quantity]]*Table1[[#This Row],[Unit_Price]]</f>
        <v>2872</v>
      </c>
      <c r="L2617">
        <f>Table1[[#This Row],[Quantity]]*Table1[[#This Row],[Cost]]</f>
        <v>2010.4</v>
      </c>
      <c r="M2617">
        <f>Table1[[#This Row],[Sales]]-Table1[[#This Row],[Total_Cost]]</f>
        <v>861.59999999999991</v>
      </c>
      <c r="N2617" s="1">
        <f>Table1[[#This Row],[Profit]]/Table1[[#This Row],[Sales]]</f>
        <v>0.3</v>
      </c>
      <c r="O2617" t="str">
        <f>TEXT(Table1[[#This Row],[Order_Date]],"mmmm")</f>
        <v>September</v>
      </c>
      <c r="P2617">
        <f>YEAR(Table1[[#This Row],[Order_Date]])</f>
        <v>2024</v>
      </c>
      <c r="Q2617" t="str">
        <f>"Q"&amp;ROUNDUP(MONTH(Table1[[#This Row],[Order_Date]])/3,0)</f>
        <v>Q3</v>
      </c>
    </row>
    <row r="2618" spans="1:17" x14ac:dyDescent="0.25">
      <c r="A2618" t="s">
        <v>4343</v>
      </c>
      <c r="B2618" t="s">
        <v>515</v>
      </c>
      <c r="C2618" t="s">
        <v>684</v>
      </c>
      <c r="D2618" t="s">
        <v>454</v>
      </c>
      <c r="E2618" t="str">
        <f>_xlfn.XLOOKUP(Table1[[#This Row],[Product_ID]],[1]!Table1[Product_ID],[1]!Table1[Product_Name])</f>
        <v>Home &amp; Kitchen Product 94</v>
      </c>
      <c r="F2618" t="str">
        <f>_xlfn.XLOOKUP(Table1[[#This Row],[Product_ID]],[1]!Table1[Product_ID],[1]!Table1[Category])</f>
        <v>Home &amp; Kitchen</v>
      </c>
      <c r="G2618">
        <f>_xlfn.XLOOKUP(Table1[[#This Row],[Product_ID]],[1]!Table1[Product_ID],[1]!Table1[Unit_Price])</f>
        <v>13434</v>
      </c>
      <c r="H2618">
        <f>_xlfn.XLOOKUP(Table1[[#This Row],[Product_ID]],[1]!Table1[Product_ID],[1]!Table1[Cost])</f>
        <v>9403.7999999999993</v>
      </c>
      <c r="I2618">
        <v>2</v>
      </c>
      <c r="J2618">
        <v>20</v>
      </c>
      <c r="K2618">
        <f>Table1[[#This Row],[Quantity]]*Table1[[#This Row],[Unit_Price]]</f>
        <v>26868</v>
      </c>
      <c r="L2618">
        <f>Table1[[#This Row],[Quantity]]*Table1[[#This Row],[Cost]]</f>
        <v>18807.599999999999</v>
      </c>
      <c r="M2618">
        <f>Table1[[#This Row],[Sales]]-Table1[[#This Row],[Total_Cost]]</f>
        <v>8060.4000000000015</v>
      </c>
      <c r="N2618" s="1">
        <f>Table1[[#This Row],[Profit]]/Table1[[#This Row],[Sales]]</f>
        <v>0.30000000000000004</v>
      </c>
      <c r="O2618" t="str">
        <f>TEXT(Table1[[#This Row],[Order_Date]],"mmmm")</f>
        <v>May</v>
      </c>
      <c r="P2618">
        <f>YEAR(Table1[[#This Row],[Order_Date]])</f>
        <v>2025</v>
      </c>
      <c r="Q2618" t="str">
        <f>"Q"&amp;ROUNDUP(MONTH(Table1[[#This Row],[Order_Date]])/3,0)</f>
        <v>Q2</v>
      </c>
    </row>
    <row r="2619" spans="1:17" x14ac:dyDescent="0.25">
      <c r="A2619" t="s">
        <v>4344</v>
      </c>
      <c r="B2619" t="s">
        <v>333</v>
      </c>
      <c r="C2619" t="s">
        <v>441</v>
      </c>
      <c r="D2619" t="s">
        <v>542</v>
      </c>
      <c r="E2619" t="str">
        <f>_xlfn.XLOOKUP(Table1[[#This Row],[Product_ID]],[1]!Table1[Product_ID],[1]!Table1[Product_Name])</f>
        <v>Home &amp; Kitchen Product 78</v>
      </c>
      <c r="F2619" t="str">
        <f>_xlfn.XLOOKUP(Table1[[#This Row],[Product_ID]],[1]!Table1[Product_ID],[1]!Table1[Category])</f>
        <v>Home &amp; Kitchen</v>
      </c>
      <c r="G2619">
        <f>_xlfn.XLOOKUP(Table1[[#This Row],[Product_ID]],[1]!Table1[Product_ID],[1]!Table1[Unit_Price])</f>
        <v>700</v>
      </c>
      <c r="H2619">
        <f>_xlfn.XLOOKUP(Table1[[#This Row],[Product_ID]],[1]!Table1[Product_ID],[1]!Table1[Cost])</f>
        <v>420</v>
      </c>
      <c r="I2619">
        <v>3</v>
      </c>
      <c r="J2619">
        <v>15</v>
      </c>
      <c r="K2619">
        <f>Table1[[#This Row],[Quantity]]*Table1[[#This Row],[Unit_Price]]</f>
        <v>2100</v>
      </c>
      <c r="L2619">
        <f>Table1[[#This Row],[Quantity]]*Table1[[#This Row],[Cost]]</f>
        <v>1260</v>
      </c>
      <c r="M2619">
        <f>Table1[[#This Row],[Sales]]-Table1[[#This Row],[Total_Cost]]</f>
        <v>840</v>
      </c>
      <c r="N2619" s="1">
        <f>Table1[[#This Row],[Profit]]/Table1[[#This Row],[Sales]]</f>
        <v>0.4</v>
      </c>
      <c r="O2619" t="str">
        <f>TEXT(Table1[[#This Row],[Order_Date]],"mmmm")</f>
        <v>May</v>
      </c>
      <c r="P2619">
        <f>YEAR(Table1[[#This Row],[Order_Date]])</f>
        <v>2024</v>
      </c>
      <c r="Q2619" t="str">
        <f>"Q"&amp;ROUNDUP(MONTH(Table1[[#This Row],[Order_Date]])/3,0)</f>
        <v>Q2</v>
      </c>
    </row>
    <row r="2620" spans="1:17" x14ac:dyDescent="0.25">
      <c r="A2620" t="s">
        <v>4345</v>
      </c>
      <c r="B2620" t="s">
        <v>834</v>
      </c>
      <c r="C2620" t="s">
        <v>1591</v>
      </c>
      <c r="D2620" t="s">
        <v>304</v>
      </c>
      <c r="E2620" t="str">
        <f>_xlfn.XLOOKUP(Table1[[#This Row],[Product_ID]],[1]!Table1[Product_ID],[1]!Table1[Product_Name])</f>
        <v>Sports Product 67</v>
      </c>
      <c r="F2620" t="str">
        <f>_xlfn.XLOOKUP(Table1[[#This Row],[Product_ID]],[1]!Table1[Product_ID],[1]!Table1[Category])</f>
        <v>Sports</v>
      </c>
      <c r="G2620">
        <f>_xlfn.XLOOKUP(Table1[[#This Row],[Product_ID]],[1]!Table1[Product_ID],[1]!Table1[Unit_Price])</f>
        <v>1463</v>
      </c>
      <c r="H2620">
        <f>_xlfn.XLOOKUP(Table1[[#This Row],[Product_ID]],[1]!Table1[Product_ID],[1]!Table1[Cost])</f>
        <v>731.5</v>
      </c>
      <c r="I2620">
        <v>3</v>
      </c>
      <c r="J2620">
        <v>15</v>
      </c>
      <c r="K2620">
        <f>Table1[[#This Row],[Quantity]]*Table1[[#This Row],[Unit_Price]]</f>
        <v>4389</v>
      </c>
      <c r="L2620">
        <f>Table1[[#This Row],[Quantity]]*Table1[[#This Row],[Cost]]</f>
        <v>2194.5</v>
      </c>
      <c r="M2620">
        <f>Table1[[#This Row],[Sales]]-Table1[[#This Row],[Total_Cost]]</f>
        <v>2194.5</v>
      </c>
      <c r="N2620" s="1">
        <f>Table1[[#This Row],[Profit]]/Table1[[#This Row],[Sales]]</f>
        <v>0.5</v>
      </c>
      <c r="O2620" t="str">
        <f>TEXT(Table1[[#This Row],[Order_Date]],"mmmm")</f>
        <v>July</v>
      </c>
      <c r="P2620">
        <f>YEAR(Table1[[#This Row],[Order_Date]])</f>
        <v>2024</v>
      </c>
      <c r="Q2620" t="str">
        <f>"Q"&amp;ROUNDUP(MONTH(Table1[[#This Row],[Order_Date]])/3,0)</f>
        <v>Q3</v>
      </c>
    </row>
    <row r="2621" spans="1:17" x14ac:dyDescent="0.25">
      <c r="A2621" t="s">
        <v>4346</v>
      </c>
      <c r="B2621" t="s">
        <v>2387</v>
      </c>
      <c r="C2621" t="s">
        <v>80</v>
      </c>
      <c r="D2621" t="s">
        <v>244</v>
      </c>
      <c r="E2621" t="str">
        <f>_xlfn.XLOOKUP(Table1[[#This Row],[Product_ID]],[1]!Table1[Product_ID],[1]!Table1[Product_Name])</f>
        <v>Beauty Product 100</v>
      </c>
      <c r="F2621" t="str">
        <f>_xlfn.XLOOKUP(Table1[[#This Row],[Product_ID]],[1]!Table1[Product_ID],[1]!Table1[Category])</f>
        <v>Beauty</v>
      </c>
      <c r="G2621">
        <f>_xlfn.XLOOKUP(Table1[[#This Row],[Product_ID]],[1]!Table1[Product_ID],[1]!Table1[Unit_Price])</f>
        <v>2523</v>
      </c>
      <c r="H2621">
        <f>_xlfn.XLOOKUP(Table1[[#This Row],[Product_ID]],[1]!Table1[Product_ID],[1]!Table1[Cost])</f>
        <v>1766.1</v>
      </c>
      <c r="I2621">
        <v>5</v>
      </c>
      <c r="J2621">
        <v>15</v>
      </c>
      <c r="K2621">
        <f>Table1[[#This Row],[Quantity]]*Table1[[#This Row],[Unit_Price]]</f>
        <v>12615</v>
      </c>
      <c r="L2621">
        <f>Table1[[#This Row],[Quantity]]*Table1[[#This Row],[Cost]]</f>
        <v>8830.5</v>
      </c>
      <c r="M2621">
        <f>Table1[[#This Row],[Sales]]-Table1[[#This Row],[Total_Cost]]</f>
        <v>3784.5</v>
      </c>
      <c r="N2621" s="1">
        <f>Table1[[#This Row],[Profit]]/Table1[[#This Row],[Sales]]</f>
        <v>0.3</v>
      </c>
      <c r="O2621" t="str">
        <f>TEXT(Table1[[#This Row],[Order_Date]],"mmmm")</f>
        <v>February</v>
      </c>
      <c r="P2621">
        <f>YEAR(Table1[[#This Row],[Order_Date]])</f>
        <v>2025</v>
      </c>
      <c r="Q2621" t="str">
        <f>"Q"&amp;ROUNDUP(MONTH(Table1[[#This Row],[Order_Date]])/3,0)</f>
        <v>Q1</v>
      </c>
    </row>
    <row r="2622" spans="1:17" x14ac:dyDescent="0.25">
      <c r="A2622" t="s">
        <v>4347</v>
      </c>
      <c r="B2622" t="s">
        <v>2591</v>
      </c>
      <c r="C2622" t="s">
        <v>3044</v>
      </c>
      <c r="D2622" t="s">
        <v>1034</v>
      </c>
      <c r="E2622" t="str">
        <f>_xlfn.XLOOKUP(Table1[[#This Row],[Product_ID]],[1]!Table1[Product_ID],[1]!Table1[Product_Name])</f>
        <v>Electronics Product 36</v>
      </c>
      <c r="F2622" t="str">
        <f>_xlfn.XLOOKUP(Table1[[#This Row],[Product_ID]],[1]!Table1[Product_ID],[1]!Table1[Category])</f>
        <v>Electronics</v>
      </c>
      <c r="G2622">
        <f>_xlfn.XLOOKUP(Table1[[#This Row],[Product_ID]],[1]!Table1[Product_ID],[1]!Table1[Unit_Price])</f>
        <v>3046</v>
      </c>
      <c r="H2622">
        <f>_xlfn.XLOOKUP(Table1[[#This Row],[Product_ID]],[1]!Table1[Product_ID],[1]!Table1[Cost])</f>
        <v>1827.6</v>
      </c>
      <c r="I2622">
        <v>3</v>
      </c>
      <c r="J2622">
        <v>10</v>
      </c>
      <c r="K2622">
        <f>Table1[[#This Row],[Quantity]]*Table1[[#This Row],[Unit_Price]]</f>
        <v>9138</v>
      </c>
      <c r="L2622">
        <f>Table1[[#This Row],[Quantity]]*Table1[[#This Row],[Cost]]</f>
        <v>5482.7999999999993</v>
      </c>
      <c r="M2622">
        <f>Table1[[#This Row],[Sales]]-Table1[[#This Row],[Total_Cost]]</f>
        <v>3655.2000000000007</v>
      </c>
      <c r="N2622" s="1">
        <f>Table1[[#This Row],[Profit]]/Table1[[#This Row],[Sales]]</f>
        <v>0.40000000000000008</v>
      </c>
      <c r="O2622" t="str">
        <f>TEXT(Table1[[#This Row],[Order_Date]],"mmmm")</f>
        <v>April</v>
      </c>
      <c r="P2622">
        <f>YEAR(Table1[[#This Row],[Order_Date]])</f>
        <v>2025</v>
      </c>
      <c r="Q2622" t="str">
        <f>"Q"&amp;ROUNDUP(MONTH(Table1[[#This Row],[Order_Date]])/3,0)</f>
        <v>Q2</v>
      </c>
    </row>
    <row r="2623" spans="1:17" x14ac:dyDescent="0.25">
      <c r="A2623" t="s">
        <v>4348</v>
      </c>
      <c r="B2623" t="s">
        <v>3143</v>
      </c>
      <c r="C2623" t="s">
        <v>530</v>
      </c>
      <c r="D2623" t="s">
        <v>317</v>
      </c>
      <c r="E2623" t="str">
        <f>_xlfn.XLOOKUP(Table1[[#This Row],[Product_ID]],[1]!Table1[Product_ID],[1]!Table1[Product_Name])</f>
        <v>Beauty Product 90</v>
      </c>
      <c r="F2623" t="str">
        <f>_xlfn.XLOOKUP(Table1[[#This Row],[Product_ID]],[1]!Table1[Product_ID],[1]!Table1[Category])</f>
        <v>Beauty</v>
      </c>
      <c r="G2623">
        <f>_xlfn.XLOOKUP(Table1[[#This Row],[Product_ID]],[1]!Table1[Product_ID],[1]!Table1[Unit_Price])</f>
        <v>1510</v>
      </c>
      <c r="H2623">
        <f>_xlfn.XLOOKUP(Table1[[#This Row],[Product_ID]],[1]!Table1[Product_ID],[1]!Table1[Cost])</f>
        <v>755</v>
      </c>
      <c r="I2623">
        <v>3</v>
      </c>
      <c r="J2623">
        <v>5</v>
      </c>
      <c r="K2623">
        <f>Table1[[#This Row],[Quantity]]*Table1[[#This Row],[Unit_Price]]</f>
        <v>4530</v>
      </c>
      <c r="L2623">
        <f>Table1[[#This Row],[Quantity]]*Table1[[#This Row],[Cost]]</f>
        <v>2265</v>
      </c>
      <c r="M2623">
        <f>Table1[[#This Row],[Sales]]-Table1[[#This Row],[Total_Cost]]</f>
        <v>2265</v>
      </c>
      <c r="N2623" s="1">
        <f>Table1[[#This Row],[Profit]]/Table1[[#This Row],[Sales]]</f>
        <v>0.5</v>
      </c>
      <c r="O2623" t="str">
        <f>TEXT(Table1[[#This Row],[Order_Date]],"mmmm")</f>
        <v>March</v>
      </c>
      <c r="P2623">
        <f>YEAR(Table1[[#This Row],[Order_Date]])</f>
        <v>2024</v>
      </c>
      <c r="Q2623" t="str">
        <f>"Q"&amp;ROUNDUP(MONTH(Table1[[#This Row],[Order_Date]])/3,0)</f>
        <v>Q1</v>
      </c>
    </row>
    <row r="2624" spans="1:17" x14ac:dyDescent="0.25">
      <c r="A2624" t="s">
        <v>4349</v>
      </c>
      <c r="B2624" t="s">
        <v>1401</v>
      </c>
      <c r="C2624" t="s">
        <v>1042</v>
      </c>
      <c r="D2624" t="s">
        <v>1034</v>
      </c>
      <c r="E2624" t="str">
        <f>_xlfn.XLOOKUP(Table1[[#This Row],[Product_ID]],[1]!Table1[Product_ID],[1]!Table1[Product_Name])</f>
        <v>Electronics Product 36</v>
      </c>
      <c r="F2624" t="str">
        <f>_xlfn.XLOOKUP(Table1[[#This Row],[Product_ID]],[1]!Table1[Product_ID],[1]!Table1[Category])</f>
        <v>Electronics</v>
      </c>
      <c r="G2624">
        <f>_xlfn.XLOOKUP(Table1[[#This Row],[Product_ID]],[1]!Table1[Product_ID],[1]!Table1[Unit_Price])</f>
        <v>3046</v>
      </c>
      <c r="H2624">
        <f>_xlfn.XLOOKUP(Table1[[#This Row],[Product_ID]],[1]!Table1[Product_ID],[1]!Table1[Cost])</f>
        <v>1827.6</v>
      </c>
      <c r="I2624">
        <v>5</v>
      </c>
      <c r="J2624">
        <v>15</v>
      </c>
      <c r="K2624">
        <f>Table1[[#This Row],[Quantity]]*Table1[[#This Row],[Unit_Price]]</f>
        <v>15230</v>
      </c>
      <c r="L2624">
        <f>Table1[[#This Row],[Quantity]]*Table1[[#This Row],[Cost]]</f>
        <v>9138</v>
      </c>
      <c r="M2624">
        <f>Table1[[#This Row],[Sales]]-Table1[[#This Row],[Total_Cost]]</f>
        <v>6092</v>
      </c>
      <c r="N2624" s="1">
        <f>Table1[[#This Row],[Profit]]/Table1[[#This Row],[Sales]]</f>
        <v>0.4</v>
      </c>
      <c r="O2624" t="str">
        <f>TEXT(Table1[[#This Row],[Order_Date]],"mmmm")</f>
        <v>December</v>
      </c>
      <c r="P2624">
        <f>YEAR(Table1[[#This Row],[Order_Date]])</f>
        <v>2024</v>
      </c>
      <c r="Q2624" t="str">
        <f>"Q"&amp;ROUNDUP(MONTH(Table1[[#This Row],[Order_Date]])/3,0)</f>
        <v>Q4</v>
      </c>
    </row>
    <row r="2625" spans="1:17" x14ac:dyDescent="0.25">
      <c r="A2625" t="s">
        <v>4350</v>
      </c>
      <c r="B2625" t="s">
        <v>866</v>
      </c>
      <c r="C2625" t="s">
        <v>770</v>
      </c>
      <c r="D2625" t="s">
        <v>179</v>
      </c>
      <c r="E2625" t="str">
        <f>_xlfn.XLOOKUP(Table1[[#This Row],[Product_ID]],[1]!Table1[Product_ID],[1]!Table1[Product_Name])</f>
        <v>Beauty Product 58</v>
      </c>
      <c r="F2625" t="str">
        <f>_xlfn.XLOOKUP(Table1[[#This Row],[Product_ID]],[1]!Table1[Product_ID],[1]!Table1[Category])</f>
        <v>Beauty</v>
      </c>
      <c r="G2625">
        <f>_xlfn.XLOOKUP(Table1[[#This Row],[Product_ID]],[1]!Table1[Product_ID],[1]!Table1[Unit_Price])</f>
        <v>3598</v>
      </c>
      <c r="H2625">
        <f>_xlfn.XLOOKUP(Table1[[#This Row],[Product_ID]],[1]!Table1[Product_ID],[1]!Table1[Cost])</f>
        <v>2158.8000000000002</v>
      </c>
      <c r="I2625">
        <v>2</v>
      </c>
      <c r="J2625">
        <v>15</v>
      </c>
      <c r="K2625">
        <f>Table1[[#This Row],[Quantity]]*Table1[[#This Row],[Unit_Price]]</f>
        <v>7196</v>
      </c>
      <c r="L2625">
        <f>Table1[[#This Row],[Quantity]]*Table1[[#This Row],[Cost]]</f>
        <v>4317.6000000000004</v>
      </c>
      <c r="M2625">
        <f>Table1[[#This Row],[Sales]]-Table1[[#This Row],[Total_Cost]]</f>
        <v>2878.3999999999996</v>
      </c>
      <c r="N2625" s="1">
        <f>Table1[[#This Row],[Profit]]/Table1[[#This Row],[Sales]]</f>
        <v>0.39999999999999997</v>
      </c>
      <c r="O2625" t="str">
        <f>TEXT(Table1[[#This Row],[Order_Date]],"mmmm")</f>
        <v>June</v>
      </c>
      <c r="P2625">
        <f>YEAR(Table1[[#This Row],[Order_Date]])</f>
        <v>2024</v>
      </c>
      <c r="Q2625" t="str">
        <f>"Q"&amp;ROUNDUP(MONTH(Table1[[#This Row],[Order_Date]])/3,0)</f>
        <v>Q2</v>
      </c>
    </row>
    <row r="2626" spans="1:17" x14ac:dyDescent="0.25">
      <c r="A2626" t="s">
        <v>4351</v>
      </c>
      <c r="B2626" t="s">
        <v>1918</v>
      </c>
      <c r="C2626" t="s">
        <v>1648</v>
      </c>
      <c r="D2626" t="s">
        <v>331</v>
      </c>
      <c r="E2626" t="str">
        <f>_xlfn.XLOOKUP(Table1[[#This Row],[Product_ID]],[1]!Table1[Product_ID],[1]!Table1[Product_Name])</f>
        <v>Electronics Product 24</v>
      </c>
      <c r="F2626" t="str">
        <f>_xlfn.XLOOKUP(Table1[[#This Row],[Product_ID]],[1]!Table1[Product_ID],[1]!Table1[Category])</f>
        <v>Electronics</v>
      </c>
      <c r="G2626">
        <f>_xlfn.XLOOKUP(Table1[[#This Row],[Product_ID]],[1]!Table1[Product_ID],[1]!Table1[Unit_Price])</f>
        <v>9702</v>
      </c>
      <c r="H2626">
        <f>_xlfn.XLOOKUP(Table1[[#This Row],[Product_ID]],[1]!Table1[Product_ID],[1]!Table1[Cost])</f>
        <v>4851</v>
      </c>
      <c r="I2626">
        <v>1</v>
      </c>
      <c r="J2626">
        <v>0</v>
      </c>
      <c r="K2626">
        <f>Table1[[#This Row],[Quantity]]*Table1[[#This Row],[Unit_Price]]</f>
        <v>9702</v>
      </c>
      <c r="L2626">
        <f>Table1[[#This Row],[Quantity]]*Table1[[#This Row],[Cost]]</f>
        <v>4851</v>
      </c>
      <c r="M2626">
        <f>Table1[[#This Row],[Sales]]-Table1[[#This Row],[Total_Cost]]</f>
        <v>4851</v>
      </c>
      <c r="N2626" s="1">
        <f>Table1[[#This Row],[Profit]]/Table1[[#This Row],[Sales]]</f>
        <v>0.5</v>
      </c>
      <c r="O2626" t="str">
        <f>TEXT(Table1[[#This Row],[Order_Date]],"mmmm")</f>
        <v>November</v>
      </c>
      <c r="P2626">
        <f>YEAR(Table1[[#This Row],[Order_Date]])</f>
        <v>2025</v>
      </c>
      <c r="Q2626" t="str">
        <f>"Q"&amp;ROUNDUP(MONTH(Table1[[#This Row],[Order_Date]])/3,0)</f>
        <v>Q4</v>
      </c>
    </row>
    <row r="2627" spans="1:17" x14ac:dyDescent="0.25">
      <c r="A2627" t="s">
        <v>4352</v>
      </c>
      <c r="B2627" t="s">
        <v>2083</v>
      </c>
      <c r="C2627" t="s">
        <v>2644</v>
      </c>
      <c r="D2627" t="s">
        <v>89</v>
      </c>
      <c r="E2627" t="str">
        <f>_xlfn.XLOOKUP(Table1[[#This Row],[Product_ID]],[1]!Table1[Product_ID],[1]!Table1[Product_Name])</f>
        <v>Beauty Product 76</v>
      </c>
      <c r="F2627" t="str">
        <f>_xlfn.XLOOKUP(Table1[[#This Row],[Product_ID]],[1]!Table1[Product_ID],[1]!Table1[Category])</f>
        <v>Beauty</v>
      </c>
      <c r="G2627">
        <f>_xlfn.XLOOKUP(Table1[[#This Row],[Product_ID]],[1]!Table1[Product_ID],[1]!Table1[Unit_Price])</f>
        <v>3690</v>
      </c>
      <c r="H2627">
        <f>_xlfn.XLOOKUP(Table1[[#This Row],[Product_ID]],[1]!Table1[Product_ID],[1]!Table1[Cost])</f>
        <v>2583</v>
      </c>
      <c r="I2627">
        <v>3</v>
      </c>
      <c r="J2627">
        <v>10</v>
      </c>
      <c r="K2627">
        <f>Table1[[#This Row],[Quantity]]*Table1[[#This Row],[Unit_Price]]</f>
        <v>11070</v>
      </c>
      <c r="L2627">
        <f>Table1[[#This Row],[Quantity]]*Table1[[#This Row],[Cost]]</f>
        <v>7749</v>
      </c>
      <c r="M2627">
        <f>Table1[[#This Row],[Sales]]-Table1[[#This Row],[Total_Cost]]</f>
        <v>3321</v>
      </c>
      <c r="N2627" s="1">
        <f>Table1[[#This Row],[Profit]]/Table1[[#This Row],[Sales]]</f>
        <v>0.3</v>
      </c>
      <c r="O2627" t="str">
        <f>TEXT(Table1[[#This Row],[Order_Date]],"mmmm")</f>
        <v>January</v>
      </c>
      <c r="P2627">
        <f>YEAR(Table1[[#This Row],[Order_Date]])</f>
        <v>2025</v>
      </c>
      <c r="Q2627" t="str">
        <f>"Q"&amp;ROUNDUP(MONTH(Table1[[#This Row],[Order_Date]])/3,0)</f>
        <v>Q1</v>
      </c>
    </row>
    <row r="2628" spans="1:17" x14ac:dyDescent="0.25">
      <c r="A2628" t="s">
        <v>4353</v>
      </c>
      <c r="B2628" t="s">
        <v>277</v>
      </c>
      <c r="C2628" t="s">
        <v>2999</v>
      </c>
      <c r="D2628" t="s">
        <v>59</v>
      </c>
      <c r="E2628" t="str">
        <f>_xlfn.XLOOKUP(Table1[[#This Row],[Product_ID]],[1]!Table1[Product_ID],[1]!Table1[Product_Name])</f>
        <v>Sports Product 23</v>
      </c>
      <c r="F2628" t="str">
        <f>_xlfn.XLOOKUP(Table1[[#This Row],[Product_ID]],[1]!Table1[Product_ID],[1]!Table1[Category])</f>
        <v>Sports</v>
      </c>
      <c r="G2628">
        <f>_xlfn.XLOOKUP(Table1[[#This Row],[Product_ID]],[1]!Table1[Product_ID],[1]!Table1[Unit_Price])</f>
        <v>4437</v>
      </c>
      <c r="H2628">
        <f>_xlfn.XLOOKUP(Table1[[#This Row],[Product_ID]],[1]!Table1[Product_ID],[1]!Table1[Cost])</f>
        <v>2662.2</v>
      </c>
      <c r="I2628">
        <v>4</v>
      </c>
      <c r="J2628">
        <v>10</v>
      </c>
      <c r="K2628">
        <f>Table1[[#This Row],[Quantity]]*Table1[[#This Row],[Unit_Price]]</f>
        <v>17748</v>
      </c>
      <c r="L2628">
        <f>Table1[[#This Row],[Quantity]]*Table1[[#This Row],[Cost]]</f>
        <v>10648.8</v>
      </c>
      <c r="M2628">
        <f>Table1[[#This Row],[Sales]]-Table1[[#This Row],[Total_Cost]]</f>
        <v>7099.2000000000007</v>
      </c>
      <c r="N2628" s="1">
        <f>Table1[[#This Row],[Profit]]/Table1[[#This Row],[Sales]]</f>
        <v>0.4</v>
      </c>
      <c r="O2628" t="str">
        <f>TEXT(Table1[[#This Row],[Order_Date]],"mmmm")</f>
        <v>March</v>
      </c>
      <c r="P2628">
        <f>YEAR(Table1[[#This Row],[Order_Date]])</f>
        <v>2024</v>
      </c>
      <c r="Q2628" t="str">
        <f>"Q"&amp;ROUNDUP(MONTH(Table1[[#This Row],[Order_Date]])/3,0)</f>
        <v>Q1</v>
      </c>
    </row>
    <row r="2629" spans="1:17" x14ac:dyDescent="0.25">
      <c r="A2629" t="s">
        <v>4354</v>
      </c>
      <c r="B2629" t="s">
        <v>718</v>
      </c>
      <c r="C2629" t="s">
        <v>2608</v>
      </c>
      <c r="D2629" t="s">
        <v>230</v>
      </c>
      <c r="E2629" t="str">
        <f>_xlfn.XLOOKUP(Table1[[#This Row],[Product_ID]],[1]!Table1[Product_ID],[1]!Table1[Product_Name])</f>
        <v>Beauty Product 16</v>
      </c>
      <c r="F2629" t="str">
        <f>_xlfn.XLOOKUP(Table1[[#This Row],[Product_ID]],[1]!Table1[Product_ID],[1]!Table1[Category])</f>
        <v>Beauty</v>
      </c>
      <c r="G2629">
        <f>_xlfn.XLOOKUP(Table1[[#This Row],[Product_ID]],[1]!Table1[Product_ID],[1]!Table1[Unit_Price])</f>
        <v>1591</v>
      </c>
      <c r="H2629">
        <f>_xlfn.XLOOKUP(Table1[[#This Row],[Product_ID]],[1]!Table1[Product_ID],[1]!Table1[Cost])</f>
        <v>1113.7</v>
      </c>
      <c r="I2629">
        <v>3</v>
      </c>
      <c r="J2629">
        <v>10</v>
      </c>
      <c r="K2629">
        <f>Table1[[#This Row],[Quantity]]*Table1[[#This Row],[Unit_Price]]</f>
        <v>4773</v>
      </c>
      <c r="L2629">
        <f>Table1[[#This Row],[Quantity]]*Table1[[#This Row],[Cost]]</f>
        <v>3341.1000000000004</v>
      </c>
      <c r="M2629">
        <f>Table1[[#This Row],[Sales]]-Table1[[#This Row],[Total_Cost]]</f>
        <v>1431.8999999999996</v>
      </c>
      <c r="N2629" s="1">
        <f>Table1[[#This Row],[Profit]]/Table1[[#This Row],[Sales]]</f>
        <v>0.29999999999999993</v>
      </c>
      <c r="O2629" t="str">
        <f>TEXT(Table1[[#This Row],[Order_Date]],"mmmm")</f>
        <v>August</v>
      </c>
      <c r="P2629">
        <f>YEAR(Table1[[#This Row],[Order_Date]])</f>
        <v>2025</v>
      </c>
      <c r="Q2629" t="str">
        <f>"Q"&amp;ROUNDUP(MONTH(Table1[[#This Row],[Order_Date]])/3,0)</f>
        <v>Q3</v>
      </c>
    </row>
    <row r="2630" spans="1:17" x14ac:dyDescent="0.25">
      <c r="A2630" t="s">
        <v>4355</v>
      </c>
      <c r="B2630" t="s">
        <v>2256</v>
      </c>
      <c r="C2630" t="s">
        <v>2481</v>
      </c>
      <c r="D2630" t="s">
        <v>146</v>
      </c>
      <c r="E2630" t="str">
        <f>_xlfn.XLOOKUP(Table1[[#This Row],[Product_ID]],[1]!Table1[Product_ID],[1]!Table1[Product_Name])</f>
        <v>Electronics Product 8</v>
      </c>
      <c r="F2630" t="str">
        <f>_xlfn.XLOOKUP(Table1[[#This Row],[Product_ID]],[1]!Table1[Product_ID],[1]!Table1[Category])</f>
        <v>Electronics</v>
      </c>
      <c r="G2630">
        <f>_xlfn.XLOOKUP(Table1[[#This Row],[Product_ID]],[1]!Table1[Product_ID],[1]!Table1[Unit_Price])</f>
        <v>41971</v>
      </c>
      <c r="H2630">
        <f>_xlfn.XLOOKUP(Table1[[#This Row],[Product_ID]],[1]!Table1[Product_ID],[1]!Table1[Cost])</f>
        <v>29379.7</v>
      </c>
      <c r="I2630">
        <v>1</v>
      </c>
      <c r="J2630">
        <v>10</v>
      </c>
      <c r="K2630">
        <f>Table1[[#This Row],[Quantity]]*Table1[[#This Row],[Unit_Price]]</f>
        <v>41971</v>
      </c>
      <c r="L2630">
        <f>Table1[[#This Row],[Quantity]]*Table1[[#This Row],[Cost]]</f>
        <v>29379.7</v>
      </c>
      <c r="M2630">
        <f>Table1[[#This Row],[Sales]]-Table1[[#This Row],[Total_Cost]]</f>
        <v>12591.3</v>
      </c>
      <c r="N2630" s="1">
        <f>Table1[[#This Row],[Profit]]/Table1[[#This Row],[Sales]]</f>
        <v>0.3</v>
      </c>
      <c r="O2630" t="str">
        <f>TEXT(Table1[[#This Row],[Order_Date]],"mmmm")</f>
        <v>April</v>
      </c>
      <c r="P2630">
        <f>YEAR(Table1[[#This Row],[Order_Date]])</f>
        <v>2024</v>
      </c>
      <c r="Q2630" t="str">
        <f>"Q"&amp;ROUNDUP(MONTH(Table1[[#This Row],[Order_Date]])/3,0)</f>
        <v>Q2</v>
      </c>
    </row>
    <row r="2631" spans="1:17" x14ac:dyDescent="0.25">
      <c r="A2631" t="s">
        <v>4356</v>
      </c>
      <c r="B2631" t="s">
        <v>550</v>
      </c>
      <c r="C2631" t="s">
        <v>821</v>
      </c>
      <c r="D2631" t="s">
        <v>615</v>
      </c>
      <c r="E2631" t="str">
        <f>_xlfn.XLOOKUP(Table1[[#This Row],[Product_ID]],[1]!Table1[Product_ID],[1]!Table1[Product_Name])</f>
        <v>Home &amp; Kitchen Product 92</v>
      </c>
      <c r="F2631" t="str">
        <f>_xlfn.XLOOKUP(Table1[[#This Row],[Product_ID]],[1]!Table1[Product_ID],[1]!Table1[Category])</f>
        <v>Home &amp; Kitchen</v>
      </c>
      <c r="G2631">
        <f>_xlfn.XLOOKUP(Table1[[#This Row],[Product_ID]],[1]!Table1[Product_ID],[1]!Table1[Unit_Price])</f>
        <v>7315</v>
      </c>
      <c r="H2631">
        <f>_xlfn.XLOOKUP(Table1[[#This Row],[Product_ID]],[1]!Table1[Product_ID],[1]!Table1[Cost])</f>
        <v>4389</v>
      </c>
      <c r="I2631">
        <v>5</v>
      </c>
      <c r="J2631">
        <v>10</v>
      </c>
      <c r="K2631">
        <f>Table1[[#This Row],[Quantity]]*Table1[[#This Row],[Unit_Price]]</f>
        <v>36575</v>
      </c>
      <c r="L2631">
        <f>Table1[[#This Row],[Quantity]]*Table1[[#This Row],[Cost]]</f>
        <v>21945</v>
      </c>
      <c r="M2631">
        <f>Table1[[#This Row],[Sales]]-Table1[[#This Row],[Total_Cost]]</f>
        <v>14630</v>
      </c>
      <c r="N2631" s="1">
        <f>Table1[[#This Row],[Profit]]/Table1[[#This Row],[Sales]]</f>
        <v>0.4</v>
      </c>
      <c r="O2631" t="str">
        <f>TEXT(Table1[[#This Row],[Order_Date]],"mmmm")</f>
        <v>March</v>
      </c>
      <c r="P2631">
        <f>YEAR(Table1[[#This Row],[Order_Date]])</f>
        <v>2024</v>
      </c>
      <c r="Q2631" t="str">
        <f>"Q"&amp;ROUNDUP(MONTH(Table1[[#This Row],[Order_Date]])/3,0)</f>
        <v>Q1</v>
      </c>
    </row>
    <row r="2632" spans="1:17" x14ac:dyDescent="0.25">
      <c r="A2632" t="s">
        <v>4357</v>
      </c>
      <c r="B2632" t="s">
        <v>1326</v>
      </c>
      <c r="C2632" t="s">
        <v>2794</v>
      </c>
      <c r="D2632" t="s">
        <v>131</v>
      </c>
      <c r="E2632" t="str">
        <f>_xlfn.XLOOKUP(Table1[[#This Row],[Product_ID]],[1]!Table1[Product_ID],[1]!Table1[Product_Name])</f>
        <v>Sports Product 50</v>
      </c>
      <c r="F2632" t="str">
        <f>_xlfn.XLOOKUP(Table1[[#This Row],[Product_ID]],[1]!Table1[Product_ID],[1]!Table1[Category])</f>
        <v>Sports</v>
      </c>
      <c r="G2632">
        <f>_xlfn.XLOOKUP(Table1[[#This Row],[Product_ID]],[1]!Table1[Product_ID],[1]!Table1[Unit_Price])</f>
        <v>10475</v>
      </c>
      <c r="H2632">
        <f>_xlfn.XLOOKUP(Table1[[#This Row],[Product_ID]],[1]!Table1[Product_ID],[1]!Table1[Cost])</f>
        <v>7332.5</v>
      </c>
      <c r="I2632">
        <v>2</v>
      </c>
      <c r="J2632">
        <v>10</v>
      </c>
      <c r="K2632">
        <f>Table1[[#This Row],[Quantity]]*Table1[[#This Row],[Unit_Price]]</f>
        <v>20950</v>
      </c>
      <c r="L2632">
        <f>Table1[[#This Row],[Quantity]]*Table1[[#This Row],[Cost]]</f>
        <v>14665</v>
      </c>
      <c r="M2632">
        <f>Table1[[#This Row],[Sales]]-Table1[[#This Row],[Total_Cost]]</f>
        <v>6285</v>
      </c>
      <c r="N2632" s="1">
        <f>Table1[[#This Row],[Profit]]/Table1[[#This Row],[Sales]]</f>
        <v>0.3</v>
      </c>
      <c r="O2632" t="str">
        <f>TEXT(Table1[[#This Row],[Order_Date]],"mmmm")</f>
        <v>May</v>
      </c>
      <c r="P2632">
        <f>YEAR(Table1[[#This Row],[Order_Date]])</f>
        <v>2024</v>
      </c>
      <c r="Q2632" t="str">
        <f>"Q"&amp;ROUNDUP(MONTH(Table1[[#This Row],[Order_Date]])/3,0)</f>
        <v>Q2</v>
      </c>
    </row>
    <row r="2633" spans="1:17" x14ac:dyDescent="0.25">
      <c r="A2633" t="s">
        <v>4358</v>
      </c>
      <c r="B2633" t="s">
        <v>1476</v>
      </c>
      <c r="C2633" t="s">
        <v>2986</v>
      </c>
      <c r="D2633" t="s">
        <v>476</v>
      </c>
      <c r="E2633" t="str">
        <f>_xlfn.XLOOKUP(Table1[[#This Row],[Product_ID]],[1]!Table1[Product_ID],[1]!Table1[Product_Name])</f>
        <v>Electronics Product 22</v>
      </c>
      <c r="F2633" t="str">
        <f>_xlfn.XLOOKUP(Table1[[#This Row],[Product_ID]],[1]!Table1[Product_ID],[1]!Table1[Category])</f>
        <v>Electronics</v>
      </c>
      <c r="G2633">
        <f>_xlfn.XLOOKUP(Table1[[#This Row],[Product_ID]],[1]!Table1[Product_ID],[1]!Table1[Unit_Price])</f>
        <v>48755</v>
      </c>
      <c r="H2633">
        <f>_xlfn.XLOOKUP(Table1[[#This Row],[Product_ID]],[1]!Table1[Product_ID],[1]!Table1[Cost])</f>
        <v>29253</v>
      </c>
      <c r="I2633">
        <v>4</v>
      </c>
      <c r="J2633">
        <v>0</v>
      </c>
      <c r="K2633">
        <f>Table1[[#This Row],[Quantity]]*Table1[[#This Row],[Unit_Price]]</f>
        <v>195020</v>
      </c>
      <c r="L2633">
        <f>Table1[[#This Row],[Quantity]]*Table1[[#This Row],[Cost]]</f>
        <v>117012</v>
      </c>
      <c r="M2633">
        <f>Table1[[#This Row],[Sales]]-Table1[[#This Row],[Total_Cost]]</f>
        <v>78008</v>
      </c>
      <c r="N2633" s="1">
        <f>Table1[[#This Row],[Profit]]/Table1[[#This Row],[Sales]]</f>
        <v>0.4</v>
      </c>
      <c r="O2633" t="str">
        <f>TEXT(Table1[[#This Row],[Order_Date]],"mmmm")</f>
        <v>January</v>
      </c>
      <c r="P2633">
        <f>YEAR(Table1[[#This Row],[Order_Date]])</f>
        <v>2024</v>
      </c>
      <c r="Q2633" t="str">
        <f>"Q"&amp;ROUNDUP(MONTH(Table1[[#This Row],[Order_Date]])/3,0)</f>
        <v>Q1</v>
      </c>
    </row>
    <row r="2634" spans="1:17" x14ac:dyDescent="0.25">
      <c r="A2634" t="s">
        <v>4359</v>
      </c>
      <c r="B2634" t="s">
        <v>1933</v>
      </c>
      <c r="C2634" t="s">
        <v>2969</v>
      </c>
      <c r="D2634" t="s">
        <v>822</v>
      </c>
      <c r="E2634" t="str">
        <f>_xlfn.XLOOKUP(Table1[[#This Row],[Product_ID]],[1]!Table1[Product_ID],[1]!Table1[Product_Name])</f>
        <v>Electronics Product 31</v>
      </c>
      <c r="F2634" t="str">
        <f>_xlfn.XLOOKUP(Table1[[#This Row],[Product_ID]],[1]!Table1[Product_ID],[1]!Table1[Category])</f>
        <v>Electronics</v>
      </c>
      <c r="G2634">
        <f>_xlfn.XLOOKUP(Table1[[#This Row],[Product_ID]],[1]!Table1[Product_ID],[1]!Table1[Unit_Price])</f>
        <v>34152</v>
      </c>
      <c r="H2634">
        <f>_xlfn.XLOOKUP(Table1[[#This Row],[Product_ID]],[1]!Table1[Product_ID],[1]!Table1[Cost])</f>
        <v>23906.400000000001</v>
      </c>
      <c r="I2634">
        <v>1</v>
      </c>
      <c r="J2634">
        <v>10</v>
      </c>
      <c r="K2634">
        <f>Table1[[#This Row],[Quantity]]*Table1[[#This Row],[Unit_Price]]</f>
        <v>34152</v>
      </c>
      <c r="L2634">
        <f>Table1[[#This Row],[Quantity]]*Table1[[#This Row],[Cost]]</f>
        <v>23906.400000000001</v>
      </c>
      <c r="M2634">
        <f>Table1[[#This Row],[Sales]]-Table1[[#This Row],[Total_Cost]]</f>
        <v>10245.599999999999</v>
      </c>
      <c r="N2634" s="1">
        <f>Table1[[#This Row],[Profit]]/Table1[[#This Row],[Sales]]</f>
        <v>0.29999999999999993</v>
      </c>
      <c r="O2634" t="str">
        <f>TEXT(Table1[[#This Row],[Order_Date]],"mmmm")</f>
        <v>November</v>
      </c>
      <c r="P2634">
        <f>YEAR(Table1[[#This Row],[Order_Date]])</f>
        <v>2024</v>
      </c>
      <c r="Q2634" t="str">
        <f>"Q"&amp;ROUNDUP(MONTH(Table1[[#This Row],[Order_Date]])/3,0)</f>
        <v>Q4</v>
      </c>
    </row>
    <row r="2635" spans="1:17" x14ac:dyDescent="0.25">
      <c r="A2635" t="s">
        <v>4360</v>
      </c>
      <c r="B2635" t="s">
        <v>155</v>
      </c>
      <c r="C2635" t="s">
        <v>1075</v>
      </c>
      <c r="D2635" t="s">
        <v>115</v>
      </c>
      <c r="E2635" t="str">
        <f>_xlfn.XLOOKUP(Table1[[#This Row],[Product_ID]],[1]!Table1[Product_ID],[1]!Table1[Product_Name])</f>
        <v>Beauty Product 85</v>
      </c>
      <c r="F2635" t="str">
        <f>_xlfn.XLOOKUP(Table1[[#This Row],[Product_ID]],[1]!Table1[Product_ID],[1]!Table1[Category])</f>
        <v>Beauty</v>
      </c>
      <c r="G2635">
        <f>_xlfn.XLOOKUP(Table1[[#This Row],[Product_ID]],[1]!Table1[Product_ID],[1]!Table1[Unit_Price])</f>
        <v>1436</v>
      </c>
      <c r="H2635">
        <f>_xlfn.XLOOKUP(Table1[[#This Row],[Product_ID]],[1]!Table1[Product_ID],[1]!Table1[Cost])</f>
        <v>1005.2</v>
      </c>
      <c r="I2635">
        <v>4</v>
      </c>
      <c r="J2635">
        <v>15</v>
      </c>
      <c r="K2635">
        <f>Table1[[#This Row],[Quantity]]*Table1[[#This Row],[Unit_Price]]</f>
        <v>5744</v>
      </c>
      <c r="L2635">
        <f>Table1[[#This Row],[Quantity]]*Table1[[#This Row],[Cost]]</f>
        <v>4020.8</v>
      </c>
      <c r="M2635">
        <f>Table1[[#This Row],[Sales]]-Table1[[#This Row],[Total_Cost]]</f>
        <v>1723.1999999999998</v>
      </c>
      <c r="N2635" s="1">
        <f>Table1[[#This Row],[Profit]]/Table1[[#This Row],[Sales]]</f>
        <v>0.3</v>
      </c>
      <c r="O2635" t="str">
        <f>TEXT(Table1[[#This Row],[Order_Date]],"mmmm")</f>
        <v>October</v>
      </c>
      <c r="P2635">
        <f>YEAR(Table1[[#This Row],[Order_Date]])</f>
        <v>2024</v>
      </c>
      <c r="Q2635" t="str">
        <f>"Q"&amp;ROUNDUP(MONTH(Table1[[#This Row],[Order_Date]])/3,0)</f>
        <v>Q4</v>
      </c>
    </row>
    <row r="2636" spans="1:17" x14ac:dyDescent="0.25">
      <c r="A2636" t="s">
        <v>4361</v>
      </c>
      <c r="B2636" t="s">
        <v>2663</v>
      </c>
      <c r="C2636" t="s">
        <v>977</v>
      </c>
      <c r="D2636" t="s">
        <v>59</v>
      </c>
      <c r="E2636" t="str">
        <f>_xlfn.XLOOKUP(Table1[[#This Row],[Product_ID]],[1]!Table1[Product_ID],[1]!Table1[Product_Name])</f>
        <v>Sports Product 23</v>
      </c>
      <c r="F2636" t="str">
        <f>_xlfn.XLOOKUP(Table1[[#This Row],[Product_ID]],[1]!Table1[Product_ID],[1]!Table1[Category])</f>
        <v>Sports</v>
      </c>
      <c r="G2636">
        <f>_xlfn.XLOOKUP(Table1[[#This Row],[Product_ID]],[1]!Table1[Product_ID],[1]!Table1[Unit_Price])</f>
        <v>4437</v>
      </c>
      <c r="H2636">
        <f>_xlfn.XLOOKUP(Table1[[#This Row],[Product_ID]],[1]!Table1[Product_ID],[1]!Table1[Cost])</f>
        <v>2662.2</v>
      </c>
      <c r="I2636">
        <v>1</v>
      </c>
      <c r="J2636">
        <v>15</v>
      </c>
      <c r="K2636">
        <f>Table1[[#This Row],[Quantity]]*Table1[[#This Row],[Unit_Price]]</f>
        <v>4437</v>
      </c>
      <c r="L2636">
        <f>Table1[[#This Row],[Quantity]]*Table1[[#This Row],[Cost]]</f>
        <v>2662.2</v>
      </c>
      <c r="M2636">
        <f>Table1[[#This Row],[Sales]]-Table1[[#This Row],[Total_Cost]]</f>
        <v>1774.8000000000002</v>
      </c>
      <c r="N2636" s="1">
        <f>Table1[[#This Row],[Profit]]/Table1[[#This Row],[Sales]]</f>
        <v>0.4</v>
      </c>
      <c r="O2636" t="str">
        <f>TEXT(Table1[[#This Row],[Order_Date]],"mmmm")</f>
        <v>February</v>
      </c>
      <c r="P2636">
        <f>YEAR(Table1[[#This Row],[Order_Date]])</f>
        <v>2025</v>
      </c>
      <c r="Q2636" t="str">
        <f>"Q"&amp;ROUNDUP(MONTH(Table1[[#This Row],[Order_Date]])/3,0)</f>
        <v>Q1</v>
      </c>
    </row>
    <row r="2637" spans="1:17" x14ac:dyDescent="0.25">
      <c r="A2637" t="s">
        <v>4362</v>
      </c>
      <c r="B2637" t="s">
        <v>91</v>
      </c>
      <c r="C2637" t="s">
        <v>1595</v>
      </c>
      <c r="D2637" t="s">
        <v>812</v>
      </c>
      <c r="E2637" t="str">
        <f>_xlfn.XLOOKUP(Table1[[#This Row],[Product_ID]],[1]!Table1[Product_ID],[1]!Table1[Product_Name])</f>
        <v>Beauty Product 5</v>
      </c>
      <c r="F2637" t="str">
        <f>_xlfn.XLOOKUP(Table1[[#This Row],[Product_ID]],[1]!Table1[Product_ID],[1]!Table1[Category])</f>
        <v>Beauty</v>
      </c>
      <c r="G2637">
        <f>_xlfn.XLOOKUP(Table1[[#This Row],[Product_ID]],[1]!Table1[Product_ID],[1]!Table1[Unit_Price])</f>
        <v>3939</v>
      </c>
      <c r="H2637">
        <f>_xlfn.XLOOKUP(Table1[[#This Row],[Product_ID]],[1]!Table1[Product_ID],[1]!Table1[Cost])</f>
        <v>2757.3</v>
      </c>
      <c r="I2637">
        <v>5</v>
      </c>
      <c r="J2637">
        <v>10</v>
      </c>
      <c r="K2637">
        <f>Table1[[#This Row],[Quantity]]*Table1[[#This Row],[Unit_Price]]</f>
        <v>19695</v>
      </c>
      <c r="L2637">
        <f>Table1[[#This Row],[Quantity]]*Table1[[#This Row],[Cost]]</f>
        <v>13786.5</v>
      </c>
      <c r="M2637">
        <f>Table1[[#This Row],[Sales]]-Table1[[#This Row],[Total_Cost]]</f>
        <v>5908.5</v>
      </c>
      <c r="N2637" s="1">
        <f>Table1[[#This Row],[Profit]]/Table1[[#This Row],[Sales]]</f>
        <v>0.3</v>
      </c>
      <c r="O2637" t="str">
        <f>TEXT(Table1[[#This Row],[Order_Date]],"mmmm")</f>
        <v>December</v>
      </c>
      <c r="P2637">
        <f>YEAR(Table1[[#This Row],[Order_Date]])</f>
        <v>2025</v>
      </c>
      <c r="Q2637" t="str">
        <f>"Q"&amp;ROUNDUP(MONTH(Table1[[#This Row],[Order_Date]])/3,0)</f>
        <v>Q4</v>
      </c>
    </row>
    <row r="2638" spans="1:17" x14ac:dyDescent="0.25">
      <c r="A2638" t="s">
        <v>4363</v>
      </c>
      <c r="B2638" t="s">
        <v>137</v>
      </c>
      <c r="C2638" t="s">
        <v>48</v>
      </c>
      <c r="D2638" t="s">
        <v>131</v>
      </c>
      <c r="E2638" t="str">
        <f>_xlfn.XLOOKUP(Table1[[#This Row],[Product_ID]],[1]!Table1[Product_ID],[1]!Table1[Product_Name])</f>
        <v>Sports Product 50</v>
      </c>
      <c r="F2638" t="str">
        <f>_xlfn.XLOOKUP(Table1[[#This Row],[Product_ID]],[1]!Table1[Product_ID],[1]!Table1[Category])</f>
        <v>Sports</v>
      </c>
      <c r="G2638">
        <f>_xlfn.XLOOKUP(Table1[[#This Row],[Product_ID]],[1]!Table1[Product_ID],[1]!Table1[Unit_Price])</f>
        <v>10475</v>
      </c>
      <c r="H2638">
        <f>_xlfn.XLOOKUP(Table1[[#This Row],[Product_ID]],[1]!Table1[Product_ID],[1]!Table1[Cost])</f>
        <v>7332.5</v>
      </c>
      <c r="I2638">
        <v>2</v>
      </c>
      <c r="J2638">
        <v>0</v>
      </c>
      <c r="K2638">
        <f>Table1[[#This Row],[Quantity]]*Table1[[#This Row],[Unit_Price]]</f>
        <v>20950</v>
      </c>
      <c r="L2638">
        <f>Table1[[#This Row],[Quantity]]*Table1[[#This Row],[Cost]]</f>
        <v>14665</v>
      </c>
      <c r="M2638">
        <f>Table1[[#This Row],[Sales]]-Table1[[#This Row],[Total_Cost]]</f>
        <v>6285</v>
      </c>
      <c r="N2638" s="1">
        <f>Table1[[#This Row],[Profit]]/Table1[[#This Row],[Sales]]</f>
        <v>0.3</v>
      </c>
      <c r="O2638" t="str">
        <f>TEXT(Table1[[#This Row],[Order_Date]],"mmmm")</f>
        <v>September</v>
      </c>
      <c r="P2638">
        <f>YEAR(Table1[[#This Row],[Order_Date]])</f>
        <v>2024</v>
      </c>
      <c r="Q2638" t="str">
        <f>"Q"&amp;ROUNDUP(MONTH(Table1[[#This Row],[Order_Date]])/3,0)</f>
        <v>Q3</v>
      </c>
    </row>
    <row r="2639" spans="1:17" x14ac:dyDescent="0.25">
      <c r="A2639" t="s">
        <v>4364</v>
      </c>
      <c r="B2639" t="s">
        <v>1878</v>
      </c>
      <c r="C2639" t="s">
        <v>821</v>
      </c>
      <c r="D2639" t="s">
        <v>157</v>
      </c>
      <c r="E2639" t="str">
        <f>_xlfn.XLOOKUP(Table1[[#This Row],[Product_ID]],[1]!Table1[Product_ID],[1]!Table1[Product_Name])</f>
        <v>Sports Product 89</v>
      </c>
      <c r="F2639" t="str">
        <f>_xlfn.XLOOKUP(Table1[[#This Row],[Product_ID]],[1]!Table1[Product_ID],[1]!Table1[Category])</f>
        <v>Sports</v>
      </c>
      <c r="G2639">
        <f>_xlfn.XLOOKUP(Table1[[#This Row],[Product_ID]],[1]!Table1[Product_ID],[1]!Table1[Unit_Price])</f>
        <v>2956</v>
      </c>
      <c r="H2639">
        <f>_xlfn.XLOOKUP(Table1[[#This Row],[Product_ID]],[1]!Table1[Product_ID],[1]!Table1[Cost])</f>
        <v>1478</v>
      </c>
      <c r="I2639">
        <v>5</v>
      </c>
      <c r="J2639">
        <v>20</v>
      </c>
      <c r="K2639">
        <f>Table1[[#This Row],[Quantity]]*Table1[[#This Row],[Unit_Price]]</f>
        <v>14780</v>
      </c>
      <c r="L2639">
        <f>Table1[[#This Row],[Quantity]]*Table1[[#This Row],[Cost]]</f>
        <v>7390</v>
      </c>
      <c r="M2639">
        <f>Table1[[#This Row],[Sales]]-Table1[[#This Row],[Total_Cost]]</f>
        <v>7390</v>
      </c>
      <c r="N2639" s="1">
        <f>Table1[[#This Row],[Profit]]/Table1[[#This Row],[Sales]]</f>
        <v>0.5</v>
      </c>
      <c r="O2639" t="str">
        <f>TEXT(Table1[[#This Row],[Order_Date]],"mmmm")</f>
        <v>January</v>
      </c>
      <c r="P2639">
        <f>YEAR(Table1[[#This Row],[Order_Date]])</f>
        <v>2024</v>
      </c>
      <c r="Q2639" t="str">
        <f>"Q"&amp;ROUNDUP(MONTH(Table1[[#This Row],[Order_Date]])/3,0)</f>
        <v>Q1</v>
      </c>
    </row>
    <row r="2640" spans="1:17" x14ac:dyDescent="0.25">
      <c r="A2640" t="s">
        <v>4365</v>
      </c>
      <c r="B2640" t="s">
        <v>2186</v>
      </c>
      <c r="C2640" t="s">
        <v>4366</v>
      </c>
      <c r="D2640" t="s">
        <v>663</v>
      </c>
      <c r="E2640" t="str">
        <f>_xlfn.XLOOKUP(Table1[[#This Row],[Product_ID]],[1]!Table1[Product_ID],[1]!Table1[Product_Name])</f>
        <v>Electronics Product 34</v>
      </c>
      <c r="F2640" t="str">
        <f>_xlfn.XLOOKUP(Table1[[#This Row],[Product_ID]],[1]!Table1[Product_ID],[1]!Table1[Category])</f>
        <v>Electronics</v>
      </c>
      <c r="G2640">
        <f>_xlfn.XLOOKUP(Table1[[#This Row],[Product_ID]],[1]!Table1[Product_ID],[1]!Table1[Unit_Price])</f>
        <v>4860</v>
      </c>
      <c r="H2640">
        <f>_xlfn.XLOOKUP(Table1[[#This Row],[Product_ID]],[1]!Table1[Product_ID],[1]!Table1[Cost])</f>
        <v>2430</v>
      </c>
      <c r="I2640">
        <v>4</v>
      </c>
      <c r="J2640">
        <v>15</v>
      </c>
      <c r="K2640">
        <f>Table1[[#This Row],[Quantity]]*Table1[[#This Row],[Unit_Price]]</f>
        <v>19440</v>
      </c>
      <c r="L2640">
        <f>Table1[[#This Row],[Quantity]]*Table1[[#This Row],[Cost]]</f>
        <v>9720</v>
      </c>
      <c r="M2640">
        <f>Table1[[#This Row],[Sales]]-Table1[[#This Row],[Total_Cost]]</f>
        <v>9720</v>
      </c>
      <c r="N2640" s="1">
        <f>Table1[[#This Row],[Profit]]/Table1[[#This Row],[Sales]]</f>
        <v>0.5</v>
      </c>
      <c r="O2640" t="str">
        <f>TEXT(Table1[[#This Row],[Order_Date]],"mmmm")</f>
        <v>August</v>
      </c>
      <c r="P2640">
        <f>YEAR(Table1[[#This Row],[Order_Date]])</f>
        <v>2025</v>
      </c>
      <c r="Q2640" t="str">
        <f>"Q"&amp;ROUNDUP(MONTH(Table1[[#This Row],[Order_Date]])/3,0)</f>
        <v>Q3</v>
      </c>
    </row>
    <row r="2641" spans="1:17" x14ac:dyDescent="0.25">
      <c r="A2641" t="s">
        <v>4367</v>
      </c>
      <c r="B2641" t="s">
        <v>2041</v>
      </c>
      <c r="C2641" t="s">
        <v>2516</v>
      </c>
      <c r="D2641" t="s">
        <v>25</v>
      </c>
      <c r="E2641" t="str">
        <f>_xlfn.XLOOKUP(Table1[[#This Row],[Product_ID]],[1]!Table1[Product_ID],[1]!Table1[Product_Name])</f>
        <v>Sports Product 7</v>
      </c>
      <c r="F2641" t="str">
        <f>_xlfn.XLOOKUP(Table1[[#This Row],[Product_ID]],[1]!Table1[Product_ID],[1]!Table1[Category])</f>
        <v>Sports</v>
      </c>
      <c r="G2641">
        <f>_xlfn.XLOOKUP(Table1[[#This Row],[Product_ID]],[1]!Table1[Product_ID],[1]!Table1[Unit_Price])</f>
        <v>5469</v>
      </c>
      <c r="H2641">
        <f>_xlfn.XLOOKUP(Table1[[#This Row],[Product_ID]],[1]!Table1[Product_ID],[1]!Table1[Cost])</f>
        <v>3281.4</v>
      </c>
      <c r="I2641">
        <v>3</v>
      </c>
      <c r="J2641">
        <v>20</v>
      </c>
      <c r="K2641">
        <f>Table1[[#This Row],[Quantity]]*Table1[[#This Row],[Unit_Price]]</f>
        <v>16407</v>
      </c>
      <c r="L2641">
        <f>Table1[[#This Row],[Quantity]]*Table1[[#This Row],[Cost]]</f>
        <v>9844.2000000000007</v>
      </c>
      <c r="M2641">
        <f>Table1[[#This Row],[Sales]]-Table1[[#This Row],[Total_Cost]]</f>
        <v>6562.7999999999993</v>
      </c>
      <c r="N2641" s="1">
        <f>Table1[[#This Row],[Profit]]/Table1[[#This Row],[Sales]]</f>
        <v>0.39999999999999997</v>
      </c>
      <c r="O2641" t="str">
        <f>TEXT(Table1[[#This Row],[Order_Date]],"mmmm")</f>
        <v>February</v>
      </c>
      <c r="P2641">
        <f>YEAR(Table1[[#This Row],[Order_Date]])</f>
        <v>2025</v>
      </c>
      <c r="Q2641" t="str">
        <f>"Q"&amp;ROUNDUP(MONTH(Table1[[#This Row],[Order_Date]])/3,0)</f>
        <v>Q1</v>
      </c>
    </row>
    <row r="2642" spans="1:17" x14ac:dyDescent="0.25">
      <c r="A2642" t="s">
        <v>4368</v>
      </c>
      <c r="B2642" t="s">
        <v>532</v>
      </c>
      <c r="C2642" t="s">
        <v>739</v>
      </c>
      <c r="D2642" t="s">
        <v>585</v>
      </c>
      <c r="E2642" t="str">
        <f>_xlfn.XLOOKUP(Table1[[#This Row],[Product_ID]],[1]!Table1[Product_ID],[1]!Table1[Product_Name])</f>
        <v>Sports Product 80</v>
      </c>
      <c r="F2642" t="str">
        <f>_xlfn.XLOOKUP(Table1[[#This Row],[Product_ID]],[1]!Table1[Product_ID],[1]!Table1[Category])</f>
        <v>Sports</v>
      </c>
      <c r="G2642">
        <f>_xlfn.XLOOKUP(Table1[[#This Row],[Product_ID]],[1]!Table1[Product_ID],[1]!Table1[Unit_Price])</f>
        <v>4816</v>
      </c>
      <c r="H2642">
        <f>_xlfn.XLOOKUP(Table1[[#This Row],[Product_ID]],[1]!Table1[Product_ID],[1]!Table1[Cost])</f>
        <v>3371.2</v>
      </c>
      <c r="I2642">
        <v>4</v>
      </c>
      <c r="J2642">
        <v>5</v>
      </c>
      <c r="K2642">
        <f>Table1[[#This Row],[Quantity]]*Table1[[#This Row],[Unit_Price]]</f>
        <v>19264</v>
      </c>
      <c r="L2642">
        <f>Table1[[#This Row],[Quantity]]*Table1[[#This Row],[Cost]]</f>
        <v>13484.8</v>
      </c>
      <c r="M2642">
        <f>Table1[[#This Row],[Sales]]-Table1[[#This Row],[Total_Cost]]</f>
        <v>5779.2000000000007</v>
      </c>
      <c r="N2642" s="1">
        <f>Table1[[#This Row],[Profit]]/Table1[[#This Row],[Sales]]</f>
        <v>0.30000000000000004</v>
      </c>
      <c r="O2642" t="str">
        <f>TEXT(Table1[[#This Row],[Order_Date]],"mmmm")</f>
        <v>November</v>
      </c>
      <c r="P2642">
        <f>YEAR(Table1[[#This Row],[Order_Date]])</f>
        <v>2025</v>
      </c>
      <c r="Q2642" t="str">
        <f>"Q"&amp;ROUNDUP(MONTH(Table1[[#This Row],[Order_Date]])/3,0)</f>
        <v>Q4</v>
      </c>
    </row>
    <row r="2643" spans="1:17" x14ac:dyDescent="0.25">
      <c r="A2643" t="s">
        <v>4369</v>
      </c>
      <c r="B2643" t="s">
        <v>1995</v>
      </c>
      <c r="C2643" t="s">
        <v>2966</v>
      </c>
      <c r="D2643" t="s">
        <v>476</v>
      </c>
      <c r="E2643" t="str">
        <f>_xlfn.XLOOKUP(Table1[[#This Row],[Product_ID]],[1]!Table1[Product_ID],[1]!Table1[Product_Name])</f>
        <v>Electronics Product 22</v>
      </c>
      <c r="F2643" t="str">
        <f>_xlfn.XLOOKUP(Table1[[#This Row],[Product_ID]],[1]!Table1[Product_ID],[1]!Table1[Category])</f>
        <v>Electronics</v>
      </c>
      <c r="G2643">
        <f>_xlfn.XLOOKUP(Table1[[#This Row],[Product_ID]],[1]!Table1[Product_ID],[1]!Table1[Unit_Price])</f>
        <v>48755</v>
      </c>
      <c r="H2643">
        <f>_xlfn.XLOOKUP(Table1[[#This Row],[Product_ID]],[1]!Table1[Product_ID],[1]!Table1[Cost])</f>
        <v>29253</v>
      </c>
      <c r="I2643">
        <v>4</v>
      </c>
      <c r="J2643">
        <v>20</v>
      </c>
      <c r="K2643">
        <f>Table1[[#This Row],[Quantity]]*Table1[[#This Row],[Unit_Price]]</f>
        <v>195020</v>
      </c>
      <c r="L2643">
        <f>Table1[[#This Row],[Quantity]]*Table1[[#This Row],[Cost]]</f>
        <v>117012</v>
      </c>
      <c r="M2643">
        <f>Table1[[#This Row],[Sales]]-Table1[[#This Row],[Total_Cost]]</f>
        <v>78008</v>
      </c>
      <c r="N2643" s="1">
        <f>Table1[[#This Row],[Profit]]/Table1[[#This Row],[Sales]]</f>
        <v>0.4</v>
      </c>
      <c r="O2643" t="str">
        <f>TEXT(Table1[[#This Row],[Order_Date]],"mmmm")</f>
        <v>July</v>
      </c>
      <c r="P2643">
        <f>YEAR(Table1[[#This Row],[Order_Date]])</f>
        <v>2024</v>
      </c>
      <c r="Q2643" t="str">
        <f>"Q"&amp;ROUNDUP(MONTH(Table1[[#This Row],[Order_Date]])/3,0)</f>
        <v>Q3</v>
      </c>
    </row>
    <row r="2644" spans="1:17" x14ac:dyDescent="0.25">
      <c r="A2644" t="s">
        <v>4370</v>
      </c>
      <c r="B2644" t="s">
        <v>2322</v>
      </c>
      <c r="C2644" t="s">
        <v>1943</v>
      </c>
      <c r="D2644" t="s">
        <v>223</v>
      </c>
      <c r="E2644" t="str">
        <f>_xlfn.XLOOKUP(Table1[[#This Row],[Product_ID]],[1]!Table1[Product_ID],[1]!Table1[Product_Name])</f>
        <v>Clothing Product 48</v>
      </c>
      <c r="F2644" t="str">
        <f>_xlfn.XLOOKUP(Table1[[#This Row],[Product_ID]],[1]!Table1[Product_ID],[1]!Table1[Category])</f>
        <v>Clothing</v>
      </c>
      <c r="G2644">
        <f>_xlfn.XLOOKUP(Table1[[#This Row],[Product_ID]],[1]!Table1[Product_ID],[1]!Table1[Unit_Price])</f>
        <v>2190</v>
      </c>
      <c r="H2644">
        <f>_xlfn.XLOOKUP(Table1[[#This Row],[Product_ID]],[1]!Table1[Product_ID],[1]!Table1[Cost])</f>
        <v>1095</v>
      </c>
      <c r="I2644">
        <v>1</v>
      </c>
      <c r="J2644">
        <v>15</v>
      </c>
      <c r="K2644">
        <f>Table1[[#This Row],[Quantity]]*Table1[[#This Row],[Unit_Price]]</f>
        <v>2190</v>
      </c>
      <c r="L2644">
        <f>Table1[[#This Row],[Quantity]]*Table1[[#This Row],[Cost]]</f>
        <v>1095</v>
      </c>
      <c r="M2644">
        <f>Table1[[#This Row],[Sales]]-Table1[[#This Row],[Total_Cost]]</f>
        <v>1095</v>
      </c>
      <c r="N2644" s="1">
        <f>Table1[[#This Row],[Profit]]/Table1[[#This Row],[Sales]]</f>
        <v>0.5</v>
      </c>
      <c r="O2644" t="str">
        <f>TEXT(Table1[[#This Row],[Order_Date]],"mmmm")</f>
        <v>June</v>
      </c>
      <c r="P2644">
        <f>YEAR(Table1[[#This Row],[Order_Date]])</f>
        <v>2025</v>
      </c>
      <c r="Q2644" t="str">
        <f>"Q"&amp;ROUNDUP(MONTH(Table1[[#This Row],[Order_Date]])/3,0)</f>
        <v>Q2</v>
      </c>
    </row>
    <row r="2645" spans="1:17" x14ac:dyDescent="0.25">
      <c r="A2645" t="s">
        <v>4371</v>
      </c>
      <c r="B2645" t="s">
        <v>3604</v>
      </c>
      <c r="C2645" t="s">
        <v>4233</v>
      </c>
      <c r="D2645" t="s">
        <v>171</v>
      </c>
      <c r="E2645" t="str">
        <f>_xlfn.XLOOKUP(Table1[[#This Row],[Product_ID]],[1]!Table1[Product_ID],[1]!Table1[Product_Name])</f>
        <v>Clothing Product 27</v>
      </c>
      <c r="F2645" t="str">
        <f>_xlfn.XLOOKUP(Table1[[#This Row],[Product_ID]],[1]!Table1[Product_ID],[1]!Table1[Category])</f>
        <v>Clothing</v>
      </c>
      <c r="G2645">
        <f>_xlfn.XLOOKUP(Table1[[#This Row],[Product_ID]],[1]!Table1[Product_ID],[1]!Table1[Unit_Price])</f>
        <v>4969</v>
      </c>
      <c r="H2645">
        <f>_xlfn.XLOOKUP(Table1[[#This Row],[Product_ID]],[1]!Table1[Product_ID],[1]!Table1[Cost])</f>
        <v>2484.5</v>
      </c>
      <c r="I2645">
        <v>3</v>
      </c>
      <c r="J2645">
        <v>0</v>
      </c>
      <c r="K2645">
        <f>Table1[[#This Row],[Quantity]]*Table1[[#This Row],[Unit_Price]]</f>
        <v>14907</v>
      </c>
      <c r="L2645">
        <f>Table1[[#This Row],[Quantity]]*Table1[[#This Row],[Cost]]</f>
        <v>7453.5</v>
      </c>
      <c r="M2645">
        <f>Table1[[#This Row],[Sales]]-Table1[[#This Row],[Total_Cost]]</f>
        <v>7453.5</v>
      </c>
      <c r="N2645" s="1">
        <f>Table1[[#This Row],[Profit]]/Table1[[#This Row],[Sales]]</f>
        <v>0.5</v>
      </c>
      <c r="O2645" t="str">
        <f>TEXT(Table1[[#This Row],[Order_Date]],"mmmm")</f>
        <v>July</v>
      </c>
      <c r="P2645">
        <f>YEAR(Table1[[#This Row],[Order_Date]])</f>
        <v>2025</v>
      </c>
      <c r="Q2645" t="str">
        <f>"Q"&amp;ROUNDUP(MONTH(Table1[[#This Row],[Order_Date]])/3,0)</f>
        <v>Q3</v>
      </c>
    </row>
    <row r="2646" spans="1:17" x14ac:dyDescent="0.25">
      <c r="A2646" t="s">
        <v>4372</v>
      </c>
      <c r="B2646" t="s">
        <v>383</v>
      </c>
      <c r="C2646" t="s">
        <v>2513</v>
      </c>
      <c r="D2646" t="s">
        <v>89</v>
      </c>
      <c r="E2646" t="str">
        <f>_xlfn.XLOOKUP(Table1[[#This Row],[Product_ID]],[1]!Table1[Product_ID],[1]!Table1[Product_Name])</f>
        <v>Beauty Product 76</v>
      </c>
      <c r="F2646" t="str">
        <f>_xlfn.XLOOKUP(Table1[[#This Row],[Product_ID]],[1]!Table1[Product_ID],[1]!Table1[Category])</f>
        <v>Beauty</v>
      </c>
      <c r="G2646">
        <f>_xlfn.XLOOKUP(Table1[[#This Row],[Product_ID]],[1]!Table1[Product_ID],[1]!Table1[Unit_Price])</f>
        <v>3690</v>
      </c>
      <c r="H2646">
        <f>_xlfn.XLOOKUP(Table1[[#This Row],[Product_ID]],[1]!Table1[Product_ID],[1]!Table1[Cost])</f>
        <v>2583</v>
      </c>
      <c r="I2646">
        <v>4</v>
      </c>
      <c r="J2646">
        <v>0</v>
      </c>
      <c r="K2646">
        <f>Table1[[#This Row],[Quantity]]*Table1[[#This Row],[Unit_Price]]</f>
        <v>14760</v>
      </c>
      <c r="L2646">
        <f>Table1[[#This Row],[Quantity]]*Table1[[#This Row],[Cost]]</f>
        <v>10332</v>
      </c>
      <c r="M2646">
        <f>Table1[[#This Row],[Sales]]-Table1[[#This Row],[Total_Cost]]</f>
        <v>4428</v>
      </c>
      <c r="N2646" s="1">
        <f>Table1[[#This Row],[Profit]]/Table1[[#This Row],[Sales]]</f>
        <v>0.3</v>
      </c>
      <c r="O2646" t="str">
        <f>TEXT(Table1[[#This Row],[Order_Date]],"mmmm")</f>
        <v>August</v>
      </c>
      <c r="P2646">
        <f>YEAR(Table1[[#This Row],[Order_Date]])</f>
        <v>2025</v>
      </c>
      <c r="Q2646" t="str">
        <f>"Q"&amp;ROUNDUP(MONTH(Table1[[#This Row],[Order_Date]])/3,0)</f>
        <v>Q3</v>
      </c>
    </row>
    <row r="2647" spans="1:17" x14ac:dyDescent="0.25">
      <c r="A2647" t="s">
        <v>4373</v>
      </c>
      <c r="B2647" t="s">
        <v>75</v>
      </c>
      <c r="C2647" t="s">
        <v>806</v>
      </c>
      <c r="D2647" t="s">
        <v>381</v>
      </c>
      <c r="E2647" t="str">
        <f>_xlfn.XLOOKUP(Table1[[#This Row],[Product_ID]],[1]!Table1[Product_ID],[1]!Table1[Product_Name])</f>
        <v>Electronics Product 59</v>
      </c>
      <c r="F2647" t="str">
        <f>_xlfn.XLOOKUP(Table1[[#This Row],[Product_ID]],[1]!Table1[Product_ID],[1]!Table1[Category])</f>
        <v>Electronics</v>
      </c>
      <c r="G2647">
        <f>_xlfn.XLOOKUP(Table1[[#This Row],[Product_ID]],[1]!Table1[Product_ID],[1]!Table1[Unit_Price])</f>
        <v>39929</v>
      </c>
      <c r="H2647">
        <f>_xlfn.XLOOKUP(Table1[[#This Row],[Product_ID]],[1]!Table1[Product_ID],[1]!Table1[Cost])</f>
        <v>23957.4</v>
      </c>
      <c r="I2647">
        <v>5</v>
      </c>
      <c r="J2647">
        <v>15</v>
      </c>
      <c r="K2647">
        <f>Table1[[#This Row],[Quantity]]*Table1[[#This Row],[Unit_Price]]</f>
        <v>199645</v>
      </c>
      <c r="L2647">
        <f>Table1[[#This Row],[Quantity]]*Table1[[#This Row],[Cost]]</f>
        <v>119787</v>
      </c>
      <c r="M2647">
        <f>Table1[[#This Row],[Sales]]-Table1[[#This Row],[Total_Cost]]</f>
        <v>79858</v>
      </c>
      <c r="N2647" s="1">
        <f>Table1[[#This Row],[Profit]]/Table1[[#This Row],[Sales]]</f>
        <v>0.4</v>
      </c>
      <c r="O2647" t="str">
        <f>TEXT(Table1[[#This Row],[Order_Date]],"mmmm")</f>
        <v>August</v>
      </c>
      <c r="P2647">
        <f>YEAR(Table1[[#This Row],[Order_Date]])</f>
        <v>2025</v>
      </c>
      <c r="Q2647" t="str">
        <f>"Q"&amp;ROUNDUP(MONTH(Table1[[#This Row],[Order_Date]])/3,0)</f>
        <v>Q3</v>
      </c>
    </row>
    <row r="2648" spans="1:17" x14ac:dyDescent="0.25">
      <c r="A2648" t="s">
        <v>4374</v>
      </c>
      <c r="B2648" t="s">
        <v>500</v>
      </c>
      <c r="C2648" t="s">
        <v>2621</v>
      </c>
      <c r="D2648" t="s">
        <v>898</v>
      </c>
      <c r="E2648" t="str">
        <f>_xlfn.XLOOKUP(Table1[[#This Row],[Product_ID]],[1]!Table1[Product_ID],[1]!Table1[Product_Name])</f>
        <v>Sports Product 29</v>
      </c>
      <c r="F2648" t="str">
        <f>_xlfn.XLOOKUP(Table1[[#This Row],[Product_ID]],[1]!Table1[Product_ID],[1]!Table1[Category])</f>
        <v>Sports</v>
      </c>
      <c r="G2648">
        <f>_xlfn.XLOOKUP(Table1[[#This Row],[Product_ID]],[1]!Table1[Product_ID],[1]!Table1[Unit_Price])</f>
        <v>2105</v>
      </c>
      <c r="H2648">
        <f>_xlfn.XLOOKUP(Table1[[#This Row],[Product_ID]],[1]!Table1[Product_ID],[1]!Table1[Cost])</f>
        <v>1263</v>
      </c>
      <c r="I2648">
        <v>2</v>
      </c>
      <c r="J2648">
        <v>0</v>
      </c>
      <c r="K2648">
        <f>Table1[[#This Row],[Quantity]]*Table1[[#This Row],[Unit_Price]]</f>
        <v>4210</v>
      </c>
      <c r="L2648">
        <f>Table1[[#This Row],[Quantity]]*Table1[[#This Row],[Cost]]</f>
        <v>2526</v>
      </c>
      <c r="M2648">
        <f>Table1[[#This Row],[Sales]]-Table1[[#This Row],[Total_Cost]]</f>
        <v>1684</v>
      </c>
      <c r="N2648" s="1">
        <f>Table1[[#This Row],[Profit]]/Table1[[#This Row],[Sales]]</f>
        <v>0.4</v>
      </c>
      <c r="O2648" t="str">
        <f>TEXT(Table1[[#This Row],[Order_Date]],"mmmm")</f>
        <v>June</v>
      </c>
      <c r="P2648">
        <f>YEAR(Table1[[#This Row],[Order_Date]])</f>
        <v>2024</v>
      </c>
      <c r="Q2648" t="str">
        <f>"Q"&amp;ROUNDUP(MONTH(Table1[[#This Row],[Order_Date]])/3,0)</f>
        <v>Q2</v>
      </c>
    </row>
    <row r="2649" spans="1:17" x14ac:dyDescent="0.25">
      <c r="A2649" t="s">
        <v>4375</v>
      </c>
      <c r="B2649" t="s">
        <v>2056</v>
      </c>
      <c r="C2649" t="s">
        <v>736</v>
      </c>
      <c r="D2649" t="s">
        <v>139</v>
      </c>
      <c r="E2649" t="str">
        <f>_xlfn.XLOOKUP(Table1[[#This Row],[Product_ID]],[1]!Table1[Product_ID],[1]!Table1[Product_Name])</f>
        <v>Clothing Product 53</v>
      </c>
      <c r="F2649" t="str">
        <f>_xlfn.XLOOKUP(Table1[[#This Row],[Product_ID]],[1]!Table1[Product_ID],[1]!Table1[Category])</f>
        <v>Clothing</v>
      </c>
      <c r="G2649">
        <f>_xlfn.XLOOKUP(Table1[[#This Row],[Product_ID]],[1]!Table1[Product_ID],[1]!Table1[Unit_Price])</f>
        <v>641</v>
      </c>
      <c r="H2649">
        <f>_xlfn.XLOOKUP(Table1[[#This Row],[Product_ID]],[1]!Table1[Product_ID],[1]!Table1[Cost])</f>
        <v>384.6</v>
      </c>
      <c r="I2649">
        <v>4</v>
      </c>
      <c r="J2649">
        <v>5</v>
      </c>
      <c r="K2649">
        <f>Table1[[#This Row],[Quantity]]*Table1[[#This Row],[Unit_Price]]</f>
        <v>2564</v>
      </c>
      <c r="L2649">
        <f>Table1[[#This Row],[Quantity]]*Table1[[#This Row],[Cost]]</f>
        <v>1538.4</v>
      </c>
      <c r="M2649">
        <f>Table1[[#This Row],[Sales]]-Table1[[#This Row],[Total_Cost]]</f>
        <v>1025.5999999999999</v>
      </c>
      <c r="N2649" s="1">
        <f>Table1[[#This Row],[Profit]]/Table1[[#This Row],[Sales]]</f>
        <v>0.39999999999999997</v>
      </c>
      <c r="O2649" t="str">
        <f>TEXT(Table1[[#This Row],[Order_Date]],"mmmm")</f>
        <v>December</v>
      </c>
      <c r="P2649">
        <f>YEAR(Table1[[#This Row],[Order_Date]])</f>
        <v>2024</v>
      </c>
      <c r="Q2649" t="str">
        <f>"Q"&amp;ROUNDUP(MONTH(Table1[[#This Row],[Order_Date]])/3,0)</f>
        <v>Q4</v>
      </c>
    </row>
    <row r="2650" spans="1:17" x14ac:dyDescent="0.25">
      <c r="A2650" t="s">
        <v>4376</v>
      </c>
      <c r="B2650" t="s">
        <v>2346</v>
      </c>
      <c r="C2650" t="s">
        <v>2636</v>
      </c>
      <c r="D2650" t="s">
        <v>465</v>
      </c>
      <c r="E2650" t="str">
        <f>_xlfn.XLOOKUP(Table1[[#This Row],[Product_ID]],[1]!Table1[Product_ID],[1]!Table1[Product_Name])</f>
        <v>Beauty Product 71</v>
      </c>
      <c r="F2650" t="str">
        <f>_xlfn.XLOOKUP(Table1[[#This Row],[Product_ID]],[1]!Table1[Product_ID],[1]!Table1[Category])</f>
        <v>Beauty</v>
      </c>
      <c r="G2650">
        <f>_xlfn.XLOOKUP(Table1[[#This Row],[Product_ID]],[1]!Table1[Product_ID],[1]!Table1[Unit_Price])</f>
        <v>487</v>
      </c>
      <c r="H2650">
        <f>_xlfn.XLOOKUP(Table1[[#This Row],[Product_ID]],[1]!Table1[Product_ID],[1]!Table1[Cost])</f>
        <v>243.5</v>
      </c>
      <c r="I2650">
        <v>1</v>
      </c>
      <c r="J2650">
        <v>5</v>
      </c>
      <c r="K2650">
        <f>Table1[[#This Row],[Quantity]]*Table1[[#This Row],[Unit_Price]]</f>
        <v>487</v>
      </c>
      <c r="L2650">
        <f>Table1[[#This Row],[Quantity]]*Table1[[#This Row],[Cost]]</f>
        <v>243.5</v>
      </c>
      <c r="M2650">
        <f>Table1[[#This Row],[Sales]]-Table1[[#This Row],[Total_Cost]]</f>
        <v>243.5</v>
      </c>
      <c r="N2650" s="1">
        <f>Table1[[#This Row],[Profit]]/Table1[[#This Row],[Sales]]</f>
        <v>0.5</v>
      </c>
      <c r="O2650" t="str">
        <f>TEXT(Table1[[#This Row],[Order_Date]],"mmmm")</f>
        <v>April</v>
      </c>
      <c r="P2650">
        <f>YEAR(Table1[[#This Row],[Order_Date]])</f>
        <v>2024</v>
      </c>
      <c r="Q2650" t="str">
        <f>"Q"&amp;ROUNDUP(MONTH(Table1[[#This Row],[Order_Date]])/3,0)</f>
        <v>Q2</v>
      </c>
    </row>
    <row r="2651" spans="1:17" x14ac:dyDescent="0.25">
      <c r="A2651" t="s">
        <v>4377</v>
      </c>
      <c r="B2651" t="s">
        <v>1047</v>
      </c>
      <c r="C2651" t="s">
        <v>919</v>
      </c>
      <c r="D2651" t="s">
        <v>317</v>
      </c>
      <c r="E2651" t="str">
        <f>_xlfn.XLOOKUP(Table1[[#This Row],[Product_ID]],[1]!Table1[Product_ID],[1]!Table1[Product_Name])</f>
        <v>Beauty Product 90</v>
      </c>
      <c r="F2651" t="str">
        <f>_xlfn.XLOOKUP(Table1[[#This Row],[Product_ID]],[1]!Table1[Product_ID],[1]!Table1[Category])</f>
        <v>Beauty</v>
      </c>
      <c r="G2651">
        <f>_xlfn.XLOOKUP(Table1[[#This Row],[Product_ID]],[1]!Table1[Product_ID],[1]!Table1[Unit_Price])</f>
        <v>1510</v>
      </c>
      <c r="H2651">
        <f>_xlfn.XLOOKUP(Table1[[#This Row],[Product_ID]],[1]!Table1[Product_ID],[1]!Table1[Cost])</f>
        <v>755</v>
      </c>
      <c r="I2651">
        <v>2</v>
      </c>
      <c r="J2651">
        <v>10</v>
      </c>
      <c r="K2651">
        <f>Table1[[#This Row],[Quantity]]*Table1[[#This Row],[Unit_Price]]</f>
        <v>3020</v>
      </c>
      <c r="L2651">
        <f>Table1[[#This Row],[Quantity]]*Table1[[#This Row],[Cost]]</f>
        <v>1510</v>
      </c>
      <c r="M2651">
        <f>Table1[[#This Row],[Sales]]-Table1[[#This Row],[Total_Cost]]</f>
        <v>1510</v>
      </c>
      <c r="N2651" s="1">
        <f>Table1[[#This Row],[Profit]]/Table1[[#This Row],[Sales]]</f>
        <v>0.5</v>
      </c>
      <c r="O2651" t="str">
        <f>TEXT(Table1[[#This Row],[Order_Date]],"mmmm")</f>
        <v>December</v>
      </c>
      <c r="P2651">
        <f>YEAR(Table1[[#This Row],[Order_Date]])</f>
        <v>2025</v>
      </c>
      <c r="Q2651" t="str">
        <f>"Q"&amp;ROUNDUP(MONTH(Table1[[#This Row],[Order_Date]])/3,0)</f>
        <v>Q4</v>
      </c>
    </row>
    <row r="2652" spans="1:17" x14ac:dyDescent="0.25">
      <c r="A2652" t="s">
        <v>4378</v>
      </c>
      <c r="B2652" t="s">
        <v>3490</v>
      </c>
      <c r="C2652" t="s">
        <v>160</v>
      </c>
      <c r="D2652" t="s">
        <v>49</v>
      </c>
      <c r="E2652" t="str">
        <f>_xlfn.XLOOKUP(Table1[[#This Row],[Product_ID]],[1]!Table1[Product_ID],[1]!Table1[Product_Name])</f>
        <v>Sports Product 65</v>
      </c>
      <c r="F2652" t="str">
        <f>_xlfn.XLOOKUP(Table1[[#This Row],[Product_ID]],[1]!Table1[Product_ID],[1]!Table1[Category])</f>
        <v>Sports</v>
      </c>
      <c r="G2652">
        <f>_xlfn.XLOOKUP(Table1[[#This Row],[Product_ID]],[1]!Table1[Product_ID],[1]!Table1[Unit_Price])</f>
        <v>4421</v>
      </c>
      <c r="H2652">
        <f>_xlfn.XLOOKUP(Table1[[#This Row],[Product_ID]],[1]!Table1[Product_ID],[1]!Table1[Cost])</f>
        <v>3094.7</v>
      </c>
      <c r="I2652">
        <v>2</v>
      </c>
      <c r="J2652">
        <v>20</v>
      </c>
      <c r="K2652">
        <f>Table1[[#This Row],[Quantity]]*Table1[[#This Row],[Unit_Price]]</f>
        <v>8842</v>
      </c>
      <c r="L2652">
        <f>Table1[[#This Row],[Quantity]]*Table1[[#This Row],[Cost]]</f>
        <v>6189.4</v>
      </c>
      <c r="M2652">
        <f>Table1[[#This Row],[Sales]]-Table1[[#This Row],[Total_Cost]]</f>
        <v>2652.6000000000004</v>
      </c>
      <c r="N2652" s="1">
        <f>Table1[[#This Row],[Profit]]/Table1[[#This Row],[Sales]]</f>
        <v>0.30000000000000004</v>
      </c>
      <c r="O2652" t="str">
        <f>TEXT(Table1[[#This Row],[Order_Date]],"mmmm")</f>
        <v>January</v>
      </c>
      <c r="P2652">
        <f>YEAR(Table1[[#This Row],[Order_Date]])</f>
        <v>2025</v>
      </c>
      <c r="Q2652" t="str">
        <f>"Q"&amp;ROUNDUP(MONTH(Table1[[#This Row],[Order_Date]])/3,0)</f>
        <v>Q1</v>
      </c>
    </row>
    <row r="2653" spans="1:17" x14ac:dyDescent="0.25">
      <c r="A2653" t="s">
        <v>4379</v>
      </c>
      <c r="B2653" t="s">
        <v>1620</v>
      </c>
      <c r="C2653" t="s">
        <v>1837</v>
      </c>
      <c r="D2653" t="s">
        <v>822</v>
      </c>
      <c r="E2653" t="str">
        <f>_xlfn.XLOOKUP(Table1[[#This Row],[Product_ID]],[1]!Table1[Product_ID],[1]!Table1[Product_Name])</f>
        <v>Electronics Product 31</v>
      </c>
      <c r="F2653" t="str">
        <f>_xlfn.XLOOKUP(Table1[[#This Row],[Product_ID]],[1]!Table1[Product_ID],[1]!Table1[Category])</f>
        <v>Electronics</v>
      </c>
      <c r="G2653">
        <f>_xlfn.XLOOKUP(Table1[[#This Row],[Product_ID]],[1]!Table1[Product_ID],[1]!Table1[Unit_Price])</f>
        <v>34152</v>
      </c>
      <c r="H2653">
        <f>_xlfn.XLOOKUP(Table1[[#This Row],[Product_ID]],[1]!Table1[Product_ID],[1]!Table1[Cost])</f>
        <v>23906.400000000001</v>
      </c>
      <c r="I2653">
        <v>3</v>
      </c>
      <c r="J2653">
        <v>5</v>
      </c>
      <c r="K2653">
        <f>Table1[[#This Row],[Quantity]]*Table1[[#This Row],[Unit_Price]]</f>
        <v>102456</v>
      </c>
      <c r="L2653">
        <f>Table1[[#This Row],[Quantity]]*Table1[[#This Row],[Cost]]</f>
        <v>71719.200000000012</v>
      </c>
      <c r="M2653">
        <f>Table1[[#This Row],[Sales]]-Table1[[#This Row],[Total_Cost]]</f>
        <v>30736.799999999988</v>
      </c>
      <c r="N2653" s="1">
        <f>Table1[[#This Row],[Profit]]/Table1[[#This Row],[Sales]]</f>
        <v>0.29999999999999988</v>
      </c>
      <c r="O2653" t="str">
        <f>TEXT(Table1[[#This Row],[Order_Date]],"mmmm")</f>
        <v>June</v>
      </c>
      <c r="P2653">
        <f>YEAR(Table1[[#This Row],[Order_Date]])</f>
        <v>2024</v>
      </c>
      <c r="Q2653" t="str">
        <f>"Q"&amp;ROUNDUP(MONTH(Table1[[#This Row],[Order_Date]])/3,0)</f>
        <v>Q2</v>
      </c>
    </row>
    <row r="2654" spans="1:17" x14ac:dyDescent="0.25">
      <c r="A2654" t="s">
        <v>4380</v>
      </c>
      <c r="B2654" t="s">
        <v>2425</v>
      </c>
      <c r="C2654" t="s">
        <v>3037</v>
      </c>
      <c r="D2654" t="s">
        <v>908</v>
      </c>
      <c r="E2654" t="str">
        <f>_xlfn.XLOOKUP(Table1[[#This Row],[Product_ID]],[1]!Table1[Product_ID],[1]!Table1[Product_Name])</f>
        <v>Beauty Product 41</v>
      </c>
      <c r="F2654" t="str">
        <f>_xlfn.XLOOKUP(Table1[[#This Row],[Product_ID]],[1]!Table1[Product_ID],[1]!Table1[Category])</f>
        <v>Beauty</v>
      </c>
      <c r="G2654">
        <f>_xlfn.XLOOKUP(Table1[[#This Row],[Product_ID]],[1]!Table1[Product_ID],[1]!Table1[Unit_Price])</f>
        <v>2433</v>
      </c>
      <c r="H2654">
        <f>_xlfn.XLOOKUP(Table1[[#This Row],[Product_ID]],[1]!Table1[Product_ID],[1]!Table1[Cost])</f>
        <v>1216.5</v>
      </c>
      <c r="I2654">
        <v>4</v>
      </c>
      <c r="J2654">
        <v>15</v>
      </c>
      <c r="K2654">
        <f>Table1[[#This Row],[Quantity]]*Table1[[#This Row],[Unit_Price]]</f>
        <v>9732</v>
      </c>
      <c r="L2654">
        <f>Table1[[#This Row],[Quantity]]*Table1[[#This Row],[Cost]]</f>
        <v>4866</v>
      </c>
      <c r="M2654">
        <f>Table1[[#This Row],[Sales]]-Table1[[#This Row],[Total_Cost]]</f>
        <v>4866</v>
      </c>
      <c r="N2654" s="1">
        <f>Table1[[#This Row],[Profit]]/Table1[[#This Row],[Sales]]</f>
        <v>0.5</v>
      </c>
      <c r="O2654" t="str">
        <f>TEXT(Table1[[#This Row],[Order_Date]],"mmmm")</f>
        <v>June</v>
      </c>
      <c r="P2654">
        <f>YEAR(Table1[[#This Row],[Order_Date]])</f>
        <v>2025</v>
      </c>
      <c r="Q2654" t="str">
        <f>"Q"&amp;ROUNDUP(MONTH(Table1[[#This Row],[Order_Date]])/3,0)</f>
        <v>Q2</v>
      </c>
    </row>
    <row r="2655" spans="1:17" x14ac:dyDescent="0.25">
      <c r="A2655" t="s">
        <v>4381</v>
      </c>
      <c r="B2655" t="s">
        <v>1173</v>
      </c>
      <c r="C2655" t="s">
        <v>3817</v>
      </c>
      <c r="D2655" t="s">
        <v>59</v>
      </c>
      <c r="E2655" t="str">
        <f>_xlfn.XLOOKUP(Table1[[#This Row],[Product_ID]],[1]!Table1[Product_ID],[1]!Table1[Product_Name])</f>
        <v>Sports Product 23</v>
      </c>
      <c r="F2655" t="str">
        <f>_xlfn.XLOOKUP(Table1[[#This Row],[Product_ID]],[1]!Table1[Product_ID],[1]!Table1[Category])</f>
        <v>Sports</v>
      </c>
      <c r="G2655">
        <f>_xlfn.XLOOKUP(Table1[[#This Row],[Product_ID]],[1]!Table1[Product_ID],[1]!Table1[Unit_Price])</f>
        <v>4437</v>
      </c>
      <c r="H2655">
        <f>_xlfn.XLOOKUP(Table1[[#This Row],[Product_ID]],[1]!Table1[Product_ID],[1]!Table1[Cost])</f>
        <v>2662.2</v>
      </c>
      <c r="I2655">
        <v>3</v>
      </c>
      <c r="J2655">
        <v>15</v>
      </c>
      <c r="K2655">
        <f>Table1[[#This Row],[Quantity]]*Table1[[#This Row],[Unit_Price]]</f>
        <v>13311</v>
      </c>
      <c r="L2655">
        <f>Table1[[#This Row],[Quantity]]*Table1[[#This Row],[Cost]]</f>
        <v>7986.5999999999995</v>
      </c>
      <c r="M2655">
        <f>Table1[[#This Row],[Sales]]-Table1[[#This Row],[Total_Cost]]</f>
        <v>5324.4000000000005</v>
      </c>
      <c r="N2655" s="1">
        <f>Table1[[#This Row],[Profit]]/Table1[[#This Row],[Sales]]</f>
        <v>0.4</v>
      </c>
      <c r="O2655" t="str">
        <f>TEXT(Table1[[#This Row],[Order_Date]],"mmmm")</f>
        <v>March</v>
      </c>
      <c r="P2655">
        <f>YEAR(Table1[[#This Row],[Order_Date]])</f>
        <v>2025</v>
      </c>
      <c r="Q2655" t="str">
        <f>"Q"&amp;ROUNDUP(MONTH(Table1[[#This Row],[Order_Date]])/3,0)</f>
        <v>Q1</v>
      </c>
    </row>
    <row r="2656" spans="1:17" x14ac:dyDescent="0.25">
      <c r="A2656" t="s">
        <v>4382</v>
      </c>
      <c r="B2656" t="s">
        <v>1905</v>
      </c>
      <c r="C2656" t="s">
        <v>4383</v>
      </c>
      <c r="D2656" t="s">
        <v>615</v>
      </c>
      <c r="E2656" t="str">
        <f>_xlfn.XLOOKUP(Table1[[#This Row],[Product_ID]],[1]!Table1[Product_ID],[1]!Table1[Product_Name])</f>
        <v>Home &amp; Kitchen Product 92</v>
      </c>
      <c r="F2656" t="str">
        <f>_xlfn.XLOOKUP(Table1[[#This Row],[Product_ID]],[1]!Table1[Product_ID],[1]!Table1[Category])</f>
        <v>Home &amp; Kitchen</v>
      </c>
      <c r="G2656">
        <f>_xlfn.XLOOKUP(Table1[[#This Row],[Product_ID]],[1]!Table1[Product_ID],[1]!Table1[Unit_Price])</f>
        <v>7315</v>
      </c>
      <c r="H2656">
        <f>_xlfn.XLOOKUP(Table1[[#This Row],[Product_ID]],[1]!Table1[Product_ID],[1]!Table1[Cost])</f>
        <v>4389</v>
      </c>
      <c r="I2656">
        <v>2</v>
      </c>
      <c r="J2656">
        <v>20</v>
      </c>
      <c r="K2656">
        <f>Table1[[#This Row],[Quantity]]*Table1[[#This Row],[Unit_Price]]</f>
        <v>14630</v>
      </c>
      <c r="L2656">
        <f>Table1[[#This Row],[Quantity]]*Table1[[#This Row],[Cost]]</f>
        <v>8778</v>
      </c>
      <c r="M2656">
        <f>Table1[[#This Row],[Sales]]-Table1[[#This Row],[Total_Cost]]</f>
        <v>5852</v>
      </c>
      <c r="N2656" s="1">
        <f>Table1[[#This Row],[Profit]]/Table1[[#This Row],[Sales]]</f>
        <v>0.4</v>
      </c>
      <c r="O2656" t="str">
        <f>TEXT(Table1[[#This Row],[Order_Date]],"mmmm")</f>
        <v>June</v>
      </c>
      <c r="P2656">
        <f>YEAR(Table1[[#This Row],[Order_Date]])</f>
        <v>2024</v>
      </c>
      <c r="Q2656" t="str">
        <f>"Q"&amp;ROUNDUP(MONTH(Table1[[#This Row],[Order_Date]])/3,0)</f>
        <v>Q2</v>
      </c>
    </row>
    <row r="2657" spans="1:17" x14ac:dyDescent="0.25">
      <c r="A2657" t="s">
        <v>4384</v>
      </c>
      <c r="B2657" t="s">
        <v>733</v>
      </c>
      <c r="C2657" t="s">
        <v>473</v>
      </c>
      <c r="D2657" t="s">
        <v>244</v>
      </c>
      <c r="E2657" t="str">
        <f>_xlfn.XLOOKUP(Table1[[#This Row],[Product_ID]],[1]!Table1[Product_ID],[1]!Table1[Product_Name])</f>
        <v>Beauty Product 100</v>
      </c>
      <c r="F2657" t="str">
        <f>_xlfn.XLOOKUP(Table1[[#This Row],[Product_ID]],[1]!Table1[Product_ID],[1]!Table1[Category])</f>
        <v>Beauty</v>
      </c>
      <c r="G2657">
        <f>_xlfn.XLOOKUP(Table1[[#This Row],[Product_ID]],[1]!Table1[Product_ID],[1]!Table1[Unit_Price])</f>
        <v>2523</v>
      </c>
      <c r="H2657">
        <f>_xlfn.XLOOKUP(Table1[[#This Row],[Product_ID]],[1]!Table1[Product_ID],[1]!Table1[Cost])</f>
        <v>1766.1</v>
      </c>
      <c r="I2657">
        <v>3</v>
      </c>
      <c r="J2657">
        <v>10</v>
      </c>
      <c r="K2657">
        <f>Table1[[#This Row],[Quantity]]*Table1[[#This Row],[Unit_Price]]</f>
        <v>7569</v>
      </c>
      <c r="L2657">
        <f>Table1[[#This Row],[Quantity]]*Table1[[#This Row],[Cost]]</f>
        <v>5298.2999999999993</v>
      </c>
      <c r="M2657">
        <f>Table1[[#This Row],[Sales]]-Table1[[#This Row],[Total_Cost]]</f>
        <v>2270.7000000000007</v>
      </c>
      <c r="N2657" s="1">
        <f>Table1[[#This Row],[Profit]]/Table1[[#This Row],[Sales]]</f>
        <v>0.3000000000000001</v>
      </c>
      <c r="O2657" t="str">
        <f>TEXT(Table1[[#This Row],[Order_Date]],"mmmm")</f>
        <v>July</v>
      </c>
      <c r="P2657">
        <f>YEAR(Table1[[#This Row],[Order_Date]])</f>
        <v>2025</v>
      </c>
      <c r="Q2657" t="str">
        <f>"Q"&amp;ROUNDUP(MONTH(Table1[[#This Row],[Order_Date]])/3,0)</f>
        <v>Q3</v>
      </c>
    </row>
    <row r="2658" spans="1:17" x14ac:dyDescent="0.25">
      <c r="A2658" t="s">
        <v>4385</v>
      </c>
      <c r="B2658" t="s">
        <v>87</v>
      </c>
      <c r="C2658" t="s">
        <v>2767</v>
      </c>
      <c r="D2658" t="s">
        <v>17</v>
      </c>
      <c r="E2658" t="str">
        <f>_xlfn.XLOOKUP(Table1[[#This Row],[Product_ID]],[1]!Table1[Product_ID],[1]!Table1[Product_Name])</f>
        <v>Clothing Product 38</v>
      </c>
      <c r="F2658" t="str">
        <f>_xlfn.XLOOKUP(Table1[[#This Row],[Product_ID]],[1]!Table1[Product_ID],[1]!Table1[Category])</f>
        <v>Clothing</v>
      </c>
      <c r="G2658">
        <f>_xlfn.XLOOKUP(Table1[[#This Row],[Product_ID]],[1]!Table1[Product_ID],[1]!Table1[Unit_Price])</f>
        <v>413</v>
      </c>
      <c r="H2658">
        <f>_xlfn.XLOOKUP(Table1[[#This Row],[Product_ID]],[1]!Table1[Product_ID],[1]!Table1[Cost])</f>
        <v>247.8</v>
      </c>
      <c r="I2658">
        <v>5</v>
      </c>
      <c r="J2658">
        <v>5</v>
      </c>
      <c r="K2658">
        <f>Table1[[#This Row],[Quantity]]*Table1[[#This Row],[Unit_Price]]</f>
        <v>2065</v>
      </c>
      <c r="L2658">
        <f>Table1[[#This Row],[Quantity]]*Table1[[#This Row],[Cost]]</f>
        <v>1239</v>
      </c>
      <c r="M2658">
        <f>Table1[[#This Row],[Sales]]-Table1[[#This Row],[Total_Cost]]</f>
        <v>826</v>
      </c>
      <c r="N2658" s="1">
        <f>Table1[[#This Row],[Profit]]/Table1[[#This Row],[Sales]]</f>
        <v>0.4</v>
      </c>
      <c r="O2658" t="str">
        <f>TEXT(Table1[[#This Row],[Order_Date]],"mmmm")</f>
        <v>February</v>
      </c>
      <c r="P2658">
        <f>YEAR(Table1[[#This Row],[Order_Date]])</f>
        <v>2025</v>
      </c>
      <c r="Q2658" t="str">
        <f>"Q"&amp;ROUNDUP(MONTH(Table1[[#This Row],[Order_Date]])/3,0)</f>
        <v>Q1</v>
      </c>
    </row>
    <row r="2659" spans="1:17" x14ac:dyDescent="0.25">
      <c r="A2659" t="s">
        <v>4386</v>
      </c>
      <c r="B2659" t="s">
        <v>211</v>
      </c>
      <c r="C2659" t="s">
        <v>1328</v>
      </c>
      <c r="D2659" t="s">
        <v>1526</v>
      </c>
      <c r="E2659" t="str">
        <f>_xlfn.XLOOKUP(Table1[[#This Row],[Product_ID]],[1]!Table1[Product_ID],[1]!Table1[Product_Name])</f>
        <v>Electronics Product 6</v>
      </c>
      <c r="F2659" t="str">
        <f>_xlfn.XLOOKUP(Table1[[#This Row],[Product_ID]],[1]!Table1[Product_ID],[1]!Table1[Category])</f>
        <v>Electronics</v>
      </c>
      <c r="G2659">
        <f>_xlfn.XLOOKUP(Table1[[#This Row],[Product_ID]],[1]!Table1[Product_ID],[1]!Table1[Unit_Price])</f>
        <v>18855</v>
      </c>
      <c r="H2659">
        <f>_xlfn.XLOOKUP(Table1[[#This Row],[Product_ID]],[1]!Table1[Product_ID],[1]!Table1[Cost])</f>
        <v>9427.5</v>
      </c>
      <c r="I2659">
        <v>5</v>
      </c>
      <c r="J2659">
        <v>20</v>
      </c>
      <c r="K2659">
        <f>Table1[[#This Row],[Quantity]]*Table1[[#This Row],[Unit_Price]]</f>
        <v>94275</v>
      </c>
      <c r="L2659">
        <f>Table1[[#This Row],[Quantity]]*Table1[[#This Row],[Cost]]</f>
        <v>47137.5</v>
      </c>
      <c r="M2659">
        <f>Table1[[#This Row],[Sales]]-Table1[[#This Row],[Total_Cost]]</f>
        <v>47137.5</v>
      </c>
      <c r="N2659" s="1">
        <f>Table1[[#This Row],[Profit]]/Table1[[#This Row],[Sales]]</f>
        <v>0.5</v>
      </c>
      <c r="O2659" t="str">
        <f>TEXT(Table1[[#This Row],[Order_Date]],"mmmm")</f>
        <v>January</v>
      </c>
      <c r="P2659">
        <f>YEAR(Table1[[#This Row],[Order_Date]])</f>
        <v>2025</v>
      </c>
      <c r="Q2659" t="str">
        <f>"Q"&amp;ROUNDUP(MONTH(Table1[[#This Row],[Order_Date]])/3,0)</f>
        <v>Q1</v>
      </c>
    </row>
    <row r="2660" spans="1:17" x14ac:dyDescent="0.25">
      <c r="A2660" t="s">
        <v>4387</v>
      </c>
      <c r="B2660" t="s">
        <v>845</v>
      </c>
      <c r="C2660" t="s">
        <v>1749</v>
      </c>
      <c r="D2660" t="s">
        <v>264</v>
      </c>
      <c r="E2660" t="str">
        <f>_xlfn.XLOOKUP(Table1[[#This Row],[Product_ID]],[1]!Table1[Product_ID],[1]!Table1[Product_Name])</f>
        <v>Clothing Product 96</v>
      </c>
      <c r="F2660" t="str">
        <f>_xlfn.XLOOKUP(Table1[[#This Row],[Product_ID]],[1]!Table1[Product_ID],[1]!Table1[Category])</f>
        <v>Clothing</v>
      </c>
      <c r="G2660">
        <f>_xlfn.XLOOKUP(Table1[[#This Row],[Product_ID]],[1]!Table1[Product_ID],[1]!Table1[Unit_Price])</f>
        <v>483</v>
      </c>
      <c r="H2660">
        <f>_xlfn.XLOOKUP(Table1[[#This Row],[Product_ID]],[1]!Table1[Product_ID],[1]!Table1[Cost])</f>
        <v>289.8</v>
      </c>
      <c r="I2660">
        <v>5</v>
      </c>
      <c r="J2660">
        <v>10</v>
      </c>
      <c r="K2660">
        <f>Table1[[#This Row],[Quantity]]*Table1[[#This Row],[Unit_Price]]</f>
        <v>2415</v>
      </c>
      <c r="L2660">
        <f>Table1[[#This Row],[Quantity]]*Table1[[#This Row],[Cost]]</f>
        <v>1449</v>
      </c>
      <c r="M2660">
        <f>Table1[[#This Row],[Sales]]-Table1[[#This Row],[Total_Cost]]</f>
        <v>966</v>
      </c>
      <c r="N2660" s="1">
        <f>Table1[[#This Row],[Profit]]/Table1[[#This Row],[Sales]]</f>
        <v>0.4</v>
      </c>
      <c r="O2660" t="str">
        <f>TEXT(Table1[[#This Row],[Order_Date]],"mmmm")</f>
        <v>September</v>
      </c>
      <c r="P2660">
        <f>YEAR(Table1[[#This Row],[Order_Date]])</f>
        <v>2024</v>
      </c>
      <c r="Q2660" t="str">
        <f>"Q"&amp;ROUNDUP(MONTH(Table1[[#This Row],[Order_Date]])/3,0)</f>
        <v>Q3</v>
      </c>
    </row>
    <row r="2661" spans="1:17" x14ac:dyDescent="0.25">
      <c r="A2661" t="s">
        <v>4388</v>
      </c>
      <c r="B2661" t="s">
        <v>523</v>
      </c>
      <c r="C2661" t="s">
        <v>1235</v>
      </c>
      <c r="D2661" t="s">
        <v>135</v>
      </c>
      <c r="E2661" t="str">
        <f>_xlfn.XLOOKUP(Table1[[#This Row],[Product_ID]],[1]!Table1[Product_ID],[1]!Table1[Product_Name])</f>
        <v>Electronics Product 28</v>
      </c>
      <c r="F2661" t="str">
        <f>_xlfn.XLOOKUP(Table1[[#This Row],[Product_ID]],[1]!Table1[Product_ID],[1]!Table1[Category])</f>
        <v>Electronics</v>
      </c>
      <c r="G2661">
        <f>_xlfn.XLOOKUP(Table1[[#This Row],[Product_ID]],[1]!Table1[Product_ID],[1]!Table1[Unit_Price])</f>
        <v>9664</v>
      </c>
      <c r="H2661">
        <f>_xlfn.XLOOKUP(Table1[[#This Row],[Product_ID]],[1]!Table1[Product_ID],[1]!Table1[Cost])</f>
        <v>4832</v>
      </c>
      <c r="I2661">
        <v>3</v>
      </c>
      <c r="J2661">
        <v>0</v>
      </c>
      <c r="K2661">
        <f>Table1[[#This Row],[Quantity]]*Table1[[#This Row],[Unit_Price]]</f>
        <v>28992</v>
      </c>
      <c r="L2661">
        <f>Table1[[#This Row],[Quantity]]*Table1[[#This Row],[Cost]]</f>
        <v>14496</v>
      </c>
      <c r="M2661">
        <f>Table1[[#This Row],[Sales]]-Table1[[#This Row],[Total_Cost]]</f>
        <v>14496</v>
      </c>
      <c r="N2661" s="1">
        <f>Table1[[#This Row],[Profit]]/Table1[[#This Row],[Sales]]</f>
        <v>0.5</v>
      </c>
      <c r="O2661" t="str">
        <f>TEXT(Table1[[#This Row],[Order_Date]],"mmmm")</f>
        <v>December</v>
      </c>
      <c r="P2661">
        <f>YEAR(Table1[[#This Row],[Order_Date]])</f>
        <v>2024</v>
      </c>
      <c r="Q2661" t="str">
        <f>"Q"&amp;ROUNDUP(MONTH(Table1[[#This Row],[Order_Date]])/3,0)</f>
        <v>Q4</v>
      </c>
    </row>
    <row r="2662" spans="1:17" x14ac:dyDescent="0.25">
      <c r="A2662" t="s">
        <v>4389</v>
      </c>
      <c r="B2662" t="s">
        <v>2469</v>
      </c>
      <c r="C2662" t="s">
        <v>859</v>
      </c>
      <c r="D2662" t="s">
        <v>320</v>
      </c>
      <c r="E2662" t="str">
        <f>_xlfn.XLOOKUP(Table1[[#This Row],[Product_ID]],[1]!Table1[Product_ID],[1]!Table1[Product_Name])</f>
        <v>Clothing Product 15</v>
      </c>
      <c r="F2662" t="str">
        <f>_xlfn.XLOOKUP(Table1[[#This Row],[Product_ID]],[1]!Table1[Product_ID],[1]!Table1[Category])</f>
        <v>Clothing</v>
      </c>
      <c r="G2662">
        <f>_xlfn.XLOOKUP(Table1[[#This Row],[Product_ID]],[1]!Table1[Product_ID],[1]!Table1[Unit_Price])</f>
        <v>2943</v>
      </c>
      <c r="H2662">
        <f>_xlfn.XLOOKUP(Table1[[#This Row],[Product_ID]],[1]!Table1[Product_ID],[1]!Table1[Cost])</f>
        <v>1471.5</v>
      </c>
      <c r="I2662">
        <v>2</v>
      </c>
      <c r="J2662">
        <v>10</v>
      </c>
      <c r="K2662">
        <f>Table1[[#This Row],[Quantity]]*Table1[[#This Row],[Unit_Price]]</f>
        <v>5886</v>
      </c>
      <c r="L2662">
        <f>Table1[[#This Row],[Quantity]]*Table1[[#This Row],[Cost]]</f>
        <v>2943</v>
      </c>
      <c r="M2662">
        <f>Table1[[#This Row],[Sales]]-Table1[[#This Row],[Total_Cost]]</f>
        <v>2943</v>
      </c>
      <c r="N2662" s="1">
        <f>Table1[[#This Row],[Profit]]/Table1[[#This Row],[Sales]]</f>
        <v>0.5</v>
      </c>
      <c r="O2662" t="str">
        <f>TEXT(Table1[[#This Row],[Order_Date]],"mmmm")</f>
        <v>February</v>
      </c>
      <c r="P2662">
        <f>YEAR(Table1[[#This Row],[Order_Date]])</f>
        <v>2025</v>
      </c>
      <c r="Q2662" t="str">
        <f>"Q"&amp;ROUNDUP(MONTH(Table1[[#This Row],[Order_Date]])/3,0)</f>
        <v>Q1</v>
      </c>
    </row>
    <row r="2663" spans="1:17" x14ac:dyDescent="0.25">
      <c r="A2663" t="s">
        <v>4390</v>
      </c>
      <c r="B2663" t="s">
        <v>1617</v>
      </c>
      <c r="C2663" t="s">
        <v>2378</v>
      </c>
      <c r="D2663" t="s">
        <v>444</v>
      </c>
      <c r="E2663" t="str">
        <f>_xlfn.XLOOKUP(Table1[[#This Row],[Product_ID]],[1]!Table1[Product_ID],[1]!Table1[Product_Name])</f>
        <v>Sports Product 14</v>
      </c>
      <c r="F2663" t="str">
        <f>_xlfn.XLOOKUP(Table1[[#This Row],[Product_ID]],[1]!Table1[Product_ID],[1]!Table1[Category])</f>
        <v>Sports</v>
      </c>
      <c r="G2663">
        <f>_xlfn.XLOOKUP(Table1[[#This Row],[Product_ID]],[1]!Table1[Product_ID],[1]!Table1[Unit_Price])</f>
        <v>9565</v>
      </c>
      <c r="H2663">
        <f>_xlfn.XLOOKUP(Table1[[#This Row],[Product_ID]],[1]!Table1[Product_ID],[1]!Table1[Cost])</f>
        <v>6695.5</v>
      </c>
      <c r="I2663">
        <v>2</v>
      </c>
      <c r="J2663">
        <v>5</v>
      </c>
      <c r="K2663">
        <f>Table1[[#This Row],[Quantity]]*Table1[[#This Row],[Unit_Price]]</f>
        <v>19130</v>
      </c>
      <c r="L2663">
        <f>Table1[[#This Row],[Quantity]]*Table1[[#This Row],[Cost]]</f>
        <v>13391</v>
      </c>
      <c r="M2663">
        <f>Table1[[#This Row],[Sales]]-Table1[[#This Row],[Total_Cost]]</f>
        <v>5739</v>
      </c>
      <c r="N2663" s="1">
        <f>Table1[[#This Row],[Profit]]/Table1[[#This Row],[Sales]]</f>
        <v>0.3</v>
      </c>
      <c r="O2663" t="str">
        <f>TEXT(Table1[[#This Row],[Order_Date]],"mmmm")</f>
        <v>September</v>
      </c>
      <c r="P2663">
        <f>YEAR(Table1[[#This Row],[Order_Date]])</f>
        <v>2025</v>
      </c>
      <c r="Q2663" t="str">
        <f>"Q"&amp;ROUNDUP(MONTH(Table1[[#This Row],[Order_Date]])/3,0)</f>
        <v>Q3</v>
      </c>
    </row>
    <row r="2664" spans="1:17" x14ac:dyDescent="0.25">
      <c r="A2664" t="s">
        <v>4391</v>
      </c>
      <c r="B2664" t="s">
        <v>2147</v>
      </c>
      <c r="C2664" t="s">
        <v>846</v>
      </c>
      <c r="D2664" t="s">
        <v>237</v>
      </c>
      <c r="E2664" t="str">
        <f>_xlfn.XLOOKUP(Table1[[#This Row],[Product_ID]],[1]!Table1[Product_ID],[1]!Table1[Product_Name])</f>
        <v>Sports Product 61</v>
      </c>
      <c r="F2664" t="str">
        <f>_xlfn.XLOOKUP(Table1[[#This Row],[Product_ID]],[1]!Table1[Product_ID],[1]!Table1[Category])</f>
        <v>Sports</v>
      </c>
      <c r="G2664">
        <f>_xlfn.XLOOKUP(Table1[[#This Row],[Product_ID]],[1]!Table1[Product_ID],[1]!Table1[Unit_Price])</f>
        <v>7170</v>
      </c>
      <c r="H2664">
        <f>_xlfn.XLOOKUP(Table1[[#This Row],[Product_ID]],[1]!Table1[Product_ID],[1]!Table1[Cost])</f>
        <v>3585</v>
      </c>
      <c r="I2664">
        <v>3</v>
      </c>
      <c r="J2664">
        <v>10</v>
      </c>
      <c r="K2664">
        <f>Table1[[#This Row],[Quantity]]*Table1[[#This Row],[Unit_Price]]</f>
        <v>21510</v>
      </c>
      <c r="L2664">
        <f>Table1[[#This Row],[Quantity]]*Table1[[#This Row],[Cost]]</f>
        <v>10755</v>
      </c>
      <c r="M2664">
        <f>Table1[[#This Row],[Sales]]-Table1[[#This Row],[Total_Cost]]</f>
        <v>10755</v>
      </c>
      <c r="N2664" s="1">
        <f>Table1[[#This Row],[Profit]]/Table1[[#This Row],[Sales]]</f>
        <v>0.5</v>
      </c>
      <c r="O2664" t="str">
        <f>TEXT(Table1[[#This Row],[Order_Date]],"mmmm")</f>
        <v>June</v>
      </c>
      <c r="P2664">
        <f>YEAR(Table1[[#This Row],[Order_Date]])</f>
        <v>2024</v>
      </c>
      <c r="Q2664" t="str">
        <f>"Q"&amp;ROUNDUP(MONTH(Table1[[#This Row],[Order_Date]])/3,0)</f>
        <v>Q2</v>
      </c>
    </row>
    <row r="2665" spans="1:17" x14ac:dyDescent="0.25">
      <c r="A2665" t="s">
        <v>4392</v>
      </c>
      <c r="B2665" t="s">
        <v>2357</v>
      </c>
      <c r="C2665" t="s">
        <v>2051</v>
      </c>
      <c r="D2665" t="s">
        <v>663</v>
      </c>
      <c r="E2665" t="str">
        <f>_xlfn.XLOOKUP(Table1[[#This Row],[Product_ID]],[1]!Table1[Product_ID],[1]!Table1[Product_Name])</f>
        <v>Electronics Product 34</v>
      </c>
      <c r="F2665" t="str">
        <f>_xlfn.XLOOKUP(Table1[[#This Row],[Product_ID]],[1]!Table1[Product_ID],[1]!Table1[Category])</f>
        <v>Electronics</v>
      </c>
      <c r="G2665">
        <f>_xlfn.XLOOKUP(Table1[[#This Row],[Product_ID]],[1]!Table1[Product_ID],[1]!Table1[Unit_Price])</f>
        <v>4860</v>
      </c>
      <c r="H2665">
        <f>_xlfn.XLOOKUP(Table1[[#This Row],[Product_ID]],[1]!Table1[Product_ID],[1]!Table1[Cost])</f>
        <v>2430</v>
      </c>
      <c r="I2665">
        <v>5</v>
      </c>
      <c r="J2665">
        <v>20</v>
      </c>
      <c r="K2665">
        <f>Table1[[#This Row],[Quantity]]*Table1[[#This Row],[Unit_Price]]</f>
        <v>24300</v>
      </c>
      <c r="L2665">
        <f>Table1[[#This Row],[Quantity]]*Table1[[#This Row],[Cost]]</f>
        <v>12150</v>
      </c>
      <c r="M2665">
        <f>Table1[[#This Row],[Sales]]-Table1[[#This Row],[Total_Cost]]</f>
        <v>12150</v>
      </c>
      <c r="N2665" s="1">
        <f>Table1[[#This Row],[Profit]]/Table1[[#This Row],[Sales]]</f>
        <v>0.5</v>
      </c>
      <c r="O2665" t="str">
        <f>TEXT(Table1[[#This Row],[Order_Date]],"mmmm")</f>
        <v>August</v>
      </c>
      <c r="P2665">
        <f>YEAR(Table1[[#This Row],[Order_Date]])</f>
        <v>2024</v>
      </c>
      <c r="Q2665" t="str">
        <f>"Q"&amp;ROUNDUP(MONTH(Table1[[#This Row],[Order_Date]])/3,0)</f>
        <v>Q3</v>
      </c>
    </row>
    <row r="2666" spans="1:17" x14ac:dyDescent="0.25">
      <c r="A2666" t="s">
        <v>4393</v>
      </c>
      <c r="B2666" t="s">
        <v>803</v>
      </c>
      <c r="C2666" t="s">
        <v>994</v>
      </c>
      <c r="D2666" t="s">
        <v>426</v>
      </c>
      <c r="E2666" t="str">
        <f>_xlfn.XLOOKUP(Table1[[#This Row],[Product_ID]],[1]!Table1[Product_ID],[1]!Table1[Product_Name])</f>
        <v>Clothing Product 95</v>
      </c>
      <c r="F2666" t="str">
        <f>_xlfn.XLOOKUP(Table1[[#This Row],[Product_ID]],[1]!Table1[Product_ID],[1]!Table1[Category])</f>
        <v>Clothing</v>
      </c>
      <c r="G2666">
        <f>_xlfn.XLOOKUP(Table1[[#This Row],[Product_ID]],[1]!Table1[Product_ID],[1]!Table1[Unit_Price])</f>
        <v>4520</v>
      </c>
      <c r="H2666">
        <f>_xlfn.XLOOKUP(Table1[[#This Row],[Product_ID]],[1]!Table1[Product_ID],[1]!Table1[Cost])</f>
        <v>3164</v>
      </c>
      <c r="I2666">
        <v>4</v>
      </c>
      <c r="J2666">
        <v>20</v>
      </c>
      <c r="K2666">
        <f>Table1[[#This Row],[Quantity]]*Table1[[#This Row],[Unit_Price]]</f>
        <v>18080</v>
      </c>
      <c r="L2666">
        <f>Table1[[#This Row],[Quantity]]*Table1[[#This Row],[Cost]]</f>
        <v>12656</v>
      </c>
      <c r="M2666">
        <f>Table1[[#This Row],[Sales]]-Table1[[#This Row],[Total_Cost]]</f>
        <v>5424</v>
      </c>
      <c r="N2666" s="1">
        <f>Table1[[#This Row],[Profit]]/Table1[[#This Row],[Sales]]</f>
        <v>0.3</v>
      </c>
      <c r="O2666" t="str">
        <f>TEXT(Table1[[#This Row],[Order_Date]],"mmmm")</f>
        <v>June</v>
      </c>
      <c r="P2666">
        <f>YEAR(Table1[[#This Row],[Order_Date]])</f>
        <v>2024</v>
      </c>
      <c r="Q2666" t="str">
        <f>"Q"&amp;ROUNDUP(MONTH(Table1[[#This Row],[Order_Date]])/3,0)</f>
        <v>Q2</v>
      </c>
    </row>
    <row r="2667" spans="1:17" x14ac:dyDescent="0.25">
      <c r="A2667" t="s">
        <v>4394</v>
      </c>
      <c r="B2667" t="s">
        <v>1640</v>
      </c>
      <c r="C2667" t="s">
        <v>475</v>
      </c>
      <c r="D2667" t="s">
        <v>206</v>
      </c>
      <c r="E2667" t="str">
        <f>_xlfn.XLOOKUP(Table1[[#This Row],[Product_ID]],[1]!Table1[Product_ID],[1]!Table1[Product_Name])</f>
        <v>Electronics Product 30</v>
      </c>
      <c r="F2667" t="str">
        <f>_xlfn.XLOOKUP(Table1[[#This Row],[Product_ID]],[1]!Table1[Product_ID],[1]!Table1[Category])</f>
        <v>Electronics</v>
      </c>
      <c r="G2667">
        <f>_xlfn.XLOOKUP(Table1[[#This Row],[Product_ID]],[1]!Table1[Product_ID],[1]!Table1[Unit_Price])</f>
        <v>16441</v>
      </c>
      <c r="H2667">
        <f>_xlfn.XLOOKUP(Table1[[#This Row],[Product_ID]],[1]!Table1[Product_ID],[1]!Table1[Cost])</f>
        <v>8220.5</v>
      </c>
      <c r="I2667">
        <v>3</v>
      </c>
      <c r="J2667">
        <v>20</v>
      </c>
      <c r="K2667">
        <f>Table1[[#This Row],[Quantity]]*Table1[[#This Row],[Unit_Price]]</f>
        <v>49323</v>
      </c>
      <c r="L2667">
        <f>Table1[[#This Row],[Quantity]]*Table1[[#This Row],[Cost]]</f>
        <v>24661.5</v>
      </c>
      <c r="M2667">
        <f>Table1[[#This Row],[Sales]]-Table1[[#This Row],[Total_Cost]]</f>
        <v>24661.5</v>
      </c>
      <c r="N2667" s="1">
        <f>Table1[[#This Row],[Profit]]/Table1[[#This Row],[Sales]]</f>
        <v>0.5</v>
      </c>
      <c r="O2667" t="str">
        <f>TEXT(Table1[[#This Row],[Order_Date]],"mmmm")</f>
        <v>February</v>
      </c>
      <c r="P2667">
        <f>YEAR(Table1[[#This Row],[Order_Date]])</f>
        <v>2024</v>
      </c>
      <c r="Q2667" t="str">
        <f>"Q"&amp;ROUNDUP(MONTH(Table1[[#This Row],[Order_Date]])/3,0)</f>
        <v>Q1</v>
      </c>
    </row>
    <row r="2668" spans="1:17" x14ac:dyDescent="0.25">
      <c r="A2668" t="s">
        <v>4395</v>
      </c>
      <c r="B2668" t="s">
        <v>626</v>
      </c>
      <c r="C2668" t="s">
        <v>4396</v>
      </c>
      <c r="D2668" t="s">
        <v>604</v>
      </c>
      <c r="E2668" t="str">
        <f>_xlfn.XLOOKUP(Table1[[#This Row],[Product_ID]],[1]!Table1[Product_ID],[1]!Table1[Product_Name])</f>
        <v>Home &amp; Kitchen Product 39</v>
      </c>
      <c r="F2668" t="str">
        <f>_xlfn.XLOOKUP(Table1[[#This Row],[Product_ID]],[1]!Table1[Product_ID],[1]!Table1[Category])</f>
        <v>Home &amp; Kitchen</v>
      </c>
      <c r="G2668">
        <f>_xlfn.XLOOKUP(Table1[[#This Row],[Product_ID]],[1]!Table1[Product_ID],[1]!Table1[Unit_Price])</f>
        <v>9543</v>
      </c>
      <c r="H2668">
        <f>_xlfn.XLOOKUP(Table1[[#This Row],[Product_ID]],[1]!Table1[Product_ID],[1]!Table1[Cost])</f>
        <v>4771.5</v>
      </c>
      <c r="I2668">
        <v>5</v>
      </c>
      <c r="J2668">
        <v>0</v>
      </c>
      <c r="K2668">
        <f>Table1[[#This Row],[Quantity]]*Table1[[#This Row],[Unit_Price]]</f>
        <v>47715</v>
      </c>
      <c r="L2668">
        <f>Table1[[#This Row],[Quantity]]*Table1[[#This Row],[Cost]]</f>
        <v>23857.5</v>
      </c>
      <c r="M2668">
        <f>Table1[[#This Row],[Sales]]-Table1[[#This Row],[Total_Cost]]</f>
        <v>23857.5</v>
      </c>
      <c r="N2668" s="1">
        <f>Table1[[#This Row],[Profit]]/Table1[[#This Row],[Sales]]</f>
        <v>0.5</v>
      </c>
      <c r="O2668" t="str">
        <f>TEXT(Table1[[#This Row],[Order_Date]],"mmmm")</f>
        <v>March</v>
      </c>
      <c r="P2668">
        <f>YEAR(Table1[[#This Row],[Order_Date]])</f>
        <v>2025</v>
      </c>
      <c r="Q2668" t="str">
        <f>"Q"&amp;ROUNDUP(MONTH(Table1[[#This Row],[Order_Date]])/3,0)</f>
        <v>Q1</v>
      </c>
    </row>
    <row r="2669" spans="1:17" x14ac:dyDescent="0.25">
      <c r="A2669" t="s">
        <v>4397</v>
      </c>
      <c r="B2669" t="s">
        <v>984</v>
      </c>
      <c r="C2669" t="s">
        <v>4398</v>
      </c>
      <c r="D2669" t="s">
        <v>85</v>
      </c>
      <c r="E2669" t="str">
        <f>_xlfn.XLOOKUP(Table1[[#This Row],[Product_ID]],[1]!Table1[Product_ID],[1]!Table1[Product_Name])</f>
        <v>Clothing Product 63</v>
      </c>
      <c r="F2669" t="str">
        <f>_xlfn.XLOOKUP(Table1[[#This Row],[Product_ID]],[1]!Table1[Product_ID],[1]!Table1[Category])</f>
        <v>Clothing</v>
      </c>
      <c r="G2669">
        <f>_xlfn.XLOOKUP(Table1[[#This Row],[Product_ID]],[1]!Table1[Product_ID],[1]!Table1[Unit_Price])</f>
        <v>3643</v>
      </c>
      <c r="H2669">
        <f>_xlfn.XLOOKUP(Table1[[#This Row],[Product_ID]],[1]!Table1[Product_ID],[1]!Table1[Cost])</f>
        <v>2185.8000000000002</v>
      </c>
      <c r="I2669">
        <v>2</v>
      </c>
      <c r="J2669">
        <v>5</v>
      </c>
      <c r="K2669">
        <f>Table1[[#This Row],[Quantity]]*Table1[[#This Row],[Unit_Price]]</f>
        <v>7286</v>
      </c>
      <c r="L2669">
        <f>Table1[[#This Row],[Quantity]]*Table1[[#This Row],[Cost]]</f>
        <v>4371.6000000000004</v>
      </c>
      <c r="M2669">
        <f>Table1[[#This Row],[Sales]]-Table1[[#This Row],[Total_Cost]]</f>
        <v>2914.3999999999996</v>
      </c>
      <c r="N2669" s="1">
        <f>Table1[[#This Row],[Profit]]/Table1[[#This Row],[Sales]]</f>
        <v>0.39999999999999997</v>
      </c>
      <c r="O2669" t="str">
        <f>TEXT(Table1[[#This Row],[Order_Date]],"mmmm")</f>
        <v>January</v>
      </c>
      <c r="P2669">
        <f>YEAR(Table1[[#This Row],[Order_Date]])</f>
        <v>2024</v>
      </c>
      <c r="Q2669" t="str">
        <f>"Q"&amp;ROUNDUP(MONTH(Table1[[#This Row],[Order_Date]])/3,0)</f>
        <v>Q1</v>
      </c>
    </row>
    <row r="2670" spans="1:17" x14ac:dyDescent="0.25">
      <c r="A2670" t="s">
        <v>4399</v>
      </c>
      <c r="B2670" t="s">
        <v>1898</v>
      </c>
      <c r="C2670" t="s">
        <v>4400</v>
      </c>
      <c r="D2670" t="s">
        <v>426</v>
      </c>
      <c r="E2670" t="str">
        <f>_xlfn.XLOOKUP(Table1[[#This Row],[Product_ID]],[1]!Table1[Product_ID],[1]!Table1[Product_Name])</f>
        <v>Clothing Product 95</v>
      </c>
      <c r="F2670" t="str">
        <f>_xlfn.XLOOKUP(Table1[[#This Row],[Product_ID]],[1]!Table1[Product_ID],[1]!Table1[Category])</f>
        <v>Clothing</v>
      </c>
      <c r="G2670">
        <f>_xlfn.XLOOKUP(Table1[[#This Row],[Product_ID]],[1]!Table1[Product_ID],[1]!Table1[Unit_Price])</f>
        <v>4520</v>
      </c>
      <c r="H2670">
        <f>_xlfn.XLOOKUP(Table1[[#This Row],[Product_ID]],[1]!Table1[Product_ID],[1]!Table1[Cost])</f>
        <v>3164</v>
      </c>
      <c r="I2670">
        <v>2</v>
      </c>
      <c r="J2670">
        <v>0</v>
      </c>
      <c r="K2670">
        <f>Table1[[#This Row],[Quantity]]*Table1[[#This Row],[Unit_Price]]</f>
        <v>9040</v>
      </c>
      <c r="L2670">
        <f>Table1[[#This Row],[Quantity]]*Table1[[#This Row],[Cost]]</f>
        <v>6328</v>
      </c>
      <c r="M2670">
        <f>Table1[[#This Row],[Sales]]-Table1[[#This Row],[Total_Cost]]</f>
        <v>2712</v>
      </c>
      <c r="N2670" s="1">
        <f>Table1[[#This Row],[Profit]]/Table1[[#This Row],[Sales]]</f>
        <v>0.3</v>
      </c>
      <c r="O2670" t="str">
        <f>TEXT(Table1[[#This Row],[Order_Date]],"mmmm")</f>
        <v>February</v>
      </c>
      <c r="P2670">
        <f>YEAR(Table1[[#This Row],[Order_Date]])</f>
        <v>2025</v>
      </c>
      <c r="Q2670" t="str">
        <f>"Q"&amp;ROUNDUP(MONTH(Table1[[#This Row],[Order_Date]])/3,0)</f>
        <v>Q1</v>
      </c>
    </row>
    <row r="2671" spans="1:17" x14ac:dyDescent="0.25">
      <c r="A2671" t="s">
        <v>4401</v>
      </c>
      <c r="B2671" t="s">
        <v>290</v>
      </c>
      <c r="C2671" t="s">
        <v>436</v>
      </c>
      <c r="D2671" t="s">
        <v>898</v>
      </c>
      <c r="E2671" t="str">
        <f>_xlfn.XLOOKUP(Table1[[#This Row],[Product_ID]],[1]!Table1[Product_ID],[1]!Table1[Product_Name])</f>
        <v>Sports Product 29</v>
      </c>
      <c r="F2671" t="str">
        <f>_xlfn.XLOOKUP(Table1[[#This Row],[Product_ID]],[1]!Table1[Product_ID],[1]!Table1[Category])</f>
        <v>Sports</v>
      </c>
      <c r="G2671">
        <f>_xlfn.XLOOKUP(Table1[[#This Row],[Product_ID]],[1]!Table1[Product_ID],[1]!Table1[Unit_Price])</f>
        <v>2105</v>
      </c>
      <c r="H2671">
        <f>_xlfn.XLOOKUP(Table1[[#This Row],[Product_ID]],[1]!Table1[Product_ID],[1]!Table1[Cost])</f>
        <v>1263</v>
      </c>
      <c r="I2671">
        <v>3</v>
      </c>
      <c r="J2671">
        <v>20</v>
      </c>
      <c r="K2671">
        <f>Table1[[#This Row],[Quantity]]*Table1[[#This Row],[Unit_Price]]</f>
        <v>6315</v>
      </c>
      <c r="L2671">
        <f>Table1[[#This Row],[Quantity]]*Table1[[#This Row],[Cost]]</f>
        <v>3789</v>
      </c>
      <c r="M2671">
        <f>Table1[[#This Row],[Sales]]-Table1[[#This Row],[Total_Cost]]</f>
        <v>2526</v>
      </c>
      <c r="N2671" s="1">
        <f>Table1[[#This Row],[Profit]]/Table1[[#This Row],[Sales]]</f>
        <v>0.4</v>
      </c>
      <c r="O2671" t="str">
        <f>TEXT(Table1[[#This Row],[Order_Date]],"mmmm")</f>
        <v>September</v>
      </c>
      <c r="P2671">
        <f>YEAR(Table1[[#This Row],[Order_Date]])</f>
        <v>2025</v>
      </c>
      <c r="Q2671" t="str">
        <f>"Q"&amp;ROUNDUP(MONTH(Table1[[#This Row],[Order_Date]])/3,0)</f>
        <v>Q3</v>
      </c>
    </row>
    <row r="2672" spans="1:17" x14ac:dyDescent="0.25">
      <c r="A2672" t="s">
        <v>4402</v>
      </c>
      <c r="B2672" t="s">
        <v>2186</v>
      </c>
      <c r="C2672" t="s">
        <v>4048</v>
      </c>
      <c r="D2672" t="s">
        <v>111</v>
      </c>
      <c r="E2672" t="str">
        <f>_xlfn.XLOOKUP(Table1[[#This Row],[Product_ID]],[1]!Table1[Product_ID],[1]!Table1[Product_Name])</f>
        <v>Sports Product 20</v>
      </c>
      <c r="F2672" t="str">
        <f>_xlfn.XLOOKUP(Table1[[#This Row],[Product_ID]],[1]!Table1[Product_ID],[1]!Table1[Category])</f>
        <v>Sports</v>
      </c>
      <c r="G2672">
        <f>_xlfn.XLOOKUP(Table1[[#This Row],[Product_ID]],[1]!Table1[Product_ID],[1]!Table1[Unit_Price])</f>
        <v>11647</v>
      </c>
      <c r="H2672">
        <f>_xlfn.XLOOKUP(Table1[[#This Row],[Product_ID]],[1]!Table1[Product_ID],[1]!Table1[Cost])</f>
        <v>8152.9</v>
      </c>
      <c r="I2672">
        <v>3</v>
      </c>
      <c r="J2672">
        <v>10</v>
      </c>
      <c r="K2672">
        <f>Table1[[#This Row],[Quantity]]*Table1[[#This Row],[Unit_Price]]</f>
        <v>34941</v>
      </c>
      <c r="L2672">
        <f>Table1[[#This Row],[Quantity]]*Table1[[#This Row],[Cost]]</f>
        <v>24458.699999999997</v>
      </c>
      <c r="M2672">
        <f>Table1[[#This Row],[Sales]]-Table1[[#This Row],[Total_Cost]]</f>
        <v>10482.300000000003</v>
      </c>
      <c r="N2672" s="1">
        <f>Table1[[#This Row],[Profit]]/Table1[[#This Row],[Sales]]</f>
        <v>0.3000000000000001</v>
      </c>
      <c r="O2672" t="str">
        <f>TEXT(Table1[[#This Row],[Order_Date]],"mmmm")</f>
        <v>August</v>
      </c>
      <c r="P2672">
        <f>YEAR(Table1[[#This Row],[Order_Date]])</f>
        <v>2025</v>
      </c>
      <c r="Q2672" t="str">
        <f>"Q"&amp;ROUNDUP(MONTH(Table1[[#This Row],[Order_Date]])/3,0)</f>
        <v>Q3</v>
      </c>
    </row>
    <row r="2673" spans="1:17" x14ac:dyDescent="0.25">
      <c r="A2673" t="s">
        <v>4403</v>
      </c>
      <c r="B2673" t="s">
        <v>1214</v>
      </c>
      <c r="C2673" t="s">
        <v>2625</v>
      </c>
      <c r="D2673" t="s">
        <v>96</v>
      </c>
      <c r="E2673" t="str">
        <f>_xlfn.XLOOKUP(Table1[[#This Row],[Product_ID]],[1]!Table1[Product_ID],[1]!Table1[Product_Name])</f>
        <v>Electronics Product 91</v>
      </c>
      <c r="F2673" t="str">
        <f>_xlfn.XLOOKUP(Table1[[#This Row],[Product_ID]],[1]!Table1[Product_ID],[1]!Table1[Category])</f>
        <v>Electronics</v>
      </c>
      <c r="G2673">
        <f>_xlfn.XLOOKUP(Table1[[#This Row],[Product_ID]],[1]!Table1[Product_ID],[1]!Table1[Unit_Price])</f>
        <v>45348</v>
      </c>
      <c r="H2673">
        <f>_xlfn.XLOOKUP(Table1[[#This Row],[Product_ID]],[1]!Table1[Product_ID],[1]!Table1[Cost])</f>
        <v>27208.799999999999</v>
      </c>
      <c r="I2673">
        <v>2</v>
      </c>
      <c r="J2673">
        <v>10</v>
      </c>
      <c r="K2673">
        <f>Table1[[#This Row],[Quantity]]*Table1[[#This Row],[Unit_Price]]</f>
        <v>90696</v>
      </c>
      <c r="L2673">
        <f>Table1[[#This Row],[Quantity]]*Table1[[#This Row],[Cost]]</f>
        <v>54417.599999999999</v>
      </c>
      <c r="M2673">
        <f>Table1[[#This Row],[Sales]]-Table1[[#This Row],[Total_Cost]]</f>
        <v>36278.400000000001</v>
      </c>
      <c r="N2673" s="1">
        <f>Table1[[#This Row],[Profit]]/Table1[[#This Row],[Sales]]</f>
        <v>0.4</v>
      </c>
      <c r="O2673" t="str">
        <f>TEXT(Table1[[#This Row],[Order_Date]],"mmmm")</f>
        <v>August</v>
      </c>
      <c r="P2673">
        <f>YEAR(Table1[[#This Row],[Order_Date]])</f>
        <v>2024</v>
      </c>
      <c r="Q2673" t="str">
        <f>"Q"&amp;ROUNDUP(MONTH(Table1[[#This Row],[Order_Date]])/3,0)</f>
        <v>Q3</v>
      </c>
    </row>
    <row r="2674" spans="1:17" x14ac:dyDescent="0.25">
      <c r="A2674" t="s">
        <v>4404</v>
      </c>
      <c r="B2674" t="s">
        <v>1285</v>
      </c>
      <c r="C2674" t="s">
        <v>521</v>
      </c>
      <c r="D2674" t="s">
        <v>654</v>
      </c>
      <c r="E2674" t="str">
        <f>_xlfn.XLOOKUP(Table1[[#This Row],[Product_ID]],[1]!Table1[Product_ID],[1]!Table1[Product_Name])</f>
        <v>Sports Product 40</v>
      </c>
      <c r="F2674" t="str">
        <f>_xlfn.XLOOKUP(Table1[[#This Row],[Product_ID]],[1]!Table1[Product_ID],[1]!Table1[Category])</f>
        <v>Sports</v>
      </c>
      <c r="G2674">
        <f>_xlfn.XLOOKUP(Table1[[#This Row],[Product_ID]],[1]!Table1[Product_ID],[1]!Table1[Unit_Price])</f>
        <v>6724</v>
      </c>
      <c r="H2674">
        <f>_xlfn.XLOOKUP(Table1[[#This Row],[Product_ID]],[1]!Table1[Product_ID],[1]!Table1[Cost])</f>
        <v>4034.4</v>
      </c>
      <c r="I2674">
        <v>2</v>
      </c>
      <c r="J2674">
        <v>0</v>
      </c>
      <c r="K2674">
        <f>Table1[[#This Row],[Quantity]]*Table1[[#This Row],[Unit_Price]]</f>
        <v>13448</v>
      </c>
      <c r="L2674">
        <f>Table1[[#This Row],[Quantity]]*Table1[[#This Row],[Cost]]</f>
        <v>8068.8</v>
      </c>
      <c r="M2674">
        <f>Table1[[#This Row],[Sales]]-Table1[[#This Row],[Total_Cost]]</f>
        <v>5379.2</v>
      </c>
      <c r="N2674" s="1">
        <f>Table1[[#This Row],[Profit]]/Table1[[#This Row],[Sales]]</f>
        <v>0.39999999999999997</v>
      </c>
      <c r="O2674" t="str">
        <f>TEXT(Table1[[#This Row],[Order_Date]],"mmmm")</f>
        <v>August</v>
      </c>
      <c r="P2674">
        <f>YEAR(Table1[[#This Row],[Order_Date]])</f>
        <v>2025</v>
      </c>
      <c r="Q2674" t="str">
        <f>"Q"&amp;ROUNDUP(MONTH(Table1[[#This Row],[Order_Date]])/3,0)</f>
        <v>Q3</v>
      </c>
    </row>
    <row r="2675" spans="1:17" x14ac:dyDescent="0.25">
      <c r="A2675" t="s">
        <v>4405</v>
      </c>
      <c r="B2675" t="s">
        <v>117</v>
      </c>
      <c r="C2675" t="s">
        <v>2756</v>
      </c>
      <c r="D2675" t="s">
        <v>570</v>
      </c>
      <c r="E2675" t="str">
        <f>_xlfn.XLOOKUP(Table1[[#This Row],[Product_ID]],[1]!Table1[Product_ID],[1]!Table1[Product_Name])</f>
        <v>Electronics Product 87</v>
      </c>
      <c r="F2675" t="str">
        <f>_xlfn.XLOOKUP(Table1[[#This Row],[Product_ID]],[1]!Table1[Product_ID],[1]!Table1[Category])</f>
        <v>Electronics</v>
      </c>
      <c r="G2675">
        <f>_xlfn.XLOOKUP(Table1[[#This Row],[Product_ID]],[1]!Table1[Product_ID],[1]!Table1[Unit_Price])</f>
        <v>25216</v>
      </c>
      <c r="H2675">
        <f>_xlfn.XLOOKUP(Table1[[#This Row],[Product_ID]],[1]!Table1[Product_ID],[1]!Table1[Cost])</f>
        <v>17651.2</v>
      </c>
      <c r="I2675">
        <v>1</v>
      </c>
      <c r="J2675">
        <v>5</v>
      </c>
      <c r="K2675">
        <f>Table1[[#This Row],[Quantity]]*Table1[[#This Row],[Unit_Price]]</f>
        <v>25216</v>
      </c>
      <c r="L2675">
        <f>Table1[[#This Row],[Quantity]]*Table1[[#This Row],[Cost]]</f>
        <v>17651.2</v>
      </c>
      <c r="M2675">
        <f>Table1[[#This Row],[Sales]]-Table1[[#This Row],[Total_Cost]]</f>
        <v>7564.7999999999993</v>
      </c>
      <c r="N2675" s="1">
        <f>Table1[[#This Row],[Profit]]/Table1[[#This Row],[Sales]]</f>
        <v>0.3</v>
      </c>
      <c r="O2675" t="str">
        <f>TEXT(Table1[[#This Row],[Order_Date]],"mmmm")</f>
        <v>July</v>
      </c>
      <c r="P2675">
        <f>YEAR(Table1[[#This Row],[Order_Date]])</f>
        <v>2025</v>
      </c>
      <c r="Q2675" t="str">
        <f>"Q"&amp;ROUNDUP(MONTH(Table1[[#This Row],[Order_Date]])/3,0)</f>
        <v>Q3</v>
      </c>
    </row>
    <row r="2676" spans="1:17" x14ac:dyDescent="0.25">
      <c r="A2676" t="s">
        <v>4406</v>
      </c>
      <c r="B2676" t="s">
        <v>1430</v>
      </c>
      <c r="C2676" t="s">
        <v>1155</v>
      </c>
      <c r="D2676" t="s">
        <v>1034</v>
      </c>
      <c r="E2676" t="str">
        <f>_xlfn.XLOOKUP(Table1[[#This Row],[Product_ID]],[1]!Table1[Product_ID],[1]!Table1[Product_Name])</f>
        <v>Electronics Product 36</v>
      </c>
      <c r="F2676" t="str">
        <f>_xlfn.XLOOKUP(Table1[[#This Row],[Product_ID]],[1]!Table1[Product_ID],[1]!Table1[Category])</f>
        <v>Electronics</v>
      </c>
      <c r="G2676">
        <f>_xlfn.XLOOKUP(Table1[[#This Row],[Product_ID]],[1]!Table1[Product_ID],[1]!Table1[Unit_Price])</f>
        <v>3046</v>
      </c>
      <c r="H2676">
        <f>_xlfn.XLOOKUP(Table1[[#This Row],[Product_ID]],[1]!Table1[Product_ID],[1]!Table1[Cost])</f>
        <v>1827.6</v>
      </c>
      <c r="I2676">
        <v>5</v>
      </c>
      <c r="J2676">
        <v>0</v>
      </c>
      <c r="K2676">
        <f>Table1[[#This Row],[Quantity]]*Table1[[#This Row],[Unit_Price]]</f>
        <v>15230</v>
      </c>
      <c r="L2676">
        <f>Table1[[#This Row],[Quantity]]*Table1[[#This Row],[Cost]]</f>
        <v>9138</v>
      </c>
      <c r="M2676">
        <f>Table1[[#This Row],[Sales]]-Table1[[#This Row],[Total_Cost]]</f>
        <v>6092</v>
      </c>
      <c r="N2676" s="1">
        <f>Table1[[#This Row],[Profit]]/Table1[[#This Row],[Sales]]</f>
        <v>0.4</v>
      </c>
      <c r="O2676" t="str">
        <f>TEXT(Table1[[#This Row],[Order_Date]],"mmmm")</f>
        <v>December</v>
      </c>
      <c r="P2676">
        <f>YEAR(Table1[[#This Row],[Order_Date]])</f>
        <v>2025</v>
      </c>
      <c r="Q2676" t="str">
        <f>"Q"&amp;ROUNDUP(MONTH(Table1[[#This Row],[Order_Date]])/3,0)</f>
        <v>Q4</v>
      </c>
    </row>
    <row r="2677" spans="1:17" x14ac:dyDescent="0.25">
      <c r="A2677" t="s">
        <v>4407</v>
      </c>
      <c r="B2677" t="s">
        <v>1989</v>
      </c>
      <c r="C2677" t="s">
        <v>700</v>
      </c>
      <c r="D2677" t="s">
        <v>465</v>
      </c>
      <c r="E2677" t="str">
        <f>_xlfn.XLOOKUP(Table1[[#This Row],[Product_ID]],[1]!Table1[Product_ID],[1]!Table1[Product_Name])</f>
        <v>Beauty Product 71</v>
      </c>
      <c r="F2677" t="str">
        <f>_xlfn.XLOOKUP(Table1[[#This Row],[Product_ID]],[1]!Table1[Product_ID],[1]!Table1[Category])</f>
        <v>Beauty</v>
      </c>
      <c r="G2677">
        <f>_xlfn.XLOOKUP(Table1[[#This Row],[Product_ID]],[1]!Table1[Product_ID],[1]!Table1[Unit_Price])</f>
        <v>487</v>
      </c>
      <c r="H2677">
        <f>_xlfn.XLOOKUP(Table1[[#This Row],[Product_ID]],[1]!Table1[Product_ID],[1]!Table1[Cost])</f>
        <v>243.5</v>
      </c>
      <c r="I2677">
        <v>1</v>
      </c>
      <c r="J2677">
        <v>20</v>
      </c>
      <c r="K2677">
        <f>Table1[[#This Row],[Quantity]]*Table1[[#This Row],[Unit_Price]]</f>
        <v>487</v>
      </c>
      <c r="L2677">
        <f>Table1[[#This Row],[Quantity]]*Table1[[#This Row],[Cost]]</f>
        <v>243.5</v>
      </c>
      <c r="M2677">
        <f>Table1[[#This Row],[Sales]]-Table1[[#This Row],[Total_Cost]]</f>
        <v>243.5</v>
      </c>
      <c r="N2677" s="1">
        <f>Table1[[#This Row],[Profit]]/Table1[[#This Row],[Sales]]</f>
        <v>0.5</v>
      </c>
      <c r="O2677" t="str">
        <f>TEXT(Table1[[#This Row],[Order_Date]],"mmmm")</f>
        <v>August</v>
      </c>
      <c r="P2677">
        <f>YEAR(Table1[[#This Row],[Order_Date]])</f>
        <v>2025</v>
      </c>
      <c r="Q2677" t="str">
        <f>"Q"&amp;ROUNDUP(MONTH(Table1[[#This Row],[Order_Date]])/3,0)</f>
        <v>Q3</v>
      </c>
    </row>
    <row r="2678" spans="1:17" x14ac:dyDescent="0.25">
      <c r="A2678" t="s">
        <v>4408</v>
      </c>
      <c r="B2678" t="s">
        <v>1308</v>
      </c>
      <c r="C2678" t="s">
        <v>4409</v>
      </c>
      <c r="D2678" t="s">
        <v>127</v>
      </c>
      <c r="E2678" t="str">
        <f>_xlfn.XLOOKUP(Table1[[#This Row],[Product_ID]],[1]!Table1[Product_ID],[1]!Table1[Product_Name])</f>
        <v>Sports Product 75</v>
      </c>
      <c r="F2678" t="str">
        <f>_xlfn.XLOOKUP(Table1[[#This Row],[Product_ID]],[1]!Table1[Product_ID],[1]!Table1[Category])</f>
        <v>Sports</v>
      </c>
      <c r="G2678">
        <f>_xlfn.XLOOKUP(Table1[[#This Row],[Product_ID]],[1]!Table1[Product_ID],[1]!Table1[Unit_Price])</f>
        <v>5435</v>
      </c>
      <c r="H2678">
        <f>_xlfn.XLOOKUP(Table1[[#This Row],[Product_ID]],[1]!Table1[Product_ID],[1]!Table1[Cost])</f>
        <v>3804.5</v>
      </c>
      <c r="I2678">
        <v>2</v>
      </c>
      <c r="J2678">
        <v>10</v>
      </c>
      <c r="K2678">
        <f>Table1[[#This Row],[Quantity]]*Table1[[#This Row],[Unit_Price]]</f>
        <v>10870</v>
      </c>
      <c r="L2678">
        <f>Table1[[#This Row],[Quantity]]*Table1[[#This Row],[Cost]]</f>
        <v>7609</v>
      </c>
      <c r="M2678">
        <f>Table1[[#This Row],[Sales]]-Table1[[#This Row],[Total_Cost]]</f>
        <v>3261</v>
      </c>
      <c r="N2678" s="1">
        <f>Table1[[#This Row],[Profit]]/Table1[[#This Row],[Sales]]</f>
        <v>0.3</v>
      </c>
      <c r="O2678" t="str">
        <f>TEXT(Table1[[#This Row],[Order_Date]],"mmmm")</f>
        <v>January</v>
      </c>
      <c r="P2678">
        <f>YEAR(Table1[[#This Row],[Order_Date]])</f>
        <v>2024</v>
      </c>
      <c r="Q2678" t="str">
        <f>"Q"&amp;ROUNDUP(MONTH(Table1[[#This Row],[Order_Date]])/3,0)</f>
        <v>Q1</v>
      </c>
    </row>
    <row r="2679" spans="1:17" x14ac:dyDescent="0.25">
      <c r="A2679" t="s">
        <v>4410</v>
      </c>
      <c r="B2679" t="s">
        <v>3815</v>
      </c>
      <c r="C2679" t="s">
        <v>1873</v>
      </c>
      <c r="D2679" t="s">
        <v>598</v>
      </c>
      <c r="E2679" t="str">
        <f>_xlfn.XLOOKUP(Table1[[#This Row],[Product_ID]],[1]!Table1[Product_ID],[1]!Table1[Product_Name])</f>
        <v>Clothing Product 84</v>
      </c>
      <c r="F2679" t="str">
        <f>_xlfn.XLOOKUP(Table1[[#This Row],[Product_ID]],[1]!Table1[Product_ID],[1]!Table1[Category])</f>
        <v>Clothing</v>
      </c>
      <c r="G2679">
        <f>_xlfn.XLOOKUP(Table1[[#This Row],[Product_ID]],[1]!Table1[Product_ID],[1]!Table1[Unit_Price])</f>
        <v>3921</v>
      </c>
      <c r="H2679">
        <f>_xlfn.XLOOKUP(Table1[[#This Row],[Product_ID]],[1]!Table1[Product_ID],[1]!Table1[Cost])</f>
        <v>2352.6</v>
      </c>
      <c r="I2679">
        <v>1</v>
      </c>
      <c r="J2679">
        <v>15</v>
      </c>
      <c r="K2679">
        <f>Table1[[#This Row],[Quantity]]*Table1[[#This Row],[Unit_Price]]</f>
        <v>3921</v>
      </c>
      <c r="L2679">
        <f>Table1[[#This Row],[Quantity]]*Table1[[#This Row],[Cost]]</f>
        <v>2352.6</v>
      </c>
      <c r="M2679">
        <f>Table1[[#This Row],[Sales]]-Table1[[#This Row],[Total_Cost]]</f>
        <v>1568.4</v>
      </c>
      <c r="N2679" s="1">
        <f>Table1[[#This Row],[Profit]]/Table1[[#This Row],[Sales]]</f>
        <v>0.4</v>
      </c>
      <c r="O2679" t="str">
        <f>TEXT(Table1[[#This Row],[Order_Date]],"mmmm")</f>
        <v>July</v>
      </c>
      <c r="P2679">
        <f>YEAR(Table1[[#This Row],[Order_Date]])</f>
        <v>2025</v>
      </c>
      <c r="Q2679" t="str">
        <f>"Q"&amp;ROUNDUP(MONTH(Table1[[#This Row],[Order_Date]])/3,0)</f>
        <v>Q3</v>
      </c>
    </row>
    <row r="2680" spans="1:17" x14ac:dyDescent="0.25">
      <c r="A2680" t="s">
        <v>4411</v>
      </c>
      <c r="B2680" t="s">
        <v>191</v>
      </c>
      <c r="C2680" t="s">
        <v>684</v>
      </c>
      <c r="D2680" t="s">
        <v>615</v>
      </c>
      <c r="E2680" t="str">
        <f>_xlfn.XLOOKUP(Table1[[#This Row],[Product_ID]],[1]!Table1[Product_ID],[1]!Table1[Product_Name])</f>
        <v>Home &amp; Kitchen Product 92</v>
      </c>
      <c r="F2680" t="str">
        <f>_xlfn.XLOOKUP(Table1[[#This Row],[Product_ID]],[1]!Table1[Product_ID],[1]!Table1[Category])</f>
        <v>Home &amp; Kitchen</v>
      </c>
      <c r="G2680">
        <f>_xlfn.XLOOKUP(Table1[[#This Row],[Product_ID]],[1]!Table1[Product_ID],[1]!Table1[Unit_Price])</f>
        <v>7315</v>
      </c>
      <c r="H2680">
        <f>_xlfn.XLOOKUP(Table1[[#This Row],[Product_ID]],[1]!Table1[Product_ID],[1]!Table1[Cost])</f>
        <v>4389</v>
      </c>
      <c r="I2680">
        <v>5</v>
      </c>
      <c r="J2680">
        <v>10</v>
      </c>
      <c r="K2680">
        <f>Table1[[#This Row],[Quantity]]*Table1[[#This Row],[Unit_Price]]</f>
        <v>36575</v>
      </c>
      <c r="L2680">
        <f>Table1[[#This Row],[Quantity]]*Table1[[#This Row],[Cost]]</f>
        <v>21945</v>
      </c>
      <c r="M2680">
        <f>Table1[[#This Row],[Sales]]-Table1[[#This Row],[Total_Cost]]</f>
        <v>14630</v>
      </c>
      <c r="N2680" s="1">
        <f>Table1[[#This Row],[Profit]]/Table1[[#This Row],[Sales]]</f>
        <v>0.4</v>
      </c>
      <c r="O2680" t="str">
        <f>TEXT(Table1[[#This Row],[Order_Date]],"mmmm")</f>
        <v>October</v>
      </c>
      <c r="P2680">
        <f>YEAR(Table1[[#This Row],[Order_Date]])</f>
        <v>2025</v>
      </c>
      <c r="Q2680" t="str">
        <f>"Q"&amp;ROUNDUP(MONTH(Table1[[#This Row],[Order_Date]])/3,0)</f>
        <v>Q4</v>
      </c>
    </row>
    <row r="2681" spans="1:17" x14ac:dyDescent="0.25">
      <c r="A2681" t="s">
        <v>4412</v>
      </c>
      <c r="B2681" t="s">
        <v>392</v>
      </c>
      <c r="C2681" t="s">
        <v>174</v>
      </c>
      <c r="D2681" t="s">
        <v>812</v>
      </c>
      <c r="E2681" t="str">
        <f>_xlfn.XLOOKUP(Table1[[#This Row],[Product_ID]],[1]!Table1[Product_ID],[1]!Table1[Product_Name])</f>
        <v>Beauty Product 5</v>
      </c>
      <c r="F2681" t="str">
        <f>_xlfn.XLOOKUP(Table1[[#This Row],[Product_ID]],[1]!Table1[Product_ID],[1]!Table1[Category])</f>
        <v>Beauty</v>
      </c>
      <c r="G2681">
        <f>_xlfn.XLOOKUP(Table1[[#This Row],[Product_ID]],[1]!Table1[Product_ID],[1]!Table1[Unit_Price])</f>
        <v>3939</v>
      </c>
      <c r="H2681">
        <f>_xlfn.XLOOKUP(Table1[[#This Row],[Product_ID]],[1]!Table1[Product_ID],[1]!Table1[Cost])</f>
        <v>2757.3</v>
      </c>
      <c r="I2681">
        <v>3</v>
      </c>
      <c r="J2681">
        <v>0</v>
      </c>
      <c r="K2681">
        <f>Table1[[#This Row],[Quantity]]*Table1[[#This Row],[Unit_Price]]</f>
        <v>11817</v>
      </c>
      <c r="L2681">
        <f>Table1[[#This Row],[Quantity]]*Table1[[#This Row],[Cost]]</f>
        <v>8271.9000000000015</v>
      </c>
      <c r="M2681">
        <f>Table1[[#This Row],[Sales]]-Table1[[#This Row],[Total_Cost]]</f>
        <v>3545.0999999999985</v>
      </c>
      <c r="N2681" s="1">
        <f>Table1[[#This Row],[Profit]]/Table1[[#This Row],[Sales]]</f>
        <v>0.29999999999999988</v>
      </c>
      <c r="O2681" t="str">
        <f>TEXT(Table1[[#This Row],[Order_Date]],"mmmm")</f>
        <v>December</v>
      </c>
      <c r="P2681">
        <f>YEAR(Table1[[#This Row],[Order_Date]])</f>
        <v>2024</v>
      </c>
      <c r="Q2681" t="str">
        <f>"Q"&amp;ROUNDUP(MONTH(Table1[[#This Row],[Order_Date]])/3,0)</f>
        <v>Q4</v>
      </c>
    </row>
    <row r="2682" spans="1:17" x14ac:dyDescent="0.25">
      <c r="A2682" t="s">
        <v>4413</v>
      </c>
      <c r="B2682" t="s">
        <v>94</v>
      </c>
      <c r="C2682" t="s">
        <v>4414</v>
      </c>
      <c r="D2682" t="s">
        <v>77</v>
      </c>
      <c r="E2682" t="str">
        <f>_xlfn.XLOOKUP(Table1[[#This Row],[Product_ID]],[1]!Table1[Product_ID],[1]!Table1[Product_Name])</f>
        <v>Sports Product 83</v>
      </c>
      <c r="F2682" t="str">
        <f>_xlfn.XLOOKUP(Table1[[#This Row],[Product_ID]],[1]!Table1[Product_ID],[1]!Table1[Category])</f>
        <v>Sports</v>
      </c>
      <c r="G2682">
        <f>_xlfn.XLOOKUP(Table1[[#This Row],[Product_ID]],[1]!Table1[Product_ID],[1]!Table1[Unit_Price])</f>
        <v>5842</v>
      </c>
      <c r="H2682">
        <f>_xlfn.XLOOKUP(Table1[[#This Row],[Product_ID]],[1]!Table1[Product_ID],[1]!Table1[Cost])</f>
        <v>3505.2</v>
      </c>
      <c r="I2682">
        <v>3</v>
      </c>
      <c r="J2682">
        <v>5</v>
      </c>
      <c r="K2682">
        <f>Table1[[#This Row],[Quantity]]*Table1[[#This Row],[Unit_Price]]</f>
        <v>17526</v>
      </c>
      <c r="L2682">
        <f>Table1[[#This Row],[Quantity]]*Table1[[#This Row],[Cost]]</f>
        <v>10515.599999999999</v>
      </c>
      <c r="M2682">
        <f>Table1[[#This Row],[Sales]]-Table1[[#This Row],[Total_Cost]]</f>
        <v>7010.4000000000015</v>
      </c>
      <c r="N2682" s="1">
        <f>Table1[[#This Row],[Profit]]/Table1[[#This Row],[Sales]]</f>
        <v>0.40000000000000008</v>
      </c>
      <c r="O2682" t="str">
        <f>TEXT(Table1[[#This Row],[Order_Date]],"mmmm")</f>
        <v>September</v>
      </c>
      <c r="P2682">
        <f>YEAR(Table1[[#This Row],[Order_Date]])</f>
        <v>2024</v>
      </c>
      <c r="Q2682" t="str">
        <f>"Q"&amp;ROUNDUP(MONTH(Table1[[#This Row],[Order_Date]])/3,0)</f>
        <v>Q3</v>
      </c>
    </row>
    <row r="2683" spans="1:17" x14ac:dyDescent="0.25">
      <c r="A2683" t="s">
        <v>4415</v>
      </c>
      <c r="B2683" t="s">
        <v>2320</v>
      </c>
      <c r="C2683" t="s">
        <v>1348</v>
      </c>
      <c r="D2683" t="s">
        <v>81</v>
      </c>
      <c r="E2683" t="str">
        <f>_xlfn.XLOOKUP(Table1[[#This Row],[Product_ID]],[1]!Table1[Product_ID],[1]!Table1[Product_Name])</f>
        <v>Beauty Product 4</v>
      </c>
      <c r="F2683" t="str">
        <f>_xlfn.XLOOKUP(Table1[[#This Row],[Product_ID]],[1]!Table1[Product_ID],[1]!Table1[Category])</f>
        <v>Beauty</v>
      </c>
      <c r="G2683">
        <f>_xlfn.XLOOKUP(Table1[[#This Row],[Product_ID]],[1]!Table1[Product_ID],[1]!Table1[Unit_Price])</f>
        <v>591</v>
      </c>
      <c r="H2683">
        <f>_xlfn.XLOOKUP(Table1[[#This Row],[Product_ID]],[1]!Table1[Product_ID],[1]!Table1[Cost])</f>
        <v>354.6</v>
      </c>
      <c r="I2683">
        <v>3</v>
      </c>
      <c r="J2683">
        <v>10</v>
      </c>
      <c r="K2683">
        <f>Table1[[#This Row],[Quantity]]*Table1[[#This Row],[Unit_Price]]</f>
        <v>1773</v>
      </c>
      <c r="L2683">
        <f>Table1[[#This Row],[Quantity]]*Table1[[#This Row],[Cost]]</f>
        <v>1063.8000000000002</v>
      </c>
      <c r="M2683">
        <f>Table1[[#This Row],[Sales]]-Table1[[#This Row],[Total_Cost]]</f>
        <v>709.19999999999982</v>
      </c>
      <c r="N2683" s="1">
        <f>Table1[[#This Row],[Profit]]/Table1[[#This Row],[Sales]]</f>
        <v>0.39999999999999991</v>
      </c>
      <c r="O2683" t="str">
        <f>TEXT(Table1[[#This Row],[Order_Date]],"mmmm")</f>
        <v>July</v>
      </c>
      <c r="P2683">
        <f>YEAR(Table1[[#This Row],[Order_Date]])</f>
        <v>2025</v>
      </c>
      <c r="Q2683" t="str">
        <f>"Q"&amp;ROUNDUP(MONTH(Table1[[#This Row],[Order_Date]])/3,0)</f>
        <v>Q3</v>
      </c>
    </row>
    <row r="2684" spans="1:17" x14ac:dyDescent="0.25">
      <c r="A2684" t="s">
        <v>4416</v>
      </c>
      <c r="B2684" t="s">
        <v>3060</v>
      </c>
      <c r="C2684" t="s">
        <v>2767</v>
      </c>
      <c r="D2684" t="s">
        <v>638</v>
      </c>
      <c r="E2684" t="str">
        <f>_xlfn.XLOOKUP(Table1[[#This Row],[Product_ID]],[1]!Table1[Product_ID],[1]!Table1[Product_Name])</f>
        <v>Sports Product 70</v>
      </c>
      <c r="F2684" t="str">
        <f>_xlfn.XLOOKUP(Table1[[#This Row],[Product_ID]],[1]!Table1[Product_ID],[1]!Table1[Category])</f>
        <v>Sports</v>
      </c>
      <c r="G2684">
        <f>_xlfn.XLOOKUP(Table1[[#This Row],[Product_ID]],[1]!Table1[Product_ID],[1]!Table1[Unit_Price])</f>
        <v>583</v>
      </c>
      <c r="H2684">
        <f>_xlfn.XLOOKUP(Table1[[#This Row],[Product_ID]],[1]!Table1[Product_ID],[1]!Table1[Cost])</f>
        <v>349.8</v>
      </c>
      <c r="I2684">
        <v>1</v>
      </c>
      <c r="J2684">
        <v>15</v>
      </c>
      <c r="K2684">
        <f>Table1[[#This Row],[Quantity]]*Table1[[#This Row],[Unit_Price]]</f>
        <v>583</v>
      </c>
      <c r="L2684">
        <f>Table1[[#This Row],[Quantity]]*Table1[[#This Row],[Cost]]</f>
        <v>349.8</v>
      </c>
      <c r="M2684">
        <f>Table1[[#This Row],[Sales]]-Table1[[#This Row],[Total_Cost]]</f>
        <v>233.2</v>
      </c>
      <c r="N2684" s="1">
        <f>Table1[[#This Row],[Profit]]/Table1[[#This Row],[Sales]]</f>
        <v>0.39999999999999997</v>
      </c>
      <c r="O2684" t="str">
        <f>TEXT(Table1[[#This Row],[Order_Date]],"mmmm")</f>
        <v>October</v>
      </c>
      <c r="P2684">
        <f>YEAR(Table1[[#This Row],[Order_Date]])</f>
        <v>2025</v>
      </c>
      <c r="Q2684" t="str">
        <f>"Q"&amp;ROUNDUP(MONTH(Table1[[#This Row],[Order_Date]])/3,0)</f>
        <v>Q4</v>
      </c>
    </row>
    <row r="2685" spans="1:17" x14ac:dyDescent="0.25">
      <c r="A2685" t="s">
        <v>4417</v>
      </c>
      <c r="B2685" t="s">
        <v>364</v>
      </c>
      <c r="C2685" t="s">
        <v>3502</v>
      </c>
      <c r="D2685" t="s">
        <v>257</v>
      </c>
      <c r="E2685" t="str">
        <f>_xlfn.XLOOKUP(Table1[[#This Row],[Product_ID]],[1]!Table1[Product_ID],[1]!Table1[Product_Name])</f>
        <v>Beauty Product 3</v>
      </c>
      <c r="F2685" t="str">
        <f>_xlfn.XLOOKUP(Table1[[#This Row],[Product_ID]],[1]!Table1[Product_ID],[1]!Table1[Category])</f>
        <v>Beauty</v>
      </c>
      <c r="G2685">
        <f>_xlfn.XLOOKUP(Table1[[#This Row],[Product_ID]],[1]!Table1[Product_ID],[1]!Table1[Unit_Price])</f>
        <v>569</v>
      </c>
      <c r="H2685">
        <f>_xlfn.XLOOKUP(Table1[[#This Row],[Product_ID]],[1]!Table1[Product_ID],[1]!Table1[Cost])</f>
        <v>341.4</v>
      </c>
      <c r="I2685">
        <v>1</v>
      </c>
      <c r="J2685">
        <v>0</v>
      </c>
      <c r="K2685">
        <f>Table1[[#This Row],[Quantity]]*Table1[[#This Row],[Unit_Price]]</f>
        <v>569</v>
      </c>
      <c r="L2685">
        <f>Table1[[#This Row],[Quantity]]*Table1[[#This Row],[Cost]]</f>
        <v>341.4</v>
      </c>
      <c r="M2685">
        <f>Table1[[#This Row],[Sales]]-Table1[[#This Row],[Total_Cost]]</f>
        <v>227.60000000000002</v>
      </c>
      <c r="N2685" s="1">
        <f>Table1[[#This Row],[Profit]]/Table1[[#This Row],[Sales]]</f>
        <v>0.4</v>
      </c>
      <c r="O2685" t="str">
        <f>TEXT(Table1[[#This Row],[Order_Date]],"mmmm")</f>
        <v>July</v>
      </c>
      <c r="P2685">
        <f>YEAR(Table1[[#This Row],[Order_Date]])</f>
        <v>2025</v>
      </c>
      <c r="Q2685" t="str">
        <f>"Q"&amp;ROUNDUP(MONTH(Table1[[#This Row],[Order_Date]])/3,0)</f>
        <v>Q3</v>
      </c>
    </row>
    <row r="2686" spans="1:17" x14ac:dyDescent="0.25">
      <c r="A2686" t="s">
        <v>4418</v>
      </c>
      <c r="B2686" t="s">
        <v>315</v>
      </c>
      <c r="C2686" t="s">
        <v>479</v>
      </c>
      <c r="D2686" t="s">
        <v>230</v>
      </c>
      <c r="E2686" t="str">
        <f>_xlfn.XLOOKUP(Table1[[#This Row],[Product_ID]],[1]!Table1[Product_ID],[1]!Table1[Product_Name])</f>
        <v>Beauty Product 16</v>
      </c>
      <c r="F2686" t="str">
        <f>_xlfn.XLOOKUP(Table1[[#This Row],[Product_ID]],[1]!Table1[Product_ID],[1]!Table1[Category])</f>
        <v>Beauty</v>
      </c>
      <c r="G2686">
        <f>_xlfn.XLOOKUP(Table1[[#This Row],[Product_ID]],[1]!Table1[Product_ID],[1]!Table1[Unit_Price])</f>
        <v>1591</v>
      </c>
      <c r="H2686">
        <f>_xlfn.XLOOKUP(Table1[[#This Row],[Product_ID]],[1]!Table1[Product_ID],[1]!Table1[Cost])</f>
        <v>1113.7</v>
      </c>
      <c r="I2686">
        <v>4</v>
      </c>
      <c r="J2686">
        <v>10</v>
      </c>
      <c r="K2686">
        <f>Table1[[#This Row],[Quantity]]*Table1[[#This Row],[Unit_Price]]</f>
        <v>6364</v>
      </c>
      <c r="L2686">
        <f>Table1[[#This Row],[Quantity]]*Table1[[#This Row],[Cost]]</f>
        <v>4454.8</v>
      </c>
      <c r="M2686">
        <f>Table1[[#This Row],[Sales]]-Table1[[#This Row],[Total_Cost]]</f>
        <v>1909.1999999999998</v>
      </c>
      <c r="N2686" s="1">
        <f>Table1[[#This Row],[Profit]]/Table1[[#This Row],[Sales]]</f>
        <v>0.3</v>
      </c>
      <c r="O2686" t="str">
        <f>TEXT(Table1[[#This Row],[Order_Date]],"mmmm")</f>
        <v>May</v>
      </c>
      <c r="P2686">
        <f>YEAR(Table1[[#This Row],[Order_Date]])</f>
        <v>2025</v>
      </c>
      <c r="Q2686" t="str">
        <f>"Q"&amp;ROUNDUP(MONTH(Table1[[#This Row],[Order_Date]])/3,0)</f>
        <v>Q2</v>
      </c>
    </row>
    <row r="2687" spans="1:17" x14ac:dyDescent="0.25">
      <c r="A2687" t="s">
        <v>4419</v>
      </c>
      <c r="B2687" t="s">
        <v>1687</v>
      </c>
      <c r="C2687" t="s">
        <v>4420</v>
      </c>
      <c r="D2687" t="s">
        <v>394</v>
      </c>
      <c r="E2687" t="str">
        <f>_xlfn.XLOOKUP(Table1[[#This Row],[Product_ID]],[1]!Table1[Product_ID],[1]!Table1[Product_Name])</f>
        <v>Electronics Product 45</v>
      </c>
      <c r="F2687" t="str">
        <f>_xlfn.XLOOKUP(Table1[[#This Row],[Product_ID]],[1]!Table1[Product_ID],[1]!Table1[Category])</f>
        <v>Electronics</v>
      </c>
      <c r="G2687">
        <f>_xlfn.XLOOKUP(Table1[[#This Row],[Product_ID]],[1]!Table1[Product_ID],[1]!Table1[Unit_Price])</f>
        <v>31300</v>
      </c>
      <c r="H2687">
        <f>_xlfn.XLOOKUP(Table1[[#This Row],[Product_ID]],[1]!Table1[Product_ID],[1]!Table1[Cost])</f>
        <v>18780</v>
      </c>
      <c r="I2687">
        <v>3</v>
      </c>
      <c r="J2687">
        <v>0</v>
      </c>
      <c r="K2687">
        <f>Table1[[#This Row],[Quantity]]*Table1[[#This Row],[Unit_Price]]</f>
        <v>93900</v>
      </c>
      <c r="L2687">
        <f>Table1[[#This Row],[Quantity]]*Table1[[#This Row],[Cost]]</f>
        <v>56340</v>
      </c>
      <c r="M2687">
        <f>Table1[[#This Row],[Sales]]-Table1[[#This Row],[Total_Cost]]</f>
        <v>37560</v>
      </c>
      <c r="N2687" s="1">
        <f>Table1[[#This Row],[Profit]]/Table1[[#This Row],[Sales]]</f>
        <v>0.4</v>
      </c>
      <c r="O2687" t="str">
        <f>TEXT(Table1[[#This Row],[Order_Date]],"mmmm")</f>
        <v>February</v>
      </c>
      <c r="P2687">
        <f>YEAR(Table1[[#This Row],[Order_Date]])</f>
        <v>2024</v>
      </c>
      <c r="Q2687" t="str">
        <f>"Q"&amp;ROUNDUP(MONTH(Table1[[#This Row],[Order_Date]])/3,0)</f>
        <v>Q1</v>
      </c>
    </row>
    <row r="2688" spans="1:17" x14ac:dyDescent="0.25">
      <c r="A2688" t="s">
        <v>4421</v>
      </c>
      <c r="B2688" t="s">
        <v>1938</v>
      </c>
      <c r="C2688" t="s">
        <v>2593</v>
      </c>
      <c r="D2688" t="s">
        <v>59</v>
      </c>
      <c r="E2688" t="str">
        <f>_xlfn.XLOOKUP(Table1[[#This Row],[Product_ID]],[1]!Table1[Product_ID],[1]!Table1[Product_Name])</f>
        <v>Sports Product 23</v>
      </c>
      <c r="F2688" t="str">
        <f>_xlfn.XLOOKUP(Table1[[#This Row],[Product_ID]],[1]!Table1[Product_ID],[1]!Table1[Category])</f>
        <v>Sports</v>
      </c>
      <c r="G2688">
        <f>_xlfn.XLOOKUP(Table1[[#This Row],[Product_ID]],[1]!Table1[Product_ID],[1]!Table1[Unit_Price])</f>
        <v>4437</v>
      </c>
      <c r="H2688">
        <f>_xlfn.XLOOKUP(Table1[[#This Row],[Product_ID]],[1]!Table1[Product_ID],[1]!Table1[Cost])</f>
        <v>2662.2</v>
      </c>
      <c r="I2688">
        <v>5</v>
      </c>
      <c r="J2688">
        <v>10</v>
      </c>
      <c r="K2688">
        <f>Table1[[#This Row],[Quantity]]*Table1[[#This Row],[Unit_Price]]</f>
        <v>22185</v>
      </c>
      <c r="L2688">
        <f>Table1[[#This Row],[Quantity]]*Table1[[#This Row],[Cost]]</f>
        <v>13311</v>
      </c>
      <c r="M2688">
        <f>Table1[[#This Row],[Sales]]-Table1[[#This Row],[Total_Cost]]</f>
        <v>8874</v>
      </c>
      <c r="N2688" s="1">
        <f>Table1[[#This Row],[Profit]]/Table1[[#This Row],[Sales]]</f>
        <v>0.4</v>
      </c>
      <c r="O2688" t="str">
        <f>TEXT(Table1[[#This Row],[Order_Date]],"mmmm")</f>
        <v>March</v>
      </c>
      <c r="P2688">
        <f>YEAR(Table1[[#This Row],[Order_Date]])</f>
        <v>2025</v>
      </c>
      <c r="Q2688" t="str">
        <f>"Q"&amp;ROUNDUP(MONTH(Table1[[#This Row],[Order_Date]])/3,0)</f>
        <v>Q1</v>
      </c>
    </row>
    <row r="2689" spans="1:17" x14ac:dyDescent="0.25">
      <c r="A2689" t="s">
        <v>4422</v>
      </c>
      <c r="B2689" t="s">
        <v>4423</v>
      </c>
      <c r="C2689" t="s">
        <v>1906</v>
      </c>
      <c r="D2689" t="s">
        <v>908</v>
      </c>
      <c r="E2689" t="str">
        <f>_xlfn.XLOOKUP(Table1[[#This Row],[Product_ID]],[1]!Table1[Product_ID],[1]!Table1[Product_Name])</f>
        <v>Beauty Product 41</v>
      </c>
      <c r="F2689" t="str">
        <f>_xlfn.XLOOKUP(Table1[[#This Row],[Product_ID]],[1]!Table1[Product_ID],[1]!Table1[Category])</f>
        <v>Beauty</v>
      </c>
      <c r="G2689">
        <f>_xlfn.XLOOKUP(Table1[[#This Row],[Product_ID]],[1]!Table1[Product_ID],[1]!Table1[Unit_Price])</f>
        <v>2433</v>
      </c>
      <c r="H2689">
        <f>_xlfn.XLOOKUP(Table1[[#This Row],[Product_ID]],[1]!Table1[Product_ID],[1]!Table1[Cost])</f>
        <v>1216.5</v>
      </c>
      <c r="I2689">
        <v>3</v>
      </c>
      <c r="J2689">
        <v>15</v>
      </c>
      <c r="K2689">
        <f>Table1[[#This Row],[Quantity]]*Table1[[#This Row],[Unit_Price]]</f>
        <v>7299</v>
      </c>
      <c r="L2689">
        <f>Table1[[#This Row],[Quantity]]*Table1[[#This Row],[Cost]]</f>
        <v>3649.5</v>
      </c>
      <c r="M2689">
        <f>Table1[[#This Row],[Sales]]-Table1[[#This Row],[Total_Cost]]</f>
        <v>3649.5</v>
      </c>
      <c r="N2689" s="1">
        <f>Table1[[#This Row],[Profit]]/Table1[[#This Row],[Sales]]</f>
        <v>0.5</v>
      </c>
      <c r="O2689" t="str">
        <f>TEXT(Table1[[#This Row],[Order_Date]],"mmmm")</f>
        <v>January</v>
      </c>
      <c r="P2689">
        <f>YEAR(Table1[[#This Row],[Order_Date]])</f>
        <v>2024</v>
      </c>
      <c r="Q2689" t="str">
        <f>"Q"&amp;ROUNDUP(MONTH(Table1[[#This Row],[Order_Date]])/3,0)</f>
        <v>Q1</v>
      </c>
    </row>
    <row r="2690" spans="1:17" x14ac:dyDescent="0.25">
      <c r="A2690" t="s">
        <v>4424</v>
      </c>
      <c r="B2690" t="s">
        <v>4425</v>
      </c>
      <c r="C2690" t="s">
        <v>1208</v>
      </c>
      <c r="D2690" t="s">
        <v>1158</v>
      </c>
      <c r="E2690" t="str">
        <f>_xlfn.XLOOKUP(Table1[[#This Row],[Product_ID]],[1]!Table1[Product_ID],[1]!Table1[Product_Name])</f>
        <v>Electronics Product 33</v>
      </c>
      <c r="F2690" t="str">
        <f>_xlfn.XLOOKUP(Table1[[#This Row],[Product_ID]],[1]!Table1[Product_ID],[1]!Table1[Category])</f>
        <v>Electronics</v>
      </c>
      <c r="G2690">
        <f>_xlfn.XLOOKUP(Table1[[#This Row],[Product_ID]],[1]!Table1[Product_ID],[1]!Table1[Unit_Price])</f>
        <v>11428</v>
      </c>
      <c r="H2690">
        <f>_xlfn.XLOOKUP(Table1[[#This Row],[Product_ID]],[1]!Table1[Product_ID],[1]!Table1[Cost])</f>
        <v>6856.8</v>
      </c>
      <c r="I2690">
        <v>2</v>
      </c>
      <c r="J2690">
        <v>5</v>
      </c>
      <c r="K2690">
        <f>Table1[[#This Row],[Quantity]]*Table1[[#This Row],[Unit_Price]]</f>
        <v>22856</v>
      </c>
      <c r="L2690">
        <f>Table1[[#This Row],[Quantity]]*Table1[[#This Row],[Cost]]</f>
        <v>13713.6</v>
      </c>
      <c r="M2690">
        <f>Table1[[#This Row],[Sales]]-Table1[[#This Row],[Total_Cost]]</f>
        <v>9142.4</v>
      </c>
      <c r="N2690" s="1">
        <f>Table1[[#This Row],[Profit]]/Table1[[#This Row],[Sales]]</f>
        <v>0.39999999999999997</v>
      </c>
      <c r="O2690" t="str">
        <f>TEXT(Table1[[#This Row],[Order_Date]],"mmmm")</f>
        <v>December</v>
      </c>
      <c r="P2690">
        <f>YEAR(Table1[[#This Row],[Order_Date]])</f>
        <v>2025</v>
      </c>
      <c r="Q2690" t="str">
        <f>"Q"&amp;ROUNDUP(MONTH(Table1[[#This Row],[Order_Date]])/3,0)</f>
        <v>Q4</v>
      </c>
    </row>
    <row r="2691" spans="1:17" x14ac:dyDescent="0.25">
      <c r="A2691" t="s">
        <v>4426</v>
      </c>
      <c r="B2691" t="s">
        <v>1388</v>
      </c>
      <c r="C2691" t="s">
        <v>2994</v>
      </c>
      <c r="D2691" t="s">
        <v>244</v>
      </c>
      <c r="E2691" t="str">
        <f>_xlfn.XLOOKUP(Table1[[#This Row],[Product_ID]],[1]!Table1[Product_ID],[1]!Table1[Product_Name])</f>
        <v>Beauty Product 100</v>
      </c>
      <c r="F2691" t="str">
        <f>_xlfn.XLOOKUP(Table1[[#This Row],[Product_ID]],[1]!Table1[Product_ID],[1]!Table1[Category])</f>
        <v>Beauty</v>
      </c>
      <c r="G2691">
        <f>_xlfn.XLOOKUP(Table1[[#This Row],[Product_ID]],[1]!Table1[Product_ID],[1]!Table1[Unit_Price])</f>
        <v>2523</v>
      </c>
      <c r="H2691">
        <f>_xlfn.XLOOKUP(Table1[[#This Row],[Product_ID]],[1]!Table1[Product_ID],[1]!Table1[Cost])</f>
        <v>1766.1</v>
      </c>
      <c r="I2691">
        <v>3</v>
      </c>
      <c r="J2691">
        <v>15</v>
      </c>
      <c r="K2691">
        <f>Table1[[#This Row],[Quantity]]*Table1[[#This Row],[Unit_Price]]</f>
        <v>7569</v>
      </c>
      <c r="L2691">
        <f>Table1[[#This Row],[Quantity]]*Table1[[#This Row],[Cost]]</f>
        <v>5298.2999999999993</v>
      </c>
      <c r="M2691">
        <f>Table1[[#This Row],[Sales]]-Table1[[#This Row],[Total_Cost]]</f>
        <v>2270.7000000000007</v>
      </c>
      <c r="N2691" s="1">
        <f>Table1[[#This Row],[Profit]]/Table1[[#This Row],[Sales]]</f>
        <v>0.3000000000000001</v>
      </c>
      <c r="O2691" t="str">
        <f>TEXT(Table1[[#This Row],[Order_Date]],"mmmm")</f>
        <v>February</v>
      </c>
      <c r="P2691">
        <f>YEAR(Table1[[#This Row],[Order_Date]])</f>
        <v>2025</v>
      </c>
      <c r="Q2691" t="str">
        <f>"Q"&amp;ROUNDUP(MONTH(Table1[[#This Row],[Order_Date]])/3,0)</f>
        <v>Q1</v>
      </c>
    </row>
    <row r="2692" spans="1:17" x14ac:dyDescent="0.25">
      <c r="A2692" t="s">
        <v>4427</v>
      </c>
      <c r="B2692" t="s">
        <v>1552</v>
      </c>
      <c r="C2692" t="s">
        <v>799</v>
      </c>
      <c r="D2692" t="s">
        <v>394</v>
      </c>
      <c r="E2692" t="str">
        <f>_xlfn.XLOOKUP(Table1[[#This Row],[Product_ID]],[1]!Table1[Product_ID],[1]!Table1[Product_Name])</f>
        <v>Electronics Product 45</v>
      </c>
      <c r="F2692" t="str">
        <f>_xlfn.XLOOKUP(Table1[[#This Row],[Product_ID]],[1]!Table1[Product_ID],[1]!Table1[Category])</f>
        <v>Electronics</v>
      </c>
      <c r="G2692">
        <f>_xlfn.XLOOKUP(Table1[[#This Row],[Product_ID]],[1]!Table1[Product_ID],[1]!Table1[Unit_Price])</f>
        <v>31300</v>
      </c>
      <c r="H2692">
        <f>_xlfn.XLOOKUP(Table1[[#This Row],[Product_ID]],[1]!Table1[Product_ID],[1]!Table1[Cost])</f>
        <v>18780</v>
      </c>
      <c r="I2692">
        <v>3</v>
      </c>
      <c r="J2692">
        <v>0</v>
      </c>
      <c r="K2692">
        <f>Table1[[#This Row],[Quantity]]*Table1[[#This Row],[Unit_Price]]</f>
        <v>93900</v>
      </c>
      <c r="L2692">
        <f>Table1[[#This Row],[Quantity]]*Table1[[#This Row],[Cost]]</f>
        <v>56340</v>
      </c>
      <c r="M2692">
        <f>Table1[[#This Row],[Sales]]-Table1[[#This Row],[Total_Cost]]</f>
        <v>37560</v>
      </c>
      <c r="N2692" s="1">
        <f>Table1[[#This Row],[Profit]]/Table1[[#This Row],[Sales]]</f>
        <v>0.4</v>
      </c>
      <c r="O2692" t="str">
        <f>TEXT(Table1[[#This Row],[Order_Date]],"mmmm")</f>
        <v>November</v>
      </c>
      <c r="P2692">
        <f>YEAR(Table1[[#This Row],[Order_Date]])</f>
        <v>2024</v>
      </c>
      <c r="Q2692" t="str">
        <f>"Q"&amp;ROUNDUP(MONTH(Table1[[#This Row],[Order_Date]])/3,0)</f>
        <v>Q4</v>
      </c>
    </row>
    <row r="2693" spans="1:17" x14ac:dyDescent="0.25">
      <c r="A2693" t="s">
        <v>4428</v>
      </c>
      <c r="B2693" t="s">
        <v>996</v>
      </c>
      <c r="C2693" t="s">
        <v>1369</v>
      </c>
      <c r="D2693" t="s">
        <v>288</v>
      </c>
      <c r="E2693" t="str">
        <f>_xlfn.XLOOKUP(Table1[[#This Row],[Product_ID]],[1]!Table1[Product_ID],[1]!Table1[Product_Name])</f>
        <v>Clothing Product 81</v>
      </c>
      <c r="F2693" t="str">
        <f>_xlfn.XLOOKUP(Table1[[#This Row],[Product_ID]],[1]!Table1[Product_ID],[1]!Table1[Category])</f>
        <v>Clothing</v>
      </c>
      <c r="G2693">
        <f>_xlfn.XLOOKUP(Table1[[#This Row],[Product_ID]],[1]!Table1[Product_ID],[1]!Table1[Unit_Price])</f>
        <v>4046</v>
      </c>
      <c r="H2693">
        <f>_xlfn.XLOOKUP(Table1[[#This Row],[Product_ID]],[1]!Table1[Product_ID],[1]!Table1[Cost])</f>
        <v>2427.6</v>
      </c>
      <c r="I2693">
        <v>2</v>
      </c>
      <c r="J2693">
        <v>15</v>
      </c>
      <c r="K2693">
        <f>Table1[[#This Row],[Quantity]]*Table1[[#This Row],[Unit_Price]]</f>
        <v>8092</v>
      </c>
      <c r="L2693">
        <f>Table1[[#This Row],[Quantity]]*Table1[[#This Row],[Cost]]</f>
        <v>4855.2</v>
      </c>
      <c r="M2693">
        <f>Table1[[#This Row],[Sales]]-Table1[[#This Row],[Total_Cost]]</f>
        <v>3236.8</v>
      </c>
      <c r="N2693" s="1">
        <f>Table1[[#This Row],[Profit]]/Table1[[#This Row],[Sales]]</f>
        <v>0.4</v>
      </c>
      <c r="O2693" t="str">
        <f>TEXT(Table1[[#This Row],[Order_Date]],"mmmm")</f>
        <v>June</v>
      </c>
      <c r="P2693">
        <f>YEAR(Table1[[#This Row],[Order_Date]])</f>
        <v>2024</v>
      </c>
      <c r="Q2693" t="str">
        <f>"Q"&amp;ROUNDUP(MONTH(Table1[[#This Row],[Order_Date]])/3,0)</f>
        <v>Q2</v>
      </c>
    </row>
    <row r="2694" spans="1:17" x14ac:dyDescent="0.25">
      <c r="A2694" t="s">
        <v>4429</v>
      </c>
      <c r="B2694" t="s">
        <v>3624</v>
      </c>
      <c r="C2694" t="s">
        <v>1728</v>
      </c>
      <c r="D2694" t="s">
        <v>77</v>
      </c>
      <c r="E2694" t="str">
        <f>_xlfn.XLOOKUP(Table1[[#This Row],[Product_ID]],[1]!Table1[Product_ID],[1]!Table1[Product_Name])</f>
        <v>Sports Product 83</v>
      </c>
      <c r="F2694" t="str">
        <f>_xlfn.XLOOKUP(Table1[[#This Row],[Product_ID]],[1]!Table1[Product_ID],[1]!Table1[Category])</f>
        <v>Sports</v>
      </c>
      <c r="G2694">
        <f>_xlfn.XLOOKUP(Table1[[#This Row],[Product_ID]],[1]!Table1[Product_ID],[1]!Table1[Unit_Price])</f>
        <v>5842</v>
      </c>
      <c r="H2694">
        <f>_xlfn.XLOOKUP(Table1[[#This Row],[Product_ID]],[1]!Table1[Product_ID],[1]!Table1[Cost])</f>
        <v>3505.2</v>
      </c>
      <c r="I2694">
        <v>1</v>
      </c>
      <c r="J2694">
        <v>0</v>
      </c>
      <c r="K2694">
        <f>Table1[[#This Row],[Quantity]]*Table1[[#This Row],[Unit_Price]]</f>
        <v>5842</v>
      </c>
      <c r="L2694">
        <f>Table1[[#This Row],[Quantity]]*Table1[[#This Row],[Cost]]</f>
        <v>3505.2</v>
      </c>
      <c r="M2694">
        <f>Table1[[#This Row],[Sales]]-Table1[[#This Row],[Total_Cost]]</f>
        <v>2336.8000000000002</v>
      </c>
      <c r="N2694" s="1">
        <f>Table1[[#This Row],[Profit]]/Table1[[#This Row],[Sales]]</f>
        <v>0.4</v>
      </c>
      <c r="O2694" t="str">
        <f>TEXT(Table1[[#This Row],[Order_Date]],"mmmm")</f>
        <v>February</v>
      </c>
      <c r="P2694">
        <f>YEAR(Table1[[#This Row],[Order_Date]])</f>
        <v>2025</v>
      </c>
      <c r="Q2694" t="str">
        <f>"Q"&amp;ROUNDUP(MONTH(Table1[[#This Row],[Order_Date]])/3,0)</f>
        <v>Q1</v>
      </c>
    </row>
    <row r="2695" spans="1:17" x14ac:dyDescent="0.25">
      <c r="A2695" t="s">
        <v>4430</v>
      </c>
      <c r="B2695" t="s">
        <v>19</v>
      </c>
      <c r="C2695" t="s">
        <v>736</v>
      </c>
      <c r="D2695" t="s">
        <v>85</v>
      </c>
      <c r="E2695" t="str">
        <f>_xlfn.XLOOKUP(Table1[[#This Row],[Product_ID]],[1]!Table1[Product_ID],[1]!Table1[Product_Name])</f>
        <v>Clothing Product 63</v>
      </c>
      <c r="F2695" t="str">
        <f>_xlfn.XLOOKUP(Table1[[#This Row],[Product_ID]],[1]!Table1[Product_ID],[1]!Table1[Category])</f>
        <v>Clothing</v>
      </c>
      <c r="G2695">
        <f>_xlfn.XLOOKUP(Table1[[#This Row],[Product_ID]],[1]!Table1[Product_ID],[1]!Table1[Unit_Price])</f>
        <v>3643</v>
      </c>
      <c r="H2695">
        <f>_xlfn.XLOOKUP(Table1[[#This Row],[Product_ID]],[1]!Table1[Product_ID],[1]!Table1[Cost])</f>
        <v>2185.8000000000002</v>
      </c>
      <c r="I2695">
        <v>2</v>
      </c>
      <c r="J2695">
        <v>20</v>
      </c>
      <c r="K2695">
        <f>Table1[[#This Row],[Quantity]]*Table1[[#This Row],[Unit_Price]]</f>
        <v>7286</v>
      </c>
      <c r="L2695">
        <f>Table1[[#This Row],[Quantity]]*Table1[[#This Row],[Cost]]</f>
        <v>4371.6000000000004</v>
      </c>
      <c r="M2695">
        <f>Table1[[#This Row],[Sales]]-Table1[[#This Row],[Total_Cost]]</f>
        <v>2914.3999999999996</v>
      </c>
      <c r="N2695" s="1">
        <f>Table1[[#This Row],[Profit]]/Table1[[#This Row],[Sales]]</f>
        <v>0.39999999999999997</v>
      </c>
      <c r="O2695" t="str">
        <f>TEXT(Table1[[#This Row],[Order_Date]],"mmmm")</f>
        <v>August</v>
      </c>
      <c r="P2695">
        <f>YEAR(Table1[[#This Row],[Order_Date]])</f>
        <v>2024</v>
      </c>
      <c r="Q2695" t="str">
        <f>"Q"&amp;ROUNDUP(MONTH(Table1[[#This Row],[Order_Date]])/3,0)</f>
        <v>Q3</v>
      </c>
    </row>
    <row r="2696" spans="1:17" x14ac:dyDescent="0.25">
      <c r="A2696" t="s">
        <v>4431</v>
      </c>
      <c r="B2696" t="s">
        <v>3296</v>
      </c>
      <c r="C2696" t="s">
        <v>3924</v>
      </c>
      <c r="D2696" t="s">
        <v>598</v>
      </c>
      <c r="E2696" t="str">
        <f>_xlfn.XLOOKUP(Table1[[#This Row],[Product_ID]],[1]!Table1[Product_ID],[1]!Table1[Product_Name])</f>
        <v>Clothing Product 84</v>
      </c>
      <c r="F2696" t="str">
        <f>_xlfn.XLOOKUP(Table1[[#This Row],[Product_ID]],[1]!Table1[Product_ID],[1]!Table1[Category])</f>
        <v>Clothing</v>
      </c>
      <c r="G2696">
        <f>_xlfn.XLOOKUP(Table1[[#This Row],[Product_ID]],[1]!Table1[Product_ID],[1]!Table1[Unit_Price])</f>
        <v>3921</v>
      </c>
      <c r="H2696">
        <f>_xlfn.XLOOKUP(Table1[[#This Row],[Product_ID]],[1]!Table1[Product_ID],[1]!Table1[Cost])</f>
        <v>2352.6</v>
      </c>
      <c r="I2696">
        <v>1</v>
      </c>
      <c r="J2696">
        <v>10</v>
      </c>
      <c r="K2696">
        <f>Table1[[#This Row],[Quantity]]*Table1[[#This Row],[Unit_Price]]</f>
        <v>3921</v>
      </c>
      <c r="L2696">
        <f>Table1[[#This Row],[Quantity]]*Table1[[#This Row],[Cost]]</f>
        <v>2352.6</v>
      </c>
      <c r="M2696">
        <f>Table1[[#This Row],[Sales]]-Table1[[#This Row],[Total_Cost]]</f>
        <v>1568.4</v>
      </c>
      <c r="N2696" s="1">
        <f>Table1[[#This Row],[Profit]]/Table1[[#This Row],[Sales]]</f>
        <v>0.4</v>
      </c>
      <c r="O2696" t="str">
        <f>TEXT(Table1[[#This Row],[Order_Date]],"mmmm")</f>
        <v>January</v>
      </c>
      <c r="P2696">
        <f>YEAR(Table1[[#This Row],[Order_Date]])</f>
        <v>2025</v>
      </c>
      <c r="Q2696" t="str">
        <f>"Q"&amp;ROUNDUP(MONTH(Table1[[#This Row],[Order_Date]])/3,0)</f>
        <v>Q1</v>
      </c>
    </row>
    <row r="2697" spans="1:17" x14ac:dyDescent="0.25">
      <c r="A2697" t="s">
        <v>4432</v>
      </c>
      <c r="B2697" t="s">
        <v>1127</v>
      </c>
      <c r="C2697" t="s">
        <v>1966</v>
      </c>
      <c r="D2697" t="s">
        <v>444</v>
      </c>
      <c r="E2697" t="str">
        <f>_xlfn.XLOOKUP(Table1[[#This Row],[Product_ID]],[1]!Table1[Product_ID],[1]!Table1[Product_Name])</f>
        <v>Sports Product 14</v>
      </c>
      <c r="F2697" t="str">
        <f>_xlfn.XLOOKUP(Table1[[#This Row],[Product_ID]],[1]!Table1[Product_ID],[1]!Table1[Category])</f>
        <v>Sports</v>
      </c>
      <c r="G2697">
        <f>_xlfn.XLOOKUP(Table1[[#This Row],[Product_ID]],[1]!Table1[Product_ID],[1]!Table1[Unit_Price])</f>
        <v>9565</v>
      </c>
      <c r="H2697">
        <f>_xlfn.XLOOKUP(Table1[[#This Row],[Product_ID]],[1]!Table1[Product_ID],[1]!Table1[Cost])</f>
        <v>6695.5</v>
      </c>
      <c r="I2697">
        <v>1</v>
      </c>
      <c r="J2697">
        <v>10</v>
      </c>
      <c r="K2697">
        <f>Table1[[#This Row],[Quantity]]*Table1[[#This Row],[Unit_Price]]</f>
        <v>9565</v>
      </c>
      <c r="L2697">
        <f>Table1[[#This Row],[Quantity]]*Table1[[#This Row],[Cost]]</f>
        <v>6695.5</v>
      </c>
      <c r="M2697">
        <f>Table1[[#This Row],[Sales]]-Table1[[#This Row],[Total_Cost]]</f>
        <v>2869.5</v>
      </c>
      <c r="N2697" s="1">
        <f>Table1[[#This Row],[Profit]]/Table1[[#This Row],[Sales]]</f>
        <v>0.3</v>
      </c>
      <c r="O2697" t="str">
        <f>TEXT(Table1[[#This Row],[Order_Date]],"mmmm")</f>
        <v>June</v>
      </c>
      <c r="P2697">
        <f>YEAR(Table1[[#This Row],[Order_Date]])</f>
        <v>2025</v>
      </c>
      <c r="Q2697" t="str">
        <f>"Q"&amp;ROUNDUP(MONTH(Table1[[#This Row],[Order_Date]])/3,0)</f>
        <v>Q2</v>
      </c>
    </row>
    <row r="2698" spans="1:17" x14ac:dyDescent="0.25">
      <c r="A2698" t="s">
        <v>4433</v>
      </c>
      <c r="B2698" t="s">
        <v>3192</v>
      </c>
      <c r="C2698" t="s">
        <v>3005</v>
      </c>
      <c r="D2698" t="s">
        <v>385</v>
      </c>
      <c r="E2698" t="str">
        <f>_xlfn.XLOOKUP(Table1[[#This Row],[Product_ID]],[1]!Table1[Product_ID],[1]!Table1[Product_Name])</f>
        <v>Sports Product 54</v>
      </c>
      <c r="F2698" t="str">
        <f>_xlfn.XLOOKUP(Table1[[#This Row],[Product_ID]],[1]!Table1[Product_ID],[1]!Table1[Category])</f>
        <v>Sports</v>
      </c>
      <c r="G2698">
        <f>_xlfn.XLOOKUP(Table1[[#This Row],[Product_ID]],[1]!Table1[Product_ID],[1]!Table1[Unit_Price])</f>
        <v>611</v>
      </c>
      <c r="H2698">
        <f>_xlfn.XLOOKUP(Table1[[#This Row],[Product_ID]],[1]!Table1[Product_ID],[1]!Table1[Cost])</f>
        <v>427.7</v>
      </c>
      <c r="I2698">
        <v>5</v>
      </c>
      <c r="J2698">
        <v>0</v>
      </c>
      <c r="K2698">
        <f>Table1[[#This Row],[Quantity]]*Table1[[#This Row],[Unit_Price]]</f>
        <v>3055</v>
      </c>
      <c r="L2698">
        <f>Table1[[#This Row],[Quantity]]*Table1[[#This Row],[Cost]]</f>
        <v>2138.5</v>
      </c>
      <c r="M2698">
        <f>Table1[[#This Row],[Sales]]-Table1[[#This Row],[Total_Cost]]</f>
        <v>916.5</v>
      </c>
      <c r="N2698" s="1">
        <f>Table1[[#This Row],[Profit]]/Table1[[#This Row],[Sales]]</f>
        <v>0.3</v>
      </c>
      <c r="O2698" t="str">
        <f>TEXT(Table1[[#This Row],[Order_Date]],"mmmm")</f>
        <v>August</v>
      </c>
      <c r="P2698">
        <f>YEAR(Table1[[#This Row],[Order_Date]])</f>
        <v>2025</v>
      </c>
      <c r="Q2698" t="str">
        <f>"Q"&amp;ROUNDUP(MONTH(Table1[[#This Row],[Order_Date]])/3,0)</f>
        <v>Q3</v>
      </c>
    </row>
    <row r="2699" spans="1:17" x14ac:dyDescent="0.25">
      <c r="A2699" t="s">
        <v>4434</v>
      </c>
      <c r="B2699" t="s">
        <v>137</v>
      </c>
      <c r="C2699" t="s">
        <v>4435</v>
      </c>
      <c r="D2699" t="s">
        <v>111</v>
      </c>
      <c r="E2699" t="str">
        <f>_xlfn.XLOOKUP(Table1[[#This Row],[Product_ID]],[1]!Table1[Product_ID],[1]!Table1[Product_Name])</f>
        <v>Sports Product 20</v>
      </c>
      <c r="F2699" t="str">
        <f>_xlfn.XLOOKUP(Table1[[#This Row],[Product_ID]],[1]!Table1[Product_ID],[1]!Table1[Category])</f>
        <v>Sports</v>
      </c>
      <c r="G2699">
        <f>_xlfn.XLOOKUP(Table1[[#This Row],[Product_ID]],[1]!Table1[Product_ID],[1]!Table1[Unit_Price])</f>
        <v>11647</v>
      </c>
      <c r="H2699">
        <f>_xlfn.XLOOKUP(Table1[[#This Row],[Product_ID]],[1]!Table1[Product_ID],[1]!Table1[Cost])</f>
        <v>8152.9</v>
      </c>
      <c r="I2699">
        <v>2</v>
      </c>
      <c r="J2699">
        <v>15</v>
      </c>
      <c r="K2699">
        <f>Table1[[#This Row],[Quantity]]*Table1[[#This Row],[Unit_Price]]</f>
        <v>23294</v>
      </c>
      <c r="L2699">
        <f>Table1[[#This Row],[Quantity]]*Table1[[#This Row],[Cost]]</f>
        <v>16305.8</v>
      </c>
      <c r="M2699">
        <f>Table1[[#This Row],[Sales]]-Table1[[#This Row],[Total_Cost]]</f>
        <v>6988.2000000000007</v>
      </c>
      <c r="N2699" s="1">
        <f>Table1[[#This Row],[Profit]]/Table1[[#This Row],[Sales]]</f>
        <v>0.30000000000000004</v>
      </c>
      <c r="O2699" t="str">
        <f>TEXT(Table1[[#This Row],[Order_Date]],"mmmm")</f>
        <v>September</v>
      </c>
      <c r="P2699">
        <f>YEAR(Table1[[#This Row],[Order_Date]])</f>
        <v>2024</v>
      </c>
      <c r="Q2699" t="str">
        <f>"Q"&amp;ROUNDUP(MONTH(Table1[[#This Row],[Order_Date]])/3,0)</f>
        <v>Q3</v>
      </c>
    </row>
    <row r="2700" spans="1:17" x14ac:dyDescent="0.25">
      <c r="A2700" t="s">
        <v>4436</v>
      </c>
      <c r="B2700" t="s">
        <v>413</v>
      </c>
      <c r="C2700" t="s">
        <v>2301</v>
      </c>
      <c r="D2700" t="s">
        <v>1034</v>
      </c>
      <c r="E2700" t="str">
        <f>_xlfn.XLOOKUP(Table1[[#This Row],[Product_ID]],[1]!Table1[Product_ID],[1]!Table1[Product_Name])</f>
        <v>Electronics Product 36</v>
      </c>
      <c r="F2700" t="str">
        <f>_xlfn.XLOOKUP(Table1[[#This Row],[Product_ID]],[1]!Table1[Product_ID],[1]!Table1[Category])</f>
        <v>Electronics</v>
      </c>
      <c r="G2700">
        <f>_xlfn.XLOOKUP(Table1[[#This Row],[Product_ID]],[1]!Table1[Product_ID],[1]!Table1[Unit_Price])</f>
        <v>3046</v>
      </c>
      <c r="H2700">
        <f>_xlfn.XLOOKUP(Table1[[#This Row],[Product_ID]],[1]!Table1[Product_ID],[1]!Table1[Cost])</f>
        <v>1827.6</v>
      </c>
      <c r="I2700">
        <v>2</v>
      </c>
      <c r="J2700">
        <v>10</v>
      </c>
      <c r="K2700">
        <f>Table1[[#This Row],[Quantity]]*Table1[[#This Row],[Unit_Price]]</f>
        <v>6092</v>
      </c>
      <c r="L2700">
        <f>Table1[[#This Row],[Quantity]]*Table1[[#This Row],[Cost]]</f>
        <v>3655.2</v>
      </c>
      <c r="M2700">
        <f>Table1[[#This Row],[Sales]]-Table1[[#This Row],[Total_Cost]]</f>
        <v>2436.8000000000002</v>
      </c>
      <c r="N2700" s="1">
        <f>Table1[[#This Row],[Profit]]/Table1[[#This Row],[Sales]]</f>
        <v>0.4</v>
      </c>
      <c r="O2700" t="str">
        <f>TEXT(Table1[[#This Row],[Order_Date]],"mmmm")</f>
        <v>September</v>
      </c>
      <c r="P2700">
        <f>YEAR(Table1[[#This Row],[Order_Date]])</f>
        <v>2024</v>
      </c>
      <c r="Q2700" t="str">
        <f>"Q"&amp;ROUNDUP(MONTH(Table1[[#This Row],[Order_Date]])/3,0)</f>
        <v>Q3</v>
      </c>
    </row>
    <row r="2701" spans="1:17" x14ac:dyDescent="0.25">
      <c r="A2701" t="s">
        <v>4437</v>
      </c>
      <c r="B2701" t="s">
        <v>1704</v>
      </c>
      <c r="C2701" t="s">
        <v>1896</v>
      </c>
      <c r="D2701" t="s">
        <v>471</v>
      </c>
      <c r="E2701" t="str">
        <f>_xlfn.XLOOKUP(Table1[[#This Row],[Product_ID]],[1]!Table1[Product_ID],[1]!Table1[Product_Name])</f>
        <v>Sports Product 66</v>
      </c>
      <c r="F2701" t="str">
        <f>_xlfn.XLOOKUP(Table1[[#This Row],[Product_ID]],[1]!Table1[Product_ID],[1]!Table1[Category])</f>
        <v>Sports</v>
      </c>
      <c r="G2701">
        <f>_xlfn.XLOOKUP(Table1[[#This Row],[Product_ID]],[1]!Table1[Product_ID],[1]!Table1[Unit_Price])</f>
        <v>4711</v>
      </c>
      <c r="H2701">
        <f>_xlfn.XLOOKUP(Table1[[#This Row],[Product_ID]],[1]!Table1[Product_ID],[1]!Table1[Cost])</f>
        <v>2826.6</v>
      </c>
      <c r="I2701">
        <v>2</v>
      </c>
      <c r="J2701">
        <v>10</v>
      </c>
      <c r="K2701">
        <f>Table1[[#This Row],[Quantity]]*Table1[[#This Row],[Unit_Price]]</f>
        <v>9422</v>
      </c>
      <c r="L2701">
        <f>Table1[[#This Row],[Quantity]]*Table1[[#This Row],[Cost]]</f>
        <v>5653.2</v>
      </c>
      <c r="M2701">
        <f>Table1[[#This Row],[Sales]]-Table1[[#This Row],[Total_Cost]]</f>
        <v>3768.8</v>
      </c>
      <c r="N2701" s="1">
        <f>Table1[[#This Row],[Profit]]/Table1[[#This Row],[Sales]]</f>
        <v>0.4</v>
      </c>
      <c r="O2701" t="str">
        <f>TEXT(Table1[[#This Row],[Order_Date]],"mmmm")</f>
        <v>July</v>
      </c>
      <c r="P2701">
        <f>YEAR(Table1[[#This Row],[Order_Date]])</f>
        <v>2024</v>
      </c>
      <c r="Q2701" t="str">
        <f>"Q"&amp;ROUNDUP(MONTH(Table1[[#This Row],[Order_Date]])/3,0)</f>
        <v>Q3</v>
      </c>
    </row>
    <row r="2702" spans="1:17" x14ac:dyDescent="0.25">
      <c r="A2702" t="s">
        <v>4438</v>
      </c>
      <c r="B2702" t="s">
        <v>3701</v>
      </c>
      <c r="C2702" t="s">
        <v>405</v>
      </c>
      <c r="D2702" t="s">
        <v>1158</v>
      </c>
      <c r="E2702" t="str">
        <f>_xlfn.XLOOKUP(Table1[[#This Row],[Product_ID]],[1]!Table1[Product_ID],[1]!Table1[Product_Name])</f>
        <v>Electronics Product 33</v>
      </c>
      <c r="F2702" t="str">
        <f>_xlfn.XLOOKUP(Table1[[#This Row],[Product_ID]],[1]!Table1[Product_ID],[1]!Table1[Category])</f>
        <v>Electronics</v>
      </c>
      <c r="G2702">
        <f>_xlfn.XLOOKUP(Table1[[#This Row],[Product_ID]],[1]!Table1[Product_ID],[1]!Table1[Unit_Price])</f>
        <v>11428</v>
      </c>
      <c r="H2702">
        <f>_xlfn.XLOOKUP(Table1[[#This Row],[Product_ID]],[1]!Table1[Product_ID],[1]!Table1[Cost])</f>
        <v>6856.8</v>
      </c>
      <c r="I2702">
        <v>4</v>
      </c>
      <c r="J2702">
        <v>5</v>
      </c>
      <c r="K2702">
        <f>Table1[[#This Row],[Quantity]]*Table1[[#This Row],[Unit_Price]]</f>
        <v>45712</v>
      </c>
      <c r="L2702">
        <f>Table1[[#This Row],[Quantity]]*Table1[[#This Row],[Cost]]</f>
        <v>27427.200000000001</v>
      </c>
      <c r="M2702">
        <f>Table1[[#This Row],[Sales]]-Table1[[#This Row],[Total_Cost]]</f>
        <v>18284.8</v>
      </c>
      <c r="N2702" s="1">
        <f>Table1[[#This Row],[Profit]]/Table1[[#This Row],[Sales]]</f>
        <v>0.39999999999999997</v>
      </c>
      <c r="O2702" t="str">
        <f>TEXT(Table1[[#This Row],[Order_Date]],"mmmm")</f>
        <v>December</v>
      </c>
      <c r="P2702">
        <f>YEAR(Table1[[#This Row],[Order_Date]])</f>
        <v>2024</v>
      </c>
      <c r="Q2702" t="str">
        <f>"Q"&amp;ROUNDUP(MONTH(Table1[[#This Row],[Order_Date]])/3,0)</f>
        <v>Q4</v>
      </c>
    </row>
    <row r="2703" spans="1:17" x14ac:dyDescent="0.25">
      <c r="A2703" t="s">
        <v>4439</v>
      </c>
      <c r="B2703" t="s">
        <v>1695</v>
      </c>
      <c r="C2703" t="s">
        <v>2599</v>
      </c>
      <c r="D2703" t="s">
        <v>223</v>
      </c>
      <c r="E2703" t="str">
        <f>_xlfn.XLOOKUP(Table1[[#This Row],[Product_ID]],[1]!Table1[Product_ID],[1]!Table1[Product_Name])</f>
        <v>Clothing Product 48</v>
      </c>
      <c r="F2703" t="str">
        <f>_xlfn.XLOOKUP(Table1[[#This Row],[Product_ID]],[1]!Table1[Product_ID],[1]!Table1[Category])</f>
        <v>Clothing</v>
      </c>
      <c r="G2703">
        <f>_xlfn.XLOOKUP(Table1[[#This Row],[Product_ID]],[1]!Table1[Product_ID],[1]!Table1[Unit_Price])</f>
        <v>2190</v>
      </c>
      <c r="H2703">
        <f>_xlfn.XLOOKUP(Table1[[#This Row],[Product_ID]],[1]!Table1[Product_ID],[1]!Table1[Cost])</f>
        <v>1095</v>
      </c>
      <c r="I2703">
        <v>2</v>
      </c>
      <c r="J2703">
        <v>5</v>
      </c>
      <c r="K2703">
        <f>Table1[[#This Row],[Quantity]]*Table1[[#This Row],[Unit_Price]]</f>
        <v>4380</v>
      </c>
      <c r="L2703">
        <f>Table1[[#This Row],[Quantity]]*Table1[[#This Row],[Cost]]</f>
        <v>2190</v>
      </c>
      <c r="M2703">
        <f>Table1[[#This Row],[Sales]]-Table1[[#This Row],[Total_Cost]]</f>
        <v>2190</v>
      </c>
      <c r="N2703" s="1">
        <f>Table1[[#This Row],[Profit]]/Table1[[#This Row],[Sales]]</f>
        <v>0.5</v>
      </c>
      <c r="O2703" t="str">
        <f>TEXT(Table1[[#This Row],[Order_Date]],"mmmm")</f>
        <v>April</v>
      </c>
      <c r="P2703">
        <f>YEAR(Table1[[#This Row],[Order_Date]])</f>
        <v>2024</v>
      </c>
      <c r="Q2703" t="str">
        <f>"Q"&amp;ROUNDUP(MONTH(Table1[[#This Row],[Order_Date]])/3,0)</f>
        <v>Q2</v>
      </c>
    </row>
    <row r="2704" spans="1:17" x14ac:dyDescent="0.25">
      <c r="A2704" t="s">
        <v>4440</v>
      </c>
      <c r="B2704" t="s">
        <v>2534</v>
      </c>
      <c r="C2704" t="s">
        <v>2373</v>
      </c>
      <c r="D2704" t="s">
        <v>570</v>
      </c>
      <c r="E2704" t="str">
        <f>_xlfn.XLOOKUP(Table1[[#This Row],[Product_ID]],[1]!Table1[Product_ID],[1]!Table1[Product_Name])</f>
        <v>Electronics Product 87</v>
      </c>
      <c r="F2704" t="str">
        <f>_xlfn.XLOOKUP(Table1[[#This Row],[Product_ID]],[1]!Table1[Product_ID],[1]!Table1[Category])</f>
        <v>Electronics</v>
      </c>
      <c r="G2704">
        <f>_xlfn.XLOOKUP(Table1[[#This Row],[Product_ID]],[1]!Table1[Product_ID],[1]!Table1[Unit_Price])</f>
        <v>25216</v>
      </c>
      <c r="H2704">
        <f>_xlfn.XLOOKUP(Table1[[#This Row],[Product_ID]],[1]!Table1[Product_ID],[1]!Table1[Cost])</f>
        <v>17651.2</v>
      </c>
      <c r="I2704">
        <v>1</v>
      </c>
      <c r="J2704">
        <v>20</v>
      </c>
      <c r="K2704">
        <f>Table1[[#This Row],[Quantity]]*Table1[[#This Row],[Unit_Price]]</f>
        <v>25216</v>
      </c>
      <c r="L2704">
        <f>Table1[[#This Row],[Quantity]]*Table1[[#This Row],[Cost]]</f>
        <v>17651.2</v>
      </c>
      <c r="M2704">
        <f>Table1[[#This Row],[Sales]]-Table1[[#This Row],[Total_Cost]]</f>
        <v>7564.7999999999993</v>
      </c>
      <c r="N2704" s="1">
        <f>Table1[[#This Row],[Profit]]/Table1[[#This Row],[Sales]]</f>
        <v>0.3</v>
      </c>
      <c r="O2704" t="str">
        <f>TEXT(Table1[[#This Row],[Order_Date]],"mmmm")</f>
        <v>November</v>
      </c>
      <c r="P2704">
        <f>YEAR(Table1[[#This Row],[Order_Date]])</f>
        <v>2025</v>
      </c>
      <c r="Q2704" t="str">
        <f>"Q"&amp;ROUNDUP(MONTH(Table1[[#This Row],[Order_Date]])/3,0)</f>
        <v>Q4</v>
      </c>
    </row>
    <row r="2705" spans="1:17" x14ac:dyDescent="0.25">
      <c r="A2705" t="s">
        <v>4441</v>
      </c>
      <c r="B2705" t="s">
        <v>507</v>
      </c>
      <c r="C2705" t="s">
        <v>2261</v>
      </c>
      <c r="D2705" t="s">
        <v>999</v>
      </c>
      <c r="E2705" t="str">
        <f>_xlfn.XLOOKUP(Table1[[#This Row],[Product_ID]],[1]!Table1[Product_ID],[1]!Table1[Product_Name])</f>
        <v>Beauty Product 51</v>
      </c>
      <c r="F2705" t="str">
        <f>_xlfn.XLOOKUP(Table1[[#This Row],[Product_ID]],[1]!Table1[Product_ID],[1]!Table1[Category])</f>
        <v>Beauty</v>
      </c>
      <c r="G2705">
        <f>_xlfn.XLOOKUP(Table1[[#This Row],[Product_ID]],[1]!Table1[Product_ID],[1]!Table1[Unit_Price])</f>
        <v>1507</v>
      </c>
      <c r="H2705">
        <f>_xlfn.XLOOKUP(Table1[[#This Row],[Product_ID]],[1]!Table1[Product_ID],[1]!Table1[Cost])</f>
        <v>753.5</v>
      </c>
      <c r="I2705">
        <v>5</v>
      </c>
      <c r="J2705">
        <v>5</v>
      </c>
      <c r="K2705">
        <f>Table1[[#This Row],[Quantity]]*Table1[[#This Row],[Unit_Price]]</f>
        <v>7535</v>
      </c>
      <c r="L2705">
        <f>Table1[[#This Row],[Quantity]]*Table1[[#This Row],[Cost]]</f>
        <v>3767.5</v>
      </c>
      <c r="M2705">
        <f>Table1[[#This Row],[Sales]]-Table1[[#This Row],[Total_Cost]]</f>
        <v>3767.5</v>
      </c>
      <c r="N2705" s="1">
        <f>Table1[[#This Row],[Profit]]/Table1[[#This Row],[Sales]]</f>
        <v>0.5</v>
      </c>
      <c r="O2705" t="str">
        <f>TEXT(Table1[[#This Row],[Order_Date]],"mmmm")</f>
        <v>August</v>
      </c>
      <c r="P2705">
        <f>YEAR(Table1[[#This Row],[Order_Date]])</f>
        <v>2024</v>
      </c>
      <c r="Q2705" t="str">
        <f>"Q"&amp;ROUNDUP(MONTH(Table1[[#This Row],[Order_Date]])/3,0)</f>
        <v>Q3</v>
      </c>
    </row>
    <row r="2706" spans="1:17" x14ac:dyDescent="0.25">
      <c r="A2706" t="s">
        <v>4442</v>
      </c>
      <c r="B2706" t="s">
        <v>312</v>
      </c>
      <c r="C2706" t="s">
        <v>4443</v>
      </c>
      <c r="D2706" t="s">
        <v>426</v>
      </c>
      <c r="E2706" t="str">
        <f>_xlfn.XLOOKUP(Table1[[#This Row],[Product_ID]],[1]!Table1[Product_ID],[1]!Table1[Product_Name])</f>
        <v>Clothing Product 95</v>
      </c>
      <c r="F2706" t="str">
        <f>_xlfn.XLOOKUP(Table1[[#This Row],[Product_ID]],[1]!Table1[Product_ID],[1]!Table1[Category])</f>
        <v>Clothing</v>
      </c>
      <c r="G2706">
        <f>_xlfn.XLOOKUP(Table1[[#This Row],[Product_ID]],[1]!Table1[Product_ID],[1]!Table1[Unit_Price])</f>
        <v>4520</v>
      </c>
      <c r="H2706">
        <f>_xlfn.XLOOKUP(Table1[[#This Row],[Product_ID]],[1]!Table1[Product_ID],[1]!Table1[Cost])</f>
        <v>3164</v>
      </c>
      <c r="I2706">
        <v>2</v>
      </c>
      <c r="J2706">
        <v>0</v>
      </c>
      <c r="K2706">
        <f>Table1[[#This Row],[Quantity]]*Table1[[#This Row],[Unit_Price]]</f>
        <v>9040</v>
      </c>
      <c r="L2706">
        <f>Table1[[#This Row],[Quantity]]*Table1[[#This Row],[Cost]]</f>
        <v>6328</v>
      </c>
      <c r="M2706">
        <f>Table1[[#This Row],[Sales]]-Table1[[#This Row],[Total_Cost]]</f>
        <v>2712</v>
      </c>
      <c r="N2706" s="1">
        <f>Table1[[#This Row],[Profit]]/Table1[[#This Row],[Sales]]</f>
        <v>0.3</v>
      </c>
      <c r="O2706" t="str">
        <f>TEXT(Table1[[#This Row],[Order_Date]],"mmmm")</f>
        <v>May</v>
      </c>
      <c r="P2706">
        <f>YEAR(Table1[[#This Row],[Order_Date]])</f>
        <v>2024</v>
      </c>
      <c r="Q2706" t="str">
        <f>"Q"&amp;ROUNDUP(MONTH(Table1[[#This Row],[Order_Date]])/3,0)</f>
        <v>Q2</v>
      </c>
    </row>
    <row r="2707" spans="1:17" x14ac:dyDescent="0.25">
      <c r="A2707" t="s">
        <v>4444</v>
      </c>
      <c r="B2707" t="s">
        <v>702</v>
      </c>
      <c r="C2707" t="s">
        <v>794</v>
      </c>
      <c r="D2707" t="s">
        <v>192</v>
      </c>
      <c r="E2707" t="str">
        <f>_xlfn.XLOOKUP(Table1[[#This Row],[Product_ID]],[1]!Table1[Product_ID],[1]!Table1[Product_Name])</f>
        <v>Electronics Product 37</v>
      </c>
      <c r="F2707" t="str">
        <f>_xlfn.XLOOKUP(Table1[[#This Row],[Product_ID]],[1]!Table1[Product_ID],[1]!Table1[Category])</f>
        <v>Electronics</v>
      </c>
      <c r="G2707">
        <f>_xlfn.XLOOKUP(Table1[[#This Row],[Product_ID]],[1]!Table1[Product_ID],[1]!Table1[Unit_Price])</f>
        <v>29046</v>
      </c>
      <c r="H2707">
        <f>_xlfn.XLOOKUP(Table1[[#This Row],[Product_ID]],[1]!Table1[Product_ID],[1]!Table1[Cost])</f>
        <v>20332.2</v>
      </c>
      <c r="I2707">
        <v>5</v>
      </c>
      <c r="J2707">
        <v>15</v>
      </c>
      <c r="K2707">
        <f>Table1[[#This Row],[Quantity]]*Table1[[#This Row],[Unit_Price]]</f>
        <v>145230</v>
      </c>
      <c r="L2707">
        <f>Table1[[#This Row],[Quantity]]*Table1[[#This Row],[Cost]]</f>
        <v>101661</v>
      </c>
      <c r="M2707">
        <f>Table1[[#This Row],[Sales]]-Table1[[#This Row],[Total_Cost]]</f>
        <v>43569</v>
      </c>
      <c r="N2707" s="1">
        <f>Table1[[#This Row],[Profit]]/Table1[[#This Row],[Sales]]</f>
        <v>0.3</v>
      </c>
      <c r="O2707" t="str">
        <f>TEXT(Table1[[#This Row],[Order_Date]],"mmmm")</f>
        <v>December</v>
      </c>
      <c r="P2707">
        <f>YEAR(Table1[[#This Row],[Order_Date]])</f>
        <v>2024</v>
      </c>
      <c r="Q2707" t="str">
        <f>"Q"&amp;ROUNDUP(MONTH(Table1[[#This Row],[Order_Date]])/3,0)</f>
        <v>Q4</v>
      </c>
    </row>
    <row r="2708" spans="1:17" x14ac:dyDescent="0.25">
      <c r="A2708" t="s">
        <v>4445</v>
      </c>
      <c r="B2708" t="s">
        <v>4023</v>
      </c>
      <c r="C2708" t="s">
        <v>1939</v>
      </c>
      <c r="D2708" t="s">
        <v>157</v>
      </c>
      <c r="E2708" t="str">
        <f>_xlfn.XLOOKUP(Table1[[#This Row],[Product_ID]],[1]!Table1[Product_ID],[1]!Table1[Product_Name])</f>
        <v>Sports Product 89</v>
      </c>
      <c r="F2708" t="str">
        <f>_xlfn.XLOOKUP(Table1[[#This Row],[Product_ID]],[1]!Table1[Product_ID],[1]!Table1[Category])</f>
        <v>Sports</v>
      </c>
      <c r="G2708">
        <f>_xlfn.XLOOKUP(Table1[[#This Row],[Product_ID]],[1]!Table1[Product_ID],[1]!Table1[Unit_Price])</f>
        <v>2956</v>
      </c>
      <c r="H2708">
        <f>_xlfn.XLOOKUP(Table1[[#This Row],[Product_ID]],[1]!Table1[Product_ID],[1]!Table1[Cost])</f>
        <v>1478</v>
      </c>
      <c r="I2708">
        <v>4</v>
      </c>
      <c r="J2708">
        <v>5</v>
      </c>
      <c r="K2708">
        <f>Table1[[#This Row],[Quantity]]*Table1[[#This Row],[Unit_Price]]</f>
        <v>11824</v>
      </c>
      <c r="L2708">
        <f>Table1[[#This Row],[Quantity]]*Table1[[#This Row],[Cost]]</f>
        <v>5912</v>
      </c>
      <c r="M2708">
        <f>Table1[[#This Row],[Sales]]-Table1[[#This Row],[Total_Cost]]</f>
        <v>5912</v>
      </c>
      <c r="N2708" s="1">
        <f>Table1[[#This Row],[Profit]]/Table1[[#This Row],[Sales]]</f>
        <v>0.5</v>
      </c>
      <c r="O2708" t="str">
        <f>TEXT(Table1[[#This Row],[Order_Date]],"mmmm")</f>
        <v>September</v>
      </c>
      <c r="P2708">
        <f>YEAR(Table1[[#This Row],[Order_Date]])</f>
        <v>2024</v>
      </c>
      <c r="Q2708" t="str">
        <f>"Q"&amp;ROUNDUP(MONTH(Table1[[#This Row],[Order_Date]])/3,0)</f>
        <v>Q3</v>
      </c>
    </row>
    <row r="2709" spans="1:17" x14ac:dyDescent="0.25">
      <c r="A2709" t="s">
        <v>4446</v>
      </c>
      <c r="B2709" t="s">
        <v>979</v>
      </c>
      <c r="C2709" t="s">
        <v>2191</v>
      </c>
      <c r="D2709" t="s">
        <v>320</v>
      </c>
      <c r="E2709" t="str">
        <f>_xlfn.XLOOKUP(Table1[[#This Row],[Product_ID]],[1]!Table1[Product_ID],[1]!Table1[Product_Name])</f>
        <v>Clothing Product 15</v>
      </c>
      <c r="F2709" t="str">
        <f>_xlfn.XLOOKUP(Table1[[#This Row],[Product_ID]],[1]!Table1[Product_ID],[1]!Table1[Category])</f>
        <v>Clothing</v>
      </c>
      <c r="G2709">
        <f>_xlfn.XLOOKUP(Table1[[#This Row],[Product_ID]],[1]!Table1[Product_ID],[1]!Table1[Unit_Price])</f>
        <v>2943</v>
      </c>
      <c r="H2709">
        <f>_xlfn.XLOOKUP(Table1[[#This Row],[Product_ID]],[1]!Table1[Product_ID],[1]!Table1[Cost])</f>
        <v>1471.5</v>
      </c>
      <c r="I2709">
        <v>2</v>
      </c>
      <c r="J2709">
        <v>15</v>
      </c>
      <c r="K2709">
        <f>Table1[[#This Row],[Quantity]]*Table1[[#This Row],[Unit_Price]]</f>
        <v>5886</v>
      </c>
      <c r="L2709">
        <f>Table1[[#This Row],[Quantity]]*Table1[[#This Row],[Cost]]</f>
        <v>2943</v>
      </c>
      <c r="M2709">
        <f>Table1[[#This Row],[Sales]]-Table1[[#This Row],[Total_Cost]]</f>
        <v>2943</v>
      </c>
      <c r="N2709" s="1">
        <f>Table1[[#This Row],[Profit]]/Table1[[#This Row],[Sales]]</f>
        <v>0.5</v>
      </c>
      <c r="O2709" t="str">
        <f>TEXT(Table1[[#This Row],[Order_Date]],"mmmm")</f>
        <v>May</v>
      </c>
      <c r="P2709">
        <f>YEAR(Table1[[#This Row],[Order_Date]])</f>
        <v>2025</v>
      </c>
      <c r="Q2709" t="str">
        <f>"Q"&amp;ROUNDUP(MONTH(Table1[[#This Row],[Order_Date]])/3,0)</f>
        <v>Q2</v>
      </c>
    </row>
    <row r="2710" spans="1:17" x14ac:dyDescent="0.25">
      <c r="A2710" t="s">
        <v>4447</v>
      </c>
      <c r="B2710" t="s">
        <v>950</v>
      </c>
      <c r="C2710" t="s">
        <v>2182</v>
      </c>
      <c r="D2710" t="s">
        <v>331</v>
      </c>
      <c r="E2710" t="str">
        <f>_xlfn.XLOOKUP(Table1[[#This Row],[Product_ID]],[1]!Table1[Product_ID],[1]!Table1[Product_Name])</f>
        <v>Electronics Product 24</v>
      </c>
      <c r="F2710" t="str">
        <f>_xlfn.XLOOKUP(Table1[[#This Row],[Product_ID]],[1]!Table1[Product_ID],[1]!Table1[Category])</f>
        <v>Electronics</v>
      </c>
      <c r="G2710">
        <f>_xlfn.XLOOKUP(Table1[[#This Row],[Product_ID]],[1]!Table1[Product_ID],[1]!Table1[Unit_Price])</f>
        <v>9702</v>
      </c>
      <c r="H2710">
        <f>_xlfn.XLOOKUP(Table1[[#This Row],[Product_ID]],[1]!Table1[Product_ID],[1]!Table1[Cost])</f>
        <v>4851</v>
      </c>
      <c r="I2710">
        <v>3</v>
      </c>
      <c r="J2710">
        <v>20</v>
      </c>
      <c r="K2710">
        <f>Table1[[#This Row],[Quantity]]*Table1[[#This Row],[Unit_Price]]</f>
        <v>29106</v>
      </c>
      <c r="L2710">
        <f>Table1[[#This Row],[Quantity]]*Table1[[#This Row],[Cost]]</f>
        <v>14553</v>
      </c>
      <c r="M2710">
        <f>Table1[[#This Row],[Sales]]-Table1[[#This Row],[Total_Cost]]</f>
        <v>14553</v>
      </c>
      <c r="N2710" s="1">
        <f>Table1[[#This Row],[Profit]]/Table1[[#This Row],[Sales]]</f>
        <v>0.5</v>
      </c>
      <c r="O2710" t="str">
        <f>TEXT(Table1[[#This Row],[Order_Date]],"mmmm")</f>
        <v>January</v>
      </c>
      <c r="P2710">
        <f>YEAR(Table1[[#This Row],[Order_Date]])</f>
        <v>2024</v>
      </c>
      <c r="Q2710" t="str">
        <f>"Q"&amp;ROUNDUP(MONTH(Table1[[#This Row],[Order_Date]])/3,0)</f>
        <v>Q1</v>
      </c>
    </row>
    <row r="2711" spans="1:17" x14ac:dyDescent="0.25">
      <c r="A2711" t="s">
        <v>4448</v>
      </c>
      <c r="B2711" t="s">
        <v>3815</v>
      </c>
      <c r="C2711" t="s">
        <v>44</v>
      </c>
      <c r="D2711" t="s">
        <v>628</v>
      </c>
      <c r="E2711" t="str">
        <f>_xlfn.XLOOKUP(Table1[[#This Row],[Product_ID]],[1]!Table1[Product_ID],[1]!Table1[Product_Name])</f>
        <v>Sports Product 97</v>
      </c>
      <c r="F2711" t="str">
        <f>_xlfn.XLOOKUP(Table1[[#This Row],[Product_ID]],[1]!Table1[Product_ID],[1]!Table1[Category])</f>
        <v>Sports</v>
      </c>
      <c r="G2711">
        <f>_xlfn.XLOOKUP(Table1[[#This Row],[Product_ID]],[1]!Table1[Product_ID],[1]!Table1[Unit_Price])</f>
        <v>9084</v>
      </c>
      <c r="H2711">
        <f>_xlfn.XLOOKUP(Table1[[#This Row],[Product_ID]],[1]!Table1[Product_ID],[1]!Table1[Cost])</f>
        <v>6358.8</v>
      </c>
      <c r="I2711">
        <v>4</v>
      </c>
      <c r="J2711">
        <v>20</v>
      </c>
      <c r="K2711">
        <f>Table1[[#This Row],[Quantity]]*Table1[[#This Row],[Unit_Price]]</f>
        <v>36336</v>
      </c>
      <c r="L2711">
        <f>Table1[[#This Row],[Quantity]]*Table1[[#This Row],[Cost]]</f>
        <v>25435.200000000001</v>
      </c>
      <c r="M2711">
        <f>Table1[[#This Row],[Sales]]-Table1[[#This Row],[Total_Cost]]</f>
        <v>10900.8</v>
      </c>
      <c r="N2711" s="1">
        <f>Table1[[#This Row],[Profit]]/Table1[[#This Row],[Sales]]</f>
        <v>0.3</v>
      </c>
      <c r="O2711" t="str">
        <f>TEXT(Table1[[#This Row],[Order_Date]],"mmmm")</f>
        <v>July</v>
      </c>
      <c r="P2711">
        <f>YEAR(Table1[[#This Row],[Order_Date]])</f>
        <v>2025</v>
      </c>
      <c r="Q2711" t="str">
        <f>"Q"&amp;ROUNDUP(MONTH(Table1[[#This Row],[Order_Date]])/3,0)</f>
        <v>Q3</v>
      </c>
    </row>
    <row r="2712" spans="1:17" x14ac:dyDescent="0.25">
      <c r="A2712" t="s">
        <v>4449</v>
      </c>
      <c r="B2712" t="s">
        <v>1439</v>
      </c>
      <c r="C2712" t="s">
        <v>1306</v>
      </c>
      <c r="D2712" t="s">
        <v>426</v>
      </c>
      <c r="E2712" t="str">
        <f>_xlfn.XLOOKUP(Table1[[#This Row],[Product_ID]],[1]!Table1[Product_ID],[1]!Table1[Product_Name])</f>
        <v>Clothing Product 95</v>
      </c>
      <c r="F2712" t="str">
        <f>_xlfn.XLOOKUP(Table1[[#This Row],[Product_ID]],[1]!Table1[Product_ID],[1]!Table1[Category])</f>
        <v>Clothing</v>
      </c>
      <c r="G2712">
        <f>_xlfn.XLOOKUP(Table1[[#This Row],[Product_ID]],[1]!Table1[Product_ID],[1]!Table1[Unit_Price])</f>
        <v>4520</v>
      </c>
      <c r="H2712">
        <f>_xlfn.XLOOKUP(Table1[[#This Row],[Product_ID]],[1]!Table1[Product_ID],[1]!Table1[Cost])</f>
        <v>3164</v>
      </c>
      <c r="I2712">
        <v>5</v>
      </c>
      <c r="J2712">
        <v>10</v>
      </c>
      <c r="K2712">
        <f>Table1[[#This Row],[Quantity]]*Table1[[#This Row],[Unit_Price]]</f>
        <v>22600</v>
      </c>
      <c r="L2712">
        <f>Table1[[#This Row],[Quantity]]*Table1[[#This Row],[Cost]]</f>
        <v>15820</v>
      </c>
      <c r="M2712">
        <f>Table1[[#This Row],[Sales]]-Table1[[#This Row],[Total_Cost]]</f>
        <v>6780</v>
      </c>
      <c r="N2712" s="1">
        <f>Table1[[#This Row],[Profit]]/Table1[[#This Row],[Sales]]</f>
        <v>0.3</v>
      </c>
      <c r="O2712" t="str">
        <f>TEXT(Table1[[#This Row],[Order_Date]],"mmmm")</f>
        <v>October</v>
      </c>
      <c r="P2712">
        <f>YEAR(Table1[[#This Row],[Order_Date]])</f>
        <v>2025</v>
      </c>
      <c r="Q2712" t="str">
        <f>"Q"&amp;ROUNDUP(MONTH(Table1[[#This Row],[Order_Date]])/3,0)</f>
        <v>Q4</v>
      </c>
    </row>
    <row r="2713" spans="1:17" x14ac:dyDescent="0.25">
      <c r="A2713" t="s">
        <v>4450</v>
      </c>
      <c r="B2713" t="s">
        <v>1516</v>
      </c>
      <c r="C2713" t="s">
        <v>58</v>
      </c>
      <c r="D2713" t="s">
        <v>139</v>
      </c>
      <c r="E2713" t="str">
        <f>_xlfn.XLOOKUP(Table1[[#This Row],[Product_ID]],[1]!Table1[Product_ID],[1]!Table1[Product_Name])</f>
        <v>Clothing Product 53</v>
      </c>
      <c r="F2713" t="str">
        <f>_xlfn.XLOOKUP(Table1[[#This Row],[Product_ID]],[1]!Table1[Product_ID],[1]!Table1[Category])</f>
        <v>Clothing</v>
      </c>
      <c r="G2713">
        <f>_xlfn.XLOOKUP(Table1[[#This Row],[Product_ID]],[1]!Table1[Product_ID],[1]!Table1[Unit_Price])</f>
        <v>641</v>
      </c>
      <c r="H2713">
        <f>_xlfn.XLOOKUP(Table1[[#This Row],[Product_ID]],[1]!Table1[Product_ID],[1]!Table1[Cost])</f>
        <v>384.6</v>
      </c>
      <c r="I2713">
        <v>1</v>
      </c>
      <c r="J2713">
        <v>20</v>
      </c>
      <c r="K2713">
        <f>Table1[[#This Row],[Quantity]]*Table1[[#This Row],[Unit_Price]]</f>
        <v>641</v>
      </c>
      <c r="L2713">
        <f>Table1[[#This Row],[Quantity]]*Table1[[#This Row],[Cost]]</f>
        <v>384.6</v>
      </c>
      <c r="M2713">
        <f>Table1[[#This Row],[Sales]]-Table1[[#This Row],[Total_Cost]]</f>
        <v>256.39999999999998</v>
      </c>
      <c r="N2713" s="1">
        <f>Table1[[#This Row],[Profit]]/Table1[[#This Row],[Sales]]</f>
        <v>0.39999999999999997</v>
      </c>
      <c r="O2713" t="str">
        <f>TEXT(Table1[[#This Row],[Order_Date]],"mmmm")</f>
        <v>November</v>
      </c>
      <c r="P2713">
        <f>YEAR(Table1[[#This Row],[Order_Date]])</f>
        <v>2024</v>
      </c>
      <c r="Q2713" t="str">
        <f>"Q"&amp;ROUNDUP(MONTH(Table1[[#This Row],[Order_Date]])/3,0)</f>
        <v>Q4</v>
      </c>
    </row>
    <row r="2714" spans="1:17" x14ac:dyDescent="0.25">
      <c r="A2714" t="s">
        <v>4451</v>
      </c>
      <c r="B2714" t="s">
        <v>733</v>
      </c>
      <c r="C2714" t="s">
        <v>475</v>
      </c>
      <c r="D2714" t="s">
        <v>119</v>
      </c>
      <c r="E2714" t="str">
        <f>_xlfn.XLOOKUP(Table1[[#This Row],[Product_ID]],[1]!Table1[Product_ID],[1]!Table1[Product_Name])</f>
        <v>Electronics Product 56</v>
      </c>
      <c r="F2714" t="str">
        <f>_xlfn.XLOOKUP(Table1[[#This Row],[Product_ID]],[1]!Table1[Product_ID],[1]!Table1[Category])</f>
        <v>Electronics</v>
      </c>
      <c r="G2714">
        <f>_xlfn.XLOOKUP(Table1[[#This Row],[Product_ID]],[1]!Table1[Product_ID],[1]!Table1[Unit_Price])</f>
        <v>18900</v>
      </c>
      <c r="H2714">
        <f>_xlfn.XLOOKUP(Table1[[#This Row],[Product_ID]],[1]!Table1[Product_ID],[1]!Table1[Cost])</f>
        <v>9450</v>
      </c>
      <c r="I2714">
        <v>2</v>
      </c>
      <c r="J2714">
        <v>5</v>
      </c>
      <c r="K2714">
        <f>Table1[[#This Row],[Quantity]]*Table1[[#This Row],[Unit_Price]]</f>
        <v>37800</v>
      </c>
      <c r="L2714">
        <f>Table1[[#This Row],[Quantity]]*Table1[[#This Row],[Cost]]</f>
        <v>18900</v>
      </c>
      <c r="M2714">
        <f>Table1[[#This Row],[Sales]]-Table1[[#This Row],[Total_Cost]]</f>
        <v>18900</v>
      </c>
      <c r="N2714" s="1">
        <f>Table1[[#This Row],[Profit]]/Table1[[#This Row],[Sales]]</f>
        <v>0.5</v>
      </c>
      <c r="O2714" t="str">
        <f>TEXT(Table1[[#This Row],[Order_Date]],"mmmm")</f>
        <v>July</v>
      </c>
      <c r="P2714">
        <f>YEAR(Table1[[#This Row],[Order_Date]])</f>
        <v>2025</v>
      </c>
      <c r="Q2714" t="str">
        <f>"Q"&amp;ROUNDUP(MONTH(Table1[[#This Row],[Order_Date]])/3,0)</f>
        <v>Q3</v>
      </c>
    </row>
    <row r="2715" spans="1:17" x14ac:dyDescent="0.25">
      <c r="A2715" t="s">
        <v>4452</v>
      </c>
      <c r="B2715" t="s">
        <v>1597</v>
      </c>
      <c r="C2715" t="s">
        <v>380</v>
      </c>
      <c r="D2715" t="s">
        <v>638</v>
      </c>
      <c r="E2715" t="str">
        <f>_xlfn.XLOOKUP(Table1[[#This Row],[Product_ID]],[1]!Table1[Product_ID],[1]!Table1[Product_Name])</f>
        <v>Sports Product 70</v>
      </c>
      <c r="F2715" t="str">
        <f>_xlfn.XLOOKUP(Table1[[#This Row],[Product_ID]],[1]!Table1[Product_ID],[1]!Table1[Category])</f>
        <v>Sports</v>
      </c>
      <c r="G2715">
        <f>_xlfn.XLOOKUP(Table1[[#This Row],[Product_ID]],[1]!Table1[Product_ID],[1]!Table1[Unit_Price])</f>
        <v>583</v>
      </c>
      <c r="H2715">
        <f>_xlfn.XLOOKUP(Table1[[#This Row],[Product_ID]],[1]!Table1[Product_ID],[1]!Table1[Cost])</f>
        <v>349.8</v>
      </c>
      <c r="I2715">
        <v>4</v>
      </c>
      <c r="J2715">
        <v>5</v>
      </c>
      <c r="K2715">
        <f>Table1[[#This Row],[Quantity]]*Table1[[#This Row],[Unit_Price]]</f>
        <v>2332</v>
      </c>
      <c r="L2715">
        <f>Table1[[#This Row],[Quantity]]*Table1[[#This Row],[Cost]]</f>
        <v>1399.2</v>
      </c>
      <c r="M2715">
        <f>Table1[[#This Row],[Sales]]-Table1[[#This Row],[Total_Cost]]</f>
        <v>932.8</v>
      </c>
      <c r="N2715" s="1">
        <f>Table1[[#This Row],[Profit]]/Table1[[#This Row],[Sales]]</f>
        <v>0.39999999999999997</v>
      </c>
      <c r="O2715" t="str">
        <f>TEXT(Table1[[#This Row],[Order_Date]],"mmmm")</f>
        <v>January</v>
      </c>
      <c r="P2715">
        <f>YEAR(Table1[[#This Row],[Order_Date]])</f>
        <v>2025</v>
      </c>
      <c r="Q2715" t="str">
        <f>"Q"&amp;ROUNDUP(MONTH(Table1[[#This Row],[Order_Date]])/3,0)</f>
        <v>Q1</v>
      </c>
    </row>
    <row r="2716" spans="1:17" x14ac:dyDescent="0.25">
      <c r="A2716" t="s">
        <v>4453</v>
      </c>
      <c r="B2716" t="s">
        <v>1930</v>
      </c>
      <c r="C2716" t="s">
        <v>2456</v>
      </c>
      <c r="D2716" t="s">
        <v>381</v>
      </c>
      <c r="E2716" t="str">
        <f>_xlfn.XLOOKUP(Table1[[#This Row],[Product_ID]],[1]!Table1[Product_ID],[1]!Table1[Product_Name])</f>
        <v>Electronics Product 59</v>
      </c>
      <c r="F2716" t="str">
        <f>_xlfn.XLOOKUP(Table1[[#This Row],[Product_ID]],[1]!Table1[Product_ID],[1]!Table1[Category])</f>
        <v>Electronics</v>
      </c>
      <c r="G2716">
        <f>_xlfn.XLOOKUP(Table1[[#This Row],[Product_ID]],[1]!Table1[Product_ID],[1]!Table1[Unit_Price])</f>
        <v>39929</v>
      </c>
      <c r="H2716">
        <f>_xlfn.XLOOKUP(Table1[[#This Row],[Product_ID]],[1]!Table1[Product_ID],[1]!Table1[Cost])</f>
        <v>23957.4</v>
      </c>
      <c r="I2716">
        <v>4</v>
      </c>
      <c r="J2716">
        <v>5</v>
      </c>
      <c r="K2716">
        <f>Table1[[#This Row],[Quantity]]*Table1[[#This Row],[Unit_Price]]</f>
        <v>159716</v>
      </c>
      <c r="L2716">
        <f>Table1[[#This Row],[Quantity]]*Table1[[#This Row],[Cost]]</f>
        <v>95829.6</v>
      </c>
      <c r="M2716">
        <f>Table1[[#This Row],[Sales]]-Table1[[#This Row],[Total_Cost]]</f>
        <v>63886.399999999994</v>
      </c>
      <c r="N2716" s="1">
        <f>Table1[[#This Row],[Profit]]/Table1[[#This Row],[Sales]]</f>
        <v>0.39999999999999997</v>
      </c>
      <c r="O2716" t="str">
        <f>TEXT(Table1[[#This Row],[Order_Date]],"mmmm")</f>
        <v>December</v>
      </c>
      <c r="P2716">
        <f>YEAR(Table1[[#This Row],[Order_Date]])</f>
        <v>2025</v>
      </c>
      <c r="Q2716" t="str">
        <f>"Q"&amp;ROUNDUP(MONTH(Table1[[#This Row],[Order_Date]])/3,0)</f>
        <v>Q4</v>
      </c>
    </row>
    <row r="2717" spans="1:17" x14ac:dyDescent="0.25">
      <c r="A2717" t="s">
        <v>4454</v>
      </c>
      <c r="B2717" t="s">
        <v>2109</v>
      </c>
      <c r="C2717" t="s">
        <v>1453</v>
      </c>
      <c r="D2717" t="s">
        <v>131</v>
      </c>
      <c r="E2717" t="str">
        <f>_xlfn.XLOOKUP(Table1[[#This Row],[Product_ID]],[1]!Table1[Product_ID],[1]!Table1[Product_Name])</f>
        <v>Sports Product 50</v>
      </c>
      <c r="F2717" t="str">
        <f>_xlfn.XLOOKUP(Table1[[#This Row],[Product_ID]],[1]!Table1[Product_ID],[1]!Table1[Category])</f>
        <v>Sports</v>
      </c>
      <c r="G2717">
        <f>_xlfn.XLOOKUP(Table1[[#This Row],[Product_ID]],[1]!Table1[Product_ID],[1]!Table1[Unit_Price])</f>
        <v>10475</v>
      </c>
      <c r="H2717">
        <f>_xlfn.XLOOKUP(Table1[[#This Row],[Product_ID]],[1]!Table1[Product_ID],[1]!Table1[Cost])</f>
        <v>7332.5</v>
      </c>
      <c r="I2717">
        <v>5</v>
      </c>
      <c r="J2717">
        <v>20</v>
      </c>
      <c r="K2717">
        <f>Table1[[#This Row],[Quantity]]*Table1[[#This Row],[Unit_Price]]</f>
        <v>52375</v>
      </c>
      <c r="L2717">
        <f>Table1[[#This Row],[Quantity]]*Table1[[#This Row],[Cost]]</f>
        <v>36662.5</v>
      </c>
      <c r="M2717">
        <f>Table1[[#This Row],[Sales]]-Table1[[#This Row],[Total_Cost]]</f>
        <v>15712.5</v>
      </c>
      <c r="N2717" s="1">
        <f>Table1[[#This Row],[Profit]]/Table1[[#This Row],[Sales]]</f>
        <v>0.3</v>
      </c>
      <c r="O2717" t="str">
        <f>TEXT(Table1[[#This Row],[Order_Date]],"mmmm")</f>
        <v>November</v>
      </c>
      <c r="P2717">
        <f>YEAR(Table1[[#This Row],[Order_Date]])</f>
        <v>2024</v>
      </c>
      <c r="Q2717" t="str">
        <f>"Q"&amp;ROUNDUP(MONTH(Table1[[#This Row],[Order_Date]])/3,0)</f>
        <v>Q4</v>
      </c>
    </row>
    <row r="2718" spans="1:17" x14ac:dyDescent="0.25">
      <c r="A2718" t="s">
        <v>4455</v>
      </c>
      <c r="B2718" t="s">
        <v>575</v>
      </c>
      <c r="C2718" t="s">
        <v>4456</v>
      </c>
      <c r="D2718" t="s">
        <v>45</v>
      </c>
      <c r="E2718" t="str">
        <f>_xlfn.XLOOKUP(Table1[[#This Row],[Product_ID]],[1]!Table1[Product_ID],[1]!Table1[Product_Name])</f>
        <v>Clothing Product 32</v>
      </c>
      <c r="F2718" t="str">
        <f>_xlfn.XLOOKUP(Table1[[#This Row],[Product_ID]],[1]!Table1[Product_ID],[1]!Table1[Category])</f>
        <v>Clothing</v>
      </c>
      <c r="G2718">
        <f>_xlfn.XLOOKUP(Table1[[#This Row],[Product_ID]],[1]!Table1[Product_ID],[1]!Table1[Unit_Price])</f>
        <v>3034</v>
      </c>
      <c r="H2718">
        <f>_xlfn.XLOOKUP(Table1[[#This Row],[Product_ID]],[1]!Table1[Product_ID],[1]!Table1[Cost])</f>
        <v>1820.4</v>
      </c>
      <c r="I2718">
        <v>2</v>
      </c>
      <c r="J2718">
        <v>15</v>
      </c>
      <c r="K2718">
        <f>Table1[[#This Row],[Quantity]]*Table1[[#This Row],[Unit_Price]]</f>
        <v>6068</v>
      </c>
      <c r="L2718">
        <f>Table1[[#This Row],[Quantity]]*Table1[[#This Row],[Cost]]</f>
        <v>3640.8</v>
      </c>
      <c r="M2718">
        <f>Table1[[#This Row],[Sales]]-Table1[[#This Row],[Total_Cost]]</f>
        <v>2427.1999999999998</v>
      </c>
      <c r="N2718" s="1">
        <f>Table1[[#This Row],[Profit]]/Table1[[#This Row],[Sales]]</f>
        <v>0.39999999999999997</v>
      </c>
      <c r="O2718" t="str">
        <f>TEXT(Table1[[#This Row],[Order_Date]],"mmmm")</f>
        <v>July</v>
      </c>
      <c r="P2718">
        <f>YEAR(Table1[[#This Row],[Order_Date]])</f>
        <v>2024</v>
      </c>
      <c r="Q2718" t="str">
        <f>"Q"&amp;ROUNDUP(MONTH(Table1[[#This Row],[Order_Date]])/3,0)</f>
        <v>Q3</v>
      </c>
    </row>
    <row r="2719" spans="1:17" x14ac:dyDescent="0.25">
      <c r="A2719" t="s">
        <v>4457</v>
      </c>
      <c r="B2719" t="s">
        <v>613</v>
      </c>
      <c r="C2719" t="s">
        <v>3712</v>
      </c>
      <c r="D2719" t="s">
        <v>21</v>
      </c>
      <c r="E2719" t="str">
        <f>_xlfn.XLOOKUP(Table1[[#This Row],[Product_ID]],[1]!Table1[Product_ID],[1]!Table1[Product_Name])</f>
        <v>Electronics Product 77</v>
      </c>
      <c r="F2719" t="str">
        <f>_xlfn.XLOOKUP(Table1[[#This Row],[Product_ID]],[1]!Table1[Product_ID],[1]!Table1[Category])</f>
        <v>Electronics</v>
      </c>
      <c r="G2719">
        <f>_xlfn.XLOOKUP(Table1[[#This Row],[Product_ID]],[1]!Table1[Product_ID],[1]!Table1[Unit_Price])</f>
        <v>42787</v>
      </c>
      <c r="H2719">
        <f>_xlfn.XLOOKUP(Table1[[#This Row],[Product_ID]],[1]!Table1[Product_ID],[1]!Table1[Cost])</f>
        <v>29950.9</v>
      </c>
      <c r="I2719">
        <v>5</v>
      </c>
      <c r="J2719">
        <v>20</v>
      </c>
      <c r="K2719">
        <f>Table1[[#This Row],[Quantity]]*Table1[[#This Row],[Unit_Price]]</f>
        <v>213935</v>
      </c>
      <c r="L2719">
        <f>Table1[[#This Row],[Quantity]]*Table1[[#This Row],[Cost]]</f>
        <v>149754.5</v>
      </c>
      <c r="M2719">
        <f>Table1[[#This Row],[Sales]]-Table1[[#This Row],[Total_Cost]]</f>
        <v>64180.5</v>
      </c>
      <c r="N2719" s="1">
        <f>Table1[[#This Row],[Profit]]/Table1[[#This Row],[Sales]]</f>
        <v>0.3</v>
      </c>
      <c r="O2719" t="str">
        <f>TEXT(Table1[[#This Row],[Order_Date]],"mmmm")</f>
        <v>May</v>
      </c>
      <c r="P2719">
        <f>YEAR(Table1[[#This Row],[Order_Date]])</f>
        <v>2025</v>
      </c>
      <c r="Q2719" t="str">
        <f>"Q"&amp;ROUNDUP(MONTH(Table1[[#This Row],[Order_Date]])/3,0)</f>
        <v>Q2</v>
      </c>
    </row>
    <row r="2720" spans="1:17" x14ac:dyDescent="0.25">
      <c r="A2720" t="s">
        <v>4458</v>
      </c>
      <c r="B2720" t="s">
        <v>820</v>
      </c>
      <c r="C2720" t="s">
        <v>1498</v>
      </c>
      <c r="D2720" t="s">
        <v>223</v>
      </c>
      <c r="E2720" t="str">
        <f>_xlfn.XLOOKUP(Table1[[#This Row],[Product_ID]],[1]!Table1[Product_ID],[1]!Table1[Product_Name])</f>
        <v>Clothing Product 48</v>
      </c>
      <c r="F2720" t="str">
        <f>_xlfn.XLOOKUP(Table1[[#This Row],[Product_ID]],[1]!Table1[Product_ID],[1]!Table1[Category])</f>
        <v>Clothing</v>
      </c>
      <c r="G2720">
        <f>_xlfn.XLOOKUP(Table1[[#This Row],[Product_ID]],[1]!Table1[Product_ID],[1]!Table1[Unit_Price])</f>
        <v>2190</v>
      </c>
      <c r="H2720">
        <f>_xlfn.XLOOKUP(Table1[[#This Row],[Product_ID]],[1]!Table1[Product_ID],[1]!Table1[Cost])</f>
        <v>1095</v>
      </c>
      <c r="I2720">
        <v>3</v>
      </c>
      <c r="J2720">
        <v>10</v>
      </c>
      <c r="K2720">
        <f>Table1[[#This Row],[Quantity]]*Table1[[#This Row],[Unit_Price]]</f>
        <v>6570</v>
      </c>
      <c r="L2720">
        <f>Table1[[#This Row],[Quantity]]*Table1[[#This Row],[Cost]]</f>
        <v>3285</v>
      </c>
      <c r="M2720">
        <f>Table1[[#This Row],[Sales]]-Table1[[#This Row],[Total_Cost]]</f>
        <v>3285</v>
      </c>
      <c r="N2720" s="1">
        <f>Table1[[#This Row],[Profit]]/Table1[[#This Row],[Sales]]</f>
        <v>0.5</v>
      </c>
      <c r="O2720" t="str">
        <f>TEXT(Table1[[#This Row],[Order_Date]],"mmmm")</f>
        <v>October</v>
      </c>
      <c r="P2720">
        <f>YEAR(Table1[[#This Row],[Order_Date]])</f>
        <v>2025</v>
      </c>
      <c r="Q2720" t="str">
        <f>"Q"&amp;ROUNDUP(MONTH(Table1[[#This Row],[Order_Date]])/3,0)</f>
        <v>Q4</v>
      </c>
    </row>
    <row r="2721" spans="1:17" x14ac:dyDescent="0.25">
      <c r="A2721" t="s">
        <v>4459</v>
      </c>
      <c r="B2721" t="s">
        <v>438</v>
      </c>
      <c r="C2721" t="s">
        <v>3754</v>
      </c>
      <c r="D2721" t="s">
        <v>908</v>
      </c>
      <c r="E2721" t="str">
        <f>_xlfn.XLOOKUP(Table1[[#This Row],[Product_ID]],[1]!Table1[Product_ID],[1]!Table1[Product_Name])</f>
        <v>Beauty Product 41</v>
      </c>
      <c r="F2721" t="str">
        <f>_xlfn.XLOOKUP(Table1[[#This Row],[Product_ID]],[1]!Table1[Product_ID],[1]!Table1[Category])</f>
        <v>Beauty</v>
      </c>
      <c r="G2721">
        <f>_xlfn.XLOOKUP(Table1[[#This Row],[Product_ID]],[1]!Table1[Product_ID],[1]!Table1[Unit_Price])</f>
        <v>2433</v>
      </c>
      <c r="H2721">
        <f>_xlfn.XLOOKUP(Table1[[#This Row],[Product_ID]],[1]!Table1[Product_ID],[1]!Table1[Cost])</f>
        <v>1216.5</v>
      </c>
      <c r="I2721">
        <v>4</v>
      </c>
      <c r="J2721">
        <v>20</v>
      </c>
      <c r="K2721">
        <f>Table1[[#This Row],[Quantity]]*Table1[[#This Row],[Unit_Price]]</f>
        <v>9732</v>
      </c>
      <c r="L2721">
        <f>Table1[[#This Row],[Quantity]]*Table1[[#This Row],[Cost]]</f>
        <v>4866</v>
      </c>
      <c r="M2721">
        <f>Table1[[#This Row],[Sales]]-Table1[[#This Row],[Total_Cost]]</f>
        <v>4866</v>
      </c>
      <c r="N2721" s="1">
        <f>Table1[[#This Row],[Profit]]/Table1[[#This Row],[Sales]]</f>
        <v>0.5</v>
      </c>
      <c r="O2721" t="str">
        <f>TEXT(Table1[[#This Row],[Order_Date]],"mmmm")</f>
        <v>October</v>
      </c>
      <c r="P2721">
        <f>YEAR(Table1[[#This Row],[Order_Date]])</f>
        <v>2024</v>
      </c>
      <c r="Q2721" t="str">
        <f>"Q"&amp;ROUNDUP(MONTH(Table1[[#This Row],[Order_Date]])/3,0)</f>
        <v>Q4</v>
      </c>
    </row>
    <row r="2722" spans="1:17" x14ac:dyDescent="0.25">
      <c r="A2722" t="s">
        <v>4460</v>
      </c>
      <c r="B2722" t="s">
        <v>590</v>
      </c>
      <c r="C2722" t="s">
        <v>4461</v>
      </c>
      <c r="D2722" t="s">
        <v>426</v>
      </c>
      <c r="E2722" t="str">
        <f>_xlfn.XLOOKUP(Table1[[#This Row],[Product_ID]],[1]!Table1[Product_ID],[1]!Table1[Product_Name])</f>
        <v>Clothing Product 95</v>
      </c>
      <c r="F2722" t="str">
        <f>_xlfn.XLOOKUP(Table1[[#This Row],[Product_ID]],[1]!Table1[Product_ID],[1]!Table1[Category])</f>
        <v>Clothing</v>
      </c>
      <c r="G2722">
        <f>_xlfn.XLOOKUP(Table1[[#This Row],[Product_ID]],[1]!Table1[Product_ID],[1]!Table1[Unit_Price])</f>
        <v>4520</v>
      </c>
      <c r="H2722">
        <f>_xlfn.XLOOKUP(Table1[[#This Row],[Product_ID]],[1]!Table1[Product_ID],[1]!Table1[Cost])</f>
        <v>3164</v>
      </c>
      <c r="I2722">
        <v>1</v>
      </c>
      <c r="J2722">
        <v>10</v>
      </c>
      <c r="K2722">
        <f>Table1[[#This Row],[Quantity]]*Table1[[#This Row],[Unit_Price]]</f>
        <v>4520</v>
      </c>
      <c r="L2722">
        <f>Table1[[#This Row],[Quantity]]*Table1[[#This Row],[Cost]]</f>
        <v>3164</v>
      </c>
      <c r="M2722">
        <f>Table1[[#This Row],[Sales]]-Table1[[#This Row],[Total_Cost]]</f>
        <v>1356</v>
      </c>
      <c r="N2722" s="1">
        <f>Table1[[#This Row],[Profit]]/Table1[[#This Row],[Sales]]</f>
        <v>0.3</v>
      </c>
      <c r="O2722" t="str">
        <f>TEXT(Table1[[#This Row],[Order_Date]],"mmmm")</f>
        <v>November</v>
      </c>
      <c r="P2722">
        <f>YEAR(Table1[[#This Row],[Order_Date]])</f>
        <v>2025</v>
      </c>
      <c r="Q2722" t="str">
        <f>"Q"&amp;ROUNDUP(MONTH(Table1[[#This Row],[Order_Date]])/3,0)</f>
        <v>Q4</v>
      </c>
    </row>
    <row r="2723" spans="1:17" x14ac:dyDescent="0.25">
      <c r="A2723" t="s">
        <v>4462</v>
      </c>
      <c r="B2723" t="s">
        <v>2680</v>
      </c>
      <c r="C2723" t="s">
        <v>2029</v>
      </c>
      <c r="D2723" t="s">
        <v>502</v>
      </c>
      <c r="E2723" t="str">
        <f>_xlfn.XLOOKUP(Table1[[#This Row],[Product_ID]],[1]!Table1[Product_ID],[1]!Table1[Product_Name])</f>
        <v>Beauty Product 42</v>
      </c>
      <c r="F2723" t="str">
        <f>_xlfn.XLOOKUP(Table1[[#This Row],[Product_ID]],[1]!Table1[Product_ID],[1]!Table1[Category])</f>
        <v>Beauty</v>
      </c>
      <c r="G2723">
        <f>_xlfn.XLOOKUP(Table1[[#This Row],[Product_ID]],[1]!Table1[Product_ID],[1]!Table1[Unit_Price])</f>
        <v>2758</v>
      </c>
      <c r="H2723">
        <f>_xlfn.XLOOKUP(Table1[[#This Row],[Product_ID]],[1]!Table1[Product_ID],[1]!Table1[Cost])</f>
        <v>1379</v>
      </c>
      <c r="I2723">
        <v>4</v>
      </c>
      <c r="J2723">
        <v>10</v>
      </c>
      <c r="K2723">
        <f>Table1[[#This Row],[Quantity]]*Table1[[#This Row],[Unit_Price]]</f>
        <v>11032</v>
      </c>
      <c r="L2723">
        <f>Table1[[#This Row],[Quantity]]*Table1[[#This Row],[Cost]]</f>
        <v>5516</v>
      </c>
      <c r="M2723">
        <f>Table1[[#This Row],[Sales]]-Table1[[#This Row],[Total_Cost]]</f>
        <v>5516</v>
      </c>
      <c r="N2723" s="1">
        <f>Table1[[#This Row],[Profit]]/Table1[[#This Row],[Sales]]</f>
        <v>0.5</v>
      </c>
      <c r="O2723" t="str">
        <f>TEXT(Table1[[#This Row],[Order_Date]],"mmmm")</f>
        <v>July</v>
      </c>
      <c r="P2723">
        <f>YEAR(Table1[[#This Row],[Order_Date]])</f>
        <v>2024</v>
      </c>
      <c r="Q2723" t="str">
        <f>"Q"&amp;ROUNDUP(MONTH(Table1[[#This Row],[Order_Date]])/3,0)</f>
        <v>Q3</v>
      </c>
    </row>
    <row r="2724" spans="1:17" x14ac:dyDescent="0.25">
      <c r="A2724" t="s">
        <v>4463</v>
      </c>
      <c r="B2724" t="s">
        <v>675</v>
      </c>
      <c r="C2724" t="s">
        <v>1394</v>
      </c>
      <c r="D2724" t="s">
        <v>119</v>
      </c>
      <c r="E2724" t="str">
        <f>_xlfn.XLOOKUP(Table1[[#This Row],[Product_ID]],[1]!Table1[Product_ID],[1]!Table1[Product_Name])</f>
        <v>Electronics Product 56</v>
      </c>
      <c r="F2724" t="str">
        <f>_xlfn.XLOOKUP(Table1[[#This Row],[Product_ID]],[1]!Table1[Product_ID],[1]!Table1[Category])</f>
        <v>Electronics</v>
      </c>
      <c r="G2724">
        <f>_xlfn.XLOOKUP(Table1[[#This Row],[Product_ID]],[1]!Table1[Product_ID],[1]!Table1[Unit_Price])</f>
        <v>18900</v>
      </c>
      <c r="H2724">
        <f>_xlfn.XLOOKUP(Table1[[#This Row],[Product_ID]],[1]!Table1[Product_ID],[1]!Table1[Cost])</f>
        <v>9450</v>
      </c>
      <c r="I2724">
        <v>1</v>
      </c>
      <c r="J2724">
        <v>0</v>
      </c>
      <c r="K2724">
        <f>Table1[[#This Row],[Quantity]]*Table1[[#This Row],[Unit_Price]]</f>
        <v>18900</v>
      </c>
      <c r="L2724">
        <f>Table1[[#This Row],[Quantity]]*Table1[[#This Row],[Cost]]</f>
        <v>9450</v>
      </c>
      <c r="M2724">
        <f>Table1[[#This Row],[Sales]]-Table1[[#This Row],[Total_Cost]]</f>
        <v>9450</v>
      </c>
      <c r="N2724" s="1">
        <f>Table1[[#This Row],[Profit]]/Table1[[#This Row],[Sales]]</f>
        <v>0.5</v>
      </c>
      <c r="O2724" t="str">
        <f>TEXT(Table1[[#This Row],[Order_Date]],"mmmm")</f>
        <v>September</v>
      </c>
      <c r="P2724">
        <f>YEAR(Table1[[#This Row],[Order_Date]])</f>
        <v>2024</v>
      </c>
      <c r="Q2724" t="str">
        <f>"Q"&amp;ROUNDUP(MONTH(Table1[[#This Row],[Order_Date]])/3,0)</f>
        <v>Q3</v>
      </c>
    </row>
    <row r="2725" spans="1:17" x14ac:dyDescent="0.25">
      <c r="A2725" t="s">
        <v>4464</v>
      </c>
      <c r="B2725" t="s">
        <v>832</v>
      </c>
      <c r="C2725" t="s">
        <v>4076</v>
      </c>
      <c r="D2725" t="s">
        <v>659</v>
      </c>
      <c r="E2725" t="str">
        <f>_xlfn.XLOOKUP(Table1[[#This Row],[Product_ID]],[1]!Table1[Product_ID],[1]!Table1[Product_Name])</f>
        <v>Beauty Product 43</v>
      </c>
      <c r="F2725" t="str">
        <f>_xlfn.XLOOKUP(Table1[[#This Row],[Product_ID]],[1]!Table1[Product_ID],[1]!Table1[Category])</f>
        <v>Beauty</v>
      </c>
      <c r="G2725">
        <f>_xlfn.XLOOKUP(Table1[[#This Row],[Product_ID]],[1]!Table1[Product_ID],[1]!Table1[Unit_Price])</f>
        <v>1637</v>
      </c>
      <c r="H2725">
        <f>_xlfn.XLOOKUP(Table1[[#This Row],[Product_ID]],[1]!Table1[Product_ID],[1]!Table1[Cost])</f>
        <v>818.5</v>
      </c>
      <c r="I2725">
        <v>1</v>
      </c>
      <c r="J2725">
        <v>10</v>
      </c>
      <c r="K2725">
        <f>Table1[[#This Row],[Quantity]]*Table1[[#This Row],[Unit_Price]]</f>
        <v>1637</v>
      </c>
      <c r="L2725">
        <f>Table1[[#This Row],[Quantity]]*Table1[[#This Row],[Cost]]</f>
        <v>818.5</v>
      </c>
      <c r="M2725">
        <f>Table1[[#This Row],[Sales]]-Table1[[#This Row],[Total_Cost]]</f>
        <v>818.5</v>
      </c>
      <c r="N2725" s="1">
        <f>Table1[[#This Row],[Profit]]/Table1[[#This Row],[Sales]]</f>
        <v>0.5</v>
      </c>
      <c r="O2725" t="str">
        <f>TEXT(Table1[[#This Row],[Order_Date]],"mmmm")</f>
        <v>January</v>
      </c>
      <c r="P2725">
        <f>YEAR(Table1[[#This Row],[Order_Date]])</f>
        <v>2025</v>
      </c>
      <c r="Q2725" t="str">
        <f>"Q"&amp;ROUNDUP(MONTH(Table1[[#This Row],[Order_Date]])/3,0)</f>
        <v>Q1</v>
      </c>
    </row>
    <row r="2726" spans="1:17" x14ac:dyDescent="0.25">
      <c r="A2726" t="s">
        <v>4465</v>
      </c>
      <c r="B2726" t="s">
        <v>1543</v>
      </c>
      <c r="C2726" t="s">
        <v>1323</v>
      </c>
      <c r="D2726" t="s">
        <v>223</v>
      </c>
      <c r="E2726" t="str">
        <f>_xlfn.XLOOKUP(Table1[[#This Row],[Product_ID]],[1]!Table1[Product_ID],[1]!Table1[Product_Name])</f>
        <v>Clothing Product 48</v>
      </c>
      <c r="F2726" t="str">
        <f>_xlfn.XLOOKUP(Table1[[#This Row],[Product_ID]],[1]!Table1[Product_ID],[1]!Table1[Category])</f>
        <v>Clothing</v>
      </c>
      <c r="G2726">
        <f>_xlfn.XLOOKUP(Table1[[#This Row],[Product_ID]],[1]!Table1[Product_ID],[1]!Table1[Unit_Price])</f>
        <v>2190</v>
      </c>
      <c r="H2726">
        <f>_xlfn.XLOOKUP(Table1[[#This Row],[Product_ID]],[1]!Table1[Product_ID],[1]!Table1[Cost])</f>
        <v>1095</v>
      </c>
      <c r="I2726">
        <v>2</v>
      </c>
      <c r="J2726">
        <v>0</v>
      </c>
      <c r="K2726">
        <f>Table1[[#This Row],[Quantity]]*Table1[[#This Row],[Unit_Price]]</f>
        <v>4380</v>
      </c>
      <c r="L2726">
        <f>Table1[[#This Row],[Quantity]]*Table1[[#This Row],[Cost]]</f>
        <v>2190</v>
      </c>
      <c r="M2726">
        <f>Table1[[#This Row],[Sales]]-Table1[[#This Row],[Total_Cost]]</f>
        <v>2190</v>
      </c>
      <c r="N2726" s="1">
        <f>Table1[[#This Row],[Profit]]/Table1[[#This Row],[Sales]]</f>
        <v>0.5</v>
      </c>
      <c r="O2726" t="str">
        <f>TEXT(Table1[[#This Row],[Order_Date]],"mmmm")</f>
        <v>June</v>
      </c>
      <c r="P2726">
        <f>YEAR(Table1[[#This Row],[Order_Date]])</f>
        <v>2024</v>
      </c>
      <c r="Q2726" t="str">
        <f>"Q"&amp;ROUNDUP(MONTH(Table1[[#This Row],[Order_Date]])/3,0)</f>
        <v>Q2</v>
      </c>
    </row>
    <row r="2727" spans="1:17" x14ac:dyDescent="0.25">
      <c r="A2727" t="s">
        <v>4466</v>
      </c>
      <c r="B2727" t="s">
        <v>2665</v>
      </c>
      <c r="C2727" t="s">
        <v>358</v>
      </c>
      <c r="D2727" t="s">
        <v>598</v>
      </c>
      <c r="E2727" t="str">
        <f>_xlfn.XLOOKUP(Table1[[#This Row],[Product_ID]],[1]!Table1[Product_ID],[1]!Table1[Product_Name])</f>
        <v>Clothing Product 84</v>
      </c>
      <c r="F2727" t="str">
        <f>_xlfn.XLOOKUP(Table1[[#This Row],[Product_ID]],[1]!Table1[Product_ID],[1]!Table1[Category])</f>
        <v>Clothing</v>
      </c>
      <c r="G2727">
        <f>_xlfn.XLOOKUP(Table1[[#This Row],[Product_ID]],[1]!Table1[Product_ID],[1]!Table1[Unit_Price])</f>
        <v>3921</v>
      </c>
      <c r="H2727">
        <f>_xlfn.XLOOKUP(Table1[[#This Row],[Product_ID]],[1]!Table1[Product_ID],[1]!Table1[Cost])</f>
        <v>2352.6</v>
      </c>
      <c r="I2727">
        <v>1</v>
      </c>
      <c r="J2727">
        <v>5</v>
      </c>
      <c r="K2727">
        <f>Table1[[#This Row],[Quantity]]*Table1[[#This Row],[Unit_Price]]</f>
        <v>3921</v>
      </c>
      <c r="L2727">
        <f>Table1[[#This Row],[Quantity]]*Table1[[#This Row],[Cost]]</f>
        <v>2352.6</v>
      </c>
      <c r="M2727">
        <f>Table1[[#This Row],[Sales]]-Table1[[#This Row],[Total_Cost]]</f>
        <v>1568.4</v>
      </c>
      <c r="N2727" s="1">
        <f>Table1[[#This Row],[Profit]]/Table1[[#This Row],[Sales]]</f>
        <v>0.4</v>
      </c>
      <c r="O2727" t="str">
        <f>TEXT(Table1[[#This Row],[Order_Date]],"mmmm")</f>
        <v>September</v>
      </c>
      <c r="P2727">
        <f>YEAR(Table1[[#This Row],[Order_Date]])</f>
        <v>2024</v>
      </c>
      <c r="Q2727" t="str">
        <f>"Q"&amp;ROUNDUP(MONTH(Table1[[#This Row],[Order_Date]])/3,0)</f>
        <v>Q3</v>
      </c>
    </row>
    <row r="2728" spans="1:17" x14ac:dyDescent="0.25">
      <c r="A2728" t="s">
        <v>4467</v>
      </c>
      <c r="B2728" t="s">
        <v>1821</v>
      </c>
      <c r="C2728" t="s">
        <v>2057</v>
      </c>
      <c r="D2728" t="s">
        <v>127</v>
      </c>
      <c r="E2728" t="str">
        <f>_xlfn.XLOOKUP(Table1[[#This Row],[Product_ID]],[1]!Table1[Product_ID],[1]!Table1[Product_Name])</f>
        <v>Sports Product 75</v>
      </c>
      <c r="F2728" t="str">
        <f>_xlfn.XLOOKUP(Table1[[#This Row],[Product_ID]],[1]!Table1[Product_ID],[1]!Table1[Category])</f>
        <v>Sports</v>
      </c>
      <c r="G2728">
        <f>_xlfn.XLOOKUP(Table1[[#This Row],[Product_ID]],[1]!Table1[Product_ID],[1]!Table1[Unit_Price])</f>
        <v>5435</v>
      </c>
      <c r="H2728">
        <f>_xlfn.XLOOKUP(Table1[[#This Row],[Product_ID]],[1]!Table1[Product_ID],[1]!Table1[Cost])</f>
        <v>3804.5</v>
      </c>
      <c r="I2728">
        <v>2</v>
      </c>
      <c r="J2728">
        <v>20</v>
      </c>
      <c r="K2728">
        <f>Table1[[#This Row],[Quantity]]*Table1[[#This Row],[Unit_Price]]</f>
        <v>10870</v>
      </c>
      <c r="L2728">
        <f>Table1[[#This Row],[Quantity]]*Table1[[#This Row],[Cost]]</f>
        <v>7609</v>
      </c>
      <c r="M2728">
        <f>Table1[[#This Row],[Sales]]-Table1[[#This Row],[Total_Cost]]</f>
        <v>3261</v>
      </c>
      <c r="N2728" s="1">
        <f>Table1[[#This Row],[Profit]]/Table1[[#This Row],[Sales]]</f>
        <v>0.3</v>
      </c>
      <c r="O2728" t="str">
        <f>TEXT(Table1[[#This Row],[Order_Date]],"mmmm")</f>
        <v>September</v>
      </c>
      <c r="P2728">
        <f>YEAR(Table1[[#This Row],[Order_Date]])</f>
        <v>2024</v>
      </c>
      <c r="Q2728" t="str">
        <f>"Q"&amp;ROUNDUP(MONTH(Table1[[#This Row],[Order_Date]])/3,0)</f>
        <v>Q3</v>
      </c>
    </row>
    <row r="2729" spans="1:17" x14ac:dyDescent="0.25">
      <c r="A2729" t="s">
        <v>4468</v>
      </c>
      <c r="B2729" t="s">
        <v>1074</v>
      </c>
      <c r="C2729" t="s">
        <v>1777</v>
      </c>
      <c r="D2729" t="s">
        <v>999</v>
      </c>
      <c r="E2729" t="str">
        <f>_xlfn.XLOOKUP(Table1[[#This Row],[Product_ID]],[1]!Table1[Product_ID],[1]!Table1[Product_Name])</f>
        <v>Beauty Product 51</v>
      </c>
      <c r="F2729" t="str">
        <f>_xlfn.XLOOKUP(Table1[[#This Row],[Product_ID]],[1]!Table1[Product_ID],[1]!Table1[Category])</f>
        <v>Beauty</v>
      </c>
      <c r="G2729">
        <f>_xlfn.XLOOKUP(Table1[[#This Row],[Product_ID]],[1]!Table1[Product_ID],[1]!Table1[Unit_Price])</f>
        <v>1507</v>
      </c>
      <c r="H2729">
        <f>_xlfn.XLOOKUP(Table1[[#This Row],[Product_ID]],[1]!Table1[Product_ID],[1]!Table1[Cost])</f>
        <v>753.5</v>
      </c>
      <c r="I2729">
        <v>3</v>
      </c>
      <c r="J2729">
        <v>0</v>
      </c>
      <c r="K2729">
        <f>Table1[[#This Row],[Quantity]]*Table1[[#This Row],[Unit_Price]]</f>
        <v>4521</v>
      </c>
      <c r="L2729">
        <f>Table1[[#This Row],[Quantity]]*Table1[[#This Row],[Cost]]</f>
        <v>2260.5</v>
      </c>
      <c r="M2729">
        <f>Table1[[#This Row],[Sales]]-Table1[[#This Row],[Total_Cost]]</f>
        <v>2260.5</v>
      </c>
      <c r="N2729" s="1">
        <f>Table1[[#This Row],[Profit]]/Table1[[#This Row],[Sales]]</f>
        <v>0.5</v>
      </c>
      <c r="O2729" t="str">
        <f>TEXT(Table1[[#This Row],[Order_Date]],"mmmm")</f>
        <v>May</v>
      </c>
      <c r="P2729">
        <f>YEAR(Table1[[#This Row],[Order_Date]])</f>
        <v>2024</v>
      </c>
      <c r="Q2729" t="str">
        <f>"Q"&amp;ROUNDUP(MONTH(Table1[[#This Row],[Order_Date]])/3,0)</f>
        <v>Q2</v>
      </c>
    </row>
    <row r="2730" spans="1:17" x14ac:dyDescent="0.25">
      <c r="A2730" t="s">
        <v>4469</v>
      </c>
      <c r="B2730" t="s">
        <v>1715</v>
      </c>
      <c r="C2730" t="s">
        <v>1409</v>
      </c>
      <c r="D2730" t="s">
        <v>104</v>
      </c>
      <c r="E2730" t="str">
        <f>_xlfn.XLOOKUP(Table1[[#This Row],[Product_ID]],[1]!Table1[Product_ID],[1]!Table1[Product_Name])</f>
        <v>Electronics Product 72</v>
      </c>
      <c r="F2730" t="str">
        <f>_xlfn.XLOOKUP(Table1[[#This Row],[Product_ID]],[1]!Table1[Product_ID],[1]!Table1[Category])</f>
        <v>Electronics</v>
      </c>
      <c r="G2730">
        <f>_xlfn.XLOOKUP(Table1[[#This Row],[Product_ID]],[1]!Table1[Product_ID],[1]!Table1[Unit_Price])</f>
        <v>27555</v>
      </c>
      <c r="H2730">
        <f>_xlfn.XLOOKUP(Table1[[#This Row],[Product_ID]],[1]!Table1[Product_ID],[1]!Table1[Cost])</f>
        <v>19288.5</v>
      </c>
      <c r="I2730">
        <v>1</v>
      </c>
      <c r="J2730">
        <v>20</v>
      </c>
      <c r="K2730">
        <f>Table1[[#This Row],[Quantity]]*Table1[[#This Row],[Unit_Price]]</f>
        <v>27555</v>
      </c>
      <c r="L2730">
        <f>Table1[[#This Row],[Quantity]]*Table1[[#This Row],[Cost]]</f>
        <v>19288.5</v>
      </c>
      <c r="M2730">
        <f>Table1[[#This Row],[Sales]]-Table1[[#This Row],[Total_Cost]]</f>
        <v>8266.5</v>
      </c>
      <c r="N2730" s="1">
        <f>Table1[[#This Row],[Profit]]/Table1[[#This Row],[Sales]]</f>
        <v>0.3</v>
      </c>
      <c r="O2730" t="str">
        <f>TEXT(Table1[[#This Row],[Order_Date]],"mmmm")</f>
        <v>July</v>
      </c>
      <c r="P2730">
        <f>YEAR(Table1[[#This Row],[Order_Date]])</f>
        <v>2025</v>
      </c>
      <c r="Q2730" t="str">
        <f>"Q"&amp;ROUNDUP(MONTH(Table1[[#This Row],[Order_Date]])/3,0)</f>
        <v>Q3</v>
      </c>
    </row>
    <row r="2731" spans="1:17" x14ac:dyDescent="0.25">
      <c r="A2731" t="s">
        <v>4470</v>
      </c>
      <c r="B2731" t="s">
        <v>1393</v>
      </c>
      <c r="C2731" t="s">
        <v>607</v>
      </c>
      <c r="D2731" t="s">
        <v>115</v>
      </c>
      <c r="E2731" t="str">
        <f>_xlfn.XLOOKUP(Table1[[#This Row],[Product_ID]],[1]!Table1[Product_ID],[1]!Table1[Product_Name])</f>
        <v>Beauty Product 85</v>
      </c>
      <c r="F2731" t="str">
        <f>_xlfn.XLOOKUP(Table1[[#This Row],[Product_ID]],[1]!Table1[Product_ID],[1]!Table1[Category])</f>
        <v>Beauty</v>
      </c>
      <c r="G2731">
        <f>_xlfn.XLOOKUP(Table1[[#This Row],[Product_ID]],[1]!Table1[Product_ID],[1]!Table1[Unit_Price])</f>
        <v>1436</v>
      </c>
      <c r="H2731">
        <f>_xlfn.XLOOKUP(Table1[[#This Row],[Product_ID]],[1]!Table1[Product_ID],[1]!Table1[Cost])</f>
        <v>1005.2</v>
      </c>
      <c r="I2731">
        <v>4</v>
      </c>
      <c r="J2731">
        <v>5</v>
      </c>
      <c r="K2731">
        <f>Table1[[#This Row],[Quantity]]*Table1[[#This Row],[Unit_Price]]</f>
        <v>5744</v>
      </c>
      <c r="L2731">
        <f>Table1[[#This Row],[Quantity]]*Table1[[#This Row],[Cost]]</f>
        <v>4020.8</v>
      </c>
      <c r="M2731">
        <f>Table1[[#This Row],[Sales]]-Table1[[#This Row],[Total_Cost]]</f>
        <v>1723.1999999999998</v>
      </c>
      <c r="N2731" s="1">
        <f>Table1[[#This Row],[Profit]]/Table1[[#This Row],[Sales]]</f>
        <v>0.3</v>
      </c>
      <c r="O2731" t="str">
        <f>TEXT(Table1[[#This Row],[Order_Date]],"mmmm")</f>
        <v>February</v>
      </c>
      <c r="P2731">
        <f>YEAR(Table1[[#This Row],[Order_Date]])</f>
        <v>2025</v>
      </c>
      <c r="Q2731" t="str">
        <f>"Q"&amp;ROUNDUP(MONTH(Table1[[#This Row],[Order_Date]])/3,0)</f>
        <v>Q1</v>
      </c>
    </row>
    <row r="2732" spans="1:17" x14ac:dyDescent="0.25">
      <c r="A2732" t="s">
        <v>4471</v>
      </c>
      <c r="B2732" t="s">
        <v>2406</v>
      </c>
      <c r="C2732" t="s">
        <v>1950</v>
      </c>
      <c r="D2732" t="s">
        <v>567</v>
      </c>
      <c r="E2732" t="str">
        <f>_xlfn.XLOOKUP(Table1[[#This Row],[Product_ID]],[1]!Table1[Product_ID],[1]!Table1[Product_Name])</f>
        <v>Beauty Product 52</v>
      </c>
      <c r="F2732" t="str">
        <f>_xlfn.XLOOKUP(Table1[[#This Row],[Product_ID]],[1]!Table1[Product_ID],[1]!Table1[Category])</f>
        <v>Beauty</v>
      </c>
      <c r="G2732">
        <f>_xlfn.XLOOKUP(Table1[[#This Row],[Product_ID]],[1]!Table1[Product_ID],[1]!Table1[Unit_Price])</f>
        <v>192</v>
      </c>
      <c r="H2732">
        <f>_xlfn.XLOOKUP(Table1[[#This Row],[Product_ID]],[1]!Table1[Product_ID],[1]!Table1[Cost])</f>
        <v>96</v>
      </c>
      <c r="I2732">
        <v>5</v>
      </c>
      <c r="J2732">
        <v>0</v>
      </c>
      <c r="K2732">
        <f>Table1[[#This Row],[Quantity]]*Table1[[#This Row],[Unit_Price]]</f>
        <v>960</v>
      </c>
      <c r="L2732">
        <f>Table1[[#This Row],[Quantity]]*Table1[[#This Row],[Cost]]</f>
        <v>480</v>
      </c>
      <c r="M2732">
        <f>Table1[[#This Row],[Sales]]-Table1[[#This Row],[Total_Cost]]</f>
        <v>480</v>
      </c>
      <c r="N2732" s="1">
        <f>Table1[[#This Row],[Profit]]/Table1[[#This Row],[Sales]]</f>
        <v>0.5</v>
      </c>
      <c r="O2732" t="str">
        <f>TEXT(Table1[[#This Row],[Order_Date]],"mmmm")</f>
        <v>June</v>
      </c>
      <c r="P2732">
        <f>YEAR(Table1[[#This Row],[Order_Date]])</f>
        <v>2024</v>
      </c>
      <c r="Q2732" t="str">
        <f>"Q"&amp;ROUNDUP(MONTH(Table1[[#This Row],[Order_Date]])/3,0)</f>
        <v>Q2</v>
      </c>
    </row>
    <row r="2733" spans="1:17" x14ac:dyDescent="0.25">
      <c r="A2733" t="s">
        <v>4472</v>
      </c>
      <c r="B2733" t="s">
        <v>2434</v>
      </c>
      <c r="C2733" t="s">
        <v>2429</v>
      </c>
      <c r="D2733" t="s">
        <v>908</v>
      </c>
      <c r="E2733" t="str">
        <f>_xlfn.XLOOKUP(Table1[[#This Row],[Product_ID]],[1]!Table1[Product_ID],[1]!Table1[Product_Name])</f>
        <v>Beauty Product 41</v>
      </c>
      <c r="F2733" t="str">
        <f>_xlfn.XLOOKUP(Table1[[#This Row],[Product_ID]],[1]!Table1[Product_ID],[1]!Table1[Category])</f>
        <v>Beauty</v>
      </c>
      <c r="G2733">
        <f>_xlfn.XLOOKUP(Table1[[#This Row],[Product_ID]],[1]!Table1[Product_ID],[1]!Table1[Unit_Price])</f>
        <v>2433</v>
      </c>
      <c r="H2733">
        <f>_xlfn.XLOOKUP(Table1[[#This Row],[Product_ID]],[1]!Table1[Product_ID],[1]!Table1[Cost])</f>
        <v>1216.5</v>
      </c>
      <c r="I2733">
        <v>2</v>
      </c>
      <c r="J2733">
        <v>20</v>
      </c>
      <c r="K2733">
        <f>Table1[[#This Row],[Quantity]]*Table1[[#This Row],[Unit_Price]]</f>
        <v>4866</v>
      </c>
      <c r="L2733">
        <f>Table1[[#This Row],[Quantity]]*Table1[[#This Row],[Cost]]</f>
        <v>2433</v>
      </c>
      <c r="M2733">
        <f>Table1[[#This Row],[Sales]]-Table1[[#This Row],[Total_Cost]]</f>
        <v>2433</v>
      </c>
      <c r="N2733" s="1">
        <f>Table1[[#This Row],[Profit]]/Table1[[#This Row],[Sales]]</f>
        <v>0.5</v>
      </c>
      <c r="O2733" t="str">
        <f>TEXT(Table1[[#This Row],[Order_Date]],"mmmm")</f>
        <v>November</v>
      </c>
      <c r="P2733">
        <f>YEAR(Table1[[#This Row],[Order_Date]])</f>
        <v>2025</v>
      </c>
      <c r="Q2733" t="str">
        <f>"Q"&amp;ROUNDUP(MONTH(Table1[[#This Row],[Order_Date]])/3,0)</f>
        <v>Q4</v>
      </c>
    </row>
    <row r="2734" spans="1:17" x14ac:dyDescent="0.25">
      <c r="A2734" t="s">
        <v>4473</v>
      </c>
      <c r="B2734" t="s">
        <v>497</v>
      </c>
      <c r="C2734" t="s">
        <v>4474</v>
      </c>
      <c r="D2734" t="s">
        <v>81</v>
      </c>
      <c r="E2734" t="str">
        <f>_xlfn.XLOOKUP(Table1[[#This Row],[Product_ID]],[1]!Table1[Product_ID],[1]!Table1[Product_Name])</f>
        <v>Beauty Product 4</v>
      </c>
      <c r="F2734" t="str">
        <f>_xlfn.XLOOKUP(Table1[[#This Row],[Product_ID]],[1]!Table1[Product_ID],[1]!Table1[Category])</f>
        <v>Beauty</v>
      </c>
      <c r="G2734">
        <f>_xlfn.XLOOKUP(Table1[[#This Row],[Product_ID]],[1]!Table1[Product_ID],[1]!Table1[Unit_Price])</f>
        <v>591</v>
      </c>
      <c r="H2734">
        <f>_xlfn.XLOOKUP(Table1[[#This Row],[Product_ID]],[1]!Table1[Product_ID],[1]!Table1[Cost])</f>
        <v>354.6</v>
      </c>
      <c r="I2734">
        <v>2</v>
      </c>
      <c r="J2734">
        <v>5</v>
      </c>
      <c r="K2734">
        <f>Table1[[#This Row],[Quantity]]*Table1[[#This Row],[Unit_Price]]</f>
        <v>1182</v>
      </c>
      <c r="L2734">
        <f>Table1[[#This Row],[Quantity]]*Table1[[#This Row],[Cost]]</f>
        <v>709.2</v>
      </c>
      <c r="M2734">
        <f>Table1[[#This Row],[Sales]]-Table1[[#This Row],[Total_Cost]]</f>
        <v>472.79999999999995</v>
      </c>
      <c r="N2734" s="1">
        <f>Table1[[#This Row],[Profit]]/Table1[[#This Row],[Sales]]</f>
        <v>0.39999999999999997</v>
      </c>
      <c r="O2734" t="str">
        <f>TEXT(Table1[[#This Row],[Order_Date]],"mmmm")</f>
        <v>November</v>
      </c>
      <c r="P2734">
        <f>YEAR(Table1[[#This Row],[Order_Date]])</f>
        <v>2025</v>
      </c>
      <c r="Q2734" t="str">
        <f>"Q"&amp;ROUNDUP(MONTH(Table1[[#This Row],[Order_Date]])/3,0)</f>
        <v>Q4</v>
      </c>
    </row>
    <row r="2735" spans="1:17" x14ac:dyDescent="0.25">
      <c r="A2735" t="s">
        <v>4475</v>
      </c>
      <c r="B2735" t="s">
        <v>290</v>
      </c>
      <c r="C2735" t="s">
        <v>511</v>
      </c>
      <c r="D2735" t="s">
        <v>257</v>
      </c>
      <c r="E2735" t="str">
        <f>_xlfn.XLOOKUP(Table1[[#This Row],[Product_ID]],[1]!Table1[Product_ID],[1]!Table1[Product_Name])</f>
        <v>Beauty Product 3</v>
      </c>
      <c r="F2735" t="str">
        <f>_xlfn.XLOOKUP(Table1[[#This Row],[Product_ID]],[1]!Table1[Product_ID],[1]!Table1[Category])</f>
        <v>Beauty</v>
      </c>
      <c r="G2735">
        <f>_xlfn.XLOOKUP(Table1[[#This Row],[Product_ID]],[1]!Table1[Product_ID],[1]!Table1[Unit_Price])</f>
        <v>569</v>
      </c>
      <c r="H2735">
        <f>_xlfn.XLOOKUP(Table1[[#This Row],[Product_ID]],[1]!Table1[Product_ID],[1]!Table1[Cost])</f>
        <v>341.4</v>
      </c>
      <c r="I2735">
        <v>5</v>
      </c>
      <c r="J2735">
        <v>0</v>
      </c>
      <c r="K2735">
        <f>Table1[[#This Row],[Quantity]]*Table1[[#This Row],[Unit_Price]]</f>
        <v>2845</v>
      </c>
      <c r="L2735">
        <f>Table1[[#This Row],[Quantity]]*Table1[[#This Row],[Cost]]</f>
        <v>1707</v>
      </c>
      <c r="M2735">
        <f>Table1[[#This Row],[Sales]]-Table1[[#This Row],[Total_Cost]]</f>
        <v>1138</v>
      </c>
      <c r="N2735" s="1">
        <f>Table1[[#This Row],[Profit]]/Table1[[#This Row],[Sales]]</f>
        <v>0.4</v>
      </c>
      <c r="O2735" t="str">
        <f>TEXT(Table1[[#This Row],[Order_Date]],"mmmm")</f>
        <v>September</v>
      </c>
      <c r="P2735">
        <f>YEAR(Table1[[#This Row],[Order_Date]])</f>
        <v>2025</v>
      </c>
      <c r="Q2735" t="str">
        <f>"Q"&amp;ROUNDUP(MONTH(Table1[[#This Row],[Order_Date]])/3,0)</f>
        <v>Q3</v>
      </c>
    </row>
    <row r="2736" spans="1:17" x14ac:dyDescent="0.25">
      <c r="A2736" t="s">
        <v>4476</v>
      </c>
      <c r="B2736" t="s">
        <v>727</v>
      </c>
      <c r="C2736" t="s">
        <v>2756</v>
      </c>
      <c r="D2736" t="s">
        <v>119</v>
      </c>
      <c r="E2736" t="str">
        <f>_xlfn.XLOOKUP(Table1[[#This Row],[Product_ID]],[1]!Table1[Product_ID],[1]!Table1[Product_Name])</f>
        <v>Electronics Product 56</v>
      </c>
      <c r="F2736" t="str">
        <f>_xlfn.XLOOKUP(Table1[[#This Row],[Product_ID]],[1]!Table1[Product_ID],[1]!Table1[Category])</f>
        <v>Electronics</v>
      </c>
      <c r="G2736">
        <f>_xlfn.XLOOKUP(Table1[[#This Row],[Product_ID]],[1]!Table1[Product_ID],[1]!Table1[Unit_Price])</f>
        <v>18900</v>
      </c>
      <c r="H2736">
        <f>_xlfn.XLOOKUP(Table1[[#This Row],[Product_ID]],[1]!Table1[Product_ID],[1]!Table1[Cost])</f>
        <v>9450</v>
      </c>
      <c r="I2736">
        <v>3</v>
      </c>
      <c r="J2736">
        <v>5</v>
      </c>
      <c r="K2736">
        <f>Table1[[#This Row],[Quantity]]*Table1[[#This Row],[Unit_Price]]</f>
        <v>56700</v>
      </c>
      <c r="L2736">
        <f>Table1[[#This Row],[Quantity]]*Table1[[#This Row],[Cost]]</f>
        <v>28350</v>
      </c>
      <c r="M2736">
        <f>Table1[[#This Row],[Sales]]-Table1[[#This Row],[Total_Cost]]</f>
        <v>28350</v>
      </c>
      <c r="N2736" s="1">
        <f>Table1[[#This Row],[Profit]]/Table1[[#This Row],[Sales]]</f>
        <v>0.5</v>
      </c>
      <c r="O2736" t="str">
        <f>TEXT(Table1[[#This Row],[Order_Date]],"mmmm")</f>
        <v>April</v>
      </c>
      <c r="P2736">
        <f>YEAR(Table1[[#This Row],[Order_Date]])</f>
        <v>2024</v>
      </c>
      <c r="Q2736" t="str">
        <f>"Q"&amp;ROUNDUP(MONTH(Table1[[#This Row],[Order_Date]])/3,0)</f>
        <v>Q2</v>
      </c>
    </row>
    <row r="2737" spans="1:17" x14ac:dyDescent="0.25">
      <c r="A2737" t="s">
        <v>4477</v>
      </c>
      <c r="B2737" t="s">
        <v>900</v>
      </c>
      <c r="C2737" t="s">
        <v>1908</v>
      </c>
      <c r="D2737" t="s">
        <v>85</v>
      </c>
      <c r="E2737" t="str">
        <f>_xlfn.XLOOKUP(Table1[[#This Row],[Product_ID]],[1]!Table1[Product_ID],[1]!Table1[Product_Name])</f>
        <v>Clothing Product 63</v>
      </c>
      <c r="F2737" t="str">
        <f>_xlfn.XLOOKUP(Table1[[#This Row],[Product_ID]],[1]!Table1[Product_ID],[1]!Table1[Category])</f>
        <v>Clothing</v>
      </c>
      <c r="G2737">
        <f>_xlfn.XLOOKUP(Table1[[#This Row],[Product_ID]],[1]!Table1[Product_ID],[1]!Table1[Unit_Price])</f>
        <v>3643</v>
      </c>
      <c r="H2737">
        <f>_xlfn.XLOOKUP(Table1[[#This Row],[Product_ID]],[1]!Table1[Product_ID],[1]!Table1[Cost])</f>
        <v>2185.8000000000002</v>
      </c>
      <c r="I2737">
        <v>2</v>
      </c>
      <c r="J2737">
        <v>15</v>
      </c>
      <c r="K2737">
        <f>Table1[[#This Row],[Quantity]]*Table1[[#This Row],[Unit_Price]]</f>
        <v>7286</v>
      </c>
      <c r="L2737">
        <f>Table1[[#This Row],[Quantity]]*Table1[[#This Row],[Cost]]</f>
        <v>4371.6000000000004</v>
      </c>
      <c r="M2737">
        <f>Table1[[#This Row],[Sales]]-Table1[[#This Row],[Total_Cost]]</f>
        <v>2914.3999999999996</v>
      </c>
      <c r="N2737" s="1">
        <f>Table1[[#This Row],[Profit]]/Table1[[#This Row],[Sales]]</f>
        <v>0.39999999999999997</v>
      </c>
      <c r="O2737" t="str">
        <f>TEXT(Table1[[#This Row],[Order_Date]],"mmmm")</f>
        <v>January</v>
      </c>
      <c r="P2737">
        <f>YEAR(Table1[[#This Row],[Order_Date]])</f>
        <v>2025</v>
      </c>
      <c r="Q2737" t="str">
        <f>"Q"&amp;ROUNDUP(MONTH(Table1[[#This Row],[Order_Date]])/3,0)</f>
        <v>Q1</v>
      </c>
    </row>
    <row r="2738" spans="1:17" x14ac:dyDescent="0.25">
      <c r="A2738" t="s">
        <v>4478</v>
      </c>
      <c r="B2738" t="s">
        <v>580</v>
      </c>
      <c r="C2738" t="s">
        <v>2903</v>
      </c>
      <c r="D2738" t="s">
        <v>373</v>
      </c>
      <c r="E2738" t="str">
        <f>_xlfn.XLOOKUP(Table1[[#This Row],[Product_ID]],[1]!Table1[Product_ID],[1]!Table1[Product_Name])</f>
        <v>Sports Product 26</v>
      </c>
      <c r="F2738" t="str">
        <f>_xlfn.XLOOKUP(Table1[[#This Row],[Product_ID]],[1]!Table1[Product_ID],[1]!Table1[Category])</f>
        <v>Sports</v>
      </c>
      <c r="G2738">
        <f>_xlfn.XLOOKUP(Table1[[#This Row],[Product_ID]],[1]!Table1[Product_ID],[1]!Table1[Unit_Price])</f>
        <v>4882</v>
      </c>
      <c r="H2738">
        <f>_xlfn.XLOOKUP(Table1[[#This Row],[Product_ID]],[1]!Table1[Product_ID],[1]!Table1[Cost])</f>
        <v>2929.2</v>
      </c>
      <c r="I2738">
        <v>2</v>
      </c>
      <c r="J2738">
        <v>15</v>
      </c>
      <c r="K2738">
        <f>Table1[[#This Row],[Quantity]]*Table1[[#This Row],[Unit_Price]]</f>
        <v>9764</v>
      </c>
      <c r="L2738">
        <f>Table1[[#This Row],[Quantity]]*Table1[[#This Row],[Cost]]</f>
        <v>5858.4</v>
      </c>
      <c r="M2738">
        <f>Table1[[#This Row],[Sales]]-Table1[[#This Row],[Total_Cost]]</f>
        <v>3905.6000000000004</v>
      </c>
      <c r="N2738" s="1">
        <f>Table1[[#This Row],[Profit]]/Table1[[#This Row],[Sales]]</f>
        <v>0.4</v>
      </c>
      <c r="O2738" t="str">
        <f>TEXT(Table1[[#This Row],[Order_Date]],"mmmm")</f>
        <v>June</v>
      </c>
      <c r="P2738">
        <f>YEAR(Table1[[#This Row],[Order_Date]])</f>
        <v>2025</v>
      </c>
      <c r="Q2738" t="str">
        <f>"Q"&amp;ROUNDUP(MONTH(Table1[[#This Row],[Order_Date]])/3,0)</f>
        <v>Q2</v>
      </c>
    </row>
    <row r="2739" spans="1:17" x14ac:dyDescent="0.25">
      <c r="A2739" t="s">
        <v>4479</v>
      </c>
      <c r="B2739" t="s">
        <v>826</v>
      </c>
      <c r="C2739" t="s">
        <v>939</v>
      </c>
      <c r="D2739" t="s">
        <v>288</v>
      </c>
      <c r="E2739" t="str">
        <f>_xlfn.XLOOKUP(Table1[[#This Row],[Product_ID]],[1]!Table1[Product_ID],[1]!Table1[Product_Name])</f>
        <v>Clothing Product 81</v>
      </c>
      <c r="F2739" t="str">
        <f>_xlfn.XLOOKUP(Table1[[#This Row],[Product_ID]],[1]!Table1[Product_ID],[1]!Table1[Category])</f>
        <v>Clothing</v>
      </c>
      <c r="G2739">
        <f>_xlfn.XLOOKUP(Table1[[#This Row],[Product_ID]],[1]!Table1[Product_ID],[1]!Table1[Unit_Price])</f>
        <v>4046</v>
      </c>
      <c r="H2739">
        <f>_xlfn.XLOOKUP(Table1[[#This Row],[Product_ID]],[1]!Table1[Product_ID],[1]!Table1[Cost])</f>
        <v>2427.6</v>
      </c>
      <c r="I2739">
        <v>4</v>
      </c>
      <c r="J2739">
        <v>0</v>
      </c>
      <c r="K2739">
        <f>Table1[[#This Row],[Quantity]]*Table1[[#This Row],[Unit_Price]]</f>
        <v>16184</v>
      </c>
      <c r="L2739">
        <f>Table1[[#This Row],[Quantity]]*Table1[[#This Row],[Cost]]</f>
        <v>9710.4</v>
      </c>
      <c r="M2739">
        <f>Table1[[#This Row],[Sales]]-Table1[[#This Row],[Total_Cost]]</f>
        <v>6473.6</v>
      </c>
      <c r="N2739" s="1">
        <f>Table1[[#This Row],[Profit]]/Table1[[#This Row],[Sales]]</f>
        <v>0.4</v>
      </c>
      <c r="O2739" t="str">
        <f>TEXT(Table1[[#This Row],[Order_Date]],"mmmm")</f>
        <v>January</v>
      </c>
      <c r="P2739">
        <f>YEAR(Table1[[#This Row],[Order_Date]])</f>
        <v>2024</v>
      </c>
      <c r="Q2739" t="str">
        <f>"Q"&amp;ROUNDUP(MONTH(Table1[[#This Row],[Order_Date]])/3,0)</f>
        <v>Q1</v>
      </c>
    </row>
    <row r="2740" spans="1:17" x14ac:dyDescent="0.25">
      <c r="A2740" t="s">
        <v>4480</v>
      </c>
      <c r="B2740" t="s">
        <v>1530</v>
      </c>
      <c r="C2740" t="s">
        <v>1128</v>
      </c>
      <c r="D2740" t="s">
        <v>49</v>
      </c>
      <c r="E2740" t="str">
        <f>_xlfn.XLOOKUP(Table1[[#This Row],[Product_ID]],[1]!Table1[Product_ID],[1]!Table1[Product_Name])</f>
        <v>Sports Product 65</v>
      </c>
      <c r="F2740" t="str">
        <f>_xlfn.XLOOKUP(Table1[[#This Row],[Product_ID]],[1]!Table1[Product_ID],[1]!Table1[Category])</f>
        <v>Sports</v>
      </c>
      <c r="G2740">
        <f>_xlfn.XLOOKUP(Table1[[#This Row],[Product_ID]],[1]!Table1[Product_ID],[1]!Table1[Unit_Price])</f>
        <v>4421</v>
      </c>
      <c r="H2740">
        <f>_xlfn.XLOOKUP(Table1[[#This Row],[Product_ID]],[1]!Table1[Product_ID],[1]!Table1[Cost])</f>
        <v>3094.7</v>
      </c>
      <c r="I2740">
        <v>2</v>
      </c>
      <c r="J2740">
        <v>15</v>
      </c>
      <c r="K2740">
        <f>Table1[[#This Row],[Quantity]]*Table1[[#This Row],[Unit_Price]]</f>
        <v>8842</v>
      </c>
      <c r="L2740">
        <f>Table1[[#This Row],[Quantity]]*Table1[[#This Row],[Cost]]</f>
        <v>6189.4</v>
      </c>
      <c r="M2740">
        <f>Table1[[#This Row],[Sales]]-Table1[[#This Row],[Total_Cost]]</f>
        <v>2652.6000000000004</v>
      </c>
      <c r="N2740" s="1">
        <f>Table1[[#This Row],[Profit]]/Table1[[#This Row],[Sales]]</f>
        <v>0.30000000000000004</v>
      </c>
      <c r="O2740" t="str">
        <f>TEXT(Table1[[#This Row],[Order_Date]],"mmmm")</f>
        <v>October</v>
      </c>
      <c r="P2740">
        <f>YEAR(Table1[[#This Row],[Order_Date]])</f>
        <v>2025</v>
      </c>
      <c r="Q2740" t="str">
        <f>"Q"&amp;ROUNDUP(MONTH(Table1[[#This Row],[Order_Date]])/3,0)</f>
        <v>Q4</v>
      </c>
    </row>
    <row r="2741" spans="1:17" x14ac:dyDescent="0.25">
      <c r="A2741" t="s">
        <v>4481</v>
      </c>
      <c r="B2741" t="s">
        <v>319</v>
      </c>
      <c r="C2741" t="s">
        <v>2883</v>
      </c>
      <c r="D2741" t="s">
        <v>85</v>
      </c>
      <c r="E2741" t="str">
        <f>_xlfn.XLOOKUP(Table1[[#This Row],[Product_ID]],[1]!Table1[Product_ID],[1]!Table1[Product_Name])</f>
        <v>Clothing Product 63</v>
      </c>
      <c r="F2741" t="str">
        <f>_xlfn.XLOOKUP(Table1[[#This Row],[Product_ID]],[1]!Table1[Product_ID],[1]!Table1[Category])</f>
        <v>Clothing</v>
      </c>
      <c r="G2741">
        <f>_xlfn.XLOOKUP(Table1[[#This Row],[Product_ID]],[1]!Table1[Product_ID],[1]!Table1[Unit_Price])</f>
        <v>3643</v>
      </c>
      <c r="H2741">
        <f>_xlfn.XLOOKUP(Table1[[#This Row],[Product_ID]],[1]!Table1[Product_ID],[1]!Table1[Cost])</f>
        <v>2185.8000000000002</v>
      </c>
      <c r="I2741">
        <v>4</v>
      </c>
      <c r="J2741">
        <v>15</v>
      </c>
      <c r="K2741">
        <f>Table1[[#This Row],[Quantity]]*Table1[[#This Row],[Unit_Price]]</f>
        <v>14572</v>
      </c>
      <c r="L2741">
        <f>Table1[[#This Row],[Quantity]]*Table1[[#This Row],[Cost]]</f>
        <v>8743.2000000000007</v>
      </c>
      <c r="M2741">
        <f>Table1[[#This Row],[Sales]]-Table1[[#This Row],[Total_Cost]]</f>
        <v>5828.7999999999993</v>
      </c>
      <c r="N2741" s="1">
        <f>Table1[[#This Row],[Profit]]/Table1[[#This Row],[Sales]]</f>
        <v>0.39999999999999997</v>
      </c>
      <c r="O2741" t="str">
        <f>TEXT(Table1[[#This Row],[Order_Date]],"mmmm")</f>
        <v>June</v>
      </c>
      <c r="P2741">
        <f>YEAR(Table1[[#This Row],[Order_Date]])</f>
        <v>2024</v>
      </c>
      <c r="Q2741" t="str">
        <f>"Q"&amp;ROUNDUP(MONTH(Table1[[#This Row],[Order_Date]])/3,0)</f>
        <v>Q2</v>
      </c>
    </row>
    <row r="2742" spans="1:17" x14ac:dyDescent="0.25">
      <c r="A2742" t="s">
        <v>4482</v>
      </c>
      <c r="B2742" t="s">
        <v>1890</v>
      </c>
      <c r="C2742" t="s">
        <v>3943</v>
      </c>
      <c r="D2742" t="s">
        <v>37</v>
      </c>
      <c r="E2742" t="str">
        <f>_xlfn.XLOOKUP(Table1[[#This Row],[Product_ID]],[1]!Table1[Product_ID],[1]!Table1[Product_Name])</f>
        <v>Home &amp; Kitchen Product 46</v>
      </c>
      <c r="F2742" t="str">
        <f>_xlfn.XLOOKUP(Table1[[#This Row],[Product_ID]],[1]!Table1[Product_ID],[1]!Table1[Category])</f>
        <v>Home &amp; Kitchen</v>
      </c>
      <c r="G2742">
        <f>_xlfn.XLOOKUP(Table1[[#This Row],[Product_ID]],[1]!Table1[Product_ID],[1]!Table1[Unit_Price])</f>
        <v>10604</v>
      </c>
      <c r="H2742">
        <f>_xlfn.XLOOKUP(Table1[[#This Row],[Product_ID]],[1]!Table1[Product_ID],[1]!Table1[Cost])</f>
        <v>5302</v>
      </c>
      <c r="I2742">
        <v>1</v>
      </c>
      <c r="J2742">
        <v>15</v>
      </c>
      <c r="K2742">
        <f>Table1[[#This Row],[Quantity]]*Table1[[#This Row],[Unit_Price]]</f>
        <v>10604</v>
      </c>
      <c r="L2742">
        <f>Table1[[#This Row],[Quantity]]*Table1[[#This Row],[Cost]]</f>
        <v>5302</v>
      </c>
      <c r="M2742">
        <f>Table1[[#This Row],[Sales]]-Table1[[#This Row],[Total_Cost]]</f>
        <v>5302</v>
      </c>
      <c r="N2742" s="1">
        <f>Table1[[#This Row],[Profit]]/Table1[[#This Row],[Sales]]</f>
        <v>0.5</v>
      </c>
      <c r="O2742" t="str">
        <f>TEXT(Table1[[#This Row],[Order_Date]],"mmmm")</f>
        <v>July</v>
      </c>
      <c r="P2742">
        <f>YEAR(Table1[[#This Row],[Order_Date]])</f>
        <v>2025</v>
      </c>
      <c r="Q2742" t="str">
        <f>"Q"&amp;ROUNDUP(MONTH(Table1[[#This Row],[Order_Date]])/3,0)</f>
        <v>Q3</v>
      </c>
    </row>
    <row r="2743" spans="1:17" x14ac:dyDescent="0.25">
      <c r="A2743" t="s">
        <v>4483</v>
      </c>
      <c r="B2743" t="s">
        <v>2015</v>
      </c>
      <c r="C2743" t="s">
        <v>1848</v>
      </c>
      <c r="D2743" t="s">
        <v>381</v>
      </c>
      <c r="E2743" t="str">
        <f>_xlfn.XLOOKUP(Table1[[#This Row],[Product_ID]],[1]!Table1[Product_ID],[1]!Table1[Product_Name])</f>
        <v>Electronics Product 59</v>
      </c>
      <c r="F2743" t="str">
        <f>_xlfn.XLOOKUP(Table1[[#This Row],[Product_ID]],[1]!Table1[Product_ID],[1]!Table1[Category])</f>
        <v>Electronics</v>
      </c>
      <c r="G2743">
        <f>_xlfn.XLOOKUP(Table1[[#This Row],[Product_ID]],[1]!Table1[Product_ID],[1]!Table1[Unit_Price])</f>
        <v>39929</v>
      </c>
      <c r="H2743">
        <f>_xlfn.XLOOKUP(Table1[[#This Row],[Product_ID]],[1]!Table1[Product_ID],[1]!Table1[Cost])</f>
        <v>23957.4</v>
      </c>
      <c r="I2743">
        <v>3</v>
      </c>
      <c r="J2743">
        <v>0</v>
      </c>
      <c r="K2743">
        <f>Table1[[#This Row],[Quantity]]*Table1[[#This Row],[Unit_Price]]</f>
        <v>119787</v>
      </c>
      <c r="L2743">
        <f>Table1[[#This Row],[Quantity]]*Table1[[#This Row],[Cost]]</f>
        <v>71872.200000000012</v>
      </c>
      <c r="M2743">
        <f>Table1[[#This Row],[Sales]]-Table1[[#This Row],[Total_Cost]]</f>
        <v>47914.799999999988</v>
      </c>
      <c r="N2743" s="1">
        <f>Table1[[#This Row],[Profit]]/Table1[[#This Row],[Sales]]</f>
        <v>0.39999999999999991</v>
      </c>
      <c r="O2743" t="str">
        <f>TEXT(Table1[[#This Row],[Order_Date]],"mmmm")</f>
        <v>April</v>
      </c>
      <c r="P2743">
        <f>YEAR(Table1[[#This Row],[Order_Date]])</f>
        <v>2024</v>
      </c>
      <c r="Q2743" t="str">
        <f>"Q"&amp;ROUNDUP(MONTH(Table1[[#This Row],[Order_Date]])/3,0)</f>
        <v>Q2</v>
      </c>
    </row>
    <row r="2744" spans="1:17" x14ac:dyDescent="0.25">
      <c r="A2744" t="s">
        <v>4484</v>
      </c>
      <c r="B2744" t="s">
        <v>1730</v>
      </c>
      <c r="C2744" t="s">
        <v>1637</v>
      </c>
      <c r="D2744" t="s">
        <v>822</v>
      </c>
      <c r="E2744" t="str">
        <f>_xlfn.XLOOKUP(Table1[[#This Row],[Product_ID]],[1]!Table1[Product_ID],[1]!Table1[Product_Name])</f>
        <v>Electronics Product 31</v>
      </c>
      <c r="F2744" t="str">
        <f>_xlfn.XLOOKUP(Table1[[#This Row],[Product_ID]],[1]!Table1[Product_ID],[1]!Table1[Category])</f>
        <v>Electronics</v>
      </c>
      <c r="G2744">
        <f>_xlfn.XLOOKUP(Table1[[#This Row],[Product_ID]],[1]!Table1[Product_ID],[1]!Table1[Unit_Price])</f>
        <v>34152</v>
      </c>
      <c r="H2744">
        <f>_xlfn.XLOOKUP(Table1[[#This Row],[Product_ID]],[1]!Table1[Product_ID],[1]!Table1[Cost])</f>
        <v>23906.400000000001</v>
      </c>
      <c r="I2744">
        <v>3</v>
      </c>
      <c r="J2744">
        <v>10</v>
      </c>
      <c r="K2744">
        <f>Table1[[#This Row],[Quantity]]*Table1[[#This Row],[Unit_Price]]</f>
        <v>102456</v>
      </c>
      <c r="L2744">
        <f>Table1[[#This Row],[Quantity]]*Table1[[#This Row],[Cost]]</f>
        <v>71719.200000000012</v>
      </c>
      <c r="M2744">
        <f>Table1[[#This Row],[Sales]]-Table1[[#This Row],[Total_Cost]]</f>
        <v>30736.799999999988</v>
      </c>
      <c r="N2744" s="1">
        <f>Table1[[#This Row],[Profit]]/Table1[[#This Row],[Sales]]</f>
        <v>0.29999999999999988</v>
      </c>
      <c r="O2744" t="str">
        <f>TEXT(Table1[[#This Row],[Order_Date]],"mmmm")</f>
        <v>April</v>
      </c>
      <c r="P2744">
        <f>YEAR(Table1[[#This Row],[Order_Date]])</f>
        <v>2025</v>
      </c>
      <c r="Q2744" t="str">
        <f>"Q"&amp;ROUNDUP(MONTH(Table1[[#This Row],[Order_Date]])/3,0)</f>
        <v>Q2</v>
      </c>
    </row>
    <row r="2745" spans="1:17" x14ac:dyDescent="0.25">
      <c r="A2745" t="s">
        <v>4485</v>
      </c>
      <c r="B2745" t="s">
        <v>2281</v>
      </c>
      <c r="C2745" t="s">
        <v>3160</v>
      </c>
      <c r="D2745" t="s">
        <v>570</v>
      </c>
      <c r="E2745" t="str">
        <f>_xlfn.XLOOKUP(Table1[[#This Row],[Product_ID]],[1]!Table1[Product_ID],[1]!Table1[Product_Name])</f>
        <v>Electronics Product 87</v>
      </c>
      <c r="F2745" t="str">
        <f>_xlfn.XLOOKUP(Table1[[#This Row],[Product_ID]],[1]!Table1[Product_ID],[1]!Table1[Category])</f>
        <v>Electronics</v>
      </c>
      <c r="G2745">
        <f>_xlfn.XLOOKUP(Table1[[#This Row],[Product_ID]],[1]!Table1[Product_ID],[1]!Table1[Unit_Price])</f>
        <v>25216</v>
      </c>
      <c r="H2745">
        <f>_xlfn.XLOOKUP(Table1[[#This Row],[Product_ID]],[1]!Table1[Product_ID],[1]!Table1[Cost])</f>
        <v>17651.2</v>
      </c>
      <c r="I2745">
        <v>2</v>
      </c>
      <c r="J2745">
        <v>5</v>
      </c>
      <c r="K2745">
        <f>Table1[[#This Row],[Quantity]]*Table1[[#This Row],[Unit_Price]]</f>
        <v>50432</v>
      </c>
      <c r="L2745">
        <f>Table1[[#This Row],[Quantity]]*Table1[[#This Row],[Cost]]</f>
        <v>35302.400000000001</v>
      </c>
      <c r="M2745">
        <f>Table1[[#This Row],[Sales]]-Table1[[#This Row],[Total_Cost]]</f>
        <v>15129.599999999999</v>
      </c>
      <c r="N2745" s="1">
        <f>Table1[[#This Row],[Profit]]/Table1[[#This Row],[Sales]]</f>
        <v>0.3</v>
      </c>
      <c r="O2745" t="str">
        <f>TEXT(Table1[[#This Row],[Order_Date]],"mmmm")</f>
        <v>December</v>
      </c>
      <c r="P2745">
        <f>YEAR(Table1[[#This Row],[Order_Date]])</f>
        <v>2025</v>
      </c>
      <c r="Q2745" t="str">
        <f>"Q"&amp;ROUNDUP(MONTH(Table1[[#This Row],[Order_Date]])/3,0)</f>
        <v>Q4</v>
      </c>
    </row>
    <row r="2746" spans="1:17" x14ac:dyDescent="0.25">
      <c r="A2746" t="s">
        <v>4486</v>
      </c>
      <c r="B2746" t="s">
        <v>924</v>
      </c>
      <c r="C2746" t="s">
        <v>1094</v>
      </c>
      <c r="D2746" t="s">
        <v>409</v>
      </c>
      <c r="E2746" t="str">
        <f>_xlfn.XLOOKUP(Table1[[#This Row],[Product_ID]],[1]!Table1[Product_ID],[1]!Table1[Product_Name])</f>
        <v>Home &amp; Kitchen Product 68</v>
      </c>
      <c r="F2746" t="str">
        <f>_xlfn.XLOOKUP(Table1[[#This Row],[Product_ID]],[1]!Table1[Product_ID],[1]!Table1[Category])</f>
        <v>Home &amp; Kitchen</v>
      </c>
      <c r="G2746">
        <f>_xlfn.XLOOKUP(Table1[[#This Row],[Product_ID]],[1]!Table1[Product_ID],[1]!Table1[Unit_Price])</f>
        <v>7252</v>
      </c>
      <c r="H2746">
        <f>_xlfn.XLOOKUP(Table1[[#This Row],[Product_ID]],[1]!Table1[Product_ID],[1]!Table1[Cost])</f>
        <v>3626</v>
      </c>
      <c r="I2746">
        <v>5</v>
      </c>
      <c r="J2746">
        <v>5</v>
      </c>
      <c r="K2746">
        <f>Table1[[#This Row],[Quantity]]*Table1[[#This Row],[Unit_Price]]</f>
        <v>36260</v>
      </c>
      <c r="L2746">
        <f>Table1[[#This Row],[Quantity]]*Table1[[#This Row],[Cost]]</f>
        <v>18130</v>
      </c>
      <c r="M2746">
        <f>Table1[[#This Row],[Sales]]-Table1[[#This Row],[Total_Cost]]</f>
        <v>18130</v>
      </c>
      <c r="N2746" s="1">
        <f>Table1[[#This Row],[Profit]]/Table1[[#This Row],[Sales]]</f>
        <v>0.5</v>
      </c>
      <c r="O2746" t="str">
        <f>TEXT(Table1[[#This Row],[Order_Date]],"mmmm")</f>
        <v>December</v>
      </c>
      <c r="P2746">
        <f>YEAR(Table1[[#This Row],[Order_Date]])</f>
        <v>2025</v>
      </c>
      <c r="Q2746" t="str">
        <f>"Q"&amp;ROUNDUP(MONTH(Table1[[#This Row],[Order_Date]])/3,0)</f>
        <v>Q4</v>
      </c>
    </row>
    <row r="2747" spans="1:17" x14ac:dyDescent="0.25">
      <c r="A2747" t="s">
        <v>4487</v>
      </c>
      <c r="B2747" t="s">
        <v>151</v>
      </c>
      <c r="C2747" t="s">
        <v>460</v>
      </c>
      <c r="D2747" t="s">
        <v>257</v>
      </c>
      <c r="E2747" t="str">
        <f>_xlfn.XLOOKUP(Table1[[#This Row],[Product_ID]],[1]!Table1[Product_ID],[1]!Table1[Product_Name])</f>
        <v>Beauty Product 3</v>
      </c>
      <c r="F2747" t="str">
        <f>_xlfn.XLOOKUP(Table1[[#This Row],[Product_ID]],[1]!Table1[Product_ID],[1]!Table1[Category])</f>
        <v>Beauty</v>
      </c>
      <c r="G2747">
        <f>_xlfn.XLOOKUP(Table1[[#This Row],[Product_ID]],[1]!Table1[Product_ID],[1]!Table1[Unit_Price])</f>
        <v>569</v>
      </c>
      <c r="H2747">
        <f>_xlfn.XLOOKUP(Table1[[#This Row],[Product_ID]],[1]!Table1[Product_ID],[1]!Table1[Cost])</f>
        <v>341.4</v>
      </c>
      <c r="I2747">
        <v>1</v>
      </c>
      <c r="J2747">
        <v>10</v>
      </c>
      <c r="K2747">
        <f>Table1[[#This Row],[Quantity]]*Table1[[#This Row],[Unit_Price]]</f>
        <v>569</v>
      </c>
      <c r="L2747">
        <f>Table1[[#This Row],[Quantity]]*Table1[[#This Row],[Cost]]</f>
        <v>341.4</v>
      </c>
      <c r="M2747">
        <f>Table1[[#This Row],[Sales]]-Table1[[#This Row],[Total_Cost]]</f>
        <v>227.60000000000002</v>
      </c>
      <c r="N2747" s="1">
        <f>Table1[[#This Row],[Profit]]/Table1[[#This Row],[Sales]]</f>
        <v>0.4</v>
      </c>
      <c r="O2747" t="str">
        <f>TEXT(Table1[[#This Row],[Order_Date]],"mmmm")</f>
        <v>January</v>
      </c>
      <c r="P2747">
        <f>YEAR(Table1[[#This Row],[Order_Date]])</f>
        <v>2025</v>
      </c>
      <c r="Q2747" t="str">
        <f>"Q"&amp;ROUNDUP(MONTH(Table1[[#This Row],[Order_Date]])/3,0)</f>
        <v>Q1</v>
      </c>
    </row>
    <row r="2748" spans="1:17" x14ac:dyDescent="0.25">
      <c r="A2748" t="s">
        <v>4488</v>
      </c>
      <c r="B2748" t="s">
        <v>483</v>
      </c>
      <c r="C2748" t="s">
        <v>3102</v>
      </c>
      <c r="D2748" t="s">
        <v>327</v>
      </c>
      <c r="E2748" t="str">
        <f>_xlfn.XLOOKUP(Table1[[#This Row],[Product_ID]],[1]!Table1[Product_ID],[1]!Table1[Product_Name])</f>
        <v>Electronics Product 55</v>
      </c>
      <c r="F2748" t="str">
        <f>_xlfn.XLOOKUP(Table1[[#This Row],[Product_ID]],[1]!Table1[Product_ID],[1]!Table1[Category])</f>
        <v>Electronics</v>
      </c>
      <c r="G2748">
        <f>_xlfn.XLOOKUP(Table1[[#This Row],[Product_ID]],[1]!Table1[Product_ID],[1]!Table1[Unit_Price])</f>
        <v>6621</v>
      </c>
      <c r="H2748">
        <f>_xlfn.XLOOKUP(Table1[[#This Row],[Product_ID]],[1]!Table1[Product_ID],[1]!Table1[Cost])</f>
        <v>3972.6</v>
      </c>
      <c r="I2748">
        <v>3</v>
      </c>
      <c r="J2748">
        <v>20</v>
      </c>
      <c r="K2748">
        <f>Table1[[#This Row],[Quantity]]*Table1[[#This Row],[Unit_Price]]</f>
        <v>19863</v>
      </c>
      <c r="L2748">
        <f>Table1[[#This Row],[Quantity]]*Table1[[#This Row],[Cost]]</f>
        <v>11917.8</v>
      </c>
      <c r="M2748">
        <f>Table1[[#This Row],[Sales]]-Table1[[#This Row],[Total_Cost]]</f>
        <v>7945.2000000000007</v>
      </c>
      <c r="N2748" s="1">
        <f>Table1[[#This Row],[Profit]]/Table1[[#This Row],[Sales]]</f>
        <v>0.4</v>
      </c>
      <c r="O2748" t="str">
        <f>TEXT(Table1[[#This Row],[Order_Date]],"mmmm")</f>
        <v>July</v>
      </c>
      <c r="P2748">
        <f>YEAR(Table1[[#This Row],[Order_Date]])</f>
        <v>2025</v>
      </c>
      <c r="Q2748" t="str">
        <f>"Q"&amp;ROUNDUP(MONTH(Table1[[#This Row],[Order_Date]])/3,0)</f>
        <v>Q3</v>
      </c>
    </row>
    <row r="2749" spans="1:17" x14ac:dyDescent="0.25">
      <c r="A2749" t="s">
        <v>4489</v>
      </c>
      <c r="B2749" t="s">
        <v>1784</v>
      </c>
      <c r="C2749" t="s">
        <v>2602</v>
      </c>
      <c r="D2749" t="s">
        <v>59</v>
      </c>
      <c r="E2749" t="str">
        <f>_xlfn.XLOOKUP(Table1[[#This Row],[Product_ID]],[1]!Table1[Product_ID],[1]!Table1[Product_Name])</f>
        <v>Sports Product 23</v>
      </c>
      <c r="F2749" t="str">
        <f>_xlfn.XLOOKUP(Table1[[#This Row],[Product_ID]],[1]!Table1[Product_ID],[1]!Table1[Category])</f>
        <v>Sports</v>
      </c>
      <c r="G2749">
        <f>_xlfn.XLOOKUP(Table1[[#This Row],[Product_ID]],[1]!Table1[Product_ID],[1]!Table1[Unit_Price])</f>
        <v>4437</v>
      </c>
      <c r="H2749">
        <f>_xlfn.XLOOKUP(Table1[[#This Row],[Product_ID]],[1]!Table1[Product_ID],[1]!Table1[Cost])</f>
        <v>2662.2</v>
      </c>
      <c r="I2749">
        <v>4</v>
      </c>
      <c r="J2749">
        <v>20</v>
      </c>
      <c r="K2749">
        <f>Table1[[#This Row],[Quantity]]*Table1[[#This Row],[Unit_Price]]</f>
        <v>17748</v>
      </c>
      <c r="L2749">
        <f>Table1[[#This Row],[Quantity]]*Table1[[#This Row],[Cost]]</f>
        <v>10648.8</v>
      </c>
      <c r="M2749">
        <f>Table1[[#This Row],[Sales]]-Table1[[#This Row],[Total_Cost]]</f>
        <v>7099.2000000000007</v>
      </c>
      <c r="N2749" s="1">
        <f>Table1[[#This Row],[Profit]]/Table1[[#This Row],[Sales]]</f>
        <v>0.4</v>
      </c>
      <c r="O2749" t="str">
        <f>TEXT(Table1[[#This Row],[Order_Date]],"mmmm")</f>
        <v>January</v>
      </c>
      <c r="P2749">
        <f>YEAR(Table1[[#This Row],[Order_Date]])</f>
        <v>2024</v>
      </c>
      <c r="Q2749" t="str">
        <f>"Q"&amp;ROUNDUP(MONTH(Table1[[#This Row],[Order_Date]])/3,0)</f>
        <v>Q1</v>
      </c>
    </row>
    <row r="2750" spans="1:17" x14ac:dyDescent="0.25">
      <c r="A2750" t="s">
        <v>4490</v>
      </c>
      <c r="B2750" t="s">
        <v>1997</v>
      </c>
      <c r="C2750" t="s">
        <v>2132</v>
      </c>
      <c r="D2750" t="s">
        <v>17</v>
      </c>
      <c r="E2750" t="str">
        <f>_xlfn.XLOOKUP(Table1[[#This Row],[Product_ID]],[1]!Table1[Product_ID],[1]!Table1[Product_Name])</f>
        <v>Clothing Product 38</v>
      </c>
      <c r="F2750" t="str">
        <f>_xlfn.XLOOKUP(Table1[[#This Row],[Product_ID]],[1]!Table1[Product_ID],[1]!Table1[Category])</f>
        <v>Clothing</v>
      </c>
      <c r="G2750">
        <f>_xlfn.XLOOKUP(Table1[[#This Row],[Product_ID]],[1]!Table1[Product_ID],[1]!Table1[Unit_Price])</f>
        <v>413</v>
      </c>
      <c r="H2750">
        <f>_xlfn.XLOOKUP(Table1[[#This Row],[Product_ID]],[1]!Table1[Product_ID],[1]!Table1[Cost])</f>
        <v>247.8</v>
      </c>
      <c r="I2750">
        <v>2</v>
      </c>
      <c r="J2750">
        <v>15</v>
      </c>
      <c r="K2750">
        <f>Table1[[#This Row],[Quantity]]*Table1[[#This Row],[Unit_Price]]</f>
        <v>826</v>
      </c>
      <c r="L2750">
        <f>Table1[[#This Row],[Quantity]]*Table1[[#This Row],[Cost]]</f>
        <v>495.6</v>
      </c>
      <c r="M2750">
        <f>Table1[[#This Row],[Sales]]-Table1[[#This Row],[Total_Cost]]</f>
        <v>330.4</v>
      </c>
      <c r="N2750" s="1">
        <f>Table1[[#This Row],[Profit]]/Table1[[#This Row],[Sales]]</f>
        <v>0.39999999999999997</v>
      </c>
      <c r="O2750" t="str">
        <f>TEXT(Table1[[#This Row],[Order_Date]],"mmmm")</f>
        <v>April</v>
      </c>
      <c r="P2750">
        <f>YEAR(Table1[[#This Row],[Order_Date]])</f>
        <v>2025</v>
      </c>
      <c r="Q2750" t="str">
        <f>"Q"&amp;ROUNDUP(MONTH(Table1[[#This Row],[Order_Date]])/3,0)</f>
        <v>Q2</v>
      </c>
    </row>
    <row r="2751" spans="1:17" x14ac:dyDescent="0.25">
      <c r="A2751" t="s">
        <v>4491</v>
      </c>
      <c r="B2751" t="s">
        <v>4492</v>
      </c>
      <c r="C2751" t="s">
        <v>4493</v>
      </c>
      <c r="D2751" t="s">
        <v>63</v>
      </c>
      <c r="E2751" t="str">
        <f>_xlfn.XLOOKUP(Table1[[#This Row],[Product_ID]],[1]!Table1[Product_ID],[1]!Table1[Product_Name])</f>
        <v>Clothing Product 17</v>
      </c>
      <c r="F2751" t="str">
        <f>_xlfn.XLOOKUP(Table1[[#This Row],[Product_ID]],[1]!Table1[Product_ID],[1]!Table1[Category])</f>
        <v>Clothing</v>
      </c>
      <c r="G2751">
        <f>_xlfn.XLOOKUP(Table1[[#This Row],[Product_ID]],[1]!Table1[Product_ID],[1]!Table1[Unit_Price])</f>
        <v>978</v>
      </c>
      <c r="H2751">
        <f>_xlfn.XLOOKUP(Table1[[#This Row],[Product_ID]],[1]!Table1[Product_ID],[1]!Table1[Cost])</f>
        <v>684.6</v>
      </c>
      <c r="I2751">
        <v>5</v>
      </c>
      <c r="J2751">
        <v>0</v>
      </c>
      <c r="K2751">
        <f>Table1[[#This Row],[Quantity]]*Table1[[#This Row],[Unit_Price]]</f>
        <v>4890</v>
      </c>
      <c r="L2751">
        <f>Table1[[#This Row],[Quantity]]*Table1[[#This Row],[Cost]]</f>
        <v>3423</v>
      </c>
      <c r="M2751">
        <f>Table1[[#This Row],[Sales]]-Table1[[#This Row],[Total_Cost]]</f>
        <v>1467</v>
      </c>
      <c r="N2751" s="1">
        <f>Table1[[#This Row],[Profit]]/Table1[[#This Row],[Sales]]</f>
        <v>0.3</v>
      </c>
      <c r="O2751" t="str">
        <f>TEXT(Table1[[#This Row],[Order_Date]],"mmmm")</f>
        <v>May</v>
      </c>
      <c r="P2751">
        <f>YEAR(Table1[[#This Row],[Order_Date]])</f>
        <v>2025</v>
      </c>
      <c r="Q2751" t="str">
        <f>"Q"&amp;ROUNDUP(MONTH(Table1[[#This Row],[Order_Date]])/3,0)</f>
        <v>Q2</v>
      </c>
    </row>
    <row r="2752" spans="1:17" x14ac:dyDescent="0.25">
      <c r="A2752" t="s">
        <v>4494</v>
      </c>
      <c r="B2752" t="s">
        <v>1014</v>
      </c>
      <c r="C2752" t="s">
        <v>247</v>
      </c>
      <c r="D2752" t="s">
        <v>542</v>
      </c>
      <c r="E2752" t="str">
        <f>_xlfn.XLOOKUP(Table1[[#This Row],[Product_ID]],[1]!Table1[Product_ID],[1]!Table1[Product_Name])</f>
        <v>Home &amp; Kitchen Product 78</v>
      </c>
      <c r="F2752" t="str">
        <f>_xlfn.XLOOKUP(Table1[[#This Row],[Product_ID]],[1]!Table1[Product_ID],[1]!Table1[Category])</f>
        <v>Home &amp; Kitchen</v>
      </c>
      <c r="G2752">
        <f>_xlfn.XLOOKUP(Table1[[#This Row],[Product_ID]],[1]!Table1[Product_ID],[1]!Table1[Unit_Price])</f>
        <v>700</v>
      </c>
      <c r="H2752">
        <f>_xlfn.XLOOKUP(Table1[[#This Row],[Product_ID]],[1]!Table1[Product_ID],[1]!Table1[Cost])</f>
        <v>420</v>
      </c>
      <c r="I2752">
        <v>2</v>
      </c>
      <c r="J2752">
        <v>15</v>
      </c>
      <c r="K2752">
        <f>Table1[[#This Row],[Quantity]]*Table1[[#This Row],[Unit_Price]]</f>
        <v>1400</v>
      </c>
      <c r="L2752">
        <f>Table1[[#This Row],[Quantity]]*Table1[[#This Row],[Cost]]</f>
        <v>840</v>
      </c>
      <c r="M2752">
        <f>Table1[[#This Row],[Sales]]-Table1[[#This Row],[Total_Cost]]</f>
        <v>560</v>
      </c>
      <c r="N2752" s="1">
        <f>Table1[[#This Row],[Profit]]/Table1[[#This Row],[Sales]]</f>
        <v>0.4</v>
      </c>
      <c r="O2752" t="str">
        <f>TEXT(Table1[[#This Row],[Order_Date]],"mmmm")</f>
        <v>March</v>
      </c>
      <c r="P2752">
        <f>YEAR(Table1[[#This Row],[Order_Date]])</f>
        <v>2025</v>
      </c>
      <c r="Q2752" t="str">
        <f>"Q"&amp;ROUNDUP(MONTH(Table1[[#This Row],[Order_Date]])/3,0)</f>
        <v>Q1</v>
      </c>
    </row>
    <row r="2753" spans="1:17" x14ac:dyDescent="0.25">
      <c r="A2753" t="s">
        <v>4495</v>
      </c>
      <c r="B2753" t="s">
        <v>1427</v>
      </c>
      <c r="C2753" t="s">
        <v>959</v>
      </c>
      <c r="D2753" t="s">
        <v>476</v>
      </c>
      <c r="E2753" t="str">
        <f>_xlfn.XLOOKUP(Table1[[#This Row],[Product_ID]],[1]!Table1[Product_ID],[1]!Table1[Product_Name])</f>
        <v>Electronics Product 22</v>
      </c>
      <c r="F2753" t="str">
        <f>_xlfn.XLOOKUP(Table1[[#This Row],[Product_ID]],[1]!Table1[Product_ID],[1]!Table1[Category])</f>
        <v>Electronics</v>
      </c>
      <c r="G2753">
        <f>_xlfn.XLOOKUP(Table1[[#This Row],[Product_ID]],[1]!Table1[Product_ID],[1]!Table1[Unit_Price])</f>
        <v>48755</v>
      </c>
      <c r="H2753">
        <f>_xlfn.XLOOKUP(Table1[[#This Row],[Product_ID]],[1]!Table1[Product_ID],[1]!Table1[Cost])</f>
        <v>29253</v>
      </c>
      <c r="I2753">
        <v>2</v>
      </c>
      <c r="J2753">
        <v>10</v>
      </c>
      <c r="K2753">
        <f>Table1[[#This Row],[Quantity]]*Table1[[#This Row],[Unit_Price]]</f>
        <v>97510</v>
      </c>
      <c r="L2753">
        <f>Table1[[#This Row],[Quantity]]*Table1[[#This Row],[Cost]]</f>
        <v>58506</v>
      </c>
      <c r="M2753">
        <f>Table1[[#This Row],[Sales]]-Table1[[#This Row],[Total_Cost]]</f>
        <v>39004</v>
      </c>
      <c r="N2753" s="1">
        <f>Table1[[#This Row],[Profit]]/Table1[[#This Row],[Sales]]</f>
        <v>0.4</v>
      </c>
      <c r="O2753" t="str">
        <f>TEXT(Table1[[#This Row],[Order_Date]],"mmmm")</f>
        <v>April</v>
      </c>
      <c r="P2753">
        <f>YEAR(Table1[[#This Row],[Order_Date]])</f>
        <v>2025</v>
      </c>
      <c r="Q2753" t="str">
        <f>"Q"&amp;ROUNDUP(MONTH(Table1[[#This Row],[Order_Date]])/3,0)</f>
        <v>Q2</v>
      </c>
    </row>
    <row r="2754" spans="1:17" x14ac:dyDescent="0.25">
      <c r="A2754" t="s">
        <v>4496</v>
      </c>
      <c r="B2754" t="s">
        <v>1439</v>
      </c>
      <c r="C2754" t="s">
        <v>3130</v>
      </c>
      <c r="D2754" t="s">
        <v>471</v>
      </c>
      <c r="E2754" t="str">
        <f>_xlfn.XLOOKUP(Table1[[#This Row],[Product_ID]],[1]!Table1[Product_ID],[1]!Table1[Product_Name])</f>
        <v>Sports Product 66</v>
      </c>
      <c r="F2754" t="str">
        <f>_xlfn.XLOOKUP(Table1[[#This Row],[Product_ID]],[1]!Table1[Product_ID],[1]!Table1[Category])</f>
        <v>Sports</v>
      </c>
      <c r="G2754">
        <f>_xlfn.XLOOKUP(Table1[[#This Row],[Product_ID]],[1]!Table1[Product_ID],[1]!Table1[Unit_Price])</f>
        <v>4711</v>
      </c>
      <c r="H2754">
        <f>_xlfn.XLOOKUP(Table1[[#This Row],[Product_ID]],[1]!Table1[Product_ID],[1]!Table1[Cost])</f>
        <v>2826.6</v>
      </c>
      <c r="I2754">
        <v>2</v>
      </c>
      <c r="J2754">
        <v>0</v>
      </c>
      <c r="K2754">
        <f>Table1[[#This Row],[Quantity]]*Table1[[#This Row],[Unit_Price]]</f>
        <v>9422</v>
      </c>
      <c r="L2754">
        <f>Table1[[#This Row],[Quantity]]*Table1[[#This Row],[Cost]]</f>
        <v>5653.2</v>
      </c>
      <c r="M2754">
        <f>Table1[[#This Row],[Sales]]-Table1[[#This Row],[Total_Cost]]</f>
        <v>3768.8</v>
      </c>
      <c r="N2754" s="1">
        <f>Table1[[#This Row],[Profit]]/Table1[[#This Row],[Sales]]</f>
        <v>0.4</v>
      </c>
      <c r="O2754" t="str">
        <f>TEXT(Table1[[#This Row],[Order_Date]],"mmmm")</f>
        <v>October</v>
      </c>
      <c r="P2754">
        <f>YEAR(Table1[[#This Row],[Order_Date]])</f>
        <v>2025</v>
      </c>
      <c r="Q2754" t="str">
        <f>"Q"&amp;ROUNDUP(MONTH(Table1[[#This Row],[Order_Date]])/3,0)</f>
        <v>Q4</v>
      </c>
    </row>
    <row r="2755" spans="1:17" x14ac:dyDescent="0.25">
      <c r="A2755" t="s">
        <v>4497</v>
      </c>
      <c r="B2755" t="s">
        <v>715</v>
      </c>
      <c r="C2755" t="s">
        <v>2312</v>
      </c>
      <c r="D2755" t="s">
        <v>96</v>
      </c>
      <c r="E2755" t="str">
        <f>_xlfn.XLOOKUP(Table1[[#This Row],[Product_ID]],[1]!Table1[Product_ID],[1]!Table1[Product_Name])</f>
        <v>Electronics Product 91</v>
      </c>
      <c r="F2755" t="str">
        <f>_xlfn.XLOOKUP(Table1[[#This Row],[Product_ID]],[1]!Table1[Product_ID],[1]!Table1[Category])</f>
        <v>Electronics</v>
      </c>
      <c r="G2755">
        <f>_xlfn.XLOOKUP(Table1[[#This Row],[Product_ID]],[1]!Table1[Product_ID],[1]!Table1[Unit_Price])</f>
        <v>45348</v>
      </c>
      <c r="H2755">
        <f>_xlfn.XLOOKUP(Table1[[#This Row],[Product_ID]],[1]!Table1[Product_ID],[1]!Table1[Cost])</f>
        <v>27208.799999999999</v>
      </c>
      <c r="I2755">
        <v>5</v>
      </c>
      <c r="J2755">
        <v>5</v>
      </c>
      <c r="K2755">
        <f>Table1[[#This Row],[Quantity]]*Table1[[#This Row],[Unit_Price]]</f>
        <v>226740</v>
      </c>
      <c r="L2755">
        <f>Table1[[#This Row],[Quantity]]*Table1[[#This Row],[Cost]]</f>
        <v>136044</v>
      </c>
      <c r="M2755">
        <f>Table1[[#This Row],[Sales]]-Table1[[#This Row],[Total_Cost]]</f>
        <v>90696</v>
      </c>
      <c r="N2755" s="1">
        <f>Table1[[#This Row],[Profit]]/Table1[[#This Row],[Sales]]</f>
        <v>0.4</v>
      </c>
      <c r="O2755" t="str">
        <f>TEXT(Table1[[#This Row],[Order_Date]],"mmmm")</f>
        <v>September</v>
      </c>
      <c r="P2755">
        <f>YEAR(Table1[[#This Row],[Order_Date]])</f>
        <v>2025</v>
      </c>
      <c r="Q2755" t="str">
        <f>"Q"&amp;ROUNDUP(MONTH(Table1[[#This Row],[Order_Date]])/3,0)</f>
        <v>Q3</v>
      </c>
    </row>
    <row r="2756" spans="1:17" x14ac:dyDescent="0.25">
      <c r="A2756" t="s">
        <v>4498</v>
      </c>
      <c r="B2756" t="s">
        <v>1571</v>
      </c>
      <c r="C2756" t="s">
        <v>423</v>
      </c>
      <c r="D2756" t="s">
        <v>175</v>
      </c>
      <c r="E2756" t="str">
        <f>_xlfn.XLOOKUP(Table1[[#This Row],[Product_ID]],[1]!Table1[Product_ID],[1]!Table1[Product_Name])</f>
        <v>Clothing Product 49</v>
      </c>
      <c r="F2756" t="str">
        <f>_xlfn.XLOOKUP(Table1[[#This Row],[Product_ID]],[1]!Table1[Product_ID],[1]!Table1[Category])</f>
        <v>Clothing</v>
      </c>
      <c r="G2756">
        <f>_xlfn.XLOOKUP(Table1[[#This Row],[Product_ID]],[1]!Table1[Product_ID],[1]!Table1[Unit_Price])</f>
        <v>4071</v>
      </c>
      <c r="H2756">
        <f>_xlfn.XLOOKUP(Table1[[#This Row],[Product_ID]],[1]!Table1[Product_ID],[1]!Table1[Cost])</f>
        <v>2442.6</v>
      </c>
      <c r="I2756">
        <v>3</v>
      </c>
      <c r="J2756">
        <v>20</v>
      </c>
      <c r="K2756">
        <f>Table1[[#This Row],[Quantity]]*Table1[[#This Row],[Unit_Price]]</f>
        <v>12213</v>
      </c>
      <c r="L2756">
        <f>Table1[[#This Row],[Quantity]]*Table1[[#This Row],[Cost]]</f>
        <v>7327.7999999999993</v>
      </c>
      <c r="M2756">
        <f>Table1[[#This Row],[Sales]]-Table1[[#This Row],[Total_Cost]]</f>
        <v>4885.2000000000007</v>
      </c>
      <c r="N2756" s="1">
        <f>Table1[[#This Row],[Profit]]/Table1[[#This Row],[Sales]]</f>
        <v>0.40000000000000008</v>
      </c>
      <c r="O2756" t="str">
        <f>TEXT(Table1[[#This Row],[Order_Date]],"mmmm")</f>
        <v>March</v>
      </c>
      <c r="P2756">
        <f>YEAR(Table1[[#This Row],[Order_Date]])</f>
        <v>2024</v>
      </c>
      <c r="Q2756" t="str">
        <f>"Q"&amp;ROUNDUP(MONTH(Table1[[#This Row],[Order_Date]])/3,0)</f>
        <v>Q1</v>
      </c>
    </row>
    <row r="2757" spans="1:17" x14ac:dyDescent="0.25">
      <c r="A2757" t="s">
        <v>4499</v>
      </c>
      <c r="B2757" t="s">
        <v>640</v>
      </c>
      <c r="C2757" t="s">
        <v>519</v>
      </c>
      <c r="D2757" t="s">
        <v>426</v>
      </c>
      <c r="E2757" t="str">
        <f>_xlfn.XLOOKUP(Table1[[#This Row],[Product_ID]],[1]!Table1[Product_ID],[1]!Table1[Product_Name])</f>
        <v>Clothing Product 95</v>
      </c>
      <c r="F2757" t="str">
        <f>_xlfn.XLOOKUP(Table1[[#This Row],[Product_ID]],[1]!Table1[Product_ID],[1]!Table1[Category])</f>
        <v>Clothing</v>
      </c>
      <c r="G2757">
        <f>_xlfn.XLOOKUP(Table1[[#This Row],[Product_ID]],[1]!Table1[Product_ID],[1]!Table1[Unit_Price])</f>
        <v>4520</v>
      </c>
      <c r="H2757">
        <f>_xlfn.XLOOKUP(Table1[[#This Row],[Product_ID]],[1]!Table1[Product_ID],[1]!Table1[Cost])</f>
        <v>3164</v>
      </c>
      <c r="I2757">
        <v>3</v>
      </c>
      <c r="J2757">
        <v>20</v>
      </c>
      <c r="K2757">
        <f>Table1[[#This Row],[Quantity]]*Table1[[#This Row],[Unit_Price]]</f>
        <v>13560</v>
      </c>
      <c r="L2757">
        <f>Table1[[#This Row],[Quantity]]*Table1[[#This Row],[Cost]]</f>
        <v>9492</v>
      </c>
      <c r="M2757">
        <f>Table1[[#This Row],[Sales]]-Table1[[#This Row],[Total_Cost]]</f>
        <v>4068</v>
      </c>
      <c r="N2757" s="1">
        <f>Table1[[#This Row],[Profit]]/Table1[[#This Row],[Sales]]</f>
        <v>0.3</v>
      </c>
      <c r="O2757" t="str">
        <f>TEXT(Table1[[#This Row],[Order_Date]],"mmmm")</f>
        <v>March</v>
      </c>
      <c r="P2757">
        <f>YEAR(Table1[[#This Row],[Order_Date]])</f>
        <v>2025</v>
      </c>
      <c r="Q2757" t="str">
        <f>"Q"&amp;ROUNDUP(MONTH(Table1[[#This Row],[Order_Date]])/3,0)</f>
        <v>Q1</v>
      </c>
    </row>
    <row r="2758" spans="1:17" x14ac:dyDescent="0.25">
      <c r="A2758" t="s">
        <v>4500</v>
      </c>
      <c r="B2758" t="s">
        <v>2534</v>
      </c>
      <c r="C2758" t="s">
        <v>1559</v>
      </c>
      <c r="D2758" t="s">
        <v>288</v>
      </c>
      <c r="E2758" t="str">
        <f>_xlfn.XLOOKUP(Table1[[#This Row],[Product_ID]],[1]!Table1[Product_ID],[1]!Table1[Product_Name])</f>
        <v>Clothing Product 81</v>
      </c>
      <c r="F2758" t="str">
        <f>_xlfn.XLOOKUP(Table1[[#This Row],[Product_ID]],[1]!Table1[Product_ID],[1]!Table1[Category])</f>
        <v>Clothing</v>
      </c>
      <c r="G2758">
        <f>_xlfn.XLOOKUP(Table1[[#This Row],[Product_ID]],[1]!Table1[Product_ID],[1]!Table1[Unit_Price])</f>
        <v>4046</v>
      </c>
      <c r="H2758">
        <f>_xlfn.XLOOKUP(Table1[[#This Row],[Product_ID]],[1]!Table1[Product_ID],[1]!Table1[Cost])</f>
        <v>2427.6</v>
      </c>
      <c r="I2758">
        <v>1</v>
      </c>
      <c r="J2758">
        <v>20</v>
      </c>
      <c r="K2758">
        <f>Table1[[#This Row],[Quantity]]*Table1[[#This Row],[Unit_Price]]</f>
        <v>4046</v>
      </c>
      <c r="L2758">
        <f>Table1[[#This Row],[Quantity]]*Table1[[#This Row],[Cost]]</f>
        <v>2427.6</v>
      </c>
      <c r="M2758">
        <f>Table1[[#This Row],[Sales]]-Table1[[#This Row],[Total_Cost]]</f>
        <v>1618.4</v>
      </c>
      <c r="N2758" s="1">
        <f>Table1[[#This Row],[Profit]]/Table1[[#This Row],[Sales]]</f>
        <v>0.4</v>
      </c>
      <c r="O2758" t="str">
        <f>TEXT(Table1[[#This Row],[Order_Date]],"mmmm")</f>
        <v>November</v>
      </c>
      <c r="P2758">
        <f>YEAR(Table1[[#This Row],[Order_Date]])</f>
        <v>2025</v>
      </c>
      <c r="Q2758" t="str">
        <f>"Q"&amp;ROUNDUP(MONTH(Table1[[#This Row],[Order_Date]])/3,0)</f>
        <v>Q4</v>
      </c>
    </row>
    <row r="2759" spans="1:17" x14ac:dyDescent="0.25">
      <c r="A2759" t="s">
        <v>4501</v>
      </c>
      <c r="B2759" t="s">
        <v>2627</v>
      </c>
      <c r="C2759" t="s">
        <v>484</v>
      </c>
      <c r="D2759" t="s">
        <v>331</v>
      </c>
      <c r="E2759" t="str">
        <f>_xlfn.XLOOKUP(Table1[[#This Row],[Product_ID]],[1]!Table1[Product_ID],[1]!Table1[Product_Name])</f>
        <v>Electronics Product 24</v>
      </c>
      <c r="F2759" t="str">
        <f>_xlfn.XLOOKUP(Table1[[#This Row],[Product_ID]],[1]!Table1[Product_ID],[1]!Table1[Category])</f>
        <v>Electronics</v>
      </c>
      <c r="G2759">
        <f>_xlfn.XLOOKUP(Table1[[#This Row],[Product_ID]],[1]!Table1[Product_ID],[1]!Table1[Unit_Price])</f>
        <v>9702</v>
      </c>
      <c r="H2759">
        <f>_xlfn.XLOOKUP(Table1[[#This Row],[Product_ID]],[1]!Table1[Product_ID],[1]!Table1[Cost])</f>
        <v>4851</v>
      </c>
      <c r="I2759">
        <v>4</v>
      </c>
      <c r="J2759">
        <v>10</v>
      </c>
      <c r="K2759">
        <f>Table1[[#This Row],[Quantity]]*Table1[[#This Row],[Unit_Price]]</f>
        <v>38808</v>
      </c>
      <c r="L2759">
        <f>Table1[[#This Row],[Quantity]]*Table1[[#This Row],[Cost]]</f>
        <v>19404</v>
      </c>
      <c r="M2759">
        <f>Table1[[#This Row],[Sales]]-Table1[[#This Row],[Total_Cost]]</f>
        <v>19404</v>
      </c>
      <c r="N2759" s="1">
        <f>Table1[[#This Row],[Profit]]/Table1[[#This Row],[Sales]]</f>
        <v>0.5</v>
      </c>
      <c r="O2759" t="str">
        <f>TEXT(Table1[[#This Row],[Order_Date]],"mmmm")</f>
        <v>March</v>
      </c>
      <c r="P2759">
        <f>YEAR(Table1[[#This Row],[Order_Date]])</f>
        <v>2024</v>
      </c>
      <c r="Q2759" t="str">
        <f>"Q"&amp;ROUNDUP(MONTH(Table1[[#This Row],[Order_Date]])/3,0)</f>
        <v>Q1</v>
      </c>
    </row>
    <row r="2760" spans="1:17" x14ac:dyDescent="0.25">
      <c r="A2760" t="s">
        <v>4502</v>
      </c>
      <c r="B2760" t="s">
        <v>715</v>
      </c>
      <c r="C2760" t="s">
        <v>4503</v>
      </c>
      <c r="D2760" t="s">
        <v>450</v>
      </c>
      <c r="E2760" t="str">
        <f>_xlfn.XLOOKUP(Table1[[#This Row],[Product_ID]],[1]!Table1[Product_ID],[1]!Table1[Product_Name])</f>
        <v>Electronics Product 82</v>
      </c>
      <c r="F2760" t="str">
        <f>_xlfn.XLOOKUP(Table1[[#This Row],[Product_ID]],[1]!Table1[Product_ID],[1]!Table1[Category])</f>
        <v>Electronics</v>
      </c>
      <c r="G2760">
        <f>_xlfn.XLOOKUP(Table1[[#This Row],[Product_ID]],[1]!Table1[Product_ID],[1]!Table1[Unit_Price])</f>
        <v>354</v>
      </c>
      <c r="H2760">
        <f>_xlfn.XLOOKUP(Table1[[#This Row],[Product_ID]],[1]!Table1[Product_ID],[1]!Table1[Cost])</f>
        <v>247.8</v>
      </c>
      <c r="I2760">
        <v>3</v>
      </c>
      <c r="J2760">
        <v>0</v>
      </c>
      <c r="K2760">
        <f>Table1[[#This Row],[Quantity]]*Table1[[#This Row],[Unit_Price]]</f>
        <v>1062</v>
      </c>
      <c r="L2760">
        <f>Table1[[#This Row],[Quantity]]*Table1[[#This Row],[Cost]]</f>
        <v>743.40000000000009</v>
      </c>
      <c r="M2760">
        <f>Table1[[#This Row],[Sales]]-Table1[[#This Row],[Total_Cost]]</f>
        <v>318.59999999999991</v>
      </c>
      <c r="N2760" s="1">
        <f>Table1[[#This Row],[Profit]]/Table1[[#This Row],[Sales]]</f>
        <v>0.29999999999999993</v>
      </c>
      <c r="O2760" t="str">
        <f>TEXT(Table1[[#This Row],[Order_Date]],"mmmm")</f>
        <v>September</v>
      </c>
      <c r="P2760">
        <f>YEAR(Table1[[#This Row],[Order_Date]])</f>
        <v>2025</v>
      </c>
      <c r="Q2760" t="str">
        <f>"Q"&amp;ROUNDUP(MONTH(Table1[[#This Row],[Order_Date]])/3,0)</f>
        <v>Q3</v>
      </c>
    </row>
    <row r="2761" spans="1:17" x14ac:dyDescent="0.25">
      <c r="A2761" t="s">
        <v>4504</v>
      </c>
      <c r="B2761" t="s">
        <v>2652</v>
      </c>
      <c r="C2761" t="s">
        <v>134</v>
      </c>
      <c r="D2761" t="s">
        <v>89</v>
      </c>
      <c r="E2761" t="str">
        <f>_xlfn.XLOOKUP(Table1[[#This Row],[Product_ID]],[1]!Table1[Product_ID],[1]!Table1[Product_Name])</f>
        <v>Beauty Product 76</v>
      </c>
      <c r="F2761" t="str">
        <f>_xlfn.XLOOKUP(Table1[[#This Row],[Product_ID]],[1]!Table1[Product_ID],[1]!Table1[Category])</f>
        <v>Beauty</v>
      </c>
      <c r="G2761">
        <f>_xlfn.XLOOKUP(Table1[[#This Row],[Product_ID]],[1]!Table1[Product_ID],[1]!Table1[Unit_Price])</f>
        <v>3690</v>
      </c>
      <c r="H2761">
        <f>_xlfn.XLOOKUP(Table1[[#This Row],[Product_ID]],[1]!Table1[Product_ID],[1]!Table1[Cost])</f>
        <v>2583</v>
      </c>
      <c r="I2761">
        <v>3</v>
      </c>
      <c r="J2761">
        <v>20</v>
      </c>
      <c r="K2761">
        <f>Table1[[#This Row],[Quantity]]*Table1[[#This Row],[Unit_Price]]</f>
        <v>11070</v>
      </c>
      <c r="L2761">
        <f>Table1[[#This Row],[Quantity]]*Table1[[#This Row],[Cost]]</f>
        <v>7749</v>
      </c>
      <c r="M2761">
        <f>Table1[[#This Row],[Sales]]-Table1[[#This Row],[Total_Cost]]</f>
        <v>3321</v>
      </c>
      <c r="N2761" s="1">
        <f>Table1[[#This Row],[Profit]]/Table1[[#This Row],[Sales]]</f>
        <v>0.3</v>
      </c>
      <c r="O2761" t="str">
        <f>TEXT(Table1[[#This Row],[Order_Date]],"mmmm")</f>
        <v>September</v>
      </c>
      <c r="P2761">
        <f>YEAR(Table1[[#This Row],[Order_Date]])</f>
        <v>2024</v>
      </c>
      <c r="Q2761" t="str">
        <f>"Q"&amp;ROUNDUP(MONTH(Table1[[#This Row],[Order_Date]])/3,0)</f>
        <v>Q3</v>
      </c>
    </row>
    <row r="2762" spans="1:17" x14ac:dyDescent="0.25">
      <c r="A2762" t="s">
        <v>4505</v>
      </c>
      <c r="B2762" t="s">
        <v>2126</v>
      </c>
      <c r="C2762" t="s">
        <v>3037</v>
      </c>
      <c r="D2762" t="s">
        <v>288</v>
      </c>
      <c r="E2762" t="str">
        <f>_xlfn.XLOOKUP(Table1[[#This Row],[Product_ID]],[1]!Table1[Product_ID],[1]!Table1[Product_Name])</f>
        <v>Clothing Product 81</v>
      </c>
      <c r="F2762" t="str">
        <f>_xlfn.XLOOKUP(Table1[[#This Row],[Product_ID]],[1]!Table1[Product_ID],[1]!Table1[Category])</f>
        <v>Clothing</v>
      </c>
      <c r="G2762">
        <f>_xlfn.XLOOKUP(Table1[[#This Row],[Product_ID]],[1]!Table1[Product_ID],[1]!Table1[Unit_Price])</f>
        <v>4046</v>
      </c>
      <c r="H2762">
        <f>_xlfn.XLOOKUP(Table1[[#This Row],[Product_ID]],[1]!Table1[Product_ID],[1]!Table1[Cost])</f>
        <v>2427.6</v>
      </c>
      <c r="I2762">
        <v>4</v>
      </c>
      <c r="J2762">
        <v>5</v>
      </c>
      <c r="K2762">
        <f>Table1[[#This Row],[Quantity]]*Table1[[#This Row],[Unit_Price]]</f>
        <v>16184</v>
      </c>
      <c r="L2762">
        <f>Table1[[#This Row],[Quantity]]*Table1[[#This Row],[Cost]]</f>
        <v>9710.4</v>
      </c>
      <c r="M2762">
        <f>Table1[[#This Row],[Sales]]-Table1[[#This Row],[Total_Cost]]</f>
        <v>6473.6</v>
      </c>
      <c r="N2762" s="1">
        <f>Table1[[#This Row],[Profit]]/Table1[[#This Row],[Sales]]</f>
        <v>0.4</v>
      </c>
      <c r="O2762" t="str">
        <f>TEXT(Table1[[#This Row],[Order_Date]],"mmmm")</f>
        <v>September</v>
      </c>
      <c r="P2762">
        <f>YEAR(Table1[[#This Row],[Order_Date]])</f>
        <v>2024</v>
      </c>
      <c r="Q2762" t="str">
        <f>"Q"&amp;ROUNDUP(MONTH(Table1[[#This Row],[Order_Date]])/3,0)</f>
        <v>Q3</v>
      </c>
    </row>
    <row r="2763" spans="1:17" x14ac:dyDescent="0.25">
      <c r="A2763" t="s">
        <v>4506</v>
      </c>
      <c r="B2763" t="s">
        <v>2152</v>
      </c>
      <c r="C2763" t="s">
        <v>2935</v>
      </c>
      <c r="D2763" t="s">
        <v>898</v>
      </c>
      <c r="E2763" t="str">
        <f>_xlfn.XLOOKUP(Table1[[#This Row],[Product_ID]],[1]!Table1[Product_ID],[1]!Table1[Product_Name])</f>
        <v>Sports Product 29</v>
      </c>
      <c r="F2763" t="str">
        <f>_xlfn.XLOOKUP(Table1[[#This Row],[Product_ID]],[1]!Table1[Product_ID],[1]!Table1[Category])</f>
        <v>Sports</v>
      </c>
      <c r="G2763">
        <f>_xlfn.XLOOKUP(Table1[[#This Row],[Product_ID]],[1]!Table1[Product_ID],[1]!Table1[Unit_Price])</f>
        <v>2105</v>
      </c>
      <c r="H2763">
        <f>_xlfn.XLOOKUP(Table1[[#This Row],[Product_ID]],[1]!Table1[Product_ID],[1]!Table1[Cost])</f>
        <v>1263</v>
      </c>
      <c r="I2763">
        <v>1</v>
      </c>
      <c r="J2763">
        <v>15</v>
      </c>
      <c r="K2763">
        <f>Table1[[#This Row],[Quantity]]*Table1[[#This Row],[Unit_Price]]</f>
        <v>2105</v>
      </c>
      <c r="L2763">
        <f>Table1[[#This Row],[Quantity]]*Table1[[#This Row],[Cost]]</f>
        <v>1263</v>
      </c>
      <c r="M2763">
        <f>Table1[[#This Row],[Sales]]-Table1[[#This Row],[Total_Cost]]</f>
        <v>842</v>
      </c>
      <c r="N2763" s="1">
        <f>Table1[[#This Row],[Profit]]/Table1[[#This Row],[Sales]]</f>
        <v>0.4</v>
      </c>
      <c r="O2763" t="str">
        <f>TEXT(Table1[[#This Row],[Order_Date]],"mmmm")</f>
        <v>September</v>
      </c>
      <c r="P2763">
        <f>YEAR(Table1[[#This Row],[Order_Date]])</f>
        <v>2025</v>
      </c>
      <c r="Q2763" t="str">
        <f>"Q"&amp;ROUNDUP(MONTH(Table1[[#This Row],[Order_Date]])/3,0)</f>
        <v>Q3</v>
      </c>
    </row>
    <row r="2764" spans="1:17" x14ac:dyDescent="0.25">
      <c r="A2764" t="s">
        <v>4507</v>
      </c>
      <c r="B2764" t="s">
        <v>4508</v>
      </c>
      <c r="C2764" t="s">
        <v>70</v>
      </c>
      <c r="D2764" t="s">
        <v>454</v>
      </c>
      <c r="E2764" t="str">
        <f>_xlfn.XLOOKUP(Table1[[#This Row],[Product_ID]],[1]!Table1[Product_ID],[1]!Table1[Product_Name])</f>
        <v>Home &amp; Kitchen Product 94</v>
      </c>
      <c r="F2764" t="str">
        <f>_xlfn.XLOOKUP(Table1[[#This Row],[Product_ID]],[1]!Table1[Product_ID],[1]!Table1[Category])</f>
        <v>Home &amp; Kitchen</v>
      </c>
      <c r="G2764">
        <f>_xlfn.XLOOKUP(Table1[[#This Row],[Product_ID]],[1]!Table1[Product_ID],[1]!Table1[Unit_Price])</f>
        <v>13434</v>
      </c>
      <c r="H2764">
        <f>_xlfn.XLOOKUP(Table1[[#This Row],[Product_ID]],[1]!Table1[Product_ID],[1]!Table1[Cost])</f>
        <v>9403.7999999999993</v>
      </c>
      <c r="I2764">
        <v>5</v>
      </c>
      <c r="J2764">
        <v>15</v>
      </c>
      <c r="K2764">
        <f>Table1[[#This Row],[Quantity]]*Table1[[#This Row],[Unit_Price]]</f>
        <v>67170</v>
      </c>
      <c r="L2764">
        <f>Table1[[#This Row],[Quantity]]*Table1[[#This Row],[Cost]]</f>
        <v>47019</v>
      </c>
      <c r="M2764">
        <f>Table1[[#This Row],[Sales]]-Table1[[#This Row],[Total_Cost]]</f>
        <v>20151</v>
      </c>
      <c r="N2764" s="1">
        <f>Table1[[#This Row],[Profit]]/Table1[[#This Row],[Sales]]</f>
        <v>0.3</v>
      </c>
      <c r="O2764" t="str">
        <f>TEXT(Table1[[#This Row],[Order_Date]],"mmmm")</f>
        <v>January</v>
      </c>
      <c r="P2764">
        <f>YEAR(Table1[[#This Row],[Order_Date]])</f>
        <v>2024</v>
      </c>
      <c r="Q2764" t="str">
        <f>"Q"&amp;ROUNDUP(MONTH(Table1[[#This Row],[Order_Date]])/3,0)</f>
        <v>Q1</v>
      </c>
    </row>
    <row r="2765" spans="1:17" x14ac:dyDescent="0.25">
      <c r="A2765" t="s">
        <v>4509</v>
      </c>
      <c r="B2765" t="s">
        <v>162</v>
      </c>
      <c r="C2765" t="s">
        <v>3817</v>
      </c>
      <c r="D2765" t="s">
        <v>157</v>
      </c>
      <c r="E2765" t="str">
        <f>_xlfn.XLOOKUP(Table1[[#This Row],[Product_ID]],[1]!Table1[Product_ID],[1]!Table1[Product_Name])</f>
        <v>Sports Product 89</v>
      </c>
      <c r="F2765" t="str">
        <f>_xlfn.XLOOKUP(Table1[[#This Row],[Product_ID]],[1]!Table1[Product_ID],[1]!Table1[Category])</f>
        <v>Sports</v>
      </c>
      <c r="G2765">
        <f>_xlfn.XLOOKUP(Table1[[#This Row],[Product_ID]],[1]!Table1[Product_ID],[1]!Table1[Unit_Price])</f>
        <v>2956</v>
      </c>
      <c r="H2765">
        <f>_xlfn.XLOOKUP(Table1[[#This Row],[Product_ID]],[1]!Table1[Product_ID],[1]!Table1[Cost])</f>
        <v>1478</v>
      </c>
      <c r="I2765">
        <v>1</v>
      </c>
      <c r="J2765">
        <v>10</v>
      </c>
      <c r="K2765">
        <f>Table1[[#This Row],[Quantity]]*Table1[[#This Row],[Unit_Price]]</f>
        <v>2956</v>
      </c>
      <c r="L2765">
        <f>Table1[[#This Row],[Quantity]]*Table1[[#This Row],[Cost]]</f>
        <v>1478</v>
      </c>
      <c r="M2765">
        <f>Table1[[#This Row],[Sales]]-Table1[[#This Row],[Total_Cost]]</f>
        <v>1478</v>
      </c>
      <c r="N2765" s="1">
        <f>Table1[[#This Row],[Profit]]/Table1[[#This Row],[Sales]]</f>
        <v>0.5</v>
      </c>
      <c r="O2765" t="str">
        <f>TEXT(Table1[[#This Row],[Order_Date]],"mmmm")</f>
        <v>April</v>
      </c>
      <c r="P2765">
        <f>YEAR(Table1[[#This Row],[Order_Date]])</f>
        <v>2024</v>
      </c>
      <c r="Q2765" t="str">
        <f>"Q"&amp;ROUNDUP(MONTH(Table1[[#This Row],[Order_Date]])/3,0)</f>
        <v>Q2</v>
      </c>
    </row>
    <row r="2766" spans="1:17" x14ac:dyDescent="0.25">
      <c r="A2766" t="s">
        <v>4510</v>
      </c>
      <c r="B2766" t="s">
        <v>793</v>
      </c>
      <c r="C2766" t="s">
        <v>1375</v>
      </c>
      <c r="D2766" t="s">
        <v>171</v>
      </c>
      <c r="E2766" t="str">
        <f>_xlfn.XLOOKUP(Table1[[#This Row],[Product_ID]],[1]!Table1[Product_ID],[1]!Table1[Product_Name])</f>
        <v>Clothing Product 27</v>
      </c>
      <c r="F2766" t="str">
        <f>_xlfn.XLOOKUP(Table1[[#This Row],[Product_ID]],[1]!Table1[Product_ID],[1]!Table1[Category])</f>
        <v>Clothing</v>
      </c>
      <c r="G2766">
        <f>_xlfn.XLOOKUP(Table1[[#This Row],[Product_ID]],[1]!Table1[Product_ID],[1]!Table1[Unit_Price])</f>
        <v>4969</v>
      </c>
      <c r="H2766">
        <f>_xlfn.XLOOKUP(Table1[[#This Row],[Product_ID]],[1]!Table1[Product_ID],[1]!Table1[Cost])</f>
        <v>2484.5</v>
      </c>
      <c r="I2766">
        <v>5</v>
      </c>
      <c r="J2766">
        <v>0</v>
      </c>
      <c r="K2766">
        <f>Table1[[#This Row],[Quantity]]*Table1[[#This Row],[Unit_Price]]</f>
        <v>24845</v>
      </c>
      <c r="L2766">
        <f>Table1[[#This Row],[Quantity]]*Table1[[#This Row],[Cost]]</f>
        <v>12422.5</v>
      </c>
      <c r="M2766">
        <f>Table1[[#This Row],[Sales]]-Table1[[#This Row],[Total_Cost]]</f>
        <v>12422.5</v>
      </c>
      <c r="N2766" s="1">
        <f>Table1[[#This Row],[Profit]]/Table1[[#This Row],[Sales]]</f>
        <v>0.5</v>
      </c>
      <c r="O2766" t="str">
        <f>TEXT(Table1[[#This Row],[Order_Date]],"mmmm")</f>
        <v>January</v>
      </c>
      <c r="P2766">
        <f>YEAR(Table1[[#This Row],[Order_Date]])</f>
        <v>2025</v>
      </c>
      <c r="Q2766" t="str">
        <f>"Q"&amp;ROUNDUP(MONTH(Table1[[#This Row],[Order_Date]])/3,0)</f>
        <v>Q1</v>
      </c>
    </row>
    <row r="2767" spans="1:17" x14ac:dyDescent="0.25">
      <c r="A2767" t="s">
        <v>4511</v>
      </c>
      <c r="B2767" t="s">
        <v>65</v>
      </c>
      <c r="C2767" t="s">
        <v>1275</v>
      </c>
      <c r="D2767" t="s">
        <v>189</v>
      </c>
      <c r="E2767" t="str">
        <f>_xlfn.XLOOKUP(Table1[[#This Row],[Product_ID]],[1]!Table1[Product_ID],[1]!Table1[Product_Name])</f>
        <v>Home &amp; Kitchen Product 79</v>
      </c>
      <c r="F2767" t="str">
        <f>_xlfn.XLOOKUP(Table1[[#This Row],[Product_ID]],[1]!Table1[Product_ID],[1]!Table1[Category])</f>
        <v>Home &amp; Kitchen</v>
      </c>
      <c r="G2767">
        <f>_xlfn.XLOOKUP(Table1[[#This Row],[Product_ID]],[1]!Table1[Product_ID],[1]!Table1[Unit_Price])</f>
        <v>10900</v>
      </c>
      <c r="H2767">
        <f>_xlfn.XLOOKUP(Table1[[#This Row],[Product_ID]],[1]!Table1[Product_ID],[1]!Table1[Cost])</f>
        <v>5450</v>
      </c>
      <c r="I2767">
        <v>1</v>
      </c>
      <c r="J2767">
        <v>20</v>
      </c>
      <c r="K2767">
        <f>Table1[[#This Row],[Quantity]]*Table1[[#This Row],[Unit_Price]]</f>
        <v>10900</v>
      </c>
      <c r="L2767">
        <f>Table1[[#This Row],[Quantity]]*Table1[[#This Row],[Cost]]</f>
        <v>5450</v>
      </c>
      <c r="M2767">
        <f>Table1[[#This Row],[Sales]]-Table1[[#This Row],[Total_Cost]]</f>
        <v>5450</v>
      </c>
      <c r="N2767" s="1">
        <f>Table1[[#This Row],[Profit]]/Table1[[#This Row],[Sales]]</f>
        <v>0.5</v>
      </c>
      <c r="O2767" t="str">
        <f>TEXT(Table1[[#This Row],[Order_Date]],"mmmm")</f>
        <v>November</v>
      </c>
      <c r="P2767">
        <f>YEAR(Table1[[#This Row],[Order_Date]])</f>
        <v>2024</v>
      </c>
      <c r="Q2767" t="str">
        <f>"Q"&amp;ROUNDUP(MONTH(Table1[[#This Row],[Order_Date]])/3,0)</f>
        <v>Q4</v>
      </c>
    </row>
    <row r="2768" spans="1:17" x14ac:dyDescent="0.25">
      <c r="A2768" t="s">
        <v>4512</v>
      </c>
      <c r="B2768" t="s">
        <v>1495</v>
      </c>
      <c r="C2768" t="s">
        <v>3044</v>
      </c>
      <c r="D2768" t="s">
        <v>908</v>
      </c>
      <c r="E2768" t="str">
        <f>_xlfn.XLOOKUP(Table1[[#This Row],[Product_ID]],[1]!Table1[Product_ID],[1]!Table1[Product_Name])</f>
        <v>Beauty Product 41</v>
      </c>
      <c r="F2768" t="str">
        <f>_xlfn.XLOOKUP(Table1[[#This Row],[Product_ID]],[1]!Table1[Product_ID],[1]!Table1[Category])</f>
        <v>Beauty</v>
      </c>
      <c r="G2768">
        <f>_xlfn.XLOOKUP(Table1[[#This Row],[Product_ID]],[1]!Table1[Product_ID],[1]!Table1[Unit_Price])</f>
        <v>2433</v>
      </c>
      <c r="H2768">
        <f>_xlfn.XLOOKUP(Table1[[#This Row],[Product_ID]],[1]!Table1[Product_ID],[1]!Table1[Cost])</f>
        <v>1216.5</v>
      </c>
      <c r="I2768">
        <v>2</v>
      </c>
      <c r="J2768">
        <v>5</v>
      </c>
      <c r="K2768">
        <f>Table1[[#This Row],[Quantity]]*Table1[[#This Row],[Unit_Price]]</f>
        <v>4866</v>
      </c>
      <c r="L2768">
        <f>Table1[[#This Row],[Quantity]]*Table1[[#This Row],[Cost]]</f>
        <v>2433</v>
      </c>
      <c r="M2768">
        <f>Table1[[#This Row],[Sales]]-Table1[[#This Row],[Total_Cost]]</f>
        <v>2433</v>
      </c>
      <c r="N2768" s="1">
        <f>Table1[[#This Row],[Profit]]/Table1[[#This Row],[Sales]]</f>
        <v>0.5</v>
      </c>
      <c r="O2768" t="str">
        <f>TEXT(Table1[[#This Row],[Order_Date]],"mmmm")</f>
        <v>May</v>
      </c>
      <c r="P2768">
        <f>YEAR(Table1[[#This Row],[Order_Date]])</f>
        <v>2025</v>
      </c>
      <c r="Q2768" t="str">
        <f>"Q"&amp;ROUNDUP(MONTH(Table1[[#This Row],[Order_Date]])/3,0)</f>
        <v>Q2</v>
      </c>
    </row>
    <row r="2769" spans="1:17" x14ac:dyDescent="0.25">
      <c r="A2769" t="s">
        <v>4513</v>
      </c>
      <c r="B2769" t="s">
        <v>2010</v>
      </c>
      <c r="C2769" t="s">
        <v>2975</v>
      </c>
      <c r="D2769" t="s">
        <v>1034</v>
      </c>
      <c r="E2769" t="str">
        <f>_xlfn.XLOOKUP(Table1[[#This Row],[Product_ID]],[1]!Table1[Product_ID],[1]!Table1[Product_Name])</f>
        <v>Electronics Product 36</v>
      </c>
      <c r="F2769" t="str">
        <f>_xlfn.XLOOKUP(Table1[[#This Row],[Product_ID]],[1]!Table1[Product_ID],[1]!Table1[Category])</f>
        <v>Electronics</v>
      </c>
      <c r="G2769">
        <f>_xlfn.XLOOKUP(Table1[[#This Row],[Product_ID]],[1]!Table1[Product_ID],[1]!Table1[Unit_Price])</f>
        <v>3046</v>
      </c>
      <c r="H2769">
        <f>_xlfn.XLOOKUP(Table1[[#This Row],[Product_ID]],[1]!Table1[Product_ID],[1]!Table1[Cost])</f>
        <v>1827.6</v>
      </c>
      <c r="I2769">
        <v>1</v>
      </c>
      <c r="J2769">
        <v>10</v>
      </c>
      <c r="K2769">
        <f>Table1[[#This Row],[Quantity]]*Table1[[#This Row],[Unit_Price]]</f>
        <v>3046</v>
      </c>
      <c r="L2769">
        <f>Table1[[#This Row],[Quantity]]*Table1[[#This Row],[Cost]]</f>
        <v>1827.6</v>
      </c>
      <c r="M2769">
        <f>Table1[[#This Row],[Sales]]-Table1[[#This Row],[Total_Cost]]</f>
        <v>1218.4000000000001</v>
      </c>
      <c r="N2769" s="1">
        <f>Table1[[#This Row],[Profit]]/Table1[[#This Row],[Sales]]</f>
        <v>0.4</v>
      </c>
      <c r="O2769" t="str">
        <f>TEXT(Table1[[#This Row],[Order_Date]],"mmmm")</f>
        <v>April</v>
      </c>
      <c r="P2769">
        <f>YEAR(Table1[[#This Row],[Order_Date]])</f>
        <v>2025</v>
      </c>
      <c r="Q2769" t="str">
        <f>"Q"&amp;ROUNDUP(MONTH(Table1[[#This Row],[Order_Date]])/3,0)</f>
        <v>Q2</v>
      </c>
    </row>
    <row r="2770" spans="1:17" x14ac:dyDescent="0.25">
      <c r="A2770" t="s">
        <v>4514</v>
      </c>
      <c r="B2770" t="s">
        <v>94</v>
      </c>
      <c r="C2770" t="s">
        <v>130</v>
      </c>
      <c r="D2770" t="s">
        <v>317</v>
      </c>
      <c r="E2770" t="str">
        <f>_xlfn.XLOOKUP(Table1[[#This Row],[Product_ID]],[1]!Table1[Product_ID],[1]!Table1[Product_Name])</f>
        <v>Beauty Product 90</v>
      </c>
      <c r="F2770" t="str">
        <f>_xlfn.XLOOKUP(Table1[[#This Row],[Product_ID]],[1]!Table1[Product_ID],[1]!Table1[Category])</f>
        <v>Beauty</v>
      </c>
      <c r="G2770">
        <f>_xlfn.XLOOKUP(Table1[[#This Row],[Product_ID]],[1]!Table1[Product_ID],[1]!Table1[Unit_Price])</f>
        <v>1510</v>
      </c>
      <c r="H2770">
        <f>_xlfn.XLOOKUP(Table1[[#This Row],[Product_ID]],[1]!Table1[Product_ID],[1]!Table1[Cost])</f>
        <v>755</v>
      </c>
      <c r="I2770">
        <v>3</v>
      </c>
      <c r="J2770">
        <v>0</v>
      </c>
      <c r="K2770">
        <f>Table1[[#This Row],[Quantity]]*Table1[[#This Row],[Unit_Price]]</f>
        <v>4530</v>
      </c>
      <c r="L2770">
        <f>Table1[[#This Row],[Quantity]]*Table1[[#This Row],[Cost]]</f>
        <v>2265</v>
      </c>
      <c r="M2770">
        <f>Table1[[#This Row],[Sales]]-Table1[[#This Row],[Total_Cost]]</f>
        <v>2265</v>
      </c>
      <c r="N2770" s="1">
        <f>Table1[[#This Row],[Profit]]/Table1[[#This Row],[Sales]]</f>
        <v>0.5</v>
      </c>
      <c r="O2770" t="str">
        <f>TEXT(Table1[[#This Row],[Order_Date]],"mmmm")</f>
        <v>September</v>
      </c>
      <c r="P2770">
        <f>YEAR(Table1[[#This Row],[Order_Date]])</f>
        <v>2024</v>
      </c>
      <c r="Q2770" t="str">
        <f>"Q"&amp;ROUNDUP(MONTH(Table1[[#This Row],[Order_Date]])/3,0)</f>
        <v>Q3</v>
      </c>
    </row>
    <row r="2771" spans="1:17" x14ac:dyDescent="0.25">
      <c r="A2771" t="s">
        <v>4515</v>
      </c>
      <c r="B2771" t="s">
        <v>35</v>
      </c>
      <c r="C2771" t="s">
        <v>1599</v>
      </c>
      <c r="D2771" t="s">
        <v>362</v>
      </c>
      <c r="E2771" t="str">
        <f>_xlfn.XLOOKUP(Table1[[#This Row],[Product_ID]],[1]!Table1[Product_ID],[1]!Table1[Product_Name])</f>
        <v>Clothing Product 25</v>
      </c>
      <c r="F2771" t="str">
        <f>_xlfn.XLOOKUP(Table1[[#This Row],[Product_ID]],[1]!Table1[Product_ID],[1]!Table1[Category])</f>
        <v>Clothing</v>
      </c>
      <c r="G2771">
        <f>_xlfn.XLOOKUP(Table1[[#This Row],[Product_ID]],[1]!Table1[Product_ID],[1]!Table1[Unit_Price])</f>
        <v>696</v>
      </c>
      <c r="H2771">
        <f>_xlfn.XLOOKUP(Table1[[#This Row],[Product_ID]],[1]!Table1[Product_ID],[1]!Table1[Cost])</f>
        <v>348</v>
      </c>
      <c r="I2771">
        <v>1</v>
      </c>
      <c r="J2771">
        <v>0</v>
      </c>
      <c r="K2771">
        <f>Table1[[#This Row],[Quantity]]*Table1[[#This Row],[Unit_Price]]</f>
        <v>696</v>
      </c>
      <c r="L2771">
        <f>Table1[[#This Row],[Quantity]]*Table1[[#This Row],[Cost]]</f>
        <v>348</v>
      </c>
      <c r="M2771">
        <f>Table1[[#This Row],[Sales]]-Table1[[#This Row],[Total_Cost]]</f>
        <v>348</v>
      </c>
      <c r="N2771" s="1">
        <f>Table1[[#This Row],[Profit]]/Table1[[#This Row],[Sales]]</f>
        <v>0.5</v>
      </c>
      <c r="O2771" t="str">
        <f>TEXT(Table1[[#This Row],[Order_Date]],"mmmm")</f>
        <v>December</v>
      </c>
      <c r="P2771">
        <f>YEAR(Table1[[#This Row],[Order_Date]])</f>
        <v>2025</v>
      </c>
      <c r="Q2771" t="str">
        <f>"Q"&amp;ROUNDUP(MONTH(Table1[[#This Row],[Order_Date]])/3,0)</f>
        <v>Q4</v>
      </c>
    </row>
    <row r="2772" spans="1:17" x14ac:dyDescent="0.25">
      <c r="A2772" t="s">
        <v>4516</v>
      </c>
      <c r="B2772" t="s">
        <v>399</v>
      </c>
      <c r="C2772" t="s">
        <v>1678</v>
      </c>
      <c r="D2772" t="s">
        <v>41</v>
      </c>
      <c r="E2772" t="str">
        <f>_xlfn.XLOOKUP(Table1[[#This Row],[Product_ID]],[1]!Table1[Product_ID],[1]!Table1[Product_Name])</f>
        <v>Clothing Product 86</v>
      </c>
      <c r="F2772" t="str">
        <f>_xlfn.XLOOKUP(Table1[[#This Row],[Product_ID]],[1]!Table1[Product_ID],[1]!Table1[Category])</f>
        <v>Clothing</v>
      </c>
      <c r="G2772">
        <f>_xlfn.XLOOKUP(Table1[[#This Row],[Product_ID]],[1]!Table1[Product_ID],[1]!Table1[Unit_Price])</f>
        <v>3333</v>
      </c>
      <c r="H2772">
        <f>_xlfn.XLOOKUP(Table1[[#This Row],[Product_ID]],[1]!Table1[Product_ID],[1]!Table1[Cost])</f>
        <v>2333.1</v>
      </c>
      <c r="I2772">
        <v>3</v>
      </c>
      <c r="J2772">
        <v>0</v>
      </c>
      <c r="K2772">
        <f>Table1[[#This Row],[Quantity]]*Table1[[#This Row],[Unit_Price]]</f>
        <v>9999</v>
      </c>
      <c r="L2772">
        <f>Table1[[#This Row],[Quantity]]*Table1[[#This Row],[Cost]]</f>
        <v>6999.2999999999993</v>
      </c>
      <c r="M2772">
        <f>Table1[[#This Row],[Sales]]-Table1[[#This Row],[Total_Cost]]</f>
        <v>2999.7000000000007</v>
      </c>
      <c r="N2772" s="1">
        <f>Table1[[#This Row],[Profit]]/Table1[[#This Row],[Sales]]</f>
        <v>0.3000000000000001</v>
      </c>
      <c r="O2772" t="str">
        <f>TEXT(Table1[[#This Row],[Order_Date]],"mmmm")</f>
        <v>January</v>
      </c>
      <c r="P2772">
        <f>YEAR(Table1[[#This Row],[Order_Date]])</f>
        <v>2024</v>
      </c>
      <c r="Q2772" t="str">
        <f>"Q"&amp;ROUNDUP(MONTH(Table1[[#This Row],[Order_Date]])/3,0)</f>
        <v>Q1</v>
      </c>
    </row>
    <row r="2773" spans="1:17" x14ac:dyDescent="0.25">
      <c r="A2773" t="s">
        <v>4517</v>
      </c>
      <c r="B2773" t="s">
        <v>2359</v>
      </c>
      <c r="C2773" t="s">
        <v>1796</v>
      </c>
      <c r="D2773" t="s">
        <v>100</v>
      </c>
      <c r="E2773" t="str">
        <f>_xlfn.XLOOKUP(Table1[[#This Row],[Product_ID]],[1]!Table1[Product_ID],[1]!Table1[Product_Name])</f>
        <v>Electronics Product 74</v>
      </c>
      <c r="F2773" t="str">
        <f>_xlfn.XLOOKUP(Table1[[#This Row],[Product_ID]],[1]!Table1[Product_ID],[1]!Table1[Category])</f>
        <v>Electronics</v>
      </c>
      <c r="G2773">
        <f>_xlfn.XLOOKUP(Table1[[#This Row],[Product_ID]],[1]!Table1[Product_ID],[1]!Table1[Unit_Price])</f>
        <v>20835</v>
      </c>
      <c r="H2773">
        <f>_xlfn.XLOOKUP(Table1[[#This Row],[Product_ID]],[1]!Table1[Product_ID],[1]!Table1[Cost])</f>
        <v>12501</v>
      </c>
      <c r="I2773">
        <v>5</v>
      </c>
      <c r="J2773">
        <v>0</v>
      </c>
      <c r="K2773">
        <f>Table1[[#This Row],[Quantity]]*Table1[[#This Row],[Unit_Price]]</f>
        <v>104175</v>
      </c>
      <c r="L2773">
        <f>Table1[[#This Row],[Quantity]]*Table1[[#This Row],[Cost]]</f>
        <v>62505</v>
      </c>
      <c r="M2773">
        <f>Table1[[#This Row],[Sales]]-Table1[[#This Row],[Total_Cost]]</f>
        <v>41670</v>
      </c>
      <c r="N2773" s="1">
        <f>Table1[[#This Row],[Profit]]/Table1[[#This Row],[Sales]]</f>
        <v>0.4</v>
      </c>
      <c r="O2773" t="str">
        <f>TEXT(Table1[[#This Row],[Order_Date]],"mmmm")</f>
        <v>February</v>
      </c>
      <c r="P2773">
        <f>YEAR(Table1[[#This Row],[Order_Date]])</f>
        <v>2024</v>
      </c>
      <c r="Q2773" t="str">
        <f>"Q"&amp;ROUNDUP(MONTH(Table1[[#This Row],[Order_Date]])/3,0)</f>
        <v>Q1</v>
      </c>
    </row>
    <row r="2774" spans="1:17" x14ac:dyDescent="0.25">
      <c r="A2774" t="s">
        <v>4518</v>
      </c>
      <c r="B2774" t="s">
        <v>1052</v>
      </c>
      <c r="C2774" t="s">
        <v>1258</v>
      </c>
      <c r="D2774" t="s">
        <v>135</v>
      </c>
      <c r="E2774" t="str">
        <f>_xlfn.XLOOKUP(Table1[[#This Row],[Product_ID]],[1]!Table1[Product_ID],[1]!Table1[Product_Name])</f>
        <v>Electronics Product 28</v>
      </c>
      <c r="F2774" t="str">
        <f>_xlfn.XLOOKUP(Table1[[#This Row],[Product_ID]],[1]!Table1[Product_ID],[1]!Table1[Category])</f>
        <v>Electronics</v>
      </c>
      <c r="G2774">
        <f>_xlfn.XLOOKUP(Table1[[#This Row],[Product_ID]],[1]!Table1[Product_ID],[1]!Table1[Unit_Price])</f>
        <v>9664</v>
      </c>
      <c r="H2774">
        <f>_xlfn.XLOOKUP(Table1[[#This Row],[Product_ID]],[1]!Table1[Product_ID],[1]!Table1[Cost])</f>
        <v>4832</v>
      </c>
      <c r="I2774">
        <v>2</v>
      </c>
      <c r="J2774">
        <v>10</v>
      </c>
      <c r="K2774">
        <f>Table1[[#This Row],[Quantity]]*Table1[[#This Row],[Unit_Price]]</f>
        <v>19328</v>
      </c>
      <c r="L2774">
        <f>Table1[[#This Row],[Quantity]]*Table1[[#This Row],[Cost]]</f>
        <v>9664</v>
      </c>
      <c r="M2774">
        <f>Table1[[#This Row],[Sales]]-Table1[[#This Row],[Total_Cost]]</f>
        <v>9664</v>
      </c>
      <c r="N2774" s="1">
        <f>Table1[[#This Row],[Profit]]/Table1[[#This Row],[Sales]]</f>
        <v>0.5</v>
      </c>
      <c r="O2774" t="str">
        <f>TEXT(Table1[[#This Row],[Order_Date]],"mmmm")</f>
        <v>April</v>
      </c>
      <c r="P2774">
        <f>YEAR(Table1[[#This Row],[Order_Date]])</f>
        <v>2024</v>
      </c>
      <c r="Q2774" t="str">
        <f>"Q"&amp;ROUNDUP(MONTH(Table1[[#This Row],[Order_Date]])/3,0)</f>
        <v>Q2</v>
      </c>
    </row>
    <row r="2775" spans="1:17" x14ac:dyDescent="0.25">
      <c r="A2775" t="s">
        <v>4519</v>
      </c>
      <c r="B2775" t="s">
        <v>864</v>
      </c>
      <c r="C2775" t="s">
        <v>2851</v>
      </c>
      <c r="D2775" t="s">
        <v>257</v>
      </c>
      <c r="E2775" t="str">
        <f>_xlfn.XLOOKUP(Table1[[#This Row],[Product_ID]],[1]!Table1[Product_ID],[1]!Table1[Product_Name])</f>
        <v>Beauty Product 3</v>
      </c>
      <c r="F2775" t="str">
        <f>_xlfn.XLOOKUP(Table1[[#This Row],[Product_ID]],[1]!Table1[Product_ID],[1]!Table1[Category])</f>
        <v>Beauty</v>
      </c>
      <c r="G2775">
        <f>_xlfn.XLOOKUP(Table1[[#This Row],[Product_ID]],[1]!Table1[Product_ID],[1]!Table1[Unit_Price])</f>
        <v>569</v>
      </c>
      <c r="H2775">
        <f>_xlfn.XLOOKUP(Table1[[#This Row],[Product_ID]],[1]!Table1[Product_ID],[1]!Table1[Cost])</f>
        <v>341.4</v>
      </c>
      <c r="I2775">
        <v>2</v>
      </c>
      <c r="J2775">
        <v>20</v>
      </c>
      <c r="K2775">
        <f>Table1[[#This Row],[Quantity]]*Table1[[#This Row],[Unit_Price]]</f>
        <v>1138</v>
      </c>
      <c r="L2775">
        <f>Table1[[#This Row],[Quantity]]*Table1[[#This Row],[Cost]]</f>
        <v>682.8</v>
      </c>
      <c r="M2775">
        <f>Table1[[#This Row],[Sales]]-Table1[[#This Row],[Total_Cost]]</f>
        <v>455.20000000000005</v>
      </c>
      <c r="N2775" s="1">
        <f>Table1[[#This Row],[Profit]]/Table1[[#This Row],[Sales]]</f>
        <v>0.4</v>
      </c>
      <c r="O2775" t="str">
        <f>TEXT(Table1[[#This Row],[Order_Date]],"mmmm")</f>
        <v>December</v>
      </c>
      <c r="P2775">
        <f>YEAR(Table1[[#This Row],[Order_Date]])</f>
        <v>2024</v>
      </c>
      <c r="Q2775" t="str">
        <f>"Q"&amp;ROUNDUP(MONTH(Table1[[#This Row],[Order_Date]])/3,0)</f>
        <v>Q4</v>
      </c>
    </row>
    <row r="2776" spans="1:17" x14ac:dyDescent="0.25">
      <c r="A2776" t="s">
        <v>4520</v>
      </c>
      <c r="B2776" t="s">
        <v>710</v>
      </c>
      <c r="C2776" t="s">
        <v>2135</v>
      </c>
      <c r="D2776" t="s">
        <v>377</v>
      </c>
      <c r="E2776" t="str">
        <f>_xlfn.XLOOKUP(Table1[[#This Row],[Product_ID]],[1]!Table1[Product_ID],[1]!Table1[Product_Name])</f>
        <v>Sports Product 2</v>
      </c>
      <c r="F2776" t="str">
        <f>_xlfn.XLOOKUP(Table1[[#This Row],[Product_ID]],[1]!Table1[Product_ID],[1]!Table1[Category])</f>
        <v>Sports</v>
      </c>
      <c r="G2776">
        <f>_xlfn.XLOOKUP(Table1[[#This Row],[Product_ID]],[1]!Table1[Product_ID],[1]!Table1[Unit_Price])</f>
        <v>4241</v>
      </c>
      <c r="H2776">
        <f>_xlfn.XLOOKUP(Table1[[#This Row],[Product_ID]],[1]!Table1[Product_ID],[1]!Table1[Cost])</f>
        <v>2120.5</v>
      </c>
      <c r="I2776">
        <v>2</v>
      </c>
      <c r="J2776">
        <v>15</v>
      </c>
      <c r="K2776">
        <f>Table1[[#This Row],[Quantity]]*Table1[[#This Row],[Unit_Price]]</f>
        <v>8482</v>
      </c>
      <c r="L2776">
        <f>Table1[[#This Row],[Quantity]]*Table1[[#This Row],[Cost]]</f>
        <v>4241</v>
      </c>
      <c r="M2776">
        <f>Table1[[#This Row],[Sales]]-Table1[[#This Row],[Total_Cost]]</f>
        <v>4241</v>
      </c>
      <c r="N2776" s="1">
        <f>Table1[[#This Row],[Profit]]/Table1[[#This Row],[Sales]]</f>
        <v>0.5</v>
      </c>
      <c r="O2776" t="str">
        <f>TEXT(Table1[[#This Row],[Order_Date]],"mmmm")</f>
        <v>March</v>
      </c>
      <c r="P2776">
        <f>YEAR(Table1[[#This Row],[Order_Date]])</f>
        <v>2024</v>
      </c>
      <c r="Q2776" t="str">
        <f>"Q"&amp;ROUNDUP(MONTH(Table1[[#This Row],[Order_Date]])/3,0)</f>
        <v>Q1</v>
      </c>
    </row>
    <row r="2777" spans="1:17" x14ac:dyDescent="0.25">
      <c r="A2777" t="s">
        <v>4521</v>
      </c>
      <c r="B2777" t="s">
        <v>1132</v>
      </c>
      <c r="C2777" t="s">
        <v>4522</v>
      </c>
      <c r="D2777" t="s">
        <v>127</v>
      </c>
      <c r="E2777" t="str">
        <f>_xlfn.XLOOKUP(Table1[[#This Row],[Product_ID]],[1]!Table1[Product_ID],[1]!Table1[Product_Name])</f>
        <v>Sports Product 75</v>
      </c>
      <c r="F2777" t="str">
        <f>_xlfn.XLOOKUP(Table1[[#This Row],[Product_ID]],[1]!Table1[Product_ID],[1]!Table1[Category])</f>
        <v>Sports</v>
      </c>
      <c r="G2777">
        <f>_xlfn.XLOOKUP(Table1[[#This Row],[Product_ID]],[1]!Table1[Product_ID],[1]!Table1[Unit_Price])</f>
        <v>5435</v>
      </c>
      <c r="H2777">
        <f>_xlfn.XLOOKUP(Table1[[#This Row],[Product_ID]],[1]!Table1[Product_ID],[1]!Table1[Cost])</f>
        <v>3804.5</v>
      </c>
      <c r="I2777">
        <v>1</v>
      </c>
      <c r="J2777">
        <v>15</v>
      </c>
      <c r="K2777">
        <f>Table1[[#This Row],[Quantity]]*Table1[[#This Row],[Unit_Price]]</f>
        <v>5435</v>
      </c>
      <c r="L2777">
        <f>Table1[[#This Row],[Quantity]]*Table1[[#This Row],[Cost]]</f>
        <v>3804.5</v>
      </c>
      <c r="M2777">
        <f>Table1[[#This Row],[Sales]]-Table1[[#This Row],[Total_Cost]]</f>
        <v>1630.5</v>
      </c>
      <c r="N2777" s="1">
        <f>Table1[[#This Row],[Profit]]/Table1[[#This Row],[Sales]]</f>
        <v>0.3</v>
      </c>
      <c r="O2777" t="str">
        <f>TEXT(Table1[[#This Row],[Order_Date]],"mmmm")</f>
        <v>May</v>
      </c>
      <c r="P2777">
        <f>YEAR(Table1[[#This Row],[Order_Date]])</f>
        <v>2024</v>
      </c>
      <c r="Q2777" t="str">
        <f>"Q"&amp;ROUNDUP(MONTH(Table1[[#This Row],[Order_Date]])/3,0)</f>
        <v>Q2</v>
      </c>
    </row>
    <row r="2778" spans="1:17" x14ac:dyDescent="0.25">
      <c r="A2778" t="s">
        <v>4523</v>
      </c>
      <c r="B2778" t="s">
        <v>921</v>
      </c>
      <c r="C2778" t="s">
        <v>4524</v>
      </c>
      <c r="D2778" t="s">
        <v>100</v>
      </c>
      <c r="E2778" t="str">
        <f>_xlfn.XLOOKUP(Table1[[#This Row],[Product_ID]],[1]!Table1[Product_ID],[1]!Table1[Product_Name])</f>
        <v>Electronics Product 74</v>
      </c>
      <c r="F2778" t="str">
        <f>_xlfn.XLOOKUP(Table1[[#This Row],[Product_ID]],[1]!Table1[Product_ID],[1]!Table1[Category])</f>
        <v>Electronics</v>
      </c>
      <c r="G2778">
        <f>_xlfn.XLOOKUP(Table1[[#This Row],[Product_ID]],[1]!Table1[Product_ID],[1]!Table1[Unit_Price])</f>
        <v>20835</v>
      </c>
      <c r="H2778">
        <f>_xlfn.XLOOKUP(Table1[[#This Row],[Product_ID]],[1]!Table1[Product_ID],[1]!Table1[Cost])</f>
        <v>12501</v>
      </c>
      <c r="I2778">
        <v>3</v>
      </c>
      <c r="J2778">
        <v>0</v>
      </c>
      <c r="K2778">
        <f>Table1[[#This Row],[Quantity]]*Table1[[#This Row],[Unit_Price]]</f>
        <v>62505</v>
      </c>
      <c r="L2778">
        <f>Table1[[#This Row],[Quantity]]*Table1[[#This Row],[Cost]]</f>
        <v>37503</v>
      </c>
      <c r="M2778">
        <f>Table1[[#This Row],[Sales]]-Table1[[#This Row],[Total_Cost]]</f>
        <v>25002</v>
      </c>
      <c r="N2778" s="1">
        <f>Table1[[#This Row],[Profit]]/Table1[[#This Row],[Sales]]</f>
        <v>0.4</v>
      </c>
      <c r="O2778" t="str">
        <f>TEXT(Table1[[#This Row],[Order_Date]],"mmmm")</f>
        <v>February</v>
      </c>
      <c r="P2778">
        <f>YEAR(Table1[[#This Row],[Order_Date]])</f>
        <v>2024</v>
      </c>
      <c r="Q2778" t="str">
        <f>"Q"&amp;ROUNDUP(MONTH(Table1[[#This Row],[Order_Date]])/3,0)</f>
        <v>Q1</v>
      </c>
    </row>
    <row r="2779" spans="1:17" x14ac:dyDescent="0.25">
      <c r="A2779" t="s">
        <v>4525</v>
      </c>
      <c r="B2779" t="s">
        <v>2033</v>
      </c>
      <c r="C2779" t="s">
        <v>346</v>
      </c>
      <c r="D2779" t="s">
        <v>17</v>
      </c>
      <c r="E2779" t="str">
        <f>_xlfn.XLOOKUP(Table1[[#This Row],[Product_ID]],[1]!Table1[Product_ID],[1]!Table1[Product_Name])</f>
        <v>Clothing Product 38</v>
      </c>
      <c r="F2779" t="str">
        <f>_xlfn.XLOOKUP(Table1[[#This Row],[Product_ID]],[1]!Table1[Product_ID],[1]!Table1[Category])</f>
        <v>Clothing</v>
      </c>
      <c r="G2779">
        <f>_xlfn.XLOOKUP(Table1[[#This Row],[Product_ID]],[1]!Table1[Product_ID],[1]!Table1[Unit_Price])</f>
        <v>413</v>
      </c>
      <c r="H2779">
        <f>_xlfn.XLOOKUP(Table1[[#This Row],[Product_ID]],[1]!Table1[Product_ID],[1]!Table1[Cost])</f>
        <v>247.8</v>
      </c>
      <c r="I2779">
        <v>1</v>
      </c>
      <c r="J2779">
        <v>5</v>
      </c>
      <c r="K2779">
        <f>Table1[[#This Row],[Quantity]]*Table1[[#This Row],[Unit_Price]]</f>
        <v>413</v>
      </c>
      <c r="L2779">
        <f>Table1[[#This Row],[Quantity]]*Table1[[#This Row],[Cost]]</f>
        <v>247.8</v>
      </c>
      <c r="M2779">
        <f>Table1[[#This Row],[Sales]]-Table1[[#This Row],[Total_Cost]]</f>
        <v>165.2</v>
      </c>
      <c r="N2779" s="1">
        <f>Table1[[#This Row],[Profit]]/Table1[[#This Row],[Sales]]</f>
        <v>0.39999999999999997</v>
      </c>
      <c r="O2779" t="str">
        <f>TEXT(Table1[[#This Row],[Order_Date]],"mmmm")</f>
        <v>April</v>
      </c>
      <c r="P2779">
        <f>YEAR(Table1[[#This Row],[Order_Date]])</f>
        <v>2024</v>
      </c>
      <c r="Q2779" t="str">
        <f>"Q"&amp;ROUNDUP(MONTH(Table1[[#This Row],[Order_Date]])/3,0)</f>
        <v>Q2</v>
      </c>
    </row>
    <row r="2780" spans="1:17" x14ac:dyDescent="0.25">
      <c r="A2780" t="s">
        <v>4526</v>
      </c>
      <c r="B2780" t="s">
        <v>2747</v>
      </c>
      <c r="C2780" t="s">
        <v>3858</v>
      </c>
      <c r="D2780" t="s">
        <v>585</v>
      </c>
      <c r="E2780" t="str">
        <f>_xlfn.XLOOKUP(Table1[[#This Row],[Product_ID]],[1]!Table1[Product_ID],[1]!Table1[Product_Name])</f>
        <v>Sports Product 80</v>
      </c>
      <c r="F2780" t="str">
        <f>_xlfn.XLOOKUP(Table1[[#This Row],[Product_ID]],[1]!Table1[Product_ID],[1]!Table1[Category])</f>
        <v>Sports</v>
      </c>
      <c r="G2780">
        <f>_xlfn.XLOOKUP(Table1[[#This Row],[Product_ID]],[1]!Table1[Product_ID],[1]!Table1[Unit_Price])</f>
        <v>4816</v>
      </c>
      <c r="H2780">
        <f>_xlfn.XLOOKUP(Table1[[#This Row],[Product_ID]],[1]!Table1[Product_ID],[1]!Table1[Cost])</f>
        <v>3371.2</v>
      </c>
      <c r="I2780">
        <v>5</v>
      </c>
      <c r="J2780">
        <v>20</v>
      </c>
      <c r="K2780">
        <f>Table1[[#This Row],[Quantity]]*Table1[[#This Row],[Unit_Price]]</f>
        <v>24080</v>
      </c>
      <c r="L2780">
        <f>Table1[[#This Row],[Quantity]]*Table1[[#This Row],[Cost]]</f>
        <v>16856</v>
      </c>
      <c r="M2780">
        <f>Table1[[#This Row],[Sales]]-Table1[[#This Row],[Total_Cost]]</f>
        <v>7224</v>
      </c>
      <c r="N2780" s="1">
        <f>Table1[[#This Row],[Profit]]/Table1[[#This Row],[Sales]]</f>
        <v>0.3</v>
      </c>
      <c r="O2780" t="str">
        <f>TEXT(Table1[[#This Row],[Order_Date]],"mmmm")</f>
        <v>May</v>
      </c>
      <c r="P2780">
        <f>YEAR(Table1[[#This Row],[Order_Date]])</f>
        <v>2024</v>
      </c>
      <c r="Q2780" t="str">
        <f>"Q"&amp;ROUNDUP(MONTH(Table1[[#This Row],[Order_Date]])/3,0)</f>
        <v>Q2</v>
      </c>
    </row>
    <row r="2781" spans="1:17" x14ac:dyDescent="0.25">
      <c r="A2781" t="s">
        <v>4527</v>
      </c>
      <c r="B2781" t="s">
        <v>1492</v>
      </c>
      <c r="C2781" t="s">
        <v>3504</v>
      </c>
      <c r="D2781" t="s">
        <v>104</v>
      </c>
      <c r="E2781" t="str">
        <f>_xlfn.XLOOKUP(Table1[[#This Row],[Product_ID]],[1]!Table1[Product_ID],[1]!Table1[Product_Name])</f>
        <v>Electronics Product 72</v>
      </c>
      <c r="F2781" t="str">
        <f>_xlfn.XLOOKUP(Table1[[#This Row],[Product_ID]],[1]!Table1[Product_ID],[1]!Table1[Category])</f>
        <v>Electronics</v>
      </c>
      <c r="G2781">
        <f>_xlfn.XLOOKUP(Table1[[#This Row],[Product_ID]],[1]!Table1[Product_ID],[1]!Table1[Unit_Price])</f>
        <v>27555</v>
      </c>
      <c r="H2781">
        <f>_xlfn.XLOOKUP(Table1[[#This Row],[Product_ID]],[1]!Table1[Product_ID],[1]!Table1[Cost])</f>
        <v>19288.5</v>
      </c>
      <c r="I2781">
        <v>5</v>
      </c>
      <c r="J2781">
        <v>15</v>
      </c>
      <c r="K2781">
        <f>Table1[[#This Row],[Quantity]]*Table1[[#This Row],[Unit_Price]]</f>
        <v>137775</v>
      </c>
      <c r="L2781">
        <f>Table1[[#This Row],[Quantity]]*Table1[[#This Row],[Cost]]</f>
        <v>96442.5</v>
      </c>
      <c r="M2781">
        <f>Table1[[#This Row],[Sales]]-Table1[[#This Row],[Total_Cost]]</f>
        <v>41332.5</v>
      </c>
      <c r="N2781" s="1">
        <f>Table1[[#This Row],[Profit]]/Table1[[#This Row],[Sales]]</f>
        <v>0.3</v>
      </c>
      <c r="O2781" t="str">
        <f>TEXT(Table1[[#This Row],[Order_Date]],"mmmm")</f>
        <v>July</v>
      </c>
      <c r="P2781">
        <f>YEAR(Table1[[#This Row],[Order_Date]])</f>
        <v>2024</v>
      </c>
      <c r="Q2781" t="str">
        <f>"Q"&amp;ROUNDUP(MONTH(Table1[[#This Row],[Order_Date]])/3,0)</f>
        <v>Q3</v>
      </c>
    </row>
    <row r="2782" spans="1:17" x14ac:dyDescent="0.25">
      <c r="A2782" t="s">
        <v>4528</v>
      </c>
      <c r="B2782" t="s">
        <v>661</v>
      </c>
      <c r="C2782" t="s">
        <v>2325</v>
      </c>
      <c r="D2782" t="s">
        <v>223</v>
      </c>
      <c r="E2782" t="str">
        <f>_xlfn.XLOOKUP(Table1[[#This Row],[Product_ID]],[1]!Table1[Product_ID],[1]!Table1[Product_Name])</f>
        <v>Clothing Product 48</v>
      </c>
      <c r="F2782" t="str">
        <f>_xlfn.XLOOKUP(Table1[[#This Row],[Product_ID]],[1]!Table1[Product_ID],[1]!Table1[Category])</f>
        <v>Clothing</v>
      </c>
      <c r="G2782">
        <f>_xlfn.XLOOKUP(Table1[[#This Row],[Product_ID]],[1]!Table1[Product_ID],[1]!Table1[Unit_Price])</f>
        <v>2190</v>
      </c>
      <c r="H2782">
        <f>_xlfn.XLOOKUP(Table1[[#This Row],[Product_ID]],[1]!Table1[Product_ID],[1]!Table1[Cost])</f>
        <v>1095</v>
      </c>
      <c r="I2782">
        <v>4</v>
      </c>
      <c r="J2782">
        <v>5</v>
      </c>
      <c r="K2782">
        <f>Table1[[#This Row],[Quantity]]*Table1[[#This Row],[Unit_Price]]</f>
        <v>8760</v>
      </c>
      <c r="L2782">
        <f>Table1[[#This Row],[Quantity]]*Table1[[#This Row],[Cost]]</f>
        <v>4380</v>
      </c>
      <c r="M2782">
        <f>Table1[[#This Row],[Sales]]-Table1[[#This Row],[Total_Cost]]</f>
        <v>4380</v>
      </c>
      <c r="N2782" s="1">
        <f>Table1[[#This Row],[Profit]]/Table1[[#This Row],[Sales]]</f>
        <v>0.5</v>
      </c>
      <c r="O2782" t="str">
        <f>TEXT(Table1[[#This Row],[Order_Date]],"mmmm")</f>
        <v>January</v>
      </c>
      <c r="P2782">
        <f>YEAR(Table1[[#This Row],[Order_Date]])</f>
        <v>2024</v>
      </c>
      <c r="Q2782" t="str">
        <f>"Q"&amp;ROUNDUP(MONTH(Table1[[#This Row],[Order_Date]])/3,0)</f>
        <v>Q1</v>
      </c>
    </row>
    <row r="2783" spans="1:17" x14ac:dyDescent="0.25">
      <c r="A2783" t="s">
        <v>4529</v>
      </c>
      <c r="B2783" t="s">
        <v>1457</v>
      </c>
      <c r="C2783" t="s">
        <v>1653</v>
      </c>
      <c r="D2783" t="s">
        <v>89</v>
      </c>
      <c r="E2783" t="str">
        <f>_xlfn.XLOOKUP(Table1[[#This Row],[Product_ID]],[1]!Table1[Product_ID],[1]!Table1[Product_Name])</f>
        <v>Beauty Product 76</v>
      </c>
      <c r="F2783" t="str">
        <f>_xlfn.XLOOKUP(Table1[[#This Row],[Product_ID]],[1]!Table1[Product_ID],[1]!Table1[Category])</f>
        <v>Beauty</v>
      </c>
      <c r="G2783">
        <f>_xlfn.XLOOKUP(Table1[[#This Row],[Product_ID]],[1]!Table1[Product_ID],[1]!Table1[Unit_Price])</f>
        <v>3690</v>
      </c>
      <c r="H2783">
        <f>_xlfn.XLOOKUP(Table1[[#This Row],[Product_ID]],[1]!Table1[Product_ID],[1]!Table1[Cost])</f>
        <v>2583</v>
      </c>
      <c r="I2783">
        <v>3</v>
      </c>
      <c r="J2783">
        <v>0</v>
      </c>
      <c r="K2783">
        <f>Table1[[#This Row],[Quantity]]*Table1[[#This Row],[Unit_Price]]</f>
        <v>11070</v>
      </c>
      <c r="L2783">
        <f>Table1[[#This Row],[Quantity]]*Table1[[#This Row],[Cost]]</f>
        <v>7749</v>
      </c>
      <c r="M2783">
        <f>Table1[[#This Row],[Sales]]-Table1[[#This Row],[Total_Cost]]</f>
        <v>3321</v>
      </c>
      <c r="N2783" s="1">
        <f>Table1[[#This Row],[Profit]]/Table1[[#This Row],[Sales]]</f>
        <v>0.3</v>
      </c>
      <c r="O2783" t="str">
        <f>TEXT(Table1[[#This Row],[Order_Date]],"mmmm")</f>
        <v>August</v>
      </c>
      <c r="P2783">
        <f>YEAR(Table1[[#This Row],[Order_Date]])</f>
        <v>2025</v>
      </c>
      <c r="Q2783" t="str">
        <f>"Q"&amp;ROUNDUP(MONTH(Table1[[#This Row],[Order_Date]])/3,0)</f>
        <v>Q3</v>
      </c>
    </row>
    <row r="2784" spans="1:17" x14ac:dyDescent="0.25">
      <c r="A2784" t="s">
        <v>4530</v>
      </c>
      <c r="B2784" t="s">
        <v>3479</v>
      </c>
      <c r="C2784" t="s">
        <v>4531</v>
      </c>
      <c r="D2784" t="s">
        <v>223</v>
      </c>
      <c r="E2784" t="str">
        <f>_xlfn.XLOOKUP(Table1[[#This Row],[Product_ID]],[1]!Table1[Product_ID],[1]!Table1[Product_Name])</f>
        <v>Clothing Product 48</v>
      </c>
      <c r="F2784" t="str">
        <f>_xlfn.XLOOKUP(Table1[[#This Row],[Product_ID]],[1]!Table1[Product_ID],[1]!Table1[Category])</f>
        <v>Clothing</v>
      </c>
      <c r="G2784">
        <f>_xlfn.XLOOKUP(Table1[[#This Row],[Product_ID]],[1]!Table1[Product_ID],[1]!Table1[Unit_Price])</f>
        <v>2190</v>
      </c>
      <c r="H2784">
        <f>_xlfn.XLOOKUP(Table1[[#This Row],[Product_ID]],[1]!Table1[Product_ID],[1]!Table1[Cost])</f>
        <v>1095</v>
      </c>
      <c r="I2784">
        <v>4</v>
      </c>
      <c r="J2784">
        <v>15</v>
      </c>
      <c r="K2784">
        <f>Table1[[#This Row],[Quantity]]*Table1[[#This Row],[Unit_Price]]</f>
        <v>8760</v>
      </c>
      <c r="L2784">
        <f>Table1[[#This Row],[Quantity]]*Table1[[#This Row],[Cost]]</f>
        <v>4380</v>
      </c>
      <c r="M2784">
        <f>Table1[[#This Row],[Sales]]-Table1[[#This Row],[Total_Cost]]</f>
        <v>4380</v>
      </c>
      <c r="N2784" s="1">
        <f>Table1[[#This Row],[Profit]]/Table1[[#This Row],[Sales]]</f>
        <v>0.5</v>
      </c>
      <c r="O2784" t="str">
        <f>TEXT(Table1[[#This Row],[Order_Date]],"mmmm")</f>
        <v>October</v>
      </c>
      <c r="P2784">
        <f>YEAR(Table1[[#This Row],[Order_Date]])</f>
        <v>2025</v>
      </c>
      <c r="Q2784" t="str">
        <f>"Q"&amp;ROUNDUP(MONTH(Table1[[#This Row],[Order_Date]])/3,0)</f>
        <v>Q4</v>
      </c>
    </row>
    <row r="2785" spans="1:17" x14ac:dyDescent="0.25">
      <c r="A2785" t="s">
        <v>4532</v>
      </c>
      <c r="B2785" t="s">
        <v>249</v>
      </c>
      <c r="C2785" t="s">
        <v>2935</v>
      </c>
      <c r="D2785" t="s">
        <v>29</v>
      </c>
      <c r="E2785" t="str">
        <f>_xlfn.XLOOKUP(Table1[[#This Row],[Product_ID]],[1]!Table1[Product_ID],[1]!Table1[Product_Name])</f>
        <v>Beauty Product 18</v>
      </c>
      <c r="F2785" t="str">
        <f>_xlfn.XLOOKUP(Table1[[#This Row],[Product_ID]],[1]!Table1[Product_ID],[1]!Table1[Category])</f>
        <v>Beauty</v>
      </c>
      <c r="G2785">
        <f>_xlfn.XLOOKUP(Table1[[#This Row],[Product_ID]],[1]!Table1[Product_ID],[1]!Table1[Unit_Price])</f>
        <v>3985</v>
      </c>
      <c r="H2785">
        <f>_xlfn.XLOOKUP(Table1[[#This Row],[Product_ID]],[1]!Table1[Product_ID],[1]!Table1[Cost])</f>
        <v>2789.5</v>
      </c>
      <c r="I2785">
        <v>2</v>
      </c>
      <c r="J2785">
        <v>15</v>
      </c>
      <c r="K2785">
        <f>Table1[[#This Row],[Quantity]]*Table1[[#This Row],[Unit_Price]]</f>
        <v>7970</v>
      </c>
      <c r="L2785">
        <f>Table1[[#This Row],[Quantity]]*Table1[[#This Row],[Cost]]</f>
        <v>5579</v>
      </c>
      <c r="M2785">
        <f>Table1[[#This Row],[Sales]]-Table1[[#This Row],[Total_Cost]]</f>
        <v>2391</v>
      </c>
      <c r="N2785" s="1">
        <f>Table1[[#This Row],[Profit]]/Table1[[#This Row],[Sales]]</f>
        <v>0.3</v>
      </c>
      <c r="O2785" t="str">
        <f>TEXT(Table1[[#This Row],[Order_Date]],"mmmm")</f>
        <v>February</v>
      </c>
      <c r="P2785">
        <f>YEAR(Table1[[#This Row],[Order_Date]])</f>
        <v>2024</v>
      </c>
      <c r="Q2785" t="str">
        <f>"Q"&amp;ROUNDUP(MONTH(Table1[[#This Row],[Order_Date]])/3,0)</f>
        <v>Q1</v>
      </c>
    </row>
    <row r="2786" spans="1:17" x14ac:dyDescent="0.25">
      <c r="A2786" t="s">
        <v>4533</v>
      </c>
      <c r="B2786" t="s">
        <v>1502</v>
      </c>
      <c r="C2786" t="s">
        <v>405</v>
      </c>
      <c r="D2786" t="s">
        <v>476</v>
      </c>
      <c r="E2786" t="str">
        <f>_xlfn.XLOOKUP(Table1[[#This Row],[Product_ID]],[1]!Table1[Product_ID],[1]!Table1[Product_Name])</f>
        <v>Electronics Product 22</v>
      </c>
      <c r="F2786" t="str">
        <f>_xlfn.XLOOKUP(Table1[[#This Row],[Product_ID]],[1]!Table1[Product_ID],[1]!Table1[Category])</f>
        <v>Electronics</v>
      </c>
      <c r="G2786">
        <f>_xlfn.XLOOKUP(Table1[[#This Row],[Product_ID]],[1]!Table1[Product_ID],[1]!Table1[Unit_Price])</f>
        <v>48755</v>
      </c>
      <c r="H2786">
        <f>_xlfn.XLOOKUP(Table1[[#This Row],[Product_ID]],[1]!Table1[Product_ID],[1]!Table1[Cost])</f>
        <v>29253</v>
      </c>
      <c r="I2786">
        <v>1</v>
      </c>
      <c r="J2786">
        <v>5</v>
      </c>
      <c r="K2786">
        <f>Table1[[#This Row],[Quantity]]*Table1[[#This Row],[Unit_Price]]</f>
        <v>48755</v>
      </c>
      <c r="L2786">
        <f>Table1[[#This Row],[Quantity]]*Table1[[#This Row],[Cost]]</f>
        <v>29253</v>
      </c>
      <c r="M2786">
        <f>Table1[[#This Row],[Sales]]-Table1[[#This Row],[Total_Cost]]</f>
        <v>19502</v>
      </c>
      <c r="N2786" s="1">
        <f>Table1[[#This Row],[Profit]]/Table1[[#This Row],[Sales]]</f>
        <v>0.4</v>
      </c>
      <c r="O2786" t="str">
        <f>TEXT(Table1[[#This Row],[Order_Date]],"mmmm")</f>
        <v>February</v>
      </c>
      <c r="P2786">
        <f>YEAR(Table1[[#This Row],[Order_Date]])</f>
        <v>2025</v>
      </c>
      <c r="Q2786" t="str">
        <f>"Q"&amp;ROUNDUP(MONTH(Table1[[#This Row],[Order_Date]])/3,0)</f>
        <v>Q1</v>
      </c>
    </row>
    <row r="2787" spans="1:17" x14ac:dyDescent="0.25">
      <c r="A2787" t="s">
        <v>4534</v>
      </c>
      <c r="B2787" t="s">
        <v>1322</v>
      </c>
      <c r="C2787" t="s">
        <v>4535</v>
      </c>
      <c r="D2787" t="s">
        <v>67</v>
      </c>
      <c r="E2787" t="str">
        <f>_xlfn.XLOOKUP(Table1[[#This Row],[Product_ID]],[1]!Table1[Product_ID],[1]!Table1[Product_Name])</f>
        <v>Home &amp; Kitchen Product 12</v>
      </c>
      <c r="F2787" t="str">
        <f>_xlfn.XLOOKUP(Table1[[#This Row],[Product_ID]],[1]!Table1[Product_ID],[1]!Table1[Category])</f>
        <v>Home &amp; Kitchen</v>
      </c>
      <c r="G2787">
        <f>_xlfn.XLOOKUP(Table1[[#This Row],[Product_ID]],[1]!Table1[Product_ID],[1]!Table1[Unit_Price])</f>
        <v>1513</v>
      </c>
      <c r="H2787">
        <f>_xlfn.XLOOKUP(Table1[[#This Row],[Product_ID]],[1]!Table1[Product_ID],[1]!Table1[Cost])</f>
        <v>907.8</v>
      </c>
      <c r="I2787">
        <v>5</v>
      </c>
      <c r="J2787">
        <v>5</v>
      </c>
      <c r="K2787">
        <f>Table1[[#This Row],[Quantity]]*Table1[[#This Row],[Unit_Price]]</f>
        <v>7565</v>
      </c>
      <c r="L2787">
        <f>Table1[[#This Row],[Quantity]]*Table1[[#This Row],[Cost]]</f>
        <v>4539</v>
      </c>
      <c r="M2787">
        <f>Table1[[#This Row],[Sales]]-Table1[[#This Row],[Total_Cost]]</f>
        <v>3026</v>
      </c>
      <c r="N2787" s="1">
        <f>Table1[[#This Row],[Profit]]/Table1[[#This Row],[Sales]]</f>
        <v>0.4</v>
      </c>
      <c r="O2787" t="str">
        <f>TEXT(Table1[[#This Row],[Order_Date]],"mmmm")</f>
        <v>July</v>
      </c>
      <c r="P2787">
        <f>YEAR(Table1[[#This Row],[Order_Date]])</f>
        <v>2024</v>
      </c>
      <c r="Q2787" t="str">
        <f>"Q"&amp;ROUNDUP(MONTH(Table1[[#This Row],[Order_Date]])/3,0)</f>
        <v>Q3</v>
      </c>
    </row>
    <row r="2788" spans="1:17" x14ac:dyDescent="0.25">
      <c r="A2788" t="s">
        <v>4536</v>
      </c>
      <c r="B2788" t="s">
        <v>1476</v>
      </c>
      <c r="C2788" t="s">
        <v>594</v>
      </c>
      <c r="D2788" t="s">
        <v>317</v>
      </c>
      <c r="E2788" t="str">
        <f>_xlfn.XLOOKUP(Table1[[#This Row],[Product_ID]],[1]!Table1[Product_ID],[1]!Table1[Product_Name])</f>
        <v>Beauty Product 90</v>
      </c>
      <c r="F2788" t="str">
        <f>_xlfn.XLOOKUP(Table1[[#This Row],[Product_ID]],[1]!Table1[Product_ID],[1]!Table1[Category])</f>
        <v>Beauty</v>
      </c>
      <c r="G2788">
        <f>_xlfn.XLOOKUP(Table1[[#This Row],[Product_ID]],[1]!Table1[Product_ID],[1]!Table1[Unit_Price])</f>
        <v>1510</v>
      </c>
      <c r="H2788">
        <f>_xlfn.XLOOKUP(Table1[[#This Row],[Product_ID]],[1]!Table1[Product_ID],[1]!Table1[Cost])</f>
        <v>755</v>
      </c>
      <c r="I2788">
        <v>4</v>
      </c>
      <c r="J2788">
        <v>0</v>
      </c>
      <c r="K2788">
        <f>Table1[[#This Row],[Quantity]]*Table1[[#This Row],[Unit_Price]]</f>
        <v>6040</v>
      </c>
      <c r="L2788">
        <f>Table1[[#This Row],[Quantity]]*Table1[[#This Row],[Cost]]</f>
        <v>3020</v>
      </c>
      <c r="M2788">
        <f>Table1[[#This Row],[Sales]]-Table1[[#This Row],[Total_Cost]]</f>
        <v>3020</v>
      </c>
      <c r="N2788" s="1">
        <f>Table1[[#This Row],[Profit]]/Table1[[#This Row],[Sales]]</f>
        <v>0.5</v>
      </c>
      <c r="O2788" t="str">
        <f>TEXT(Table1[[#This Row],[Order_Date]],"mmmm")</f>
        <v>January</v>
      </c>
      <c r="P2788">
        <f>YEAR(Table1[[#This Row],[Order_Date]])</f>
        <v>2024</v>
      </c>
      <c r="Q2788" t="str">
        <f>"Q"&amp;ROUNDUP(MONTH(Table1[[#This Row],[Order_Date]])/3,0)</f>
        <v>Q1</v>
      </c>
    </row>
    <row r="2789" spans="1:17" x14ac:dyDescent="0.25">
      <c r="A2789" t="s">
        <v>4537</v>
      </c>
      <c r="B2789" t="s">
        <v>1354</v>
      </c>
      <c r="C2789" t="s">
        <v>4538</v>
      </c>
      <c r="D2789" t="s">
        <v>216</v>
      </c>
      <c r="E2789" t="str">
        <f>_xlfn.XLOOKUP(Table1[[#This Row],[Product_ID]],[1]!Table1[Product_ID],[1]!Table1[Product_Name])</f>
        <v>Beauty Product 69</v>
      </c>
      <c r="F2789" t="str">
        <f>_xlfn.XLOOKUP(Table1[[#This Row],[Product_ID]],[1]!Table1[Product_ID],[1]!Table1[Category])</f>
        <v>Beauty</v>
      </c>
      <c r="G2789">
        <f>_xlfn.XLOOKUP(Table1[[#This Row],[Product_ID]],[1]!Table1[Product_ID],[1]!Table1[Unit_Price])</f>
        <v>384</v>
      </c>
      <c r="H2789">
        <f>_xlfn.XLOOKUP(Table1[[#This Row],[Product_ID]],[1]!Table1[Product_ID],[1]!Table1[Cost])</f>
        <v>192</v>
      </c>
      <c r="I2789">
        <v>2</v>
      </c>
      <c r="J2789">
        <v>0</v>
      </c>
      <c r="K2789">
        <f>Table1[[#This Row],[Quantity]]*Table1[[#This Row],[Unit_Price]]</f>
        <v>768</v>
      </c>
      <c r="L2789">
        <f>Table1[[#This Row],[Quantity]]*Table1[[#This Row],[Cost]]</f>
        <v>384</v>
      </c>
      <c r="M2789">
        <f>Table1[[#This Row],[Sales]]-Table1[[#This Row],[Total_Cost]]</f>
        <v>384</v>
      </c>
      <c r="N2789" s="1">
        <f>Table1[[#This Row],[Profit]]/Table1[[#This Row],[Sales]]</f>
        <v>0.5</v>
      </c>
      <c r="O2789" t="str">
        <f>TEXT(Table1[[#This Row],[Order_Date]],"mmmm")</f>
        <v>January</v>
      </c>
      <c r="P2789">
        <f>YEAR(Table1[[#This Row],[Order_Date]])</f>
        <v>2024</v>
      </c>
      <c r="Q2789" t="str">
        <f>"Q"&amp;ROUNDUP(MONTH(Table1[[#This Row],[Order_Date]])/3,0)</f>
        <v>Q1</v>
      </c>
    </row>
    <row r="2790" spans="1:17" x14ac:dyDescent="0.25">
      <c r="A2790" t="s">
        <v>4539</v>
      </c>
      <c r="B2790" t="s">
        <v>1359</v>
      </c>
      <c r="C2790" t="s">
        <v>1648</v>
      </c>
      <c r="D2790" t="s">
        <v>257</v>
      </c>
      <c r="E2790" t="str">
        <f>_xlfn.XLOOKUP(Table1[[#This Row],[Product_ID]],[1]!Table1[Product_ID],[1]!Table1[Product_Name])</f>
        <v>Beauty Product 3</v>
      </c>
      <c r="F2790" t="str">
        <f>_xlfn.XLOOKUP(Table1[[#This Row],[Product_ID]],[1]!Table1[Product_ID],[1]!Table1[Category])</f>
        <v>Beauty</v>
      </c>
      <c r="G2790">
        <f>_xlfn.XLOOKUP(Table1[[#This Row],[Product_ID]],[1]!Table1[Product_ID],[1]!Table1[Unit_Price])</f>
        <v>569</v>
      </c>
      <c r="H2790">
        <f>_xlfn.XLOOKUP(Table1[[#This Row],[Product_ID]],[1]!Table1[Product_ID],[1]!Table1[Cost])</f>
        <v>341.4</v>
      </c>
      <c r="I2790">
        <v>1</v>
      </c>
      <c r="J2790">
        <v>20</v>
      </c>
      <c r="K2790">
        <f>Table1[[#This Row],[Quantity]]*Table1[[#This Row],[Unit_Price]]</f>
        <v>569</v>
      </c>
      <c r="L2790">
        <f>Table1[[#This Row],[Quantity]]*Table1[[#This Row],[Cost]]</f>
        <v>341.4</v>
      </c>
      <c r="M2790">
        <f>Table1[[#This Row],[Sales]]-Table1[[#This Row],[Total_Cost]]</f>
        <v>227.60000000000002</v>
      </c>
      <c r="N2790" s="1">
        <f>Table1[[#This Row],[Profit]]/Table1[[#This Row],[Sales]]</f>
        <v>0.4</v>
      </c>
      <c r="O2790" t="str">
        <f>TEXT(Table1[[#This Row],[Order_Date]],"mmmm")</f>
        <v>February</v>
      </c>
      <c r="P2790">
        <f>YEAR(Table1[[#This Row],[Order_Date]])</f>
        <v>2025</v>
      </c>
      <c r="Q2790" t="str">
        <f>"Q"&amp;ROUNDUP(MONTH(Table1[[#This Row],[Order_Date]])/3,0)</f>
        <v>Q1</v>
      </c>
    </row>
    <row r="2791" spans="1:17" x14ac:dyDescent="0.25">
      <c r="A2791" t="s">
        <v>4540</v>
      </c>
      <c r="B2791" t="s">
        <v>2006</v>
      </c>
      <c r="C2791" t="s">
        <v>4541</v>
      </c>
      <c r="D2791" t="s">
        <v>304</v>
      </c>
      <c r="E2791" t="str">
        <f>_xlfn.XLOOKUP(Table1[[#This Row],[Product_ID]],[1]!Table1[Product_ID],[1]!Table1[Product_Name])</f>
        <v>Sports Product 67</v>
      </c>
      <c r="F2791" t="str">
        <f>_xlfn.XLOOKUP(Table1[[#This Row],[Product_ID]],[1]!Table1[Product_ID],[1]!Table1[Category])</f>
        <v>Sports</v>
      </c>
      <c r="G2791">
        <f>_xlfn.XLOOKUP(Table1[[#This Row],[Product_ID]],[1]!Table1[Product_ID],[1]!Table1[Unit_Price])</f>
        <v>1463</v>
      </c>
      <c r="H2791">
        <f>_xlfn.XLOOKUP(Table1[[#This Row],[Product_ID]],[1]!Table1[Product_ID],[1]!Table1[Cost])</f>
        <v>731.5</v>
      </c>
      <c r="I2791">
        <v>4</v>
      </c>
      <c r="J2791">
        <v>0</v>
      </c>
      <c r="K2791">
        <f>Table1[[#This Row],[Quantity]]*Table1[[#This Row],[Unit_Price]]</f>
        <v>5852</v>
      </c>
      <c r="L2791">
        <f>Table1[[#This Row],[Quantity]]*Table1[[#This Row],[Cost]]</f>
        <v>2926</v>
      </c>
      <c r="M2791">
        <f>Table1[[#This Row],[Sales]]-Table1[[#This Row],[Total_Cost]]</f>
        <v>2926</v>
      </c>
      <c r="N2791" s="1">
        <f>Table1[[#This Row],[Profit]]/Table1[[#This Row],[Sales]]</f>
        <v>0.5</v>
      </c>
      <c r="O2791" t="str">
        <f>TEXT(Table1[[#This Row],[Order_Date]],"mmmm")</f>
        <v>October</v>
      </c>
      <c r="P2791">
        <f>YEAR(Table1[[#This Row],[Order_Date]])</f>
        <v>2025</v>
      </c>
      <c r="Q2791" t="str">
        <f>"Q"&amp;ROUNDUP(MONTH(Table1[[#This Row],[Order_Date]])/3,0)</f>
        <v>Q4</v>
      </c>
    </row>
    <row r="2792" spans="1:17" x14ac:dyDescent="0.25">
      <c r="A2792" t="s">
        <v>4542</v>
      </c>
      <c r="B2792" t="s">
        <v>4423</v>
      </c>
      <c r="C2792" t="s">
        <v>55</v>
      </c>
      <c r="D2792" t="s">
        <v>135</v>
      </c>
      <c r="E2792" t="str">
        <f>_xlfn.XLOOKUP(Table1[[#This Row],[Product_ID]],[1]!Table1[Product_ID],[1]!Table1[Product_Name])</f>
        <v>Electronics Product 28</v>
      </c>
      <c r="F2792" t="str">
        <f>_xlfn.XLOOKUP(Table1[[#This Row],[Product_ID]],[1]!Table1[Product_ID],[1]!Table1[Category])</f>
        <v>Electronics</v>
      </c>
      <c r="G2792">
        <f>_xlfn.XLOOKUP(Table1[[#This Row],[Product_ID]],[1]!Table1[Product_ID],[1]!Table1[Unit_Price])</f>
        <v>9664</v>
      </c>
      <c r="H2792">
        <f>_xlfn.XLOOKUP(Table1[[#This Row],[Product_ID]],[1]!Table1[Product_ID],[1]!Table1[Cost])</f>
        <v>4832</v>
      </c>
      <c r="I2792">
        <v>2</v>
      </c>
      <c r="J2792">
        <v>20</v>
      </c>
      <c r="K2792">
        <f>Table1[[#This Row],[Quantity]]*Table1[[#This Row],[Unit_Price]]</f>
        <v>19328</v>
      </c>
      <c r="L2792">
        <f>Table1[[#This Row],[Quantity]]*Table1[[#This Row],[Cost]]</f>
        <v>9664</v>
      </c>
      <c r="M2792">
        <f>Table1[[#This Row],[Sales]]-Table1[[#This Row],[Total_Cost]]</f>
        <v>9664</v>
      </c>
      <c r="N2792" s="1">
        <f>Table1[[#This Row],[Profit]]/Table1[[#This Row],[Sales]]</f>
        <v>0.5</v>
      </c>
      <c r="O2792" t="str">
        <f>TEXT(Table1[[#This Row],[Order_Date]],"mmmm")</f>
        <v>January</v>
      </c>
      <c r="P2792">
        <f>YEAR(Table1[[#This Row],[Order_Date]])</f>
        <v>2024</v>
      </c>
      <c r="Q2792" t="str">
        <f>"Q"&amp;ROUNDUP(MONTH(Table1[[#This Row],[Order_Date]])/3,0)</f>
        <v>Q1</v>
      </c>
    </row>
    <row r="2793" spans="1:17" x14ac:dyDescent="0.25">
      <c r="A2793" t="s">
        <v>4543</v>
      </c>
      <c r="B2793" t="s">
        <v>262</v>
      </c>
      <c r="C2793" t="s">
        <v>926</v>
      </c>
      <c r="D2793" t="s">
        <v>189</v>
      </c>
      <c r="E2793" t="str">
        <f>_xlfn.XLOOKUP(Table1[[#This Row],[Product_ID]],[1]!Table1[Product_ID],[1]!Table1[Product_Name])</f>
        <v>Home &amp; Kitchen Product 79</v>
      </c>
      <c r="F2793" t="str">
        <f>_xlfn.XLOOKUP(Table1[[#This Row],[Product_ID]],[1]!Table1[Product_ID],[1]!Table1[Category])</f>
        <v>Home &amp; Kitchen</v>
      </c>
      <c r="G2793">
        <f>_xlfn.XLOOKUP(Table1[[#This Row],[Product_ID]],[1]!Table1[Product_ID],[1]!Table1[Unit_Price])</f>
        <v>10900</v>
      </c>
      <c r="H2793">
        <f>_xlfn.XLOOKUP(Table1[[#This Row],[Product_ID]],[1]!Table1[Product_ID],[1]!Table1[Cost])</f>
        <v>5450</v>
      </c>
      <c r="I2793">
        <v>4</v>
      </c>
      <c r="J2793">
        <v>0</v>
      </c>
      <c r="K2793">
        <f>Table1[[#This Row],[Quantity]]*Table1[[#This Row],[Unit_Price]]</f>
        <v>43600</v>
      </c>
      <c r="L2793">
        <f>Table1[[#This Row],[Quantity]]*Table1[[#This Row],[Cost]]</f>
        <v>21800</v>
      </c>
      <c r="M2793">
        <f>Table1[[#This Row],[Sales]]-Table1[[#This Row],[Total_Cost]]</f>
        <v>21800</v>
      </c>
      <c r="N2793" s="1">
        <f>Table1[[#This Row],[Profit]]/Table1[[#This Row],[Sales]]</f>
        <v>0.5</v>
      </c>
      <c r="O2793" t="str">
        <f>TEXT(Table1[[#This Row],[Order_Date]],"mmmm")</f>
        <v>April</v>
      </c>
      <c r="P2793">
        <f>YEAR(Table1[[#This Row],[Order_Date]])</f>
        <v>2025</v>
      </c>
      <c r="Q2793" t="str">
        <f>"Q"&amp;ROUNDUP(MONTH(Table1[[#This Row],[Order_Date]])/3,0)</f>
        <v>Q2</v>
      </c>
    </row>
    <row r="2794" spans="1:17" x14ac:dyDescent="0.25">
      <c r="A2794" t="s">
        <v>4544</v>
      </c>
      <c r="B2794" t="s">
        <v>340</v>
      </c>
      <c r="C2794" t="s">
        <v>2418</v>
      </c>
      <c r="D2794" t="s">
        <v>288</v>
      </c>
      <c r="E2794" t="str">
        <f>_xlfn.XLOOKUP(Table1[[#This Row],[Product_ID]],[1]!Table1[Product_ID],[1]!Table1[Product_Name])</f>
        <v>Clothing Product 81</v>
      </c>
      <c r="F2794" t="str">
        <f>_xlfn.XLOOKUP(Table1[[#This Row],[Product_ID]],[1]!Table1[Product_ID],[1]!Table1[Category])</f>
        <v>Clothing</v>
      </c>
      <c r="G2794">
        <f>_xlfn.XLOOKUP(Table1[[#This Row],[Product_ID]],[1]!Table1[Product_ID],[1]!Table1[Unit_Price])</f>
        <v>4046</v>
      </c>
      <c r="H2794">
        <f>_xlfn.XLOOKUP(Table1[[#This Row],[Product_ID]],[1]!Table1[Product_ID],[1]!Table1[Cost])</f>
        <v>2427.6</v>
      </c>
      <c r="I2794">
        <v>4</v>
      </c>
      <c r="J2794">
        <v>5</v>
      </c>
      <c r="K2794">
        <f>Table1[[#This Row],[Quantity]]*Table1[[#This Row],[Unit_Price]]</f>
        <v>16184</v>
      </c>
      <c r="L2794">
        <f>Table1[[#This Row],[Quantity]]*Table1[[#This Row],[Cost]]</f>
        <v>9710.4</v>
      </c>
      <c r="M2794">
        <f>Table1[[#This Row],[Sales]]-Table1[[#This Row],[Total_Cost]]</f>
        <v>6473.6</v>
      </c>
      <c r="N2794" s="1">
        <f>Table1[[#This Row],[Profit]]/Table1[[#This Row],[Sales]]</f>
        <v>0.4</v>
      </c>
      <c r="O2794" t="str">
        <f>TEXT(Table1[[#This Row],[Order_Date]],"mmmm")</f>
        <v>May</v>
      </c>
      <c r="P2794">
        <f>YEAR(Table1[[#This Row],[Order_Date]])</f>
        <v>2025</v>
      </c>
      <c r="Q2794" t="str">
        <f>"Q"&amp;ROUNDUP(MONTH(Table1[[#This Row],[Order_Date]])/3,0)</f>
        <v>Q2</v>
      </c>
    </row>
    <row r="2795" spans="1:17" x14ac:dyDescent="0.25">
      <c r="A2795" t="s">
        <v>4545</v>
      </c>
      <c r="B2795" t="s">
        <v>556</v>
      </c>
      <c r="C2795" t="s">
        <v>1458</v>
      </c>
      <c r="D2795" t="s">
        <v>223</v>
      </c>
      <c r="E2795" t="str">
        <f>_xlfn.XLOOKUP(Table1[[#This Row],[Product_ID]],[1]!Table1[Product_ID],[1]!Table1[Product_Name])</f>
        <v>Clothing Product 48</v>
      </c>
      <c r="F2795" t="str">
        <f>_xlfn.XLOOKUP(Table1[[#This Row],[Product_ID]],[1]!Table1[Product_ID],[1]!Table1[Category])</f>
        <v>Clothing</v>
      </c>
      <c r="G2795">
        <f>_xlfn.XLOOKUP(Table1[[#This Row],[Product_ID]],[1]!Table1[Product_ID],[1]!Table1[Unit_Price])</f>
        <v>2190</v>
      </c>
      <c r="H2795">
        <f>_xlfn.XLOOKUP(Table1[[#This Row],[Product_ID]],[1]!Table1[Product_ID],[1]!Table1[Cost])</f>
        <v>1095</v>
      </c>
      <c r="I2795">
        <v>4</v>
      </c>
      <c r="J2795">
        <v>5</v>
      </c>
      <c r="K2795">
        <f>Table1[[#This Row],[Quantity]]*Table1[[#This Row],[Unit_Price]]</f>
        <v>8760</v>
      </c>
      <c r="L2795">
        <f>Table1[[#This Row],[Quantity]]*Table1[[#This Row],[Cost]]</f>
        <v>4380</v>
      </c>
      <c r="M2795">
        <f>Table1[[#This Row],[Sales]]-Table1[[#This Row],[Total_Cost]]</f>
        <v>4380</v>
      </c>
      <c r="N2795" s="1">
        <f>Table1[[#This Row],[Profit]]/Table1[[#This Row],[Sales]]</f>
        <v>0.5</v>
      </c>
      <c r="O2795" t="str">
        <f>TEXT(Table1[[#This Row],[Order_Date]],"mmmm")</f>
        <v>January</v>
      </c>
      <c r="P2795">
        <f>YEAR(Table1[[#This Row],[Order_Date]])</f>
        <v>2024</v>
      </c>
      <c r="Q2795" t="str">
        <f>"Q"&amp;ROUNDUP(MONTH(Table1[[#This Row],[Order_Date]])/3,0)</f>
        <v>Q1</v>
      </c>
    </row>
    <row r="2796" spans="1:17" x14ac:dyDescent="0.25">
      <c r="A2796" t="s">
        <v>4546</v>
      </c>
      <c r="B2796" t="s">
        <v>3206</v>
      </c>
      <c r="C2796" t="s">
        <v>269</v>
      </c>
      <c r="D2796" t="s">
        <v>119</v>
      </c>
      <c r="E2796" t="str">
        <f>_xlfn.XLOOKUP(Table1[[#This Row],[Product_ID]],[1]!Table1[Product_ID],[1]!Table1[Product_Name])</f>
        <v>Electronics Product 56</v>
      </c>
      <c r="F2796" t="str">
        <f>_xlfn.XLOOKUP(Table1[[#This Row],[Product_ID]],[1]!Table1[Product_ID],[1]!Table1[Category])</f>
        <v>Electronics</v>
      </c>
      <c r="G2796">
        <f>_xlfn.XLOOKUP(Table1[[#This Row],[Product_ID]],[1]!Table1[Product_ID],[1]!Table1[Unit_Price])</f>
        <v>18900</v>
      </c>
      <c r="H2796">
        <f>_xlfn.XLOOKUP(Table1[[#This Row],[Product_ID]],[1]!Table1[Product_ID],[1]!Table1[Cost])</f>
        <v>9450</v>
      </c>
      <c r="I2796">
        <v>1</v>
      </c>
      <c r="J2796">
        <v>0</v>
      </c>
      <c r="K2796">
        <f>Table1[[#This Row],[Quantity]]*Table1[[#This Row],[Unit_Price]]</f>
        <v>18900</v>
      </c>
      <c r="L2796">
        <f>Table1[[#This Row],[Quantity]]*Table1[[#This Row],[Cost]]</f>
        <v>9450</v>
      </c>
      <c r="M2796">
        <f>Table1[[#This Row],[Sales]]-Table1[[#This Row],[Total_Cost]]</f>
        <v>9450</v>
      </c>
      <c r="N2796" s="1">
        <f>Table1[[#This Row],[Profit]]/Table1[[#This Row],[Sales]]</f>
        <v>0.5</v>
      </c>
      <c r="O2796" t="str">
        <f>TEXT(Table1[[#This Row],[Order_Date]],"mmmm")</f>
        <v>May</v>
      </c>
      <c r="P2796">
        <f>YEAR(Table1[[#This Row],[Order_Date]])</f>
        <v>2024</v>
      </c>
      <c r="Q2796" t="str">
        <f>"Q"&amp;ROUNDUP(MONTH(Table1[[#This Row],[Order_Date]])/3,0)</f>
        <v>Q2</v>
      </c>
    </row>
    <row r="2797" spans="1:17" x14ac:dyDescent="0.25">
      <c r="A2797" t="s">
        <v>4547</v>
      </c>
      <c r="B2797" t="s">
        <v>1632</v>
      </c>
      <c r="C2797" t="s">
        <v>3917</v>
      </c>
      <c r="D2797" t="s">
        <v>898</v>
      </c>
      <c r="E2797" t="str">
        <f>_xlfn.XLOOKUP(Table1[[#This Row],[Product_ID]],[1]!Table1[Product_ID],[1]!Table1[Product_Name])</f>
        <v>Sports Product 29</v>
      </c>
      <c r="F2797" t="str">
        <f>_xlfn.XLOOKUP(Table1[[#This Row],[Product_ID]],[1]!Table1[Product_ID],[1]!Table1[Category])</f>
        <v>Sports</v>
      </c>
      <c r="G2797">
        <f>_xlfn.XLOOKUP(Table1[[#This Row],[Product_ID]],[1]!Table1[Product_ID],[1]!Table1[Unit_Price])</f>
        <v>2105</v>
      </c>
      <c r="H2797">
        <f>_xlfn.XLOOKUP(Table1[[#This Row],[Product_ID]],[1]!Table1[Product_ID],[1]!Table1[Cost])</f>
        <v>1263</v>
      </c>
      <c r="I2797">
        <v>5</v>
      </c>
      <c r="J2797">
        <v>10</v>
      </c>
      <c r="K2797">
        <f>Table1[[#This Row],[Quantity]]*Table1[[#This Row],[Unit_Price]]</f>
        <v>10525</v>
      </c>
      <c r="L2797">
        <f>Table1[[#This Row],[Quantity]]*Table1[[#This Row],[Cost]]</f>
        <v>6315</v>
      </c>
      <c r="M2797">
        <f>Table1[[#This Row],[Sales]]-Table1[[#This Row],[Total_Cost]]</f>
        <v>4210</v>
      </c>
      <c r="N2797" s="1">
        <f>Table1[[#This Row],[Profit]]/Table1[[#This Row],[Sales]]</f>
        <v>0.4</v>
      </c>
      <c r="O2797" t="str">
        <f>TEXT(Table1[[#This Row],[Order_Date]],"mmmm")</f>
        <v>January</v>
      </c>
      <c r="P2797">
        <f>YEAR(Table1[[#This Row],[Order_Date]])</f>
        <v>2025</v>
      </c>
      <c r="Q2797" t="str">
        <f>"Q"&amp;ROUNDUP(MONTH(Table1[[#This Row],[Order_Date]])/3,0)</f>
        <v>Q1</v>
      </c>
    </row>
    <row r="2798" spans="1:17" x14ac:dyDescent="0.25">
      <c r="A2798" t="s">
        <v>4548</v>
      </c>
      <c r="B2798" t="s">
        <v>1476</v>
      </c>
      <c r="C2798" t="s">
        <v>2051</v>
      </c>
      <c r="D2798" t="s">
        <v>85</v>
      </c>
      <c r="E2798" t="str">
        <f>_xlfn.XLOOKUP(Table1[[#This Row],[Product_ID]],[1]!Table1[Product_ID],[1]!Table1[Product_Name])</f>
        <v>Clothing Product 63</v>
      </c>
      <c r="F2798" t="str">
        <f>_xlfn.XLOOKUP(Table1[[#This Row],[Product_ID]],[1]!Table1[Product_ID],[1]!Table1[Category])</f>
        <v>Clothing</v>
      </c>
      <c r="G2798">
        <f>_xlfn.XLOOKUP(Table1[[#This Row],[Product_ID]],[1]!Table1[Product_ID],[1]!Table1[Unit_Price])</f>
        <v>3643</v>
      </c>
      <c r="H2798">
        <f>_xlfn.XLOOKUP(Table1[[#This Row],[Product_ID]],[1]!Table1[Product_ID],[1]!Table1[Cost])</f>
        <v>2185.8000000000002</v>
      </c>
      <c r="I2798">
        <v>3</v>
      </c>
      <c r="J2798">
        <v>0</v>
      </c>
      <c r="K2798">
        <f>Table1[[#This Row],[Quantity]]*Table1[[#This Row],[Unit_Price]]</f>
        <v>10929</v>
      </c>
      <c r="L2798">
        <f>Table1[[#This Row],[Quantity]]*Table1[[#This Row],[Cost]]</f>
        <v>6557.4000000000005</v>
      </c>
      <c r="M2798">
        <f>Table1[[#This Row],[Sales]]-Table1[[#This Row],[Total_Cost]]</f>
        <v>4371.5999999999995</v>
      </c>
      <c r="N2798" s="1">
        <f>Table1[[#This Row],[Profit]]/Table1[[#This Row],[Sales]]</f>
        <v>0.39999999999999997</v>
      </c>
      <c r="O2798" t="str">
        <f>TEXT(Table1[[#This Row],[Order_Date]],"mmmm")</f>
        <v>January</v>
      </c>
      <c r="P2798">
        <f>YEAR(Table1[[#This Row],[Order_Date]])</f>
        <v>2024</v>
      </c>
      <c r="Q2798" t="str">
        <f>"Q"&amp;ROUNDUP(MONTH(Table1[[#This Row],[Order_Date]])/3,0)</f>
        <v>Q1</v>
      </c>
    </row>
    <row r="2799" spans="1:17" x14ac:dyDescent="0.25">
      <c r="A2799" t="s">
        <v>4549</v>
      </c>
      <c r="B2799" t="s">
        <v>744</v>
      </c>
      <c r="C2799" t="s">
        <v>641</v>
      </c>
      <c r="D2799" t="s">
        <v>192</v>
      </c>
      <c r="E2799" t="str">
        <f>_xlfn.XLOOKUP(Table1[[#This Row],[Product_ID]],[1]!Table1[Product_ID],[1]!Table1[Product_Name])</f>
        <v>Electronics Product 37</v>
      </c>
      <c r="F2799" t="str">
        <f>_xlfn.XLOOKUP(Table1[[#This Row],[Product_ID]],[1]!Table1[Product_ID],[1]!Table1[Category])</f>
        <v>Electronics</v>
      </c>
      <c r="G2799">
        <f>_xlfn.XLOOKUP(Table1[[#This Row],[Product_ID]],[1]!Table1[Product_ID],[1]!Table1[Unit_Price])</f>
        <v>29046</v>
      </c>
      <c r="H2799">
        <f>_xlfn.XLOOKUP(Table1[[#This Row],[Product_ID]],[1]!Table1[Product_ID],[1]!Table1[Cost])</f>
        <v>20332.2</v>
      </c>
      <c r="I2799">
        <v>4</v>
      </c>
      <c r="J2799">
        <v>10</v>
      </c>
      <c r="K2799">
        <f>Table1[[#This Row],[Quantity]]*Table1[[#This Row],[Unit_Price]]</f>
        <v>116184</v>
      </c>
      <c r="L2799">
        <f>Table1[[#This Row],[Quantity]]*Table1[[#This Row],[Cost]]</f>
        <v>81328.800000000003</v>
      </c>
      <c r="M2799">
        <f>Table1[[#This Row],[Sales]]-Table1[[#This Row],[Total_Cost]]</f>
        <v>34855.199999999997</v>
      </c>
      <c r="N2799" s="1">
        <f>Table1[[#This Row],[Profit]]/Table1[[#This Row],[Sales]]</f>
        <v>0.3</v>
      </c>
      <c r="O2799" t="str">
        <f>TEXT(Table1[[#This Row],[Order_Date]],"mmmm")</f>
        <v>March</v>
      </c>
      <c r="P2799">
        <f>YEAR(Table1[[#This Row],[Order_Date]])</f>
        <v>2025</v>
      </c>
      <c r="Q2799" t="str">
        <f>"Q"&amp;ROUNDUP(MONTH(Table1[[#This Row],[Order_Date]])/3,0)</f>
        <v>Q1</v>
      </c>
    </row>
    <row r="2800" spans="1:17" x14ac:dyDescent="0.25">
      <c r="A2800" t="s">
        <v>4550</v>
      </c>
      <c r="B2800" t="s">
        <v>613</v>
      </c>
      <c r="C2800" t="s">
        <v>1851</v>
      </c>
      <c r="D2800" t="s">
        <v>654</v>
      </c>
      <c r="E2800" t="str">
        <f>_xlfn.XLOOKUP(Table1[[#This Row],[Product_ID]],[1]!Table1[Product_ID],[1]!Table1[Product_Name])</f>
        <v>Sports Product 40</v>
      </c>
      <c r="F2800" t="str">
        <f>_xlfn.XLOOKUP(Table1[[#This Row],[Product_ID]],[1]!Table1[Product_ID],[1]!Table1[Category])</f>
        <v>Sports</v>
      </c>
      <c r="G2800">
        <f>_xlfn.XLOOKUP(Table1[[#This Row],[Product_ID]],[1]!Table1[Product_ID],[1]!Table1[Unit_Price])</f>
        <v>6724</v>
      </c>
      <c r="H2800">
        <f>_xlfn.XLOOKUP(Table1[[#This Row],[Product_ID]],[1]!Table1[Product_ID],[1]!Table1[Cost])</f>
        <v>4034.4</v>
      </c>
      <c r="I2800">
        <v>4</v>
      </c>
      <c r="J2800">
        <v>15</v>
      </c>
      <c r="K2800">
        <f>Table1[[#This Row],[Quantity]]*Table1[[#This Row],[Unit_Price]]</f>
        <v>26896</v>
      </c>
      <c r="L2800">
        <f>Table1[[#This Row],[Quantity]]*Table1[[#This Row],[Cost]]</f>
        <v>16137.6</v>
      </c>
      <c r="M2800">
        <f>Table1[[#This Row],[Sales]]-Table1[[#This Row],[Total_Cost]]</f>
        <v>10758.4</v>
      </c>
      <c r="N2800" s="1">
        <f>Table1[[#This Row],[Profit]]/Table1[[#This Row],[Sales]]</f>
        <v>0.39999999999999997</v>
      </c>
      <c r="O2800" t="str">
        <f>TEXT(Table1[[#This Row],[Order_Date]],"mmmm")</f>
        <v>May</v>
      </c>
      <c r="P2800">
        <f>YEAR(Table1[[#This Row],[Order_Date]])</f>
        <v>2025</v>
      </c>
      <c r="Q2800" t="str">
        <f>"Q"&amp;ROUNDUP(MONTH(Table1[[#This Row],[Order_Date]])/3,0)</f>
        <v>Q2</v>
      </c>
    </row>
    <row r="2801" spans="1:17" x14ac:dyDescent="0.25">
      <c r="A2801" t="s">
        <v>4551</v>
      </c>
      <c r="B2801" t="s">
        <v>61</v>
      </c>
      <c r="C2801" t="s">
        <v>1091</v>
      </c>
      <c r="D2801" t="s">
        <v>812</v>
      </c>
      <c r="E2801" t="str">
        <f>_xlfn.XLOOKUP(Table1[[#This Row],[Product_ID]],[1]!Table1[Product_ID],[1]!Table1[Product_Name])</f>
        <v>Beauty Product 5</v>
      </c>
      <c r="F2801" t="str">
        <f>_xlfn.XLOOKUP(Table1[[#This Row],[Product_ID]],[1]!Table1[Product_ID],[1]!Table1[Category])</f>
        <v>Beauty</v>
      </c>
      <c r="G2801">
        <f>_xlfn.XLOOKUP(Table1[[#This Row],[Product_ID]],[1]!Table1[Product_ID],[1]!Table1[Unit_Price])</f>
        <v>3939</v>
      </c>
      <c r="H2801">
        <f>_xlfn.XLOOKUP(Table1[[#This Row],[Product_ID]],[1]!Table1[Product_ID],[1]!Table1[Cost])</f>
        <v>2757.3</v>
      </c>
      <c r="I2801">
        <v>5</v>
      </c>
      <c r="J2801">
        <v>10</v>
      </c>
      <c r="K2801">
        <f>Table1[[#This Row],[Quantity]]*Table1[[#This Row],[Unit_Price]]</f>
        <v>19695</v>
      </c>
      <c r="L2801">
        <f>Table1[[#This Row],[Quantity]]*Table1[[#This Row],[Cost]]</f>
        <v>13786.5</v>
      </c>
      <c r="M2801">
        <f>Table1[[#This Row],[Sales]]-Table1[[#This Row],[Total_Cost]]</f>
        <v>5908.5</v>
      </c>
      <c r="N2801" s="1">
        <f>Table1[[#This Row],[Profit]]/Table1[[#This Row],[Sales]]</f>
        <v>0.3</v>
      </c>
      <c r="O2801" t="str">
        <f>TEXT(Table1[[#This Row],[Order_Date]],"mmmm")</f>
        <v>October</v>
      </c>
      <c r="P2801">
        <f>YEAR(Table1[[#This Row],[Order_Date]])</f>
        <v>2024</v>
      </c>
      <c r="Q2801" t="str">
        <f>"Q"&amp;ROUNDUP(MONTH(Table1[[#This Row],[Order_Date]])/3,0)</f>
        <v>Q4</v>
      </c>
    </row>
    <row r="2802" spans="1:17" x14ac:dyDescent="0.25">
      <c r="A2802" t="s">
        <v>4552</v>
      </c>
      <c r="B2802" t="s">
        <v>2229</v>
      </c>
      <c r="C2802" t="s">
        <v>1832</v>
      </c>
      <c r="D2802" t="s">
        <v>100</v>
      </c>
      <c r="E2802" t="str">
        <f>_xlfn.XLOOKUP(Table1[[#This Row],[Product_ID]],[1]!Table1[Product_ID],[1]!Table1[Product_Name])</f>
        <v>Electronics Product 74</v>
      </c>
      <c r="F2802" t="str">
        <f>_xlfn.XLOOKUP(Table1[[#This Row],[Product_ID]],[1]!Table1[Product_ID],[1]!Table1[Category])</f>
        <v>Electronics</v>
      </c>
      <c r="G2802">
        <f>_xlfn.XLOOKUP(Table1[[#This Row],[Product_ID]],[1]!Table1[Product_ID],[1]!Table1[Unit_Price])</f>
        <v>20835</v>
      </c>
      <c r="H2802">
        <f>_xlfn.XLOOKUP(Table1[[#This Row],[Product_ID]],[1]!Table1[Product_ID],[1]!Table1[Cost])</f>
        <v>12501</v>
      </c>
      <c r="I2802">
        <v>2</v>
      </c>
      <c r="J2802">
        <v>20</v>
      </c>
      <c r="K2802">
        <f>Table1[[#This Row],[Quantity]]*Table1[[#This Row],[Unit_Price]]</f>
        <v>41670</v>
      </c>
      <c r="L2802">
        <f>Table1[[#This Row],[Quantity]]*Table1[[#This Row],[Cost]]</f>
        <v>25002</v>
      </c>
      <c r="M2802">
        <f>Table1[[#This Row],[Sales]]-Table1[[#This Row],[Total_Cost]]</f>
        <v>16668</v>
      </c>
      <c r="N2802" s="1">
        <f>Table1[[#This Row],[Profit]]/Table1[[#This Row],[Sales]]</f>
        <v>0.4</v>
      </c>
      <c r="O2802" t="str">
        <f>TEXT(Table1[[#This Row],[Order_Date]],"mmmm")</f>
        <v>June</v>
      </c>
      <c r="P2802">
        <f>YEAR(Table1[[#This Row],[Order_Date]])</f>
        <v>2024</v>
      </c>
      <c r="Q2802" t="str">
        <f>"Q"&amp;ROUNDUP(MONTH(Table1[[#This Row],[Order_Date]])/3,0)</f>
        <v>Q2</v>
      </c>
    </row>
    <row r="2803" spans="1:17" x14ac:dyDescent="0.25">
      <c r="A2803" t="s">
        <v>4553</v>
      </c>
      <c r="B2803" t="s">
        <v>727</v>
      </c>
      <c r="C2803" t="s">
        <v>1148</v>
      </c>
      <c r="D2803" t="s">
        <v>89</v>
      </c>
      <c r="E2803" t="str">
        <f>_xlfn.XLOOKUP(Table1[[#This Row],[Product_ID]],[1]!Table1[Product_ID],[1]!Table1[Product_Name])</f>
        <v>Beauty Product 76</v>
      </c>
      <c r="F2803" t="str">
        <f>_xlfn.XLOOKUP(Table1[[#This Row],[Product_ID]],[1]!Table1[Product_ID],[1]!Table1[Category])</f>
        <v>Beauty</v>
      </c>
      <c r="G2803">
        <f>_xlfn.XLOOKUP(Table1[[#This Row],[Product_ID]],[1]!Table1[Product_ID],[1]!Table1[Unit_Price])</f>
        <v>3690</v>
      </c>
      <c r="H2803">
        <f>_xlfn.XLOOKUP(Table1[[#This Row],[Product_ID]],[1]!Table1[Product_ID],[1]!Table1[Cost])</f>
        <v>2583</v>
      </c>
      <c r="I2803">
        <v>3</v>
      </c>
      <c r="J2803">
        <v>10</v>
      </c>
      <c r="K2803">
        <f>Table1[[#This Row],[Quantity]]*Table1[[#This Row],[Unit_Price]]</f>
        <v>11070</v>
      </c>
      <c r="L2803">
        <f>Table1[[#This Row],[Quantity]]*Table1[[#This Row],[Cost]]</f>
        <v>7749</v>
      </c>
      <c r="M2803">
        <f>Table1[[#This Row],[Sales]]-Table1[[#This Row],[Total_Cost]]</f>
        <v>3321</v>
      </c>
      <c r="N2803" s="1">
        <f>Table1[[#This Row],[Profit]]/Table1[[#This Row],[Sales]]</f>
        <v>0.3</v>
      </c>
      <c r="O2803" t="str">
        <f>TEXT(Table1[[#This Row],[Order_Date]],"mmmm")</f>
        <v>April</v>
      </c>
      <c r="P2803">
        <f>YEAR(Table1[[#This Row],[Order_Date]])</f>
        <v>2024</v>
      </c>
      <c r="Q2803" t="str">
        <f>"Q"&amp;ROUNDUP(MONTH(Table1[[#This Row],[Order_Date]])/3,0)</f>
        <v>Q2</v>
      </c>
    </row>
    <row r="2804" spans="1:17" x14ac:dyDescent="0.25">
      <c r="A2804" t="s">
        <v>4554</v>
      </c>
      <c r="B2804" t="s">
        <v>4555</v>
      </c>
      <c r="C2804" t="s">
        <v>433</v>
      </c>
      <c r="D2804" t="s">
        <v>502</v>
      </c>
      <c r="E2804" t="str">
        <f>_xlfn.XLOOKUP(Table1[[#This Row],[Product_ID]],[1]!Table1[Product_ID],[1]!Table1[Product_Name])</f>
        <v>Beauty Product 42</v>
      </c>
      <c r="F2804" t="str">
        <f>_xlfn.XLOOKUP(Table1[[#This Row],[Product_ID]],[1]!Table1[Product_ID],[1]!Table1[Category])</f>
        <v>Beauty</v>
      </c>
      <c r="G2804">
        <f>_xlfn.XLOOKUP(Table1[[#This Row],[Product_ID]],[1]!Table1[Product_ID],[1]!Table1[Unit_Price])</f>
        <v>2758</v>
      </c>
      <c r="H2804">
        <f>_xlfn.XLOOKUP(Table1[[#This Row],[Product_ID]],[1]!Table1[Product_ID],[1]!Table1[Cost])</f>
        <v>1379</v>
      </c>
      <c r="I2804">
        <v>2</v>
      </c>
      <c r="J2804">
        <v>0</v>
      </c>
      <c r="K2804">
        <f>Table1[[#This Row],[Quantity]]*Table1[[#This Row],[Unit_Price]]</f>
        <v>5516</v>
      </c>
      <c r="L2804">
        <f>Table1[[#This Row],[Quantity]]*Table1[[#This Row],[Cost]]</f>
        <v>2758</v>
      </c>
      <c r="M2804">
        <f>Table1[[#This Row],[Sales]]-Table1[[#This Row],[Total_Cost]]</f>
        <v>2758</v>
      </c>
      <c r="N2804" s="1">
        <f>Table1[[#This Row],[Profit]]/Table1[[#This Row],[Sales]]</f>
        <v>0.5</v>
      </c>
      <c r="O2804" t="str">
        <f>TEXT(Table1[[#This Row],[Order_Date]],"mmmm")</f>
        <v>March</v>
      </c>
      <c r="P2804">
        <f>YEAR(Table1[[#This Row],[Order_Date]])</f>
        <v>2024</v>
      </c>
      <c r="Q2804" t="str">
        <f>"Q"&amp;ROUNDUP(MONTH(Table1[[#This Row],[Order_Date]])/3,0)</f>
        <v>Q1</v>
      </c>
    </row>
    <row r="2805" spans="1:17" x14ac:dyDescent="0.25">
      <c r="A2805" t="s">
        <v>4556</v>
      </c>
      <c r="B2805" t="s">
        <v>1077</v>
      </c>
      <c r="C2805" t="s">
        <v>634</v>
      </c>
      <c r="D2805" t="s">
        <v>331</v>
      </c>
      <c r="E2805" t="str">
        <f>_xlfn.XLOOKUP(Table1[[#This Row],[Product_ID]],[1]!Table1[Product_ID],[1]!Table1[Product_Name])</f>
        <v>Electronics Product 24</v>
      </c>
      <c r="F2805" t="str">
        <f>_xlfn.XLOOKUP(Table1[[#This Row],[Product_ID]],[1]!Table1[Product_ID],[1]!Table1[Category])</f>
        <v>Electronics</v>
      </c>
      <c r="G2805">
        <f>_xlfn.XLOOKUP(Table1[[#This Row],[Product_ID]],[1]!Table1[Product_ID],[1]!Table1[Unit_Price])</f>
        <v>9702</v>
      </c>
      <c r="H2805">
        <f>_xlfn.XLOOKUP(Table1[[#This Row],[Product_ID]],[1]!Table1[Product_ID],[1]!Table1[Cost])</f>
        <v>4851</v>
      </c>
      <c r="I2805">
        <v>3</v>
      </c>
      <c r="J2805">
        <v>0</v>
      </c>
      <c r="K2805">
        <f>Table1[[#This Row],[Quantity]]*Table1[[#This Row],[Unit_Price]]</f>
        <v>29106</v>
      </c>
      <c r="L2805">
        <f>Table1[[#This Row],[Quantity]]*Table1[[#This Row],[Cost]]</f>
        <v>14553</v>
      </c>
      <c r="M2805">
        <f>Table1[[#This Row],[Sales]]-Table1[[#This Row],[Total_Cost]]</f>
        <v>14553</v>
      </c>
      <c r="N2805" s="1">
        <f>Table1[[#This Row],[Profit]]/Table1[[#This Row],[Sales]]</f>
        <v>0.5</v>
      </c>
      <c r="O2805" t="str">
        <f>TEXT(Table1[[#This Row],[Order_Date]],"mmmm")</f>
        <v>August</v>
      </c>
      <c r="P2805">
        <f>YEAR(Table1[[#This Row],[Order_Date]])</f>
        <v>2025</v>
      </c>
      <c r="Q2805" t="str">
        <f>"Q"&amp;ROUNDUP(MONTH(Table1[[#This Row],[Order_Date]])/3,0)</f>
        <v>Q3</v>
      </c>
    </row>
    <row r="2806" spans="1:17" x14ac:dyDescent="0.25">
      <c r="A2806" t="s">
        <v>4557</v>
      </c>
      <c r="B2806" t="s">
        <v>882</v>
      </c>
      <c r="C2806" t="s">
        <v>209</v>
      </c>
      <c r="D2806" t="s">
        <v>362</v>
      </c>
      <c r="E2806" t="str">
        <f>_xlfn.XLOOKUP(Table1[[#This Row],[Product_ID]],[1]!Table1[Product_ID],[1]!Table1[Product_Name])</f>
        <v>Clothing Product 25</v>
      </c>
      <c r="F2806" t="str">
        <f>_xlfn.XLOOKUP(Table1[[#This Row],[Product_ID]],[1]!Table1[Product_ID],[1]!Table1[Category])</f>
        <v>Clothing</v>
      </c>
      <c r="G2806">
        <f>_xlfn.XLOOKUP(Table1[[#This Row],[Product_ID]],[1]!Table1[Product_ID],[1]!Table1[Unit_Price])</f>
        <v>696</v>
      </c>
      <c r="H2806">
        <f>_xlfn.XLOOKUP(Table1[[#This Row],[Product_ID]],[1]!Table1[Product_ID],[1]!Table1[Cost])</f>
        <v>348</v>
      </c>
      <c r="I2806">
        <v>3</v>
      </c>
      <c r="J2806">
        <v>0</v>
      </c>
      <c r="K2806">
        <f>Table1[[#This Row],[Quantity]]*Table1[[#This Row],[Unit_Price]]</f>
        <v>2088</v>
      </c>
      <c r="L2806">
        <f>Table1[[#This Row],[Quantity]]*Table1[[#This Row],[Cost]]</f>
        <v>1044</v>
      </c>
      <c r="M2806">
        <f>Table1[[#This Row],[Sales]]-Table1[[#This Row],[Total_Cost]]</f>
        <v>1044</v>
      </c>
      <c r="N2806" s="1">
        <f>Table1[[#This Row],[Profit]]/Table1[[#This Row],[Sales]]</f>
        <v>0.5</v>
      </c>
      <c r="O2806" t="str">
        <f>TEXT(Table1[[#This Row],[Order_Date]],"mmmm")</f>
        <v>May</v>
      </c>
      <c r="P2806">
        <f>YEAR(Table1[[#This Row],[Order_Date]])</f>
        <v>2024</v>
      </c>
      <c r="Q2806" t="str">
        <f>"Q"&amp;ROUNDUP(MONTH(Table1[[#This Row],[Order_Date]])/3,0)</f>
        <v>Q2</v>
      </c>
    </row>
    <row r="2807" spans="1:17" x14ac:dyDescent="0.25">
      <c r="A2807" t="s">
        <v>4558</v>
      </c>
      <c r="B2807" t="s">
        <v>2406</v>
      </c>
      <c r="C2807" t="s">
        <v>1884</v>
      </c>
      <c r="D2807" t="s">
        <v>381</v>
      </c>
      <c r="E2807" t="str">
        <f>_xlfn.XLOOKUP(Table1[[#This Row],[Product_ID]],[1]!Table1[Product_ID],[1]!Table1[Product_Name])</f>
        <v>Electronics Product 59</v>
      </c>
      <c r="F2807" t="str">
        <f>_xlfn.XLOOKUP(Table1[[#This Row],[Product_ID]],[1]!Table1[Product_ID],[1]!Table1[Category])</f>
        <v>Electronics</v>
      </c>
      <c r="G2807">
        <f>_xlfn.XLOOKUP(Table1[[#This Row],[Product_ID]],[1]!Table1[Product_ID],[1]!Table1[Unit_Price])</f>
        <v>39929</v>
      </c>
      <c r="H2807">
        <f>_xlfn.XLOOKUP(Table1[[#This Row],[Product_ID]],[1]!Table1[Product_ID],[1]!Table1[Cost])</f>
        <v>23957.4</v>
      </c>
      <c r="I2807">
        <v>1</v>
      </c>
      <c r="J2807">
        <v>10</v>
      </c>
      <c r="K2807">
        <f>Table1[[#This Row],[Quantity]]*Table1[[#This Row],[Unit_Price]]</f>
        <v>39929</v>
      </c>
      <c r="L2807">
        <f>Table1[[#This Row],[Quantity]]*Table1[[#This Row],[Cost]]</f>
        <v>23957.4</v>
      </c>
      <c r="M2807">
        <f>Table1[[#This Row],[Sales]]-Table1[[#This Row],[Total_Cost]]</f>
        <v>15971.599999999999</v>
      </c>
      <c r="N2807" s="1">
        <f>Table1[[#This Row],[Profit]]/Table1[[#This Row],[Sales]]</f>
        <v>0.39999999999999997</v>
      </c>
      <c r="O2807" t="str">
        <f>TEXT(Table1[[#This Row],[Order_Date]],"mmmm")</f>
        <v>June</v>
      </c>
      <c r="P2807">
        <f>YEAR(Table1[[#This Row],[Order_Date]])</f>
        <v>2024</v>
      </c>
      <c r="Q2807" t="str">
        <f>"Q"&amp;ROUNDUP(MONTH(Table1[[#This Row],[Order_Date]])/3,0)</f>
        <v>Q2</v>
      </c>
    </row>
    <row r="2808" spans="1:17" x14ac:dyDescent="0.25">
      <c r="A2808" t="s">
        <v>4559</v>
      </c>
      <c r="B2808" t="s">
        <v>1380</v>
      </c>
      <c r="C2808" t="s">
        <v>1133</v>
      </c>
      <c r="D2808" t="s">
        <v>119</v>
      </c>
      <c r="E2808" t="str">
        <f>_xlfn.XLOOKUP(Table1[[#This Row],[Product_ID]],[1]!Table1[Product_ID],[1]!Table1[Product_Name])</f>
        <v>Electronics Product 56</v>
      </c>
      <c r="F2808" t="str">
        <f>_xlfn.XLOOKUP(Table1[[#This Row],[Product_ID]],[1]!Table1[Product_ID],[1]!Table1[Category])</f>
        <v>Electronics</v>
      </c>
      <c r="G2808">
        <f>_xlfn.XLOOKUP(Table1[[#This Row],[Product_ID]],[1]!Table1[Product_ID],[1]!Table1[Unit_Price])</f>
        <v>18900</v>
      </c>
      <c r="H2808">
        <f>_xlfn.XLOOKUP(Table1[[#This Row],[Product_ID]],[1]!Table1[Product_ID],[1]!Table1[Cost])</f>
        <v>9450</v>
      </c>
      <c r="I2808">
        <v>4</v>
      </c>
      <c r="J2808">
        <v>10</v>
      </c>
      <c r="K2808">
        <f>Table1[[#This Row],[Quantity]]*Table1[[#This Row],[Unit_Price]]</f>
        <v>75600</v>
      </c>
      <c r="L2808">
        <f>Table1[[#This Row],[Quantity]]*Table1[[#This Row],[Cost]]</f>
        <v>37800</v>
      </c>
      <c r="M2808">
        <f>Table1[[#This Row],[Sales]]-Table1[[#This Row],[Total_Cost]]</f>
        <v>37800</v>
      </c>
      <c r="N2808" s="1">
        <f>Table1[[#This Row],[Profit]]/Table1[[#This Row],[Sales]]</f>
        <v>0.5</v>
      </c>
      <c r="O2808" t="str">
        <f>TEXT(Table1[[#This Row],[Order_Date]],"mmmm")</f>
        <v>January</v>
      </c>
      <c r="P2808">
        <f>YEAR(Table1[[#This Row],[Order_Date]])</f>
        <v>2024</v>
      </c>
      <c r="Q2808" t="str">
        <f>"Q"&amp;ROUNDUP(MONTH(Table1[[#This Row],[Order_Date]])/3,0)</f>
        <v>Q1</v>
      </c>
    </row>
    <row r="2809" spans="1:17" x14ac:dyDescent="0.25">
      <c r="A2809" t="s">
        <v>4560</v>
      </c>
      <c r="B2809" t="s">
        <v>3916</v>
      </c>
      <c r="C2809" t="s">
        <v>2472</v>
      </c>
      <c r="D2809" t="s">
        <v>37</v>
      </c>
      <c r="E2809" t="str">
        <f>_xlfn.XLOOKUP(Table1[[#This Row],[Product_ID]],[1]!Table1[Product_ID],[1]!Table1[Product_Name])</f>
        <v>Home &amp; Kitchen Product 46</v>
      </c>
      <c r="F2809" t="str">
        <f>_xlfn.XLOOKUP(Table1[[#This Row],[Product_ID]],[1]!Table1[Product_ID],[1]!Table1[Category])</f>
        <v>Home &amp; Kitchen</v>
      </c>
      <c r="G2809">
        <f>_xlfn.XLOOKUP(Table1[[#This Row],[Product_ID]],[1]!Table1[Product_ID],[1]!Table1[Unit_Price])</f>
        <v>10604</v>
      </c>
      <c r="H2809">
        <f>_xlfn.XLOOKUP(Table1[[#This Row],[Product_ID]],[1]!Table1[Product_ID],[1]!Table1[Cost])</f>
        <v>5302</v>
      </c>
      <c r="I2809">
        <v>2</v>
      </c>
      <c r="J2809">
        <v>0</v>
      </c>
      <c r="K2809">
        <f>Table1[[#This Row],[Quantity]]*Table1[[#This Row],[Unit_Price]]</f>
        <v>21208</v>
      </c>
      <c r="L2809">
        <f>Table1[[#This Row],[Quantity]]*Table1[[#This Row],[Cost]]</f>
        <v>10604</v>
      </c>
      <c r="M2809">
        <f>Table1[[#This Row],[Sales]]-Table1[[#This Row],[Total_Cost]]</f>
        <v>10604</v>
      </c>
      <c r="N2809" s="1">
        <f>Table1[[#This Row],[Profit]]/Table1[[#This Row],[Sales]]</f>
        <v>0.5</v>
      </c>
      <c r="O2809" t="str">
        <f>TEXT(Table1[[#This Row],[Order_Date]],"mmmm")</f>
        <v>August</v>
      </c>
      <c r="P2809">
        <f>YEAR(Table1[[#This Row],[Order_Date]])</f>
        <v>2024</v>
      </c>
      <c r="Q2809" t="str">
        <f>"Q"&amp;ROUNDUP(MONTH(Table1[[#This Row],[Order_Date]])/3,0)</f>
        <v>Q3</v>
      </c>
    </row>
    <row r="2810" spans="1:17" x14ac:dyDescent="0.25">
      <c r="A2810" t="s">
        <v>4561</v>
      </c>
      <c r="B2810" t="s">
        <v>389</v>
      </c>
      <c r="C2810" t="s">
        <v>4562</v>
      </c>
      <c r="D2810" t="s">
        <v>663</v>
      </c>
      <c r="E2810" t="str">
        <f>_xlfn.XLOOKUP(Table1[[#This Row],[Product_ID]],[1]!Table1[Product_ID],[1]!Table1[Product_Name])</f>
        <v>Electronics Product 34</v>
      </c>
      <c r="F2810" t="str">
        <f>_xlfn.XLOOKUP(Table1[[#This Row],[Product_ID]],[1]!Table1[Product_ID],[1]!Table1[Category])</f>
        <v>Electronics</v>
      </c>
      <c r="G2810">
        <f>_xlfn.XLOOKUP(Table1[[#This Row],[Product_ID]],[1]!Table1[Product_ID],[1]!Table1[Unit_Price])</f>
        <v>4860</v>
      </c>
      <c r="H2810">
        <f>_xlfn.XLOOKUP(Table1[[#This Row],[Product_ID]],[1]!Table1[Product_ID],[1]!Table1[Cost])</f>
        <v>2430</v>
      </c>
      <c r="I2810">
        <v>1</v>
      </c>
      <c r="J2810">
        <v>0</v>
      </c>
      <c r="K2810">
        <f>Table1[[#This Row],[Quantity]]*Table1[[#This Row],[Unit_Price]]</f>
        <v>4860</v>
      </c>
      <c r="L2810">
        <f>Table1[[#This Row],[Quantity]]*Table1[[#This Row],[Cost]]</f>
        <v>2430</v>
      </c>
      <c r="M2810">
        <f>Table1[[#This Row],[Sales]]-Table1[[#This Row],[Total_Cost]]</f>
        <v>2430</v>
      </c>
      <c r="N2810" s="1">
        <f>Table1[[#This Row],[Profit]]/Table1[[#This Row],[Sales]]</f>
        <v>0.5</v>
      </c>
      <c r="O2810" t="str">
        <f>TEXT(Table1[[#This Row],[Order_Date]],"mmmm")</f>
        <v>August</v>
      </c>
      <c r="P2810">
        <f>YEAR(Table1[[#This Row],[Order_Date]])</f>
        <v>2024</v>
      </c>
      <c r="Q2810" t="str">
        <f>"Q"&amp;ROUNDUP(MONTH(Table1[[#This Row],[Order_Date]])/3,0)</f>
        <v>Q3</v>
      </c>
    </row>
    <row r="2811" spans="1:17" x14ac:dyDescent="0.25">
      <c r="A2811" t="s">
        <v>4563</v>
      </c>
      <c r="B2811" t="s">
        <v>2821</v>
      </c>
      <c r="C2811" t="s">
        <v>535</v>
      </c>
      <c r="D2811" t="s">
        <v>237</v>
      </c>
      <c r="E2811" t="str">
        <f>_xlfn.XLOOKUP(Table1[[#This Row],[Product_ID]],[1]!Table1[Product_ID],[1]!Table1[Product_Name])</f>
        <v>Sports Product 61</v>
      </c>
      <c r="F2811" t="str">
        <f>_xlfn.XLOOKUP(Table1[[#This Row],[Product_ID]],[1]!Table1[Product_ID],[1]!Table1[Category])</f>
        <v>Sports</v>
      </c>
      <c r="G2811">
        <f>_xlfn.XLOOKUP(Table1[[#This Row],[Product_ID]],[1]!Table1[Product_ID],[1]!Table1[Unit_Price])</f>
        <v>7170</v>
      </c>
      <c r="H2811">
        <f>_xlfn.XLOOKUP(Table1[[#This Row],[Product_ID]],[1]!Table1[Product_ID],[1]!Table1[Cost])</f>
        <v>3585</v>
      </c>
      <c r="I2811">
        <v>4</v>
      </c>
      <c r="J2811">
        <v>5</v>
      </c>
      <c r="K2811">
        <f>Table1[[#This Row],[Quantity]]*Table1[[#This Row],[Unit_Price]]</f>
        <v>28680</v>
      </c>
      <c r="L2811">
        <f>Table1[[#This Row],[Quantity]]*Table1[[#This Row],[Cost]]</f>
        <v>14340</v>
      </c>
      <c r="M2811">
        <f>Table1[[#This Row],[Sales]]-Table1[[#This Row],[Total_Cost]]</f>
        <v>14340</v>
      </c>
      <c r="N2811" s="1">
        <f>Table1[[#This Row],[Profit]]/Table1[[#This Row],[Sales]]</f>
        <v>0.5</v>
      </c>
      <c r="O2811" t="str">
        <f>TEXT(Table1[[#This Row],[Order_Date]],"mmmm")</f>
        <v>May</v>
      </c>
      <c r="P2811">
        <f>YEAR(Table1[[#This Row],[Order_Date]])</f>
        <v>2025</v>
      </c>
      <c r="Q2811" t="str">
        <f>"Q"&amp;ROUNDUP(MONTH(Table1[[#This Row],[Order_Date]])/3,0)</f>
        <v>Q2</v>
      </c>
    </row>
    <row r="2812" spans="1:17" x14ac:dyDescent="0.25">
      <c r="A2812" t="s">
        <v>4564</v>
      </c>
      <c r="B2812" t="s">
        <v>268</v>
      </c>
      <c r="C2812" t="s">
        <v>198</v>
      </c>
      <c r="D2812" t="s">
        <v>25</v>
      </c>
      <c r="E2812" t="str">
        <f>_xlfn.XLOOKUP(Table1[[#This Row],[Product_ID]],[1]!Table1[Product_ID],[1]!Table1[Product_Name])</f>
        <v>Sports Product 7</v>
      </c>
      <c r="F2812" t="str">
        <f>_xlfn.XLOOKUP(Table1[[#This Row],[Product_ID]],[1]!Table1[Product_ID],[1]!Table1[Category])</f>
        <v>Sports</v>
      </c>
      <c r="G2812">
        <f>_xlfn.XLOOKUP(Table1[[#This Row],[Product_ID]],[1]!Table1[Product_ID],[1]!Table1[Unit_Price])</f>
        <v>5469</v>
      </c>
      <c r="H2812">
        <f>_xlfn.XLOOKUP(Table1[[#This Row],[Product_ID]],[1]!Table1[Product_ID],[1]!Table1[Cost])</f>
        <v>3281.4</v>
      </c>
      <c r="I2812">
        <v>3</v>
      </c>
      <c r="J2812">
        <v>10</v>
      </c>
      <c r="K2812">
        <f>Table1[[#This Row],[Quantity]]*Table1[[#This Row],[Unit_Price]]</f>
        <v>16407</v>
      </c>
      <c r="L2812">
        <f>Table1[[#This Row],[Quantity]]*Table1[[#This Row],[Cost]]</f>
        <v>9844.2000000000007</v>
      </c>
      <c r="M2812">
        <f>Table1[[#This Row],[Sales]]-Table1[[#This Row],[Total_Cost]]</f>
        <v>6562.7999999999993</v>
      </c>
      <c r="N2812" s="1">
        <f>Table1[[#This Row],[Profit]]/Table1[[#This Row],[Sales]]</f>
        <v>0.39999999999999997</v>
      </c>
      <c r="O2812" t="str">
        <f>TEXT(Table1[[#This Row],[Order_Date]],"mmmm")</f>
        <v>April</v>
      </c>
      <c r="P2812">
        <f>YEAR(Table1[[#This Row],[Order_Date]])</f>
        <v>2024</v>
      </c>
      <c r="Q2812" t="str">
        <f>"Q"&amp;ROUNDUP(MONTH(Table1[[#This Row],[Order_Date]])/3,0)</f>
        <v>Q2</v>
      </c>
    </row>
    <row r="2813" spans="1:17" x14ac:dyDescent="0.25">
      <c r="A2813" t="s">
        <v>4565</v>
      </c>
      <c r="B2813" t="s">
        <v>4423</v>
      </c>
      <c r="C2813" t="s">
        <v>95</v>
      </c>
      <c r="D2813" t="s">
        <v>331</v>
      </c>
      <c r="E2813" t="str">
        <f>_xlfn.XLOOKUP(Table1[[#This Row],[Product_ID]],[1]!Table1[Product_ID],[1]!Table1[Product_Name])</f>
        <v>Electronics Product 24</v>
      </c>
      <c r="F2813" t="str">
        <f>_xlfn.XLOOKUP(Table1[[#This Row],[Product_ID]],[1]!Table1[Product_ID],[1]!Table1[Category])</f>
        <v>Electronics</v>
      </c>
      <c r="G2813">
        <f>_xlfn.XLOOKUP(Table1[[#This Row],[Product_ID]],[1]!Table1[Product_ID],[1]!Table1[Unit_Price])</f>
        <v>9702</v>
      </c>
      <c r="H2813">
        <f>_xlfn.XLOOKUP(Table1[[#This Row],[Product_ID]],[1]!Table1[Product_ID],[1]!Table1[Cost])</f>
        <v>4851</v>
      </c>
      <c r="I2813">
        <v>1</v>
      </c>
      <c r="J2813">
        <v>20</v>
      </c>
      <c r="K2813">
        <f>Table1[[#This Row],[Quantity]]*Table1[[#This Row],[Unit_Price]]</f>
        <v>9702</v>
      </c>
      <c r="L2813">
        <f>Table1[[#This Row],[Quantity]]*Table1[[#This Row],[Cost]]</f>
        <v>4851</v>
      </c>
      <c r="M2813">
        <f>Table1[[#This Row],[Sales]]-Table1[[#This Row],[Total_Cost]]</f>
        <v>4851</v>
      </c>
      <c r="N2813" s="1">
        <f>Table1[[#This Row],[Profit]]/Table1[[#This Row],[Sales]]</f>
        <v>0.5</v>
      </c>
      <c r="O2813" t="str">
        <f>TEXT(Table1[[#This Row],[Order_Date]],"mmmm")</f>
        <v>January</v>
      </c>
      <c r="P2813">
        <f>YEAR(Table1[[#This Row],[Order_Date]])</f>
        <v>2024</v>
      </c>
      <c r="Q2813" t="str">
        <f>"Q"&amp;ROUNDUP(MONTH(Table1[[#This Row],[Order_Date]])/3,0)</f>
        <v>Q1</v>
      </c>
    </row>
    <row r="2814" spans="1:17" x14ac:dyDescent="0.25">
      <c r="A2814" t="s">
        <v>4566</v>
      </c>
      <c r="B2814" t="s">
        <v>1876</v>
      </c>
      <c r="C2814" t="s">
        <v>2212</v>
      </c>
      <c r="D2814" t="s">
        <v>598</v>
      </c>
      <c r="E2814" t="str">
        <f>_xlfn.XLOOKUP(Table1[[#This Row],[Product_ID]],[1]!Table1[Product_ID],[1]!Table1[Product_Name])</f>
        <v>Clothing Product 84</v>
      </c>
      <c r="F2814" t="str">
        <f>_xlfn.XLOOKUP(Table1[[#This Row],[Product_ID]],[1]!Table1[Product_ID],[1]!Table1[Category])</f>
        <v>Clothing</v>
      </c>
      <c r="G2814">
        <f>_xlfn.XLOOKUP(Table1[[#This Row],[Product_ID]],[1]!Table1[Product_ID],[1]!Table1[Unit_Price])</f>
        <v>3921</v>
      </c>
      <c r="H2814">
        <f>_xlfn.XLOOKUP(Table1[[#This Row],[Product_ID]],[1]!Table1[Product_ID],[1]!Table1[Cost])</f>
        <v>2352.6</v>
      </c>
      <c r="I2814">
        <v>4</v>
      </c>
      <c r="J2814">
        <v>5</v>
      </c>
      <c r="K2814">
        <f>Table1[[#This Row],[Quantity]]*Table1[[#This Row],[Unit_Price]]</f>
        <v>15684</v>
      </c>
      <c r="L2814">
        <f>Table1[[#This Row],[Quantity]]*Table1[[#This Row],[Cost]]</f>
        <v>9410.4</v>
      </c>
      <c r="M2814">
        <f>Table1[[#This Row],[Sales]]-Table1[[#This Row],[Total_Cost]]</f>
        <v>6273.6</v>
      </c>
      <c r="N2814" s="1">
        <f>Table1[[#This Row],[Profit]]/Table1[[#This Row],[Sales]]</f>
        <v>0.4</v>
      </c>
      <c r="O2814" t="str">
        <f>TEXT(Table1[[#This Row],[Order_Date]],"mmmm")</f>
        <v>June</v>
      </c>
      <c r="P2814">
        <f>YEAR(Table1[[#This Row],[Order_Date]])</f>
        <v>2025</v>
      </c>
      <c r="Q2814" t="str">
        <f>"Q"&amp;ROUNDUP(MONTH(Table1[[#This Row],[Order_Date]])/3,0)</f>
        <v>Q2</v>
      </c>
    </row>
    <row r="2815" spans="1:17" x14ac:dyDescent="0.25">
      <c r="A2815" t="s">
        <v>4567</v>
      </c>
      <c r="B2815" t="s">
        <v>242</v>
      </c>
      <c r="C2815" t="s">
        <v>1939</v>
      </c>
      <c r="D2815" t="s">
        <v>195</v>
      </c>
      <c r="E2815" t="str">
        <f>_xlfn.XLOOKUP(Table1[[#This Row],[Product_ID]],[1]!Table1[Product_ID],[1]!Table1[Product_Name])</f>
        <v>Electronics Product 57</v>
      </c>
      <c r="F2815" t="str">
        <f>_xlfn.XLOOKUP(Table1[[#This Row],[Product_ID]],[1]!Table1[Product_ID],[1]!Table1[Category])</f>
        <v>Electronics</v>
      </c>
      <c r="G2815">
        <f>_xlfn.XLOOKUP(Table1[[#This Row],[Product_ID]],[1]!Table1[Product_ID],[1]!Table1[Unit_Price])</f>
        <v>26846</v>
      </c>
      <c r="H2815">
        <f>_xlfn.XLOOKUP(Table1[[#This Row],[Product_ID]],[1]!Table1[Product_ID],[1]!Table1[Cost])</f>
        <v>16107.6</v>
      </c>
      <c r="I2815">
        <v>5</v>
      </c>
      <c r="J2815">
        <v>10</v>
      </c>
      <c r="K2815">
        <f>Table1[[#This Row],[Quantity]]*Table1[[#This Row],[Unit_Price]]</f>
        <v>134230</v>
      </c>
      <c r="L2815">
        <f>Table1[[#This Row],[Quantity]]*Table1[[#This Row],[Cost]]</f>
        <v>80538</v>
      </c>
      <c r="M2815">
        <f>Table1[[#This Row],[Sales]]-Table1[[#This Row],[Total_Cost]]</f>
        <v>53692</v>
      </c>
      <c r="N2815" s="1">
        <f>Table1[[#This Row],[Profit]]/Table1[[#This Row],[Sales]]</f>
        <v>0.4</v>
      </c>
      <c r="O2815" t="str">
        <f>TEXT(Table1[[#This Row],[Order_Date]],"mmmm")</f>
        <v>July</v>
      </c>
      <c r="P2815">
        <f>YEAR(Table1[[#This Row],[Order_Date]])</f>
        <v>2025</v>
      </c>
      <c r="Q2815" t="str">
        <f>"Q"&amp;ROUNDUP(MONTH(Table1[[#This Row],[Order_Date]])/3,0)</f>
        <v>Q3</v>
      </c>
    </row>
    <row r="2816" spans="1:17" x14ac:dyDescent="0.25">
      <c r="A2816" t="s">
        <v>4568</v>
      </c>
      <c r="B2816" t="s">
        <v>3310</v>
      </c>
      <c r="C2816" t="s">
        <v>2423</v>
      </c>
      <c r="D2816" t="s">
        <v>1034</v>
      </c>
      <c r="E2816" t="str">
        <f>_xlfn.XLOOKUP(Table1[[#This Row],[Product_ID]],[1]!Table1[Product_ID],[1]!Table1[Product_Name])</f>
        <v>Electronics Product 36</v>
      </c>
      <c r="F2816" t="str">
        <f>_xlfn.XLOOKUP(Table1[[#This Row],[Product_ID]],[1]!Table1[Product_ID],[1]!Table1[Category])</f>
        <v>Electronics</v>
      </c>
      <c r="G2816">
        <f>_xlfn.XLOOKUP(Table1[[#This Row],[Product_ID]],[1]!Table1[Product_ID],[1]!Table1[Unit_Price])</f>
        <v>3046</v>
      </c>
      <c r="H2816">
        <f>_xlfn.XLOOKUP(Table1[[#This Row],[Product_ID]],[1]!Table1[Product_ID],[1]!Table1[Cost])</f>
        <v>1827.6</v>
      </c>
      <c r="I2816">
        <v>5</v>
      </c>
      <c r="J2816">
        <v>0</v>
      </c>
      <c r="K2816">
        <f>Table1[[#This Row],[Quantity]]*Table1[[#This Row],[Unit_Price]]</f>
        <v>15230</v>
      </c>
      <c r="L2816">
        <f>Table1[[#This Row],[Quantity]]*Table1[[#This Row],[Cost]]</f>
        <v>9138</v>
      </c>
      <c r="M2816">
        <f>Table1[[#This Row],[Sales]]-Table1[[#This Row],[Total_Cost]]</f>
        <v>6092</v>
      </c>
      <c r="N2816" s="1">
        <f>Table1[[#This Row],[Profit]]/Table1[[#This Row],[Sales]]</f>
        <v>0.4</v>
      </c>
      <c r="O2816" t="str">
        <f>TEXT(Table1[[#This Row],[Order_Date]],"mmmm")</f>
        <v>January</v>
      </c>
      <c r="P2816">
        <f>YEAR(Table1[[#This Row],[Order_Date]])</f>
        <v>2024</v>
      </c>
      <c r="Q2816" t="str">
        <f>"Q"&amp;ROUNDUP(MONTH(Table1[[#This Row],[Order_Date]])/3,0)</f>
        <v>Q1</v>
      </c>
    </row>
    <row r="2817" spans="1:17" x14ac:dyDescent="0.25">
      <c r="A2817" t="s">
        <v>4569</v>
      </c>
      <c r="B2817" t="s">
        <v>1359</v>
      </c>
      <c r="C2817" t="s">
        <v>138</v>
      </c>
      <c r="D2817" t="s">
        <v>444</v>
      </c>
      <c r="E2817" t="str">
        <f>_xlfn.XLOOKUP(Table1[[#This Row],[Product_ID]],[1]!Table1[Product_ID],[1]!Table1[Product_Name])</f>
        <v>Sports Product 14</v>
      </c>
      <c r="F2817" t="str">
        <f>_xlfn.XLOOKUP(Table1[[#This Row],[Product_ID]],[1]!Table1[Product_ID],[1]!Table1[Category])</f>
        <v>Sports</v>
      </c>
      <c r="G2817">
        <f>_xlfn.XLOOKUP(Table1[[#This Row],[Product_ID]],[1]!Table1[Product_ID],[1]!Table1[Unit_Price])</f>
        <v>9565</v>
      </c>
      <c r="H2817">
        <f>_xlfn.XLOOKUP(Table1[[#This Row],[Product_ID]],[1]!Table1[Product_ID],[1]!Table1[Cost])</f>
        <v>6695.5</v>
      </c>
      <c r="I2817">
        <v>3</v>
      </c>
      <c r="J2817">
        <v>5</v>
      </c>
      <c r="K2817">
        <f>Table1[[#This Row],[Quantity]]*Table1[[#This Row],[Unit_Price]]</f>
        <v>28695</v>
      </c>
      <c r="L2817">
        <f>Table1[[#This Row],[Quantity]]*Table1[[#This Row],[Cost]]</f>
        <v>20086.5</v>
      </c>
      <c r="M2817">
        <f>Table1[[#This Row],[Sales]]-Table1[[#This Row],[Total_Cost]]</f>
        <v>8608.5</v>
      </c>
      <c r="N2817" s="1">
        <f>Table1[[#This Row],[Profit]]/Table1[[#This Row],[Sales]]</f>
        <v>0.3</v>
      </c>
      <c r="O2817" t="str">
        <f>TEXT(Table1[[#This Row],[Order_Date]],"mmmm")</f>
        <v>February</v>
      </c>
      <c r="P2817">
        <f>YEAR(Table1[[#This Row],[Order_Date]])</f>
        <v>2025</v>
      </c>
      <c r="Q2817" t="str">
        <f>"Q"&amp;ROUNDUP(MONTH(Table1[[#This Row],[Order_Date]])/3,0)</f>
        <v>Q1</v>
      </c>
    </row>
    <row r="2818" spans="1:17" x14ac:dyDescent="0.25">
      <c r="A2818" t="s">
        <v>4570</v>
      </c>
      <c r="B2818" t="s">
        <v>2828</v>
      </c>
      <c r="C2818" t="s">
        <v>2207</v>
      </c>
      <c r="D2818" t="s">
        <v>257</v>
      </c>
      <c r="E2818" t="str">
        <f>_xlfn.XLOOKUP(Table1[[#This Row],[Product_ID]],[1]!Table1[Product_ID],[1]!Table1[Product_Name])</f>
        <v>Beauty Product 3</v>
      </c>
      <c r="F2818" t="str">
        <f>_xlfn.XLOOKUP(Table1[[#This Row],[Product_ID]],[1]!Table1[Product_ID],[1]!Table1[Category])</f>
        <v>Beauty</v>
      </c>
      <c r="G2818">
        <f>_xlfn.XLOOKUP(Table1[[#This Row],[Product_ID]],[1]!Table1[Product_ID],[1]!Table1[Unit_Price])</f>
        <v>569</v>
      </c>
      <c r="H2818">
        <f>_xlfn.XLOOKUP(Table1[[#This Row],[Product_ID]],[1]!Table1[Product_ID],[1]!Table1[Cost])</f>
        <v>341.4</v>
      </c>
      <c r="I2818">
        <v>1</v>
      </c>
      <c r="J2818">
        <v>20</v>
      </c>
      <c r="K2818">
        <f>Table1[[#This Row],[Quantity]]*Table1[[#This Row],[Unit_Price]]</f>
        <v>569</v>
      </c>
      <c r="L2818">
        <f>Table1[[#This Row],[Quantity]]*Table1[[#This Row],[Cost]]</f>
        <v>341.4</v>
      </c>
      <c r="M2818">
        <f>Table1[[#This Row],[Sales]]-Table1[[#This Row],[Total_Cost]]</f>
        <v>227.60000000000002</v>
      </c>
      <c r="N2818" s="1">
        <f>Table1[[#This Row],[Profit]]/Table1[[#This Row],[Sales]]</f>
        <v>0.4</v>
      </c>
      <c r="O2818" t="str">
        <f>TEXT(Table1[[#This Row],[Order_Date]],"mmmm")</f>
        <v>August</v>
      </c>
      <c r="P2818">
        <f>YEAR(Table1[[#This Row],[Order_Date]])</f>
        <v>2024</v>
      </c>
      <c r="Q2818" t="str">
        <f>"Q"&amp;ROUNDUP(MONTH(Table1[[#This Row],[Order_Date]])/3,0)</f>
        <v>Q3</v>
      </c>
    </row>
    <row r="2819" spans="1:17" x14ac:dyDescent="0.25">
      <c r="A2819" t="s">
        <v>4571</v>
      </c>
      <c r="B2819" t="s">
        <v>575</v>
      </c>
      <c r="C2819" t="s">
        <v>479</v>
      </c>
      <c r="D2819" t="s">
        <v>230</v>
      </c>
      <c r="E2819" t="str">
        <f>_xlfn.XLOOKUP(Table1[[#This Row],[Product_ID]],[1]!Table1[Product_ID],[1]!Table1[Product_Name])</f>
        <v>Beauty Product 16</v>
      </c>
      <c r="F2819" t="str">
        <f>_xlfn.XLOOKUP(Table1[[#This Row],[Product_ID]],[1]!Table1[Product_ID],[1]!Table1[Category])</f>
        <v>Beauty</v>
      </c>
      <c r="G2819">
        <f>_xlfn.XLOOKUP(Table1[[#This Row],[Product_ID]],[1]!Table1[Product_ID],[1]!Table1[Unit_Price])</f>
        <v>1591</v>
      </c>
      <c r="H2819">
        <f>_xlfn.XLOOKUP(Table1[[#This Row],[Product_ID]],[1]!Table1[Product_ID],[1]!Table1[Cost])</f>
        <v>1113.7</v>
      </c>
      <c r="I2819">
        <v>5</v>
      </c>
      <c r="J2819">
        <v>15</v>
      </c>
      <c r="K2819">
        <f>Table1[[#This Row],[Quantity]]*Table1[[#This Row],[Unit_Price]]</f>
        <v>7955</v>
      </c>
      <c r="L2819">
        <f>Table1[[#This Row],[Quantity]]*Table1[[#This Row],[Cost]]</f>
        <v>5568.5</v>
      </c>
      <c r="M2819">
        <f>Table1[[#This Row],[Sales]]-Table1[[#This Row],[Total_Cost]]</f>
        <v>2386.5</v>
      </c>
      <c r="N2819" s="1">
        <f>Table1[[#This Row],[Profit]]/Table1[[#This Row],[Sales]]</f>
        <v>0.3</v>
      </c>
      <c r="O2819" t="str">
        <f>TEXT(Table1[[#This Row],[Order_Date]],"mmmm")</f>
        <v>July</v>
      </c>
      <c r="P2819">
        <f>YEAR(Table1[[#This Row],[Order_Date]])</f>
        <v>2024</v>
      </c>
      <c r="Q2819" t="str">
        <f>"Q"&amp;ROUNDUP(MONTH(Table1[[#This Row],[Order_Date]])/3,0)</f>
        <v>Q3</v>
      </c>
    </row>
    <row r="2820" spans="1:17" x14ac:dyDescent="0.25">
      <c r="A2820" t="s">
        <v>4572</v>
      </c>
      <c r="B2820" t="s">
        <v>1516</v>
      </c>
      <c r="C2820" t="s">
        <v>1467</v>
      </c>
      <c r="D2820" t="s">
        <v>195</v>
      </c>
      <c r="E2820" t="str">
        <f>_xlfn.XLOOKUP(Table1[[#This Row],[Product_ID]],[1]!Table1[Product_ID],[1]!Table1[Product_Name])</f>
        <v>Electronics Product 57</v>
      </c>
      <c r="F2820" t="str">
        <f>_xlfn.XLOOKUP(Table1[[#This Row],[Product_ID]],[1]!Table1[Product_ID],[1]!Table1[Category])</f>
        <v>Electronics</v>
      </c>
      <c r="G2820">
        <f>_xlfn.XLOOKUP(Table1[[#This Row],[Product_ID]],[1]!Table1[Product_ID],[1]!Table1[Unit_Price])</f>
        <v>26846</v>
      </c>
      <c r="H2820">
        <f>_xlfn.XLOOKUP(Table1[[#This Row],[Product_ID]],[1]!Table1[Product_ID],[1]!Table1[Cost])</f>
        <v>16107.6</v>
      </c>
      <c r="I2820">
        <v>4</v>
      </c>
      <c r="J2820">
        <v>10</v>
      </c>
      <c r="K2820">
        <f>Table1[[#This Row],[Quantity]]*Table1[[#This Row],[Unit_Price]]</f>
        <v>107384</v>
      </c>
      <c r="L2820">
        <f>Table1[[#This Row],[Quantity]]*Table1[[#This Row],[Cost]]</f>
        <v>64430.400000000001</v>
      </c>
      <c r="M2820">
        <f>Table1[[#This Row],[Sales]]-Table1[[#This Row],[Total_Cost]]</f>
        <v>42953.599999999999</v>
      </c>
      <c r="N2820" s="1">
        <f>Table1[[#This Row],[Profit]]/Table1[[#This Row],[Sales]]</f>
        <v>0.39999999999999997</v>
      </c>
      <c r="O2820" t="str">
        <f>TEXT(Table1[[#This Row],[Order_Date]],"mmmm")</f>
        <v>November</v>
      </c>
      <c r="P2820">
        <f>YEAR(Table1[[#This Row],[Order_Date]])</f>
        <v>2024</v>
      </c>
      <c r="Q2820" t="str">
        <f>"Q"&amp;ROUNDUP(MONTH(Table1[[#This Row],[Order_Date]])/3,0)</f>
        <v>Q4</v>
      </c>
    </row>
    <row r="2821" spans="1:17" x14ac:dyDescent="0.25">
      <c r="A2821" t="s">
        <v>4573</v>
      </c>
      <c r="B2821" t="s">
        <v>392</v>
      </c>
      <c r="C2821" t="s">
        <v>4076</v>
      </c>
      <c r="D2821" t="s">
        <v>542</v>
      </c>
      <c r="E2821" t="str">
        <f>_xlfn.XLOOKUP(Table1[[#This Row],[Product_ID]],[1]!Table1[Product_ID],[1]!Table1[Product_Name])</f>
        <v>Home &amp; Kitchen Product 78</v>
      </c>
      <c r="F2821" t="str">
        <f>_xlfn.XLOOKUP(Table1[[#This Row],[Product_ID]],[1]!Table1[Product_ID],[1]!Table1[Category])</f>
        <v>Home &amp; Kitchen</v>
      </c>
      <c r="G2821">
        <f>_xlfn.XLOOKUP(Table1[[#This Row],[Product_ID]],[1]!Table1[Product_ID],[1]!Table1[Unit_Price])</f>
        <v>700</v>
      </c>
      <c r="H2821">
        <f>_xlfn.XLOOKUP(Table1[[#This Row],[Product_ID]],[1]!Table1[Product_ID],[1]!Table1[Cost])</f>
        <v>420</v>
      </c>
      <c r="I2821">
        <v>2</v>
      </c>
      <c r="J2821">
        <v>15</v>
      </c>
      <c r="K2821">
        <f>Table1[[#This Row],[Quantity]]*Table1[[#This Row],[Unit_Price]]</f>
        <v>1400</v>
      </c>
      <c r="L2821">
        <f>Table1[[#This Row],[Quantity]]*Table1[[#This Row],[Cost]]</f>
        <v>840</v>
      </c>
      <c r="M2821">
        <f>Table1[[#This Row],[Sales]]-Table1[[#This Row],[Total_Cost]]</f>
        <v>560</v>
      </c>
      <c r="N2821" s="1">
        <f>Table1[[#This Row],[Profit]]/Table1[[#This Row],[Sales]]</f>
        <v>0.4</v>
      </c>
      <c r="O2821" t="str">
        <f>TEXT(Table1[[#This Row],[Order_Date]],"mmmm")</f>
        <v>December</v>
      </c>
      <c r="P2821">
        <f>YEAR(Table1[[#This Row],[Order_Date]])</f>
        <v>2024</v>
      </c>
      <c r="Q2821" t="str">
        <f>"Q"&amp;ROUNDUP(MONTH(Table1[[#This Row],[Order_Date]])/3,0)</f>
        <v>Q4</v>
      </c>
    </row>
    <row r="2822" spans="1:17" x14ac:dyDescent="0.25">
      <c r="A2822" t="s">
        <v>4574</v>
      </c>
      <c r="B2822" t="s">
        <v>3902</v>
      </c>
      <c r="C2822" t="s">
        <v>1848</v>
      </c>
      <c r="D2822" t="s">
        <v>450</v>
      </c>
      <c r="E2822" t="str">
        <f>_xlfn.XLOOKUP(Table1[[#This Row],[Product_ID]],[1]!Table1[Product_ID],[1]!Table1[Product_Name])</f>
        <v>Electronics Product 82</v>
      </c>
      <c r="F2822" t="str">
        <f>_xlfn.XLOOKUP(Table1[[#This Row],[Product_ID]],[1]!Table1[Product_ID],[1]!Table1[Category])</f>
        <v>Electronics</v>
      </c>
      <c r="G2822">
        <f>_xlfn.XLOOKUP(Table1[[#This Row],[Product_ID]],[1]!Table1[Product_ID],[1]!Table1[Unit_Price])</f>
        <v>354</v>
      </c>
      <c r="H2822">
        <f>_xlfn.XLOOKUP(Table1[[#This Row],[Product_ID]],[1]!Table1[Product_ID],[1]!Table1[Cost])</f>
        <v>247.8</v>
      </c>
      <c r="I2822">
        <v>1</v>
      </c>
      <c r="J2822">
        <v>10</v>
      </c>
      <c r="K2822">
        <f>Table1[[#This Row],[Quantity]]*Table1[[#This Row],[Unit_Price]]</f>
        <v>354</v>
      </c>
      <c r="L2822">
        <f>Table1[[#This Row],[Quantity]]*Table1[[#This Row],[Cost]]</f>
        <v>247.8</v>
      </c>
      <c r="M2822">
        <f>Table1[[#This Row],[Sales]]-Table1[[#This Row],[Total_Cost]]</f>
        <v>106.19999999999999</v>
      </c>
      <c r="N2822" s="1">
        <f>Table1[[#This Row],[Profit]]/Table1[[#This Row],[Sales]]</f>
        <v>0.3</v>
      </c>
      <c r="O2822" t="str">
        <f>TEXT(Table1[[#This Row],[Order_Date]],"mmmm")</f>
        <v>January</v>
      </c>
      <c r="P2822">
        <f>YEAR(Table1[[#This Row],[Order_Date]])</f>
        <v>2025</v>
      </c>
      <c r="Q2822" t="str">
        <f>"Q"&amp;ROUNDUP(MONTH(Table1[[#This Row],[Order_Date]])/3,0)</f>
        <v>Q1</v>
      </c>
    </row>
    <row r="2823" spans="1:17" x14ac:dyDescent="0.25">
      <c r="A2823" t="s">
        <v>4575</v>
      </c>
      <c r="B2823" t="s">
        <v>1039</v>
      </c>
      <c r="C2823" t="s">
        <v>2881</v>
      </c>
      <c r="D2823" t="s">
        <v>604</v>
      </c>
      <c r="E2823" t="str">
        <f>_xlfn.XLOOKUP(Table1[[#This Row],[Product_ID]],[1]!Table1[Product_ID],[1]!Table1[Product_Name])</f>
        <v>Home &amp; Kitchen Product 39</v>
      </c>
      <c r="F2823" t="str">
        <f>_xlfn.XLOOKUP(Table1[[#This Row],[Product_ID]],[1]!Table1[Product_ID],[1]!Table1[Category])</f>
        <v>Home &amp; Kitchen</v>
      </c>
      <c r="G2823">
        <f>_xlfn.XLOOKUP(Table1[[#This Row],[Product_ID]],[1]!Table1[Product_ID],[1]!Table1[Unit_Price])</f>
        <v>9543</v>
      </c>
      <c r="H2823">
        <f>_xlfn.XLOOKUP(Table1[[#This Row],[Product_ID]],[1]!Table1[Product_ID],[1]!Table1[Cost])</f>
        <v>4771.5</v>
      </c>
      <c r="I2823">
        <v>2</v>
      </c>
      <c r="J2823">
        <v>5</v>
      </c>
      <c r="K2823">
        <f>Table1[[#This Row],[Quantity]]*Table1[[#This Row],[Unit_Price]]</f>
        <v>19086</v>
      </c>
      <c r="L2823">
        <f>Table1[[#This Row],[Quantity]]*Table1[[#This Row],[Cost]]</f>
        <v>9543</v>
      </c>
      <c r="M2823">
        <f>Table1[[#This Row],[Sales]]-Table1[[#This Row],[Total_Cost]]</f>
        <v>9543</v>
      </c>
      <c r="N2823" s="1">
        <f>Table1[[#This Row],[Profit]]/Table1[[#This Row],[Sales]]</f>
        <v>0.5</v>
      </c>
      <c r="O2823" t="str">
        <f>TEXT(Table1[[#This Row],[Order_Date]],"mmmm")</f>
        <v>January</v>
      </c>
      <c r="P2823">
        <f>YEAR(Table1[[#This Row],[Order_Date]])</f>
        <v>2025</v>
      </c>
      <c r="Q2823" t="str">
        <f>"Q"&amp;ROUNDUP(MONTH(Table1[[#This Row],[Order_Date]])/3,0)</f>
        <v>Q1</v>
      </c>
    </row>
    <row r="2824" spans="1:17" x14ac:dyDescent="0.25">
      <c r="A2824" t="s">
        <v>4576</v>
      </c>
      <c r="B2824" t="s">
        <v>2193</v>
      </c>
      <c r="C2824" t="s">
        <v>4577</v>
      </c>
      <c r="D2824" t="s">
        <v>77</v>
      </c>
      <c r="E2824" t="str">
        <f>_xlfn.XLOOKUP(Table1[[#This Row],[Product_ID]],[1]!Table1[Product_ID],[1]!Table1[Product_Name])</f>
        <v>Sports Product 83</v>
      </c>
      <c r="F2824" t="str">
        <f>_xlfn.XLOOKUP(Table1[[#This Row],[Product_ID]],[1]!Table1[Product_ID],[1]!Table1[Category])</f>
        <v>Sports</v>
      </c>
      <c r="G2824">
        <f>_xlfn.XLOOKUP(Table1[[#This Row],[Product_ID]],[1]!Table1[Product_ID],[1]!Table1[Unit_Price])</f>
        <v>5842</v>
      </c>
      <c r="H2824">
        <f>_xlfn.XLOOKUP(Table1[[#This Row],[Product_ID]],[1]!Table1[Product_ID],[1]!Table1[Cost])</f>
        <v>3505.2</v>
      </c>
      <c r="I2824">
        <v>4</v>
      </c>
      <c r="J2824">
        <v>0</v>
      </c>
      <c r="K2824">
        <f>Table1[[#This Row],[Quantity]]*Table1[[#This Row],[Unit_Price]]</f>
        <v>23368</v>
      </c>
      <c r="L2824">
        <f>Table1[[#This Row],[Quantity]]*Table1[[#This Row],[Cost]]</f>
        <v>14020.8</v>
      </c>
      <c r="M2824">
        <f>Table1[[#This Row],[Sales]]-Table1[[#This Row],[Total_Cost]]</f>
        <v>9347.2000000000007</v>
      </c>
      <c r="N2824" s="1">
        <f>Table1[[#This Row],[Profit]]/Table1[[#This Row],[Sales]]</f>
        <v>0.4</v>
      </c>
      <c r="O2824" t="str">
        <f>TEXT(Table1[[#This Row],[Order_Date]],"mmmm")</f>
        <v>June</v>
      </c>
      <c r="P2824">
        <f>YEAR(Table1[[#This Row],[Order_Date]])</f>
        <v>2025</v>
      </c>
      <c r="Q2824" t="str">
        <f>"Q"&amp;ROUNDUP(MONTH(Table1[[#This Row],[Order_Date]])/3,0)</f>
        <v>Q2</v>
      </c>
    </row>
    <row r="2825" spans="1:17" x14ac:dyDescent="0.25">
      <c r="A2825" t="s">
        <v>4578</v>
      </c>
      <c r="B2825" t="s">
        <v>371</v>
      </c>
      <c r="C2825" t="s">
        <v>4579</v>
      </c>
      <c r="D2825" t="s">
        <v>373</v>
      </c>
      <c r="E2825" t="str">
        <f>_xlfn.XLOOKUP(Table1[[#This Row],[Product_ID]],[1]!Table1[Product_ID],[1]!Table1[Product_Name])</f>
        <v>Sports Product 26</v>
      </c>
      <c r="F2825" t="str">
        <f>_xlfn.XLOOKUP(Table1[[#This Row],[Product_ID]],[1]!Table1[Product_ID],[1]!Table1[Category])</f>
        <v>Sports</v>
      </c>
      <c r="G2825">
        <f>_xlfn.XLOOKUP(Table1[[#This Row],[Product_ID]],[1]!Table1[Product_ID],[1]!Table1[Unit_Price])</f>
        <v>4882</v>
      </c>
      <c r="H2825">
        <f>_xlfn.XLOOKUP(Table1[[#This Row],[Product_ID]],[1]!Table1[Product_ID],[1]!Table1[Cost])</f>
        <v>2929.2</v>
      </c>
      <c r="I2825">
        <v>4</v>
      </c>
      <c r="J2825">
        <v>0</v>
      </c>
      <c r="K2825">
        <f>Table1[[#This Row],[Quantity]]*Table1[[#This Row],[Unit_Price]]</f>
        <v>19528</v>
      </c>
      <c r="L2825">
        <f>Table1[[#This Row],[Quantity]]*Table1[[#This Row],[Cost]]</f>
        <v>11716.8</v>
      </c>
      <c r="M2825">
        <f>Table1[[#This Row],[Sales]]-Table1[[#This Row],[Total_Cost]]</f>
        <v>7811.2000000000007</v>
      </c>
      <c r="N2825" s="1">
        <f>Table1[[#This Row],[Profit]]/Table1[[#This Row],[Sales]]</f>
        <v>0.4</v>
      </c>
      <c r="O2825" t="str">
        <f>TEXT(Table1[[#This Row],[Order_Date]],"mmmm")</f>
        <v>October</v>
      </c>
      <c r="P2825">
        <f>YEAR(Table1[[#This Row],[Order_Date]])</f>
        <v>2025</v>
      </c>
      <c r="Q2825" t="str">
        <f>"Q"&amp;ROUNDUP(MONTH(Table1[[#This Row],[Order_Date]])/3,0)</f>
        <v>Q4</v>
      </c>
    </row>
    <row r="2826" spans="1:17" x14ac:dyDescent="0.25">
      <c r="A2826" t="s">
        <v>4580</v>
      </c>
      <c r="B2826" t="s">
        <v>1132</v>
      </c>
      <c r="C2826" t="s">
        <v>1128</v>
      </c>
      <c r="D2826" t="s">
        <v>223</v>
      </c>
      <c r="E2826" t="str">
        <f>_xlfn.XLOOKUP(Table1[[#This Row],[Product_ID]],[1]!Table1[Product_ID],[1]!Table1[Product_Name])</f>
        <v>Clothing Product 48</v>
      </c>
      <c r="F2826" t="str">
        <f>_xlfn.XLOOKUP(Table1[[#This Row],[Product_ID]],[1]!Table1[Product_ID],[1]!Table1[Category])</f>
        <v>Clothing</v>
      </c>
      <c r="G2826">
        <f>_xlfn.XLOOKUP(Table1[[#This Row],[Product_ID]],[1]!Table1[Product_ID],[1]!Table1[Unit_Price])</f>
        <v>2190</v>
      </c>
      <c r="H2826">
        <f>_xlfn.XLOOKUP(Table1[[#This Row],[Product_ID]],[1]!Table1[Product_ID],[1]!Table1[Cost])</f>
        <v>1095</v>
      </c>
      <c r="I2826">
        <v>2</v>
      </c>
      <c r="J2826">
        <v>5</v>
      </c>
      <c r="K2826">
        <f>Table1[[#This Row],[Quantity]]*Table1[[#This Row],[Unit_Price]]</f>
        <v>4380</v>
      </c>
      <c r="L2826">
        <f>Table1[[#This Row],[Quantity]]*Table1[[#This Row],[Cost]]</f>
        <v>2190</v>
      </c>
      <c r="M2826">
        <f>Table1[[#This Row],[Sales]]-Table1[[#This Row],[Total_Cost]]</f>
        <v>2190</v>
      </c>
      <c r="N2826" s="1">
        <f>Table1[[#This Row],[Profit]]/Table1[[#This Row],[Sales]]</f>
        <v>0.5</v>
      </c>
      <c r="O2826" t="str">
        <f>TEXT(Table1[[#This Row],[Order_Date]],"mmmm")</f>
        <v>May</v>
      </c>
      <c r="P2826">
        <f>YEAR(Table1[[#This Row],[Order_Date]])</f>
        <v>2024</v>
      </c>
      <c r="Q2826" t="str">
        <f>"Q"&amp;ROUNDUP(MONTH(Table1[[#This Row],[Order_Date]])/3,0)</f>
        <v>Q2</v>
      </c>
    </row>
    <row r="2827" spans="1:17" x14ac:dyDescent="0.25">
      <c r="A2827" t="s">
        <v>4581</v>
      </c>
      <c r="B2827" t="s">
        <v>2441</v>
      </c>
      <c r="C2827" t="s">
        <v>669</v>
      </c>
      <c r="D2827" t="s">
        <v>63</v>
      </c>
      <c r="E2827" t="str">
        <f>_xlfn.XLOOKUP(Table1[[#This Row],[Product_ID]],[1]!Table1[Product_ID],[1]!Table1[Product_Name])</f>
        <v>Clothing Product 17</v>
      </c>
      <c r="F2827" t="str">
        <f>_xlfn.XLOOKUP(Table1[[#This Row],[Product_ID]],[1]!Table1[Product_ID],[1]!Table1[Category])</f>
        <v>Clothing</v>
      </c>
      <c r="G2827">
        <f>_xlfn.XLOOKUP(Table1[[#This Row],[Product_ID]],[1]!Table1[Product_ID],[1]!Table1[Unit_Price])</f>
        <v>978</v>
      </c>
      <c r="H2827">
        <f>_xlfn.XLOOKUP(Table1[[#This Row],[Product_ID]],[1]!Table1[Product_ID],[1]!Table1[Cost])</f>
        <v>684.6</v>
      </c>
      <c r="I2827">
        <v>1</v>
      </c>
      <c r="J2827">
        <v>10</v>
      </c>
      <c r="K2827">
        <f>Table1[[#This Row],[Quantity]]*Table1[[#This Row],[Unit_Price]]</f>
        <v>978</v>
      </c>
      <c r="L2827">
        <f>Table1[[#This Row],[Quantity]]*Table1[[#This Row],[Cost]]</f>
        <v>684.6</v>
      </c>
      <c r="M2827">
        <f>Table1[[#This Row],[Sales]]-Table1[[#This Row],[Total_Cost]]</f>
        <v>293.39999999999998</v>
      </c>
      <c r="N2827" s="1">
        <f>Table1[[#This Row],[Profit]]/Table1[[#This Row],[Sales]]</f>
        <v>0.3</v>
      </c>
      <c r="O2827" t="str">
        <f>TEXT(Table1[[#This Row],[Order_Date]],"mmmm")</f>
        <v>August</v>
      </c>
      <c r="P2827">
        <f>YEAR(Table1[[#This Row],[Order_Date]])</f>
        <v>2024</v>
      </c>
      <c r="Q2827" t="str">
        <f>"Q"&amp;ROUNDUP(MONTH(Table1[[#This Row],[Order_Date]])/3,0)</f>
        <v>Q3</v>
      </c>
    </row>
    <row r="2828" spans="1:17" x14ac:dyDescent="0.25">
      <c r="A2828" t="s">
        <v>4582</v>
      </c>
      <c r="B2828" t="s">
        <v>1289</v>
      </c>
      <c r="C2828" t="s">
        <v>1854</v>
      </c>
      <c r="D2828" t="s">
        <v>842</v>
      </c>
      <c r="E2828" t="str">
        <f>_xlfn.XLOOKUP(Table1[[#This Row],[Product_ID]],[1]!Table1[Product_ID],[1]!Table1[Product_Name])</f>
        <v>Sports Product 35</v>
      </c>
      <c r="F2828" t="str">
        <f>_xlfn.XLOOKUP(Table1[[#This Row],[Product_ID]],[1]!Table1[Product_ID],[1]!Table1[Category])</f>
        <v>Sports</v>
      </c>
      <c r="G2828">
        <f>_xlfn.XLOOKUP(Table1[[#This Row],[Product_ID]],[1]!Table1[Product_ID],[1]!Table1[Unit_Price])</f>
        <v>3185</v>
      </c>
      <c r="H2828">
        <f>_xlfn.XLOOKUP(Table1[[#This Row],[Product_ID]],[1]!Table1[Product_ID],[1]!Table1[Cost])</f>
        <v>1592.5</v>
      </c>
      <c r="I2828">
        <v>2</v>
      </c>
      <c r="J2828">
        <v>5</v>
      </c>
      <c r="K2828">
        <f>Table1[[#This Row],[Quantity]]*Table1[[#This Row],[Unit_Price]]</f>
        <v>6370</v>
      </c>
      <c r="L2828">
        <f>Table1[[#This Row],[Quantity]]*Table1[[#This Row],[Cost]]</f>
        <v>3185</v>
      </c>
      <c r="M2828">
        <f>Table1[[#This Row],[Sales]]-Table1[[#This Row],[Total_Cost]]</f>
        <v>3185</v>
      </c>
      <c r="N2828" s="1">
        <f>Table1[[#This Row],[Profit]]/Table1[[#This Row],[Sales]]</f>
        <v>0.5</v>
      </c>
      <c r="O2828" t="str">
        <f>TEXT(Table1[[#This Row],[Order_Date]],"mmmm")</f>
        <v>June</v>
      </c>
      <c r="P2828">
        <f>YEAR(Table1[[#This Row],[Order_Date]])</f>
        <v>2025</v>
      </c>
      <c r="Q2828" t="str">
        <f>"Q"&amp;ROUNDUP(MONTH(Table1[[#This Row],[Order_Date]])/3,0)</f>
        <v>Q2</v>
      </c>
    </row>
    <row r="2829" spans="1:17" x14ac:dyDescent="0.25">
      <c r="A2829" t="s">
        <v>4583</v>
      </c>
      <c r="B2829" t="s">
        <v>1670</v>
      </c>
      <c r="C2829" t="s">
        <v>698</v>
      </c>
      <c r="D2829" t="s">
        <v>192</v>
      </c>
      <c r="E2829" t="str">
        <f>_xlfn.XLOOKUP(Table1[[#This Row],[Product_ID]],[1]!Table1[Product_ID],[1]!Table1[Product_Name])</f>
        <v>Electronics Product 37</v>
      </c>
      <c r="F2829" t="str">
        <f>_xlfn.XLOOKUP(Table1[[#This Row],[Product_ID]],[1]!Table1[Product_ID],[1]!Table1[Category])</f>
        <v>Electronics</v>
      </c>
      <c r="G2829">
        <f>_xlfn.XLOOKUP(Table1[[#This Row],[Product_ID]],[1]!Table1[Product_ID],[1]!Table1[Unit_Price])</f>
        <v>29046</v>
      </c>
      <c r="H2829">
        <f>_xlfn.XLOOKUP(Table1[[#This Row],[Product_ID]],[1]!Table1[Product_ID],[1]!Table1[Cost])</f>
        <v>20332.2</v>
      </c>
      <c r="I2829">
        <v>4</v>
      </c>
      <c r="J2829">
        <v>5</v>
      </c>
      <c r="K2829">
        <f>Table1[[#This Row],[Quantity]]*Table1[[#This Row],[Unit_Price]]</f>
        <v>116184</v>
      </c>
      <c r="L2829">
        <f>Table1[[#This Row],[Quantity]]*Table1[[#This Row],[Cost]]</f>
        <v>81328.800000000003</v>
      </c>
      <c r="M2829">
        <f>Table1[[#This Row],[Sales]]-Table1[[#This Row],[Total_Cost]]</f>
        <v>34855.199999999997</v>
      </c>
      <c r="N2829" s="1">
        <f>Table1[[#This Row],[Profit]]/Table1[[#This Row],[Sales]]</f>
        <v>0.3</v>
      </c>
      <c r="O2829" t="str">
        <f>TEXT(Table1[[#This Row],[Order_Date]],"mmmm")</f>
        <v>January</v>
      </c>
      <c r="P2829">
        <f>YEAR(Table1[[#This Row],[Order_Date]])</f>
        <v>2025</v>
      </c>
      <c r="Q2829" t="str">
        <f>"Q"&amp;ROUNDUP(MONTH(Table1[[#This Row],[Order_Date]])/3,0)</f>
        <v>Q1</v>
      </c>
    </row>
    <row r="2830" spans="1:17" x14ac:dyDescent="0.25">
      <c r="A2830" t="s">
        <v>4584</v>
      </c>
      <c r="B2830" t="s">
        <v>2088</v>
      </c>
      <c r="C2830" t="s">
        <v>3253</v>
      </c>
      <c r="D2830" t="s">
        <v>89</v>
      </c>
      <c r="E2830" t="str">
        <f>_xlfn.XLOOKUP(Table1[[#This Row],[Product_ID]],[1]!Table1[Product_ID],[1]!Table1[Product_Name])</f>
        <v>Beauty Product 76</v>
      </c>
      <c r="F2830" t="str">
        <f>_xlfn.XLOOKUP(Table1[[#This Row],[Product_ID]],[1]!Table1[Product_ID],[1]!Table1[Category])</f>
        <v>Beauty</v>
      </c>
      <c r="G2830">
        <f>_xlfn.XLOOKUP(Table1[[#This Row],[Product_ID]],[1]!Table1[Product_ID],[1]!Table1[Unit_Price])</f>
        <v>3690</v>
      </c>
      <c r="H2830">
        <f>_xlfn.XLOOKUP(Table1[[#This Row],[Product_ID]],[1]!Table1[Product_ID],[1]!Table1[Cost])</f>
        <v>2583</v>
      </c>
      <c r="I2830">
        <v>2</v>
      </c>
      <c r="J2830">
        <v>15</v>
      </c>
      <c r="K2830">
        <f>Table1[[#This Row],[Quantity]]*Table1[[#This Row],[Unit_Price]]</f>
        <v>7380</v>
      </c>
      <c r="L2830">
        <f>Table1[[#This Row],[Quantity]]*Table1[[#This Row],[Cost]]</f>
        <v>5166</v>
      </c>
      <c r="M2830">
        <f>Table1[[#This Row],[Sales]]-Table1[[#This Row],[Total_Cost]]</f>
        <v>2214</v>
      </c>
      <c r="N2830" s="1">
        <f>Table1[[#This Row],[Profit]]/Table1[[#This Row],[Sales]]</f>
        <v>0.3</v>
      </c>
      <c r="O2830" t="str">
        <f>TEXT(Table1[[#This Row],[Order_Date]],"mmmm")</f>
        <v>July</v>
      </c>
      <c r="P2830">
        <f>YEAR(Table1[[#This Row],[Order_Date]])</f>
        <v>2024</v>
      </c>
      <c r="Q2830" t="str">
        <f>"Q"&amp;ROUNDUP(MONTH(Table1[[#This Row],[Order_Date]])/3,0)</f>
        <v>Q3</v>
      </c>
    </row>
    <row r="2831" spans="1:17" x14ac:dyDescent="0.25">
      <c r="A2831" t="s">
        <v>4585</v>
      </c>
      <c r="B2831" t="s">
        <v>2541</v>
      </c>
      <c r="C2831" t="s">
        <v>538</v>
      </c>
      <c r="D2831" t="s">
        <v>812</v>
      </c>
      <c r="E2831" t="str">
        <f>_xlfn.XLOOKUP(Table1[[#This Row],[Product_ID]],[1]!Table1[Product_ID],[1]!Table1[Product_Name])</f>
        <v>Beauty Product 5</v>
      </c>
      <c r="F2831" t="str">
        <f>_xlfn.XLOOKUP(Table1[[#This Row],[Product_ID]],[1]!Table1[Product_ID],[1]!Table1[Category])</f>
        <v>Beauty</v>
      </c>
      <c r="G2831">
        <f>_xlfn.XLOOKUP(Table1[[#This Row],[Product_ID]],[1]!Table1[Product_ID],[1]!Table1[Unit_Price])</f>
        <v>3939</v>
      </c>
      <c r="H2831">
        <f>_xlfn.XLOOKUP(Table1[[#This Row],[Product_ID]],[1]!Table1[Product_ID],[1]!Table1[Cost])</f>
        <v>2757.3</v>
      </c>
      <c r="I2831">
        <v>5</v>
      </c>
      <c r="J2831">
        <v>10</v>
      </c>
      <c r="K2831">
        <f>Table1[[#This Row],[Quantity]]*Table1[[#This Row],[Unit_Price]]</f>
        <v>19695</v>
      </c>
      <c r="L2831">
        <f>Table1[[#This Row],[Quantity]]*Table1[[#This Row],[Cost]]</f>
        <v>13786.5</v>
      </c>
      <c r="M2831">
        <f>Table1[[#This Row],[Sales]]-Table1[[#This Row],[Total_Cost]]</f>
        <v>5908.5</v>
      </c>
      <c r="N2831" s="1">
        <f>Table1[[#This Row],[Profit]]/Table1[[#This Row],[Sales]]</f>
        <v>0.3</v>
      </c>
      <c r="O2831" t="str">
        <f>TEXT(Table1[[#This Row],[Order_Date]],"mmmm")</f>
        <v>June</v>
      </c>
      <c r="P2831">
        <f>YEAR(Table1[[#This Row],[Order_Date]])</f>
        <v>2025</v>
      </c>
      <c r="Q2831" t="str">
        <f>"Q"&amp;ROUNDUP(MONTH(Table1[[#This Row],[Order_Date]])/3,0)</f>
        <v>Q2</v>
      </c>
    </row>
    <row r="2832" spans="1:17" x14ac:dyDescent="0.25">
      <c r="A2832" t="s">
        <v>4586</v>
      </c>
      <c r="B2832" t="s">
        <v>2369</v>
      </c>
      <c r="C2832" t="s">
        <v>1814</v>
      </c>
      <c r="D2832" t="s">
        <v>567</v>
      </c>
      <c r="E2832" t="str">
        <f>_xlfn.XLOOKUP(Table1[[#This Row],[Product_ID]],[1]!Table1[Product_ID],[1]!Table1[Product_Name])</f>
        <v>Beauty Product 52</v>
      </c>
      <c r="F2832" t="str">
        <f>_xlfn.XLOOKUP(Table1[[#This Row],[Product_ID]],[1]!Table1[Product_ID],[1]!Table1[Category])</f>
        <v>Beauty</v>
      </c>
      <c r="G2832">
        <f>_xlfn.XLOOKUP(Table1[[#This Row],[Product_ID]],[1]!Table1[Product_ID],[1]!Table1[Unit_Price])</f>
        <v>192</v>
      </c>
      <c r="H2832">
        <f>_xlfn.XLOOKUP(Table1[[#This Row],[Product_ID]],[1]!Table1[Product_ID],[1]!Table1[Cost])</f>
        <v>96</v>
      </c>
      <c r="I2832">
        <v>2</v>
      </c>
      <c r="J2832">
        <v>15</v>
      </c>
      <c r="K2832">
        <f>Table1[[#This Row],[Quantity]]*Table1[[#This Row],[Unit_Price]]</f>
        <v>384</v>
      </c>
      <c r="L2832">
        <f>Table1[[#This Row],[Quantity]]*Table1[[#This Row],[Cost]]</f>
        <v>192</v>
      </c>
      <c r="M2832">
        <f>Table1[[#This Row],[Sales]]-Table1[[#This Row],[Total_Cost]]</f>
        <v>192</v>
      </c>
      <c r="N2832" s="1">
        <f>Table1[[#This Row],[Profit]]/Table1[[#This Row],[Sales]]</f>
        <v>0.5</v>
      </c>
      <c r="O2832" t="str">
        <f>TEXT(Table1[[#This Row],[Order_Date]],"mmmm")</f>
        <v>October</v>
      </c>
      <c r="P2832">
        <f>YEAR(Table1[[#This Row],[Order_Date]])</f>
        <v>2025</v>
      </c>
      <c r="Q2832" t="str">
        <f>"Q"&amp;ROUNDUP(MONTH(Table1[[#This Row],[Order_Date]])/3,0)</f>
        <v>Q4</v>
      </c>
    </row>
    <row r="2833" spans="1:17" x14ac:dyDescent="0.25">
      <c r="A2833" t="s">
        <v>4587</v>
      </c>
      <c r="B2833" t="s">
        <v>2503</v>
      </c>
      <c r="C2833" t="s">
        <v>291</v>
      </c>
      <c r="D2833" t="s">
        <v>377</v>
      </c>
      <c r="E2833" t="str">
        <f>_xlfn.XLOOKUP(Table1[[#This Row],[Product_ID]],[1]!Table1[Product_ID],[1]!Table1[Product_Name])</f>
        <v>Sports Product 2</v>
      </c>
      <c r="F2833" t="str">
        <f>_xlfn.XLOOKUP(Table1[[#This Row],[Product_ID]],[1]!Table1[Product_ID],[1]!Table1[Category])</f>
        <v>Sports</v>
      </c>
      <c r="G2833">
        <f>_xlfn.XLOOKUP(Table1[[#This Row],[Product_ID]],[1]!Table1[Product_ID],[1]!Table1[Unit_Price])</f>
        <v>4241</v>
      </c>
      <c r="H2833">
        <f>_xlfn.XLOOKUP(Table1[[#This Row],[Product_ID]],[1]!Table1[Product_ID],[1]!Table1[Cost])</f>
        <v>2120.5</v>
      </c>
      <c r="I2833">
        <v>1</v>
      </c>
      <c r="J2833">
        <v>15</v>
      </c>
      <c r="K2833">
        <f>Table1[[#This Row],[Quantity]]*Table1[[#This Row],[Unit_Price]]</f>
        <v>4241</v>
      </c>
      <c r="L2833">
        <f>Table1[[#This Row],[Quantity]]*Table1[[#This Row],[Cost]]</f>
        <v>2120.5</v>
      </c>
      <c r="M2833">
        <f>Table1[[#This Row],[Sales]]-Table1[[#This Row],[Total_Cost]]</f>
        <v>2120.5</v>
      </c>
      <c r="N2833" s="1">
        <f>Table1[[#This Row],[Profit]]/Table1[[#This Row],[Sales]]</f>
        <v>0.5</v>
      </c>
      <c r="O2833" t="str">
        <f>TEXT(Table1[[#This Row],[Order_Date]],"mmmm")</f>
        <v>September</v>
      </c>
      <c r="P2833">
        <f>YEAR(Table1[[#This Row],[Order_Date]])</f>
        <v>2024</v>
      </c>
      <c r="Q2833" t="str">
        <f>"Q"&amp;ROUNDUP(MONTH(Table1[[#This Row],[Order_Date]])/3,0)</f>
        <v>Q3</v>
      </c>
    </row>
    <row r="2834" spans="1:17" x14ac:dyDescent="0.25">
      <c r="A2834" t="s">
        <v>4588</v>
      </c>
      <c r="B2834" t="s">
        <v>820</v>
      </c>
      <c r="C2834" t="s">
        <v>1585</v>
      </c>
      <c r="D2834" t="s">
        <v>135</v>
      </c>
      <c r="E2834" t="str">
        <f>_xlfn.XLOOKUP(Table1[[#This Row],[Product_ID]],[1]!Table1[Product_ID],[1]!Table1[Product_Name])</f>
        <v>Electronics Product 28</v>
      </c>
      <c r="F2834" t="str">
        <f>_xlfn.XLOOKUP(Table1[[#This Row],[Product_ID]],[1]!Table1[Product_ID],[1]!Table1[Category])</f>
        <v>Electronics</v>
      </c>
      <c r="G2834">
        <f>_xlfn.XLOOKUP(Table1[[#This Row],[Product_ID]],[1]!Table1[Product_ID],[1]!Table1[Unit_Price])</f>
        <v>9664</v>
      </c>
      <c r="H2834">
        <f>_xlfn.XLOOKUP(Table1[[#This Row],[Product_ID]],[1]!Table1[Product_ID],[1]!Table1[Cost])</f>
        <v>4832</v>
      </c>
      <c r="I2834">
        <v>4</v>
      </c>
      <c r="J2834">
        <v>5</v>
      </c>
      <c r="K2834">
        <f>Table1[[#This Row],[Quantity]]*Table1[[#This Row],[Unit_Price]]</f>
        <v>38656</v>
      </c>
      <c r="L2834">
        <f>Table1[[#This Row],[Quantity]]*Table1[[#This Row],[Cost]]</f>
        <v>19328</v>
      </c>
      <c r="M2834">
        <f>Table1[[#This Row],[Sales]]-Table1[[#This Row],[Total_Cost]]</f>
        <v>19328</v>
      </c>
      <c r="N2834" s="1">
        <f>Table1[[#This Row],[Profit]]/Table1[[#This Row],[Sales]]</f>
        <v>0.5</v>
      </c>
      <c r="O2834" t="str">
        <f>TEXT(Table1[[#This Row],[Order_Date]],"mmmm")</f>
        <v>October</v>
      </c>
      <c r="P2834">
        <f>YEAR(Table1[[#This Row],[Order_Date]])</f>
        <v>2025</v>
      </c>
      <c r="Q2834" t="str">
        <f>"Q"&amp;ROUNDUP(MONTH(Table1[[#This Row],[Order_Date]])/3,0)</f>
        <v>Q4</v>
      </c>
    </row>
    <row r="2835" spans="1:17" x14ac:dyDescent="0.25">
      <c r="A2835" t="s">
        <v>4589</v>
      </c>
      <c r="B2835" t="s">
        <v>782</v>
      </c>
      <c r="C2835" t="s">
        <v>545</v>
      </c>
      <c r="D2835" t="s">
        <v>270</v>
      </c>
      <c r="E2835" t="str">
        <f>_xlfn.XLOOKUP(Table1[[#This Row],[Product_ID]],[1]!Table1[Product_ID],[1]!Table1[Product_Name])</f>
        <v>Clothing Product 47</v>
      </c>
      <c r="F2835" t="str">
        <f>_xlfn.XLOOKUP(Table1[[#This Row],[Product_ID]],[1]!Table1[Product_ID],[1]!Table1[Category])</f>
        <v>Clothing</v>
      </c>
      <c r="G2835">
        <f>_xlfn.XLOOKUP(Table1[[#This Row],[Product_ID]],[1]!Table1[Product_ID],[1]!Table1[Unit_Price])</f>
        <v>3146</v>
      </c>
      <c r="H2835">
        <f>_xlfn.XLOOKUP(Table1[[#This Row],[Product_ID]],[1]!Table1[Product_ID],[1]!Table1[Cost])</f>
        <v>1573</v>
      </c>
      <c r="I2835">
        <v>2</v>
      </c>
      <c r="J2835">
        <v>10</v>
      </c>
      <c r="K2835">
        <f>Table1[[#This Row],[Quantity]]*Table1[[#This Row],[Unit_Price]]</f>
        <v>6292</v>
      </c>
      <c r="L2835">
        <f>Table1[[#This Row],[Quantity]]*Table1[[#This Row],[Cost]]</f>
        <v>3146</v>
      </c>
      <c r="M2835">
        <f>Table1[[#This Row],[Sales]]-Table1[[#This Row],[Total_Cost]]</f>
        <v>3146</v>
      </c>
      <c r="N2835" s="1">
        <f>Table1[[#This Row],[Profit]]/Table1[[#This Row],[Sales]]</f>
        <v>0.5</v>
      </c>
      <c r="O2835" t="str">
        <f>TEXT(Table1[[#This Row],[Order_Date]],"mmmm")</f>
        <v>February</v>
      </c>
      <c r="P2835">
        <f>YEAR(Table1[[#This Row],[Order_Date]])</f>
        <v>2025</v>
      </c>
      <c r="Q2835" t="str">
        <f>"Q"&amp;ROUNDUP(MONTH(Table1[[#This Row],[Order_Date]])/3,0)</f>
        <v>Q1</v>
      </c>
    </row>
    <row r="2836" spans="1:17" x14ac:dyDescent="0.25">
      <c r="A2836" t="s">
        <v>4590</v>
      </c>
      <c r="B2836" t="s">
        <v>4591</v>
      </c>
      <c r="C2836" t="s">
        <v>742</v>
      </c>
      <c r="D2836" t="s">
        <v>444</v>
      </c>
      <c r="E2836" t="str">
        <f>_xlfn.XLOOKUP(Table1[[#This Row],[Product_ID]],[1]!Table1[Product_ID],[1]!Table1[Product_Name])</f>
        <v>Sports Product 14</v>
      </c>
      <c r="F2836" t="str">
        <f>_xlfn.XLOOKUP(Table1[[#This Row],[Product_ID]],[1]!Table1[Product_ID],[1]!Table1[Category])</f>
        <v>Sports</v>
      </c>
      <c r="G2836">
        <f>_xlfn.XLOOKUP(Table1[[#This Row],[Product_ID]],[1]!Table1[Product_ID],[1]!Table1[Unit_Price])</f>
        <v>9565</v>
      </c>
      <c r="H2836">
        <f>_xlfn.XLOOKUP(Table1[[#This Row],[Product_ID]],[1]!Table1[Product_ID],[1]!Table1[Cost])</f>
        <v>6695.5</v>
      </c>
      <c r="I2836">
        <v>3</v>
      </c>
      <c r="J2836">
        <v>15</v>
      </c>
      <c r="K2836">
        <f>Table1[[#This Row],[Quantity]]*Table1[[#This Row],[Unit_Price]]</f>
        <v>28695</v>
      </c>
      <c r="L2836">
        <f>Table1[[#This Row],[Quantity]]*Table1[[#This Row],[Cost]]</f>
        <v>20086.5</v>
      </c>
      <c r="M2836">
        <f>Table1[[#This Row],[Sales]]-Table1[[#This Row],[Total_Cost]]</f>
        <v>8608.5</v>
      </c>
      <c r="N2836" s="1">
        <f>Table1[[#This Row],[Profit]]/Table1[[#This Row],[Sales]]</f>
        <v>0.3</v>
      </c>
      <c r="O2836" t="str">
        <f>TEXT(Table1[[#This Row],[Order_Date]],"mmmm")</f>
        <v>March</v>
      </c>
      <c r="P2836">
        <f>YEAR(Table1[[#This Row],[Order_Date]])</f>
        <v>2025</v>
      </c>
      <c r="Q2836" t="str">
        <f>"Q"&amp;ROUNDUP(MONTH(Table1[[#This Row],[Order_Date]])/3,0)</f>
        <v>Q1</v>
      </c>
    </row>
    <row r="2837" spans="1:17" x14ac:dyDescent="0.25">
      <c r="A2837" t="s">
        <v>4592</v>
      </c>
      <c r="B2837" t="s">
        <v>1646</v>
      </c>
      <c r="C2837" t="s">
        <v>62</v>
      </c>
      <c r="D2837" t="s">
        <v>615</v>
      </c>
      <c r="E2837" t="str">
        <f>_xlfn.XLOOKUP(Table1[[#This Row],[Product_ID]],[1]!Table1[Product_ID],[1]!Table1[Product_Name])</f>
        <v>Home &amp; Kitchen Product 92</v>
      </c>
      <c r="F2837" t="str">
        <f>_xlfn.XLOOKUP(Table1[[#This Row],[Product_ID]],[1]!Table1[Product_ID],[1]!Table1[Category])</f>
        <v>Home &amp; Kitchen</v>
      </c>
      <c r="G2837">
        <f>_xlfn.XLOOKUP(Table1[[#This Row],[Product_ID]],[1]!Table1[Product_ID],[1]!Table1[Unit_Price])</f>
        <v>7315</v>
      </c>
      <c r="H2837">
        <f>_xlfn.XLOOKUP(Table1[[#This Row],[Product_ID]],[1]!Table1[Product_ID],[1]!Table1[Cost])</f>
        <v>4389</v>
      </c>
      <c r="I2837">
        <v>1</v>
      </c>
      <c r="J2837">
        <v>15</v>
      </c>
      <c r="K2837">
        <f>Table1[[#This Row],[Quantity]]*Table1[[#This Row],[Unit_Price]]</f>
        <v>7315</v>
      </c>
      <c r="L2837">
        <f>Table1[[#This Row],[Quantity]]*Table1[[#This Row],[Cost]]</f>
        <v>4389</v>
      </c>
      <c r="M2837">
        <f>Table1[[#This Row],[Sales]]-Table1[[#This Row],[Total_Cost]]</f>
        <v>2926</v>
      </c>
      <c r="N2837" s="1">
        <f>Table1[[#This Row],[Profit]]/Table1[[#This Row],[Sales]]</f>
        <v>0.4</v>
      </c>
      <c r="O2837" t="str">
        <f>TEXT(Table1[[#This Row],[Order_Date]],"mmmm")</f>
        <v>May</v>
      </c>
      <c r="P2837">
        <f>YEAR(Table1[[#This Row],[Order_Date]])</f>
        <v>2025</v>
      </c>
      <c r="Q2837" t="str">
        <f>"Q"&amp;ROUNDUP(MONTH(Table1[[#This Row],[Order_Date]])/3,0)</f>
        <v>Q2</v>
      </c>
    </row>
    <row r="2838" spans="1:17" x14ac:dyDescent="0.25">
      <c r="A2838" t="s">
        <v>4593</v>
      </c>
      <c r="B2838" t="s">
        <v>2690</v>
      </c>
      <c r="C2838" t="s">
        <v>4198</v>
      </c>
      <c r="D2838" t="s">
        <v>189</v>
      </c>
      <c r="E2838" t="str">
        <f>_xlfn.XLOOKUP(Table1[[#This Row],[Product_ID]],[1]!Table1[Product_ID],[1]!Table1[Product_Name])</f>
        <v>Home &amp; Kitchen Product 79</v>
      </c>
      <c r="F2838" t="str">
        <f>_xlfn.XLOOKUP(Table1[[#This Row],[Product_ID]],[1]!Table1[Product_ID],[1]!Table1[Category])</f>
        <v>Home &amp; Kitchen</v>
      </c>
      <c r="G2838">
        <f>_xlfn.XLOOKUP(Table1[[#This Row],[Product_ID]],[1]!Table1[Product_ID],[1]!Table1[Unit_Price])</f>
        <v>10900</v>
      </c>
      <c r="H2838">
        <f>_xlfn.XLOOKUP(Table1[[#This Row],[Product_ID]],[1]!Table1[Product_ID],[1]!Table1[Cost])</f>
        <v>5450</v>
      </c>
      <c r="I2838">
        <v>1</v>
      </c>
      <c r="J2838">
        <v>0</v>
      </c>
      <c r="K2838">
        <f>Table1[[#This Row],[Quantity]]*Table1[[#This Row],[Unit_Price]]</f>
        <v>10900</v>
      </c>
      <c r="L2838">
        <f>Table1[[#This Row],[Quantity]]*Table1[[#This Row],[Cost]]</f>
        <v>5450</v>
      </c>
      <c r="M2838">
        <f>Table1[[#This Row],[Sales]]-Table1[[#This Row],[Total_Cost]]</f>
        <v>5450</v>
      </c>
      <c r="N2838" s="1">
        <f>Table1[[#This Row],[Profit]]/Table1[[#This Row],[Sales]]</f>
        <v>0.5</v>
      </c>
      <c r="O2838" t="str">
        <f>TEXT(Table1[[#This Row],[Order_Date]],"mmmm")</f>
        <v>May</v>
      </c>
      <c r="P2838">
        <f>YEAR(Table1[[#This Row],[Order_Date]])</f>
        <v>2024</v>
      </c>
      <c r="Q2838" t="str">
        <f>"Q"&amp;ROUNDUP(MONTH(Table1[[#This Row],[Order_Date]])/3,0)</f>
        <v>Q2</v>
      </c>
    </row>
    <row r="2839" spans="1:17" x14ac:dyDescent="0.25">
      <c r="A2839" t="s">
        <v>4594</v>
      </c>
      <c r="B2839" t="s">
        <v>1280</v>
      </c>
      <c r="C2839" t="s">
        <v>4524</v>
      </c>
      <c r="D2839" t="s">
        <v>13</v>
      </c>
      <c r="E2839" t="str">
        <f>_xlfn.XLOOKUP(Table1[[#This Row],[Product_ID]],[1]!Table1[Product_ID],[1]!Table1[Product_Name])</f>
        <v>Beauty Product 1</v>
      </c>
      <c r="F2839" t="str">
        <f>_xlfn.XLOOKUP(Table1[[#This Row],[Product_ID]],[1]!Table1[Product_ID],[1]!Table1[Category])</f>
        <v>Beauty</v>
      </c>
      <c r="G2839">
        <f>_xlfn.XLOOKUP(Table1[[#This Row],[Product_ID]],[1]!Table1[Product_ID],[1]!Table1[Unit_Price])</f>
        <v>1891</v>
      </c>
      <c r="H2839">
        <f>_xlfn.XLOOKUP(Table1[[#This Row],[Product_ID]],[1]!Table1[Product_ID],[1]!Table1[Cost])</f>
        <v>945.5</v>
      </c>
      <c r="I2839">
        <v>4</v>
      </c>
      <c r="J2839">
        <v>5</v>
      </c>
      <c r="K2839">
        <f>Table1[[#This Row],[Quantity]]*Table1[[#This Row],[Unit_Price]]</f>
        <v>7564</v>
      </c>
      <c r="L2839">
        <f>Table1[[#This Row],[Quantity]]*Table1[[#This Row],[Cost]]</f>
        <v>3782</v>
      </c>
      <c r="M2839">
        <f>Table1[[#This Row],[Sales]]-Table1[[#This Row],[Total_Cost]]</f>
        <v>3782</v>
      </c>
      <c r="N2839" s="1">
        <f>Table1[[#This Row],[Profit]]/Table1[[#This Row],[Sales]]</f>
        <v>0.5</v>
      </c>
      <c r="O2839" t="str">
        <f>TEXT(Table1[[#This Row],[Order_Date]],"mmmm")</f>
        <v>May</v>
      </c>
      <c r="P2839">
        <f>YEAR(Table1[[#This Row],[Order_Date]])</f>
        <v>2024</v>
      </c>
      <c r="Q2839" t="str">
        <f>"Q"&amp;ROUNDUP(MONTH(Table1[[#This Row],[Order_Date]])/3,0)</f>
        <v>Q2</v>
      </c>
    </row>
    <row r="2840" spans="1:17" x14ac:dyDescent="0.25">
      <c r="A2840" t="s">
        <v>4595</v>
      </c>
      <c r="B2840" t="s">
        <v>2088</v>
      </c>
      <c r="C2840" t="s">
        <v>752</v>
      </c>
      <c r="D2840" t="s">
        <v>59</v>
      </c>
      <c r="E2840" t="str">
        <f>_xlfn.XLOOKUP(Table1[[#This Row],[Product_ID]],[1]!Table1[Product_ID],[1]!Table1[Product_Name])</f>
        <v>Sports Product 23</v>
      </c>
      <c r="F2840" t="str">
        <f>_xlfn.XLOOKUP(Table1[[#This Row],[Product_ID]],[1]!Table1[Product_ID],[1]!Table1[Category])</f>
        <v>Sports</v>
      </c>
      <c r="G2840">
        <f>_xlfn.XLOOKUP(Table1[[#This Row],[Product_ID]],[1]!Table1[Product_ID],[1]!Table1[Unit_Price])</f>
        <v>4437</v>
      </c>
      <c r="H2840">
        <f>_xlfn.XLOOKUP(Table1[[#This Row],[Product_ID]],[1]!Table1[Product_ID],[1]!Table1[Cost])</f>
        <v>2662.2</v>
      </c>
      <c r="I2840">
        <v>3</v>
      </c>
      <c r="J2840">
        <v>5</v>
      </c>
      <c r="K2840">
        <f>Table1[[#This Row],[Quantity]]*Table1[[#This Row],[Unit_Price]]</f>
        <v>13311</v>
      </c>
      <c r="L2840">
        <f>Table1[[#This Row],[Quantity]]*Table1[[#This Row],[Cost]]</f>
        <v>7986.5999999999995</v>
      </c>
      <c r="M2840">
        <f>Table1[[#This Row],[Sales]]-Table1[[#This Row],[Total_Cost]]</f>
        <v>5324.4000000000005</v>
      </c>
      <c r="N2840" s="1">
        <f>Table1[[#This Row],[Profit]]/Table1[[#This Row],[Sales]]</f>
        <v>0.4</v>
      </c>
      <c r="O2840" t="str">
        <f>TEXT(Table1[[#This Row],[Order_Date]],"mmmm")</f>
        <v>July</v>
      </c>
      <c r="P2840">
        <f>YEAR(Table1[[#This Row],[Order_Date]])</f>
        <v>2024</v>
      </c>
      <c r="Q2840" t="str">
        <f>"Q"&amp;ROUNDUP(MONTH(Table1[[#This Row],[Order_Date]])/3,0)</f>
        <v>Q3</v>
      </c>
    </row>
    <row r="2841" spans="1:17" x14ac:dyDescent="0.25">
      <c r="A2841" t="s">
        <v>4596</v>
      </c>
      <c r="B2841" t="s">
        <v>1530</v>
      </c>
      <c r="C2841" t="s">
        <v>2584</v>
      </c>
      <c r="D2841" t="s">
        <v>157</v>
      </c>
      <c r="E2841" t="str">
        <f>_xlfn.XLOOKUP(Table1[[#This Row],[Product_ID]],[1]!Table1[Product_ID],[1]!Table1[Product_Name])</f>
        <v>Sports Product 89</v>
      </c>
      <c r="F2841" t="str">
        <f>_xlfn.XLOOKUP(Table1[[#This Row],[Product_ID]],[1]!Table1[Product_ID],[1]!Table1[Category])</f>
        <v>Sports</v>
      </c>
      <c r="G2841">
        <f>_xlfn.XLOOKUP(Table1[[#This Row],[Product_ID]],[1]!Table1[Product_ID],[1]!Table1[Unit_Price])</f>
        <v>2956</v>
      </c>
      <c r="H2841">
        <f>_xlfn.XLOOKUP(Table1[[#This Row],[Product_ID]],[1]!Table1[Product_ID],[1]!Table1[Cost])</f>
        <v>1478</v>
      </c>
      <c r="I2841">
        <v>3</v>
      </c>
      <c r="J2841">
        <v>15</v>
      </c>
      <c r="K2841">
        <f>Table1[[#This Row],[Quantity]]*Table1[[#This Row],[Unit_Price]]</f>
        <v>8868</v>
      </c>
      <c r="L2841">
        <f>Table1[[#This Row],[Quantity]]*Table1[[#This Row],[Cost]]</f>
        <v>4434</v>
      </c>
      <c r="M2841">
        <f>Table1[[#This Row],[Sales]]-Table1[[#This Row],[Total_Cost]]</f>
        <v>4434</v>
      </c>
      <c r="N2841" s="1">
        <f>Table1[[#This Row],[Profit]]/Table1[[#This Row],[Sales]]</f>
        <v>0.5</v>
      </c>
      <c r="O2841" t="str">
        <f>TEXT(Table1[[#This Row],[Order_Date]],"mmmm")</f>
        <v>October</v>
      </c>
      <c r="P2841">
        <f>YEAR(Table1[[#This Row],[Order_Date]])</f>
        <v>2025</v>
      </c>
      <c r="Q2841" t="str">
        <f>"Q"&amp;ROUNDUP(MONTH(Table1[[#This Row],[Order_Date]])/3,0)</f>
        <v>Q4</v>
      </c>
    </row>
    <row r="2842" spans="1:17" x14ac:dyDescent="0.25">
      <c r="A2842" t="s">
        <v>4597</v>
      </c>
      <c r="B2842" t="s">
        <v>941</v>
      </c>
      <c r="C2842" t="s">
        <v>2135</v>
      </c>
      <c r="D2842" t="s">
        <v>13</v>
      </c>
      <c r="E2842" t="str">
        <f>_xlfn.XLOOKUP(Table1[[#This Row],[Product_ID]],[1]!Table1[Product_ID],[1]!Table1[Product_Name])</f>
        <v>Beauty Product 1</v>
      </c>
      <c r="F2842" t="str">
        <f>_xlfn.XLOOKUP(Table1[[#This Row],[Product_ID]],[1]!Table1[Product_ID],[1]!Table1[Category])</f>
        <v>Beauty</v>
      </c>
      <c r="G2842">
        <f>_xlfn.XLOOKUP(Table1[[#This Row],[Product_ID]],[1]!Table1[Product_ID],[1]!Table1[Unit_Price])</f>
        <v>1891</v>
      </c>
      <c r="H2842">
        <f>_xlfn.XLOOKUP(Table1[[#This Row],[Product_ID]],[1]!Table1[Product_ID],[1]!Table1[Cost])</f>
        <v>945.5</v>
      </c>
      <c r="I2842">
        <v>3</v>
      </c>
      <c r="J2842">
        <v>10</v>
      </c>
      <c r="K2842">
        <f>Table1[[#This Row],[Quantity]]*Table1[[#This Row],[Unit_Price]]</f>
        <v>5673</v>
      </c>
      <c r="L2842">
        <f>Table1[[#This Row],[Quantity]]*Table1[[#This Row],[Cost]]</f>
        <v>2836.5</v>
      </c>
      <c r="M2842">
        <f>Table1[[#This Row],[Sales]]-Table1[[#This Row],[Total_Cost]]</f>
        <v>2836.5</v>
      </c>
      <c r="N2842" s="1">
        <f>Table1[[#This Row],[Profit]]/Table1[[#This Row],[Sales]]</f>
        <v>0.5</v>
      </c>
      <c r="O2842" t="str">
        <f>TEXT(Table1[[#This Row],[Order_Date]],"mmmm")</f>
        <v>July</v>
      </c>
      <c r="P2842">
        <f>YEAR(Table1[[#This Row],[Order_Date]])</f>
        <v>2024</v>
      </c>
      <c r="Q2842" t="str">
        <f>"Q"&amp;ROUNDUP(MONTH(Table1[[#This Row],[Order_Date]])/3,0)</f>
        <v>Q3</v>
      </c>
    </row>
    <row r="2843" spans="1:17" x14ac:dyDescent="0.25">
      <c r="A2843" t="s">
        <v>4598</v>
      </c>
      <c r="B2843" t="s">
        <v>758</v>
      </c>
      <c r="C2843" t="s">
        <v>3552</v>
      </c>
      <c r="D2843" t="s">
        <v>753</v>
      </c>
      <c r="E2843" t="str">
        <f>_xlfn.XLOOKUP(Table1[[#This Row],[Product_ID]],[1]!Table1[Product_ID],[1]!Table1[Product_Name])</f>
        <v>Beauty Product 73</v>
      </c>
      <c r="F2843" t="str">
        <f>_xlfn.XLOOKUP(Table1[[#This Row],[Product_ID]],[1]!Table1[Product_ID],[1]!Table1[Category])</f>
        <v>Beauty</v>
      </c>
      <c r="G2843">
        <f>_xlfn.XLOOKUP(Table1[[#This Row],[Product_ID]],[1]!Table1[Product_ID],[1]!Table1[Unit_Price])</f>
        <v>626</v>
      </c>
      <c r="H2843">
        <f>_xlfn.XLOOKUP(Table1[[#This Row],[Product_ID]],[1]!Table1[Product_ID],[1]!Table1[Cost])</f>
        <v>438.2</v>
      </c>
      <c r="I2843">
        <v>5</v>
      </c>
      <c r="J2843">
        <v>15</v>
      </c>
      <c r="K2843">
        <f>Table1[[#This Row],[Quantity]]*Table1[[#This Row],[Unit_Price]]</f>
        <v>3130</v>
      </c>
      <c r="L2843">
        <f>Table1[[#This Row],[Quantity]]*Table1[[#This Row],[Cost]]</f>
        <v>2191</v>
      </c>
      <c r="M2843">
        <f>Table1[[#This Row],[Sales]]-Table1[[#This Row],[Total_Cost]]</f>
        <v>939</v>
      </c>
      <c r="N2843" s="1">
        <f>Table1[[#This Row],[Profit]]/Table1[[#This Row],[Sales]]</f>
        <v>0.3</v>
      </c>
      <c r="O2843" t="str">
        <f>TEXT(Table1[[#This Row],[Order_Date]],"mmmm")</f>
        <v>January</v>
      </c>
      <c r="P2843">
        <f>YEAR(Table1[[#This Row],[Order_Date]])</f>
        <v>2025</v>
      </c>
      <c r="Q2843" t="str">
        <f>"Q"&amp;ROUNDUP(MONTH(Table1[[#This Row],[Order_Date]])/3,0)</f>
        <v>Q1</v>
      </c>
    </row>
    <row r="2844" spans="1:17" x14ac:dyDescent="0.25">
      <c r="A2844" t="s">
        <v>4599</v>
      </c>
      <c r="B2844" t="s">
        <v>2401</v>
      </c>
      <c r="C2844" t="s">
        <v>198</v>
      </c>
      <c r="D2844" t="s">
        <v>327</v>
      </c>
      <c r="E2844" t="str">
        <f>_xlfn.XLOOKUP(Table1[[#This Row],[Product_ID]],[1]!Table1[Product_ID],[1]!Table1[Product_Name])</f>
        <v>Electronics Product 55</v>
      </c>
      <c r="F2844" t="str">
        <f>_xlfn.XLOOKUP(Table1[[#This Row],[Product_ID]],[1]!Table1[Product_ID],[1]!Table1[Category])</f>
        <v>Electronics</v>
      </c>
      <c r="G2844">
        <f>_xlfn.XLOOKUP(Table1[[#This Row],[Product_ID]],[1]!Table1[Product_ID],[1]!Table1[Unit_Price])</f>
        <v>6621</v>
      </c>
      <c r="H2844">
        <f>_xlfn.XLOOKUP(Table1[[#This Row],[Product_ID]],[1]!Table1[Product_ID],[1]!Table1[Cost])</f>
        <v>3972.6</v>
      </c>
      <c r="I2844">
        <v>5</v>
      </c>
      <c r="J2844">
        <v>15</v>
      </c>
      <c r="K2844">
        <f>Table1[[#This Row],[Quantity]]*Table1[[#This Row],[Unit_Price]]</f>
        <v>33105</v>
      </c>
      <c r="L2844">
        <f>Table1[[#This Row],[Quantity]]*Table1[[#This Row],[Cost]]</f>
        <v>19863</v>
      </c>
      <c r="M2844">
        <f>Table1[[#This Row],[Sales]]-Table1[[#This Row],[Total_Cost]]</f>
        <v>13242</v>
      </c>
      <c r="N2844" s="1">
        <f>Table1[[#This Row],[Profit]]/Table1[[#This Row],[Sales]]</f>
        <v>0.4</v>
      </c>
      <c r="O2844" t="str">
        <f>TEXT(Table1[[#This Row],[Order_Date]],"mmmm")</f>
        <v>July</v>
      </c>
      <c r="P2844">
        <f>YEAR(Table1[[#This Row],[Order_Date]])</f>
        <v>2025</v>
      </c>
      <c r="Q2844" t="str">
        <f>"Q"&amp;ROUNDUP(MONTH(Table1[[#This Row],[Order_Date]])/3,0)</f>
        <v>Q3</v>
      </c>
    </row>
    <row r="2845" spans="1:17" x14ac:dyDescent="0.25">
      <c r="A2845" t="s">
        <v>4600</v>
      </c>
      <c r="B2845" t="s">
        <v>39</v>
      </c>
      <c r="C2845" t="s">
        <v>786</v>
      </c>
      <c r="D2845" t="s">
        <v>898</v>
      </c>
      <c r="E2845" t="str">
        <f>_xlfn.XLOOKUP(Table1[[#This Row],[Product_ID]],[1]!Table1[Product_ID],[1]!Table1[Product_Name])</f>
        <v>Sports Product 29</v>
      </c>
      <c r="F2845" t="str">
        <f>_xlfn.XLOOKUP(Table1[[#This Row],[Product_ID]],[1]!Table1[Product_ID],[1]!Table1[Category])</f>
        <v>Sports</v>
      </c>
      <c r="G2845">
        <f>_xlfn.XLOOKUP(Table1[[#This Row],[Product_ID]],[1]!Table1[Product_ID],[1]!Table1[Unit_Price])</f>
        <v>2105</v>
      </c>
      <c r="H2845">
        <f>_xlfn.XLOOKUP(Table1[[#This Row],[Product_ID]],[1]!Table1[Product_ID],[1]!Table1[Cost])</f>
        <v>1263</v>
      </c>
      <c r="I2845">
        <v>5</v>
      </c>
      <c r="J2845">
        <v>0</v>
      </c>
      <c r="K2845">
        <f>Table1[[#This Row],[Quantity]]*Table1[[#This Row],[Unit_Price]]</f>
        <v>10525</v>
      </c>
      <c r="L2845">
        <f>Table1[[#This Row],[Quantity]]*Table1[[#This Row],[Cost]]</f>
        <v>6315</v>
      </c>
      <c r="M2845">
        <f>Table1[[#This Row],[Sales]]-Table1[[#This Row],[Total_Cost]]</f>
        <v>4210</v>
      </c>
      <c r="N2845" s="1">
        <f>Table1[[#This Row],[Profit]]/Table1[[#This Row],[Sales]]</f>
        <v>0.4</v>
      </c>
      <c r="O2845" t="str">
        <f>TEXT(Table1[[#This Row],[Order_Date]],"mmmm")</f>
        <v>November</v>
      </c>
      <c r="P2845">
        <f>YEAR(Table1[[#This Row],[Order_Date]])</f>
        <v>2024</v>
      </c>
      <c r="Q2845" t="str">
        <f>"Q"&amp;ROUNDUP(MONTH(Table1[[#This Row],[Order_Date]])/3,0)</f>
        <v>Q4</v>
      </c>
    </row>
    <row r="2846" spans="1:17" x14ac:dyDescent="0.25">
      <c r="A2846" t="s">
        <v>4601</v>
      </c>
      <c r="B2846" t="s">
        <v>4253</v>
      </c>
      <c r="C2846" t="s">
        <v>1328</v>
      </c>
      <c r="D2846" t="s">
        <v>502</v>
      </c>
      <c r="E2846" t="str">
        <f>_xlfn.XLOOKUP(Table1[[#This Row],[Product_ID]],[1]!Table1[Product_ID],[1]!Table1[Product_Name])</f>
        <v>Beauty Product 42</v>
      </c>
      <c r="F2846" t="str">
        <f>_xlfn.XLOOKUP(Table1[[#This Row],[Product_ID]],[1]!Table1[Product_ID],[1]!Table1[Category])</f>
        <v>Beauty</v>
      </c>
      <c r="G2846">
        <f>_xlfn.XLOOKUP(Table1[[#This Row],[Product_ID]],[1]!Table1[Product_ID],[1]!Table1[Unit_Price])</f>
        <v>2758</v>
      </c>
      <c r="H2846">
        <f>_xlfn.XLOOKUP(Table1[[#This Row],[Product_ID]],[1]!Table1[Product_ID],[1]!Table1[Cost])</f>
        <v>1379</v>
      </c>
      <c r="I2846">
        <v>5</v>
      </c>
      <c r="J2846">
        <v>20</v>
      </c>
      <c r="K2846">
        <f>Table1[[#This Row],[Quantity]]*Table1[[#This Row],[Unit_Price]]</f>
        <v>13790</v>
      </c>
      <c r="L2846">
        <f>Table1[[#This Row],[Quantity]]*Table1[[#This Row],[Cost]]</f>
        <v>6895</v>
      </c>
      <c r="M2846">
        <f>Table1[[#This Row],[Sales]]-Table1[[#This Row],[Total_Cost]]</f>
        <v>6895</v>
      </c>
      <c r="N2846" s="1">
        <f>Table1[[#This Row],[Profit]]/Table1[[#This Row],[Sales]]</f>
        <v>0.5</v>
      </c>
      <c r="O2846" t="str">
        <f>TEXT(Table1[[#This Row],[Order_Date]],"mmmm")</f>
        <v>November</v>
      </c>
      <c r="P2846">
        <f>YEAR(Table1[[#This Row],[Order_Date]])</f>
        <v>2025</v>
      </c>
      <c r="Q2846" t="str">
        <f>"Q"&amp;ROUNDUP(MONTH(Table1[[#This Row],[Order_Date]])/3,0)</f>
        <v>Q4</v>
      </c>
    </row>
    <row r="2847" spans="1:17" x14ac:dyDescent="0.25">
      <c r="A2847" t="s">
        <v>4602</v>
      </c>
      <c r="B2847" t="s">
        <v>1111</v>
      </c>
      <c r="C2847" t="s">
        <v>3012</v>
      </c>
      <c r="D2847" t="s">
        <v>127</v>
      </c>
      <c r="E2847" t="str">
        <f>_xlfn.XLOOKUP(Table1[[#This Row],[Product_ID]],[1]!Table1[Product_ID],[1]!Table1[Product_Name])</f>
        <v>Sports Product 75</v>
      </c>
      <c r="F2847" t="str">
        <f>_xlfn.XLOOKUP(Table1[[#This Row],[Product_ID]],[1]!Table1[Product_ID],[1]!Table1[Category])</f>
        <v>Sports</v>
      </c>
      <c r="G2847">
        <f>_xlfn.XLOOKUP(Table1[[#This Row],[Product_ID]],[1]!Table1[Product_ID],[1]!Table1[Unit_Price])</f>
        <v>5435</v>
      </c>
      <c r="H2847">
        <f>_xlfn.XLOOKUP(Table1[[#This Row],[Product_ID]],[1]!Table1[Product_ID],[1]!Table1[Cost])</f>
        <v>3804.5</v>
      </c>
      <c r="I2847">
        <v>2</v>
      </c>
      <c r="J2847">
        <v>0</v>
      </c>
      <c r="K2847">
        <f>Table1[[#This Row],[Quantity]]*Table1[[#This Row],[Unit_Price]]</f>
        <v>10870</v>
      </c>
      <c r="L2847">
        <f>Table1[[#This Row],[Quantity]]*Table1[[#This Row],[Cost]]</f>
        <v>7609</v>
      </c>
      <c r="M2847">
        <f>Table1[[#This Row],[Sales]]-Table1[[#This Row],[Total_Cost]]</f>
        <v>3261</v>
      </c>
      <c r="N2847" s="1">
        <f>Table1[[#This Row],[Profit]]/Table1[[#This Row],[Sales]]</f>
        <v>0.3</v>
      </c>
      <c r="O2847" t="str">
        <f>TEXT(Table1[[#This Row],[Order_Date]],"mmmm")</f>
        <v>July</v>
      </c>
      <c r="P2847">
        <f>YEAR(Table1[[#This Row],[Order_Date]])</f>
        <v>2025</v>
      </c>
      <c r="Q2847" t="str">
        <f>"Q"&amp;ROUNDUP(MONTH(Table1[[#This Row],[Order_Date]])/3,0)</f>
        <v>Q3</v>
      </c>
    </row>
    <row r="2848" spans="1:17" x14ac:dyDescent="0.25">
      <c r="A2848" t="s">
        <v>4603</v>
      </c>
      <c r="B2848" t="s">
        <v>2723</v>
      </c>
      <c r="C2848" t="s">
        <v>294</v>
      </c>
      <c r="D2848" t="s">
        <v>135</v>
      </c>
      <c r="E2848" t="str">
        <f>_xlfn.XLOOKUP(Table1[[#This Row],[Product_ID]],[1]!Table1[Product_ID],[1]!Table1[Product_Name])</f>
        <v>Electronics Product 28</v>
      </c>
      <c r="F2848" t="str">
        <f>_xlfn.XLOOKUP(Table1[[#This Row],[Product_ID]],[1]!Table1[Product_ID],[1]!Table1[Category])</f>
        <v>Electronics</v>
      </c>
      <c r="G2848">
        <f>_xlfn.XLOOKUP(Table1[[#This Row],[Product_ID]],[1]!Table1[Product_ID],[1]!Table1[Unit_Price])</f>
        <v>9664</v>
      </c>
      <c r="H2848">
        <f>_xlfn.XLOOKUP(Table1[[#This Row],[Product_ID]],[1]!Table1[Product_ID],[1]!Table1[Cost])</f>
        <v>4832</v>
      </c>
      <c r="I2848">
        <v>1</v>
      </c>
      <c r="J2848">
        <v>10</v>
      </c>
      <c r="K2848">
        <f>Table1[[#This Row],[Quantity]]*Table1[[#This Row],[Unit_Price]]</f>
        <v>9664</v>
      </c>
      <c r="L2848">
        <f>Table1[[#This Row],[Quantity]]*Table1[[#This Row],[Cost]]</f>
        <v>4832</v>
      </c>
      <c r="M2848">
        <f>Table1[[#This Row],[Sales]]-Table1[[#This Row],[Total_Cost]]</f>
        <v>4832</v>
      </c>
      <c r="N2848" s="1">
        <f>Table1[[#This Row],[Profit]]/Table1[[#This Row],[Sales]]</f>
        <v>0.5</v>
      </c>
      <c r="O2848" t="str">
        <f>TEXT(Table1[[#This Row],[Order_Date]],"mmmm")</f>
        <v>September</v>
      </c>
      <c r="P2848">
        <f>YEAR(Table1[[#This Row],[Order_Date]])</f>
        <v>2025</v>
      </c>
      <c r="Q2848" t="str">
        <f>"Q"&amp;ROUNDUP(MONTH(Table1[[#This Row],[Order_Date]])/3,0)</f>
        <v>Q3</v>
      </c>
    </row>
    <row r="2849" spans="1:17" x14ac:dyDescent="0.25">
      <c r="A2849" t="s">
        <v>4604</v>
      </c>
      <c r="B2849" t="s">
        <v>1359</v>
      </c>
      <c r="C2849" t="s">
        <v>70</v>
      </c>
      <c r="D2849" t="s">
        <v>663</v>
      </c>
      <c r="E2849" t="str">
        <f>_xlfn.XLOOKUP(Table1[[#This Row],[Product_ID]],[1]!Table1[Product_ID],[1]!Table1[Product_Name])</f>
        <v>Electronics Product 34</v>
      </c>
      <c r="F2849" t="str">
        <f>_xlfn.XLOOKUP(Table1[[#This Row],[Product_ID]],[1]!Table1[Product_ID],[1]!Table1[Category])</f>
        <v>Electronics</v>
      </c>
      <c r="G2849">
        <f>_xlfn.XLOOKUP(Table1[[#This Row],[Product_ID]],[1]!Table1[Product_ID],[1]!Table1[Unit_Price])</f>
        <v>4860</v>
      </c>
      <c r="H2849">
        <f>_xlfn.XLOOKUP(Table1[[#This Row],[Product_ID]],[1]!Table1[Product_ID],[1]!Table1[Cost])</f>
        <v>2430</v>
      </c>
      <c r="I2849">
        <v>2</v>
      </c>
      <c r="J2849">
        <v>15</v>
      </c>
      <c r="K2849">
        <f>Table1[[#This Row],[Quantity]]*Table1[[#This Row],[Unit_Price]]</f>
        <v>9720</v>
      </c>
      <c r="L2849">
        <f>Table1[[#This Row],[Quantity]]*Table1[[#This Row],[Cost]]</f>
        <v>4860</v>
      </c>
      <c r="M2849">
        <f>Table1[[#This Row],[Sales]]-Table1[[#This Row],[Total_Cost]]</f>
        <v>4860</v>
      </c>
      <c r="N2849" s="1">
        <f>Table1[[#This Row],[Profit]]/Table1[[#This Row],[Sales]]</f>
        <v>0.5</v>
      </c>
      <c r="O2849" t="str">
        <f>TEXT(Table1[[#This Row],[Order_Date]],"mmmm")</f>
        <v>February</v>
      </c>
      <c r="P2849">
        <f>YEAR(Table1[[#This Row],[Order_Date]])</f>
        <v>2025</v>
      </c>
      <c r="Q2849" t="str">
        <f>"Q"&amp;ROUNDUP(MONTH(Table1[[#This Row],[Order_Date]])/3,0)</f>
        <v>Q1</v>
      </c>
    </row>
    <row r="2850" spans="1:17" x14ac:dyDescent="0.25">
      <c r="A2850" t="s">
        <v>4605</v>
      </c>
      <c r="B2850" t="s">
        <v>2496</v>
      </c>
      <c r="C2850" t="s">
        <v>2230</v>
      </c>
      <c r="D2850" t="s">
        <v>409</v>
      </c>
      <c r="E2850" t="str">
        <f>_xlfn.XLOOKUP(Table1[[#This Row],[Product_ID]],[1]!Table1[Product_ID],[1]!Table1[Product_Name])</f>
        <v>Home &amp; Kitchen Product 68</v>
      </c>
      <c r="F2850" t="str">
        <f>_xlfn.XLOOKUP(Table1[[#This Row],[Product_ID]],[1]!Table1[Product_ID],[1]!Table1[Category])</f>
        <v>Home &amp; Kitchen</v>
      </c>
      <c r="G2850">
        <f>_xlfn.XLOOKUP(Table1[[#This Row],[Product_ID]],[1]!Table1[Product_ID],[1]!Table1[Unit_Price])</f>
        <v>7252</v>
      </c>
      <c r="H2850">
        <f>_xlfn.XLOOKUP(Table1[[#This Row],[Product_ID]],[1]!Table1[Product_ID],[1]!Table1[Cost])</f>
        <v>3626</v>
      </c>
      <c r="I2850">
        <v>5</v>
      </c>
      <c r="J2850">
        <v>10</v>
      </c>
      <c r="K2850">
        <f>Table1[[#This Row],[Quantity]]*Table1[[#This Row],[Unit_Price]]</f>
        <v>36260</v>
      </c>
      <c r="L2850">
        <f>Table1[[#This Row],[Quantity]]*Table1[[#This Row],[Cost]]</f>
        <v>18130</v>
      </c>
      <c r="M2850">
        <f>Table1[[#This Row],[Sales]]-Table1[[#This Row],[Total_Cost]]</f>
        <v>18130</v>
      </c>
      <c r="N2850" s="1">
        <f>Table1[[#This Row],[Profit]]/Table1[[#This Row],[Sales]]</f>
        <v>0.5</v>
      </c>
      <c r="O2850" t="str">
        <f>TEXT(Table1[[#This Row],[Order_Date]],"mmmm")</f>
        <v>May</v>
      </c>
      <c r="P2850">
        <f>YEAR(Table1[[#This Row],[Order_Date]])</f>
        <v>2024</v>
      </c>
      <c r="Q2850" t="str">
        <f>"Q"&amp;ROUNDUP(MONTH(Table1[[#This Row],[Order_Date]])/3,0)</f>
        <v>Q2</v>
      </c>
    </row>
    <row r="2851" spans="1:17" x14ac:dyDescent="0.25">
      <c r="A2851" t="s">
        <v>4606</v>
      </c>
      <c r="B2851" t="s">
        <v>3048</v>
      </c>
      <c r="C2851" t="s">
        <v>527</v>
      </c>
      <c r="D2851" t="s">
        <v>45</v>
      </c>
      <c r="E2851" t="str">
        <f>_xlfn.XLOOKUP(Table1[[#This Row],[Product_ID]],[1]!Table1[Product_ID],[1]!Table1[Product_Name])</f>
        <v>Clothing Product 32</v>
      </c>
      <c r="F2851" t="str">
        <f>_xlfn.XLOOKUP(Table1[[#This Row],[Product_ID]],[1]!Table1[Product_ID],[1]!Table1[Category])</f>
        <v>Clothing</v>
      </c>
      <c r="G2851">
        <f>_xlfn.XLOOKUP(Table1[[#This Row],[Product_ID]],[1]!Table1[Product_ID],[1]!Table1[Unit_Price])</f>
        <v>3034</v>
      </c>
      <c r="H2851">
        <f>_xlfn.XLOOKUP(Table1[[#This Row],[Product_ID]],[1]!Table1[Product_ID],[1]!Table1[Cost])</f>
        <v>1820.4</v>
      </c>
      <c r="I2851">
        <v>4</v>
      </c>
      <c r="J2851">
        <v>0</v>
      </c>
      <c r="K2851">
        <f>Table1[[#This Row],[Quantity]]*Table1[[#This Row],[Unit_Price]]</f>
        <v>12136</v>
      </c>
      <c r="L2851">
        <f>Table1[[#This Row],[Quantity]]*Table1[[#This Row],[Cost]]</f>
        <v>7281.6</v>
      </c>
      <c r="M2851">
        <f>Table1[[#This Row],[Sales]]-Table1[[#This Row],[Total_Cost]]</f>
        <v>4854.3999999999996</v>
      </c>
      <c r="N2851" s="1">
        <f>Table1[[#This Row],[Profit]]/Table1[[#This Row],[Sales]]</f>
        <v>0.39999999999999997</v>
      </c>
      <c r="O2851" t="str">
        <f>TEXT(Table1[[#This Row],[Order_Date]],"mmmm")</f>
        <v>May</v>
      </c>
      <c r="P2851">
        <f>YEAR(Table1[[#This Row],[Order_Date]])</f>
        <v>2024</v>
      </c>
      <c r="Q2851" t="str">
        <f>"Q"&amp;ROUNDUP(MONTH(Table1[[#This Row],[Order_Date]])/3,0)</f>
        <v>Q2</v>
      </c>
    </row>
    <row r="2852" spans="1:17" x14ac:dyDescent="0.25">
      <c r="A2852" t="s">
        <v>4607</v>
      </c>
      <c r="B2852" t="s">
        <v>3738</v>
      </c>
      <c r="C2852" t="s">
        <v>1749</v>
      </c>
      <c r="D2852" t="s">
        <v>96</v>
      </c>
      <c r="E2852" t="str">
        <f>_xlfn.XLOOKUP(Table1[[#This Row],[Product_ID]],[1]!Table1[Product_ID],[1]!Table1[Product_Name])</f>
        <v>Electronics Product 91</v>
      </c>
      <c r="F2852" t="str">
        <f>_xlfn.XLOOKUP(Table1[[#This Row],[Product_ID]],[1]!Table1[Product_ID],[1]!Table1[Category])</f>
        <v>Electronics</v>
      </c>
      <c r="G2852">
        <f>_xlfn.XLOOKUP(Table1[[#This Row],[Product_ID]],[1]!Table1[Product_ID],[1]!Table1[Unit_Price])</f>
        <v>45348</v>
      </c>
      <c r="H2852">
        <f>_xlfn.XLOOKUP(Table1[[#This Row],[Product_ID]],[1]!Table1[Product_ID],[1]!Table1[Cost])</f>
        <v>27208.799999999999</v>
      </c>
      <c r="I2852">
        <v>1</v>
      </c>
      <c r="J2852">
        <v>0</v>
      </c>
      <c r="K2852">
        <f>Table1[[#This Row],[Quantity]]*Table1[[#This Row],[Unit_Price]]</f>
        <v>45348</v>
      </c>
      <c r="L2852">
        <f>Table1[[#This Row],[Quantity]]*Table1[[#This Row],[Cost]]</f>
        <v>27208.799999999999</v>
      </c>
      <c r="M2852">
        <f>Table1[[#This Row],[Sales]]-Table1[[#This Row],[Total_Cost]]</f>
        <v>18139.2</v>
      </c>
      <c r="N2852" s="1">
        <f>Table1[[#This Row],[Profit]]/Table1[[#This Row],[Sales]]</f>
        <v>0.4</v>
      </c>
      <c r="O2852" t="str">
        <f>TEXT(Table1[[#This Row],[Order_Date]],"mmmm")</f>
        <v>August</v>
      </c>
      <c r="P2852">
        <f>YEAR(Table1[[#This Row],[Order_Date]])</f>
        <v>2024</v>
      </c>
      <c r="Q2852" t="str">
        <f>"Q"&amp;ROUNDUP(MONTH(Table1[[#This Row],[Order_Date]])/3,0)</f>
        <v>Q3</v>
      </c>
    </row>
    <row r="2853" spans="1:17" x14ac:dyDescent="0.25">
      <c r="A2853" t="s">
        <v>4608</v>
      </c>
      <c r="B2853" t="s">
        <v>1180</v>
      </c>
      <c r="C2853" t="s">
        <v>4609</v>
      </c>
      <c r="D2853" t="s">
        <v>25</v>
      </c>
      <c r="E2853" t="str">
        <f>_xlfn.XLOOKUP(Table1[[#This Row],[Product_ID]],[1]!Table1[Product_ID],[1]!Table1[Product_Name])</f>
        <v>Sports Product 7</v>
      </c>
      <c r="F2853" t="str">
        <f>_xlfn.XLOOKUP(Table1[[#This Row],[Product_ID]],[1]!Table1[Product_ID],[1]!Table1[Category])</f>
        <v>Sports</v>
      </c>
      <c r="G2853">
        <f>_xlfn.XLOOKUP(Table1[[#This Row],[Product_ID]],[1]!Table1[Product_ID],[1]!Table1[Unit_Price])</f>
        <v>5469</v>
      </c>
      <c r="H2853">
        <f>_xlfn.XLOOKUP(Table1[[#This Row],[Product_ID]],[1]!Table1[Product_ID],[1]!Table1[Cost])</f>
        <v>3281.4</v>
      </c>
      <c r="I2853">
        <v>5</v>
      </c>
      <c r="J2853">
        <v>0</v>
      </c>
      <c r="K2853">
        <f>Table1[[#This Row],[Quantity]]*Table1[[#This Row],[Unit_Price]]</f>
        <v>27345</v>
      </c>
      <c r="L2853">
        <f>Table1[[#This Row],[Quantity]]*Table1[[#This Row],[Cost]]</f>
        <v>16407</v>
      </c>
      <c r="M2853">
        <f>Table1[[#This Row],[Sales]]-Table1[[#This Row],[Total_Cost]]</f>
        <v>10938</v>
      </c>
      <c r="N2853" s="1">
        <f>Table1[[#This Row],[Profit]]/Table1[[#This Row],[Sales]]</f>
        <v>0.4</v>
      </c>
      <c r="O2853" t="str">
        <f>TEXT(Table1[[#This Row],[Order_Date]],"mmmm")</f>
        <v>March</v>
      </c>
      <c r="P2853">
        <f>YEAR(Table1[[#This Row],[Order_Date]])</f>
        <v>2025</v>
      </c>
      <c r="Q2853" t="str">
        <f>"Q"&amp;ROUNDUP(MONTH(Table1[[#This Row],[Order_Date]])/3,0)</f>
        <v>Q1</v>
      </c>
    </row>
    <row r="2854" spans="1:17" x14ac:dyDescent="0.25">
      <c r="A2854" t="s">
        <v>4610</v>
      </c>
      <c r="B2854" t="s">
        <v>1552</v>
      </c>
      <c r="C2854" t="s">
        <v>1306</v>
      </c>
      <c r="D2854" t="s">
        <v>409</v>
      </c>
      <c r="E2854" t="str">
        <f>_xlfn.XLOOKUP(Table1[[#This Row],[Product_ID]],[1]!Table1[Product_ID],[1]!Table1[Product_Name])</f>
        <v>Home &amp; Kitchen Product 68</v>
      </c>
      <c r="F2854" t="str">
        <f>_xlfn.XLOOKUP(Table1[[#This Row],[Product_ID]],[1]!Table1[Product_ID],[1]!Table1[Category])</f>
        <v>Home &amp; Kitchen</v>
      </c>
      <c r="G2854">
        <f>_xlfn.XLOOKUP(Table1[[#This Row],[Product_ID]],[1]!Table1[Product_ID],[1]!Table1[Unit_Price])</f>
        <v>7252</v>
      </c>
      <c r="H2854">
        <f>_xlfn.XLOOKUP(Table1[[#This Row],[Product_ID]],[1]!Table1[Product_ID],[1]!Table1[Cost])</f>
        <v>3626</v>
      </c>
      <c r="I2854">
        <v>3</v>
      </c>
      <c r="J2854">
        <v>5</v>
      </c>
      <c r="K2854">
        <f>Table1[[#This Row],[Quantity]]*Table1[[#This Row],[Unit_Price]]</f>
        <v>21756</v>
      </c>
      <c r="L2854">
        <f>Table1[[#This Row],[Quantity]]*Table1[[#This Row],[Cost]]</f>
        <v>10878</v>
      </c>
      <c r="M2854">
        <f>Table1[[#This Row],[Sales]]-Table1[[#This Row],[Total_Cost]]</f>
        <v>10878</v>
      </c>
      <c r="N2854" s="1">
        <f>Table1[[#This Row],[Profit]]/Table1[[#This Row],[Sales]]</f>
        <v>0.5</v>
      </c>
      <c r="O2854" t="str">
        <f>TEXT(Table1[[#This Row],[Order_Date]],"mmmm")</f>
        <v>November</v>
      </c>
      <c r="P2854">
        <f>YEAR(Table1[[#This Row],[Order_Date]])</f>
        <v>2024</v>
      </c>
      <c r="Q2854" t="str">
        <f>"Q"&amp;ROUNDUP(MONTH(Table1[[#This Row],[Order_Date]])/3,0)</f>
        <v>Q4</v>
      </c>
    </row>
    <row r="2855" spans="1:17" x14ac:dyDescent="0.25">
      <c r="A2855" t="s">
        <v>4611</v>
      </c>
      <c r="B2855" t="s">
        <v>319</v>
      </c>
      <c r="C2855" t="s">
        <v>897</v>
      </c>
      <c r="D2855" t="s">
        <v>362</v>
      </c>
      <c r="E2855" t="str">
        <f>_xlfn.XLOOKUP(Table1[[#This Row],[Product_ID]],[1]!Table1[Product_ID],[1]!Table1[Product_Name])</f>
        <v>Clothing Product 25</v>
      </c>
      <c r="F2855" t="str">
        <f>_xlfn.XLOOKUP(Table1[[#This Row],[Product_ID]],[1]!Table1[Product_ID],[1]!Table1[Category])</f>
        <v>Clothing</v>
      </c>
      <c r="G2855">
        <f>_xlfn.XLOOKUP(Table1[[#This Row],[Product_ID]],[1]!Table1[Product_ID],[1]!Table1[Unit_Price])</f>
        <v>696</v>
      </c>
      <c r="H2855">
        <f>_xlfn.XLOOKUP(Table1[[#This Row],[Product_ID]],[1]!Table1[Product_ID],[1]!Table1[Cost])</f>
        <v>348</v>
      </c>
      <c r="I2855">
        <v>2</v>
      </c>
      <c r="J2855">
        <v>20</v>
      </c>
      <c r="K2855">
        <f>Table1[[#This Row],[Quantity]]*Table1[[#This Row],[Unit_Price]]</f>
        <v>1392</v>
      </c>
      <c r="L2855">
        <f>Table1[[#This Row],[Quantity]]*Table1[[#This Row],[Cost]]</f>
        <v>696</v>
      </c>
      <c r="M2855">
        <f>Table1[[#This Row],[Sales]]-Table1[[#This Row],[Total_Cost]]</f>
        <v>696</v>
      </c>
      <c r="N2855" s="1">
        <f>Table1[[#This Row],[Profit]]/Table1[[#This Row],[Sales]]</f>
        <v>0.5</v>
      </c>
      <c r="O2855" t="str">
        <f>TEXT(Table1[[#This Row],[Order_Date]],"mmmm")</f>
        <v>June</v>
      </c>
      <c r="P2855">
        <f>YEAR(Table1[[#This Row],[Order_Date]])</f>
        <v>2024</v>
      </c>
      <c r="Q2855" t="str">
        <f>"Q"&amp;ROUNDUP(MONTH(Table1[[#This Row],[Order_Date]])/3,0)</f>
        <v>Q2</v>
      </c>
    </row>
    <row r="2856" spans="1:17" x14ac:dyDescent="0.25">
      <c r="A2856" t="s">
        <v>4612</v>
      </c>
      <c r="B2856" t="s">
        <v>4613</v>
      </c>
      <c r="C2856" t="s">
        <v>3102</v>
      </c>
      <c r="D2856" t="s">
        <v>567</v>
      </c>
      <c r="E2856" t="str">
        <f>_xlfn.XLOOKUP(Table1[[#This Row],[Product_ID]],[1]!Table1[Product_ID],[1]!Table1[Product_Name])</f>
        <v>Beauty Product 52</v>
      </c>
      <c r="F2856" t="str">
        <f>_xlfn.XLOOKUP(Table1[[#This Row],[Product_ID]],[1]!Table1[Product_ID],[1]!Table1[Category])</f>
        <v>Beauty</v>
      </c>
      <c r="G2856">
        <f>_xlfn.XLOOKUP(Table1[[#This Row],[Product_ID]],[1]!Table1[Product_ID],[1]!Table1[Unit_Price])</f>
        <v>192</v>
      </c>
      <c r="H2856">
        <f>_xlfn.XLOOKUP(Table1[[#This Row],[Product_ID]],[1]!Table1[Product_ID],[1]!Table1[Cost])</f>
        <v>96</v>
      </c>
      <c r="I2856">
        <v>4</v>
      </c>
      <c r="J2856">
        <v>20</v>
      </c>
      <c r="K2856">
        <f>Table1[[#This Row],[Quantity]]*Table1[[#This Row],[Unit_Price]]</f>
        <v>768</v>
      </c>
      <c r="L2856">
        <f>Table1[[#This Row],[Quantity]]*Table1[[#This Row],[Cost]]</f>
        <v>384</v>
      </c>
      <c r="M2856">
        <f>Table1[[#This Row],[Sales]]-Table1[[#This Row],[Total_Cost]]</f>
        <v>384</v>
      </c>
      <c r="N2856" s="1">
        <f>Table1[[#This Row],[Profit]]/Table1[[#This Row],[Sales]]</f>
        <v>0.5</v>
      </c>
      <c r="O2856" t="str">
        <f>TEXT(Table1[[#This Row],[Order_Date]],"mmmm")</f>
        <v>March</v>
      </c>
      <c r="P2856">
        <f>YEAR(Table1[[#This Row],[Order_Date]])</f>
        <v>2025</v>
      </c>
      <c r="Q2856" t="str">
        <f>"Q"&amp;ROUNDUP(MONTH(Table1[[#This Row],[Order_Date]])/3,0)</f>
        <v>Q1</v>
      </c>
    </row>
    <row r="2857" spans="1:17" x14ac:dyDescent="0.25">
      <c r="A2857" t="s">
        <v>4614</v>
      </c>
      <c r="B2857" t="s">
        <v>2079</v>
      </c>
      <c r="C2857" t="s">
        <v>2536</v>
      </c>
      <c r="D2857" t="s">
        <v>381</v>
      </c>
      <c r="E2857" t="str">
        <f>_xlfn.XLOOKUP(Table1[[#This Row],[Product_ID]],[1]!Table1[Product_ID],[1]!Table1[Product_Name])</f>
        <v>Electronics Product 59</v>
      </c>
      <c r="F2857" t="str">
        <f>_xlfn.XLOOKUP(Table1[[#This Row],[Product_ID]],[1]!Table1[Product_ID],[1]!Table1[Category])</f>
        <v>Electronics</v>
      </c>
      <c r="G2857">
        <f>_xlfn.XLOOKUP(Table1[[#This Row],[Product_ID]],[1]!Table1[Product_ID],[1]!Table1[Unit_Price])</f>
        <v>39929</v>
      </c>
      <c r="H2857">
        <f>_xlfn.XLOOKUP(Table1[[#This Row],[Product_ID]],[1]!Table1[Product_ID],[1]!Table1[Cost])</f>
        <v>23957.4</v>
      </c>
      <c r="I2857">
        <v>3</v>
      </c>
      <c r="J2857">
        <v>5</v>
      </c>
      <c r="K2857">
        <f>Table1[[#This Row],[Quantity]]*Table1[[#This Row],[Unit_Price]]</f>
        <v>119787</v>
      </c>
      <c r="L2857">
        <f>Table1[[#This Row],[Quantity]]*Table1[[#This Row],[Cost]]</f>
        <v>71872.200000000012</v>
      </c>
      <c r="M2857">
        <f>Table1[[#This Row],[Sales]]-Table1[[#This Row],[Total_Cost]]</f>
        <v>47914.799999999988</v>
      </c>
      <c r="N2857" s="1">
        <f>Table1[[#This Row],[Profit]]/Table1[[#This Row],[Sales]]</f>
        <v>0.39999999999999991</v>
      </c>
      <c r="O2857" t="str">
        <f>TEXT(Table1[[#This Row],[Order_Date]],"mmmm")</f>
        <v>October</v>
      </c>
      <c r="P2857">
        <f>YEAR(Table1[[#This Row],[Order_Date]])</f>
        <v>2025</v>
      </c>
      <c r="Q2857" t="str">
        <f>"Q"&amp;ROUNDUP(MONTH(Table1[[#This Row],[Order_Date]])/3,0)</f>
        <v>Q4</v>
      </c>
    </row>
    <row r="2858" spans="1:17" x14ac:dyDescent="0.25">
      <c r="A2858" t="s">
        <v>4615</v>
      </c>
      <c r="B2858" t="s">
        <v>3034</v>
      </c>
      <c r="C2858" t="s">
        <v>2301</v>
      </c>
      <c r="D2858" t="s">
        <v>381</v>
      </c>
      <c r="E2858" t="str">
        <f>_xlfn.XLOOKUP(Table1[[#This Row],[Product_ID]],[1]!Table1[Product_ID],[1]!Table1[Product_Name])</f>
        <v>Electronics Product 59</v>
      </c>
      <c r="F2858" t="str">
        <f>_xlfn.XLOOKUP(Table1[[#This Row],[Product_ID]],[1]!Table1[Product_ID],[1]!Table1[Category])</f>
        <v>Electronics</v>
      </c>
      <c r="G2858">
        <f>_xlfn.XLOOKUP(Table1[[#This Row],[Product_ID]],[1]!Table1[Product_ID],[1]!Table1[Unit_Price])</f>
        <v>39929</v>
      </c>
      <c r="H2858">
        <f>_xlfn.XLOOKUP(Table1[[#This Row],[Product_ID]],[1]!Table1[Product_ID],[1]!Table1[Cost])</f>
        <v>23957.4</v>
      </c>
      <c r="I2858">
        <v>1</v>
      </c>
      <c r="J2858">
        <v>20</v>
      </c>
      <c r="K2858">
        <f>Table1[[#This Row],[Quantity]]*Table1[[#This Row],[Unit_Price]]</f>
        <v>39929</v>
      </c>
      <c r="L2858">
        <f>Table1[[#This Row],[Quantity]]*Table1[[#This Row],[Cost]]</f>
        <v>23957.4</v>
      </c>
      <c r="M2858">
        <f>Table1[[#This Row],[Sales]]-Table1[[#This Row],[Total_Cost]]</f>
        <v>15971.599999999999</v>
      </c>
      <c r="N2858" s="1">
        <f>Table1[[#This Row],[Profit]]/Table1[[#This Row],[Sales]]</f>
        <v>0.39999999999999997</v>
      </c>
      <c r="O2858" t="str">
        <f>TEXT(Table1[[#This Row],[Order_Date]],"mmmm")</f>
        <v>May</v>
      </c>
      <c r="P2858">
        <f>YEAR(Table1[[#This Row],[Order_Date]])</f>
        <v>2025</v>
      </c>
      <c r="Q2858" t="str">
        <f>"Q"&amp;ROUNDUP(MONTH(Table1[[#This Row],[Order_Date]])/3,0)</f>
        <v>Q2</v>
      </c>
    </row>
    <row r="2859" spans="1:17" x14ac:dyDescent="0.25">
      <c r="A2859" t="s">
        <v>4616</v>
      </c>
      <c r="B2859" t="s">
        <v>633</v>
      </c>
      <c r="C2859" t="s">
        <v>524</v>
      </c>
      <c r="D2859" t="s">
        <v>171</v>
      </c>
      <c r="E2859" t="str">
        <f>_xlfn.XLOOKUP(Table1[[#This Row],[Product_ID]],[1]!Table1[Product_ID],[1]!Table1[Product_Name])</f>
        <v>Clothing Product 27</v>
      </c>
      <c r="F2859" t="str">
        <f>_xlfn.XLOOKUP(Table1[[#This Row],[Product_ID]],[1]!Table1[Product_ID],[1]!Table1[Category])</f>
        <v>Clothing</v>
      </c>
      <c r="G2859">
        <f>_xlfn.XLOOKUP(Table1[[#This Row],[Product_ID]],[1]!Table1[Product_ID],[1]!Table1[Unit_Price])</f>
        <v>4969</v>
      </c>
      <c r="H2859">
        <f>_xlfn.XLOOKUP(Table1[[#This Row],[Product_ID]],[1]!Table1[Product_ID],[1]!Table1[Cost])</f>
        <v>2484.5</v>
      </c>
      <c r="I2859">
        <v>2</v>
      </c>
      <c r="J2859">
        <v>15</v>
      </c>
      <c r="K2859">
        <f>Table1[[#This Row],[Quantity]]*Table1[[#This Row],[Unit_Price]]</f>
        <v>9938</v>
      </c>
      <c r="L2859">
        <f>Table1[[#This Row],[Quantity]]*Table1[[#This Row],[Cost]]</f>
        <v>4969</v>
      </c>
      <c r="M2859">
        <f>Table1[[#This Row],[Sales]]-Table1[[#This Row],[Total_Cost]]</f>
        <v>4969</v>
      </c>
      <c r="N2859" s="1">
        <f>Table1[[#This Row],[Profit]]/Table1[[#This Row],[Sales]]</f>
        <v>0.5</v>
      </c>
      <c r="O2859" t="str">
        <f>TEXT(Table1[[#This Row],[Order_Date]],"mmmm")</f>
        <v>November</v>
      </c>
      <c r="P2859">
        <f>YEAR(Table1[[#This Row],[Order_Date]])</f>
        <v>2024</v>
      </c>
      <c r="Q2859" t="str">
        <f>"Q"&amp;ROUNDUP(MONTH(Table1[[#This Row],[Order_Date]])/3,0)</f>
        <v>Q4</v>
      </c>
    </row>
    <row r="2860" spans="1:17" x14ac:dyDescent="0.25">
      <c r="A2860" t="s">
        <v>4617</v>
      </c>
      <c r="B2860" t="s">
        <v>4613</v>
      </c>
      <c r="C2860" t="s">
        <v>2511</v>
      </c>
      <c r="D2860" t="s">
        <v>264</v>
      </c>
      <c r="E2860" t="str">
        <f>_xlfn.XLOOKUP(Table1[[#This Row],[Product_ID]],[1]!Table1[Product_ID],[1]!Table1[Product_Name])</f>
        <v>Clothing Product 96</v>
      </c>
      <c r="F2860" t="str">
        <f>_xlfn.XLOOKUP(Table1[[#This Row],[Product_ID]],[1]!Table1[Product_ID],[1]!Table1[Category])</f>
        <v>Clothing</v>
      </c>
      <c r="G2860">
        <f>_xlfn.XLOOKUP(Table1[[#This Row],[Product_ID]],[1]!Table1[Product_ID],[1]!Table1[Unit_Price])</f>
        <v>483</v>
      </c>
      <c r="H2860">
        <f>_xlfn.XLOOKUP(Table1[[#This Row],[Product_ID]],[1]!Table1[Product_ID],[1]!Table1[Cost])</f>
        <v>289.8</v>
      </c>
      <c r="I2860">
        <v>2</v>
      </c>
      <c r="J2860">
        <v>15</v>
      </c>
      <c r="K2860">
        <f>Table1[[#This Row],[Quantity]]*Table1[[#This Row],[Unit_Price]]</f>
        <v>966</v>
      </c>
      <c r="L2860">
        <f>Table1[[#This Row],[Quantity]]*Table1[[#This Row],[Cost]]</f>
        <v>579.6</v>
      </c>
      <c r="M2860">
        <f>Table1[[#This Row],[Sales]]-Table1[[#This Row],[Total_Cost]]</f>
        <v>386.4</v>
      </c>
      <c r="N2860" s="1">
        <f>Table1[[#This Row],[Profit]]/Table1[[#This Row],[Sales]]</f>
        <v>0.39999999999999997</v>
      </c>
      <c r="O2860" t="str">
        <f>TEXT(Table1[[#This Row],[Order_Date]],"mmmm")</f>
        <v>March</v>
      </c>
      <c r="P2860">
        <f>YEAR(Table1[[#This Row],[Order_Date]])</f>
        <v>2025</v>
      </c>
      <c r="Q2860" t="str">
        <f>"Q"&amp;ROUNDUP(MONTH(Table1[[#This Row],[Order_Date]])/3,0)</f>
        <v>Q1</v>
      </c>
    </row>
    <row r="2861" spans="1:17" x14ac:dyDescent="0.25">
      <c r="A2861" t="s">
        <v>4618</v>
      </c>
      <c r="B2861" t="s">
        <v>3298</v>
      </c>
      <c r="C2861" t="s">
        <v>1472</v>
      </c>
      <c r="D2861" t="s">
        <v>175</v>
      </c>
      <c r="E2861" t="str">
        <f>_xlfn.XLOOKUP(Table1[[#This Row],[Product_ID]],[1]!Table1[Product_ID],[1]!Table1[Product_Name])</f>
        <v>Clothing Product 49</v>
      </c>
      <c r="F2861" t="str">
        <f>_xlfn.XLOOKUP(Table1[[#This Row],[Product_ID]],[1]!Table1[Product_ID],[1]!Table1[Category])</f>
        <v>Clothing</v>
      </c>
      <c r="G2861">
        <f>_xlfn.XLOOKUP(Table1[[#This Row],[Product_ID]],[1]!Table1[Product_ID],[1]!Table1[Unit_Price])</f>
        <v>4071</v>
      </c>
      <c r="H2861">
        <f>_xlfn.XLOOKUP(Table1[[#This Row],[Product_ID]],[1]!Table1[Product_ID],[1]!Table1[Cost])</f>
        <v>2442.6</v>
      </c>
      <c r="I2861">
        <v>5</v>
      </c>
      <c r="J2861">
        <v>10</v>
      </c>
      <c r="K2861">
        <f>Table1[[#This Row],[Quantity]]*Table1[[#This Row],[Unit_Price]]</f>
        <v>20355</v>
      </c>
      <c r="L2861">
        <f>Table1[[#This Row],[Quantity]]*Table1[[#This Row],[Cost]]</f>
        <v>12213</v>
      </c>
      <c r="M2861">
        <f>Table1[[#This Row],[Sales]]-Table1[[#This Row],[Total_Cost]]</f>
        <v>8142</v>
      </c>
      <c r="N2861" s="1">
        <f>Table1[[#This Row],[Profit]]/Table1[[#This Row],[Sales]]</f>
        <v>0.4</v>
      </c>
      <c r="O2861" t="str">
        <f>TEXT(Table1[[#This Row],[Order_Date]],"mmmm")</f>
        <v>April</v>
      </c>
      <c r="P2861">
        <f>YEAR(Table1[[#This Row],[Order_Date]])</f>
        <v>2024</v>
      </c>
      <c r="Q2861" t="str">
        <f>"Q"&amp;ROUNDUP(MONTH(Table1[[#This Row],[Order_Date]])/3,0)</f>
        <v>Q2</v>
      </c>
    </row>
    <row r="2862" spans="1:17" x14ac:dyDescent="0.25">
      <c r="A2862" t="s">
        <v>4619</v>
      </c>
      <c r="B2862" t="s">
        <v>583</v>
      </c>
      <c r="C2862" t="s">
        <v>1037</v>
      </c>
      <c r="D2862" t="s">
        <v>331</v>
      </c>
      <c r="E2862" t="str">
        <f>_xlfn.XLOOKUP(Table1[[#This Row],[Product_ID]],[1]!Table1[Product_ID],[1]!Table1[Product_Name])</f>
        <v>Electronics Product 24</v>
      </c>
      <c r="F2862" t="str">
        <f>_xlfn.XLOOKUP(Table1[[#This Row],[Product_ID]],[1]!Table1[Product_ID],[1]!Table1[Category])</f>
        <v>Electronics</v>
      </c>
      <c r="G2862">
        <f>_xlfn.XLOOKUP(Table1[[#This Row],[Product_ID]],[1]!Table1[Product_ID],[1]!Table1[Unit_Price])</f>
        <v>9702</v>
      </c>
      <c r="H2862">
        <f>_xlfn.XLOOKUP(Table1[[#This Row],[Product_ID]],[1]!Table1[Product_ID],[1]!Table1[Cost])</f>
        <v>4851</v>
      </c>
      <c r="I2862">
        <v>3</v>
      </c>
      <c r="J2862">
        <v>5</v>
      </c>
      <c r="K2862">
        <f>Table1[[#This Row],[Quantity]]*Table1[[#This Row],[Unit_Price]]</f>
        <v>29106</v>
      </c>
      <c r="L2862">
        <f>Table1[[#This Row],[Quantity]]*Table1[[#This Row],[Cost]]</f>
        <v>14553</v>
      </c>
      <c r="M2862">
        <f>Table1[[#This Row],[Sales]]-Table1[[#This Row],[Total_Cost]]</f>
        <v>14553</v>
      </c>
      <c r="N2862" s="1">
        <f>Table1[[#This Row],[Profit]]/Table1[[#This Row],[Sales]]</f>
        <v>0.5</v>
      </c>
      <c r="O2862" t="str">
        <f>TEXT(Table1[[#This Row],[Order_Date]],"mmmm")</f>
        <v>July</v>
      </c>
      <c r="P2862">
        <f>YEAR(Table1[[#This Row],[Order_Date]])</f>
        <v>2025</v>
      </c>
      <c r="Q2862" t="str">
        <f>"Q"&amp;ROUNDUP(MONTH(Table1[[#This Row],[Order_Date]])/3,0)</f>
        <v>Q3</v>
      </c>
    </row>
    <row r="2863" spans="1:17" x14ac:dyDescent="0.25">
      <c r="A2863" t="s">
        <v>4620</v>
      </c>
      <c r="B2863" t="s">
        <v>544</v>
      </c>
      <c r="C2863" t="s">
        <v>2294</v>
      </c>
      <c r="D2863" t="s">
        <v>9</v>
      </c>
      <c r="E2863" t="str">
        <f>_xlfn.XLOOKUP(Table1[[#This Row],[Product_ID]],[1]!Table1[Product_ID],[1]!Table1[Product_Name])</f>
        <v>Home &amp; Kitchen Product 10</v>
      </c>
      <c r="F2863" t="str">
        <f>_xlfn.XLOOKUP(Table1[[#This Row],[Product_ID]],[1]!Table1[Product_ID],[1]!Table1[Category])</f>
        <v>Home &amp; Kitchen</v>
      </c>
      <c r="G2863">
        <f>_xlfn.XLOOKUP(Table1[[#This Row],[Product_ID]],[1]!Table1[Product_ID],[1]!Table1[Unit_Price])</f>
        <v>10936</v>
      </c>
      <c r="H2863">
        <f>_xlfn.XLOOKUP(Table1[[#This Row],[Product_ID]],[1]!Table1[Product_ID],[1]!Table1[Cost])</f>
        <v>6561.6</v>
      </c>
      <c r="I2863">
        <v>4</v>
      </c>
      <c r="J2863">
        <v>0</v>
      </c>
      <c r="K2863">
        <f>Table1[[#This Row],[Quantity]]*Table1[[#This Row],[Unit_Price]]</f>
        <v>43744</v>
      </c>
      <c r="L2863">
        <f>Table1[[#This Row],[Quantity]]*Table1[[#This Row],[Cost]]</f>
        <v>26246.400000000001</v>
      </c>
      <c r="M2863">
        <f>Table1[[#This Row],[Sales]]-Table1[[#This Row],[Total_Cost]]</f>
        <v>17497.599999999999</v>
      </c>
      <c r="N2863" s="1">
        <f>Table1[[#This Row],[Profit]]/Table1[[#This Row],[Sales]]</f>
        <v>0.39999999999999997</v>
      </c>
      <c r="O2863" t="str">
        <f>TEXT(Table1[[#This Row],[Order_Date]],"mmmm")</f>
        <v>March</v>
      </c>
      <c r="P2863">
        <f>YEAR(Table1[[#This Row],[Order_Date]])</f>
        <v>2024</v>
      </c>
      <c r="Q2863" t="str">
        <f>"Q"&amp;ROUNDUP(MONTH(Table1[[#This Row],[Order_Date]])/3,0)</f>
        <v>Q1</v>
      </c>
    </row>
    <row r="2864" spans="1:17" x14ac:dyDescent="0.25">
      <c r="A2864" t="s">
        <v>4621</v>
      </c>
      <c r="B2864" t="s">
        <v>1576</v>
      </c>
      <c r="C2864" t="s">
        <v>1357</v>
      </c>
      <c r="D2864" t="s">
        <v>135</v>
      </c>
      <c r="E2864" t="str">
        <f>_xlfn.XLOOKUP(Table1[[#This Row],[Product_ID]],[1]!Table1[Product_ID],[1]!Table1[Product_Name])</f>
        <v>Electronics Product 28</v>
      </c>
      <c r="F2864" t="str">
        <f>_xlfn.XLOOKUP(Table1[[#This Row],[Product_ID]],[1]!Table1[Product_ID],[1]!Table1[Category])</f>
        <v>Electronics</v>
      </c>
      <c r="G2864">
        <f>_xlfn.XLOOKUP(Table1[[#This Row],[Product_ID]],[1]!Table1[Product_ID],[1]!Table1[Unit_Price])</f>
        <v>9664</v>
      </c>
      <c r="H2864">
        <f>_xlfn.XLOOKUP(Table1[[#This Row],[Product_ID]],[1]!Table1[Product_ID],[1]!Table1[Cost])</f>
        <v>4832</v>
      </c>
      <c r="I2864">
        <v>1</v>
      </c>
      <c r="J2864">
        <v>5</v>
      </c>
      <c r="K2864">
        <f>Table1[[#This Row],[Quantity]]*Table1[[#This Row],[Unit_Price]]</f>
        <v>9664</v>
      </c>
      <c r="L2864">
        <f>Table1[[#This Row],[Quantity]]*Table1[[#This Row],[Cost]]</f>
        <v>4832</v>
      </c>
      <c r="M2864">
        <f>Table1[[#This Row],[Sales]]-Table1[[#This Row],[Total_Cost]]</f>
        <v>4832</v>
      </c>
      <c r="N2864" s="1">
        <f>Table1[[#This Row],[Profit]]/Table1[[#This Row],[Sales]]</f>
        <v>0.5</v>
      </c>
      <c r="O2864" t="str">
        <f>TEXT(Table1[[#This Row],[Order_Date]],"mmmm")</f>
        <v>March</v>
      </c>
      <c r="P2864">
        <f>YEAR(Table1[[#This Row],[Order_Date]])</f>
        <v>2025</v>
      </c>
      <c r="Q2864" t="str">
        <f>"Q"&amp;ROUNDUP(MONTH(Table1[[#This Row],[Order_Date]])/3,0)</f>
        <v>Q1</v>
      </c>
    </row>
    <row r="2865" spans="1:17" x14ac:dyDescent="0.25">
      <c r="A2865" t="s">
        <v>4622</v>
      </c>
      <c r="B2865" t="s">
        <v>675</v>
      </c>
      <c r="C2865" t="s">
        <v>2644</v>
      </c>
      <c r="D2865" t="s">
        <v>822</v>
      </c>
      <c r="E2865" t="str">
        <f>_xlfn.XLOOKUP(Table1[[#This Row],[Product_ID]],[1]!Table1[Product_ID],[1]!Table1[Product_Name])</f>
        <v>Electronics Product 31</v>
      </c>
      <c r="F2865" t="str">
        <f>_xlfn.XLOOKUP(Table1[[#This Row],[Product_ID]],[1]!Table1[Product_ID],[1]!Table1[Category])</f>
        <v>Electronics</v>
      </c>
      <c r="G2865">
        <f>_xlfn.XLOOKUP(Table1[[#This Row],[Product_ID]],[1]!Table1[Product_ID],[1]!Table1[Unit_Price])</f>
        <v>34152</v>
      </c>
      <c r="H2865">
        <f>_xlfn.XLOOKUP(Table1[[#This Row],[Product_ID]],[1]!Table1[Product_ID],[1]!Table1[Cost])</f>
        <v>23906.400000000001</v>
      </c>
      <c r="I2865">
        <v>2</v>
      </c>
      <c r="J2865">
        <v>15</v>
      </c>
      <c r="K2865">
        <f>Table1[[#This Row],[Quantity]]*Table1[[#This Row],[Unit_Price]]</f>
        <v>68304</v>
      </c>
      <c r="L2865">
        <f>Table1[[#This Row],[Quantity]]*Table1[[#This Row],[Cost]]</f>
        <v>47812.800000000003</v>
      </c>
      <c r="M2865">
        <f>Table1[[#This Row],[Sales]]-Table1[[#This Row],[Total_Cost]]</f>
        <v>20491.199999999997</v>
      </c>
      <c r="N2865" s="1">
        <f>Table1[[#This Row],[Profit]]/Table1[[#This Row],[Sales]]</f>
        <v>0.29999999999999993</v>
      </c>
      <c r="O2865" t="str">
        <f>TEXT(Table1[[#This Row],[Order_Date]],"mmmm")</f>
        <v>September</v>
      </c>
      <c r="P2865">
        <f>YEAR(Table1[[#This Row],[Order_Date]])</f>
        <v>2024</v>
      </c>
      <c r="Q2865" t="str">
        <f>"Q"&amp;ROUNDUP(MONTH(Table1[[#This Row],[Order_Date]])/3,0)</f>
        <v>Q3</v>
      </c>
    </row>
    <row r="2866" spans="1:17" x14ac:dyDescent="0.25">
      <c r="A2866" t="s">
        <v>4623</v>
      </c>
      <c r="B2866" t="s">
        <v>2184</v>
      </c>
      <c r="C2866" t="s">
        <v>338</v>
      </c>
      <c r="D2866" t="s">
        <v>409</v>
      </c>
      <c r="E2866" t="str">
        <f>_xlfn.XLOOKUP(Table1[[#This Row],[Product_ID]],[1]!Table1[Product_ID],[1]!Table1[Product_Name])</f>
        <v>Home &amp; Kitchen Product 68</v>
      </c>
      <c r="F2866" t="str">
        <f>_xlfn.XLOOKUP(Table1[[#This Row],[Product_ID]],[1]!Table1[Product_ID],[1]!Table1[Category])</f>
        <v>Home &amp; Kitchen</v>
      </c>
      <c r="G2866">
        <f>_xlfn.XLOOKUP(Table1[[#This Row],[Product_ID]],[1]!Table1[Product_ID],[1]!Table1[Unit_Price])</f>
        <v>7252</v>
      </c>
      <c r="H2866">
        <f>_xlfn.XLOOKUP(Table1[[#This Row],[Product_ID]],[1]!Table1[Product_ID],[1]!Table1[Cost])</f>
        <v>3626</v>
      </c>
      <c r="I2866">
        <v>2</v>
      </c>
      <c r="J2866">
        <v>0</v>
      </c>
      <c r="K2866">
        <f>Table1[[#This Row],[Quantity]]*Table1[[#This Row],[Unit_Price]]</f>
        <v>14504</v>
      </c>
      <c r="L2866">
        <f>Table1[[#This Row],[Quantity]]*Table1[[#This Row],[Cost]]</f>
        <v>7252</v>
      </c>
      <c r="M2866">
        <f>Table1[[#This Row],[Sales]]-Table1[[#This Row],[Total_Cost]]</f>
        <v>7252</v>
      </c>
      <c r="N2866" s="1">
        <f>Table1[[#This Row],[Profit]]/Table1[[#This Row],[Sales]]</f>
        <v>0.5</v>
      </c>
      <c r="O2866" t="str">
        <f>TEXT(Table1[[#This Row],[Order_Date]],"mmmm")</f>
        <v>June</v>
      </c>
      <c r="P2866">
        <f>YEAR(Table1[[#This Row],[Order_Date]])</f>
        <v>2025</v>
      </c>
      <c r="Q2866" t="str">
        <f>"Q"&amp;ROUNDUP(MONTH(Table1[[#This Row],[Order_Date]])/3,0)</f>
        <v>Q2</v>
      </c>
    </row>
    <row r="2867" spans="1:17" x14ac:dyDescent="0.25">
      <c r="A2867" t="s">
        <v>4624</v>
      </c>
      <c r="B2867" t="s">
        <v>402</v>
      </c>
      <c r="C2867" t="s">
        <v>3924</v>
      </c>
      <c r="D2867" t="s">
        <v>63</v>
      </c>
      <c r="E2867" t="str">
        <f>_xlfn.XLOOKUP(Table1[[#This Row],[Product_ID]],[1]!Table1[Product_ID],[1]!Table1[Product_Name])</f>
        <v>Clothing Product 17</v>
      </c>
      <c r="F2867" t="str">
        <f>_xlfn.XLOOKUP(Table1[[#This Row],[Product_ID]],[1]!Table1[Product_ID],[1]!Table1[Category])</f>
        <v>Clothing</v>
      </c>
      <c r="G2867">
        <f>_xlfn.XLOOKUP(Table1[[#This Row],[Product_ID]],[1]!Table1[Product_ID],[1]!Table1[Unit_Price])</f>
        <v>978</v>
      </c>
      <c r="H2867">
        <f>_xlfn.XLOOKUP(Table1[[#This Row],[Product_ID]],[1]!Table1[Product_ID],[1]!Table1[Cost])</f>
        <v>684.6</v>
      </c>
      <c r="I2867">
        <v>4</v>
      </c>
      <c r="J2867">
        <v>10</v>
      </c>
      <c r="K2867">
        <f>Table1[[#This Row],[Quantity]]*Table1[[#This Row],[Unit_Price]]</f>
        <v>3912</v>
      </c>
      <c r="L2867">
        <f>Table1[[#This Row],[Quantity]]*Table1[[#This Row],[Cost]]</f>
        <v>2738.4</v>
      </c>
      <c r="M2867">
        <f>Table1[[#This Row],[Sales]]-Table1[[#This Row],[Total_Cost]]</f>
        <v>1173.5999999999999</v>
      </c>
      <c r="N2867" s="1">
        <f>Table1[[#This Row],[Profit]]/Table1[[#This Row],[Sales]]</f>
        <v>0.3</v>
      </c>
      <c r="O2867" t="str">
        <f>TEXT(Table1[[#This Row],[Order_Date]],"mmmm")</f>
        <v>May</v>
      </c>
      <c r="P2867">
        <f>YEAR(Table1[[#This Row],[Order_Date]])</f>
        <v>2025</v>
      </c>
      <c r="Q2867" t="str">
        <f>"Q"&amp;ROUNDUP(MONTH(Table1[[#This Row],[Order_Date]])/3,0)</f>
        <v>Q2</v>
      </c>
    </row>
    <row r="2868" spans="1:17" x14ac:dyDescent="0.25">
      <c r="A2868" t="s">
        <v>4625</v>
      </c>
      <c r="B2868" t="s">
        <v>4591</v>
      </c>
      <c r="C2868" t="s">
        <v>2163</v>
      </c>
      <c r="D2868" t="s">
        <v>461</v>
      </c>
      <c r="E2868" t="str">
        <f>_xlfn.XLOOKUP(Table1[[#This Row],[Product_ID]],[1]!Table1[Product_ID],[1]!Table1[Product_Name])</f>
        <v>Beauty Product 13</v>
      </c>
      <c r="F2868" t="str">
        <f>_xlfn.XLOOKUP(Table1[[#This Row],[Product_ID]],[1]!Table1[Product_ID],[1]!Table1[Category])</f>
        <v>Beauty</v>
      </c>
      <c r="G2868">
        <f>_xlfn.XLOOKUP(Table1[[#This Row],[Product_ID]],[1]!Table1[Product_ID],[1]!Table1[Unit_Price])</f>
        <v>639</v>
      </c>
      <c r="H2868">
        <f>_xlfn.XLOOKUP(Table1[[#This Row],[Product_ID]],[1]!Table1[Product_ID],[1]!Table1[Cost])</f>
        <v>319.5</v>
      </c>
      <c r="I2868">
        <v>5</v>
      </c>
      <c r="J2868">
        <v>0</v>
      </c>
      <c r="K2868">
        <f>Table1[[#This Row],[Quantity]]*Table1[[#This Row],[Unit_Price]]</f>
        <v>3195</v>
      </c>
      <c r="L2868">
        <f>Table1[[#This Row],[Quantity]]*Table1[[#This Row],[Cost]]</f>
        <v>1597.5</v>
      </c>
      <c r="M2868">
        <f>Table1[[#This Row],[Sales]]-Table1[[#This Row],[Total_Cost]]</f>
        <v>1597.5</v>
      </c>
      <c r="N2868" s="1">
        <f>Table1[[#This Row],[Profit]]/Table1[[#This Row],[Sales]]</f>
        <v>0.5</v>
      </c>
      <c r="O2868" t="str">
        <f>TEXT(Table1[[#This Row],[Order_Date]],"mmmm")</f>
        <v>March</v>
      </c>
      <c r="P2868">
        <f>YEAR(Table1[[#This Row],[Order_Date]])</f>
        <v>2025</v>
      </c>
      <c r="Q2868" t="str">
        <f>"Q"&amp;ROUNDUP(MONTH(Table1[[#This Row],[Order_Date]])/3,0)</f>
        <v>Q1</v>
      </c>
    </row>
    <row r="2869" spans="1:17" x14ac:dyDescent="0.25">
      <c r="A2869" t="s">
        <v>4626</v>
      </c>
      <c r="B2869" t="s">
        <v>4240</v>
      </c>
      <c r="C2869" t="s">
        <v>3947</v>
      </c>
      <c r="D2869" t="s">
        <v>139</v>
      </c>
      <c r="E2869" t="str">
        <f>_xlfn.XLOOKUP(Table1[[#This Row],[Product_ID]],[1]!Table1[Product_ID],[1]!Table1[Product_Name])</f>
        <v>Clothing Product 53</v>
      </c>
      <c r="F2869" t="str">
        <f>_xlfn.XLOOKUP(Table1[[#This Row],[Product_ID]],[1]!Table1[Product_ID],[1]!Table1[Category])</f>
        <v>Clothing</v>
      </c>
      <c r="G2869">
        <f>_xlfn.XLOOKUP(Table1[[#This Row],[Product_ID]],[1]!Table1[Product_ID],[1]!Table1[Unit_Price])</f>
        <v>641</v>
      </c>
      <c r="H2869">
        <f>_xlfn.XLOOKUP(Table1[[#This Row],[Product_ID]],[1]!Table1[Product_ID],[1]!Table1[Cost])</f>
        <v>384.6</v>
      </c>
      <c r="I2869">
        <v>1</v>
      </c>
      <c r="J2869">
        <v>15</v>
      </c>
      <c r="K2869">
        <f>Table1[[#This Row],[Quantity]]*Table1[[#This Row],[Unit_Price]]</f>
        <v>641</v>
      </c>
      <c r="L2869">
        <f>Table1[[#This Row],[Quantity]]*Table1[[#This Row],[Cost]]</f>
        <v>384.6</v>
      </c>
      <c r="M2869">
        <f>Table1[[#This Row],[Sales]]-Table1[[#This Row],[Total_Cost]]</f>
        <v>256.39999999999998</v>
      </c>
      <c r="N2869" s="1">
        <f>Table1[[#This Row],[Profit]]/Table1[[#This Row],[Sales]]</f>
        <v>0.39999999999999997</v>
      </c>
      <c r="O2869" t="str">
        <f>TEXT(Table1[[#This Row],[Order_Date]],"mmmm")</f>
        <v>August</v>
      </c>
      <c r="P2869">
        <f>YEAR(Table1[[#This Row],[Order_Date]])</f>
        <v>2024</v>
      </c>
      <c r="Q2869" t="str">
        <f>"Q"&amp;ROUNDUP(MONTH(Table1[[#This Row],[Order_Date]])/3,0)</f>
        <v>Q3</v>
      </c>
    </row>
    <row r="2870" spans="1:17" x14ac:dyDescent="0.25">
      <c r="A2870" t="s">
        <v>4627</v>
      </c>
      <c r="B2870" t="s">
        <v>1371</v>
      </c>
      <c r="C2870" t="s">
        <v>326</v>
      </c>
      <c r="D2870" t="s">
        <v>85</v>
      </c>
      <c r="E2870" t="str">
        <f>_xlfn.XLOOKUP(Table1[[#This Row],[Product_ID]],[1]!Table1[Product_ID],[1]!Table1[Product_Name])</f>
        <v>Clothing Product 63</v>
      </c>
      <c r="F2870" t="str">
        <f>_xlfn.XLOOKUP(Table1[[#This Row],[Product_ID]],[1]!Table1[Product_ID],[1]!Table1[Category])</f>
        <v>Clothing</v>
      </c>
      <c r="G2870">
        <f>_xlfn.XLOOKUP(Table1[[#This Row],[Product_ID]],[1]!Table1[Product_ID],[1]!Table1[Unit_Price])</f>
        <v>3643</v>
      </c>
      <c r="H2870">
        <f>_xlfn.XLOOKUP(Table1[[#This Row],[Product_ID]],[1]!Table1[Product_ID],[1]!Table1[Cost])</f>
        <v>2185.8000000000002</v>
      </c>
      <c r="I2870">
        <v>4</v>
      </c>
      <c r="J2870">
        <v>20</v>
      </c>
      <c r="K2870">
        <f>Table1[[#This Row],[Quantity]]*Table1[[#This Row],[Unit_Price]]</f>
        <v>14572</v>
      </c>
      <c r="L2870">
        <f>Table1[[#This Row],[Quantity]]*Table1[[#This Row],[Cost]]</f>
        <v>8743.2000000000007</v>
      </c>
      <c r="M2870">
        <f>Table1[[#This Row],[Sales]]-Table1[[#This Row],[Total_Cost]]</f>
        <v>5828.7999999999993</v>
      </c>
      <c r="N2870" s="1">
        <f>Table1[[#This Row],[Profit]]/Table1[[#This Row],[Sales]]</f>
        <v>0.39999999999999997</v>
      </c>
      <c r="O2870" t="str">
        <f>TEXT(Table1[[#This Row],[Order_Date]],"mmmm")</f>
        <v>April</v>
      </c>
      <c r="P2870">
        <f>YEAR(Table1[[#This Row],[Order_Date]])</f>
        <v>2025</v>
      </c>
      <c r="Q2870" t="str">
        <f>"Q"&amp;ROUNDUP(MONTH(Table1[[#This Row],[Order_Date]])/3,0)</f>
        <v>Q2</v>
      </c>
    </row>
    <row r="2871" spans="1:17" x14ac:dyDescent="0.25">
      <c r="A2871" t="s">
        <v>4628</v>
      </c>
      <c r="B2871" t="s">
        <v>4023</v>
      </c>
      <c r="C2871" t="s">
        <v>110</v>
      </c>
      <c r="D2871" t="s">
        <v>331</v>
      </c>
      <c r="E2871" t="str">
        <f>_xlfn.XLOOKUP(Table1[[#This Row],[Product_ID]],[1]!Table1[Product_ID],[1]!Table1[Product_Name])</f>
        <v>Electronics Product 24</v>
      </c>
      <c r="F2871" t="str">
        <f>_xlfn.XLOOKUP(Table1[[#This Row],[Product_ID]],[1]!Table1[Product_ID],[1]!Table1[Category])</f>
        <v>Electronics</v>
      </c>
      <c r="G2871">
        <f>_xlfn.XLOOKUP(Table1[[#This Row],[Product_ID]],[1]!Table1[Product_ID],[1]!Table1[Unit_Price])</f>
        <v>9702</v>
      </c>
      <c r="H2871">
        <f>_xlfn.XLOOKUP(Table1[[#This Row],[Product_ID]],[1]!Table1[Product_ID],[1]!Table1[Cost])</f>
        <v>4851</v>
      </c>
      <c r="I2871">
        <v>1</v>
      </c>
      <c r="J2871">
        <v>15</v>
      </c>
      <c r="K2871">
        <f>Table1[[#This Row],[Quantity]]*Table1[[#This Row],[Unit_Price]]</f>
        <v>9702</v>
      </c>
      <c r="L2871">
        <f>Table1[[#This Row],[Quantity]]*Table1[[#This Row],[Cost]]</f>
        <v>4851</v>
      </c>
      <c r="M2871">
        <f>Table1[[#This Row],[Sales]]-Table1[[#This Row],[Total_Cost]]</f>
        <v>4851</v>
      </c>
      <c r="N2871" s="1">
        <f>Table1[[#This Row],[Profit]]/Table1[[#This Row],[Sales]]</f>
        <v>0.5</v>
      </c>
      <c r="O2871" t="str">
        <f>TEXT(Table1[[#This Row],[Order_Date]],"mmmm")</f>
        <v>September</v>
      </c>
      <c r="P2871">
        <f>YEAR(Table1[[#This Row],[Order_Date]])</f>
        <v>2024</v>
      </c>
      <c r="Q2871" t="str">
        <f>"Q"&amp;ROUNDUP(MONTH(Table1[[#This Row],[Order_Date]])/3,0)</f>
        <v>Q3</v>
      </c>
    </row>
    <row r="2872" spans="1:17" x14ac:dyDescent="0.25">
      <c r="A2872" t="s">
        <v>4629</v>
      </c>
      <c r="B2872" t="s">
        <v>61</v>
      </c>
      <c r="C2872" t="s">
        <v>103</v>
      </c>
      <c r="D2872" t="s">
        <v>444</v>
      </c>
      <c r="E2872" t="str">
        <f>_xlfn.XLOOKUP(Table1[[#This Row],[Product_ID]],[1]!Table1[Product_ID],[1]!Table1[Product_Name])</f>
        <v>Sports Product 14</v>
      </c>
      <c r="F2872" t="str">
        <f>_xlfn.XLOOKUP(Table1[[#This Row],[Product_ID]],[1]!Table1[Product_ID],[1]!Table1[Category])</f>
        <v>Sports</v>
      </c>
      <c r="G2872">
        <f>_xlfn.XLOOKUP(Table1[[#This Row],[Product_ID]],[1]!Table1[Product_ID],[1]!Table1[Unit_Price])</f>
        <v>9565</v>
      </c>
      <c r="H2872">
        <f>_xlfn.XLOOKUP(Table1[[#This Row],[Product_ID]],[1]!Table1[Product_ID],[1]!Table1[Cost])</f>
        <v>6695.5</v>
      </c>
      <c r="I2872">
        <v>5</v>
      </c>
      <c r="J2872">
        <v>20</v>
      </c>
      <c r="K2872">
        <f>Table1[[#This Row],[Quantity]]*Table1[[#This Row],[Unit_Price]]</f>
        <v>47825</v>
      </c>
      <c r="L2872">
        <f>Table1[[#This Row],[Quantity]]*Table1[[#This Row],[Cost]]</f>
        <v>33477.5</v>
      </c>
      <c r="M2872">
        <f>Table1[[#This Row],[Sales]]-Table1[[#This Row],[Total_Cost]]</f>
        <v>14347.5</v>
      </c>
      <c r="N2872" s="1">
        <f>Table1[[#This Row],[Profit]]/Table1[[#This Row],[Sales]]</f>
        <v>0.3</v>
      </c>
      <c r="O2872" t="str">
        <f>TEXT(Table1[[#This Row],[Order_Date]],"mmmm")</f>
        <v>October</v>
      </c>
      <c r="P2872">
        <f>YEAR(Table1[[#This Row],[Order_Date]])</f>
        <v>2024</v>
      </c>
      <c r="Q2872" t="str">
        <f>"Q"&amp;ROUNDUP(MONTH(Table1[[#This Row],[Order_Date]])/3,0)</f>
        <v>Q4</v>
      </c>
    </row>
    <row r="2873" spans="1:17" x14ac:dyDescent="0.25">
      <c r="A2873" t="s">
        <v>4630</v>
      </c>
      <c r="B2873" t="s">
        <v>51</v>
      </c>
      <c r="C2873" t="s">
        <v>2187</v>
      </c>
      <c r="D2873" t="s">
        <v>189</v>
      </c>
      <c r="E2873" t="str">
        <f>_xlfn.XLOOKUP(Table1[[#This Row],[Product_ID]],[1]!Table1[Product_ID],[1]!Table1[Product_Name])</f>
        <v>Home &amp; Kitchen Product 79</v>
      </c>
      <c r="F2873" t="str">
        <f>_xlfn.XLOOKUP(Table1[[#This Row],[Product_ID]],[1]!Table1[Product_ID],[1]!Table1[Category])</f>
        <v>Home &amp; Kitchen</v>
      </c>
      <c r="G2873">
        <f>_xlfn.XLOOKUP(Table1[[#This Row],[Product_ID]],[1]!Table1[Product_ID],[1]!Table1[Unit_Price])</f>
        <v>10900</v>
      </c>
      <c r="H2873">
        <f>_xlfn.XLOOKUP(Table1[[#This Row],[Product_ID]],[1]!Table1[Product_ID],[1]!Table1[Cost])</f>
        <v>5450</v>
      </c>
      <c r="I2873">
        <v>3</v>
      </c>
      <c r="J2873">
        <v>0</v>
      </c>
      <c r="K2873">
        <f>Table1[[#This Row],[Quantity]]*Table1[[#This Row],[Unit_Price]]</f>
        <v>32700</v>
      </c>
      <c r="L2873">
        <f>Table1[[#This Row],[Quantity]]*Table1[[#This Row],[Cost]]</f>
        <v>16350</v>
      </c>
      <c r="M2873">
        <f>Table1[[#This Row],[Sales]]-Table1[[#This Row],[Total_Cost]]</f>
        <v>16350</v>
      </c>
      <c r="N2873" s="1">
        <f>Table1[[#This Row],[Profit]]/Table1[[#This Row],[Sales]]</f>
        <v>0.5</v>
      </c>
      <c r="O2873" t="str">
        <f>TEXT(Table1[[#This Row],[Order_Date]],"mmmm")</f>
        <v>November</v>
      </c>
      <c r="P2873">
        <f>YEAR(Table1[[#This Row],[Order_Date]])</f>
        <v>2025</v>
      </c>
      <c r="Q2873" t="str">
        <f>"Q"&amp;ROUNDUP(MONTH(Table1[[#This Row],[Order_Date]])/3,0)</f>
        <v>Q4</v>
      </c>
    </row>
    <row r="2874" spans="1:17" x14ac:dyDescent="0.25">
      <c r="A2874" t="s">
        <v>4631</v>
      </c>
      <c r="B2874" t="s">
        <v>1502</v>
      </c>
      <c r="C2874" t="s">
        <v>1323</v>
      </c>
      <c r="D2874" t="s">
        <v>465</v>
      </c>
      <c r="E2874" t="str">
        <f>_xlfn.XLOOKUP(Table1[[#This Row],[Product_ID]],[1]!Table1[Product_ID],[1]!Table1[Product_Name])</f>
        <v>Beauty Product 71</v>
      </c>
      <c r="F2874" t="str">
        <f>_xlfn.XLOOKUP(Table1[[#This Row],[Product_ID]],[1]!Table1[Product_ID],[1]!Table1[Category])</f>
        <v>Beauty</v>
      </c>
      <c r="G2874">
        <f>_xlfn.XLOOKUP(Table1[[#This Row],[Product_ID]],[1]!Table1[Product_ID],[1]!Table1[Unit_Price])</f>
        <v>487</v>
      </c>
      <c r="H2874">
        <f>_xlfn.XLOOKUP(Table1[[#This Row],[Product_ID]],[1]!Table1[Product_ID],[1]!Table1[Cost])</f>
        <v>243.5</v>
      </c>
      <c r="I2874">
        <v>5</v>
      </c>
      <c r="J2874">
        <v>5</v>
      </c>
      <c r="K2874">
        <f>Table1[[#This Row],[Quantity]]*Table1[[#This Row],[Unit_Price]]</f>
        <v>2435</v>
      </c>
      <c r="L2874">
        <f>Table1[[#This Row],[Quantity]]*Table1[[#This Row],[Cost]]</f>
        <v>1217.5</v>
      </c>
      <c r="M2874">
        <f>Table1[[#This Row],[Sales]]-Table1[[#This Row],[Total_Cost]]</f>
        <v>1217.5</v>
      </c>
      <c r="N2874" s="1">
        <f>Table1[[#This Row],[Profit]]/Table1[[#This Row],[Sales]]</f>
        <v>0.5</v>
      </c>
      <c r="O2874" t="str">
        <f>TEXT(Table1[[#This Row],[Order_Date]],"mmmm")</f>
        <v>February</v>
      </c>
      <c r="P2874">
        <f>YEAR(Table1[[#This Row],[Order_Date]])</f>
        <v>2025</v>
      </c>
      <c r="Q2874" t="str">
        <f>"Q"&amp;ROUNDUP(MONTH(Table1[[#This Row],[Order_Date]])/3,0)</f>
        <v>Q1</v>
      </c>
    </row>
    <row r="2875" spans="1:17" x14ac:dyDescent="0.25">
      <c r="A2875" t="s">
        <v>4632</v>
      </c>
      <c r="B2875" t="s">
        <v>2534</v>
      </c>
      <c r="C2875" t="s">
        <v>403</v>
      </c>
      <c r="D2875" t="s">
        <v>567</v>
      </c>
      <c r="E2875" t="str">
        <f>_xlfn.XLOOKUP(Table1[[#This Row],[Product_ID]],[1]!Table1[Product_ID],[1]!Table1[Product_Name])</f>
        <v>Beauty Product 52</v>
      </c>
      <c r="F2875" t="str">
        <f>_xlfn.XLOOKUP(Table1[[#This Row],[Product_ID]],[1]!Table1[Product_ID],[1]!Table1[Category])</f>
        <v>Beauty</v>
      </c>
      <c r="G2875">
        <f>_xlfn.XLOOKUP(Table1[[#This Row],[Product_ID]],[1]!Table1[Product_ID],[1]!Table1[Unit_Price])</f>
        <v>192</v>
      </c>
      <c r="H2875">
        <f>_xlfn.XLOOKUP(Table1[[#This Row],[Product_ID]],[1]!Table1[Product_ID],[1]!Table1[Cost])</f>
        <v>96</v>
      </c>
      <c r="I2875">
        <v>5</v>
      </c>
      <c r="J2875">
        <v>0</v>
      </c>
      <c r="K2875">
        <f>Table1[[#This Row],[Quantity]]*Table1[[#This Row],[Unit_Price]]</f>
        <v>960</v>
      </c>
      <c r="L2875">
        <f>Table1[[#This Row],[Quantity]]*Table1[[#This Row],[Cost]]</f>
        <v>480</v>
      </c>
      <c r="M2875">
        <f>Table1[[#This Row],[Sales]]-Table1[[#This Row],[Total_Cost]]</f>
        <v>480</v>
      </c>
      <c r="N2875" s="1">
        <f>Table1[[#This Row],[Profit]]/Table1[[#This Row],[Sales]]</f>
        <v>0.5</v>
      </c>
      <c r="O2875" t="str">
        <f>TEXT(Table1[[#This Row],[Order_Date]],"mmmm")</f>
        <v>November</v>
      </c>
      <c r="P2875">
        <f>YEAR(Table1[[#This Row],[Order_Date]])</f>
        <v>2025</v>
      </c>
      <c r="Q2875" t="str">
        <f>"Q"&amp;ROUNDUP(MONTH(Table1[[#This Row],[Order_Date]])/3,0)</f>
        <v>Q4</v>
      </c>
    </row>
    <row r="2876" spans="1:17" x14ac:dyDescent="0.25">
      <c r="A2876" t="s">
        <v>4633</v>
      </c>
      <c r="B2876" t="s">
        <v>1101</v>
      </c>
      <c r="C2876" t="s">
        <v>1899</v>
      </c>
      <c r="D2876" t="s">
        <v>317</v>
      </c>
      <c r="E2876" t="str">
        <f>_xlfn.XLOOKUP(Table1[[#This Row],[Product_ID]],[1]!Table1[Product_ID],[1]!Table1[Product_Name])</f>
        <v>Beauty Product 90</v>
      </c>
      <c r="F2876" t="str">
        <f>_xlfn.XLOOKUP(Table1[[#This Row],[Product_ID]],[1]!Table1[Product_ID],[1]!Table1[Category])</f>
        <v>Beauty</v>
      </c>
      <c r="G2876">
        <f>_xlfn.XLOOKUP(Table1[[#This Row],[Product_ID]],[1]!Table1[Product_ID],[1]!Table1[Unit_Price])</f>
        <v>1510</v>
      </c>
      <c r="H2876">
        <f>_xlfn.XLOOKUP(Table1[[#This Row],[Product_ID]],[1]!Table1[Product_ID],[1]!Table1[Cost])</f>
        <v>755</v>
      </c>
      <c r="I2876">
        <v>4</v>
      </c>
      <c r="J2876">
        <v>5</v>
      </c>
      <c r="K2876">
        <f>Table1[[#This Row],[Quantity]]*Table1[[#This Row],[Unit_Price]]</f>
        <v>6040</v>
      </c>
      <c r="L2876">
        <f>Table1[[#This Row],[Quantity]]*Table1[[#This Row],[Cost]]</f>
        <v>3020</v>
      </c>
      <c r="M2876">
        <f>Table1[[#This Row],[Sales]]-Table1[[#This Row],[Total_Cost]]</f>
        <v>3020</v>
      </c>
      <c r="N2876" s="1">
        <f>Table1[[#This Row],[Profit]]/Table1[[#This Row],[Sales]]</f>
        <v>0.5</v>
      </c>
      <c r="O2876" t="str">
        <f>TEXT(Table1[[#This Row],[Order_Date]],"mmmm")</f>
        <v>March</v>
      </c>
      <c r="P2876">
        <f>YEAR(Table1[[#This Row],[Order_Date]])</f>
        <v>2025</v>
      </c>
      <c r="Q2876" t="str">
        <f>"Q"&amp;ROUNDUP(MONTH(Table1[[#This Row],[Order_Date]])/3,0)</f>
        <v>Q1</v>
      </c>
    </row>
    <row r="2877" spans="1:17" x14ac:dyDescent="0.25">
      <c r="A2877" t="s">
        <v>4634</v>
      </c>
      <c r="B2877" t="s">
        <v>2434</v>
      </c>
      <c r="C2877" t="s">
        <v>1934</v>
      </c>
      <c r="D2877" t="s">
        <v>237</v>
      </c>
      <c r="E2877" t="str">
        <f>_xlfn.XLOOKUP(Table1[[#This Row],[Product_ID]],[1]!Table1[Product_ID],[1]!Table1[Product_Name])</f>
        <v>Sports Product 61</v>
      </c>
      <c r="F2877" t="str">
        <f>_xlfn.XLOOKUP(Table1[[#This Row],[Product_ID]],[1]!Table1[Product_ID],[1]!Table1[Category])</f>
        <v>Sports</v>
      </c>
      <c r="G2877">
        <f>_xlfn.XLOOKUP(Table1[[#This Row],[Product_ID]],[1]!Table1[Product_ID],[1]!Table1[Unit_Price])</f>
        <v>7170</v>
      </c>
      <c r="H2877">
        <f>_xlfn.XLOOKUP(Table1[[#This Row],[Product_ID]],[1]!Table1[Product_ID],[1]!Table1[Cost])</f>
        <v>3585</v>
      </c>
      <c r="I2877">
        <v>5</v>
      </c>
      <c r="J2877">
        <v>5</v>
      </c>
      <c r="K2877">
        <f>Table1[[#This Row],[Quantity]]*Table1[[#This Row],[Unit_Price]]</f>
        <v>35850</v>
      </c>
      <c r="L2877">
        <f>Table1[[#This Row],[Quantity]]*Table1[[#This Row],[Cost]]</f>
        <v>17925</v>
      </c>
      <c r="M2877">
        <f>Table1[[#This Row],[Sales]]-Table1[[#This Row],[Total_Cost]]</f>
        <v>17925</v>
      </c>
      <c r="N2877" s="1">
        <f>Table1[[#This Row],[Profit]]/Table1[[#This Row],[Sales]]</f>
        <v>0.5</v>
      </c>
      <c r="O2877" t="str">
        <f>TEXT(Table1[[#This Row],[Order_Date]],"mmmm")</f>
        <v>November</v>
      </c>
      <c r="P2877">
        <f>YEAR(Table1[[#This Row],[Order_Date]])</f>
        <v>2025</v>
      </c>
      <c r="Q2877" t="str">
        <f>"Q"&amp;ROUNDUP(MONTH(Table1[[#This Row],[Order_Date]])/3,0)</f>
        <v>Q4</v>
      </c>
    </row>
    <row r="2878" spans="1:17" x14ac:dyDescent="0.25">
      <c r="A2878" t="s">
        <v>4635</v>
      </c>
      <c r="B2878" t="s">
        <v>733</v>
      </c>
      <c r="C2878" t="s">
        <v>684</v>
      </c>
      <c r="D2878" t="s">
        <v>131</v>
      </c>
      <c r="E2878" t="str">
        <f>_xlfn.XLOOKUP(Table1[[#This Row],[Product_ID]],[1]!Table1[Product_ID],[1]!Table1[Product_Name])</f>
        <v>Sports Product 50</v>
      </c>
      <c r="F2878" t="str">
        <f>_xlfn.XLOOKUP(Table1[[#This Row],[Product_ID]],[1]!Table1[Product_ID],[1]!Table1[Category])</f>
        <v>Sports</v>
      </c>
      <c r="G2878">
        <f>_xlfn.XLOOKUP(Table1[[#This Row],[Product_ID]],[1]!Table1[Product_ID],[1]!Table1[Unit_Price])</f>
        <v>10475</v>
      </c>
      <c r="H2878">
        <f>_xlfn.XLOOKUP(Table1[[#This Row],[Product_ID]],[1]!Table1[Product_ID],[1]!Table1[Cost])</f>
        <v>7332.5</v>
      </c>
      <c r="I2878">
        <v>5</v>
      </c>
      <c r="J2878">
        <v>20</v>
      </c>
      <c r="K2878">
        <f>Table1[[#This Row],[Quantity]]*Table1[[#This Row],[Unit_Price]]</f>
        <v>52375</v>
      </c>
      <c r="L2878">
        <f>Table1[[#This Row],[Quantity]]*Table1[[#This Row],[Cost]]</f>
        <v>36662.5</v>
      </c>
      <c r="M2878">
        <f>Table1[[#This Row],[Sales]]-Table1[[#This Row],[Total_Cost]]</f>
        <v>15712.5</v>
      </c>
      <c r="N2878" s="1">
        <f>Table1[[#This Row],[Profit]]/Table1[[#This Row],[Sales]]</f>
        <v>0.3</v>
      </c>
      <c r="O2878" t="str">
        <f>TEXT(Table1[[#This Row],[Order_Date]],"mmmm")</f>
        <v>July</v>
      </c>
      <c r="P2878">
        <f>YEAR(Table1[[#This Row],[Order_Date]])</f>
        <v>2025</v>
      </c>
      <c r="Q2878" t="str">
        <f>"Q"&amp;ROUNDUP(MONTH(Table1[[#This Row],[Order_Date]])/3,0)</f>
        <v>Q3</v>
      </c>
    </row>
    <row r="2879" spans="1:17" x14ac:dyDescent="0.25">
      <c r="A2879" t="s">
        <v>4636</v>
      </c>
      <c r="B2879" t="s">
        <v>943</v>
      </c>
      <c r="C2879" t="s">
        <v>1955</v>
      </c>
      <c r="D2879" t="s">
        <v>822</v>
      </c>
      <c r="E2879" t="str">
        <f>_xlfn.XLOOKUP(Table1[[#This Row],[Product_ID]],[1]!Table1[Product_ID],[1]!Table1[Product_Name])</f>
        <v>Electronics Product 31</v>
      </c>
      <c r="F2879" t="str">
        <f>_xlfn.XLOOKUP(Table1[[#This Row],[Product_ID]],[1]!Table1[Product_ID],[1]!Table1[Category])</f>
        <v>Electronics</v>
      </c>
      <c r="G2879">
        <f>_xlfn.XLOOKUP(Table1[[#This Row],[Product_ID]],[1]!Table1[Product_ID],[1]!Table1[Unit_Price])</f>
        <v>34152</v>
      </c>
      <c r="H2879">
        <f>_xlfn.XLOOKUP(Table1[[#This Row],[Product_ID]],[1]!Table1[Product_ID],[1]!Table1[Cost])</f>
        <v>23906.400000000001</v>
      </c>
      <c r="I2879">
        <v>2</v>
      </c>
      <c r="J2879">
        <v>0</v>
      </c>
      <c r="K2879">
        <f>Table1[[#This Row],[Quantity]]*Table1[[#This Row],[Unit_Price]]</f>
        <v>68304</v>
      </c>
      <c r="L2879">
        <f>Table1[[#This Row],[Quantity]]*Table1[[#This Row],[Cost]]</f>
        <v>47812.800000000003</v>
      </c>
      <c r="M2879">
        <f>Table1[[#This Row],[Sales]]-Table1[[#This Row],[Total_Cost]]</f>
        <v>20491.199999999997</v>
      </c>
      <c r="N2879" s="1">
        <f>Table1[[#This Row],[Profit]]/Table1[[#This Row],[Sales]]</f>
        <v>0.29999999999999993</v>
      </c>
      <c r="O2879" t="str">
        <f>TEXT(Table1[[#This Row],[Order_Date]],"mmmm")</f>
        <v>June</v>
      </c>
      <c r="P2879">
        <f>YEAR(Table1[[#This Row],[Order_Date]])</f>
        <v>2025</v>
      </c>
      <c r="Q2879" t="str">
        <f>"Q"&amp;ROUNDUP(MONTH(Table1[[#This Row],[Order_Date]])/3,0)</f>
        <v>Q2</v>
      </c>
    </row>
    <row r="2880" spans="1:17" x14ac:dyDescent="0.25">
      <c r="A2880" t="s">
        <v>4637</v>
      </c>
      <c r="B2880" t="s">
        <v>2719</v>
      </c>
      <c r="C2880" t="s">
        <v>4638</v>
      </c>
      <c r="D2880" t="s">
        <v>100</v>
      </c>
      <c r="E2880" t="str">
        <f>_xlfn.XLOOKUP(Table1[[#This Row],[Product_ID]],[1]!Table1[Product_ID],[1]!Table1[Product_Name])</f>
        <v>Electronics Product 74</v>
      </c>
      <c r="F2880" t="str">
        <f>_xlfn.XLOOKUP(Table1[[#This Row],[Product_ID]],[1]!Table1[Product_ID],[1]!Table1[Category])</f>
        <v>Electronics</v>
      </c>
      <c r="G2880">
        <f>_xlfn.XLOOKUP(Table1[[#This Row],[Product_ID]],[1]!Table1[Product_ID],[1]!Table1[Unit_Price])</f>
        <v>20835</v>
      </c>
      <c r="H2880">
        <f>_xlfn.XLOOKUP(Table1[[#This Row],[Product_ID]],[1]!Table1[Product_ID],[1]!Table1[Cost])</f>
        <v>12501</v>
      </c>
      <c r="I2880">
        <v>3</v>
      </c>
      <c r="J2880">
        <v>5</v>
      </c>
      <c r="K2880">
        <f>Table1[[#This Row],[Quantity]]*Table1[[#This Row],[Unit_Price]]</f>
        <v>62505</v>
      </c>
      <c r="L2880">
        <f>Table1[[#This Row],[Quantity]]*Table1[[#This Row],[Cost]]</f>
        <v>37503</v>
      </c>
      <c r="M2880">
        <f>Table1[[#This Row],[Sales]]-Table1[[#This Row],[Total_Cost]]</f>
        <v>25002</v>
      </c>
      <c r="N2880" s="1">
        <f>Table1[[#This Row],[Profit]]/Table1[[#This Row],[Sales]]</f>
        <v>0.4</v>
      </c>
      <c r="O2880" t="str">
        <f>TEXT(Table1[[#This Row],[Order_Date]],"mmmm")</f>
        <v>August</v>
      </c>
      <c r="P2880">
        <f>YEAR(Table1[[#This Row],[Order_Date]])</f>
        <v>2024</v>
      </c>
      <c r="Q2880" t="str">
        <f>"Q"&amp;ROUNDUP(MONTH(Table1[[#This Row],[Order_Date]])/3,0)</f>
        <v>Q3</v>
      </c>
    </row>
    <row r="2881" spans="1:17" x14ac:dyDescent="0.25">
      <c r="A2881" t="s">
        <v>4639</v>
      </c>
      <c r="B2881" t="s">
        <v>360</v>
      </c>
      <c r="C2881" t="s">
        <v>3326</v>
      </c>
      <c r="D2881" t="s">
        <v>33</v>
      </c>
      <c r="E2881" t="str">
        <f>_xlfn.XLOOKUP(Table1[[#This Row],[Product_ID]],[1]!Table1[Product_ID],[1]!Table1[Product_Name])</f>
        <v>Sports Product 88</v>
      </c>
      <c r="F2881" t="str">
        <f>_xlfn.XLOOKUP(Table1[[#This Row],[Product_ID]],[1]!Table1[Product_ID],[1]!Table1[Category])</f>
        <v>Sports</v>
      </c>
      <c r="G2881">
        <f>_xlfn.XLOOKUP(Table1[[#This Row],[Product_ID]],[1]!Table1[Product_ID],[1]!Table1[Unit_Price])</f>
        <v>11542</v>
      </c>
      <c r="H2881">
        <f>_xlfn.XLOOKUP(Table1[[#This Row],[Product_ID]],[1]!Table1[Product_ID],[1]!Table1[Cost])</f>
        <v>6925.2</v>
      </c>
      <c r="I2881">
        <v>3</v>
      </c>
      <c r="J2881">
        <v>20</v>
      </c>
      <c r="K2881">
        <f>Table1[[#This Row],[Quantity]]*Table1[[#This Row],[Unit_Price]]</f>
        <v>34626</v>
      </c>
      <c r="L2881">
        <f>Table1[[#This Row],[Quantity]]*Table1[[#This Row],[Cost]]</f>
        <v>20775.599999999999</v>
      </c>
      <c r="M2881">
        <f>Table1[[#This Row],[Sales]]-Table1[[#This Row],[Total_Cost]]</f>
        <v>13850.400000000001</v>
      </c>
      <c r="N2881" s="1">
        <f>Table1[[#This Row],[Profit]]/Table1[[#This Row],[Sales]]</f>
        <v>0.4</v>
      </c>
      <c r="O2881" t="str">
        <f>TEXT(Table1[[#This Row],[Order_Date]],"mmmm")</f>
        <v>May</v>
      </c>
      <c r="P2881">
        <f>YEAR(Table1[[#This Row],[Order_Date]])</f>
        <v>2024</v>
      </c>
      <c r="Q2881" t="str">
        <f>"Q"&amp;ROUNDUP(MONTH(Table1[[#This Row],[Order_Date]])/3,0)</f>
        <v>Q2</v>
      </c>
    </row>
    <row r="2882" spans="1:17" x14ac:dyDescent="0.25">
      <c r="A2882" t="s">
        <v>4640</v>
      </c>
      <c r="B2882" t="s">
        <v>2677</v>
      </c>
      <c r="C2882" t="s">
        <v>3654</v>
      </c>
      <c r="D2882" t="s">
        <v>1158</v>
      </c>
      <c r="E2882" t="str">
        <f>_xlfn.XLOOKUP(Table1[[#This Row],[Product_ID]],[1]!Table1[Product_ID],[1]!Table1[Product_Name])</f>
        <v>Electronics Product 33</v>
      </c>
      <c r="F2882" t="str">
        <f>_xlfn.XLOOKUP(Table1[[#This Row],[Product_ID]],[1]!Table1[Product_ID],[1]!Table1[Category])</f>
        <v>Electronics</v>
      </c>
      <c r="G2882">
        <f>_xlfn.XLOOKUP(Table1[[#This Row],[Product_ID]],[1]!Table1[Product_ID],[1]!Table1[Unit_Price])</f>
        <v>11428</v>
      </c>
      <c r="H2882">
        <f>_xlfn.XLOOKUP(Table1[[#This Row],[Product_ID]],[1]!Table1[Product_ID],[1]!Table1[Cost])</f>
        <v>6856.8</v>
      </c>
      <c r="I2882">
        <v>1</v>
      </c>
      <c r="J2882">
        <v>10</v>
      </c>
      <c r="K2882">
        <f>Table1[[#This Row],[Quantity]]*Table1[[#This Row],[Unit_Price]]</f>
        <v>11428</v>
      </c>
      <c r="L2882">
        <f>Table1[[#This Row],[Quantity]]*Table1[[#This Row],[Cost]]</f>
        <v>6856.8</v>
      </c>
      <c r="M2882">
        <f>Table1[[#This Row],[Sales]]-Table1[[#This Row],[Total_Cost]]</f>
        <v>4571.2</v>
      </c>
      <c r="N2882" s="1">
        <f>Table1[[#This Row],[Profit]]/Table1[[#This Row],[Sales]]</f>
        <v>0.39999999999999997</v>
      </c>
      <c r="O2882" t="str">
        <f>TEXT(Table1[[#This Row],[Order_Date]],"mmmm")</f>
        <v>February</v>
      </c>
      <c r="P2882">
        <f>YEAR(Table1[[#This Row],[Order_Date]])</f>
        <v>2024</v>
      </c>
      <c r="Q2882" t="str">
        <f>"Q"&amp;ROUNDUP(MONTH(Table1[[#This Row],[Order_Date]])/3,0)</f>
        <v>Q1</v>
      </c>
    </row>
    <row r="2883" spans="1:17" x14ac:dyDescent="0.25">
      <c r="A2883" t="s">
        <v>4641</v>
      </c>
      <c r="B2883" t="s">
        <v>2335</v>
      </c>
      <c r="C2883" t="s">
        <v>1546</v>
      </c>
      <c r="D2883" t="s">
        <v>179</v>
      </c>
      <c r="E2883" t="str">
        <f>_xlfn.XLOOKUP(Table1[[#This Row],[Product_ID]],[1]!Table1[Product_ID],[1]!Table1[Product_Name])</f>
        <v>Beauty Product 58</v>
      </c>
      <c r="F2883" t="str">
        <f>_xlfn.XLOOKUP(Table1[[#This Row],[Product_ID]],[1]!Table1[Product_ID],[1]!Table1[Category])</f>
        <v>Beauty</v>
      </c>
      <c r="G2883">
        <f>_xlfn.XLOOKUP(Table1[[#This Row],[Product_ID]],[1]!Table1[Product_ID],[1]!Table1[Unit_Price])</f>
        <v>3598</v>
      </c>
      <c r="H2883">
        <f>_xlfn.XLOOKUP(Table1[[#This Row],[Product_ID]],[1]!Table1[Product_ID],[1]!Table1[Cost])</f>
        <v>2158.8000000000002</v>
      </c>
      <c r="I2883">
        <v>1</v>
      </c>
      <c r="J2883">
        <v>0</v>
      </c>
      <c r="K2883">
        <f>Table1[[#This Row],[Quantity]]*Table1[[#This Row],[Unit_Price]]</f>
        <v>3598</v>
      </c>
      <c r="L2883">
        <f>Table1[[#This Row],[Quantity]]*Table1[[#This Row],[Cost]]</f>
        <v>2158.8000000000002</v>
      </c>
      <c r="M2883">
        <f>Table1[[#This Row],[Sales]]-Table1[[#This Row],[Total_Cost]]</f>
        <v>1439.1999999999998</v>
      </c>
      <c r="N2883" s="1">
        <f>Table1[[#This Row],[Profit]]/Table1[[#This Row],[Sales]]</f>
        <v>0.39999999999999997</v>
      </c>
      <c r="O2883" t="str">
        <f>TEXT(Table1[[#This Row],[Order_Date]],"mmmm")</f>
        <v>June</v>
      </c>
      <c r="P2883">
        <f>YEAR(Table1[[#This Row],[Order_Date]])</f>
        <v>2024</v>
      </c>
      <c r="Q2883" t="str">
        <f>"Q"&amp;ROUNDUP(MONTH(Table1[[#This Row],[Order_Date]])/3,0)</f>
        <v>Q2</v>
      </c>
    </row>
    <row r="2884" spans="1:17" x14ac:dyDescent="0.25">
      <c r="A2884" t="s">
        <v>4642</v>
      </c>
      <c r="B2884" t="s">
        <v>2680</v>
      </c>
      <c r="C2884" t="s">
        <v>516</v>
      </c>
      <c r="D2884" t="s">
        <v>206</v>
      </c>
      <c r="E2884" t="str">
        <f>_xlfn.XLOOKUP(Table1[[#This Row],[Product_ID]],[1]!Table1[Product_ID],[1]!Table1[Product_Name])</f>
        <v>Electronics Product 30</v>
      </c>
      <c r="F2884" t="str">
        <f>_xlfn.XLOOKUP(Table1[[#This Row],[Product_ID]],[1]!Table1[Product_ID],[1]!Table1[Category])</f>
        <v>Electronics</v>
      </c>
      <c r="G2884">
        <f>_xlfn.XLOOKUP(Table1[[#This Row],[Product_ID]],[1]!Table1[Product_ID],[1]!Table1[Unit_Price])</f>
        <v>16441</v>
      </c>
      <c r="H2884">
        <f>_xlfn.XLOOKUP(Table1[[#This Row],[Product_ID]],[1]!Table1[Product_ID],[1]!Table1[Cost])</f>
        <v>8220.5</v>
      </c>
      <c r="I2884">
        <v>4</v>
      </c>
      <c r="J2884">
        <v>20</v>
      </c>
      <c r="K2884">
        <f>Table1[[#This Row],[Quantity]]*Table1[[#This Row],[Unit_Price]]</f>
        <v>65764</v>
      </c>
      <c r="L2884">
        <f>Table1[[#This Row],[Quantity]]*Table1[[#This Row],[Cost]]</f>
        <v>32882</v>
      </c>
      <c r="M2884">
        <f>Table1[[#This Row],[Sales]]-Table1[[#This Row],[Total_Cost]]</f>
        <v>32882</v>
      </c>
      <c r="N2884" s="1">
        <f>Table1[[#This Row],[Profit]]/Table1[[#This Row],[Sales]]</f>
        <v>0.5</v>
      </c>
      <c r="O2884" t="str">
        <f>TEXT(Table1[[#This Row],[Order_Date]],"mmmm")</f>
        <v>July</v>
      </c>
      <c r="P2884">
        <f>YEAR(Table1[[#This Row],[Order_Date]])</f>
        <v>2024</v>
      </c>
      <c r="Q2884" t="str">
        <f>"Q"&amp;ROUNDUP(MONTH(Table1[[#This Row],[Order_Date]])/3,0)</f>
        <v>Q3</v>
      </c>
    </row>
    <row r="2885" spans="1:17" x14ac:dyDescent="0.25">
      <c r="A2885" t="s">
        <v>4643</v>
      </c>
      <c r="B2885" t="s">
        <v>3923</v>
      </c>
      <c r="C2885" t="s">
        <v>3775</v>
      </c>
      <c r="D2885" t="s">
        <v>898</v>
      </c>
      <c r="E2885" t="str">
        <f>_xlfn.XLOOKUP(Table1[[#This Row],[Product_ID]],[1]!Table1[Product_ID],[1]!Table1[Product_Name])</f>
        <v>Sports Product 29</v>
      </c>
      <c r="F2885" t="str">
        <f>_xlfn.XLOOKUP(Table1[[#This Row],[Product_ID]],[1]!Table1[Product_ID],[1]!Table1[Category])</f>
        <v>Sports</v>
      </c>
      <c r="G2885">
        <f>_xlfn.XLOOKUP(Table1[[#This Row],[Product_ID]],[1]!Table1[Product_ID],[1]!Table1[Unit_Price])</f>
        <v>2105</v>
      </c>
      <c r="H2885">
        <f>_xlfn.XLOOKUP(Table1[[#This Row],[Product_ID]],[1]!Table1[Product_ID],[1]!Table1[Cost])</f>
        <v>1263</v>
      </c>
      <c r="I2885">
        <v>2</v>
      </c>
      <c r="J2885">
        <v>15</v>
      </c>
      <c r="K2885">
        <f>Table1[[#This Row],[Quantity]]*Table1[[#This Row],[Unit_Price]]</f>
        <v>4210</v>
      </c>
      <c r="L2885">
        <f>Table1[[#This Row],[Quantity]]*Table1[[#This Row],[Cost]]</f>
        <v>2526</v>
      </c>
      <c r="M2885">
        <f>Table1[[#This Row],[Sales]]-Table1[[#This Row],[Total_Cost]]</f>
        <v>1684</v>
      </c>
      <c r="N2885" s="1">
        <f>Table1[[#This Row],[Profit]]/Table1[[#This Row],[Sales]]</f>
        <v>0.4</v>
      </c>
      <c r="O2885" t="str">
        <f>TEXT(Table1[[#This Row],[Order_Date]],"mmmm")</f>
        <v>October</v>
      </c>
      <c r="P2885">
        <f>YEAR(Table1[[#This Row],[Order_Date]])</f>
        <v>2025</v>
      </c>
      <c r="Q2885" t="str">
        <f>"Q"&amp;ROUNDUP(MONTH(Table1[[#This Row],[Order_Date]])/3,0)</f>
        <v>Q4</v>
      </c>
    </row>
    <row r="2886" spans="1:17" x14ac:dyDescent="0.25">
      <c r="A2886" t="s">
        <v>4644</v>
      </c>
      <c r="B2886" t="s">
        <v>941</v>
      </c>
      <c r="C2886" t="s">
        <v>3050</v>
      </c>
      <c r="D2886" t="s">
        <v>471</v>
      </c>
      <c r="E2886" t="str">
        <f>_xlfn.XLOOKUP(Table1[[#This Row],[Product_ID]],[1]!Table1[Product_ID],[1]!Table1[Product_Name])</f>
        <v>Sports Product 66</v>
      </c>
      <c r="F2886" t="str">
        <f>_xlfn.XLOOKUP(Table1[[#This Row],[Product_ID]],[1]!Table1[Product_ID],[1]!Table1[Category])</f>
        <v>Sports</v>
      </c>
      <c r="G2886">
        <f>_xlfn.XLOOKUP(Table1[[#This Row],[Product_ID]],[1]!Table1[Product_ID],[1]!Table1[Unit_Price])</f>
        <v>4711</v>
      </c>
      <c r="H2886">
        <f>_xlfn.XLOOKUP(Table1[[#This Row],[Product_ID]],[1]!Table1[Product_ID],[1]!Table1[Cost])</f>
        <v>2826.6</v>
      </c>
      <c r="I2886">
        <v>2</v>
      </c>
      <c r="J2886">
        <v>10</v>
      </c>
      <c r="K2886">
        <f>Table1[[#This Row],[Quantity]]*Table1[[#This Row],[Unit_Price]]</f>
        <v>9422</v>
      </c>
      <c r="L2886">
        <f>Table1[[#This Row],[Quantity]]*Table1[[#This Row],[Cost]]</f>
        <v>5653.2</v>
      </c>
      <c r="M2886">
        <f>Table1[[#This Row],[Sales]]-Table1[[#This Row],[Total_Cost]]</f>
        <v>3768.8</v>
      </c>
      <c r="N2886" s="1">
        <f>Table1[[#This Row],[Profit]]/Table1[[#This Row],[Sales]]</f>
        <v>0.4</v>
      </c>
      <c r="O2886" t="str">
        <f>TEXT(Table1[[#This Row],[Order_Date]],"mmmm")</f>
        <v>July</v>
      </c>
      <c r="P2886">
        <f>YEAR(Table1[[#This Row],[Order_Date]])</f>
        <v>2024</v>
      </c>
      <c r="Q2886" t="str">
        <f>"Q"&amp;ROUNDUP(MONTH(Table1[[#This Row],[Order_Date]])/3,0)</f>
        <v>Q3</v>
      </c>
    </row>
    <row r="2887" spans="1:17" x14ac:dyDescent="0.25">
      <c r="A2887" t="s">
        <v>4645</v>
      </c>
      <c r="B2887" t="s">
        <v>2469</v>
      </c>
      <c r="C2887" t="s">
        <v>447</v>
      </c>
      <c r="D2887" t="s">
        <v>33</v>
      </c>
      <c r="E2887" t="str">
        <f>_xlfn.XLOOKUP(Table1[[#This Row],[Product_ID]],[1]!Table1[Product_ID],[1]!Table1[Product_Name])</f>
        <v>Sports Product 88</v>
      </c>
      <c r="F2887" t="str">
        <f>_xlfn.XLOOKUP(Table1[[#This Row],[Product_ID]],[1]!Table1[Product_ID],[1]!Table1[Category])</f>
        <v>Sports</v>
      </c>
      <c r="G2887">
        <f>_xlfn.XLOOKUP(Table1[[#This Row],[Product_ID]],[1]!Table1[Product_ID],[1]!Table1[Unit_Price])</f>
        <v>11542</v>
      </c>
      <c r="H2887">
        <f>_xlfn.XLOOKUP(Table1[[#This Row],[Product_ID]],[1]!Table1[Product_ID],[1]!Table1[Cost])</f>
        <v>6925.2</v>
      </c>
      <c r="I2887">
        <v>3</v>
      </c>
      <c r="J2887">
        <v>0</v>
      </c>
      <c r="K2887">
        <f>Table1[[#This Row],[Quantity]]*Table1[[#This Row],[Unit_Price]]</f>
        <v>34626</v>
      </c>
      <c r="L2887">
        <f>Table1[[#This Row],[Quantity]]*Table1[[#This Row],[Cost]]</f>
        <v>20775.599999999999</v>
      </c>
      <c r="M2887">
        <f>Table1[[#This Row],[Sales]]-Table1[[#This Row],[Total_Cost]]</f>
        <v>13850.400000000001</v>
      </c>
      <c r="N2887" s="1">
        <f>Table1[[#This Row],[Profit]]/Table1[[#This Row],[Sales]]</f>
        <v>0.4</v>
      </c>
      <c r="O2887" t="str">
        <f>TEXT(Table1[[#This Row],[Order_Date]],"mmmm")</f>
        <v>February</v>
      </c>
      <c r="P2887">
        <f>YEAR(Table1[[#This Row],[Order_Date]])</f>
        <v>2025</v>
      </c>
      <c r="Q2887" t="str">
        <f>"Q"&amp;ROUNDUP(MONTH(Table1[[#This Row],[Order_Date]])/3,0)</f>
        <v>Q1</v>
      </c>
    </row>
    <row r="2888" spans="1:17" x14ac:dyDescent="0.25">
      <c r="A2888" t="s">
        <v>4646</v>
      </c>
      <c r="B2888" t="s">
        <v>1552</v>
      </c>
      <c r="C2888" t="s">
        <v>425</v>
      </c>
      <c r="D2888" t="s">
        <v>119</v>
      </c>
      <c r="E2888" t="str">
        <f>_xlfn.XLOOKUP(Table1[[#This Row],[Product_ID]],[1]!Table1[Product_ID],[1]!Table1[Product_Name])</f>
        <v>Electronics Product 56</v>
      </c>
      <c r="F2888" t="str">
        <f>_xlfn.XLOOKUP(Table1[[#This Row],[Product_ID]],[1]!Table1[Product_ID],[1]!Table1[Category])</f>
        <v>Electronics</v>
      </c>
      <c r="G2888">
        <f>_xlfn.XLOOKUP(Table1[[#This Row],[Product_ID]],[1]!Table1[Product_ID],[1]!Table1[Unit_Price])</f>
        <v>18900</v>
      </c>
      <c r="H2888">
        <f>_xlfn.XLOOKUP(Table1[[#This Row],[Product_ID]],[1]!Table1[Product_ID],[1]!Table1[Cost])</f>
        <v>9450</v>
      </c>
      <c r="I2888">
        <v>2</v>
      </c>
      <c r="J2888">
        <v>0</v>
      </c>
      <c r="K2888">
        <f>Table1[[#This Row],[Quantity]]*Table1[[#This Row],[Unit_Price]]</f>
        <v>37800</v>
      </c>
      <c r="L2888">
        <f>Table1[[#This Row],[Quantity]]*Table1[[#This Row],[Cost]]</f>
        <v>18900</v>
      </c>
      <c r="M2888">
        <f>Table1[[#This Row],[Sales]]-Table1[[#This Row],[Total_Cost]]</f>
        <v>18900</v>
      </c>
      <c r="N2888" s="1">
        <f>Table1[[#This Row],[Profit]]/Table1[[#This Row],[Sales]]</f>
        <v>0.5</v>
      </c>
      <c r="O2888" t="str">
        <f>TEXT(Table1[[#This Row],[Order_Date]],"mmmm")</f>
        <v>November</v>
      </c>
      <c r="P2888">
        <f>YEAR(Table1[[#This Row],[Order_Date]])</f>
        <v>2024</v>
      </c>
      <c r="Q2888" t="str">
        <f>"Q"&amp;ROUNDUP(MONTH(Table1[[#This Row],[Order_Date]])/3,0)</f>
        <v>Q4</v>
      </c>
    </row>
    <row r="2889" spans="1:17" x14ac:dyDescent="0.25">
      <c r="A2889" t="s">
        <v>4647</v>
      </c>
      <c r="B2889" t="s">
        <v>2335</v>
      </c>
      <c r="C2889" t="s">
        <v>2200</v>
      </c>
      <c r="D2889" t="s">
        <v>41</v>
      </c>
      <c r="E2889" t="str">
        <f>_xlfn.XLOOKUP(Table1[[#This Row],[Product_ID]],[1]!Table1[Product_ID],[1]!Table1[Product_Name])</f>
        <v>Clothing Product 86</v>
      </c>
      <c r="F2889" t="str">
        <f>_xlfn.XLOOKUP(Table1[[#This Row],[Product_ID]],[1]!Table1[Product_ID],[1]!Table1[Category])</f>
        <v>Clothing</v>
      </c>
      <c r="G2889">
        <f>_xlfn.XLOOKUP(Table1[[#This Row],[Product_ID]],[1]!Table1[Product_ID],[1]!Table1[Unit_Price])</f>
        <v>3333</v>
      </c>
      <c r="H2889">
        <f>_xlfn.XLOOKUP(Table1[[#This Row],[Product_ID]],[1]!Table1[Product_ID],[1]!Table1[Cost])</f>
        <v>2333.1</v>
      </c>
      <c r="I2889">
        <v>5</v>
      </c>
      <c r="J2889">
        <v>15</v>
      </c>
      <c r="K2889">
        <f>Table1[[#This Row],[Quantity]]*Table1[[#This Row],[Unit_Price]]</f>
        <v>16665</v>
      </c>
      <c r="L2889">
        <f>Table1[[#This Row],[Quantity]]*Table1[[#This Row],[Cost]]</f>
        <v>11665.5</v>
      </c>
      <c r="M2889">
        <f>Table1[[#This Row],[Sales]]-Table1[[#This Row],[Total_Cost]]</f>
        <v>4999.5</v>
      </c>
      <c r="N2889" s="1">
        <f>Table1[[#This Row],[Profit]]/Table1[[#This Row],[Sales]]</f>
        <v>0.3</v>
      </c>
      <c r="O2889" t="str">
        <f>TEXT(Table1[[#This Row],[Order_Date]],"mmmm")</f>
        <v>June</v>
      </c>
      <c r="P2889">
        <f>YEAR(Table1[[#This Row],[Order_Date]])</f>
        <v>2024</v>
      </c>
      <c r="Q2889" t="str">
        <f>"Q"&amp;ROUNDUP(MONTH(Table1[[#This Row],[Order_Date]])/3,0)</f>
        <v>Q2</v>
      </c>
    </row>
    <row r="2890" spans="1:17" x14ac:dyDescent="0.25">
      <c r="A2890" t="s">
        <v>4648</v>
      </c>
      <c r="B2890" t="s">
        <v>456</v>
      </c>
      <c r="C2890" t="s">
        <v>1221</v>
      </c>
      <c r="D2890" t="s">
        <v>366</v>
      </c>
      <c r="E2890" t="str">
        <f>_xlfn.XLOOKUP(Table1[[#This Row],[Product_ID]],[1]!Table1[Product_ID],[1]!Table1[Product_Name])</f>
        <v>Home &amp; Kitchen Product 93</v>
      </c>
      <c r="F2890" t="str">
        <f>_xlfn.XLOOKUP(Table1[[#This Row],[Product_ID]],[1]!Table1[Product_ID],[1]!Table1[Category])</f>
        <v>Home &amp; Kitchen</v>
      </c>
      <c r="G2890">
        <f>_xlfn.XLOOKUP(Table1[[#This Row],[Product_ID]],[1]!Table1[Product_ID],[1]!Table1[Unit_Price])</f>
        <v>10597</v>
      </c>
      <c r="H2890">
        <f>_xlfn.XLOOKUP(Table1[[#This Row],[Product_ID]],[1]!Table1[Product_ID],[1]!Table1[Cost])</f>
        <v>5298.5</v>
      </c>
      <c r="I2890">
        <v>1</v>
      </c>
      <c r="J2890">
        <v>20</v>
      </c>
      <c r="K2890">
        <f>Table1[[#This Row],[Quantity]]*Table1[[#This Row],[Unit_Price]]</f>
        <v>10597</v>
      </c>
      <c r="L2890">
        <f>Table1[[#This Row],[Quantity]]*Table1[[#This Row],[Cost]]</f>
        <v>5298.5</v>
      </c>
      <c r="M2890">
        <f>Table1[[#This Row],[Sales]]-Table1[[#This Row],[Total_Cost]]</f>
        <v>5298.5</v>
      </c>
      <c r="N2890" s="1">
        <f>Table1[[#This Row],[Profit]]/Table1[[#This Row],[Sales]]</f>
        <v>0.5</v>
      </c>
      <c r="O2890" t="str">
        <f>TEXT(Table1[[#This Row],[Order_Date]],"mmmm")</f>
        <v>July</v>
      </c>
      <c r="P2890">
        <f>YEAR(Table1[[#This Row],[Order_Date]])</f>
        <v>2025</v>
      </c>
      <c r="Q2890" t="str">
        <f>"Q"&amp;ROUNDUP(MONTH(Table1[[#This Row],[Order_Date]])/3,0)</f>
        <v>Q3</v>
      </c>
    </row>
    <row r="2891" spans="1:17" x14ac:dyDescent="0.25">
      <c r="A2891" t="s">
        <v>4649</v>
      </c>
      <c r="B2891" t="s">
        <v>1708</v>
      </c>
      <c r="C2891" t="s">
        <v>4538</v>
      </c>
      <c r="D2891" t="s">
        <v>598</v>
      </c>
      <c r="E2891" t="str">
        <f>_xlfn.XLOOKUP(Table1[[#This Row],[Product_ID]],[1]!Table1[Product_ID],[1]!Table1[Product_Name])</f>
        <v>Clothing Product 84</v>
      </c>
      <c r="F2891" t="str">
        <f>_xlfn.XLOOKUP(Table1[[#This Row],[Product_ID]],[1]!Table1[Product_ID],[1]!Table1[Category])</f>
        <v>Clothing</v>
      </c>
      <c r="G2891">
        <f>_xlfn.XLOOKUP(Table1[[#This Row],[Product_ID]],[1]!Table1[Product_ID],[1]!Table1[Unit_Price])</f>
        <v>3921</v>
      </c>
      <c r="H2891">
        <f>_xlfn.XLOOKUP(Table1[[#This Row],[Product_ID]],[1]!Table1[Product_ID],[1]!Table1[Cost])</f>
        <v>2352.6</v>
      </c>
      <c r="I2891">
        <v>3</v>
      </c>
      <c r="J2891">
        <v>0</v>
      </c>
      <c r="K2891">
        <f>Table1[[#This Row],[Quantity]]*Table1[[#This Row],[Unit_Price]]</f>
        <v>11763</v>
      </c>
      <c r="L2891">
        <f>Table1[[#This Row],[Quantity]]*Table1[[#This Row],[Cost]]</f>
        <v>7057.7999999999993</v>
      </c>
      <c r="M2891">
        <f>Table1[[#This Row],[Sales]]-Table1[[#This Row],[Total_Cost]]</f>
        <v>4705.2000000000007</v>
      </c>
      <c r="N2891" s="1">
        <f>Table1[[#This Row],[Profit]]/Table1[[#This Row],[Sales]]</f>
        <v>0.40000000000000008</v>
      </c>
      <c r="O2891" t="str">
        <f>TEXT(Table1[[#This Row],[Order_Date]],"mmmm")</f>
        <v>March</v>
      </c>
      <c r="P2891">
        <f>YEAR(Table1[[#This Row],[Order_Date]])</f>
        <v>2025</v>
      </c>
      <c r="Q2891" t="str">
        <f>"Q"&amp;ROUNDUP(MONTH(Table1[[#This Row],[Order_Date]])/3,0)</f>
        <v>Q1</v>
      </c>
    </row>
    <row r="2892" spans="1:17" x14ac:dyDescent="0.25">
      <c r="A2892" t="s">
        <v>4650</v>
      </c>
      <c r="B2892" t="s">
        <v>1502</v>
      </c>
      <c r="C2892" t="s">
        <v>821</v>
      </c>
      <c r="D2892" t="s">
        <v>638</v>
      </c>
      <c r="E2892" t="str">
        <f>_xlfn.XLOOKUP(Table1[[#This Row],[Product_ID]],[1]!Table1[Product_ID],[1]!Table1[Product_Name])</f>
        <v>Sports Product 70</v>
      </c>
      <c r="F2892" t="str">
        <f>_xlfn.XLOOKUP(Table1[[#This Row],[Product_ID]],[1]!Table1[Product_ID],[1]!Table1[Category])</f>
        <v>Sports</v>
      </c>
      <c r="G2892">
        <f>_xlfn.XLOOKUP(Table1[[#This Row],[Product_ID]],[1]!Table1[Product_ID],[1]!Table1[Unit_Price])</f>
        <v>583</v>
      </c>
      <c r="H2892">
        <f>_xlfn.XLOOKUP(Table1[[#This Row],[Product_ID]],[1]!Table1[Product_ID],[1]!Table1[Cost])</f>
        <v>349.8</v>
      </c>
      <c r="I2892">
        <v>4</v>
      </c>
      <c r="J2892">
        <v>20</v>
      </c>
      <c r="K2892">
        <f>Table1[[#This Row],[Quantity]]*Table1[[#This Row],[Unit_Price]]</f>
        <v>2332</v>
      </c>
      <c r="L2892">
        <f>Table1[[#This Row],[Quantity]]*Table1[[#This Row],[Cost]]</f>
        <v>1399.2</v>
      </c>
      <c r="M2892">
        <f>Table1[[#This Row],[Sales]]-Table1[[#This Row],[Total_Cost]]</f>
        <v>932.8</v>
      </c>
      <c r="N2892" s="1">
        <f>Table1[[#This Row],[Profit]]/Table1[[#This Row],[Sales]]</f>
        <v>0.39999999999999997</v>
      </c>
      <c r="O2892" t="str">
        <f>TEXT(Table1[[#This Row],[Order_Date]],"mmmm")</f>
        <v>February</v>
      </c>
      <c r="P2892">
        <f>YEAR(Table1[[#This Row],[Order_Date]])</f>
        <v>2025</v>
      </c>
      <c r="Q2892" t="str">
        <f>"Q"&amp;ROUNDUP(MONTH(Table1[[#This Row],[Order_Date]])/3,0)</f>
        <v>Q1</v>
      </c>
    </row>
    <row r="2893" spans="1:17" x14ac:dyDescent="0.25">
      <c r="A2893" t="s">
        <v>4651</v>
      </c>
      <c r="B2893" t="s">
        <v>1380</v>
      </c>
      <c r="C2893" t="s">
        <v>648</v>
      </c>
      <c r="D2893" t="s">
        <v>908</v>
      </c>
      <c r="E2893" t="str">
        <f>_xlfn.XLOOKUP(Table1[[#This Row],[Product_ID]],[1]!Table1[Product_ID],[1]!Table1[Product_Name])</f>
        <v>Beauty Product 41</v>
      </c>
      <c r="F2893" t="str">
        <f>_xlfn.XLOOKUP(Table1[[#This Row],[Product_ID]],[1]!Table1[Product_ID],[1]!Table1[Category])</f>
        <v>Beauty</v>
      </c>
      <c r="G2893">
        <f>_xlfn.XLOOKUP(Table1[[#This Row],[Product_ID]],[1]!Table1[Product_ID],[1]!Table1[Unit_Price])</f>
        <v>2433</v>
      </c>
      <c r="H2893">
        <f>_xlfn.XLOOKUP(Table1[[#This Row],[Product_ID]],[1]!Table1[Product_ID],[1]!Table1[Cost])</f>
        <v>1216.5</v>
      </c>
      <c r="I2893">
        <v>3</v>
      </c>
      <c r="J2893">
        <v>0</v>
      </c>
      <c r="K2893">
        <f>Table1[[#This Row],[Quantity]]*Table1[[#This Row],[Unit_Price]]</f>
        <v>7299</v>
      </c>
      <c r="L2893">
        <f>Table1[[#This Row],[Quantity]]*Table1[[#This Row],[Cost]]</f>
        <v>3649.5</v>
      </c>
      <c r="M2893">
        <f>Table1[[#This Row],[Sales]]-Table1[[#This Row],[Total_Cost]]</f>
        <v>3649.5</v>
      </c>
      <c r="N2893" s="1">
        <f>Table1[[#This Row],[Profit]]/Table1[[#This Row],[Sales]]</f>
        <v>0.5</v>
      </c>
      <c r="O2893" t="str">
        <f>TEXT(Table1[[#This Row],[Order_Date]],"mmmm")</f>
        <v>January</v>
      </c>
      <c r="P2893">
        <f>YEAR(Table1[[#This Row],[Order_Date]])</f>
        <v>2024</v>
      </c>
      <c r="Q2893" t="str">
        <f>"Q"&amp;ROUNDUP(MONTH(Table1[[#This Row],[Order_Date]])/3,0)</f>
        <v>Q1</v>
      </c>
    </row>
    <row r="2894" spans="1:17" x14ac:dyDescent="0.25">
      <c r="A2894" t="s">
        <v>4652</v>
      </c>
      <c r="B2894" t="s">
        <v>3117</v>
      </c>
      <c r="C2894" t="s">
        <v>2182</v>
      </c>
      <c r="D2894" t="s">
        <v>1526</v>
      </c>
      <c r="E2894" t="str">
        <f>_xlfn.XLOOKUP(Table1[[#This Row],[Product_ID]],[1]!Table1[Product_ID],[1]!Table1[Product_Name])</f>
        <v>Electronics Product 6</v>
      </c>
      <c r="F2894" t="str">
        <f>_xlfn.XLOOKUP(Table1[[#This Row],[Product_ID]],[1]!Table1[Product_ID],[1]!Table1[Category])</f>
        <v>Electronics</v>
      </c>
      <c r="G2894">
        <f>_xlfn.XLOOKUP(Table1[[#This Row],[Product_ID]],[1]!Table1[Product_ID],[1]!Table1[Unit_Price])</f>
        <v>18855</v>
      </c>
      <c r="H2894">
        <f>_xlfn.XLOOKUP(Table1[[#This Row],[Product_ID]],[1]!Table1[Product_ID],[1]!Table1[Cost])</f>
        <v>9427.5</v>
      </c>
      <c r="I2894">
        <v>5</v>
      </c>
      <c r="J2894">
        <v>20</v>
      </c>
      <c r="K2894">
        <f>Table1[[#This Row],[Quantity]]*Table1[[#This Row],[Unit_Price]]</f>
        <v>94275</v>
      </c>
      <c r="L2894">
        <f>Table1[[#This Row],[Quantity]]*Table1[[#This Row],[Cost]]</f>
        <v>47137.5</v>
      </c>
      <c r="M2894">
        <f>Table1[[#This Row],[Sales]]-Table1[[#This Row],[Total_Cost]]</f>
        <v>47137.5</v>
      </c>
      <c r="N2894" s="1">
        <f>Table1[[#This Row],[Profit]]/Table1[[#This Row],[Sales]]</f>
        <v>0.5</v>
      </c>
      <c r="O2894" t="str">
        <f>TEXT(Table1[[#This Row],[Order_Date]],"mmmm")</f>
        <v>July</v>
      </c>
      <c r="P2894">
        <f>YEAR(Table1[[#This Row],[Order_Date]])</f>
        <v>2025</v>
      </c>
      <c r="Q2894" t="str">
        <f>"Q"&amp;ROUNDUP(MONTH(Table1[[#This Row],[Order_Date]])/3,0)</f>
        <v>Q3</v>
      </c>
    </row>
    <row r="2895" spans="1:17" x14ac:dyDescent="0.25">
      <c r="A2895" t="s">
        <v>4653</v>
      </c>
      <c r="B2895" t="s">
        <v>1214</v>
      </c>
      <c r="C2895" t="s">
        <v>1461</v>
      </c>
      <c r="D2895" t="s">
        <v>615</v>
      </c>
      <c r="E2895" t="str">
        <f>_xlfn.XLOOKUP(Table1[[#This Row],[Product_ID]],[1]!Table1[Product_ID],[1]!Table1[Product_Name])</f>
        <v>Home &amp; Kitchen Product 92</v>
      </c>
      <c r="F2895" t="str">
        <f>_xlfn.XLOOKUP(Table1[[#This Row],[Product_ID]],[1]!Table1[Product_ID],[1]!Table1[Category])</f>
        <v>Home &amp; Kitchen</v>
      </c>
      <c r="G2895">
        <f>_xlfn.XLOOKUP(Table1[[#This Row],[Product_ID]],[1]!Table1[Product_ID],[1]!Table1[Unit_Price])</f>
        <v>7315</v>
      </c>
      <c r="H2895">
        <f>_xlfn.XLOOKUP(Table1[[#This Row],[Product_ID]],[1]!Table1[Product_ID],[1]!Table1[Cost])</f>
        <v>4389</v>
      </c>
      <c r="I2895">
        <v>2</v>
      </c>
      <c r="J2895">
        <v>20</v>
      </c>
      <c r="K2895">
        <f>Table1[[#This Row],[Quantity]]*Table1[[#This Row],[Unit_Price]]</f>
        <v>14630</v>
      </c>
      <c r="L2895">
        <f>Table1[[#This Row],[Quantity]]*Table1[[#This Row],[Cost]]</f>
        <v>8778</v>
      </c>
      <c r="M2895">
        <f>Table1[[#This Row],[Sales]]-Table1[[#This Row],[Total_Cost]]</f>
        <v>5852</v>
      </c>
      <c r="N2895" s="1">
        <f>Table1[[#This Row],[Profit]]/Table1[[#This Row],[Sales]]</f>
        <v>0.4</v>
      </c>
      <c r="O2895" t="str">
        <f>TEXT(Table1[[#This Row],[Order_Date]],"mmmm")</f>
        <v>August</v>
      </c>
      <c r="P2895">
        <f>YEAR(Table1[[#This Row],[Order_Date]])</f>
        <v>2024</v>
      </c>
      <c r="Q2895" t="str">
        <f>"Q"&amp;ROUNDUP(MONTH(Table1[[#This Row],[Order_Date]])/3,0)</f>
        <v>Q3</v>
      </c>
    </row>
    <row r="2896" spans="1:17" x14ac:dyDescent="0.25">
      <c r="A2896" t="s">
        <v>4654</v>
      </c>
      <c r="B2896" t="s">
        <v>2612</v>
      </c>
      <c r="C2896" t="s">
        <v>3502</v>
      </c>
      <c r="D2896" t="s">
        <v>13</v>
      </c>
      <c r="E2896" t="str">
        <f>_xlfn.XLOOKUP(Table1[[#This Row],[Product_ID]],[1]!Table1[Product_ID],[1]!Table1[Product_Name])</f>
        <v>Beauty Product 1</v>
      </c>
      <c r="F2896" t="str">
        <f>_xlfn.XLOOKUP(Table1[[#This Row],[Product_ID]],[1]!Table1[Product_ID],[1]!Table1[Category])</f>
        <v>Beauty</v>
      </c>
      <c r="G2896">
        <f>_xlfn.XLOOKUP(Table1[[#This Row],[Product_ID]],[1]!Table1[Product_ID],[1]!Table1[Unit_Price])</f>
        <v>1891</v>
      </c>
      <c r="H2896">
        <f>_xlfn.XLOOKUP(Table1[[#This Row],[Product_ID]],[1]!Table1[Product_ID],[1]!Table1[Cost])</f>
        <v>945.5</v>
      </c>
      <c r="I2896">
        <v>2</v>
      </c>
      <c r="J2896">
        <v>20</v>
      </c>
      <c r="K2896">
        <f>Table1[[#This Row],[Quantity]]*Table1[[#This Row],[Unit_Price]]</f>
        <v>3782</v>
      </c>
      <c r="L2896">
        <f>Table1[[#This Row],[Quantity]]*Table1[[#This Row],[Cost]]</f>
        <v>1891</v>
      </c>
      <c r="M2896">
        <f>Table1[[#This Row],[Sales]]-Table1[[#This Row],[Total_Cost]]</f>
        <v>1891</v>
      </c>
      <c r="N2896" s="1">
        <f>Table1[[#This Row],[Profit]]/Table1[[#This Row],[Sales]]</f>
        <v>0.5</v>
      </c>
      <c r="O2896" t="str">
        <f>TEXT(Table1[[#This Row],[Order_Date]],"mmmm")</f>
        <v>September</v>
      </c>
      <c r="P2896">
        <f>YEAR(Table1[[#This Row],[Order_Date]])</f>
        <v>2025</v>
      </c>
      <c r="Q2896" t="str">
        <f>"Q"&amp;ROUNDUP(MONTH(Table1[[#This Row],[Order_Date]])/3,0)</f>
        <v>Q3</v>
      </c>
    </row>
    <row r="2897" spans="1:17" x14ac:dyDescent="0.25">
      <c r="A2897" t="s">
        <v>4655</v>
      </c>
      <c r="B2897" t="s">
        <v>1169</v>
      </c>
      <c r="C2897" t="s">
        <v>4191</v>
      </c>
      <c r="D2897" t="s">
        <v>21</v>
      </c>
      <c r="E2897" t="str">
        <f>_xlfn.XLOOKUP(Table1[[#This Row],[Product_ID]],[1]!Table1[Product_ID],[1]!Table1[Product_Name])</f>
        <v>Electronics Product 77</v>
      </c>
      <c r="F2897" t="str">
        <f>_xlfn.XLOOKUP(Table1[[#This Row],[Product_ID]],[1]!Table1[Product_ID],[1]!Table1[Category])</f>
        <v>Electronics</v>
      </c>
      <c r="G2897">
        <f>_xlfn.XLOOKUP(Table1[[#This Row],[Product_ID]],[1]!Table1[Product_ID],[1]!Table1[Unit_Price])</f>
        <v>42787</v>
      </c>
      <c r="H2897">
        <f>_xlfn.XLOOKUP(Table1[[#This Row],[Product_ID]],[1]!Table1[Product_ID],[1]!Table1[Cost])</f>
        <v>29950.9</v>
      </c>
      <c r="I2897">
        <v>5</v>
      </c>
      <c r="J2897">
        <v>5</v>
      </c>
      <c r="K2897">
        <f>Table1[[#This Row],[Quantity]]*Table1[[#This Row],[Unit_Price]]</f>
        <v>213935</v>
      </c>
      <c r="L2897">
        <f>Table1[[#This Row],[Quantity]]*Table1[[#This Row],[Cost]]</f>
        <v>149754.5</v>
      </c>
      <c r="M2897">
        <f>Table1[[#This Row],[Sales]]-Table1[[#This Row],[Total_Cost]]</f>
        <v>64180.5</v>
      </c>
      <c r="N2897" s="1">
        <f>Table1[[#This Row],[Profit]]/Table1[[#This Row],[Sales]]</f>
        <v>0.3</v>
      </c>
      <c r="O2897" t="str">
        <f>TEXT(Table1[[#This Row],[Order_Date]],"mmmm")</f>
        <v>January</v>
      </c>
      <c r="P2897">
        <f>YEAR(Table1[[#This Row],[Order_Date]])</f>
        <v>2024</v>
      </c>
      <c r="Q2897" t="str">
        <f>"Q"&amp;ROUNDUP(MONTH(Table1[[#This Row],[Order_Date]])/3,0)</f>
        <v>Q1</v>
      </c>
    </row>
    <row r="2898" spans="1:17" x14ac:dyDescent="0.25">
      <c r="A2898" t="s">
        <v>4656</v>
      </c>
      <c r="B2898" t="s">
        <v>697</v>
      </c>
      <c r="C2898" t="s">
        <v>160</v>
      </c>
      <c r="D2898" t="s">
        <v>157</v>
      </c>
      <c r="E2898" t="str">
        <f>_xlfn.XLOOKUP(Table1[[#This Row],[Product_ID]],[1]!Table1[Product_ID],[1]!Table1[Product_Name])</f>
        <v>Sports Product 89</v>
      </c>
      <c r="F2898" t="str">
        <f>_xlfn.XLOOKUP(Table1[[#This Row],[Product_ID]],[1]!Table1[Product_ID],[1]!Table1[Category])</f>
        <v>Sports</v>
      </c>
      <c r="G2898">
        <f>_xlfn.XLOOKUP(Table1[[#This Row],[Product_ID]],[1]!Table1[Product_ID],[1]!Table1[Unit_Price])</f>
        <v>2956</v>
      </c>
      <c r="H2898">
        <f>_xlfn.XLOOKUP(Table1[[#This Row],[Product_ID]],[1]!Table1[Product_ID],[1]!Table1[Cost])</f>
        <v>1478</v>
      </c>
      <c r="I2898">
        <v>4</v>
      </c>
      <c r="J2898">
        <v>15</v>
      </c>
      <c r="K2898">
        <f>Table1[[#This Row],[Quantity]]*Table1[[#This Row],[Unit_Price]]</f>
        <v>11824</v>
      </c>
      <c r="L2898">
        <f>Table1[[#This Row],[Quantity]]*Table1[[#This Row],[Cost]]</f>
        <v>5912</v>
      </c>
      <c r="M2898">
        <f>Table1[[#This Row],[Sales]]-Table1[[#This Row],[Total_Cost]]</f>
        <v>5912</v>
      </c>
      <c r="N2898" s="1">
        <f>Table1[[#This Row],[Profit]]/Table1[[#This Row],[Sales]]</f>
        <v>0.5</v>
      </c>
      <c r="O2898" t="str">
        <f>TEXT(Table1[[#This Row],[Order_Date]],"mmmm")</f>
        <v>January</v>
      </c>
      <c r="P2898">
        <f>YEAR(Table1[[#This Row],[Order_Date]])</f>
        <v>2025</v>
      </c>
      <c r="Q2898" t="str">
        <f>"Q"&amp;ROUNDUP(MONTH(Table1[[#This Row],[Order_Date]])/3,0)</f>
        <v>Q1</v>
      </c>
    </row>
    <row r="2899" spans="1:17" x14ac:dyDescent="0.25">
      <c r="A2899" t="s">
        <v>4657</v>
      </c>
      <c r="B2899" t="s">
        <v>489</v>
      </c>
      <c r="C2899" t="s">
        <v>1919</v>
      </c>
      <c r="D2899" t="s">
        <v>476</v>
      </c>
      <c r="E2899" t="str">
        <f>_xlfn.XLOOKUP(Table1[[#This Row],[Product_ID]],[1]!Table1[Product_ID],[1]!Table1[Product_Name])</f>
        <v>Electronics Product 22</v>
      </c>
      <c r="F2899" t="str">
        <f>_xlfn.XLOOKUP(Table1[[#This Row],[Product_ID]],[1]!Table1[Product_ID],[1]!Table1[Category])</f>
        <v>Electronics</v>
      </c>
      <c r="G2899">
        <f>_xlfn.XLOOKUP(Table1[[#This Row],[Product_ID]],[1]!Table1[Product_ID],[1]!Table1[Unit_Price])</f>
        <v>48755</v>
      </c>
      <c r="H2899">
        <f>_xlfn.XLOOKUP(Table1[[#This Row],[Product_ID]],[1]!Table1[Product_ID],[1]!Table1[Cost])</f>
        <v>29253</v>
      </c>
      <c r="I2899">
        <v>5</v>
      </c>
      <c r="J2899">
        <v>10</v>
      </c>
      <c r="K2899">
        <f>Table1[[#This Row],[Quantity]]*Table1[[#This Row],[Unit_Price]]</f>
        <v>243775</v>
      </c>
      <c r="L2899">
        <f>Table1[[#This Row],[Quantity]]*Table1[[#This Row],[Cost]]</f>
        <v>146265</v>
      </c>
      <c r="M2899">
        <f>Table1[[#This Row],[Sales]]-Table1[[#This Row],[Total_Cost]]</f>
        <v>97510</v>
      </c>
      <c r="N2899" s="1">
        <f>Table1[[#This Row],[Profit]]/Table1[[#This Row],[Sales]]</f>
        <v>0.4</v>
      </c>
      <c r="O2899" t="str">
        <f>TEXT(Table1[[#This Row],[Order_Date]],"mmmm")</f>
        <v>April</v>
      </c>
      <c r="P2899">
        <f>YEAR(Table1[[#This Row],[Order_Date]])</f>
        <v>2024</v>
      </c>
      <c r="Q2899" t="str">
        <f>"Q"&amp;ROUNDUP(MONTH(Table1[[#This Row],[Order_Date]])/3,0)</f>
        <v>Q2</v>
      </c>
    </row>
    <row r="2900" spans="1:17" x14ac:dyDescent="0.25">
      <c r="A2900" t="s">
        <v>4658</v>
      </c>
      <c r="B2900" t="s">
        <v>724</v>
      </c>
      <c r="C2900" t="s">
        <v>516</v>
      </c>
      <c r="D2900" t="s">
        <v>25</v>
      </c>
      <c r="E2900" t="str">
        <f>_xlfn.XLOOKUP(Table1[[#This Row],[Product_ID]],[1]!Table1[Product_ID],[1]!Table1[Product_Name])</f>
        <v>Sports Product 7</v>
      </c>
      <c r="F2900" t="str">
        <f>_xlfn.XLOOKUP(Table1[[#This Row],[Product_ID]],[1]!Table1[Product_ID],[1]!Table1[Category])</f>
        <v>Sports</v>
      </c>
      <c r="G2900">
        <f>_xlfn.XLOOKUP(Table1[[#This Row],[Product_ID]],[1]!Table1[Product_ID],[1]!Table1[Unit_Price])</f>
        <v>5469</v>
      </c>
      <c r="H2900">
        <f>_xlfn.XLOOKUP(Table1[[#This Row],[Product_ID]],[1]!Table1[Product_ID],[1]!Table1[Cost])</f>
        <v>3281.4</v>
      </c>
      <c r="I2900">
        <v>3</v>
      </c>
      <c r="J2900">
        <v>10</v>
      </c>
      <c r="K2900">
        <f>Table1[[#This Row],[Quantity]]*Table1[[#This Row],[Unit_Price]]</f>
        <v>16407</v>
      </c>
      <c r="L2900">
        <f>Table1[[#This Row],[Quantity]]*Table1[[#This Row],[Cost]]</f>
        <v>9844.2000000000007</v>
      </c>
      <c r="M2900">
        <f>Table1[[#This Row],[Sales]]-Table1[[#This Row],[Total_Cost]]</f>
        <v>6562.7999999999993</v>
      </c>
      <c r="N2900" s="1">
        <f>Table1[[#This Row],[Profit]]/Table1[[#This Row],[Sales]]</f>
        <v>0.39999999999999997</v>
      </c>
      <c r="O2900" t="str">
        <f>TEXT(Table1[[#This Row],[Order_Date]],"mmmm")</f>
        <v>October</v>
      </c>
      <c r="P2900">
        <f>YEAR(Table1[[#This Row],[Order_Date]])</f>
        <v>2024</v>
      </c>
      <c r="Q2900" t="str">
        <f>"Q"&amp;ROUNDUP(MONTH(Table1[[#This Row],[Order_Date]])/3,0)</f>
        <v>Q4</v>
      </c>
    </row>
    <row r="2901" spans="1:17" x14ac:dyDescent="0.25">
      <c r="A2901" t="s">
        <v>4659</v>
      </c>
      <c r="B2901" t="s">
        <v>262</v>
      </c>
      <c r="C2901" t="s">
        <v>3007</v>
      </c>
      <c r="D2901" t="s">
        <v>41</v>
      </c>
      <c r="E2901" t="str">
        <f>_xlfn.XLOOKUP(Table1[[#This Row],[Product_ID]],[1]!Table1[Product_ID],[1]!Table1[Product_Name])</f>
        <v>Clothing Product 86</v>
      </c>
      <c r="F2901" t="str">
        <f>_xlfn.XLOOKUP(Table1[[#This Row],[Product_ID]],[1]!Table1[Product_ID],[1]!Table1[Category])</f>
        <v>Clothing</v>
      </c>
      <c r="G2901">
        <f>_xlfn.XLOOKUP(Table1[[#This Row],[Product_ID]],[1]!Table1[Product_ID],[1]!Table1[Unit_Price])</f>
        <v>3333</v>
      </c>
      <c r="H2901">
        <f>_xlfn.XLOOKUP(Table1[[#This Row],[Product_ID]],[1]!Table1[Product_ID],[1]!Table1[Cost])</f>
        <v>2333.1</v>
      </c>
      <c r="I2901">
        <v>2</v>
      </c>
      <c r="J2901">
        <v>20</v>
      </c>
      <c r="K2901">
        <f>Table1[[#This Row],[Quantity]]*Table1[[#This Row],[Unit_Price]]</f>
        <v>6666</v>
      </c>
      <c r="L2901">
        <f>Table1[[#This Row],[Quantity]]*Table1[[#This Row],[Cost]]</f>
        <v>4666.2</v>
      </c>
      <c r="M2901">
        <f>Table1[[#This Row],[Sales]]-Table1[[#This Row],[Total_Cost]]</f>
        <v>1999.8000000000002</v>
      </c>
      <c r="N2901" s="1">
        <f>Table1[[#This Row],[Profit]]/Table1[[#This Row],[Sales]]</f>
        <v>0.30000000000000004</v>
      </c>
      <c r="O2901" t="str">
        <f>TEXT(Table1[[#This Row],[Order_Date]],"mmmm")</f>
        <v>April</v>
      </c>
      <c r="P2901">
        <f>YEAR(Table1[[#This Row],[Order_Date]])</f>
        <v>2025</v>
      </c>
      <c r="Q2901" t="str">
        <f>"Q"&amp;ROUNDUP(MONTH(Table1[[#This Row],[Order_Date]])/3,0)</f>
        <v>Q2</v>
      </c>
    </row>
    <row r="2902" spans="1:17" x14ac:dyDescent="0.25">
      <c r="A2902" t="s">
        <v>4660</v>
      </c>
      <c r="B2902" t="s">
        <v>306</v>
      </c>
      <c r="C2902" t="s">
        <v>689</v>
      </c>
      <c r="D2902" t="s">
        <v>119</v>
      </c>
      <c r="E2902" t="str">
        <f>_xlfn.XLOOKUP(Table1[[#This Row],[Product_ID]],[1]!Table1[Product_ID],[1]!Table1[Product_Name])</f>
        <v>Electronics Product 56</v>
      </c>
      <c r="F2902" t="str">
        <f>_xlfn.XLOOKUP(Table1[[#This Row],[Product_ID]],[1]!Table1[Product_ID],[1]!Table1[Category])</f>
        <v>Electronics</v>
      </c>
      <c r="G2902">
        <f>_xlfn.XLOOKUP(Table1[[#This Row],[Product_ID]],[1]!Table1[Product_ID],[1]!Table1[Unit_Price])</f>
        <v>18900</v>
      </c>
      <c r="H2902">
        <f>_xlfn.XLOOKUP(Table1[[#This Row],[Product_ID]],[1]!Table1[Product_ID],[1]!Table1[Cost])</f>
        <v>9450</v>
      </c>
      <c r="I2902">
        <v>4</v>
      </c>
      <c r="J2902">
        <v>20</v>
      </c>
      <c r="K2902">
        <f>Table1[[#This Row],[Quantity]]*Table1[[#This Row],[Unit_Price]]</f>
        <v>75600</v>
      </c>
      <c r="L2902">
        <f>Table1[[#This Row],[Quantity]]*Table1[[#This Row],[Cost]]</f>
        <v>37800</v>
      </c>
      <c r="M2902">
        <f>Table1[[#This Row],[Sales]]-Table1[[#This Row],[Total_Cost]]</f>
        <v>37800</v>
      </c>
      <c r="N2902" s="1">
        <f>Table1[[#This Row],[Profit]]/Table1[[#This Row],[Sales]]</f>
        <v>0.5</v>
      </c>
      <c r="O2902" t="str">
        <f>TEXT(Table1[[#This Row],[Order_Date]],"mmmm")</f>
        <v>January</v>
      </c>
      <c r="P2902">
        <f>YEAR(Table1[[#This Row],[Order_Date]])</f>
        <v>2024</v>
      </c>
      <c r="Q2902" t="str">
        <f>"Q"&amp;ROUNDUP(MONTH(Table1[[#This Row],[Order_Date]])/3,0)</f>
        <v>Q1</v>
      </c>
    </row>
    <row r="2903" spans="1:17" x14ac:dyDescent="0.25">
      <c r="A2903" t="s">
        <v>4661</v>
      </c>
      <c r="B2903" t="s">
        <v>268</v>
      </c>
      <c r="C2903" t="s">
        <v>508</v>
      </c>
      <c r="D2903" t="s">
        <v>131</v>
      </c>
      <c r="E2903" t="str">
        <f>_xlfn.XLOOKUP(Table1[[#This Row],[Product_ID]],[1]!Table1[Product_ID],[1]!Table1[Product_Name])</f>
        <v>Sports Product 50</v>
      </c>
      <c r="F2903" t="str">
        <f>_xlfn.XLOOKUP(Table1[[#This Row],[Product_ID]],[1]!Table1[Product_ID],[1]!Table1[Category])</f>
        <v>Sports</v>
      </c>
      <c r="G2903">
        <f>_xlfn.XLOOKUP(Table1[[#This Row],[Product_ID]],[1]!Table1[Product_ID],[1]!Table1[Unit_Price])</f>
        <v>10475</v>
      </c>
      <c r="H2903">
        <f>_xlfn.XLOOKUP(Table1[[#This Row],[Product_ID]],[1]!Table1[Product_ID],[1]!Table1[Cost])</f>
        <v>7332.5</v>
      </c>
      <c r="I2903">
        <v>4</v>
      </c>
      <c r="J2903">
        <v>0</v>
      </c>
      <c r="K2903">
        <f>Table1[[#This Row],[Quantity]]*Table1[[#This Row],[Unit_Price]]</f>
        <v>41900</v>
      </c>
      <c r="L2903">
        <f>Table1[[#This Row],[Quantity]]*Table1[[#This Row],[Cost]]</f>
        <v>29330</v>
      </c>
      <c r="M2903">
        <f>Table1[[#This Row],[Sales]]-Table1[[#This Row],[Total_Cost]]</f>
        <v>12570</v>
      </c>
      <c r="N2903" s="1">
        <f>Table1[[#This Row],[Profit]]/Table1[[#This Row],[Sales]]</f>
        <v>0.3</v>
      </c>
      <c r="O2903" t="str">
        <f>TEXT(Table1[[#This Row],[Order_Date]],"mmmm")</f>
        <v>April</v>
      </c>
      <c r="P2903">
        <f>YEAR(Table1[[#This Row],[Order_Date]])</f>
        <v>2024</v>
      </c>
      <c r="Q2903" t="str">
        <f>"Q"&amp;ROUNDUP(MONTH(Table1[[#This Row],[Order_Date]])/3,0)</f>
        <v>Q2</v>
      </c>
    </row>
    <row r="2904" spans="1:17" x14ac:dyDescent="0.25">
      <c r="A2904" t="s">
        <v>4662</v>
      </c>
      <c r="B2904" t="s">
        <v>4663</v>
      </c>
      <c r="C2904" t="s">
        <v>1437</v>
      </c>
      <c r="D2904" t="s">
        <v>77</v>
      </c>
      <c r="E2904" t="str">
        <f>_xlfn.XLOOKUP(Table1[[#This Row],[Product_ID]],[1]!Table1[Product_ID],[1]!Table1[Product_Name])</f>
        <v>Sports Product 83</v>
      </c>
      <c r="F2904" t="str">
        <f>_xlfn.XLOOKUP(Table1[[#This Row],[Product_ID]],[1]!Table1[Product_ID],[1]!Table1[Category])</f>
        <v>Sports</v>
      </c>
      <c r="G2904">
        <f>_xlfn.XLOOKUP(Table1[[#This Row],[Product_ID]],[1]!Table1[Product_ID],[1]!Table1[Unit_Price])</f>
        <v>5842</v>
      </c>
      <c r="H2904">
        <f>_xlfn.XLOOKUP(Table1[[#This Row],[Product_ID]],[1]!Table1[Product_ID],[1]!Table1[Cost])</f>
        <v>3505.2</v>
      </c>
      <c r="I2904">
        <v>3</v>
      </c>
      <c r="J2904">
        <v>5</v>
      </c>
      <c r="K2904">
        <f>Table1[[#This Row],[Quantity]]*Table1[[#This Row],[Unit_Price]]</f>
        <v>17526</v>
      </c>
      <c r="L2904">
        <f>Table1[[#This Row],[Quantity]]*Table1[[#This Row],[Cost]]</f>
        <v>10515.599999999999</v>
      </c>
      <c r="M2904">
        <f>Table1[[#This Row],[Sales]]-Table1[[#This Row],[Total_Cost]]</f>
        <v>7010.4000000000015</v>
      </c>
      <c r="N2904" s="1">
        <f>Table1[[#This Row],[Profit]]/Table1[[#This Row],[Sales]]</f>
        <v>0.40000000000000008</v>
      </c>
      <c r="O2904" t="str">
        <f>TEXT(Table1[[#This Row],[Order_Date]],"mmmm")</f>
        <v>May</v>
      </c>
      <c r="P2904">
        <f>YEAR(Table1[[#This Row],[Order_Date]])</f>
        <v>2025</v>
      </c>
      <c r="Q2904" t="str">
        <f>"Q"&amp;ROUNDUP(MONTH(Table1[[#This Row],[Order_Date]])/3,0)</f>
        <v>Q2</v>
      </c>
    </row>
    <row r="2905" spans="1:17" x14ac:dyDescent="0.25">
      <c r="A2905" t="s">
        <v>4664</v>
      </c>
      <c r="B2905" t="s">
        <v>3701</v>
      </c>
      <c r="C2905" t="s">
        <v>253</v>
      </c>
      <c r="D2905" t="s">
        <v>373</v>
      </c>
      <c r="E2905" t="str">
        <f>_xlfn.XLOOKUP(Table1[[#This Row],[Product_ID]],[1]!Table1[Product_ID],[1]!Table1[Product_Name])</f>
        <v>Sports Product 26</v>
      </c>
      <c r="F2905" t="str">
        <f>_xlfn.XLOOKUP(Table1[[#This Row],[Product_ID]],[1]!Table1[Product_ID],[1]!Table1[Category])</f>
        <v>Sports</v>
      </c>
      <c r="G2905">
        <f>_xlfn.XLOOKUP(Table1[[#This Row],[Product_ID]],[1]!Table1[Product_ID],[1]!Table1[Unit_Price])</f>
        <v>4882</v>
      </c>
      <c r="H2905">
        <f>_xlfn.XLOOKUP(Table1[[#This Row],[Product_ID]],[1]!Table1[Product_ID],[1]!Table1[Cost])</f>
        <v>2929.2</v>
      </c>
      <c r="I2905">
        <v>5</v>
      </c>
      <c r="J2905">
        <v>5</v>
      </c>
      <c r="K2905">
        <f>Table1[[#This Row],[Quantity]]*Table1[[#This Row],[Unit_Price]]</f>
        <v>24410</v>
      </c>
      <c r="L2905">
        <f>Table1[[#This Row],[Quantity]]*Table1[[#This Row],[Cost]]</f>
        <v>14646</v>
      </c>
      <c r="M2905">
        <f>Table1[[#This Row],[Sales]]-Table1[[#This Row],[Total_Cost]]</f>
        <v>9764</v>
      </c>
      <c r="N2905" s="1">
        <f>Table1[[#This Row],[Profit]]/Table1[[#This Row],[Sales]]</f>
        <v>0.4</v>
      </c>
      <c r="O2905" t="str">
        <f>TEXT(Table1[[#This Row],[Order_Date]],"mmmm")</f>
        <v>December</v>
      </c>
      <c r="P2905">
        <f>YEAR(Table1[[#This Row],[Order_Date]])</f>
        <v>2024</v>
      </c>
      <c r="Q2905" t="str">
        <f>"Q"&amp;ROUNDUP(MONTH(Table1[[#This Row],[Order_Date]])/3,0)</f>
        <v>Q4</v>
      </c>
    </row>
    <row r="2906" spans="1:17" x14ac:dyDescent="0.25">
      <c r="A2906" t="s">
        <v>4665</v>
      </c>
      <c r="B2906" t="s">
        <v>3200</v>
      </c>
      <c r="C2906" t="s">
        <v>2912</v>
      </c>
      <c r="D2906" t="s">
        <v>570</v>
      </c>
      <c r="E2906" t="str">
        <f>_xlfn.XLOOKUP(Table1[[#This Row],[Product_ID]],[1]!Table1[Product_ID],[1]!Table1[Product_Name])</f>
        <v>Electronics Product 87</v>
      </c>
      <c r="F2906" t="str">
        <f>_xlfn.XLOOKUP(Table1[[#This Row],[Product_ID]],[1]!Table1[Product_ID],[1]!Table1[Category])</f>
        <v>Electronics</v>
      </c>
      <c r="G2906">
        <f>_xlfn.XLOOKUP(Table1[[#This Row],[Product_ID]],[1]!Table1[Product_ID],[1]!Table1[Unit_Price])</f>
        <v>25216</v>
      </c>
      <c r="H2906">
        <f>_xlfn.XLOOKUP(Table1[[#This Row],[Product_ID]],[1]!Table1[Product_ID],[1]!Table1[Cost])</f>
        <v>17651.2</v>
      </c>
      <c r="I2906">
        <v>4</v>
      </c>
      <c r="J2906">
        <v>0</v>
      </c>
      <c r="K2906">
        <f>Table1[[#This Row],[Quantity]]*Table1[[#This Row],[Unit_Price]]</f>
        <v>100864</v>
      </c>
      <c r="L2906">
        <f>Table1[[#This Row],[Quantity]]*Table1[[#This Row],[Cost]]</f>
        <v>70604.800000000003</v>
      </c>
      <c r="M2906">
        <f>Table1[[#This Row],[Sales]]-Table1[[#This Row],[Total_Cost]]</f>
        <v>30259.199999999997</v>
      </c>
      <c r="N2906" s="1">
        <f>Table1[[#This Row],[Profit]]/Table1[[#This Row],[Sales]]</f>
        <v>0.3</v>
      </c>
      <c r="O2906" t="str">
        <f>TEXT(Table1[[#This Row],[Order_Date]],"mmmm")</f>
        <v>July</v>
      </c>
      <c r="P2906">
        <f>YEAR(Table1[[#This Row],[Order_Date]])</f>
        <v>2024</v>
      </c>
      <c r="Q2906" t="str">
        <f>"Q"&amp;ROUNDUP(MONTH(Table1[[#This Row],[Order_Date]])/3,0)</f>
        <v>Q3</v>
      </c>
    </row>
    <row r="2907" spans="1:17" x14ac:dyDescent="0.25">
      <c r="A2907" t="s">
        <v>4666</v>
      </c>
      <c r="B2907" t="s">
        <v>4289</v>
      </c>
      <c r="C2907" t="s">
        <v>3160</v>
      </c>
      <c r="D2907" t="s">
        <v>908</v>
      </c>
      <c r="E2907" t="str">
        <f>_xlfn.XLOOKUP(Table1[[#This Row],[Product_ID]],[1]!Table1[Product_ID],[1]!Table1[Product_Name])</f>
        <v>Beauty Product 41</v>
      </c>
      <c r="F2907" t="str">
        <f>_xlfn.XLOOKUP(Table1[[#This Row],[Product_ID]],[1]!Table1[Product_ID],[1]!Table1[Category])</f>
        <v>Beauty</v>
      </c>
      <c r="G2907">
        <f>_xlfn.XLOOKUP(Table1[[#This Row],[Product_ID]],[1]!Table1[Product_ID],[1]!Table1[Unit_Price])</f>
        <v>2433</v>
      </c>
      <c r="H2907">
        <f>_xlfn.XLOOKUP(Table1[[#This Row],[Product_ID]],[1]!Table1[Product_ID],[1]!Table1[Cost])</f>
        <v>1216.5</v>
      </c>
      <c r="I2907">
        <v>3</v>
      </c>
      <c r="J2907">
        <v>0</v>
      </c>
      <c r="K2907">
        <f>Table1[[#This Row],[Quantity]]*Table1[[#This Row],[Unit_Price]]</f>
        <v>7299</v>
      </c>
      <c r="L2907">
        <f>Table1[[#This Row],[Quantity]]*Table1[[#This Row],[Cost]]</f>
        <v>3649.5</v>
      </c>
      <c r="M2907">
        <f>Table1[[#This Row],[Sales]]-Table1[[#This Row],[Total_Cost]]</f>
        <v>3649.5</v>
      </c>
      <c r="N2907" s="1">
        <f>Table1[[#This Row],[Profit]]/Table1[[#This Row],[Sales]]</f>
        <v>0.5</v>
      </c>
      <c r="O2907" t="str">
        <f>TEXT(Table1[[#This Row],[Order_Date]],"mmmm")</f>
        <v>March</v>
      </c>
      <c r="P2907">
        <f>YEAR(Table1[[#This Row],[Order_Date]])</f>
        <v>2024</v>
      </c>
      <c r="Q2907" t="str">
        <f>"Q"&amp;ROUNDUP(MONTH(Table1[[#This Row],[Order_Date]])/3,0)</f>
        <v>Q1</v>
      </c>
    </row>
    <row r="2908" spans="1:17" x14ac:dyDescent="0.25">
      <c r="A2908" t="s">
        <v>4667</v>
      </c>
      <c r="B2908" t="s">
        <v>4003</v>
      </c>
      <c r="C2908" t="s">
        <v>403</v>
      </c>
      <c r="D2908" t="s">
        <v>49</v>
      </c>
      <c r="E2908" t="str">
        <f>_xlfn.XLOOKUP(Table1[[#This Row],[Product_ID]],[1]!Table1[Product_ID],[1]!Table1[Product_Name])</f>
        <v>Sports Product 65</v>
      </c>
      <c r="F2908" t="str">
        <f>_xlfn.XLOOKUP(Table1[[#This Row],[Product_ID]],[1]!Table1[Product_ID],[1]!Table1[Category])</f>
        <v>Sports</v>
      </c>
      <c r="G2908">
        <f>_xlfn.XLOOKUP(Table1[[#This Row],[Product_ID]],[1]!Table1[Product_ID],[1]!Table1[Unit_Price])</f>
        <v>4421</v>
      </c>
      <c r="H2908">
        <f>_xlfn.XLOOKUP(Table1[[#This Row],[Product_ID]],[1]!Table1[Product_ID],[1]!Table1[Cost])</f>
        <v>3094.7</v>
      </c>
      <c r="I2908">
        <v>4</v>
      </c>
      <c r="J2908">
        <v>10</v>
      </c>
      <c r="K2908">
        <f>Table1[[#This Row],[Quantity]]*Table1[[#This Row],[Unit_Price]]</f>
        <v>17684</v>
      </c>
      <c r="L2908">
        <f>Table1[[#This Row],[Quantity]]*Table1[[#This Row],[Cost]]</f>
        <v>12378.8</v>
      </c>
      <c r="M2908">
        <f>Table1[[#This Row],[Sales]]-Table1[[#This Row],[Total_Cost]]</f>
        <v>5305.2000000000007</v>
      </c>
      <c r="N2908" s="1">
        <f>Table1[[#This Row],[Profit]]/Table1[[#This Row],[Sales]]</f>
        <v>0.30000000000000004</v>
      </c>
      <c r="O2908" t="str">
        <f>TEXT(Table1[[#This Row],[Order_Date]],"mmmm")</f>
        <v>October</v>
      </c>
      <c r="P2908">
        <f>YEAR(Table1[[#This Row],[Order_Date]])</f>
        <v>2025</v>
      </c>
      <c r="Q2908" t="str">
        <f>"Q"&amp;ROUNDUP(MONTH(Table1[[#This Row],[Order_Date]])/3,0)</f>
        <v>Q4</v>
      </c>
    </row>
    <row r="2909" spans="1:17" x14ac:dyDescent="0.25">
      <c r="A2909" t="s">
        <v>4668</v>
      </c>
      <c r="B2909" t="s">
        <v>2314</v>
      </c>
      <c r="C2909" t="s">
        <v>3340</v>
      </c>
      <c r="D2909" t="s">
        <v>164</v>
      </c>
      <c r="E2909" t="str">
        <f>_xlfn.XLOOKUP(Table1[[#This Row],[Product_ID]],[1]!Table1[Product_ID],[1]!Table1[Product_Name])</f>
        <v>Home &amp; Kitchen Product 11</v>
      </c>
      <c r="F2909" t="str">
        <f>_xlfn.XLOOKUP(Table1[[#This Row],[Product_ID]],[1]!Table1[Product_ID],[1]!Table1[Category])</f>
        <v>Home &amp; Kitchen</v>
      </c>
      <c r="G2909">
        <f>_xlfn.XLOOKUP(Table1[[#This Row],[Product_ID]],[1]!Table1[Product_ID],[1]!Table1[Unit_Price])</f>
        <v>4339</v>
      </c>
      <c r="H2909">
        <f>_xlfn.XLOOKUP(Table1[[#This Row],[Product_ID]],[1]!Table1[Product_ID],[1]!Table1[Cost])</f>
        <v>2169.5</v>
      </c>
      <c r="I2909">
        <v>3</v>
      </c>
      <c r="J2909">
        <v>0</v>
      </c>
      <c r="K2909">
        <f>Table1[[#This Row],[Quantity]]*Table1[[#This Row],[Unit_Price]]</f>
        <v>13017</v>
      </c>
      <c r="L2909">
        <f>Table1[[#This Row],[Quantity]]*Table1[[#This Row],[Cost]]</f>
        <v>6508.5</v>
      </c>
      <c r="M2909">
        <f>Table1[[#This Row],[Sales]]-Table1[[#This Row],[Total_Cost]]</f>
        <v>6508.5</v>
      </c>
      <c r="N2909" s="1">
        <f>Table1[[#This Row],[Profit]]/Table1[[#This Row],[Sales]]</f>
        <v>0.5</v>
      </c>
      <c r="O2909" t="str">
        <f>TEXT(Table1[[#This Row],[Order_Date]],"mmmm")</f>
        <v>February</v>
      </c>
      <c r="P2909">
        <f>YEAR(Table1[[#This Row],[Order_Date]])</f>
        <v>2025</v>
      </c>
      <c r="Q2909" t="str">
        <f>"Q"&amp;ROUNDUP(MONTH(Table1[[#This Row],[Order_Date]])/3,0)</f>
        <v>Q1</v>
      </c>
    </row>
    <row r="2910" spans="1:17" x14ac:dyDescent="0.25">
      <c r="A2910" t="s">
        <v>4669</v>
      </c>
      <c r="B2910" t="s">
        <v>3147</v>
      </c>
      <c r="C2910" t="s">
        <v>3281</v>
      </c>
      <c r="D2910" t="s">
        <v>471</v>
      </c>
      <c r="E2910" t="str">
        <f>_xlfn.XLOOKUP(Table1[[#This Row],[Product_ID]],[1]!Table1[Product_ID],[1]!Table1[Product_Name])</f>
        <v>Sports Product 66</v>
      </c>
      <c r="F2910" t="str">
        <f>_xlfn.XLOOKUP(Table1[[#This Row],[Product_ID]],[1]!Table1[Product_ID],[1]!Table1[Category])</f>
        <v>Sports</v>
      </c>
      <c r="G2910">
        <f>_xlfn.XLOOKUP(Table1[[#This Row],[Product_ID]],[1]!Table1[Product_ID],[1]!Table1[Unit_Price])</f>
        <v>4711</v>
      </c>
      <c r="H2910">
        <f>_xlfn.XLOOKUP(Table1[[#This Row],[Product_ID]],[1]!Table1[Product_ID],[1]!Table1[Cost])</f>
        <v>2826.6</v>
      </c>
      <c r="I2910">
        <v>5</v>
      </c>
      <c r="J2910">
        <v>15</v>
      </c>
      <c r="K2910">
        <f>Table1[[#This Row],[Quantity]]*Table1[[#This Row],[Unit_Price]]</f>
        <v>23555</v>
      </c>
      <c r="L2910">
        <f>Table1[[#This Row],[Quantity]]*Table1[[#This Row],[Cost]]</f>
        <v>14133</v>
      </c>
      <c r="M2910">
        <f>Table1[[#This Row],[Sales]]-Table1[[#This Row],[Total_Cost]]</f>
        <v>9422</v>
      </c>
      <c r="N2910" s="1">
        <f>Table1[[#This Row],[Profit]]/Table1[[#This Row],[Sales]]</f>
        <v>0.4</v>
      </c>
      <c r="O2910" t="str">
        <f>TEXT(Table1[[#This Row],[Order_Date]],"mmmm")</f>
        <v>April</v>
      </c>
      <c r="P2910">
        <f>YEAR(Table1[[#This Row],[Order_Date]])</f>
        <v>2025</v>
      </c>
      <c r="Q2910" t="str">
        <f>"Q"&amp;ROUNDUP(MONTH(Table1[[#This Row],[Order_Date]])/3,0)</f>
        <v>Q2</v>
      </c>
    </row>
    <row r="2911" spans="1:17" x14ac:dyDescent="0.25">
      <c r="A2911" t="s">
        <v>4670</v>
      </c>
      <c r="B2911" t="s">
        <v>2179</v>
      </c>
      <c r="C2911" t="s">
        <v>387</v>
      </c>
      <c r="D2911" t="s">
        <v>33</v>
      </c>
      <c r="E2911" t="str">
        <f>_xlfn.XLOOKUP(Table1[[#This Row],[Product_ID]],[1]!Table1[Product_ID],[1]!Table1[Product_Name])</f>
        <v>Sports Product 88</v>
      </c>
      <c r="F2911" t="str">
        <f>_xlfn.XLOOKUP(Table1[[#This Row],[Product_ID]],[1]!Table1[Product_ID],[1]!Table1[Category])</f>
        <v>Sports</v>
      </c>
      <c r="G2911">
        <f>_xlfn.XLOOKUP(Table1[[#This Row],[Product_ID]],[1]!Table1[Product_ID],[1]!Table1[Unit_Price])</f>
        <v>11542</v>
      </c>
      <c r="H2911">
        <f>_xlfn.XLOOKUP(Table1[[#This Row],[Product_ID]],[1]!Table1[Product_ID],[1]!Table1[Cost])</f>
        <v>6925.2</v>
      </c>
      <c r="I2911">
        <v>5</v>
      </c>
      <c r="J2911">
        <v>0</v>
      </c>
      <c r="K2911">
        <f>Table1[[#This Row],[Quantity]]*Table1[[#This Row],[Unit_Price]]</f>
        <v>57710</v>
      </c>
      <c r="L2911">
        <f>Table1[[#This Row],[Quantity]]*Table1[[#This Row],[Cost]]</f>
        <v>34626</v>
      </c>
      <c r="M2911">
        <f>Table1[[#This Row],[Sales]]-Table1[[#This Row],[Total_Cost]]</f>
        <v>23084</v>
      </c>
      <c r="N2911" s="1">
        <f>Table1[[#This Row],[Profit]]/Table1[[#This Row],[Sales]]</f>
        <v>0.4</v>
      </c>
      <c r="O2911" t="str">
        <f>TEXT(Table1[[#This Row],[Order_Date]],"mmmm")</f>
        <v>July</v>
      </c>
      <c r="P2911">
        <f>YEAR(Table1[[#This Row],[Order_Date]])</f>
        <v>2024</v>
      </c>
      <c r="Q2911" t="str">
        <f>"Q"&amp;ROUNDUP(MONTH(Table1[[#This Row],[Order_Date]])/3,0)</f>
        <v>Q3</v>
      </c>
    </row>
    <row r="2912" spans="1:17" x14ac:dyDescent="0.25">
      <c r="A2912" t="s">
        <v>4671</v>
      </c>
      <c r="B2912" t="s">
        <v>2927</v>
      </c>
      <c r="C2912" t="s">
        <v>799</v>
      </c>
      <c r="D2912" t="s">
        <v>471</v>
      </c>
      <c r="E2912" t="str">
        <f>_xlfn.XLOOKUP(Table1[[#This Row],[Product_ID]],[1]!Table1[Product_ID],[1]!Table1[Product_Name])</f>
        <v>Sports Product 66</v>
      </c>
      <c r="F2912" t="str">
        <f>_xlfn.XLOOKUP(Table1[[#This Row],[Product_ID]],[1]!Table1[Product_ID],[1]!Table1[Category])</f>
        <v>Sports</v>
      </c>
      <c r="G2912">
        <f>_xlfn.XLOOKUP(Table1[[#This Row],[Product_ID]],[1]!Table1[Product_ID],[1]!Table1[Unit_Price])</f>
        <v>4711</v>
      </c>
      <c r="H2912">
        <f>_xlfn.XLOOKUP(Table1[[#This Row],[Product_ID]],[1]!Table1[Product_ID],[1]!Table1[Cost])</f>
        <v>2826.6</v>
      </c>
      <c r="I2912">
        <v>2</v>
      </c>
      <c r="J2912">
        <v>0</v>
      </c>
      <c r="K2912">
        <f>Table1[[#This Row],[Quantity]]*Table1[[#This Row],[Unit_Price]]</f>
        <v>9422</v>
      </c>
      <c r="L2912">
        <f>Table1[[#This Row],[Quantity]]*Table1[[#This Row],[Cost]]</f>
        <v>5653.2</v>
      </c>
      <c r="M2912">
        <f>Table1[[#This Row],[Sales]]-Table1[[#This Row],[Total_Cost]]</f>
        <v>3768.8</v>
      </c>
      <c r="N2912" s="1">
        <f>Table1[[#This Row],[Profit]]/Table1[[#This Row],[Sales]]</f>
        <v>0.4</v>
      </c>
      <c r="O2912" t="str">
        <f>TEXT(Table1[[#This Row],[Order_Date]],"mmmm")</f>
        <v>June</v>
      </c>
      <c r="P2912">
        <f>YEAR(Table1[[#This Row],[Order_Date]])</f>
        <v>2024</v>
      </c>
      <c r="Q2912" t="str">
        <f>"Q"&amp;ROUNDUP(MONTH(Table1[[#This Row],[Order_Date]])/3,0)</f>
        <v>Q2</v>
      </c>
    </row>
    <row r="2913" spans="1:17" x14ac:dyDescent="0.25">
      <c r="A2913" t="s">
        <v>4672</v>
      </c>
      <c r="B2913" t="s">
        <v>2452</v>
      </c>
      <c r="C2913" t="s">
        <v>1042</v>
      </c>
      <c r="D2913" t="s">
        <v>288</v>
      </c>
      <c r="E2913" t="str">
        <f>_xlfn.XLOOKUP(Table1[[#This Row],[Product_ID]],[1]!Table1[Product_ID],[1]!Table1[Product_Name])</f>
        <v>Clothing Product 81</v>
      </c>
      <c r="F2913" t="str">
        <f>_xlfn.XLOOKUP(Table1[[#This Row],[Product_ID]],[1]!Table1[Product_ID],[1]!Table1[Category])</f>
        <v>Clothing</v>
      </c>
      <c r="G2913">
        <f>_xlfn.XLOOKUP(Table1[[#This Row],[Product_ID]],[1]!Table1[Product_ID],[1]!Table1[Unit_Price])</f>
        <v>4046</v>
      </c>
      <c r="H2913">
        <f>_xlfn.XLOOKUP(Table1[[#This Row],[Product_ID]],[1]!Table1[Product_ID],[1]!Table1[Cost])</f>
        <v>2427.6</v>
      </c>
      <c r="I2913">
        <v>1</v>
      </c>
      <c r="J2913">
        <v>10</v>
      </c>
      <c r="K2913">
        <f>Table1[[#This Row],[Quantity]]*Table1[[#This Row],[Unit_Price]]</f>
        <v>4046</v>
      </c>
      <c r="L2913">
        <f>Table1[[#This Row],[Quantity]]*Table1[[#This Row],[Cost]]</f>
        <v>2427.6</v>
      </c>
      <c r="M2913">
        <f>Table1[[#This Row],[Sales]]-Table1[[#This Row],[Total_Cost]]</f>
        <v>1618.4</v>
      </c>
      <c r="N2913" s="1">
        <f>Table1[[#This Row],[Profit]]/Table1[[#This Row],[Sales]]</f>
        <v>0.4</v>
      </c>
      <c r="O2913" t="str">
        <f>TEXT(Table1[[#This Row],[Order_Date]],"mmmm")</f>
        <v>October</v>
      </c>
      <c r="P2913">
        <f>YEAR(Table1[[#This Row],[Order_Date]])</f>
        <v>2024</v>
      </c>
      <c r="Q2913" t="str">
        <f>"Q"&amp;ROUNDUP(MONTH(Table1[[#This Row],[Order_Date]])/3,0)</f>
        <v>Q4</v>
      </c>
    </row>
    <row r="2914" spans="1:17" x14ac:dyDescent="0.25">
      <c r="A2914" t="s">
        <v>4673</v>
      </c>
      <c r="B2914" t="s">
        <v>1938</v>
      </c>
      <c r="C2914" t="s">
        <v>4123</v>
      </c>
      <c r="D2914" t="s">
        <v>999</v>
      </c>
      <c r="E2914" t="str">
        <f>_xlfn.XLOOKUP(Table1[[#This Row],[Product_ID]],[1]!Table1[Product_ID],[1]!Table1[Product_Name])</f>
        <v>Beauty Product 51</v>
      </c>
      <c r="F2914" t="str">
        <f>_xlfn.XLOOKUP(Table1[[#This Row],[Product_ID]],[1]!Table1[Product_ID],[1]!Table1[Category])</f>
        <v>Beauty</v>
      </c>
      <c r="G2914">
        <f>_xlfn.XLOOKUP(Table1[[#This Row],[Product_ID]],[1]!Table1[Product_ID],[1]!Table1[Unit_Price])</f>
        <v>1507</v>
      </c>
      <c r="H2914">
        <f>_xlfn.XLOOKUP(Table1[[#This Row],[Product_ID]],[1]!Table1[Product_ID],[1]!Table1[Cost])</f>
        <v>753.5</v>
      </c>
      <c r="I2914">
        <v>2</v>
      </c>
      <c r="J2914">
        <v>5</v>
      </c>
      <c r="K2914">
        <f>Table1[[#This Row],[Quantity]]*Table1[[#This Row],[Unit_Price]]</f>
        <v>3014</v>
      </c>
      <c r="L2914">
        <f>Table1[[#This Row],[Quantity]]*Table1[[#This Row],[Cost]]</f>
        <v>1507</v>
      </c>
      <c r="M2914">
        <f>Table1[[#This Row],[Sales]]-Table1[[#This Row],[Total_Cost]]</f>
        <v>1507</v>
      </c>
      <c r="N2914" s="1">
        <f>Table1[[#This Row],[Profit]]/Table1[[#This Row],[Sales]]</f>
        <v>0.5</v>
      </c>
      <c r="O2914" t="str">
        <f>TEXT(Table1[[#This Row],[Order_Date]],"mmmm")</f>
        <v>March</v>
      </c>
      <c r="P2914">
        <f>YEAR(Table1[[#This Row],[Order_Date]])</f>
        <v>2025</v>
      </c>
      <c r="Q2914" t="str">
        <f>"Q"&amp;ROUNDUP(MONTH(Table1[[#This Row],[Order_Date]])/3,0)</f>
        <v>Q1</v>
      </c>
    </row>
    <row r="2915" spans="1:17" x14ac:dyDescent="0.25">
      <c r="A2915" t="s">
        <v>4674</v>
      </c>
      <c r="B2915" t="s">
        <v>1816</v>
      </c>
      <c r="C2915" t="s">
        <v>1873</v>
      </c>
      <c r="D2915" t="s">
        <v>409</v>
      </c>
      <c r="E2915" t="str">
        <f>_xlfn.XLOOKUP(Table1[[#This Row],[Product_ID]],[1]!Table1[Product_ID],[1]!Table1[Product_Name])</f>
        <v>Home &amp; Kitchen Product 68</v>
      </c>
      <c r="F2915" t="str">
        <f>_xlfn.XLOOKUP(Table1[[#This Row],[Product_ID]],[1]!Table1[Product_ID],[1]!Table1[Category])</f>
        <v>Home &amp; Kitchen</v>
      </c>
      <c r="G2915">
        <f>_xlfn.XLOOKUP(Table1[[#This Row],[Product_ID]],[1]!Table1[Product_ID],[1]!Table1[Unit_Price])</f>
        <v>7252</v>
      </c>
      <c r="H2915">
        <f>_xlfn.XLOOKUP(Table1[[#This Row],[Product_ID]],[1]!Table1[Product_ID],[1]!Table1[Cost])</f>
        <v>3626</v>
      </c>
      <c r="I2915">
        <v>4</v>
      </c>
      <c r="J2915">
        <v>10</v>
      </c>
      <c r="K2915">
        <f>Table1[[#This Row],[Quantity]]*Table1[[#This Row],[Unit_Price]]</f>
        <v>29008</v>
      </c>
      <c r="L2915">
        <f>Table1[[#This Row],[Quantity]]*Table1[[#This Row],[Cost]]</f>
        <v>14504</v>
      </c>
      <c r="M2915">
        <f>Table1[[#This Row],[Sales]]-Table1[[#This Row],[Total_Cost]]</f>
        <v>14504</v>
      </c>
      <c r="N2915" s="1">
        <f>Table1[[#This Row],[Profit]]/Table1[[#This Row],[Sales]]</f>
        <v>0.5</v>
      </c>
      <c r="O2915" t="str">
        <f>TEXT(Table1[[#This Row],[Order_Date]],"mmmm")</f>
        <v>April</v>
      </c>
      <c r="P2915">
        <f>YEAR(Table1[[#This Row],[Order_Date]])</f>
        <v>2025</v>
      </c>
      <c r="Q2915" t="str">
        <f>"Q"&amp;ROUNDUP(MONTH(Table1[[#This Row],[Order_Date]])/3,0)</f>
        <v>Q2</v>
      </c>
    </row>
    <row r="2916" spans="1:17" x14ac:dyDescent="0.25">
      <c r="A2916" t="s">
        <v>4675</v>
      </c>
      <c r="B2916" t="s">
        <v>556</v>
      </c>
      <c r="C2916" t="s">
        <v>1069</v>
      </c>
      <c r="D2916" t="s">
        <v>96</v>
      </c>
      <c r="E2916" t="str">
        <f>_xlfn.XLOOKUP(Table1[[#This Row],[Product_ID]],[1]!Table1[Product_ID],[1]!Table1[Product_Name])</f>
        <v>Electronics Product 91</v>
      </c>
      <c r="F2916" t="str">
        <f>_xlfn.XLOOKUP(Table1[[#This Row],[Product_ID]],[1]!Table1[Product_ID],[1]!Table1[Category])</f>
        <v>Electronics</v>
      </c>
      <c r="G2916">
        <f>_xlfn.XLOOKUP(Table1[[#This Row],[Product_ID]],[1]!Table1[Product_ID],[1]!Table1[Unit_Price])</f>
        <v>45348</v>
      </c>
      <c r="H2916">
        <f>_xlfn.XLOOKUP(Table1[[#This Row],[Product_ID]],[1]!Table1[Product_ID],[1]!Table1[Cost])</f>
        <v>27208.799999999999</v>
      </c>
      <c r="I2916">
        <v>2</v>
      </c>
      <c r="J2916">
        <v>15</v>
      </c>
      <c r="K2916">
        <f>Table1[[#This Row],[Quantity]]*Table1[[#This Row],[Unit_Price]]</f>
        <v>90696</v>
      </c>
      <c r="L2916">
        <f>Table1[[#This Row],[Quantity]]*Table1[[#This Row],[Cost]]</f>
        <v>54417.599999999999</v>
      </c>
      <c r="M2916">
        <f>Table1[[#This Row],[Sales]]-Table1[[#This Row],[Total_Cost]]</f>
        <v>36278.400000000001</v>
      </c>
      <c r="N2916" s="1">
        <f>Table1[[#This Row],[Profit]]/Table1[[#This Row],[Sales]]</f>
        <v>0.4</v>
      </c>
      <c r="O2916" t="str">
        <f>TEXT(Table1[[#This Row],[Order_Date]],"mmmm")</f>
        <v>January</v>
      </c>
      <c r="P2916">
        <f>YEAR(Table1[[#This Row],[Order_Date]])</f>
        <v>2024</v>
      </c>
      <c r="Q2916" t="str">
        <f>"Q"&amp;ROUNDUP(MONTH(Table1[[#This Row],[Order_Date]])/3,0)</f>
        <v>Q1</v>
      </c>
    </row>
    <row r="2917" spans="1:17" x14ac:dyDescent="0.25">
      <c r="A2917" t="s">
        <v>4676</v>
      </c>
      <c r="B2917" t="s">
        <v>1632</v>
      </c>
      <c r="C2917" t="s">
        <v>4677</v>
      </c>
      <c r="D2917" t="s">
        <v>123</v>
      </c>
      <c r="E2917" t="str">
        <f>_xlfn.XLOOKUP(Table1[[#This Row],[Product_ID]],[1]!Table1[Product_ID],[1]!Table1[Product_Name])</f>
        <v>Electronics Product 99</v>
      </c>
      <c r="F2917" t="str">
        <f>_xlfn.XLOOKUP(Table1[[#This Row],[Product_ID]],[1]!Table1[Product_ID],[1]!Table1[Category])</f>
        <v>Electronics</v>
      </c>
      <c r="G2917">
        <f>_xlfn.XLOOKUP(Table1[[#This Row],[Product_ID]],[1]!Table1[Product_ID],[1]!Table1[Unit_Price])</f>
        <v>48012</v>
      </c>
      <c r="H2917">
        <f>_xlfn.XLOOKUP(Table1[[#This Row],[Product_ID]],[1]!Table1[Product_ID],[1]!Table1[Cost])</f>
        <v>24006</v>
      </c>
      <c r="I2917">
        <v>1</v>
      </c>
      <c r="J2917">
        <v>10</v>
      </c>
      <c r="K2917">
        <f>Table1[[#This Row],[Quantity]]*Table1[[#This Row],[Unit_Price]]</f>
        <v>48012</v>
      </c>
      <c r="L2917">
        <f>Table1[[#This Row],[Quantity]]*Table1[[#This Row],[Cost]]</f>
        <v>24006</v>
      </c>
      <c r="M2917">
        <f>Table1[[#This Row],[Sales]]-Table1[[#This Row],[Total_Cost]]</f>
        <v>24006</v>
      </c>
      <c r="N2917" s="1">
        <f>Table1[[#This Row],[Profit]]/Table1[[#This Row],[Sales]]</f>
        <v>0.5</v>
      </c>
      <c r="O2917" t="str">
        <f>TEXT(Table1[[#This Row],[Order_Date]],"mmmm")</f>
        <v>January</v>
      </c>
      <c r="P2917">
        <f>YEAR(Table1[[#This Row],[Order_Date]])</f>
        <v>2025</v>
      </c>
      <c r="Q2917" t="str">
        <f>"Q"&amp;ROUNDUP(MONTH(Table1[[#This Row],[Order_Date]])/3,0)</f>
        <v>Q1</v>
      </c>
    </row>
    <row r="2918" spans="1:17" x14ac:dyDescent="0.25">
      <c r="A2918" t="s">
        <v>4678</v>
      </c>
      <c r="B2918" t="s">
        <v>979</v>
      </c>
      <c r="C2918" t="s">
        <v>2216</v>
      </c>
      <c r="D2918" t="s">
        <v>199</v>
      </c>
      <c r="E2918" t="str">
        <f>_xlfn.XLOOKUP(Table1[[#This Row],[Product_ID]],[1]!Table1[Product_ID],[1]!Table1[Product_Name])</f>
        <v>Sports Product 19</v>
      </c>
      <c r="F2918" t="str">
        <f>_xlfn.XLOOKUP(Table1[[#This Row],[Product_ID]],[1]!Table1[Product_ID],[1]!Table1[Category])</f>
        <v>Sports</v>
      </c>
      <c r="G2918">
        <f>_xlfn.XLOOKUP(Table1[[#This Row],[Product_ID]],[1]!Table1[Product_ID],[1]!Table1[Unit_Price])</f>
        <v>11395</v>
      </c>
      <c r="H2918">
        <f>_xlfn.XLOOKUP(Table1[[#This Row],[Product_ID]],[1]!Table1[Product_ID],[1]!Table1[Cost])</f>
        <v>5697.5</v>
      </c>
      <c r="I2918">
        <v>3</v>
      </c>
      <c r="J2918">
        <v>15</v>
      </c>
      <c r="K2918">
        <f>Table1[[#This Row],[Quantity]]*Table1[[#This Row],[Unit_Price]]</f>
        <v>34185</v>
      </c>
      <c r="L2918">
        <f>Table1[[#This Row],[Quantity]]*Table1[[#This Row],[Cost]]</f>
        <v>17092.5</v>
      </c>
      <c r="M2918">
        <f>Table1[[#This Row],[Sales]]-Table1[[#This Row],[Total_Cost]]</f>
        <v>17092.5</v>
      </c>
      <c r="N2918" s="1">
        <f>Table1[[#This Row],[Profit]]/Table1[[#This Row],[Sales]]</f>
        <v>0.5</v>
      </c>
      <c r="O2918" t="str">
        <f>TEXT(Table1[[#This Row],[Order_Date]],"mmmm")</f>
        <v>May</v>
      </c>
      <c r="P2918">
        <f>YEAR(Table1[[#This Row],[Order_Date]])</f>
        <v>2025</v>
      </c>
      <c r="Q2918" t="str">
        <f>"Q"&amp;ROUNDUP(MONTH(Table1[[#This Row],[Order_Date]])/3,0)</f>
        <v>Q2</v>
      </c>
    </row>
    <row r="2919" spans="1:17" x14ac:dyDescent="0.25">
      <c r="A2919" t="s">
        <v>4679</v>
      </c>
      <c r="B2919" t="s">
        <v>1566</v>
      </c>
      <c r="C2919" t="s">
        <v>4099</v>
      </c>
      <c r="D2919" t="s">
        <v>476</v>
      </c>
      <c r="E2919" t="str">
        <f>_xlfn.XLOOKUP(Table1[[#This Row],[Product_ID]],[1]!Table1[Product_ID],[1]!Table1[Product_Name])</f>
        <v>Electronics Product 22</v>
      </c>
      <c r="F2919" t="str">
        <f>_xlfn.XLOOKUP(Table1[[#This Row],[Product_ID]],[1]!Table1[Product_ID],[1]!Table1[Category])</f>
        <v>Electronics</v>
      </c>
      <c r="G2919">
        <f>_xlfn.XLOOKUP(Table1[[#This Row],[Product_ID]],[1]!Table1[Product_ID],[1]!Table1[Unit_Price])</f>
        <v>48755</v>
      </c>
      <c r="H2919">
        <f>_xlfn.XLOOKUP(Table1[[#This Row],[Product_ID]],[1]!Table1[Product_ID],[1]!Table1[Cost])</f>
        <v>29253</v>
      </c>
      <c r="I2919">
        <v>5</v>
      </c>
      <c r="J2919">
        <v>10</v>
      </c>
      <c r="K2919">
        <f>Table1[[#This Row],[Quantity]]*Table1[[#This Row],[Unit_Price]]</f>
        <v>243775</v>
      </c>
      <c r="L2919">
        <f>Table1[[#This Row],[Quantity]]*Table1[[#This Row],[Cost]]</f>
        <v>146265</v>
      </c>
      <c r="M2919">
        <f>Table1[[#This Row],[Sales]]-Table1[[#This Row],[Total_Cost]]</f>
        <v>97510</v>
      </c>
      <c r="N2919" s="1">
        <f>Table1[[#This Row],[Profit]]/Table1[[#This Row],[Sales]]</f>
        <v>0.4</v>
      </c>
      <c r="O2919" t="str">
        <f>TEXT(Table1[[#This Row],[Order_Date]],"mmmm")</f>
        <v>August</v>
      </c>
      <c r="P2919">
        <f>YEAR(Table1[[#This Row],[Order_Date]])</f>
        <v>2025</v>
      </c>
      <c r="Q2919" t="str">
        <f>"Q"&amp;ROUNDUP(MONTH(Table1[[#This Row],[Order_Date]])/3,0)</f>
        <v>Q3</v>
      </c>
    </row>
    <row r="2920" spans="1:17" x14ac:dyDescent="0.25">
      <c r="A2920" t="s">
        <v>4680</v>
      </c>
      <c r="B2920" t="s">
        <v>1692</v>
      </c>
      <c r="C2920" t="s">
        <v>975</v>
      </c>
      <c r="D2920" t="s">
        <v>377</v>
      </c>
      <c r="E2920" t="str">
        <f>_xlfn.XLOOKUP(Table1[[#This Row],[Product_ID]],[1]!Table1[Product_ID],[1]!Table1[Product_Name])</f>
        <v>Sports Product 2</v>
      </c>
      <c r="F2920" t="str">
        <f>_xlfn.XLOOKUP(Table1[[#This Row],[Product_ID]],[1]!Table1[Product_ID],[1]!Table1[Category])</f>
        <v>Sports</v>
      </c>
      <c r="G2920">
        <f>_xlfn.XLOOKUP(Table1[[#This Row],[Product_ID]],[1]!Table1[Product_ID],[1]!Table1[Unit_Price])</f>
        <v>4241</v>
      </c>
      <c r="H2920">
        <f>_xlfn.XLOOKUP(Table1[[#This Row],[Product_ID]],[1]!Table1[Product_ID],[1]!Table1[Cost])</f>
        <v>2120.5</v>
      </c>
      <c r="I2920">
        <v>1</v>
      </c>
      <c r="J2920">
        <v>15</v>
      </c>
      <c r="K2920">
        <f>Table1[[#This Row],[Quantity]]*Table1[[#This Row],[Unit_Price]]</f>
        <v>4241</v>
      </c>
      <c r="L2920">
        <f>Table1[[#This Row],[Quantity]]*Table1[[#This Row],[Cost]]</f>
        <v>2120.5</v>
      </c>
      <c r="M2920">
        <f>Table1[[#This Row],[Sales]]-Table1[[#This Row],[Total_Cost]]</f>
        <v>2120.5</v>
      </c>
      <c r="N2920" s="1">
        <f>Table1[[#This Row],[Profit]]/Table1[[#This Row],[Sales]]</f>
        <v>0.5</v>
      </c>
      <c r="O2920" t="str">
        <f>TEXT(Table1[[#This Row],[Order_Date]],"mmmm")</f>
        <v>December</v>
      </c>
      <c r="P2920">
        <f>YEAR(Table1[[#This Row],[Order_Date]])</f>
        <v>2024</v>
      </c>
      <c r="Q2920" t="str">
        <f>"Q"&amp;ROUNDUP(MONTH(Table1[[#This Row],[Order_Date]])/3,0)</f>
        <v>Q4</v>
      </c>
    </row>
    <row r="2921" spans="1:17" x14ac:dyDescent="0.25">
      <c r="A2921" t="s">
        <v>4681</v>
      </c>
      <c r="B2921" t="s">
        <v>486</v>
      </c>
      <c r="C2921" t="s">
        <v>1067</v>
      </c>
      <c r="D2921" t="s">
        <v>199</v>
      </c>
      <c r="E2921" t="str">
        <f>_xlfn.XLOOKUP(Table1[[#This Row],[Product_ID]],[1]!Table1[Product_ID],[1]!Table1[Product_Name])</f>
        <v>Sports Product 19</v>
      </c>
      <c r="F2921" t="str">
        <f>_xlfn.XLOOKUP(Table1[[#This Row],[Product_ID]],[1]!Table1[Product_ID],[1]!Table1[Category])</f>
        <v>Sports</v>
      </c>
      <c r="G2921">
        <f>_xlfn.XLOOKUP(Table1[[#This Row],[Product_ID]],[1]!Table1[Product_ID],[1]!Table1[Unit_Price])</f>
        <v>11395</v>
      </c>
      <c r="H2921">
        <f>_xlfn.XLOOKUP(Table1[[#This Row],[Product_ID]],[1]!Table1[Product_ID],[1]!Table1[Cost])</f>
        <v>5697.5</v>
      </c>
      <c r="I2921">
        <v>1</v>
      </c>
      <c r="J2921">
        <v>20</v>
      </c>
      <c r="K2921">
        <f>Table1[[#This Row],[Quantity]]*Table1[[#This Row],[Unit_Price]]</f>
        <v>11395</v>
      </c>
      <c r="L2921">
        <f>Table1[[#This Row],[Quantity]]*Table1[[#This Row],[Cost]]</f>
        <v>5697.5</v>
      </c>
      <c r="M2921">
        <f>Table1[[#This Row],[Sales]]-Table1[[#This Row],[Total_Cost]]</f>
        <v>5697.5</v>
      </c>
      <c r="N2921" s="1">
        <f>Table1[[#This Row],[Profit]]/Table1[[#This Row],[Sales]]</f>
        <v>0.5</v>
      </c>
      <c r="O2921" t="str">
        <f>TEXT(Table1[[#This Row],[Order_Date]],"mmmm")</f>
        <v>September</v>
      </c>
      <c r="P2921">
        <f>YEAR(Table1[[#This Row],[Order_Date]])</f>
        <v>2024</v>
      </c>
      <c r="Q2921" t="str">
        <f>"Q"&amp;ROUNDUP(MONTH(Table1[[#This Row],[Order_Date]])/3,0)</f>
        <v>Q3</v>
      </c>
    </row>
    <row r="2922" spans="1:17" x14ac:dyDescent="0.25">
      <c r="A2922" t="s">
        <v>4682</v>
      </c>
      <c r="B2922" t="s">
        <v>1214</v>
      </c>
      <c r="C2922" t="s">
        <v>671</v>
      </c>
      <c r="D2922" t="s">
        <v>85</v>
      </c>
      <c r="E2922" t="str">
        <f>_xlfn.XLOOKUP(Table1[[#This Row],[Product_ID]],[1]!Table1[Product_ID],[1]!Table1[Product_Name])</f>
        <v>Clothing Product 63</v>
      </c>
      <c r="F2922" t="str">
        <f>_xlfn.XLOOKUP(Table1[[#This Row],[Product_ID]],[1]!Table1[Product_ID],[1]!Table1[Category])</f>
        <v>Clothing</v>
      </c>
      <c r="G2922">
        <f>_xlfn.XLOOKUP(Table1[[#This Row],[Product_ID]],[1]!Table1[Product_ID],[1]!Table1[Unit_Price])</f>
        <v>3643</v>
      </c>
      <c r="H2922">
        <f>_xlfn.XLOOKUP(Table1[[#This Row],[Product_ID]],[1]!Table1[Product_ID],[1]!Table1[Cost])</f>
        <v>2185.8000000000002</v>
      </c>
      <c r="I2922">
        <v>1</v>
      </c>
      <c r="J2922">
        <v>15</v>
      </c>
      <c r="K2922">
        <f>Table1[[#This Row],[Quantity]]*Table1[[#This Row],[Unit_Price]]</f>
        <v>3643</v>
      </c>
      <c r="L2922">
        <f>Table1[[#This Row],[Quantity]]*Table1[[#This Row],[Cost]]</f>
        <v>2185.8000000000002</v>
      </c>
      <c r="M2922">
        <f>Table1[[#This Row],[Sales]]-Table1[[#This Row],[Total_Cost]]</f>
        <v>1457.1999999999998</v>
      </c>
      <c r="N2922" s="1">
        <f>Table1[[#This Row],[Profit]]/Table1[[#This Row],[Sales]]</f>
        <v>0.39999999999999997</v>
      </c>
      <c r="O2922" t="str">
        <f>TEXT(Table1[[#This Row],[Order_Date]],"mmmm")</f>
        <v>August</v>
      </c>
      <c r="P2922">
        <f>YEAR(Table1[[#This Row],[Order_Date]])</f>
        <v>2024</v>
      </c>
      <c r="Q2922" t="str">
        <f>"Q"&amp;ROUNDUP(MONTH(Table1[[#This Row],[Order_Date]])/3,0)</f>
        <v>Q3</v>
      </c>
    </row>
    <row r="2923" spans="1:17" x14ac:dyDescent="0.25">
      <c r="A2923" t="s">
        <v>4683</v>
      </c>
      <c r="B2923" t="s">
        <v>173</v>
      </c>
      <c r="C2923" t="s">
        <v>3215</v>
      </c>
      <c r="D2923" t="s">
        <v>842</v>
      </c>
      <c r="E2923" t="str">
        <f>_xlfn.XLOOKUP(Table1[[#This Row],[Product_ID]],[1]!Table1[Product_ID],[1]!Table1[Product_Name])</f>
        <v>Sports Product 35</v>
      </c>
      <c r="F2923" t="str">
        <f>_xlfn.XLOOKUP(Table1[[#This Row],[Product_ID]],[1]!Table1[Product_ID],[1]!Table1[Category])</f>
        <v>Sports</v>
      </c>
      <c r="G2923">
        <f>_xlfn.XLOOKUP(Table1[[#This Row],[Product_ID]],[1]!Table1[Product_ID],[1]!Table1[Unit_Price])</f>
        <v>3185</v>
      </c>
      <c r="H2923">
        <f>_xlfn.XLOOKUP(Table1[[#This Row],[Product_ID]],[1]!Table1[Product_ID],[1]!Table1[Cost])</f>
        <v>1592.5</v>
      </c>
      <c r="I2923">
        <v>3</v>
      </c>
      <c r="J2923">
        <v>0</v>
      </c>
      <c r="K2923">
        <f>Table1[[#This Row],[Quantity]]*Table1[[#This Row],[Unit_Price]]</f>
        <v>9555</v>
      </c>
      <c r="L2923">
        <f>Table1[[#This Row],[Quantity]]*Table1[[#This Row],[Cost]]</f>
        <v>4777.5</v>
      </c>
      <c r="M2923">
        <f>Table1[[#This Row],[Sales]]-Table1[[#This Row],[Total_Cost]]</f>
        <v>4777.5</v>
      </c>
      <c r="N2923" s="1">
        <f>Table1[[#This Row],[Profit]]/Table1[[#This Row],[Sales]]</f>
        <v>0.5</v>
      </c>
      <c r="O2923" t="str">
        <f>TEXT(Table1[[#This Row],[Order_Date]],"mmmm")</f>
        <v>October</v>
      </c>
      <c r="P2923">
        <f>YEAR(Table1[[#This Row],[Order_Date]])</f>
        <v>2024</v>
      </c>
      <c r="Q2923" t="str">
        <f>"Q"&amp;ROUNDUP(MONTH(Table1[[#This Row],[Order_Date]])/3,0)</f>
        <v>Q4</v>
      </c>
    </row>
    <row r="2924" spans="1:17" x14ac:dyDescent="0.25">
      <c r="A2924" t="s">
        <v>4684</v>
      </c>
      <c r="B2924" t="s">
        <v>3584</v>
      </c>
      <c r="C2924" t="s">
        <v>3067</v>
      </c>
      <c r="D2924" t="s">
        <v>33</v>
      </c>
      <c r="E2924" t="str">
        <f>_xlfn.XLOOKUP(Table1[[#This Row],[Product_ID]],[1]!Table1[Product_ID],[1]!Table1[Product_Name])</f>
        <v>Sports Product 88</v>
      </c>
      <c r="F2924" t="str">
        <f>_xlfn.XLOOKUP(Table1[[#This Row],[Product_ID]],[1]!Table1[Product_ID],[1]!Table1[Category])</f>
        <v>Sports</v>
      </c>
      <c r="G2924">
        <f>_xlfn.XLOOKUP(Table1[[#This Row],[Product_ID]],[1]!Table1[Product_ID],[1]!Table1[Unit_Price])</f>
        <v>11542</v>
      </c>
      <c r="H2924">
        <f>_xlfn.XLOOKUP(Table1[[#This Row],[Product_ID]],[1]!Table1[Product_ID],[1]!Table1[Cost])</f>
        <v>6925.2</v>
      </c>
      <c r="I2924">
        <v>1</v>
      </c>
      <c r="J2924">
        <v>5</v>
      </c>
      <c r="K2924">
        <f>Table1[[#This Row],[Quantity]]*Table1[[#This Row],[Unit_Price]]</f>
        <v>11542</v>
      </c>
      <c r="L2924">
        <f>Table1[[#This Row],[Quantity]]*Table1[[#This Row],[Cost]]</f>
        <v>6925.2</v>
      </c>
      <c r="M2924">
        <f>Table1[[#This Row],[Sales]]-Table1[[#This Row],[Total_Cost]]</f>
        <v>4616.8</v>
      </c>
      <c r="N2924" s="1">
        <f>Table1[[#This Row],[Profit]]/Table1[[#This Row],[Sales]]</f>
        <v>0.4</v>
      </c>
      <c r="O2924" t="str">
        <f>TEXT(Table1[[#This Row],[Order_Date]],"mmmm")</f>
        <v>March</v>
      </c>
      <c r="P2924">
        <f>YEAR(Table1[[#This Row],[Order_Date]])</f>
        <v>2024</v>
      </c>
      <c r="Q2924" t="str">
        <f>"Q"&amp;ROUNDUP(MONTH(Table1[[#This Row],[Order_Date]])/3,0)</f>
        <v>Q1</v>
      </c>
    </row>
    <row r="2925" spans="1:17" x14ac:dyDescent="0.25">
      <c r="A2925" t="s">
        <v>4685</v>
      </c>
      <c r="B2925" t="s">
        <v>3048</v>
      </c>
      <c r="C2925" t="s">
        <v>209</v>
      </c>
      <c r="D2925" t="s">
        <v>320</v>
      </c>
      <c r="E2925" t="str">
        <f>_xlfn.XLOOKUP(Table1[[#This Row],[Product_ID]],[1]!Table1[Product_ID],[1]!Table1[Product_Name])</f>
        <v>Clothing Product 15</v>
      </c>
      <c r="F2925" t="str">
        <f>_xlfn.XLOOKUP(Table1[[#This Row],[Product_ID]],[1]!Table1[Product_ID],[1]!Table1[Category])</f>
        <v>Clothing</v>
      </c>
      <c r="G2925">
        <f>_xlfn.XLOOKUP(Table1[[#This Row],[Product_ID]],[1]!Table1[Product_ID],[1]!Table1[Unit_Price])</f>
        <v>2943</v>
      </c>
      <c r="H2925">
        <f>_xlfn.XLOOKUP(Table1[[#This Row],[Product_ID]],[1]!Table1[Product_ID],[1]!Table1[Cost])</f>
        <v>1471.5</v>
      </c>
      <c r="I2925">
        <v>4</v>
      </c>
      <c r="J2925">
        <v>10</v>
      </c>
      <c r="K2925">
        <f>Table1[[#This Row],[Quantity]]*Table1[[#This Row],[Unit_Price]]</f>
        <v>11772</v>
      </c>
      <c r="L2925">
        <f>Table1[[#This Row],[Quantity]]*Table1[[#This Row],[Cost]]</f>
        <v>5886</v>
      </c>
      <c r="M2925">
        <f>Table1[[#This Row],[Sales]]-Table1[[#This Row],[Total_Cost]]</f>
        <v>5886</v>
      </c>
      <c r="N2925" s="1">
        <f>Table1[[#This Row],[Profit]]/Table1[[#This Row],[Sales]]</f>
        <v>0.5</v>
      </c>
      <c r="O2925" t="str">
        <f>TEXT(Table1[[#This Row],[Order_Date]],"mmmm")</f>
        <v>May</v>
      </c>
      <c r="P2925">
        <f>YEAR(Table1[[#This Row],[Order_Date]])</f>
        <v>2024</v>
      </c>
      <c r="Q2925" t="str">
        <f>"Q"&amp;ROUNDUP(MONTH(Table1[[#This Row],[Order_Date]])/3,0)</f>
        <v>Q2</v>
      </c>
    </row>
    <row r="2926" spans="1:17" x14ac:dyDescent="0.25">
      <c r="A2926" t="s">
        <v>4686</v>
      </c>
      <c r="B2926" t="s">
        <v>1799</v>
      </c>
      <c r="C2926" t="s">
        <v>1779</v>
      </c>
      <c r="D2926" t="s">
        <v>381</v>
      </c>
      <c r="E2926" t="str">
        <f>_xlfn.XLOOKUP(Table1[[#This Row],[Product_ID]],[1]!Table1[Product_ID],[1]!Table1[Product_Name])</f>
        <v>Electronics Product 59</v>
      </c>
      <c r="F2926" t="str">
        <f>_xlfn.XLOOKUP(Table1[[#This Row],[Product_ID]],[1]!Table1[Product_ID],[1]!Table1[Category])</f>
        <v>Electronics</v>
      </c>
      <c r="G2926">
        <f>_xlfn.XLOOKUP(Table1[[#This Row],[Product_ID]],[1]!Table1[Product_ID],[1]!Table1[Unit_Price])</f>
        <v>39929</v>
      </c>
      <c r="H2926">
        <f>_xlfn.XLOOKUP(Table1[[#This Row],[Product_ID]],[1]!Table1[Product_ID],[1]!Table1[Cost])</f>
        <v>23957.4</v>
      </c>
      <c r="I2926">
        <v>2</v>
      </c>
      <c r="J2926">
        <v>10</v>
      </c>
      <c r="K2926">
        <f>Table1[[#This Row],[Quantity]]*Table1[[#This Row],[Unit_Price]]</f>
        <v>79858</v>
      </c>
      <c r="L2926">
        <f>Table1[[#This Row],[Quantity]]*Table1[[#This Row],[Cost]]</f>
        <v>47914.8</v>
      </c>
      <c r="M2926">
        <f>Table1[[#This Row],[Sales]]-Table1[[#This Row],[Total_Cost]]</f>
        <v>31943.199999999997</v>
      </c>
      <c r="N2926" s="1">
        <f>Table1[[#This Row],[Profit]]/Table1[[#This Row],[Sales]]</f>
        <v>0.39999999999999997</v>
      </c>
      <c r="O2926" t="str">
        <f>TEXT(Table1[[#This Row],[Order_Date]],"mmmm")</f>
        <v>April</v>
      </c>
      <c r="P2926">
        <f>YEAR(Table1[[#This Row],[Order_Date]])</f>
        <v>2024</v>
      </c>
      <c r="Q2926" t="str">
        <f>"Q"&amp;ROUNDUP(MONTH(Table1[[#This Row],[Order_Date]])/3,0)</f>
        <v>Q2</v>
      </c>
    </row>
    <row r="2927" spans="1:17" x14ac:dyDescent="0.25">
      <c r="A2927" t="s">
        <v>4687</v>
      </c>
      <c r="B2927" t="s">
        <v>1033</v>
      </c>
      <c r="C2927" t="s">
        <v>2731</v>
      </c>
      <c r="D2927" t="s">
        <v>1158</v>
      </c>
      <c r="E2927" t="str">
        <f>_xlfn.XLOOKUP(Table1[[#This Row],[Product_ID]],[1]!Table1[Product_ID],[1]!Table1[Product_Name])</f>
        <v>Electronics Product 33</v>
      </c>
      <c r="F2927" t="str">
        <f>_xlfn.XLOOKUP(Table1[[#This Row],[Product_ID]],[1]!Table1[Product_ID],[1]!Table1[Category])</f>
        <v>Electronics</v>
      </c>
      <c r="G2927">
        <f>_xlfn.XLOOKUP(Table1[[#This Row],[Product_ID]],[1]!Table1[Product_ID],[1]!Table1[Unit_Price])</f>
        <v>11428</v>
      </c>
      <c r="H2927">
        <f>_xlfn.XLOOKUP(Table1[[#This Row],[Product_ID]],[1]!Table1[Product_ID],[1]!Table1[Cost])</f>
        <v>6856.8</v>
      </c>
      <c r="I2927">
        <v>3</v>
      </c>
      <c r="J2927">
        <v>20</v>
      </c>
      <c r="K2927">
        <f>Table1[[#This Row],[Quantity]]*Table1[[#This Row],[Unit_Price]]</f>
        <v>34284</v>
      </c>
      <c r="L2927">
        <f>Table1[[#This Row],[Quantity]]*Table1[[#This Row],[Cost]]</f>
        <v>20570.400000000001</v>
      </c>
      <c r="M2927">
        <f>Table1[[#This Row],[Sales]]-Table1[[#This Row],[Total_Cost]]</f>
        <v>13713.599999999999</v>
      </c>
      <c r="N2927" s="1">
        <f>Table1[[#This Row],[Profit]]/Table1[[#This Row],[Sales]]</f>
        <v>0.39999999999999997</v>
      </c>
      <c r="O2927" t="str">
        <f>TEXT(Table1[[#This Row],[Order_Date]],"mmmm")</f>
        <v>June</v>
      </c>
      <c r="P2927">
        <f>YEAR(Table1[[#This Row],[Order_Date]])</f>
        <v>2024</v>
      </c>
      <c r="Q2927" t="str">
        <f>"Q"&amp;ROUNDUP(MONTH(Table1[[#This Row],[Order_Date]])/3,0)</f>
        <v>Q2</v>
      </c>
    </row>
    <row r="2928" spans="1:17" x14ac:dyDescent="0.25">
      <c r="A2928" t="s">
        <v>4688</v>
      </c>
      <c r="B2928" t="s">
        <v>665</v>
      </c>
      <c r="C2928" t="s">
        <v>3130</v>
      </c>
      <c r="D2928" t="s">
        <v>111</v>
      </c>
      <c r="E2928" t="str">
        <f>_xlfn.XLOOKUP(Table1[[#This Row],[Product_ID]],[1]!Table1[Product_ID],[1]!Table1[Product_Name])</f>
        <v>Sports Product 20</v>
      </c>
      <c r="F2928" t="str">
        <f>_xlfn.XLOOKUP(Table1[[#This Row],[Product_ID]],[1]!Table1[Product_ID],[1]!Table1[Category])</f>
        <v>Sports</v>
      </c>
      <c r="G2928">
        <f>_xlfn.XLOOKUP(Table1[[#This Row],[Product_ID]],[1]!Table1[Product_ID],[1]!Table1[Unit_Price])</f>
        <v>11647</v>
      </c>
      <c r="H2928">
        <f>_xlfn.XLOOKUP(Table1[[#This Row],[Product_ID]],[1]!Table1[Product_ID],[1]!Table1[Cost])</f>
        <v>8152.9</v>
      </c>
      <c r="I2928">
        <v>2</v>
      </c>
      <c r="J2928">
        <v>5</v>
      </c>
      <c r="K2928">
        <f>Table1[[#This Row],[Quantity]]*Table1[[#This Row],[Unit_Price]]</f>
        <v>23294</v>
      </c>
      <c r="L2928">
        <f>Table1[[#This Row],[Quantity]]*Table1[[#This Row],[Cost]]</f>
        <v>16305.8</v>
      </c>
      <c r="M2928">
        <f>Table1[[#This Row],[Sales]]-Table1[[#This Row],[Total_Cost]]</f>
        <v>6988.2000000000007</v>
      </c>
      <c r="N2928" s="1">
        <f>Table1[[#This Row],[Profit]]/Table1[[#This Row],[Sales]]</f>
        <v>0.30000000000000004</v>
      </c>
      <c r="O2928" t="str">
        <f>TEXT(Table1[[#This Row],[Order_Date]],"mmmm")</f>
        <v>March</v>
      </c>
      <c r="P2928">
        <f>YEAR(Table1[[#This Row],[Order_Date]])</f>
        <v>2024</v>
      </c>
      <c r="Q2928" t="str">
        <f>"Q"&amp;ROUNDUP(MONTH(Table1[[#This Row],[Order_Date]])/3,0)</f>
        <v>Q1</v>
      </c>
    </row>
    <row r="2929" spans="1:17" x14ac:dyDescent="0.25">
      <c r="A2929" t="s">
        <v>4689</v>
      </c>
      <c r="B2929" t="s">
        <v>286</v>
      </c>
      <c r="C2929" t="s">
        <v>2054</v>
      </c>
      <c r="D2929" t="s">
        <v>199</v>
      </c>
      <c r="E2929" t="str">
        <f>_xlfn.XLOOKUP(Table1[[#This Row],[Product_ID]],[1]!Table1[Product_ID],[1]!Table1[Product_Name])</f>
        <v>Sports Product 19</v>
      </c>
      <c r="F2929" t="str">
        <f>_xlfn.XLOOKUP(Table1[[#This Row],[Product_ID]],[1]!Table1[Product_ID],[1]!Table1[Category])</f>
        <v>Sports</v>
      </c>
      <c r="G2929">
        <f>_xlfn.XLOOKUP(Table1[[#This Row],[Product_ID]],[1]!Table1[Product_ID],[1]!Table1[Unit_Price])</f>
        <v>11395</v>
      </c>
      <c r="H2929">
        <f>_xlfn.XLOOKUP(Table1[[#This Row],[Product_ID]],[1]!Table1[Product_ID],[1]!Table1[Cost])</f>
        <v>5697.5</v>
      </c>
      <c r="I2929">
        <v>4</v>
      </c>
      <c r="J2929">
        <v>20</v>
      </c>
      <c r="K2929">
        <f>Table1[[#This Row],[Quantity]]*Table1[[#This Row],[Unit_Price]]</f>
        <v>45580</v>
      </c>
      <c r="L2929">
        <f>Table1[[#This Row],[Quantity]]*Table1[[#This Row],[Cost]]</f>
        <v>22790</v>
      </c>
      <c r="M2929">
        <f>Table1[[#This Row],[Sales]]-Table1[[#This Row],[Total_Cost]]</f>
        <v>22790</v>
      </c>
      <c r="N2929" s="1">
        <f>Table1[[#This Row],[Profit]]/Table1[[#This Row],[Sales]]</f>
        <v>0.5</v>
      </c>
      <c r="O2929" t="str">
        <f>TEXT(Table1[[#This Row],[Order_Date]],"mmmm")</f>
        <v>December</v>
      </c>
      <c r="P2929">
        <f>YEAR(Table1[[#This Row],[Order_Date]])</f>
        <v>2024</v>
      </c>
      <c r="Q2929" t="str">
        <f>"Q"&amp;ROUNDUP(MONTH(Table1[[#This Row],[Order_Date]])/3,0)</f>
        <v>Q4</v>
      </c>
    </row>
    <row r="2930" spans="1:17" x14ac:dyDescent="0.25">
      <c r="A2930" t="s">
        <v>4690</v>
      </c>
      <c r="B2930" t="s">
        <v>299</v>
      </c>
      <c r="C2930" t="s">
        <v>682</v>
      </c>
      <c r="D2930" t="s">
        <v>317</v>
      </c>
      <c r="E2930" t="str">
        <f>_xlfn.XLOOKUP(Table1[[#This Row],[Product_ID]],[1]!Table1[Product_ID],[1]!Table1[Product_Name])</f>
        <v>Beauty Product 90</v>
      </c>
      <c r="F2930" t="str">
        <f>_xlfn.XLOOKUP(Table1[[#This Row],[Product_ID]],[1]!Table1[Product_ID],[1]!Table1[Category])</f>
        <v>Beauty</v>
      </c>
      <c r="G2930">
        <f>_xlfn.XLOOKUP(Table1[[#This Row],[Product_ID]],[1]!Table1[Product_ID],[1]!Table1[Unit_Price])</f>
        <v>1510</v>
      </c>
      <c r="H2930">
        <f>_xlfn.XLOOKUP(Table1[[#This Row],[Product_ID]],[1]!Table1[Product_ID],[1]!Table1[Cost])</f>
        <v>755</v>
      </c>
      <c r="I2930">
        <v>4</v>
      </c>
      <c r="J2930">
        <v>10</v>
      </c>
      <c r="K2930">
        <f>Table1[[#This Row],[Quantity]]*Table1[[#This Row],[Unit_Price]]</f>
        <v>6040</v>
      </c>
      <c r="L2930">
        <f>Table1[[#This Row],[Quantity]]*Table1[[#This Row],[Cost]]</f>
        <v>3020</v>
      </c>
      <c r="M2930">
        <f>Table1[[#This Row],[Sales]]-Table1[[#This Row],[Total_Cost]]</f>
        <v>3020</v>
      </c>
      <c r="N2930" s="1">
        <f>Table1[[#This Row],[Profit]]/Table1[[#This Row],[Sales]]</f>
        <v>0.5</v>
      </c>
      <c r="O2930" t="str">
        <f>TEXT(Table1[[#This Row],[Order_Date]],"mmmm")</f>
        <v>January</v>
      </c>
      <c r="P2930">
        <f>YEAR(Table1[[#This Row],[Order_Date]])</f>
        <v>2025</v>
      </c>
      <c r="Q2930" t="str">
        <f>"Q"&amp;ROUNDUP(MONTH(Table1[[#This Row],[Order_Date]])/3,0)</f>
        <v>Q1</v>
      </c>
    </row>
    <row r="2931" spans="1:17" x14ac:dyDescent="0.25">
      <c r="A2931" t="s">
        <v>4691</v>
      </c>
      <c r="B2931" t="s">
        <v>98</v>
      </c>
      <c r="C2931" t="s">
        <v>3416</v>
      </c>
      <c r="D2931" t="s">
        <v>223</v>
      </c>
      <c r="E2931" t="str">
        <f>_xlfn.XLOOKUP(Table1[[#This Row],[Product_ID]],[1]!Table1[Product_ID],[1]!Table1[Product_Name])</f>
        <v>Clothing Product 48</v>
      </c>
      <c r="F2931" t="str">
        <f>_xlfn.XLOOKUP(Table1[[#This Row],[Product_ID]],[1]!Table1[Product_ID],[1]!Table1[Category])</f>
        <v>Clothing</v>
      </c>
      <c r="G2931">
        <f>_xlfn.XLOOKUP(Table1[[#This Row],[Product_ID]],[1]!Table1[Product_ID],[1]!Table1[Unit_Price])</f>
        <v>2190</v>
      </c>
      <c r="H2931">
        <f>_xlfn.XLOOKUP(Table1[[#This Row],[Product_ID]],[1]!Table1[Product_ID],[1]!Table1[Cost])</f>
        <v>1095</v>
      </c>
      <c r="I2931">
        <v>5</v>
      </c>
      <c r="J2931">
        <v>5</v>
      </c>
      <c r="K2931">
        <f>Table1[[#This Row],[Quantity]]*Table1[[#This Row],[Unit_Price]]</f>
        <v>10950</v>
      </c>
      <c r="L2931">
        <f>Table1[[#This Row],[Quantity]]*Table1[[#This Row],[Cost]]</f>
        <v>5475</v>
      </c>
      <c r="M2931">
        <f>Table1[[#This Row],[Sales]]-Table1[[#This Row],[Total_Cost]]</f>
        <v>5475</v>
      </c>
      <c r="N2931" s="1">
        <f>Table1[[#This Row],[Profit]]/Table1[[#This Row],[Sales]]</f>
        <v>0.5</v>
      </c>
      <c r="O2931" t="str">
        <f>TEXT(Table1[[#This Row],[Order_Date]],"mmmm")</f>
        <v>August</v>
      </c>
      <c r="P2931">
        <f>YEAR(Table1[[#This Row],[Order_Date]])</f>
        <v>2024</v>
      </c>
      <c r="Q2931" t="str">
        <f>"Q"&amp;ROUNDUP(MONTH(Table1[[#This Row],[Order_Date]])/3,0)</f>
        <v>Q3</v>
      </c>
    </row>
    <row r="2932" spans="1:17" x14ac:dyDescent="0.25">
      <c r="A2932" t="s">
        <v>4692</v>
      </c>
      <c r="B2932" t="s">
        <v>4693</v>
      </c>
      <c r="C2932" t="s">
        <v>2885</v>
      </c>
      <c r="D2932" t="s">
        <v>104</v>
      </c>
      <c r="E2932" t="str">
        <f>_xlfn.XLOOKUP(Table1[[#This Row],[Product_ID]],[1]!Table1[Product_ID],[1]!Table1[Product_Name])</f>
        <v>Electronics Product 72</v>
      </c>
      <c r="F2932" t="str">
        <f>_xlfn.XLOOKUP(Table1[[#This Row],[Product_ID]],[1]!Table1[Product_ID],[1]!Table1[Category])</f>
        <v>Electronics</v>
      </c>
      <c r="G2932">
        <f>_xlfn.XLOOKUP(Table1[[#This Row],[Product_ID]],[1]!Table1[Product_ID],[1]!Table1[Unit_Price])</f>
        <v>27555</v>
      </c>
      <c r="H2932">
        <f>_xlfn.XLOOKUP(Table1[[#This Row],[Product_ID]],[1]!Table1[Product_ID],[1]!Table1[Cost])</f>
        <v>19288.5</v>
      </c>
      <c r="I2932">
        <v>1</v>
      </c>
      <c r="J2932">
        <v>20</v>
      </c>
      <c r="K2932">
        <f>Table1[[#This Row],[Quantity]]*Table1[[#This Row],[Unit_Price]]</f>
        <v>27555</v>
      </c>
      <c r="L2932">
        <f>Table1[[#This Row],[Quantity]]*Table1[[#This Row],[Cost]]</f>
        <v>19288.5</v>
      </c>
      <c r="M2932">
        <f>Table1[[#This Row],[Sales]]-Table1[[#This Row],[Total_Cost]]</f>
        <v>8266.5</v>
      </c>
      <c r="N2932" s="1">
        <f>Table1[[#This Row],[Profit]]/Table1[[#This Row],[Sales]]</f>
        <v>0.3</v>
      </c>
      <c r="O2932" t="str">
        <f>TEXT(Table1[[#This Row],[Order_Date]],"mmmm")</f>
        <v>December</v>
      </c>
      <c r="P2932">
        <f>YEAR(Table1[[#This Row],[Order_Date]])</f>
        <v>2025</v>
      </c>
      <c r="Q2932" t="str">
        <f>"Q"&amp;ROUNDUP(MONTH(Table1[[#This Row],[Order_Date]])/3,0)</f>
        <v>Q4</v>
      </c>
    </row>
    <row r="2933" spans="1:17" x14ac:dyDescent="0.25">
      <c r="A2933" t="s">
        <v>4694</v>
      </c>
      <c r="B2933" t="s">
        <v>1185</v>
      </c>
      <c r="C2933" t="s">
        <v>1945</v>
      </c>
      <c r="D2933" t="s">
        <v>29</v>
      </c>
      <c r="E2933" t="str">
        <f>_xlfn.XLOOKUP(Table1[[#This Row],[Product_ID]],[1]!Table1[Product_ID],[1]!Table1[Product_Name])</f>
        <v>Beauty Product 18</v>
      </c>
      <c r="F2933" t="str">
        <f>_xlfn.XLOOKUP(Table1[[#This Row],[Product_ID]],[1]!Table1[Product_ID],[1]!Table1[Category])</f>
        <v>Beauty</v>
      </c>
      <c r="G2933">
        <f>_xlfn.XLOOKUP(Table1[[#This Row],[Product_ID]],[1]!Table1[Product_ID],[1]!Table1[Unit_Price])</f>
        <v>3985</v>
      </c>
      <c r="H2933">
        <f>_xlfn.XLOOKUP(Table1[[#This Row],[Product_ID]],[1]!Table1[Product_ID],[1]!Table1[Cost])</f>
        <v>2789.5</v>
      </c>
      <c r="I2933">
        <v>2</v>
      </c>
      <c r="J2933">
        <v>5</v>
      </c>
      <c r="K2933">
        <f>Table1[[#This Row],[Quantity]]*Table1[[#This Row],[Unit_Price]]</f>
        <v>7970</v>
      </c>
      <c r="L2933">
        <f>Table1[[#This Row],[Quantity]]*Table1[[#This Row],[Cost]]</f>
        <v>5579</v>
      </c>
      <c r="M2933">
        <f>Table1[[#This Row],[Sales]]-Table1[[#This Row],[Total_Cost]]</f>
        <v>2391</v>
      </c>
      <c r="N2933" s="1">
        <f>Table1[[#This Row],[Profit]]/Table1[[#This Row],[Sales]]</f>
        <v>0.3</v>
      </c>
      <c r="O2933" t="str">
        <f>TEXT(Table1[[#This Row],[Order_Date]],"mmmm")</f>
        <v>September</v>
      </c>
      <c r="P2933">
        <f>YEAR(Table1[[#This Row],[Order_Date]])</f>
        <v>2024</v>
      </c>
      <c r="Q2933" t="str">
        <f>"Q"&amp;ROUNDUP(MONTH(Table1[[#This Row],[Order_Date]])/3,0)</f>
        <v>Q3</v>
      </c>
    </row>
    <row r="2934" spans="1:17" x14ac:dyDescent="0.25">
      <c r="A2934" t="s">
        <v>4695</v>
      </c>
      <c r="B2934" t="s">
        <v>1507</v>
      </c>
      <c r="C2934" t="s">
        <v>3719</v>
      </c>
      <c r="D2934" t="s">
        <v>270</v>
      </c>
      <c r="E2934" t="str">
        <f>_xlfn.XLOOKUP(Table1[[#This Row],[Product_ID]],[1]!Table1[Product_ID],[1]!Table1[Product_Name])</f>
        <v>Clothing Product 47</v>
      </c>
      <c r="F2934" t="str">
        <f>_xlfn.XLOOKUP(Table1[[#This Row],[Product_ID]],[1]!Table1[Product_ID],[1]!Table1[Category])</f>
        <v>Clothing</v>
      </c>
      <c r="G2934">
        <f>_xlfn.XLOOKUP(Table1[[#This Row],[Product_ID]],[1]!Table1[Product_ID],[1]!Table1[Unit_Price])</f>
        <v>3146</v>
      </c>
      <c r="H2934">
        <f>_xlfn.XLOOKUP(Table1[[#This Row],[Product_ID]],[1]!Table1[Product_ID],[1]!Table1[Cost])</f>
        <v>1573</v>
      </c>
      <c r="I2934">
        <v>3</v>
      </c>
      <c r="J2934">
        <v>10</v>
      </c>
      <c r="K2934">
        <f>Table1[[#This Row],[Quantity]]*Table1[[#This Row],[Unit_Price]]</f>
        <v>9438</v>
      </c>
      <c r="L2934">
        <f>Table1[[#This Row],[Quantity]]*Table1[[#This Row],[Cost]]</f>
        <v>4719</v>
      </c>
      <c r="M2934">
        <f>Table1[[#This Row],[Sales]]-Table1[[#This Row],[Total_Cost]]</f>
        <v>4719</v>
      </c>
      <c r="N2934" s="1">
        <f>Table1[[#This Row],[Profit]]/Table1[[#This Row],[Sales]]</f>
        <v>0.5</v>
      </c>
      <c r="O2934" t="str">
        <f>TEXT(Table1[[#This Row],[Order_Date]],"mmmm")</f>
        <v>April</v>
      </c>
      <c r="P2934">
        <f>YEAR(Table1[[#This Row],[Order_Date]])</f>
        <v>2025</v>
      </c>
      <c r="Q2934" t="str">
        <f>"Q"&amp;ROUNDUP(MONTH(Table1[[#This Row],[Order_Date]])/3,0)</f>
        <v>Q2</v>
      </c>
    </row>
    <row r="2935" spans="1:17" x14ac:dyDescent="0.25">
      <c r="A2935" t="s">
        <v>4696</v>
      </c>
      <c r="B2935" t="s">
        <v>2109</v>
      </c>
      <c r="C2935" t="s">
        <v>2595</v>
      </c>
      <c r="D2935" t="s">
        <v>611</v>
      </c>
      <c r="E2935" t="str">
        <f>_xlfn.XLOOKUP(Table1[[#This Row],[Product_ID]],[1]!Table1[Product_ID],[1]!Table1[Product_Name])</f>
        <v>Clothing Product 21</v>
      </c>
      <c r="F2935" t="str">
        <f>_xlfn.XLOOKUP(Table1[[#This Row],[Product_ID]],[1]!Table1[Product_ID],[1]!Table1[Category])</f>
        <v>Clothing</v>
      </c>
      <c r="G2935">
        <f>_xlfn.XLOOKUP(Table1[[#This Row],[Product_ID]],[1]!Table1[Product_ID],[1]!Table1[Unit_Price])</f>
        <v>1236</v>
      </c>
      <c r="H2935">
        <f>_xlfn.XLOOKUP(Table1[[#This Row],[Product_ID]],[1]!Table1[Product_ID],[1]!Table1[Cost])</f>
        <v>865.2</v>
      </c>
      <c r="I2935">
        <v>1</v>
      </c>
      <c r="J2935">
        <v>5</v>
      </c>
      <c r="K2935">
        <f>Table1[[#This Row],[Quantity]]*Table1[[#This Row],[Unit_Price]]</f>
        <v>1236</v>
      </c>
      <c r="L2935">
        <f>Table1[[#This Row],[Quantity]]*Table1[[#This Row],[Cost]]</f>
        <v>865.2</v>
      </c>
      <c r="M2935">
        <f>Table1[[#This Row],[Sales]]-Table1[[#This Row],[Total_Cost]]</f>
        <v>370.79999999999995</v>
      </c>
      <c r="N2935" s="1">
        <f>Table1[[#This Row],[Profit]]/Table1[[#This Row],[Sales]]</f>
        <v>0.3</v>
      </c>
      <c r="O2935" t="str">
        <f>TEXT(Table1[[#This Row],[Order_Date]],"mmmm")</f>
        <v>November</v>
      </c>
      <c r="P2935">
        <f>YEAR(Table1[[#This Row],[Order_Date]])</f>
        <v>2024</v>
      </c>
      <c r="Q2935" t="str">
        <f>"Q"&amp;ROUNDUP(MONTH(Table1[[#This Row],[Order_Date]])/3,0)</f>
        <v>Q4</v>
      </c>
    </row>
    <row r="2936" spans="1:17" x14ac:dyDescent="0.25">
      <c r="A2936" t="s">
        <v>4697</v>
      </c>
      <c r="B2936" t="s">
        <v>2254</v>
      </c>
      <c r="C2936" t="s">
        <v>2298</v>
      </c>
      <c r="D2936" t="s">
        <v>37</v>
      </c>
      <c r="E2936" t="str">
        <f>_xlfn.XLOOKUP(Table1[[#This Row],[Product_ID]],[1]!Table1[Product_ID],[1]!Table1[Product_Name])</f>
        <v>Home &amp; Kitchen Product 46</v>
      </c>
      <c r="F2936" t="str">
        <f>_xlfn.XLOOKUP(Table1[[#This Row],[Product_ID]],[1]!Table1[Product_ID],[1]!Table1[Category])</f>
        <v>Home &amp; Kitchen</v>
      </c>
      <c r="G2936">
        <f>_xlfn.XLOOKUP(Table1[[#This Row],[Product_ID]],[1]!Table1[Product_ID],[1]!Table1[Unit_Price])</f>
        <v>10604</v>
      </c>
      <c r="H2936">
        <f>_xlfn.XLOOKUP(Table1[[#This Row],[Product_ID]],[1]!Table1[Product_ID],[1]!Table1[Cost])</f>
        <v>5302</v>
      </c>
      <c r="I2936">
        <v>5</v>
      </c>
      <c r="J2936">
        <v>5</v>
      </c>
      <c r="K2936">
        <f>Table1[[#This Row],[Quantity]]*Table1[[#This Row],[Unit_Price]]</f>
        <v>53020</v>
      </c>
      <c r="L2936">
        <f>Table1[[#This Row],[Quantity]]*Table1[[#This Row],[Cost]]</f>
        <v>26510</v>
      </c>
      <c r="M2936">
        <f>Table1[[#This Row],[Sales]]-Table1[[#This Row],[Total_Cost]]</f>
        <v>26510</v>
      </c>
      <c r="N2936" s="1">
        <f>Table1[[#This Row],[Profit]]/Table1[[#This Row],[Sales]]</f>
        <v>0.5</v>
      </c>
      <c r="O2936" t="str">
        <f>TEXT(Table1[[#This Row],[Order_Date]],"mmmm")</f>
        <v>October</v>
      </c>
      <c r="P2936">
        <f>YEAR(Table1[[#This Row],[Order_Date]])</f>
        <v>2024</v>
      </c>
      <c r="Q2936" t="str">
        <f>"Q"&amp;ROUNDUP(MONTH(Table1[[#This Row],[Order_Date]])/3,0)</f>
        <v>Q4</v>
      </c>
    </row>
    <row r="2937" spans="1:17" x14ac:dyDescent="0.25">
      <c r="A2937" t="s">
        <v>4698</v>
      </c>
      <c r="B2937" t="s">
        <v>1905</v>
      </c>
      <c r="C2937" t="s">
        <v>2390</v>
      </c>
      <c r="D2937" t="s">
        <v>615</v>
      </c>
      <c r="E2937" t="str">
        <f>_xlfn.XLOOKUP(Table1[[#This Row],[Product_ID]],[1]!Table1[Product_ID],[1]!Table1[Product_Name])</f>
        <v>Home &amp; Kitchen Product 92</v>
      </c>
      <c r="F2937" t="str">
        <f>_xlfn.XLOOKUP(Table1[[#This Row],[Product_ID]],[1]!Table1[Product_ID],[1]!Table1[Category])</f>
        <v>Home &amp; Kitchen</v>
      </c>
      <c r="G2937">
        <f>_xlfn.XLOOKUP(Table1[[#This Row],[Product_ID]],[1]!Table1[Product_ID],[1]!Table1[Unit_Price])</f>
        <v>7315</v>
      </c>
      <c r="H2937">
        <f>_xlfn.XLOOKUP(Table1[[#This Row],[Product_ID]],[1]!Table1[Product_ID],[1]!Table1[Cost])</f>
        <v>4389</v>
      </c>
      <c r="I2937">
        <v>1</v>
      </c>
      <c r="J2937">
        <v>5</v>
      </c>
      <c r="K2937">
        <f>Table1[[#This Row],[Quantity]]*Table1[[#This Row],[Unit_Price]]</f>
        <v>7315</v>
      </c>
      <c r="L2937">
        <f>Table1[[#This Row],[Quantity]]*Table1[[#This Row],[Cost]]</f>
        <v>4389</v>
      </c>
      <c r="M2937">
        <f>Table1[[#This Row],[Sales]]-Table1[[#This Row],[Total_Cost]]</f>
        <v>2926</v>
      </c>
      <c r="N2937" s="1">
        <f>Table1[[#This Row],[Profit]]/Table1[[#This Row],[Sales]]</f>
        <v>0.4</v>
      </c>
      <c r="O2937" t="str">
        <f>TEXT(Table1[[#This Row],[Order_Date]],"mmmm")</f>
        <v>June</v>
      </c>
      <c r="P2937">
        <f>YEAR(Table1[[#This Row],[Order_Date]])</f>
        <v>2024</v>
      </c>
      <c r="Q2937" t="str">
        <f>"Q"&amp;ROUNDUP(MONTH(Table1[[#This Row],[Order_Date]])/3,0)</f>
        <v>Q2</v>
      </c>
    </row>
    <row r="2938" spans="1:17" x14ac:dyDescent="0.25">
      <c r="A2938" t="s">
        <v>4699</v>
      </c>
      <c r="B2938" t="s">
        <v>1039</v>
      </c>
      <c r="C2938" t="s">
        <v>725</v>
      </c>
      <c r="D2938" t="s">
        <v>461</v>
      </c>
      <c r="E2938" t="str">
        <f>_xlfn.XLOOKUP(Table1[[#This Row],[Product_ID]],[1]!Table1[Product_ID],[1]!Table1[Product_Name])</f>
        <v>Beauty Product 13</v>
      </c>
      <c r="F2938" t="str">
        <f>_xlfn.XLOOKUP(Table1[[#This Row],[Product_ID]],[1]!Table1[Product_ID],[1]!Table1[Category])</f>
        <v>Beauty</v>
      </c>
      <c r="G2938">
        <f>_xlfn.XLOOKUP(Table1[[#This Row],[Product_ID]],[1]!Table1[Product_ID],[1]!Table1[Unit_Price])</f>
        <v>639</v>
      </c>
      <c r="H2938">
        <f>_xlfn.XLOOKUP(Table1[[#This Row],[Product_ID]],[1]!Table1[Product_ID],[1]!Table1[Cost])</f>
        <v>319.5</v>
      </c>
      <c r="I2938">
        <v>1</v>
      </c>
      <c r="J2938">
        <v>0</v>
      </c>
      <c r="K2938">
        <f>Table1[[#This Row],[Quantity]]*Table1[[#This Row],[Unit_Price]]</f>
        <v>639</v>
      </c>
      <c r="L2938">
        <f>Table1[[#This Row],[Quantity]]*Table1[[#This Row],[Cost]]</f>
        <v>319.5</v>
      </c>
      <c r="M2938">
        <f>Table1[[#This Row],[Sales]]-Table1[[#This Row],[Total_Cost]]</f>
        <v>319.5</v>
      </c>
      <c r="N2938" s="1">
        <f>Table1[[#This Row],[Profit]]/Table1[[#This Row],[Sales]]</f>
        <v>0.5</v>
      </c>
      <c r="O2938" t="str">
        <f>TEXT(Table1[[#This Row],[Order_Date]],"mmmm")</f>
        <v>January</v>
      </c>
      <c r="P2938">
        <f>YEAR(Table1[[#This Row],[Order_Date]])</f>
        <v>2025</v>
      </c>
      <c r="Q2938" t="str">
        <f>"Q"&amp;ROUNDUP(MONTH(Table1[[#This Row],[Order_Date]])/3,0)</f>
        <v>Q1</v>
      </c>
    </row>
    <row r="2939" spans="1:17" x14ac:dyDescent="0.25">
      <c r="A2939" t="s">
        <v>4700</v>
      </c>
      <c r="B2939" t="s">
        <v>1660</v>
      </c>
      <c r="C2939" t="s">
        <v>3991</v>
      </c>
      <c r="D2939" t="s">
        <v>139</v>
      </c>
      <c r="E2939" t="str">
        <f>_xlfn.XLOOKUP(Table1[[#This Row],[Product_ID]],[1]!Table1[Product_ID],[1]!Table1[Product_Name])</f>
        <v>Clothing Product 53</v>
      </c>
      <c r="F2939" t="str">
        <f>_xlfn.XLOOKUP(Table1[[#This Row],[Product_ID]],[1]!Table1[Product_ID],[1]!Table1[Category])</f>
        <v>Clothing</v>
      </c>
      <c r="G2939">
        <f>_xlfn.XLOOKUP(Table1[[#This Row],[Product_ID]],[1]!Table1[Product_ID],[1]!Table1[Unit_Price])</f>
        <v>641</v>
      </c>
      <c r="H2939">
        <f>_xlfn.XLOOKUP(Table1[[#This Row],[Product_ID]],[1]!Table1[Product_ID],[1]!Table1[Cost])</f>
        <v>384.6</v>
      </c>
      <c r="I2939">
        <v>4</v>
      </c>
      <c r="J2939">
        <v>0</v>
      </c>
      <c r="K2939">
        <f>Table1[[#This Row],[Quantity]]*Table1[[#This Row],[Unit_Price]]</f>
        <v>2564</v>
      </c>
      <c r="L2939">
        <f>Table1[[#This Row],[Quantity]]*Table1[[#This Row],[Cost]]</f>
        <v>1538.4</v>
      </c>
      <c r="M2939">
        <f>Table1[[#This Row],[Sales]]-Table1[[#This Row],[Total_Cost]]</f>
        <v>1025.5999999999999</v>
      </c>
      <c r="N2939" s="1">
        <f>Table1[[#This Row],[Profit]]/Table1[[#This Row],[Sales]]</f>
        <v>0.39999999999999997</v>
      </c>
      <c r="O2939" t="str">
        <f>TEXT(Table1[[#This Row],[Order_Date]],"mmmm")</f>
        <v>February</v>
      </c>
      <c r="P2939">
        <f>YEAR(Table1[[#This Row],[Order_Date]])</f>
        <v>2024</v>
      </c>
      <c r="Q2939" t="str">
        <f>"Q"&amp;ROUNDUP(MONTH(Table1[[#This Row],[Order_Date]])/3,0)</f>
        <v>Q1</v>
      </c>
    </row>
    <row r="2940" spans="1:17" x14ac:dyDescent="0.25">
      <c r="A2940" t="s">
        <v>4701</v>
      </c>
      <c r="B2940" t="s">
        <v>1101</v>
      </c>
      <c r="C2940" t="s">
        <v>2060</v>
      </c>
      <c r="D2940" t="s">
        <v>385</v>
      </c>
      <c r="E2940" t="str">
        <f>_xlfn.XLOOKUP(Table1[[#This Row],[Product_ID]],[1]!Table1[Product_ID],[1]!Table1[Product_Name])</f>
        <v>Sports Product 54</v>
      </c>
      <c r="F2940" t="str">
        <f>_xlfn.XLOOKUP(Table1[[#This Row],[Product_ID]],[1]!Table1[Product_ID],[1]!Table1[Category])</f>
        <v>Sports</v>
      </c>
      <c r="G2940">
        <f>_xlfn.XLOOKUP(Table1[[#This Row],[Product_ID]],[1]!Table1[Product_ID],[1]!Table1[Unit_Price])</f>
        <v>611</v>
      </c>
      <c r="H2940">
        <f>_xlfn.XLOOKUP(Table1[[#This Row],[Product_ID]],[1]!Table1[Product_ID],[1]!Table1[Cost])</f>
        <v>427.7</v>
      </c>
      <c r="I2940">
        <v>1</v>
      </c>
      <c r="J2940">
        <v>20</v>
      </c>
      <c r="K2940">
        <f>Table1[[#This Row],[Quantity]]*Table1[[#This Row],[Unit_Price]]</f>
        <v>611</v>
      </c>
      <c r="L2940">
        <f>Table1[[#This Row],[Quantity]]*Table1[[#This Row],[Cost]]</f>
        <v>427.7</v>
      </c>
      <c r="M2940">
        <f>Table1[[#This Row],[Sales]]-Table1[[#This Row],[Total_Cost]]</f>
        <v>183.3</v>
      </c>
      <c r="N2940" s="1">
        <f>Table1[[#This Row],[Profit]]/Table1[[#This Row],[Sales]]</f>
        <v>0.30000000000000004</v>
      </c>
      <c r="O2940" t="str">
        <f>TEXT(Table1[[#This Row],[Order_Date]],"mmmm")</f>
        <v>March</v>
      </c>
      <c r="P2940">
        <f>YEAR(Table1[[#This Row],[Order_Date]])</f>
        <v>2025</v>
      </c>
      <c r="Q2940" t="str">
        <f>"Q"&amp;ROUNDUP(MONTH(Table1[[#This Row],[Order_Date]])/3,0)</f>
        <v>Q1</v>
      </c>
    </row>
    <row r="2941" spans="1:17" x14ac:dyDescent="0.25">
      <c r="A2941" t="s">
        <v>4702</v>
      </c>
      <c r="B2941" t="s">
        <v>2254</v>
      </c>
      <c r="C2941" t="s">
        <v>2380</v>
      </c>
      <c r="D2941" t="s">
        <v>63</v>
      </c>
      <c r="E2941" t="str">
        <f>_xlfn.XLOOKUP(Table1[[#This Row],[Product_ID]],[1]!Table1[Product_ID],[1]!Table1[Product_Name])</f>
        <v>Clothing Product 17</v>
      </c>
      <c r="F2941" t="str">
        <f>_xlfn.XLOOKUP(Table1[[#This Row],[Product_ID]],[1]!Table1[Product_ID],[1]!Table1[Category])</f>
        <v>Clothing</v>
      </c>
      <c r="G2941">
        <f>_xlfn.XLOOKUP(Table1[[#This Row],[Product_ID]],[1]!Table1[Product_ID],[1]!Table1[Unit_Price])</f>
        <v>978</v>
      </c>
      <c r="H2941">
        <f>_xlfn.XLOOKUP(Table1[[#This Row],[Product_ID]],[1]!Table1[Product_ID],[1]!Table1[Cost])</f>
        <v>684.6</v>
      </c>
      <c r="I2941">
        <v>1</v>
      </c>
      <c r="J2941">
        <v>0</v>
      </c>
      <c r="K2941">
        <f>Table1[[#This Row],[Quantity]]*Table1[[#This Row],[Unit_Price]]</f>
        <v>978</v>
      </c>
      <c r="L2941">
        <f>Table1[[#This Row],[Quantity]]*Table1[[#This Row],[Cost]]</f>
        <v>684.6</v>
      </c>
      <c r="M2941">
        <f>Table1[[#This Row],[Sales]]-Table1[[#This Row],[Total_Cost]]</f>
        <v>293.39999999999998</v>
      </c>
      <c r="N2941" s="1">
        <f>Table1[[#This Row],[Profit]]/Table1[[#This Row],[Sales]]</f>
        <v>0.3</v>
      </c>
      <c r="O2941" t="str">
        <f>TEXT(Table1[[#This Row],[Order_Date]],"mmmm")</f>
        <v>October</v>
      </c>
      <c r="P2941">
        <f>YEAR(Table1[[#This Row],[Order_Date]])</f>
        <v>2024</v>
      </c>
      <c r="Q2941" t="str">
        <f>"Q"&amp;ROUNDUP(MONTH(Table1[[#This Row],[Order_Date]])/3,0)</f>
        <v>Q4</v>
      </c>
    </row>
    <row r="2942" spans="1:17" x14ac:dyDescent="0.25">
      <c r="A2942" t="s">
        <v>4703</v>
      </c>
      <c r="B2942" t="s">
        <v>2874</v>
      </c>
      <c r="C2942" t="s">
        <v>2969</v>
      </c>
      <c r="D2942" t="s">
        <v>49</v>
      </c>
      <c r="E2942" t="str">
        <f>_xlfn.XLOOKUP(Table1[[#This Row],[Product_ID]],[1]!Table1[Product_ID],[1]!Table1[Product_Name])</f>
        <v>Sports Product 65</v>
      </c>
      <c r="F2942" t="str">
        <f>_xlfn.XLOOKUP(Table1[[#This Row],[Product_ID]],[1]!Table1[Product_ID],[1]!Table1[Category])</f>
        <v>Sports</v>
      </c>
      <c r="G2942">
        <f>_xlfn.XLOOKUP(Table1[[#This Row],[Product_ID]],[1]!Table1[Product_ID],[1]!Table1[Unit_Price])</f>
        <v>4421</v>
      </c>
      <c r="H2942">
        <f>_xlfn.XLOOKUP(Table1[[#This Row],[Product_ID]],[1]!Table1[Product_ID],[1]!Table1[Cost])</f>
        <v>3094.7</v>
      </c>
      <c r="I2942">
        <v>2</v>
      </c>
      <c r="J2942">
        <v>10</v>
      </c>
      <c r="K2942">
        <f>Table1[[#This Row],[Quantity]]*Table1[[#This Row],[Unit_Price]]</f>
        <v>8842</v>
      </c>
      <c r="L2942">
        <f>Table1[[#This Row],[Quantity]]*Table1[[#This Row],[Cost]]</f>
        <v>6189.4</v>
      </c>
      <c r="M2942">
        <f>Table1[[#This Row],[Sales]]-Table1[[#This Row],[Total_Cost]]</f>
        <v>2652.6000000000004</v>
      </c>
      <c r="N2942" s="1">
        <f>Table1[[#This Row],[Profit]]/Table1[[#This Row],[Sales]]</f>
        <v>0.30000000000000004</v>
      </c>
      <c r="O2942" t="str">
        <f>TEXT(Table1[[#This Row],[Order_Date]],"mmmm")</f>
        <v>April</v>
      </c>
      <c r="P2942">
        <f>YEAR(Table1[[#This Row],[Order_Date]])</f>
        <v>2025</v>
      </c>
      <c r="Q2942" t="str">
        <f>"Q"&amp;ROUNDUP(MONTH(Table1[[#This Row],[Order_Date]])/3,0)</f>
        <v>Q2</v>
      </c>
    </row>
    <row r="2943" spans="1:17" x14ac:dyDescent="0.25">
      <c r="A2943" t="s">
        <v>4704</v>
      </c>
      <c r="B2943" t="s">
        <v>3042</v>
      </c>
      <c r="C2943" t="s">
        <v>4705</v>
      </c>
      <c r="D2943" t="s">
        <v>1158</v>
      </c>
      <c r="E2943" t="str">
        <f>_xlfn.XLOOKUP(Table1[[#This Row],[Product_ID]],[1]!Table1[Product_ID],[1]!Table1[Product_Name])</f>
        <v>Electronics Product 33</v>
      </c>
      <c r="F2943" t="str">
        <f>_xlfn.XLOOKUP(Table1[[#This Row],[Product_ID]],[1]!Table1[Product_ID],[1]!Table1[Category])</f>
        <v>Electronics</v>
      </c>
      <c r="G2943">
        <f>_xlfn.XLOOKUP(Table1[[#This Row],[Product_ID]],[1]!Table1[Product_ID],[1]!Table1[Unit_Price])</f>
        <v>11428</v>
      </c>
      <c r="H2943">
        <f>_xlfn.XLOOKUP(Table1[[#This Row],[Product_ID]],[1]!Table1[Product_ID],[1]!Table1[Cost])</f>
        <v>6856.8</v>
      </c>
      <c r="I2943">
        <v>5</v>
      </c>
      <c r="J2943">
        <v>0</v>
      </c>
      <c r="K2943">
        <f>Table1[[#This Row],[Quantity]]*Table1[[#This Row],[Unit_Price]]</f>
        <v>57140</v>
      </c>
      <c r="L2943">
        <f>Table1[[#This Row],[Quantity]]*Table1[[#This Row],[Cost]]</f>
        <v>34284</v>
      </c>
      <c r="M2943">
        <f>Table1[[#This Row],[Sales]]-Table1[[#This Row],[Total_Cost]]</f>
        <v>22856</v>
      </c>
      <c r="N2943" s="1">
        <f>Table1[[#This Row],[Profit]]/Table1[[#This Row],[Sales]]</f>
        <v>0.4</v>
      </c>
      <c r="O2943" t="str">
        <f>TEXT(Table1[[#This Row],[Order_Date]],"mmmm")</f>
        <v>January</v>
      </c>
      <c r="P2943">
        <f>YEAR(Table1[[#This Row],[Order_Date]])</f>
        <v>2025</v>
      </c>
      <c r="Q2943" t="str">
        <f>"Q"&amp;ROUNDUP(MONTH(Table1[[#This Row],[Order_Date]])/3,0)</f>
        <v>Q1</v>
      </c>
    </row>
    <row r="2944" spans="1:17" x14ac:dyDescent="0.25">
      <c r="A2944" t="s">
        <v>4706</v>
      </c>
      <c r="B2944" t="s">
        <v>2105</v>
      </c>
      <c r="C2944" t="s">
        <v>149</v>
      </c>
      <c r="D2944" t="s">
        <v>216</v>
      </c>
      <c r="E2944" t="str">
        <f>_xlfn.XLOOKUP(Table1[[#This Row],[Product_ID]],[1]!Table1[Product_ID],[1]!Table1[Product_Name])</f>
        <v>Beauty Product 69</v>
      </c>
      <c r="F2944" t="str">
        <f>_xlfn.XLOOKUP(Table1[[#This Row],[Product_ID]],[1]!Table1[Product_ID],[1]!Table1[Category])</f>
        <v>Beauty</v>
      </c>
      <c r="G2944">
        <f>_xlfn.XLOOKUP(Table1[[#This Row],[Product_ID]],[1]!Table1[Product_ID],[1]!Table1[Unit_Price])</f>
        <v>384</v>
      </c>
      <c r="H2944">
        <f>_xlfn.XLOOKUP(Table1[[#This Row],[Product_ID]],[1]!Table1[Product_ID],[1]!Table1[Cost])</f>
        <v>192</v>
      </c>
      <c r="I2944">
        <v>1</v>
      </c>
      <c r="J2944">
        <v>0</v>
      </c>
      <c r="K2944">
        <f>Table1[[#This Row],[Quantity]]*Table1[[#This Row],[Unit_Price]]</f>
        <v>384</v>
      </c>
      <c r="L2944">
        <f>Table1[[#This Row],[Quantity]]*Table1[[#This Row],[Cost]]</f>
        <v>192</v>
      </c>
      <c r="M2944">
        <f>Table1[[#This Row],[Sales]]-Table1[[#This Row],[Total_Cost]]</f>
        <v>192</v>
      </c>
      <c r="N2944" s="1">
        <f>Table1[[#This Row],[Profit]]/Table1[[#This Row],[Sales]]</f>
        <v>0.5</v>
      </c>
      <c r="O2944" t="str">
        <f>TEXT(Table1[[#This Row],[Order_Date]],"mmmm")</f>
        <v>January</v>
      </c>
      <c r="P2944">
        <f>YEAR(Table1[[#This Row],[Order_Date]])</f>
        <v>2025</v>
      </c>
      <c r="Q2944" t="str">
        <f>"Q"&amp;ROUNDUP(MONTH(Table1[[#This Row],[Order_Date]])/3,0)</f>
        <v>Q1</v>
      </c>
    </row>
    <row r="2945" spans="1:17" x14ac:dyDescent="0.25">
      <c r="A2945" t="s">
        <v>4707</v>
      </c>
      <c r="B2945" t="s">
        <v>72</v>
      </c>
      <c r="C2945" t="s">
        <v>794</v>
      </c>
      <c r="D2945" t="s">
        <v>604</v>
      </c>
      <c r="E2945" t="str">
        <f>_xlfn.XLOOKUP(Table1[[#This Row],[Product_ID]],[1]!Table1[Product_ID],[1]!Table1[Product_Name])</f>
        <v>Home &amp; Kitchen Product 39</v>
      </c>
      <c r="F2945" t="str">
        <f>_xlfn.XLOOKUP(Table1[[#This Row],[Product_ID]],[1]!Table1[Product_ID],[1]!Table1[Category])</f>
        <v>Home &amp; Kitchen</v>
      </c>
      <c r="G2945">
        <f>_xlfn.XLOOKUP(Table1[[#This Row],[Product_ID]],[1]!Table1[Product_ID],[1]!Table1[Unit_Price])</f>
        <v>9543</v>
      </c>
      <c r="H2945">
        <f>_xlfn.XLOOKUP(Table1[[#This Row],[Product_ID]],[1]!Table1[Product_ID],[1]!Table1[Cost])</f>
        <v>4771.5</v>
      </c>
      <c r="I2945">
        <v>1</v>
      </c>
      <c r="J2945">
        <v>0</v>
      </c>
      <c r="K2945">
        <f>Table1[[#This Row],[Quantity]]*Table1[[#This Row],[Unit_Price]]</f>
        <v>9543</v>
      </c>
      <c r="L2945">
        <f>Table1[[#This Row],[Quantity]]*Table1[[#This Row],[Cost]]</f>
        <v>4771.5</v>
      </c>
      <c r="M2945">
        <f>Table1[[#This Row],[Sales]]-Table1[[#This Row],[Total_Cost]]</f>
        <v>4771.5</v>
      </c>
      <c r="N2945" s="1">
        <f>Table1[[#This Row],[Profit]]/Table1[[#This Row],[Sales]]</f>
        <v>0.5</v>
      </c>
      <c r="O2945" t="str">
        <f>TEXT(Table1[[#This Row],[Order_Date]],"mmmm")</f>
        <v>April</v>
      </c>
      <c r="P2945">
        <f>YEAR(Table1[[#This Row],[Order_Date]])</f>
        <v>2025</v>
      </c>
      <c r="Q2945" t="str">
        <f>"Q"&amp;ROUNDUP(MONTH(Table1[[#This Row],[Order_Date]])/3,0)</f>
        <v>Q2</v>
      </c>
    </row>
    <row r="2946" spans="1:17" x14ac:dyDescent="0.25">
      <c r="A2946" t="s">
        <v>4708</v>
      </c>
      <c r="B2946" t="s">
        <v>356</v>
      </c>
      <c r="C2946" t="s">
        <v>3416</v>
      </c>
      <c r="D2946" t="s">
        <v>25</v>
      </c>
      <c r="E2946" t="str">
        <f>_xlfn.XLOOKUP(Table1[[#This Row],[Product_ID]],[1]!Table1[Product_ID],[1]!Table1[Product_Name])</f>
        <v>Sports Product 7</v>
      </c>
      <c r="F2946" t="str">
        <f>_xlfn.XLOOKUP(Table1[[#This Row],[Product_ID]],[1]!Table1[Product_ID],[1]!Table1[Category])</f>
        <v>Sports</v>
      </c>
      <c r="G2946">
        <f>_xlfn.XLOOKUP(Table1[[#This Row],[Product_ID]],[1]!Table1[Product_ID],[1]!Table1[Unit_Price])</f>
        <v>5469</v>
      </c>
      <c r="H2946">
        <f>_xlfn.XLOOKUP(Table1[[#This Row],[Product_ID]],[1]!Table1[Product_ID],[1]!Table1[Cost])</f>
        <v>3281.4</v>
      </c>
      <c r="I2946">
        <v>2</v>
      </c>
      <c r="J2946">
        <v>20</v>
      </c>
      <c r="K2946">
        <f>Table1[[#This Row],[Quantity]]*Table1[[#This Row],[Unit_Price]]</f>
        <v>10938</v>
      </c>
      <c r="L2946">
        <f>Table1[[#This Row],[Quantity]]*Table1[[#This Row],[Cost]]</f>
        <v>6562.8</v>
      </c>
      <c r="M2946">
        <f>Table1[[#This Row],[Sales]]-Table1[[#This Row],[Total_Cost]]</f>
        <v>4375.2</v>
      </c>
      <c r="N2946" s="1">
        <f>Table1[[#This Row],[Profit]]/Table1[[#This Row],[Sales]]</f>
        <v>0.39999999999999997</v>
      </c>
      <c r="O2946" t="str">
        <f>TEXT(Table1[[#This Row],[Order_Date]],"mmmm")</f>
        <v>April</v>
      </c>
      <c r="P2946">
        <f>YEAR(Table1[[#This Row],[Order_Date]])</f>
        <v>2024</v>
      </c>
      <c r="Q2946" t="str">
        <f>"Q"&amp;ROUNDUP(MONTH(Table1[[#This Row],[Order_Date]])/3,0)</f>
        <v>Q2</v>
      </c>
    </row>
    <row r="2947" spans="1:17" x14ac:dyDescent="0.25">
      <c r="A2947" t="s">
        <v>4709</v>
      </c>
      <c r="B2947" t="s">
        <v>208</v>
      </c>
      <c r="C2947" t="s">
        <v>2212</v>
      </c>
      <c r="D2947" t="s">
        <v>67</v>
      </c>
      <c r="E2947" t="str">
        <f>_xlfn.XLOOKUP(Table1[[#This Row],[Product_ID]],[1]!Table1[Product_ID],[1]!Table1[Product_Name])</f>
        <v>Home &amp; Kitchen Product 12</v>
      </c>
      <c r="F2947" t="str">
        <f>_xlfn.XLOOKUP(Table1[[#This Row],[Product_ID]],[1]!Table1[Product_ID],[1]!Table1[Category])</f>
        <v>Home &amp; Kitchen</v>
      </c>
      <c r="G2947">
        <f>_xlfn.XLOOKUP(Table1[[#This Row],[Product_ID]],[1]!Table1[Product_ID],[1]!Table1[Unit_Price])</f>
        <v>1513</v>
      </c>
      <c r="H2947">
        <f>_xlfn.XLOOKUP(Table1[[#This Row],[Product_ID]],[1]!Table1[Product_ID],[1]!Table1[Cost])</f>
        <v>907.8</v>
      </c>
      <c r="I2947">
        <v>3</v>
      </c>
      <c r="J2947">
        <v>20</v>
      </c>
      <c r="K2947">
        <f>Table1[[#This Row],[Quantity]]*Table1[[#This Row],[Unit_Price]]</f>
        <v>4539</v>
      </c>
      <c r="L2947">
        <f>Table1[[#This Row],[Quantity]]*Table1[[#This Row],[Cost]]</f>
        <v>2723.3999999999996</v>
      </c>
      <c r="M2947">
        <f>Table1[[#This Row],[Sales]]-Table1[[#This Row],[Total_Cost]]</f>
        <v>1815.6000000000004</v>
      </c>
      <c r="N2947" s="1">
        <f>Table1[[#This Row],[Profit]]/Table1[[#This Row],[Sales]]</f>
        <v>0.40000000000000008</v>
      </c>
      <c r="O2947" t="str">
        <f>TEXT(Table1[[#This Row],[Order_Date]],"mmmm")</f>
        <v>December</v>
      </c>
      <c r="P2947">
        <f>YEAR(Table1[[#This Row],[Order_Date]])</f>
        <v>2025</v>
      </c>
      <c r="Q2947" t="str">
        <f>"Q"&amp;ROUNDUP(MONTH(Table1[[#This Row],[Order_Date]])/3,0)</f>
        <v>Q4</v>
      </c>
    </row>
    <row r="2948" spans="1:17" x14ac:dyDescent="0.25">
      <c r="A2948" t="s">
        <v>4710</v>
      </c>
      <c r="B2948" t="s">
        <v>3268</v>
      </c>
      <c r="C2948" t="s">
        <v>850</v>
      </c>
      <c r="D2948" t="s">
        <v>542</v>
      </c>
      <c r="E2948" t="str">
        <f>_xlfn.XLOOKUP(Table1[[#This Row],[Product_ID]],[1]!Table1[Product_ID],[1]!Table1[Product_Name])</f>
        <v>Home &amp; Kitchen Product 78</v>
      </c>
      <c r="F2948" t="str">
        <f>_xlfn.XLOOKUP(Table1[[#This Row],[Product_ID]],[1]!Table1[Product_ID],[1]!Table1[Category])</f>
        <v>Home &amp; Kitchen</v>
      </c>
      <c r="G2948">
        <f>_xlfn.XLOOKUP(Table1[[#This Row],[Product_ID]],[1]!Table1[Product_ID],[1]!Table1[Unit_Price])</f>
        <v>700</v>
      </c>
      <c r="H2948">
        <f>_xlfn.XLOOKUP(Table1[[#This Row],[Product_ID]],[1]!Table1[Product_ID],[1]!Table1[Cost])</f>
        <v>420</v>
      </c>
      <c r="I2948">
        <v>3</v>
      </c>
      <c r="J2948">
        <v>10</v>
      </c>
      <c r="K2948">
        <f>Table1[[#This Row],[Quantity]]*Table1[[#This Row],[Unit_Price]]</f>
        <v>2100</v>
      </c>
      <c r="L2948">
        <f>Table1[[#This Row],[Quantity]]*Table1[[#This Row],[Cost]]</f>
        <v>1260</v>
      </c>
      <c r="M2948">
        <f>Table1[[#This Row],[Sales]]-Table1[[#This Row],[Total_Cost]]</f>
        <v>840</v>
      </c>
      <c r="N2948" s="1">
        <f>Table1[[#This Row],[Profit]]/Table1[[#This Row],[Sales]]</f>
        <v>0.4</v>
      </c>
      <c r="O2948" t="str">
        <f>TEXT(Table1[[#This Row],[Order_Date]],"mmmm")</f>
        <v>October</v>
      </c>
      <c r="P2948">
        <f>YEAR(Table1[[#This Row],[Order_Date]])</f>
        <v>2024</v>
      </c>
      <c r="Q2948" t="str">
        <f>"Q"&amp;ROUNDUP(MONTH(Table1[[#This Row],[Order_Date]])/3,0)</f>
        <v>Q4</v>
      </c>
    </row>
    <row r="2949" spans="1:17" x14ac:dyDescent="0.25">
      <c r="A2949" t="s">
        <v>4711</v>
      </c>
      <c r="B2949" t="s">
        <v>3701</v>
      </c>
      <c r="C2949" t="s">
        <v>62</v>
      </c>
      <c r="D2949" t="s">
        <v>89</v>
      </c>
      <c r="E2949" t="str">
        <f>_xlfn.XLOOKUP(Table1[[#This Row],[Product_ID]],[1]!Table1[Product_ID],[1]!Table1[Product_Name])</f>
        <v>Beauty Product 76</v>
      </c>
      <c r="F2949" t="str">
        <f>_xlfn.XLOOKUP(Table1[[#This Row],[Product_ID]],[1]!Table1[Product_ID],[1]!Table1[Category])</f>
        <v>Beauty</v>
      </c>
      <c r="G2949">
        <f>_xlfn.XLOOKUP(Table1[[#This Row],[Product_ID]],[1]!Table1[Product_ID],[1]!Table1[Unit_Price])</f>
        <v>3690</v>
      </c>
      <c r="H2949">
        <f>_xlfn.XLOOKUP(Table1[[#This Row],[Product_ID]],[1]!Table1[Product_ID],[1]!Table1[Cost])</f>
        <v>2583</v>
      </c>
      <c r="I2949">
        <v>4</v>
      </c>
      <c r="J2949">
        <v>20</v>
      </c>
      <c r="K2949">
        <f>Table1[[#This Row],[Quantity]]*Table1[[#This Row],[Unit_Price]]</f>
        <v>14760</v>
      </c>
      <c r="L2949">
        <f>Table1[[#This Row],[Quantity]]*Table1[[#This Row],[Cost]]</f>
        <v>10332</v>
      </c>
      <c r="M2949">
        <f>Table1[[#This Row],[Sales]]-Table1[[#This Row],[Total_Cost]]</f>
        <v>4428</v>
      </c>
      <c r="N2949" s="1">
        <f>Table1[[#This Row],[Profit]]/Table1[[#This Row],[Sales]]</f>
        <v>0.3</v>
      </c>
      <c r="O2949" t="str">
        <f>TEXT(Table1[[#This Row],[Order_Date]],"mmmm")</f>
        <v>December</v>
      </c>
      <c r="P2949">
        <f>YEAR(Table1[[#This Row],[Order_Date]])</f>
        <v>2024</v>
      </c>
      <c r="Q2949" t="str">
        <f>"Q"&amp;ROUNDUP(MONTH(Table1[[#This Row],[Order_Date]])/3,0)</f>
        <v>Q4</v>
      </c>
    </row>
    <row r="2950" spans="1:17" x14ac:dyDescent="0.25">
      <c r="A2950" t="s">
        <v>4712</v>
      </c>
      <c r="B2950" t="s">
        <v>54</v>
      </c>
      <c r="C2950" t="s">
        <v>1912</v>
      </c>
      <c r="D2950" t="s">
        <v>195</v>
      </c>
      <c r="E2950" t="str">
        <f>_xlfn.XLOOKUP(Table1[[#This Row],[Product_ID]],[1]!Table1[Product_ID],[1]!Table1[Product_Name])</f>
        <v>Electronics Product 57</v>
      </c>
      <c r="F2950" t="str">
        <f>_xlfn.XLOOKUP(Table1[[#This Row],[Product_ID]],[1]!Table1[Product_ID],[1]!Table1[Category])</f>
        <v>Electronics</v>
      </c>
      <c r="G2950">
        <f>_xlfn.XLOOKUP(Table1[[#This Row],[Product_ID]],[1]!Table1[Product_ID],[1]!Table1[Unit_Price])</f>
        <v>26846</v>
      </c>
      <c r="H2950">
        <f>_xlfn.XLOOKUP(Table1[[#This Row],[Product_ID]],[1]!Table1[Product_ID],[1]!Table1[Cost])</f>
        <v>16107.6</v>
      </c>
      <c r="I2950">
        <v>2</v>
      </c>
      <c r="J2950">
        <v>15</v>
      </c>
      <c r="K2950">
        <f>Table1[[#This Row],[Quantity]]*Table1[[#This Row],[Unit_Price]]</f>
        <v>53692</v>
      </c>
      <c r="L2950">
        <f>Table1[[#This Row],[Quantity]]*Table1[[#This Row],[Cost]]</f>
        <v>32215.200000000001</v>
      </c>
      <c r="M2950">
        <f>Table1[[#This Row],[Sales]]-Table1[[#This Row],[Total_Cost]]</f>
        <v>21476.799999999999</v>
      </c>
      <c r="N2950" s="1">
        <f>Table1[[#This Row],[Profit]]/Table1[[#This Row],[Sales]]</f>
        <v>0.39999999999999997</v>
      </c>
      <c r="O2950" t="str">
        <f>TEXT(Table1[[#This Row],[Order_Date]],"mmmm")</f>
        <v>October</v>
      </c>
      <c r="P2950">
        <f>YEAR(Table1[[#This Row],[Order_Date]])</f>
        <v>2024</v>
      </c>
      <c r="Q2950" t="str">
        <f>"Q"&amp;ROUNDUP(MONTH(Table1[[#This Row],[Order_Date]])/3,0)</f>
        <v>Q4</v>
      </c>
    </row>
    <row r="2951" spans="1:17" x14ac:dyDescent="0.25">
      <c r="A2951" t="s">
        <v>4713</v>
      </c>
      <c r="B2951" t="s">
        <v>849</v>
      </c>
      <c r="C2951" t="s">
        <v>3455</v>
      </c>
      <c r="D2951" t="s">
        <v>842</v>
      </c>
      <c r="E2951" t="str">
        <f>_xlfn.XLOOKUP(Table1[[#This Row],[Product_ID]],[1]!Table1[Product_ID],[1]!Table1[Product_Name])</f>
        <v>Sports Product 35</v>
      </c>
      <c r="F2951" t="str">
        <f>_xlfn.XLOOKUP(Table1[[#This Row],[Product_ID]],[1]!Table1[Product_ID],[1]!Table1[Category])</f>
        <v>Sports</v>
      </c>
      <c r="G2951">
        <f>_xlfn.XLOOKUP(Table1[[#This Row],[Product_ID]],[1]!Table1[Product_ID],[1]!Table1[Unit_Price])</f>
        <v>3185</v>
      </c>
      <c r="H2951">
        <f>_xlfn.XLOOKUP(Table1[[#This Row],[Product_ID]],[1]!Table1[Product_ID],[1]!Table1[Cost])</f>
        <v>1592.5</v>
      </c>
      <c r="I2951">
        <v>5</v>
      </c>
      <c r="J2951">
        <v>15</v>
      </c>
      <c r="K2951">
        <f>Table1[[#This Row],[Quantity]]*Table1[[#This Row],[Unit_Price]]</f>
        <v>15925</v>
      </c>
      <c r="L2951">
        <f>Table1[[#This Row],[Quantity]]*Table1[[#This Row],[Cost]]</f>
        <v>7962.5</v>
      </c>
      <c r="M2951">
        <f>Table1[[#This Row],[Sales]]-Table1[[#This Row],[Total_Cost]]</f>
        <v>7962.5</v>
      </c>
      <c r="N2951" s="1">
        <f>Table1[[#This Row],[Profit]]/Table1[[#This Row],[Sales]]</f>
        <v>0.5</v>
      </c>
      <c r="O2951" t="str">
        <f>TEXT(Table1[[#This Row],[Order_Date]],"mmmm")</f>
        <v>June</v>
      </c>
      <c r="P2951">
        <f>YEAR(Table1[[#This Row],[Order_Date]])</f>
        <v>2025</v>
      </c>
      <c r="Q2951" t="str">
        <f>"Q"&amp;ROUNDUP(MONTH(Table1[[#This Row],[Order_Date]])/3,0)</f>
        <v>Q2</v>
      </c>
    </row>
    <row r="2952" spans="1:17" x14ac:dyDescent="0.25">
      <c r="A2952" t="s">
        <v>4714</v>
      </c>
      <c r="B2952" t="s">
        <v>113</v>
      </c>
      <c r="C2952" t="s">
        <v>1009</v>
      </c>
      <c r="D2952" t="s">
        <v>842</v>
      </c>
      <c r="E2952" t="str">
        <f>_xlfn.XLOOKUP(Table1[[#This Row],[Product_ID]],[1]!Table1[Product_ID],[1]!Table1[Product_Name])</f>
        <v>Sports Product 35</v>
      </c>
      <c r="F2952" t="str">
        <f>_xlfn.XLOOKUP(Table1[[#This Row],[Product_ID]],[1]!Table1[Product_ID],[1]!Table1[Category])</f>
        <v>Sports</v>
      </c>
      <c r="G2952">
        <f>_xlfn.XLOOKUP(Table1[[#This Row],[Product_ID]],[1]!Table1[Product_ID],[1]!Table1[Unit_Price])</f>
        <v>3185</v>
      </c>
      <c r="H2952">
        <f>_xlfn.XLOOKUP(Table1[[#This Row],[Product_ID]],[1]!Table1[Product_ID],[1]!Table1[Cost])</f>
        <v>1592.5</v>
      </c>
      <c r="I2952">
        <v>3</v>
      </c>
      <c r="J2952">
        <v>15</v>
      </c>
      <c r="K2952">
        <f>Table1[[#This Row],[Quantity]]*Table1[[#This Row],[Unit_Price]]</f>
        <v>9555</v>
      </c>
      <c r="L2952">
        <f>Table1[[#This Row],[Quantity]]*Table1[[#This Row],[Cost]]</f>
        <v>4777.5</v>
      </c>
      <c r="M2952">
        <f>Table1[[#This Row],[Sales]]-Table1[[#This Row],[Total_Cost]]</f>
        <v>4777.5</v>
      </c>
      <c r="N2952" s="1">
        <f>Table1[[#This Row],[Profit]]/Table1[[#This Row],[Sales]]</f>
        <v>0.5</v>
      </c>
      <c r="O2952" t="str">
        <f>TEXT(Table1[[#This Row],[Order_Date]],"mmmm")</f>
        <v>July</v>
      </c>
      <c r="P2952">
        <f>YEAR(Table1[[#This Row],[Order_Date]])</f>
        <v>2025</v>
      </c>
      <c r="Q2952" t="str">
        <f>"Q"&amp;ROUNDUP(MONTH(Table1[[#This Row],[Order_Date]])/3,0)</f>
        <v>Q3</v>
      </c>
    </row>
    <row r="2953" spans="1:17" x14ac:dyDescent="0.25">
      <c r="A2953" t="s">
        <v>4715</v>
      </c>
      <c r="B2953" t="s">
        <v>141</v>
      </c>
      <c r="C2953" t="s">
        <v>1081</v>
      </c>
      <c r="D2953" t="s">
        <v>409</v>
      </c>
      <c r="E2953" t="str">
        <f>_xlfn.XLOOKUP(Table1[[#This Row],[Product_ID]],[1]!Table1[Product_ID],[1]!Table1[Product_Name])</f>
        <v>Home &amp; Kitchen Product 68</v>
      </c>
      <c r="F2953" t="str">
        <f>_xlfn.XLOOKUP(Table1[[#This Row],[Product_ID]],[1]!Table1[Product_ID],[1]!Table1[Category])</f>
        <v>Home &amp; Kitchen</v>
      </c>
      <c r="G2953">
        <f>_xlfn.XLOOKUP(Table1[[#This Row],[Product_ID]],[1]!Table1[Product_ID],[1]!Table1[Unit_Price])</f>
        <v>7252</v>
      </c>
      <c r="H2953">
        <f>_xlfn.XLOOKUP(Table1[[#This Row],[Product_ID]],[1]!Table1[Product_ID],[1]!Table1[Cost])</f>
        <v>3626</v>
      </c>
      <c r="I2953">
        <v>3</v>
      </c>
      <c r="J2953">
        <v>15</v>
      </c>
      <c r="K2953">
        <f>Table1[[#This Row],[Quantity]]*Table1[[#This Row],[Unit_Price]]</f>
        <v>21756</v>
      </c>
      <c r="L2953">
        <f>Table1[[#This Row],[Quantity]]*Table1[[#This Row],[Cost]]</f>
        <v>10878</v>
      </c>
      <c r="M2953">
        <f>Table1[[#This Row],[Sales]]-Table1[[#This Row],[Total_Cost]]</f>
        <v>10878</v>
      </c>
      <c r="N2953" s="1">
        <f>Table1[[#This Row],[Profit]]/Table1[[#This Row],[Sales]]</f>
        <v>0.5</v>
      </c>
      <c r="O2953" t="str">
        <f>TEXT(Table1[[#This Row],[Order_Date]],"mmmm")</f>
        <v>June</v>
      </c>
      <c r="P2953">
        <f>YEAR(Table1[[#This Row],[Order_Date]])</f>
        <v>2025</v>
      </c>
      <c r="Q2953" t="str">
        <f>"Q"&amp;ROUNDUP(MONTH(Table1[[#This Row],[Order_Date]])/3,0)</f>
        <v>Q2</v>
      </c>
    </row>
    <row r="2954" spans="1:17" x14ac:dyDescent="0.25">
      <c r="A2954" t="s">
        <v>4716</v>
      </c>
      <c r="B2954" t="s">
        <v>890</v>
      </c>
      <c r="C2954" t="s">
        <v>1666</v>
      </c>
      <c r="D2954" t="s">
        <v>753</v>
      </c>
      <c r="E2954" t="str">
        <f>_xlfn.XLOOKUP(Table1[[#This Row],[Product_ID]],[1]!Table1[Product_ID],[1]!Table1[Product_Name])</f>
        <v>Beauty Product 73</v>
      </c>
      <c r="F2954" t="str">
        <f>_xlfn.XLOOKUP(Table1[[#This Row],[Product_ID]],[1]!Table1[Product_ID],[1]!Table1[Category])</f>
        <v>Beauty</v>
      </c>
      <c r="G2954">
        <f>_xlfn.XLOOKUP(Table1[[#This Row],[Product_ID]],[1]!Table1[Product_ID],[1]!Table1[Unit_Price])</f>
        <v>626</v>
      </c>
      <c r="H2954">
        <f>_xlfn.XLOOKUP(Table1[[#This Row],[Product_ID]],[1]!Table1[Product_ID],[1]!Table1[Cost])</f>
        <v>438.2</v>
      </c>
      <c r="I2954">
        <v>2</v>
      </c>
      <c r="J2954">
        <v>20</v>
      </c>
      <c r="K2954">
        <f>Table1[[#This Row],[Quantity]]*Table1[[#This Row],[Unit_Price]]</f>
        <v>1252</v>
      </c>
      <c r="L2954">
        <f>Table1[[#This Row],[Quantity]]*Table1[[#This Row],[Cost]]</f>
        <v>876.4</v>
      </c>
      <c r="M2954">
        <f>Table1[[#This Row],[Sales]]-Table1[[#This Row],[Total_Cost]]</f>
        <v>375.6</v>
      </c>
      <c r="N2954" s="1">
        <f>Table1[[#This Row],[Profit]]/Table1[[#This Row],[Sales]]</f>
        <v>0.30000000000000004</v>
      </c>
      <c r="O2954" t="str">
        <f>TEXT(Table1[[#This Row],[Order_Date]],"mmmm")</f>
        <v>July</v>
      </c>
      <c r="P2954">
        <f>YEAR(Table1[[#This Row],[Order_Date]])</f>
        <v>2024</v>
      </c>
      <c r="Q2954" t="str">
        <f>"Q"&amp;ROUNDUP(MONTH(Table1[[#This Row],[Order_Date]])/3,0)</f>
        <v>Q3</v>
      </c>
    </row>
    <row r="2955" spans="1:17" x14ac:dyDescent="0.25">
      <c r="A2955" t="s">
        <v>4717</v>
      </c>
      <c r="B2955" t="s">
        <v>2690</v>
      </c>
      <c r="C2955" t="s">
        <v>3719</v>
      </c>
      <c r="D2955" t="s">
        <v>615</v>
      </c>
      <c r="E2955" t="str">
        <f>_xlfn.XLOOKUP(Table1[[#This Row],[Product_ID]],[1]!Table1[Product_ID],[1]!Table1[Product_Name])</f>
        <v>Home &amp; Kitchen Product 92</v>
      </c>
      <c r="F2955" t="str">
        <f>_xlfn.XLOOKUP(Table1[[#This Row],[Product_ID]],[1]!Table1[Product_ID],[1]!Table1[Category])</f>
        <v>Home &amp; Kitchen</v>
      </c>
      <c r="G2955">
        <f>_xlfn.XLOOKUP(Table1[[#This Row],[Product_ID]],[1]!Table1[Product_ID],[1]!Table1[Unit_Price])</f>
        <v>7315</v>
      </c>
      <c r="H2955">
        <f>_xlfn.XLOOKUP(Table1[[#This Row],[Product_ID]],[1]!Table1[Product_ID],[1]!Table1[Cost])</f>
        <v>4389</v>
      </c>
      <c r="I2955">
        <v>1</v>
      </c>
      <c r="J2955">
        <v>0</v>
      </c>
      <c r="K2955">
        <f>Table1[[#This Row],[Quantity]]*Table1[[#This Row],[Unit_Price]]</f>
        <v>7315</v>
      </c>
      <c r="L2955">
        <f>Table1[[#This Row],[Quantity]]*Table1[[#This Row],[Cost]]</f>
        <v>4389</v>
      </c>
      <c r="M2955">
        <f>Table1[[#This Row],[Sales]]-Table1[[#This Row],[Total_Cost]]</f>
        <v>2926</v>
      </c>
      <c r="N2955" s="1">
        <f>Table1[[#This Row],[Profit]]/Table1[[#This Row],[Sales]]</f>
        <v>0.4</v>
      </c>
      <c r="O2955" t="str">
        <f>TEXT(Table1[[#This Row],[Order_Date]],"mmmm")</f>
        <v>May</v>
      </c>
      <c r="P2955">
        <f>YEAR(Table1[[#This Row],[Order_Date]])</f>
        <v>2024</v>
      </c>
      <c r="Q2955" t="str">
        <f>"Q"&amp;ROUNDUP(MONTH(Table1[[#This Row],[Order_Date]])/3,0)</f>
        <v>Q2</v>
      </c>
    </row>
    <row r="2956" spans="1:17" x14ac:dyDescent="0.25">
      <c r="A2956" t="s">
        <v>4718</v>
      </c>
      <c r="B2956" t="s">
        <v>1277</v>
      </c>
      <c r="C2956" t="s">
        <v>349</v>
      </c>
      <c r="D2956" t="s">
        <v>119</v>
      </c>
      <c r="E2956" t="str">
        <f>_xlfn.XLOOKUP(Table1[[#This Row],[Product_ID]],[1]!Table1[Product_ID],[1]!Table1[Product_Name])</f>
        <v>Electronics Product 56</v>
      </c>
      <c r="F2956" t="str">
        <f>_xlfn.XLOOKUP(Table1[[#This Row],[Product_ID]],[1]!Table1[Product_ID],[1]!Table1[Category])</f>
        <v>Electronics</v>
      </c>
      <c r="G2956">
        <f>_xlfn.XLOOKUP(Table1[[#This Row],[Product_ID]],[1]!Table1[Product_ID],[1]!Table1[Unit_Price])</f>
        <v>18900</v>
      </c>
      <c r="H2956">
        <f>_xlfn.XLOOKUP(Table1[[#This Row],[Product_ID]],[1]!Table1[Product_ID],[1]!Table1[Cost])</f>
        <v>9450</v>
      </c>
      <c r="I2956">
        <v>5</v>
      </c>
      <c r="J2956">
        <v>10</v>
      </c>
      <c r="K2956">
        <f>Table1[[#This Row],[Quantity]]*Table1[[#This Row],[Unit_Price]]</f>
        <v>94500</v>
      </c>
      <c r="L2956">
        <f>Table1[[#This Row],[Quantity]]*Table1[[#This Row],[Cost]]</f>
        <v>47250</v>
      </c>
      <c r="M2956">
        <f>Table1[[#This Row],[Sales]]-Table1[[#This Row],[Total_Cost]]</f>
        <v>47250</v>
      </c>
      <c r="N2956" s="1">
        <f>Table1[[#This Row],[Profit]]/Table1[[#This Row],[Sales]]</f>
        <v>0.5</v>
      </c>
      <c r="O2956" t="str">
        <f>TEXT(Table1[[#This Row],[Order_Date]],"mmmm")</f>
        <v>November</v>
      </c>
      <c r="P2956">
        <f>YEAR(Table1[[#This Row],[Order_Date]])</f>
        <v>2024</v>
      </c>
      <c r="Q2956" t="str">
        <f>"Q"&amp;ROUNDUP(MONTH(Table1[[#This Row],[Order_Date]])/3,0)</f>
        <v>Q4</v>
      </c>
    </row>
    <row r="2957" spans="1:17" x14ac:dyDescent="0.25">
      <c r="A2957" t="s">
        <v>4719</v>
      </c>
      <c r="B2957" t="s">
        <v>1313</v>
      </c>
      <c r="C2957" t="s">
        <v>1961</v>
      </c>
      <c r="D2957" t="s">
        <v>313</v>
      </c>
      <c r="E2957" t="str">
        <f>_xlfn.XLOOKUP(Table1[[#This Row],[Product_ID]],[1]!Table1[Product_ID],[1]!Table1[Product_Name])</f>
        <v>Sports Product 44</v>
      </c>
      <c r="F2957" t="str">
        <f>_xlfn.XLOOKUP(Table1[[#This Row],[Product_ID]],[1]!Table1[Product_ID],[1]!Table1[Category])</f>
        <v>Sports</v>
      </c>
      <c r="G2957">
        <f>_xlfn.XLOOKUP(Table1[[#This Row],[Product_ID]],[1]!Table1[Product_ID],[1]!Table1[Unit_Price])</f>
        <v>5008</v>
      </c>
      <c r="H2957">
        <f>_xlfn.XLOOKUP(Table1[[#This Row],[Product_ID]],[1]!Table1[Product_ID],[1]!Table1[Cost])</f>
        <v>3505.6</v>
      </c>
      <c r="I2957">
        <v>5</v>
      </c>
      <c r="J2957">
        <v>0</v>
      </c>
      <c r="K2957">
        <f>Table1[[#This Row],[Quantity]]*Table1[[#This Row],[Unit_Price]]</f>
        <v>25040</v>
      </c>
      <c r="L2957">
        <f>Table1[[#This Row],[Quantity]]*Table1[[#This Row],[Cost]]</f>
        <v>17528</v>
      </c>
      <c r="M2957">
        <f>Table1[[#This Row],[Sales]]-Table1[[#This Row],[Total_Cost]]</f>
        <v>7512</v>
      </c>
      <c r="N2957" s="1">
        <f>Table1[[#This Row],[Profit]]/Table1[[#This Row],[Sales]]</f>
        <v>0.3</v>
      </c>
      <c r="O2957" t="str">
        <f>TEXT(Table1[[#This Row],[Order_Date]],"mmmm")</f>
        <v>July</v>
      </c>
      <c r="P2957">
        <f>YEAR(Table1[[#This Row],[Order_Date]])</f>
        <v>2025</v>
      </c>
      <c r="Q2957" t="str">
        <f>"Q"&amp;ROUNDUP(MONTH(Table1[[#This Row],[Order_Date]])/3,0)</f>
        <v>Q3</v>
      </c>
    </row>
    <row r="2958" spans="1:17" x14ac:dyDescent="0.25">
      <c r="A2958" t="s">
        <v>4720</v>
      </c>
      <c r="B2958" t="s">
        <v>197</v>
      </c>
      <c r="C2958" t="s">
        <v>4721</v>
      </c>
      <c r="D2958" t="s">
        <v>362</v>
      </c>
      <c r="E2958" t="str">
        <f>_xlfn.XLOOKUP(Table1[[#This Row],[Product_ID]],[1]!Table1[Product_ID],[1]!Table1[Product_Name])</f>
        <v>Clothing Product 25</v>
      </c>
      <c r="F2958" t="str">
        <f>_xlfn.XLOOKUP(Table1[[#This Row],[Product_ID]],[1]!Table1[Product_ID],[1]!Table1[Category])</f>
        <v>Clothing</v>
      </c>
      <c r="G2958">
        <f>_xlfn.XLOOKUP(Table1[[#This Row],[Product_ID]],[1]!Table1[Product_ID],[1]!Table1[Unit_Price])</f>
        <v>696</v>
      </c>
      <c r="H2958">
        <f>_xlfn.XLOOKUP(Table1[[#This Row],[Product_ID]],[1]!Table1[Product_ID],[1]!Table1[Cost])</f>
        <v>348</v>
      </c>
      <c r="I2958">
        <v>3</v>
      </c>
      <c r="J2958">
        <v>10</v>
      </c>
      <c r="K2958">
        <f>Table1[[#This Row],[Quantity]]*Table1[[#This Row],[Unit_Price]]</f>
        <v>2088</v>
      </c>
      <c r="L2958">
        <f>Table1[[#This Row],[Quantity]]*Table1[[#This Row],[Cost]]</f>
        <v>1044</v>
      </c>
      <c r="M2958">
        <f>Table1[[#This Row],[Sales]]-Table1[[#This Row],[Total_Cost]]</f>
        <v>1044</v>
      </c>
      <c r="N2958" s="1">
        <f>Table1[[#This Row],[Profit]]/Table1[[#This Row],[Sales]]</f>
        <v>0.5</v>
      </c>
      <c r="O2958" t="str">
        <f>TEXT(Table1[[#This Row],[Order_Date]],"mmmm")</f>
        <v>March</v>
      </c>
      <c r="P2958">
        <f>YEAR(Table1[[#This Row],[Order_Date]])</f>
        <v>2025</v>
      </c>
      <c r="Q2958" t="str">
        <f>"Q"&amp;ROUNDUP(MONTH(Table1[[#This Row],[Order_Date]])/3,0)</f>
        <v>Q1</v>
      </c>
    </row>
    <row r="2959" spans="1:17" x14ac:dyDescent="0.25">
      <c r="A2959" t="s">
        <v>4722</v>
      </c>
      <c r="B2959" t="s">
        <v>647</v>
      </c>
      <c r="C2959" t="s">
        <v>2915</v>
      </c>
      <c r="D2959" t="s">
        <v>409</v>
      </c>
      <c r="E2959" t="str">
        <f>_xlfn.XLOOKUP(Table1[[#This Row],[Product_ID]],[1]!Table1[Product_ID],[1]!Table1[Product_Name])</f>
        <v>Home &amp; Kitchen Product 68</v>
      </c>
      <c r="F2959" t="str">
        <f>_xlfn.XLOOKUP(Table1[[#This Row],[Product_ID]],[1]!Table1[Product_ID],[1]!Table1[Category])</f>
        <v>Home &amp; Kitchen</v>
      </c>
      <c r="G2959">
        <f>_xlfn.XLOOKUP(Table1[[#This Row],[Product_ID]],[1]!Table1[Product_ID],[1]!Table1[Unit_Price])</f>
        <v>7252</v>
      </c>
      <c r="H2959">
        <f>_xlfn.XLOOKUP(Table1[[#This Row],[Product_ID]],[1]!Table1[Product_ID],[1]!Table1[Cost])</f>
        <v>3626</v>
      </c>
      <c r="I2959">
        <v>3</v>
      </c>
      <c r="J2959">
        <v>0</v>
      </c>
      <c r="K2959">
        <f>Table1[[#This Row],[Quantity]]*Table1[[#This Row],[Unit_Price]]</f>
        <v>21756</v>
      </c>
      <c r="L2959">
        <f>Table1[[#This Row],[Quantity]]*Table1[[#This Row],[Cost]]</f>
        <v>10878</v>
      </c>
      <c r="M2959">
        <f>Table1[[#This Row],[Sales]]-Table1[[#This Row],[Total_Cost]]</f>
        <v>10878</v>
      </c>
      <c r="N2959" s="1">
        <f>Table1[[#This Row],[Profit]]/Table1[[#This Row],[Sales]]</f>
        <v>0.5</v>
      </c>
      <c r="O2959" t="str">
        <f>TEXT(Table1[[#This Row],[Order_Date]],"mmmm")</f>
        <v>May</v>
      </c>
      <c r="P2959">
        <f>YEAR(Table1[[#This Row],[Order_Date]])</f>
        <v>2024</v>
      </c>
      <c r="Q2959" t="str">
        <f>"Q"&amp;ROUNDUP(MONTH(Table1[[#This Row],[Order_Date]])/3,0)</f>
        <v>Q2</v>
      </c>
    </row>
    <row r="2960" spans="1:17" x14ac:dyDescent="0.25">
      <c r="A2960" t="s">
        <v>4723</v>
      </c>
      <c r="B2960" t="s">
        <v>518</v>
      </c>
      <c r="C2960" t="s">
        <v>4474</v>
      </c>
      <c r="D2960" t="s">
        <v>41</v>
      </c>
      <c r="E2960" t="str">
        <f>_xlfn.XLOOKUP(Table1[[#This Row],[Product_ID]],[1]!Table1[Product_ID],[1]!Table1[Product_Name])</f>
        <v>Clothing Product 86</v>
      </c>
      <c r="F2960" t="str">
        <f>_xlfn.XLOOKUP(Table1[[#This Row],[Product_ID]],[1]!Table1[Product_ID],[1]!Table1[Category])</f>
        <v>Clothing</v>
      </c>
      <c r="G2960">
        <f>_xlfn.XLOOKUP(Table1[[#This Row],[Product_ID]],[1]!Table1[Product_ID],[1]!Table1[Unit_Price])</f>
        <v>3333</v>
      </c>
      <c r="H2960">
        <f>_xlfn.XLOOKUP(Table1[[#This Row],[Product_ID]],[1]!Table1[Product_ID],[1]!Table1[Cost])</f>
        <v>2333.1</v>
      </c>
      <c r="I2960">
        <v>1</v>
      </c>
      <c r="J2960">
        <v>5</v>
      </c>
      <c r="K2960">
        <f>Table1[[#This Row],[Quantity]]*Table1[[#This Row],[Unit_Price]]</f>
        <v>3333</v>
      </c>
      <c r="L2960">
        <f>Table1[[#This Row],[Quantity]]*Table1[[#This Row],[Cost]]</f>
        <v>2333.1</v>
      </c>
      <c r="M2960">
        <f>Table1[[#This Row],[Sales]]-Table1[[#This Row],[Total_Cost]]</f>
        <v>999.90000000000009</v>
      </c>
      <c r="N2960" s="1">
        <f>Table1[[#This Row],[Profit]]/Table1[[#This Row],[Sales]]</f>
        <v>0.30000000000000004</v>
      </c>
      <c r="O2960" t="str">
        <f>TEXT(Table1[[#This Row],[Order_Date]],"mmmm")</f>
        <v>November</v>
      </c>
      <c r="P2960">
        <f>YEAR(Table1[[#This Row],[Order_Date]])</f>
        <v>2024</v>
      </c>
      <c r="Q2960" t="str">
        <f>"Q"&amp;ROUNDUP(MONTH(Table1[[#This Row],[Order_Date]])/3,0)</f>
        <v>Q4</v>
      </c>
    </row>
    <row r="2961" spans="1:17" x14ac:dyDescent="0.25">
      <c r="A2961" t="s">
        <v>4724</v>
      </c>
      <c r="B2961" t="s">
        <v>1315</v>
      </c>
      <c r="C2961" t="s">
        <v>634</v>
      </c>
      <c r="D2961" t="s">
        <v>476</v>
      </c>
      <c r="E2961" t="str">
        <f>_xlfn.XLOOKUP(Table1[[#This Row],[Product_ID]],[1]!Table1[Product_ID],[1]!Table1[Product_Name])</f>
        <v>Electronics Product 22</v>
      </c>
      <c r="F2961" t="str">
        <f>_xlfn.XLOOKUP(Table1[[#This Row],[Product_ID]],[1]!Table1[Product_ID],[1]!Table1[Category])</f>
        <v>Electronics</v>
      </c>
      <c r="G2961">
        <f>_xlfn.XLOOKUP(Table1[[#This Row],[Product_ID]],[1]!Table1[Product_ID],[1]!Table1[Unit_Price])</f>
        <v>48755</v>
      </c>
      <c r="H2961">
        <f>_xlfn.XLOOKUP(Table1[[#This Row],[Product_ID]],[1]!Table1[Product_ID],[1]!Table1[Cost])</f>
        <v>29253</v>
      </c>
      <c r="I2961">
        <v>5</v>
      </c>
      <c r="J2961">
        <v>10</v>
      </c>
      <c r="K2961">
        <f>Table1[[#This Row],[Quantity]]*Table1[[#This Row],[Unit_Price]]</f>
        <v>243775</v>
      </c>
      <c r="L2961">
        <f>Table1[[#This Row],[Quantity]]*Table1[[#This Row],[Cost]]</f>
        <v>146265</v>
      </c>
      <c r="M2961">
        <f>Table1[[#This Row],[Sales]]-Table1[[#This Row],[Total_Cost]]</f>
        <v>97510</v>
      </c>
      <c r="N2961" s="1">
        <f>Table1[[#This Row],[Profit]]/Table1[[#This Row],[Sales]]</f>
        <v>0.4</v>
      </c>
      <c r="O2961" t="str">
        <f>TEXT(Table1[[#This Row],[Order_Date]],"mmmm")</f>
        <v>March</v>
      </c>
      <c r="P2961">
        <f>YEAR(Table1[[#This Row],[Order_Date]])</f>
        <v>2025</v>
      </c>
      <c r="Q2961" t="str">
        <f>"Q"&amp;ROUNDUP(MONTH(Table1[[#This Row],[Order_Date]])/3,0)</f>
        <v>Q1</v>
      </c>
    </row>
    <row r="2962" spans="1:17" x14ac:dyDescent="0.25">
      <c r="A2962" t="s">
        <v>4725</v>
      </c>
      <c r="B2962" t="s">
        <v>1543</v>
      </c>
      <c r="C2962" t="s">
        <v>1832</v>
      </c>
      <c r="D2962" t="s">
        <v>164</v>
      </c>
      <c r="E2962" t="str">
        <f>_xlfn.XLOOKUP(Table1[[#This Row],[Product_ID]],[1]!Table1[Product_ID],[1]!Table1[Product_Name])</f>
        <v>Home &amp; Kitchen Product 11</v>
      </c>
      <c r="F2962" t="str">
        <f>_xlfn.XLOOKUP(Table1[[#This Row],[Product_ID]],[1]!Table1[Product_ID],[1]!Table1[Category])</f>
        <v>Home &amp; Kitchen</v>
      </c>
      <c r="G2962">
        <f>_xlfn.XLOOKUP(Table1[[#This Row],[Product_ID]],[1]!Table1[Product_ID],[1]!Table1[Unit_Price])</f>
        <v>4339</v>
      </c>
      <c r="H2962">
        <f>_xlfn.XLOOKUP(Table1[[#This Row],[Product_ID]],[1]!Table1[Product_ID],[1]!Table1[Cost])</f>
        <v>2169.5</v>
      </c>
      <c r="I2962">
        <v>1</v>
      </c>
      <c r="J2962">
        <v>15</v>
      </c>
      <c r="K2962">
        <f>Table1[[#This Row],[Quantity]]*Table1[[#This Row],[Unit_Price]]</f>
        <v>4339</v>
      </c>
      <c r="L2962">
        <f>Table1[[#This Row],[Quantity]]*Table1[[#This Row],[Cost]]</f>
        <v>2169.5</v>
      </c>
      <c r="M2962">
        <f>Table1[[#This Row],[Sales]]-Table1[[#This Row],[Total_Cost]]</f>
        <v>2169.5</v>
      </c>
      <c r="N2962" s="1">
        <f>Table1[[#This Row],[Profit]]/Table1[[#This Row],[Sales]]</f>
        <v>0.5</v>
      </c>
      <c r="O2962" t="str">
        <f>TEXT(Table1[[#This Row],[Order_Date]],"mmmm")</f>
        <v>June</v>
      </c>
      <c r="P2962">
        <f>YEAR(Table1[[#This Row],[Order_Date]])</f>
        <v>2024</v>
      </c>
      <c r="Q2962" t="str">
        <f>"Q"&amp;ROUNDUP(MONTH(Table1[[#This Row],[Order_Date]])/3,0)</f>
        <v>Q2</v>
      </c>
    </row>
    <row r="2963" spans="1:17" x14ac:dyDescent="0.25">
      <c r="A2963" t="s">
        <v>4726</v>
      </c>
      <c r="B2963" t="s">
        <v>4508</v>
      </c>
      <c r="C2963" t="s">
        <v>1773</v>
      </c>
      <c r="D2963" t="s">
        <v>628</v>
      </c>
      <c r="E2963" t="str">
        <f>_xlfn.XLOOKUP(Table1[[#This Row],[Product_ID]],[1]!Table1[Product_ID],[1]!Table1[Product_Name])</f>
        <v>Sports Product 97</v>
      </c>
      <c r="F2963" t="str">
        <f>_xlfn.XLOOKUP(Table1[[#This Row],[Product_ID]],[1]!Table1[Product_ID],[1]!Table1[Category])</f>
        <v>Sports</v>
      </c>
      <c r="G2963">
        <f>_xlfn.XLOOKUP(Table1[[#This Row],[Product_ID]],[1]!Table1[Product_ID],[1]!Table1[Unit_Price])</f>
        <v>9084</v>
      </c>
      <c r="H2963">
        <f>_xlfn.XLOOKUP(Table1[[#This Row],[Product_ID]],[1]!Table1[Product_ID],[1]!Table1[Cost])</f>
        <v>6358.8</v>
      </c>
      <c r="I2963">
        <v>3</v>
      </c>
      <c r="J2963">
        <v>20</v>
      </c>
      <c r="K2963">
        <f>Table1[[#This Row],[Quantity]]*Table1[[#This Row],[Unit_Price]]</f>
        <v>27252</v>
      </c>
      <c r="L2963">
        <f>Table1[[#This Row],[Quantity]]*Table1[[#This Row],[Cost]]</f>
        <v>19076.400000000001</v>
      </c>
      <c r="M2963">
        <f>Table1[[#This Row],[Sales]]-Table1[[#This Row],[Total_Cost]]</f>
        <v>8175.5999999999985</v>
      </c>
      <c r="N2963" s="1">
        <f>Table1[[#This Row],[Profit]]/Table1[[#This Row],[Sales]]</f>
        <v>0.29999999999999993</v>
      </c>
      <c r="O2963" t="str">
        <f>TEXT(Table1[[#This Row],[Order_Date]],"mmmm")</f>
        <v>January</v>
      </c>
      <c r="P2963">
        <f>YEAR(Table1[[#This Row],[Order_Date]])</f>
        <v>2024</v>
      </c>
      <c r="Q2963" t="str">
        <f>"Q"&amp;ROUNDUP(MONTH(Table1[[#This Row],[Order_Date]])/3,0)</f>
        <v>Q1</v>
      </c>
    </row>
    <row r="2964" spans="1:17" x14ac:dyDescent="0.25">
      <c r="A2964" t="s">
        <v>4727</v>
      </c>
      <c r="B2964" t="s">
        <v>27</v>
      </c>
      <c r="C2964" t="s">
        <v>1121</v>
      </c>
      <c r="D2964" t="s">
        <v>461</v>
      </c>
      <c r="E2964" t="str">
        <f>_xlfn.XLOOKUP(Table1[[#This Row],[Product_ID]],[1]!Table1[Product_ID],[1]!Table1[Product_Name])</f>
        <v>Beauty Product 13</v>
      </c>
      <c r="F2964" t="str">
        <f>_xlfn.XLOOKUP(Table1[[#This Row],[Product_ID]],[1]!Table1[Product_ID],[1]!Table1[Category])</f>
        <v>Beauty</v>
      </c>
      <c r="G2964">
        <f>_xlfn.XLOOKUP(Table1[[#This Row],[Product_ID]],[1]!Table1[Product_ID],[1]!Table1[Unit_Price])</f>
        <v>639</v>
      </c>
      <c r="H2964">
        <f>_xlfn.XLOOKUP(Table1[[#This Row],[Product_ID]],[1]!Table1[Product_ID],[1]!Table1[Cost])</f>
        <v>319.5</v>
      </c>
      <c r="I2964">
        <v>3</v>
      </c>
      <c r="J2964">
        <v>5</v>
      </c>
      <c r="K2964">
        <f>Table1[[#This Row],[Quantity]]*Table1[[#This Row],[Unit_Price]]</f>
        <v>1917</v>
      </c>
      <c r="L2964">
        <f>Table1[[#This Row],[Quantity]]*Table1[[#This Row],[Cost]]</f>
        <v>958.5</v>
      </c>
      <c r="M2964">
        <f>Table1[[#This Row],[Sales]]-Table1[[#This Row],[Total_Cost]]</f>
        <v>958.5</v>
      </c>
      <c r="N2964" s="1">
        <f>Table1[[#This Row],[Profit]]/Table1[[#This Row],[Sales]]</f>
        <v>0.5</v>
      </c>
      <c r="O2964" t="str">
        <f>TEXT(Table1[[#This Row],[Order_Date]],"mmmm")</f>
        <v>July</v>
      </c>
      <c r="P2964">
        <f>YEAR(Table1[[#This Row],[Order_Date]])</f>
        <v>2024</v>
      </c>
      <c r="Q2964" t="str">
        <f>"Q"&amp;ROUNDUP(MONTH(Table1[[#This Row],[Order_Date]])/3,0)</f>
        <v>Q3</v>
      </c>
    </row>
    <row r="2965" spans="1:17" x14ac:dyDescent="0.25">
      <c r="A2965" t="s">
        <v>4728</v>
      </c>
      <c r="B2965" t="s">
        <v>3899</v>
      </c>
      <c r="C2965" t="s">
        <v>1272</v>
      </c>
      <c r="D2965" t="s">
        <v>1034</v>
      </c>
      <c r="E2965" t="str">
        <f>_xlfn.XLOOKUP(Table1[[#This Row],[Product_ID]],[1]!Table1[Product_ID],[1]!Table1[Product_Name])</f>
        <v>Electronics Product 36</v>
      </c>
      <c r="F2965" t="str">
        <f>_xlfn.XLOOKUP(Table1[[#This Row],[Product_ID]],[1]!Table1[Product_ID],[1]!Table1[Category])</f>
        <v>Electronics</v>
      </c>
      <c r="G2965">
        <f>_xlfn.XLOOKUP(Table1[[#This Row],[Product_ID]],[1]!Table1[Product_ID],[1]!Table1[Unit_Price])</f>
        <v>3046</v>
      </c>
      <c r="H2965">
        <f>_xlfn.XLOOKUP(Table1[[#This Row],[Product_ID]],[1]!Table1[Product_ID],[1]!Table1[Cost])</f>
        <v>1827.6</v>
      </c>
      <c r="I2965">
        <v>5</v>
      </c>
      <c r="J2965">
        <v>15</v>
      </c>
      <c r="K2965">
        <f>Table1[[#This Row],[Quantity]]*Table1[[#This Row],[Unit_Price]]</f>
        <v>15230</v>
      </c>
      <c r="L2965">
        <f>Table1[[#This Row],[Quantity]]*Table1[[#This Row],[Cost]]</f>
        <v>9138</v>
      </c>
      <c r="M2965">
        <f>Table1[[#This Row],[Sales]]-Table1[[#This Row],[Total_Cost]]</f>
        <v>6092</v>
      </c>
      <c r="N2965" s="1">
        <f>Table1[[#This Row],[Profit]]/Table1[[#This Row],[Sales]]</f>
        <v>0.4</v>
      </c>
      <c r="O2965" t="str">
        <f>TEXT(Table1[[#This Row],[Order_Date]],"mmmm")</f>
        <v>March</v>
      </c>
      <c r="P2965">
        <f>YEAR(Table1[[#This Row],[Order_Date]])</f>
        <v>2025</v>
      </c>
      <c r="Q2965" t="str">
        <f>"Q"&amp;ROUNDUP(MONTH(Table1[[#This Row],[Order_Date]])/3,0)</f>
        <v>Q1</v>
      </c>
    </row>
    <row r="2966" spans="1:17" x14ac:dyDescent="0.25">
      <c r="A2966" t="s">
        <v>4729</v>
      </c>
      <c r="B2966" t="s">
        <v>702</v>
      </c>
      <c r="C2966" t="s">
        <v>859</v>
      </c>
      <c r="D2966" t="s">
        <v>611</v>
      </c>
      <c r="E2966" t="str">
        <f>_xlfn.XLOOKUP(Table1[[#This Row],[Product_ID]],[1]!Table1[Product_ID],[1]!Table1[Product_Name])</f>
        <v>Clothing Product 21</v>
      </c>
      <c r="F2966" t="str">
        <f>_xlfn.XLOOKUP(Table1[[#This Row],[Product_ID]],[1]!Table1[Product_ID],[1]!Table1[Category])</f>
        <v>Clothing</v>
      </c>
      <c r="G2966">
        <f>_xlfn.XLOOKUP(Table1[[#This Row],[Product_ID]],[1]!Table1[Product_ID],[1]!Table1[Unit_Price])</f>
        <v>1236</v>
      </c>
      <c r="H2966">
        <f>_xlfn.XLOOKUP(Table1[[#This Row],[Product_ID]],[1]!Table1[Product_ID],[1]!Table1[Cost])</f>
        <v>865.2</v>
      </c>
      <c r="I2966">
        <v>2</v>
      </c>
      <c r="J2966">
        <v>10</v>
      </c>
      <c r="K2966">
        <f>Table1[[#This Row],[Quantity]]*Table1[[#This Row],[Unit_Price]]</f>
        <v>2472</v>
      </c>
      <c r="L2966">
        <f>Table1[[#This Row],[Quantity]]*Table1[[#This Row],[Cost]]</f>
        <v>1730.4</v>
      </c>
      <c r="M2966">
        <f>Table1[[#This Row],[Sales]]-Table1[[#This Row],[Total_Cost]]</f>
        <v>741.59999999999991</v>
      </c>
      <c r="N2966" s="1">
        <f>Table1[[#This Row],[Profit]]/Table1[[#This Row],[Sales]]</f>
        <v>0.3</v>
      </c>
      <c r="O2966" t="str">
        <f>TEXT(Table1[[#This Row],[Order_Date]],"mmmm")</f>
        <v>December</v>
      </c>
      <c r="P2966">
        <f>YEAR(Table1[[#This Row],[Order_Date]])</f>
        <v>2024</v>
      </c>
      <c r="Q2966" t="str">
        <f>"Q"&amp;ROUNDUP(MONTH(Table1[[#This Row],[Order_Date]])/3,0)</f>
        <v>Q4</v>
      </c>
    </row>
    <row r="2967" spans="1:17" x14ac:dyDescent="0.25">
      <c r="A2967" t="s">
        <v>4730</v>
      </c>
      <c r="B2967" t="s">
        <v>636</v>
      </c>
      <c r="C2967" t="s">
        <v>1143</v>
      </c>
      <c r="D2967" t="s">
        <v>17</v>
      </c>
      <c r="E2967" t="str">
        <f>_xlfn.XLOOKUP(Table1[[#This Row],[Product_ID]],[1]!Table1[Product_ID],[1]!Table1[Product_Name])</f>
        <v>Clothing Product 38</v>
      </c>
      <c r="F2967" t="str">
        <f>_xlfn.XLOOKUP(Table1[[#This Row],[Product_ID]],[1]!Table1[Product_ID],[1]!Table1[Category])</f>
        <v>Clothing</v>
      </c>
      <c r="G2967">
        <f>_xlfn.XLOOKUP(Table1[[#This Row],[Product_ID]],[1]!Table1[Product_ID],[1]!Table1[Unit_Price])</f>
        <v>413</v>
      </c>
      <c r="H2967">
        <f>_xlfn.XLOOKUP(Table1[[#This Row],[Product_ID]],[1]!Table1[Product_ID],[1]!Table1[Cost])</f>
        <v>247.8</v>
      </c>
      <c r="I2967">
        <v>4</v>
      </c>
      <c r="J2967">
        <v>15</v>
      </c>
      <c r="K2967">
        <f>Table1[[#This Row],[Quantity]]*Table1[[#This Row],[Unit_Price]]</f>
        <v>1652</v>
      </c>
      <c r="L2967">
        <f>Table1[[#This Row],[Quantity]]*Table1[[#This Row],[Cost]]</f>
        <v>991.2</v>
      </c>
      <c r="M2967">
        <f>Table1[[#This Row],[Sales]]-Table1[[#This Row],[Total_Cost]]</f>
        <v>660.8</v>
      </c>
      <c r="N2967" s="1">
        <f>Table1[[#This Row],[Profit]]/Table1[[#This Row],[Sales]]</f>
        <v>0.39999999999999997</v>
      </c>
      <c r="O2967" t="str">
        <f>TEXT(Table1[[#This Row],[Order_Date]],"mmmm")</f>
        <v>November</v>
      </c>
      <c r="P2967">
        <f>YEAR(Table1[[#This Row],[Order_Date]])</f>
        <v>2025</v>
      </c>
      <c r="Q2967" t="str">
        <f>"Q"&amp;ROUNDUP(MONTH(Table1[[#This Row],[Order_Date]])/3,0)</f>
        <v>Q4</v>
      </c>
    </row>
    <row r="2968" spans="1:17" x14ac:dyDescent="0.25">
      <c r="A2968" t="s">
        <v>4731</v>
      </c>
      <c r="B2968" t="s">
        <v>1257</v>
      </c>
      <c r="C2968" t="s">
        <v>2270</v>
      </c>
      <c r="D2968" t="s">
        <v>317</v>
      </c>
      <c r="E2968" t="str">
        <f>_xlfn.XLOOKUP(Table1[[#This Row],[Product_ID]],[1]!Table1[Product_ID],[1]!Table1[Product_Name])</f>
        <v>Beauty Product 90</v>
      </c>
      <c r="F2968" t="str">
        <f>_xlfn.XLOOKUP(Table1[[#This Row],[Product_ID]],[1]!Table1[Product_ID],[1]!Table1[Category])</f>
        <v>Beauty</v>
      </c>
      <c r="G2968">
        <f>_xlfn.XLOOKUP(Table1[[#This Row],[Product_ID]],[1]!Table1[Product_ID],[1]!Table1[Unit_Price])</f>
        <v>1510</v>
      </c>
      <c r="H2968">
        <f>_xlfn.XLOOKUP(Table1[[#This Row],[Product_ID]],[1]!Table1[Product_ID],[1]!Table1[Cost])</f>
        <v>755</v>
      </c>
      <c r="I2968">
        <v>4</v>
      </c>
      <c r="J2968">
        <v>0</v>
      </c>
      <c r="K2968">
        <f>Table1[[#This Row],[Quantity]]*Table1[[#This Row],[Unit_Price]]</f>
        <v>6040</v>
      </c>
      <c r="L2968">
        <f>Table1[[#This Row],[Quantity]]*Table1[[#This Row],[Cost]]</f>
        <v>3020</v>
      </c>
      <c r="M2968">
        <f>Table1[[#This Row],[Sales]]-Table1[[#This Row],[Total_Cost]]</f>
        <v>3020</v>
      </c>
      <c r="N2968" s="1">
        <f>Table1[[#This Row],[Profit]]/Table1[[#This Row],[Sales]]</f>
        <v>0.5</v>
      </c>
      <c r="O2968" t="str">
        <f>TEXT(Table1[[#This Row],[Order_Date]],"mmmm")</f>
        <v>November</v>
      </c>
      <c r="P2968">
        <f>YEAR(Table1[[#This Row],[Order_Date]])</f>
        <v>2025</v>
      </c>
      <c r="Q2968" t="str">
        <f>"Q"&amp;ROUNDUP(MONTH(Table1[[#This Row],[Order_Date]])/3,0)</f>
        <v>Q4</v>
      </c>
    </row>
    <row r="2969" spans="1:17" x14ac:dyDescent="0.25">
      <c r="A2969" t="s">
        <v>4732</v>
      </c>
      <c r="B2969" t="s">
        <v>3048</v>
      </c>
      <c r="C2969" t="s">
        <v>2081</v>
      </c>
      <c r="D2969" t="s">
        <v>199</v>
      </c>
      <c r="E2969" t="str">
        <f>_xlfn.XLOOKUP(Table1[[#This Row],[Product_ID]],[1]!Table1[Product_ID],[1]!Table1[Product_Name])</f>
        <v>Sports Product 19</v>
      </c>
      <c r="F2969" t="str">
        <f>_xlfn.XLOOKUP(Table1[[#This Row],[Product_ID]],[1]!Table1[Product_ID],[1]!Table1[Category])</f>
        <v>Sports</v>
      </c>
      <c r="G2969">
        <f>_xlfn.XLOOKUP(Table1[[#This Row],[Product_ID]],[1]!Table1[Product_ID],[1]!Table1[Unit_Price])</f>
        <v>11395</v>
      </c>
      <c r="H2969">
        <f>_xlfn.XLOOKUP(Table1[[#This Row],[Product_ID]],[1]!Table1[Product_ID],[1]!Table1[Cost])</f>
        <v>5697.5</v>
      </c>
      <c r="I2969">
        <v>1</v>
      </c>
      <c r="J2969">
        <v>20</v>
      </c>
      <c r="K2969">
        <f>Table1[[#This Row],[Quantity]]*Table1[[#This Row],[Unit_Price]]</f>
        <v>11395</v>
      </c>
      <c r="L2969">
        <f>Table1[[#This Row],[Quantity]]*Table1[[#This Row],[Cost]]</f>
        <v>5697.5</v>
      </c>
      <c r="M2969">
        <f>Table1[[#This Row],[Sales]]-Table1[[#This Row],[Total_Cost]]</f>
        <v>5697.5</v>
      </c>
      <c r="N2969" s="1">
        <f>Table1[[#This Row],[Profit]]/Table1[[#This Row],[Sales]]</f>
        <v>0.5</v>
      </c>
      <c r="O2969" t="str">
        <f>TEXT(Table1[[#This Row],[Order_Date]],"mmmm")</f>
        <v>May</v>
      </c>
      <c r="P2969">
        <f>YEAR(Table1[[#This Row],[Order_Date]])</f>
        <v>2024</v>
      </c>
      <c r="Q2969" t="str">
        <f>"Q"&amp;ROUNDUP(MONTH(Table1[[#This Row],[Order_Date]])/3,0)</f>
        <v>Q2</v>
      </c>
    </row>
    <row r="2970" spans="1:17" x14ac:dyDescent="0.25">
      <c r="A2970" t="s">
        <v>4733</v>
      </c>
      <c r="B2970" t="s">
        <v>4734</v>
      </c>
      <c r="C2970" t="s">
        <v>2474</v>
      </c>
      <c r="D2970" t="s">
        <v>115</v>
      </c>
      <c r="E2970" t="str">
        <f>_xlfn.XLOOKUP(Table1[[#This Row],[Product_ID]],[1]!Table1[Product_ID],[1]!Table1[Product_Name])</f>
        <v>Beauty Product 85</v>
      </c>
      <c r="F2970" t="str">
        <f>_xlfn.XLOOKUP(Table1[[#This Row],[Product_ID]],[1]!Table1[Product_ID],[1]!Table1[Category])</f>
        <v>Beauty</v>
      </c>
      <c r="G2970">
        <f>_xlfn.XLOOKUP(Table1[[#This Row],[Product_ID]],[1]!Table1[Product_ID],[1]!Table1[Unit_Price])</f>
        <v>1436</v>
      </c>
      <c r="H2970">
        <f>_xlfn.XLOOKUP(Table1[[#This Row],[Product_ID]],[1]!Table1[Product_ID],[1]!Table1[Cost])</f>
        <v>1005.2</v>
      </c>
      <c r="I2970">
        <v>1</v>
      </c>
      <c r="J2970">
        <v>20</v>
      </c>
      <c r="K2970">
        <f>Table1[[#This Row],[Quantity]]*Table1[[#This Row],[Unit_Price]]</f>
        <v>1436</v>
      </c>
      <c r="L2970">
        <f>Table1[[#This Row],[Quantity]]*Table1[[#This Row],[Cost]]</f>
        <v>1005.2</v>
      </c>
      <c r="M2970">
        <f>Table1[[#This Row],[Sales]]-Table1[[#This Row],[Total_Cost]]</f>
        <v>430.79999999999995</v>
      </c>
      <c r="N2970" s="1">
        <f>Table1[[#This Row],[Profit]]/Table1[[#This Row],[Sales]]</f>
        <v>0.3</v>
      </c>
      <c r="O2970" t="str">
        <f>TEXT(Table1[[#This Row],[Order_Date]],"mmmm")</f>
        <v>May</v>
      </c>
      <c r="P2970">
        <f>YEAR(Table1[[#This Row],[Order_Date]])</f>
        <v>2025</v>
      </c>
      <c r="Q2970" t="str">
        <f>"Q"&amp;ROUNDUP(MONTH(Table1[[#This Row],[Order_Date]])/3,0)</f>
        <v>Q2</v>
      </c>
    </row>
    <row r="2971" spans="1:17" x14ac:dyDescent="0.25">
      <c r="A2971" t="s">
        <v>4735</v>
      </c>
      <c r="B2971" t="s">
        <v>4736</v>
      </c>
      <c r="C2971" t="s">
        <v>939</v>
      </c>
      <c r="D2971" t="s">
        <v>585</v>
      </c>
      <c r="E2971" t="str">
        <f>_xlfn.XLOOKUP(Table1[[#This Row],[Product_ID]],[1]!Table1[Product_ID],[1]!Table1[Product_Name])</f>
        <v>Sports Product 80</v>
      </c>
      <c r="F2971" t="str">
        <f>_xlfn.XLOOKUP(Table1[[#This Row],[Product_ID]],[1]!Table1[Product_ID],[1]!Table1[Category])</f>
        <v>Sports</v>
      </c>
      <c r="G2971">
        <f>_xlfn.XLOOKUP(Table1[[#This Row],[Product_ID]],[1]!Table1[Product_ID],[1]!Table1[Unit_Price])</f>
        <v>4816</v>
      </c>
      <c r="H2971">
        <f>_xlfn.XLOOKUP(Table1[[#This Row],[Product_ID]],[1]!Table1[Product_ID],[1]!Table1[Cost])</f>
        <v>3371.2</v>
      </c>
      <c r="I2971">
        <v>5</v>
      </c>
      <c r="J2971">
        <v>20</v>
      </c>
      <c r="K2971">
        <f>Table1[[#This Row],[Quantity]]*Table1[[#This Row],[Unit_Price]]</f>
        <v>24080</v>
      </c>
      <c r="L2971">
        <f>Table1[[#This Row],[Quantity]]*Table1[[#This Row],[Cost]]</f>
        <v>16856</v>
      </c>
      <c r="M2971">
        <f>Table1[[#This Row],[Sales]]-Table1[[#This Row],[Total_Cost]]</f>
        <v>7224</v>
      </c>
      <c r="N2971" s="1">
        <f>Table1[[#This Row],[Profit]]/Table1[[#This Row],[Sales]]</f>
        <v>0.3</v>
      </c>
      <c r="O2971" t="str">
        <f>TEXT(Table1[[#This Row],[Order_Date]],"mmmm")</f>
        <v>March</v>
      </c>
      <c r="P2971">
        <f>YEAR(Table1[[#This Row],[Order_Date]])</f>
        <v>2025</v>
      </c>
      <c r="Q2971" t="str">
        <f>"Q"&amp;ROUNDUP(MONTH(Table1[[#This Row],[Order_Date]])/3,0)</f>
        <v>Q1</v>
      </c>
    </row>
    <row r="2972" spans="1:17" x14ac:dyDescent="0.25">
      <c r="A2972" t="s">
        <v>4737</v>
      </c>
      <c r="B2972" t="s">
        <v>2821</v>
      </c>
      <c r="C2972" t="s">
        <v>2099</v>
      </c>
      <c r="D2972" t="s">
        <v>999</v>
      </c>
      <c r="E2972" t="str">
        <f>_xlfn.XLOOKUP(Table1[[#This Row],[Product_ID]],[1]!Table1[Product_ID],[1]!Table1[Product_Name])</f>
        <v>Beauty Product 51</v>
      </c>
      <c r="F2972" t="str">
        <f>_xlfn.XLOOKUP(Table1[[#This Row],[Product_ID]],[1]!Table1[Product_ID],[1]!Table1[Category])</f>
        <v>Beauty</v>
      </c>
      <c r="G2972">
        <f>_xlfn.XLOOKUP(Table1[[#This Row],[Product_ID]],[1]!Table1[Product_ID],[1]!Table1[Unit_Price])</f>
        <v>1507</v>
      </c>
      <c r="H2972">
        <f>_xlfn.XLOOKUP(Table1[[#This Row],[Product_ID]],[1]!Table1[Product_ID],[1]!Table1[Cost])</f>
        <v>753.5</v>
      </c>
      <c r="I2972">
        <v>5</v>
      </c>
      <c r="J2972">
        <v>5</v>
      </c>
      <c r="K2972">
        <f>Table1[[#This Row],[Quantity]]*Table1[[#This Row],[Unit_Price]]</f>
        <v>7535</v>
      </c>
      <c r="L2972">
        <f>Table1[[#This Row],[Quantity]]*Table1[[#This Row],[Cost]]</f>
        <v>3767.5</v>
      </c>
      <c r="M2972">
        <f>Table1[[#This Row],[Sales]]-Table1[[#This Row],[Total_Cost]]</f>
        <v>3767.5</v>
      </c>
      <c r="N2972" s="1">
        <f>Table1[[#This Row],[Profit]]/Table1[[#This Row],[Sales]]</f>
        <v>0.5</v>
      </c>
      <c r="O2972" t="str">
        <f>TEXT(Table1[[#This Row],[Order_Date]],"mmmm")</f>
        <v>May</v>
      </c>
      <c r="P2972">
        <f>YEAR(Table1[[#This Row],[Order_Date]])</f>
        <v>2025</v>
      </c>
      <c r="Q2972" t="str">
        <f>"Q"&amp;ROUNDUP(MONTH(Table1[[#This Row],[Order_Date]])/3,0)</f>
        <v>Q2</v>
      </c>
    </row>
    <row r="2973" spans="1:17" x14ac:dyDescent="0.25">
      <c r="A2973" t="s">
        <v>4738</v>
      </c>
      <c r="B2973" t="s">
        <v>650</v>
      </c>
      <c r="C2973" t="s">
        <v>310</v>
      </c>
      <c r="D2973" t="s">
        <v>313</v>
      </c>
      <c r="E2973" t="str">
        <f>_xlfn.XLOOKUP(Table1[[#This Row],[Product_ID]],[1]!Table1[Product_ID],[1]!Table1[Product_Name])</f>
        <v>Sports Product 44</v>
      </c>
      <c r="F2973" t="str">
        <f>_xlfn.XLOOKUP(Table1[[#This Row],[Product_ID]],[1]!Table1[Product_ID],[1]!Table1[Category])</f>
        <v>Sports</v>
      </c>
      <c r="G2973">
        <f>_xlfn.XLOOKUP(Table1[[#This Row],[Product_ID]],[1]!Table1[Product_ID],[1]!Table1[Unit_Price])</f>
        <v>5008</v>
      </c>
      <c r="H2973">
        <f>_xlfn.XLOOKUP(Table1[[#This Row],[Product_ID]],[1]!Table1[Product_ID],[1]!Table1[Cost])</f>
        <v>3505.6</v>
      </c>
      <c r="I2973">
        <v>2</v>
      </c>
      <c r="J2973">
        <v>5</v>
      </c>
      <c r="K2973">
        <f>Table1[[#This Row],[Quantity]]*Table1[[#This Row],[Unit_Price]]</f>
        <v>10016</v>
      </c>
      <c r="L2973">
        <f>Table1[[#This Row],[Quantity]]*Table1[[#This Row],[Cost]]</f>
        <v>7011.2</v>
      </c>
      <c r="M2973">
        <f>Table1[[#This Row],[Sales]]-Table1[[#This Row],[Total_Cost]]</f>
        <v>3004.8</v>
      </c>
      <c r="N2973" s="1">
        <f>Table1[[#This Row],[Profit]]/Table1[[#This Row],[Sales]]</f>
        <v>0.30000000000000004</v>
      </c>
      <c r="O2973" t="str">
        <f>TEXT(Table1[[#This Row],[Order_Date]],"mmmm")</f>
        <v>February</v>
      </c>
      <c r="P2973">
        <f>YEAR(Table1[[#This Row],[Order_Date]])</f>
        <v>2025</v>
      </c>
      <c r="Q2973" t="str">
        <f>"Q"&amp;ROUNDUP(MONTH(Table1[[#This Row],[Order_Date]])/3,0)</f>
        <v>Q1</v>
      </c>
    </row>
    <row r="2974" spans="1:17" x14ac:dyDescent="0.25">
      <c r="A2974" t="s">
        <v>4739</v>
      </c>
      <c r="B2974" t="s">
        <v>2001</v>
      </c>
      <c r="C2974" t="s">
        <v>2330</v>
      </c>
      <c r="D2974" t="s">
        <v>999</v>
      </c>
      <c r="E2974" t="str">
        <f>_xlfn.XLOOKUP(Table1[[#This Row],[Product_ID]],[1]!Table1[Product_ID],[1]!Table1[Product_Name])</f>
        <v>Beauty Product 51</v>
      </c>
      <c r="F2974" t="str">
        <f>_xlfn.XLOOKUP(Table1[[#This Row],[Product_ID]],[1]!Table1[Product_ID],[1]!Table1[Category])</f>
        <v>Beauty</v>
      </c>
      <c r="G2974">
        <f>_xlfn.XLOOKUP(Table1[[#This Row],[Product_ID]],[1]!Table1[Product_ID],[1]!Table1[Unit_Price])</f>
        <v>1507</v>
      </c>
      <c r="H2974">
        <f>_xlfn.XLOOKUP(Table1[[#This Row],[Product_ID]],[1]!Table1[Product_ID],[1]!Table1[Cost])</f>
        <v>753.5</v>
      </c>
      <c r="I2974">
        <v>3</v>
      </c>
      <c r="J2974">
        <v>10</v>
      </c>
      <c r="K2974">
        <f>Table1[[#This Row],[Quantity]]*Table1[[#This Row],[Unit_Price]]</f>
        <v>4521</v>
      </c>
      <c r="L2974">
        <f>Table1[[#This Row],[Quantity]]*Table1[[#This Row],[Cost]]</f>
        <v>2260.5</v>
      </c>
      <c r="M2974">
        <f>Table1[[#This Row],[Sales]]-Table1[[#This Row],[Total_Cost]]</f>
        <v>2260.5</v>
      </c>
      <c r="N2974" s="1">
        <f>Table1[[#This Row],[Profit]]/Table1[[#This Row],[Sales]]</f>
        <v>0.5</v>
      </c>
      <c r="O2974" t="str">
        <f>TEXT(Table1[[#This Row],[Order_Date]],"mmmm")</f>
        <v>October</v>
      </c>
      <c r="P2974">
        <f>YEAR(Table1[[#This Row],[Order_Date]])</f>
        <v>2025</v>
      </c>
      <c r="Q2974" t="str">
        <f>"Q"&amp;ROUNDUP(MONTH(Table1[[#This Row],[Order_Date]])/3,0)</f>
        <v>Q4</v>
      </c>
    </row>
    <row r="2975" spans="1:17" x14ac:dyDescent="0.25">
      <c r="A2975" t="s">
        <v>4740</v>
      </c>
      <c r="B2975" t="s">
        <v>3034</v>
      </c>
      <c r="C2975" t="s">
        <v>521</v>
      </c>
      <c r="D2975" t="s">
        <v>111</v>
      </c>
      <c r="E2975" t="str">
        <f>_xlfn.XLOOKUP(Table1[[#This Row],[Product_ID]],[1]!Table1[Product_ID],[1]!Table1[Product_Name])</f>
        <v>Sports Product 20</v>
      </c>
      <c r="F2975" t="str">
        <f>_xlfn.XLOOKUP(Table1[[#This Row],[Product_ID]],[1]!Table1[Product_ID],[1]!Table1[Category])</f>
        <v>Sports</v>
      </c>
      <c r="G2975">
        <f>_xlfn.XLOOKUP(Table1[[#This Row],[Product_ID]],[1]!Table1[Product_ID],[1]!Table1[Unit_Price])</f>
        <v>11647</v>
      </c>
      <c r="H2975">
        <f>_xlfn.XLOOKUP(Table1[[#This Row],[Product_ID]],[1]!Table1[Product_ID],[1]!Table1[Cost])</f>
        <v>8152.9</v>
      </c>
      <c r="I2975">
        <v>4</v>
      </c>
      <c r="J2975">
        <v>0</v>
      </c>
      <c r="K2975">
        <f>Table1[[#This Row],[Quantity]]*Table1[[#This Row],[Unit_Price]]</f>
        <v>46588</v>
      </c>
      <c r="L2975">
        <f>Table1[[#This Row],[Quantity]]*Table1[[#This Row],[Cost]]</f>
        <v>32611.599999999999</v>
      </c>
      <c r="M2975">
        <f>Table1[[#This Row],[Sales]]-Table1[[#This Row],[Total_Cost]]</f>
        <v>13976.400000000001</v>
      </c>
      <c r="N2975" s="1">
        <f>Table1[[#This Row],[Profit]]/Table1[[#This Row],[Sales]]</f>
        <v>0.30000000000000004</v>
      </c>
      <c r="O2975" t="str">
        <f>TEXT(Table1[[#This Row],[Order_Date]],"mmmm")</f>
        <v>May</v>
      </c>
      <c r="P2975">
        <f>YEAR(Table1[[#This Row],[Order_Date]])</f>
        <v>2025</v>
      </c>
      <c r="Q2975" t="str">
        <f>"Q"&amp;ROUNDUP(MONTH(Table1[[#This Row],[Order_Date]])/3,0)</f>
        <v>Q2</v>
      </c>
    </row>
    <row r="2976" spans="1:17" x14ac:dyDescent="0.25">
      <c r="A2976" t="s">
        <v>4741</v>
      </c>
      <c r="B2976" t="s">
        <v>1784</v>
      </c>
      <c r="C2976" t="s">
        <v>1779</v>
      </c>
      <c r="D2976" t="s">
        <v>426</v>
      </c>
      <c r="E2976" t="str">
        <f>_xlfn.XLOOKUP(Table1[[#This Row],[Product_ID]],[1]!Table1[Product_ID],[1]!Table1[Product_Name])</f>
        <v>Clothing Product 95</v>
      </c>
      <c r="F2976" t="str">
        <f>_xlfn.XLOOKUP(Table1[[#This Row],[Product_ID]],[1]!Table1[Product_ID],[1]!Table1[Category])</f>
        <v>Clothing</v>
      </c>
      <c r="G2976">
        <f>_xlfn.XLOOKUP(Table1[[#This Row],[Product_ID]],[1]!Table1[Product_ID],[1]!Table1[Unit_Price])</f>
        <v>4520</v>
      </c>
      <c r="H2976">
        <f>_xlfn.XLOOKUP(Table1[[#This Row],[Product_ID]],[1]!Table1[Product_ID],[1]!Table1[Cost])</f>
        <v>3164</v>
      </c>
      <c r="I2976">
        <v>1</v>
      </c>
      <c r="J2976">
        <v>5</v>
      </c>
      <c r="K2976">
        <f>Table1[[#This Row],[Quantity]]*Table1[[#This Row],[Unit_Price]]</f>
        <v>4520</v>
      </c>
      <c r="L2976">
        <f>Table1[[#This Row],[Quantity]]*Table1[[#This Row],[Cost]]</f>
        <v>3164</v>
      </c>
      <c r="M2976">
        <f>Table1[[#This Row],[Sales]]-Table1[[#This Row],[Total_Cost]]</f>
        <v>1356</v>
      </c>
      <c r="N2976" s="1">
        <f>Table1[[#This Row],[Profit]]/Table1[[#This Row],[Sales]]</f>
        <v>0.3</v>
      </c>
      <c r="O2976" t="str">
        <f>TEXT(Table1[[#This Row],[Order_Date]],"mmmm")</f>
        <v>January</v>
      </c>
      <c r="P2976">
        <f>YEAR(Table1[[#This Row],[Order_Date]])</f>
        <v>2024</v>
      </c>
      <c r="Q2976" t="str">
        <f>"Q"&amp;ROUNDUP(MONTH(Table1[[#This Row],[Order_Date]])/3,0)</f>
        <v>Q1</v>
      </c>
    </row>
    <row r="2977" spans="1:17" x14ac:dyDescent="0.25">
      <c r="A2977" t="s">
        <v>4742</v>
      </c>
      <c r="B2977" t="s">
        <v>1810</v>
      </c>
      <c r="C2977" t="s">
        <v>877</v>
      </c>
      <c r="D2977" t="s">
        <v>33</v>
      </c>
      <c r="E2977" t="str">
        <f>_xlfn.XLOOKUP(Table1[[#This Row],[Product_ID]],[1]!Table1[Product_ID],[1]!Table1[Product_Name])</f>
        <v>Sports Product 88</v>
      </c>
      <c r="F2977" t="str">
        <f>_xlfn.XLOOKUP(Table1[[#This Row],[Product_ID]],[1]!Table1[Product_ID],[1]!Table1[Category])</f>
        <v>Sports</v>
      </c>
      <c r="G2977">
        <f>_xlfn.XLOOKUP(Table1[[#This Row],[Product_ID]],[1]!Table1[Product_ID],[1]!Table1[Unit_Price])</f>
        <v>11542</v>
      </c>
      <c r="H2977">
        <f>_xlfn.XLOOKUP(Table1[[#This Row],[Product_ID]],[1]!Table1[Product_ID],[1]!Table1[Cost])</f>
        <v>6925.2</v>
      </c>
      <c r="I2977">
        <v>3</v>
      </c>
      <c r="J2977">
        <v>0</v>
      </c>
      <c r="K2977">
        <f>Table1[[#This Row],[Quantity]]*Table1[[#This Row],[Unit_Price]]</f>
        <v>34626</v>
      </c>
      <c r="L2977">
        <f>Table1[[#This Row],[Quantity]]*Table1[[#This Row],[Cost]]</f>
        <v>20775.599999999999</v>
      </c>
      <c r="M2977">
        <f>Table1[[#This Row],[Sales]]-Table1[[#This Row],[Total_Cost]]</f>
        <v>13850.400000000001</v>
      </c>
      <c r="N2977" s="1">
        <f>Table1[[#This Row],[Profit]]/Table1[[#This Row],[Sales]]</f>
        <v>0.4</v>
      </c>
      <c r="O2977" t="str">
        <f>TEXT(Table1[[#This Row],[Order_Date]],"mmmm")</f>
        <v>August</v>
      </c>
      <c r="P2977">
        <f>YEAR(Table1[[#This Row],[Order_Date]])</f>
        <v>2025</v>
      </c>
      <c r="Q2977" t="str">
        <f>"Q"&amp;ROUNDUP(MONTH(Table1[[#This Row],[Order_Date]])/3,0)</f>
        <v>Q3</v>
      </c>
    </row>
    <row r="2978" spans="1:17" x14ac:dyDescent="0.25">
      <c r="A2978" t="s">
        <v>4743</v>
      </c>
      <c r="B2978" t="s">
        <v>3490</v>
      </c>
      <c r="C2978" t="s">
        <v>3909</v>
      </c>
      <c r="D2978" t="s">
        <v>313</v>
      </c>
      <c r="E2978" t="str">
        <f>_xlfn.XLOOKUP(Table1[[#This Row],[Product_ID]],[1]!Table1[Product_ID],[1]!Table1[Product_Name])</f>
        <v>Sports Product 44</v>
      </c>
      <c r="F2978" t="str">
        <f>_xlfn.XLOOKUP(Table1[[#This Row],[Product_ID]],[1]!Table1[Product_ID],[1]!Table1[Category])</f>
        <v>Sports</v>
      </c>
      <c r="G2978">
        <f>_xlfn.XLOOKUP(Table1[[#This Row],[Product_ID]],[1]!Table1[Product_ID],[1]!Table1[Unit_Price])</f>
        <v>5008</v>
      </c>
      <c r="H2978">
        <f>_xlfn.XLOOKUP(Table1[[#This Row],[Product_ID]],[1]!Table1[Product_ID],[1]!Table1[Cost])</f>
        <v>3505.6</v>
      </c>
      <c r="I2978">
        <v>3</v>
      </c>
      <c r="J2978">
        <v>5</v>
      </c>
      <c r="K2978">
        <f>Table1[[#This Row],[Quantity]]*Table1[[#This Row],[Unit_Price]]</f>
        <v>15024</v>
      </c>
      <c r="L2978">
        <f>Table1[[#This Row],[Quantity]]*Table1[[#This Row],[Cost]]</f>
        <v>10516.8</v>
      </c>
      <c r="M2978">
        <f>Table1[[#This Row],[Sales]]-Table1[[#This Row],[Total_Cost]]</f>
        <v>4507.2000000000007</v>
      </c>
      <c r="N2978" s="1">
        <f>Table1[[#This Row],[Profit]]/Table1[[#This Row],[Sales]]</f>
        <v>0.30000000000000004</v>
      </c>
      <c r="O2978" t="str">
        <f>TEXT(Table1[[#This Row],[Order_Date]],"mmmm")</f>
        <v>January</v>
      </c>
      <c r="P2978">
        <f>YEAR(Table1[[#This Row],[Order_Date]])</f>
        <v>2025</v>
      </c>
      <c r="Q2978" t="str">
        <f>"Q"&amp;ROUNDUP(MONTH(Table1[[#This Row],[Order_Date]])/3,0)</f>
        <v>Q1</v>
      </c>
    </row>
    <row r="2979" spans="1:17" x14ac:dyDescent="0.25">
      <c r="A2979" t="s">
        <v>4744</v>
      </c>
      <c r="B2979" t="s">
        <v>853</v>
      </c>
      <c r="C2979" t="s">
        <v>4745</v>
      </c>
      <c r="D2979" t="s">
        <v>135</v>
      </c>
      <c r="E2979" t="str">
        <f>_xlfn.XLOOKUP(Table1[[#This Row],[Product_ID]],[1]!Table1[Product_ID],[1]!Table1[Product_Name])</f>
        <v>Electronics Product 28</v>
      </c>
      <c r="F2979" t="str">
        <f>_xlfn.XLOOKUP(Table1[[#This Row],[Product_ID]],[1]!Table1[Product_ID],[1]!Table1[Category])</f>
        <v>Electronics</v>
      </c>
      <c r="G2979">
        <f>_xlfn.XLOOKUP(Table1[[#This Row],[Product_ID]],[1]!Table1[Product_ID],[1]!Table1[Unit_Price])</f>
        <v>9664</v>
      </c>
      <c r="H2979">
        <f>_xlfn.XLOOKUP(Table1[[#This Row],[Product_ID]],[1]!Table1[Product_ID],[1]!Table1[Cost])</f>
        <v>4832</v>
      </c>
      <c r="I2979">
        <v>5</v>
      </c>
      <c r="J2979">
        <v>5</v>
      </c>
      <c r="K2979">
        <f>Table1[[#This Row],[Quantity]]*Table1[[#This Row],[Unit_Price]]</f>
        <v>48320</v>
      </c>
      <c r="L2979">
        <f>Table1[[#This Row],[Quantity]]*Table1[[#This Row],[Cost]]</f>
        <v>24160</v>
      </c>
      <c r="M2979">
        <f>Table1[[#This Row],[Sales]]-Table1[[#This Row],[Total_Cost]]</f>
        <v>24160</v>
      </c>
      <c r="N2979" s="1">
        <f>Table1[[#This Row],[Profit]]/Table1[[#This Row],[Sales]]</f>
        <v>0.5</v>
      </c>
      <c r="O2979" t="str">
        <f>TEXT(Table1[[#This Row],[Order_Date]],"mmmm")</f>
        <v>September</v>
      </c>
      <c r="P2979">
        <f>YEAR(Table1[[#This Row],[Order_Date]])</f>
        <v>2025</v>
      </c>
      <c r="Q2979" t="str">
        <f>"Q"&amp;ROUNDUP(MONTH(Table1[[#This Row],[Order_Date]])/3,0)</f>
        <v>Q3</v>
      </c>
    </row>
    <row r="2980" spans="1:17" x14ac:dyDescent="0.25">
      <c r="A2980" t="s">
        <v>4746</v>
      </c>
      <c r="B2980" t="s">
        <v>1104</v>
      </c>
      <c r="C2980" t="s">
        <v>403</v>
      </c>
      <c r="D2980" t="s">
        <v>146</v>
      </c>
      <c r="E2980" t="str">
        <f>_xlfn.XLOOKUP(Table1[[#This Row],[Product_ID]],[1]!Table1[Product_ID],[1]!Table1[Product_Name])</f>
        <v>Electronics Product 8</v>
      </c>
      <c r="F2980" t="str">
        <f>_xlfn.XLOOKUP(Table1[[#This Row],[Product_ID]],[1]!Table1[Product_ID],[1]!Table1[Category])</f>
        <v>Electronics</v>
      </c>
      <c r="G2980">
        <f>_xlfn.XLOOKUP(Table1[[#This Row],[Product_ID]],[1]!Table1[Product_ID],[1]!Table1[Unit_Price])</f>
        <v>41971</v>
      </c>
      <c r="H2980">
        <f>_xlfn.XLOOKUP(Table1[[#This Row],[Product_ID]],[1]!Table1[Product_ID],[1]!Table1[Cost])</f>
        <v>29379.7</v>
      </c>
      <c r="I2980">
        <v>3</v>
      </c>
      <c r="J2980">
        <v>0</v>
      </c>
      <c r="K2980">
        <f>Table1[[#This Row],[Quantity]]*Table1[[#This Row],[Unit_Price]]</f>
        <v>125913</v>
      </c>
      <c r="L2980">
        <f>Table1[[#This Row],[Quantity]]*Table1[[#This Row],[Cost]]</f>
        <v>88139.1</v>
      </c>
      <c r="M2980">
        <f>Table1[[#This Row],[Sales]]-Table1[[#This Row],[Total_Cost]]</f>
        <v>37773.899999999994</v>
      </c>
      <c r="N2980" s="1">
        <f>Table1[[#This Row],[Profit]]/Table1[[#This Row],[Sales]]</f>
        <v>0.29999999999999993</v>
      </c>
      <c r="O2980" t="str">
        <f>TEXT(Table1[[#This Row],[Order_Date]],"mmmm")</f>
        <v>March</v>
      </c>
      <c r="P2980">
        <f>YEAR(Table1[[#This Row],[Order_Date]])</f>
        <v>2024</v>
      </c>
      <c r="Q2980" t="str">
        <f>"Q"&amp;ROUNDUP(MONTH(Table1[[#This Row],[Order_Date]])/3,0)</f>
        <v>Q1</v>
      </c>
    </row>
    <row r="2981" spans="1:17" x14ac:dyDescent="0.25">
      <c r="A2981" t="s">
        <v>4747</v>
      </c>
      <c r="B2981" t="s">
        <v>984</v>
      </c>
      <c r="C2981" t="s">
        <v>926</v>
      </c>
      <c r="D2981" t="s">
        <v>127</v>
      </c>
      <c r="E2981" t="str">
        <f>_xlfn.XLOOKUP(Table1[[#This Row],[Product_ID]],[1]!Table1[Product_ID],[1]!Table1[Product_Name])</f>
        <v>Sports Product 75</v>
      </c>
      <c r="F2981" t="str">
        <f>_xlfn.XLOOKUP(Table1[[#This Row],[Product_ID]],[1]!Table1[Product_ID],[1]!Table1[Category])</f>
        <v>Sports</v>
      </c>
      <c r="G2981">
        <f>_xlfn.XLOOKUP(Table1[[#This Row],[Product_ID]],[1]!Table1[Product_ID],[1]!Table1[Unit_Price])</f>
        <v>5435</v>
      </c>
      <c r="H2981">
        <f>_xlfn.XLOOKUP(Table1[[#This Row],[Product_ID]],[1]!Table1[Product_ID],[1]!Table1[Cost])</f>
        <v>3804.5</v>
      </c>
      <c r="I2981">
        <v>5</v>
      </c>
      <c r="J2981">
        <v>5</v>
      </c>
      <c r="K2981">
        <f>Table1[[#This Row],[Quantity]]*Table1[[#This Row],[Unit_Price]]</f>
        <v>27175</v>
      </c>
      <c r="L2981">
        <f>Table1[[#This Row],[Quantity]]*Table1[[#This Row],[Cost]]</f>
        <v>19022.5</v>
      </c>
      <c r="M2981">
        <f>Table1[[#This Row],[Sales]]-Table1[[#This Row],[Total_Cost]]</f>
        <v>8152.5</v>
      </c>
      <c r="N2981" s="1">
        <f>Table1[[#This Row],[Profit]]/Table1[[#This Row],[Sales]]</f>
        <v>0.3</v>
      </c>
      <c r="O2981" t="str">
        <f>TEXT(Table1[[#This Row],[Order_Date]],"mmmm")</f>
        <v>January</v>
      </c>
      <c r="P2981">
        <f>YEAR(Table1[[#This Row],[Order_Date]])</f>
        <v>2024</v>
      </c>
      <c r="Q2981" t="str">
        <f>"Q"&amp;ROUNDUP(MONTH(Table1[[#This Row],[Order_Date]])/3,0)</f>
        <v>Q1</v>
      </c>
    </row>
    <row r="2982" spans="1:17" x14ac:dyDescent="0.25">
      <c r="A2982" t="s">
        <v>4748</v>
      </c>
      <c r="B2982" t="s">
        <v>1629</v>
      </c>
      <c r="C2982" t="s">
        <v>390</v>
      </c>
      <c r="D2982" t="s">
        <v>753</v>
      </c>
      <c r="E2982" t="str">
        <f>_xlfn.XLOOKUP(Table1[[#This Row],[Product_ID]],[1]!Table1[Product_ID],[1]!Table1[Product_Name])</f>
        <v>Beauty Product 73</v>
      </c>
      <c r="F2982" t="str">
        <f>_xlfn.XLOOKUP(Table1[[#This Row],[Product_ID]],[1]!Table1[Product_ID],[1]!Table1[Category])</f>
        <v>Beauty</v>
      </c>
      <c r="G2982">
        <f>_xlfn.XLOOKUP(Table1[[#This Row],[Product_ID]],[1]!Table1[Product_ID],[1]!Table1[Unit_Price])</f>
        <v>626</v>
      </c>
      <c r="H2982">
        <f>_xlfn.XLOOKUP(Table1[[#This Row],[Product_ID]],[1]!Table1[Product_ID],[1]!Table1[Cost])</f>
        <v>438.2</v>
      </c>
      <c r="I2982">
        <v>4</v>
      </c>
      <c r="J2982">
        <v>0</v>
      </c>
      <c r="K2982">
        <f>Table1[[#This Row],[Quantity]]*Table1[[#This Row],[Unit_Price]]</f>
        <v>2504</v>
      </c>
      <c r="L2982">
        <f>Table1[[#This Row],[Quantity]]*Table1[[#This Row],[Cost]]</f>
        <v>1752.8</v>
      </c>
      <c r="M2982">
        <f>Table1[[#This Row],[Sales]]-Table1[[#This Row],[Total_Cost]]</f>
        <v>751.2</v>
      </c>
      <c r="N2982" s="1">
        <f>Table1[[#This Row],[Profit]]/Table1[[#This Row],[Sales]]</f>
        <v>0.30000000000000004</v>
      </c>
      <c r="O2982" t="str">
        <f>TEXT(Table1[[#This Row],[Order_Date]],"mmmm")</f>
        <v>December</v>
      </c>
      <c r="P2982">
        <f>YEAR(Table1[[#This Row],[Order_Date]])</f>
        <v>2025</v>
      </c>
      <c r="Q2982" t="str">
        <f>"Q"&amp;ROUNDUP(MONTH(Table1[[#This Row],[Order_Date]])/3,0)</f>
        <v>Q4</v>
      </c>
    </row>
    <row r="2983" spans="1:17" x14ac:dyDescent="0.25">
      <c r="A2983" t="s">
        <v>4749</v>
      </c>
      <c r="B2983" t="s">
        <v>661</v>
      </c>
      <c r="C2983" t="s">
        <v>1086</v>
      </c>
      <c r="D2983" t="s">
        <v>127</v>
      </c>
      <c r="E2983" t="str">
        <f>_xlfn.XLOOKUP(Table1[[#This Row],[Product_ID]],[1]!Table1[Product_ID],[1]!Table1[Product_Name])</f>
        <v>Sports Product 75</v>
      </c>
      <c r="F2983" t="str">
        <f>_xlfn.XLOOKUP(Table1[[#This Row],[Product_ID]],[1]!Table1[Product_ID],[1]!Table1[Category])</f>
        <v>Sports</v>
      </c>
      <c r="G2983">
        <f>_xlfn.XLOOKUP(Table1[[#This Row],[Product_ID]],[1]!Table1[Product_ID],[1]!Table1[Unit_Price])</f>
        <v>5435</v>
      </c>
      <c r="H2983">
        <f>_xlfn.XLOOKUP(Table1[[#This Row],[Product_ID]],[1]!Table1[Product_ID],[1]!Table1[Cost])</f>
        <v>3804.5</v>
      </c>
      <c r="I2983">
        <v>4</v>
      </c>
      <c r="J2983">
        <v>20</v>
      </c>
      <c r="K2983">
        <f>Table1[[#This Row],[Quantity]]*Table1[[#This Row],[Unit_Price]]</f>
        <v>21740</v>
      </c>
      <c r="L2983">
        <f>Table1[[#This Row],[Quantity]]*Table1[[#This Row],[Cost]]</f>
        <v>15218</v>
      </c>
      <c r="M2983">
        <f>Table1[[#This Row],[Sales]]-Table1[[#This Row],[Total_Cost]]</f>
        <v>6522</v>
      </c>
      <c r="N2983" s="1">
        <f>Table1[[#This Row],[Profit]]/Table1[[#This Row],[Sales]]</f>
        <v>0.3</v>
      </c>
      <c r="O2983" t="str">
        <f>TEXT(Table1[[#This Row],[Order_Date]],"mmmm")</f>
        <v>January</v>
      </c>
      <c r="P2983">
        <f>YEAR(Table1[[#This Row],[Order_Date]])</f>
        <v>2024</v>
      </c>
      <c r="Q2983" t="str">
        <f>"Q"&amp;ROUNDUP(MONTH(Table1[[#This Row],[Order_Date]])/3,0)</f>
        <v>Q1</v>
      </c>
    </row>
    <row r="2984" spans="1:17" x14ac:dyDescent="0.25">
      <c r="A2984" t="s">
        <v>4750</v>
      </c>
      <c r="B2984" t="s">
        <v>348</v>
      </c>
      <c r="C2984" t="s">
        <v>2644</v>
      </c>
      <c r="D2984" t="s">
        <v>409</v>
      </c>
      <c r="E2984" t="str">
        <f>_xlfn.XLOOKUP(Table1[[#This Row],[Product_ID]],[1]!Table1[Product_ID],[1]!Table1[Product_Name])</f>
        <v>Home &amp; Kitchen Product 68</v>
      </c>
      <c r="F2984" t="str">
        <f>_xlfn.XLOOKUP(Table1[[#This Row],[Product_ID]],[1]!Table1[Product_ID],[1]!Table1[Category])</f>
        <v>Home &amp; Kitchen</v>
      </c>
      <c r="G2984">
        <f>_xlfn.XLOOKUP(Table1[[#This Row],[Product_ID]],[1]!Table1[Product_ID],[1]!Table1[Unit_Price])</f>
        <v>7252</v>
      </c>
      <c r="H2984">
        <f>_xlfn.XLOOKUP(Table1[[#This Row],[Product_ID]],[1]!Table1[Product_ID],[1]!Table1[Cost])</f>
        <v>3626</v>
      </c>
      <c r="I2984">
        <v>3</v>
      </c>
      <c r="J2984">
        <v>10</v>
      </c>
      <c r="K2984">
        <f>Table1[[#This Row],[Quantity]]*Table1[[#This Row],[Unit_Price]]</f>
        <v>21756</v>
      </c>
      <c r="L2984">
        <f>Table1[[#This Row],[Quantity]]*Table1[[#This Row],[Cost]]</f>
        <v>10878</v>
      </c>
      <c r="M2984">
        <f>Table1[[#This Row],[Sales]]-Table1[[#This Row],[Total_Cost]]</f>
        <v>10878</v>
      </c>
      <c r="N2984" s="1">
        <f>Table1[[#This Row],[Profit]]/Table1[[#This Row],[Sales]]</f>
        <v>0.5</v>
      </c>
      <c r="O2984" t="str">
        <f>TEXT(Table1[[#This Row],[Order_Date]],"mmmm")</f>
        <v>March</v>
      </c>
      <c r="P2984">
        <f>YEAR(Table1[[#This Row],[Order_Date]])</f>
        <v>2025</v>
      </c>
      <c r="Q2984" t="str">
        <f>"Q"&amp;ROUNDUP(MONTH(Table1[[#This Row],[Order_Date]])/3,0)</f>
        <v>Q1</v>
      </c>
    </row>
    <row r="2985" spans="1:17" x14ac:dyDescent="0.25">
      <c r="A2985" t="s">
        <v>4751</v>
      </c>
      <c r="B2985" t="s">
        <v>647</v>
      </c>
      <c r="C2985" t="s">
        <v>400</v>
      </c>
      <c r="D2985" t="s">
        <v>37</v>
      </c>
      <c r="E2985" t="str">
        <f>_xlfn.XLOOKUP(Table1[[#This Row],[Product_ID]],[1]!Table1[Product_ID],[1]!Table1[Product_Name])</f>
        <v>Home &amp; Kitchen Product 46</v>
      </c>
      <c r="F2985" t="str">
        <f>_xlfn.XLOOKUP(Table1[[#This Row],[Product_ID]],[1]!Table1[Product_ID],[1]!Table1[Category])</f>
        <v>Home &amp; Kitchen</v>
      </c>
      <c r="G2985">
        <f>_xlfn.XLOOKUP(Table1[[#This Row],[Product_ID]],[1]!Table1[Product_ID],[1]!Table1[Unit_Price])</f>
        <v>10604</v>
      </c>
      <c r="H2985">
        <f>_xlfn.XLOOKUP(Table1[[#This Row],[Product_ID]],[1]!Table1[Product_ID],[1]!Table1[Cost])</f>
        <v>5302</v>
      </c>
      <c r="I2985">
        <v>4</v>
      </c>
      <c r="J2985">
        <v>5</v>
      </c>
      <c r="K2985">
        <f>Table1[[#This Row],[Quantity]]*Table1[[#This Row],[Unit_Price]]</f>
        <v>42416</v>
      </c>
      <c r="L2985">
        <f>Table1[[#This Row],[Quantity]]*Table1[[#This Row],[Cost]]</f>
        <v>21208</v>
      </c>
      <c r="M2985">
        <f>Table1[[#This Row],[Sales]]-Table1[[#This Row],[Total_Cost]]</f>
        <v>21208</v>
      </c>
      <c r="N2985" s="1">
        <f>Table1[[#This Row],[Profit]]/Table1[[#This Row],[Sales]]</f>
        <v>0.5</v>
      </c>
      <c r="O2985" t="str">
        <f>TEXT(Table1[[#This Row],[Order_Date]],"mmmm")</f>
        <v>May</v>
      </c>
      <c r="P2985">
        <f>YEAR(Table1[[#This Row],[Order_Date]])</f>
        <v>2024</v>
      </c>
      <c r="Q2985" t="str">
        <f>"Q"&amp;ROUNDUP(MONTH(Table1[[#This Row],[Order_Date]])/3,0)</f>
        <v>Q2</v>
      </c>
    </row>
    <row r="2986" spans="1:17" x14ac:dyDescent="0.25">
      <c r="A2986" t="s">
        <v>4752</v>
      </c>
      <c r="B2986" t="s">
        <v>2663</v>
      </c>
      <c r="C2986" t="s">
        <v>52</v>
      </c>
      <c r="D2986" t="s">
        <v>157</v>
      </c>
      <c r="E2986" t="str">
        <f>_xlfn.XLOOKUP(Table1[[#This Row],[Product_ID]],[1]!Table1[Product_ID],[1]!Table1[Product_Name])</f>
        <v>Sports Product 89</v>
      </c>
      <c r="F2986" t="str">
        <f>_xlfn.XLOOKUP(Table1[[#This Row],[Product_ID]],[1]!Table1[Product_ID],[1]!Table1[Category])</f>
        <v>Sports</v>
      </c>
      <c r="G2986">
        <f>_xlfn.XLOOKUP(Table1[[#This Row],[Product_ID]],[1]!Table1[Product_ID],[1]!Table1[Unit_Price])</f>
        <v>2956</v>
      </c>
      <c r="H2986">
        <f>_xlfn.XLOOKUP(Table1[[#This Row],[Product_ID]],[1]!Table1[Product_ID],[1]!Table1[Cost])</f>
        <v>1478</v>
      </c>
      <c r="I2986">
        <v>2</v>
      </c>
      <c r="J2986">
        <v>0</v>
      </c>
      <c r="K2986">
        <f>Table1[[#This Row],[Quantity]]*Table1[[#This Row],[Unit_Price]]</f>
        <v>5912</v>
      </c>
      <c r="L2986">
        <f>Table1[[#This Row],[Quantity]]*Table1[[#This Row],[Cost]]</f>
        <v>2956</v>
      </c>
      <c r="M2986">
        <f>Table1[[#This Row],[Sales]]-Table1[[#This Row],[Total_Cost]]</f>
        <v>2956</v>
      </c>
      <c r="N2986" s="1">
        <f>Table1[[#This Row],[Profit]]/Table1[[#This Row],[Sales]]</f>
        <v>0.5</v>
      </c>
      <c r="O2986" t="str">
        <f>TEXT(Table1[[#This Row],[Order_Date]],"mmmm")</f>
        <v>February</v>
      </c>
      <c r="P2986">
        <f>YEAR(Table1[[#This Row],[Order_Date]])</f>
        <v>2025</v>
      </c>
      <c r="Q2986" t="str">
        <f>"Q"&amp;ROUNDUP(MONTH(Table1[[#This Row],[Order_Date]])/3,0)</f>
        <v>Q1</v>
      </c>
    </row>
    <row r="2987" spans="1:17" x14ac:dyDescent="0.25">
      <c r="A2987" t="s">
        <v>4753</v>
      </c>
      <c r="B2987" t="s">
        <v>2193</v>
      </c>
      <c r="C2987" t="s">
        <v>2390</v>
      </c>
      <c r="D2987" t="s">
        <v>189</v>
      </c>
      <c r="E2987" t="str">
        <f>_xlfn.XLOOKUP(Table1[[#This Row],[Product_ID]],[1]!Table1[Product_ID],[1]!Table1[Product_Name])</f>
        <v>Home &amp; Kitchen Product 79</v>
      </c>
      <c r="F2987" t="str">
        <f>_xlfn.XLOOKUP(Table1[[#This Row],[Product_ID]],[1]!Table1[Product_ID],[1]!Table1[Category])</f>
        <v>Home &amp; Kitchen</v>
      </c>
      <c r="G2987">
        <f>_xlfn.XLOOKUP(Table1[[#This Row],[Product_ID]],[1]!Table1[Product_ID],[1]!Table1[Unit_Price])</f>
        <v>10900</v>
      </c>
      <c r="H2987">
        <f>_xlfn.XLOOKUP(Table1[[#This Row],[Product_ID]],[1]!Table1[Product_ID],[1]!Table1[Cost])</f>
        <v>5450</v>
      </c>
      <c r="I2987">
        <v>1</v>
      </c>
      <c r="J2987">
        <v>20</v>
      </c>
      <c r="K2987">
        <f>Table1[[#This Row],[Quantity]]*Table1[[#This Row],[Unit_Price]]</f>
        <v>10900</v>
      </c>
      <c r="L2987">
        <f>Table1[[#This Row],[Quantity]]*Table1[[#This Row],[Cost]]</f>
        <v>5450</v>
      </c>
      <c r="M2987">
        <f>Table1[[#This Row],[Sales]]-Table1[[#This Row],[Total_Cost]]</f>
        <v>5450</v>
      </c>
      <c r="N2987" s="1">
        <f>Table1[[#This Row],[Profit]]/Table1[[#This Row],[Sales]]</f>
        <v>0.5</v>
      </c>
      <c r="O2987" t="str">
        <f>TEXT(Table1[[#This Row],[Order_Date]],"mmmm")</f>
        <v>June</v>
      </c>
      <c r="P2987">
        <f>YEAR(Table1[[#This Row],[Order_Date]])</f>
        <v>2025</v>
      </c>
      <c r="Q2987" t="str">
        <f>"Q"&amp;ROUNDUP(MONTH(Table1[[#This Row],[Order_Date]])/3,0)</f>
        <v>Q2</v>
      </c>
    </row>
    <row r="2988" spans="1:17" x14ac:dyDescent="0.25">
      <c r="A2988" t="s">
        <v>4754</v>
      </c>
      <c r="B2988" t="s">
        <v>3957</v>
      </c>
      <c r="C2988" t="s">
        <v>4755</v>
      </c>
      <c r="D2988" t="s">
        <v>753</v>
      </c>
      <c r="E2988" t="str">
        <f>_xlfn.XLOOKUP(Table1[[#This Row],[Product_ID]],[1]!Table1[Product_ID],[1]!Table1[Product_Name])</f>
        <v>Beauty Product 73</v>
      </c>
      <c r="F2988" t="str">
        <f>_xlfn.XLOOKUP(Table1[[#This Row],[Product_ID]],[1]!Table1[Product_ID],[1]!Table1[Category])</f>
        <v>Beauty</v>
      </c>
      <c r="G2988">
        <f>_xlfn.XLOOKUP(Table1[[#This Row],[Product_ID]],[1]!Table1[Product_ID],[1]!Table1[Unit_Price])</f>
        <v>626</v>
      </c>
      <c r="H2988">
        <f>_xlfn.XLOOKUP(Table1[[#This Row],[Product_ID]],[1]!Table1[Product_ID],[1]!Table1[Cost])</f>
        <v>438.2</v>
      </c>
      <c r="I2988">
        <v>3</v>
      </c>
      <c r="J2988">
        <v>5</v>
      </c>
      <c r="K2988">
        <f>Table1[[#This Row],[Quantity]]*Table1[[#This Row],[Unit_Price]]</f>
        <v>1878</v>
      </c>
      <c r="L2988">
        <f>Table1[[#This Row],[Quantity]]*Table1[[#This Row],[Cost]]</f>
        <v>1314.6</v>
      </c>
      <c r="M2988">
        <f>Table1[[#This Row],[Sales]]-Table1[[#This Row],[Total_Cost]]</f>
        <v>563.40000000000009</v>
      </c>
      <c r="N2988" s="1">
        <f>Table1[[#This Row],[Profit]]/Table1[[#This Row],[Sales]]</f>
        <v>0.30000000000000004</v>
      </c>
      <c r="O2988" t="str">
        <f>TEXT(Table1[[#This Row],[Order_Date]],"mmmm")</f>
        <v>July</v>
      </c>
      <c r="P2988">
        <f>YEAR(Table1[[#This Row],[Order_Date]])</f>
        <v>2024</v>
      </c>
      <c r="Q2988" t="str">
        <f>"Q"&amp;ROUNDUP(MONTH(Table1[[#This Row],[Order_Date]])/3,0)</f>
        <v>Q3</v>
      </c>
    </row>
    <row r="2989" spans="1:17" x14ac:dyDescent="0.25">
      <c r="A2989" t="s">
        <v>4756</v>
      </c>
      <c r="B2989" t="s">
        <v>1640</v>
      </c>
      <c r="C2989" t="s">
        <v>99</v>
      </c>
      <c r="D2989" t="s">
        <v>313</v>
      </c>
      <c r="E2989" t="str">
        <f>_xlfn.XLOOKUP(Table1[[#This Row],[Product_ID]],[1]!Table1[Product_ID],[1]!Table1[Product_Name])</f>
        <v>Sports Product 44</v>
      </c>
      <c r="F2989" t="str">
        <f>_xlfn.XLOOKUP(Table1[[#This Row],[Product_ID]],[1]!Table1[Product_ID],[1]!Table1[Category])</f>
        <v>Sports</v>
      </c>
      <c r="G2989">
        <f>_xlfn.XLOOKUP(Table1[[#This Row],[Product_ID]],[1]!Table1[Product_ID],[1]!Table1[Unit_Price])</f>
        <v>5008</v>
      </c>
      <c r="H2989">
        <f>_xlfn.XLOOKUP(Table1[[#This Row],[Product_ID]],[1]!Table1[Product_ID],[1]!Table1[Cost])</f>
        <v>3505.6</v>
      </c>
      <c r="I2989">
        <v>4</v>
      </c>
      <c r="J2989">
        <v>20</v>
      </c>
      <c r="K2989">
        <f>Table1[[#This Row],[Quantity]]*Table1[[#This Row],[Unit_Price]]</f>
        <v>20032</v>
      </c>
      <c r="L2989">
        <f>Table1[[#This Row],[Quantity]]*Table1[[#This Row],[Cost]]</f>
        <v>14022.4</v>
      </c>
      <c r="M2989">
        <f>Table1[[#This Row],[Sales]]-Table1[[#This Row],[Total_Cost]]</f>
        <v>6009.6</v>
      </c>
      <c r="N2989" s="1">
        <f>Table1[[#This Row],[Profit]]/Table1[[#This Row],[Sales]]</f>
        <v>0.30000000000000004</v>
      </c>
      <c r="O2989" t="str">
        <f>TEXT(Table1[[#This Row],[Order_Date]],"mmmm")</f>
        <v>February</v>
      </c>
      <c r="P2989">
        <f>YEAR(Table1[[#This Row],[Order_Date]])</f>
        <v>2024</v>
      </c>
      <c r="Q2989" t="str">
        <f>"Q"&amp;ROUNDUP(MONTH(Table1[[#This Row],[Order_Date]])/3,0)</f>
        <v>Q1</v>
      </c>
    </row>
    <row r="2990" spans="1:17" x14ac:dyDescent="0.25">
      <c r="A2990" t="s">
        <v>4757</v>
      </c>
      <c r="B2990" t="s">
        <v>2788</v>
      </c>
      <c r="C2990" t="s">
        <v>2294</v>
      </c>
      <c r="D2990" t="s">
        <v>563</v>
      </c>
      <c r="E2990" t="str">
        <f>_xlfn.XLOOKUP(Table1[[#This Row],[Product_ID]],[1]!Table1[Product_ID],[1]!Table1[Product_Name])</f>
        <v>Beauty Product 60</v>
      </c>
      <c r="F2990" t="str">
        <f>_xlfn.XLOOKUP(Table1[[#This Row],[Product_ID]],[1]!Table1[Product_ID],[1]!Table1[Category])</f>
        <v>Beauty</v>
      </c>
      <c r="G2990">
        <f>_xlfn.XLOOKUP(Table1[[#This Row],[Product_ID]],[1]!Table1[Product_ID],[1]!Table1[Unit_Price])</f>
        <v>758</v>
      </c>
      <c r="H2990">
        <f>_xlfn.XLOOKUP(Table1[[#This Row],[Product_ID]],[1]!Table1[Product_ID],[1]!Table1[Cost])</f>
        <v>530.6</v>
      </c>
      <c r="I2990">
        <v>3</v>
      </c>
      <c r="J2990">
        <v>20</v>
      </c>
      <c r="K2990">
        <f>Table1[[#This Row],[Quantity]]*Table1[[#This Row],[Unit_Price]]</f>
        <v>2274</v>
      </c>
      <c r="L2990">
        <f>Table1[[#This Row],[Quantity]]*Table1[[#This Row],[Cost]]</f>
        <v>1591.8000000000002</v>
      </c>
      <c r="M2990">
        <f>Table1[[#This Row],[Sales]]-Table1[[#This Row],[Total_Cost]]</f>
        <v>682.19999999999982</v>
      </c>
      <c r="N2990" s="1">
        <f>Table1[[#This Row],[Profit]]/Table1[[#This Row],[Sales]]</f>
        <v>0.29999999999999993</v>
      </c>
      <c r="O2990" t="str">
        <f>TEXT(Table1[[#This Row],[Order_Date]],"mmmm")</f>
        <v>February</v>
      </c>
      <c r="P2990">
        <f>YEAR(Table1[[#This Row],[Order_Date]])</f>
        <v>2025</v>
      </c>
      <c r="Q2990" t="str">
        <f>"Q"&amp;ROUNDUP(MONTH(Table1[[#This Row],[Order_Date]])/3,0)</f>
        <v>Q1</v>
      </c>
    </row>
    <row r="2991" spans="1:17" x14ac:dyDescent="0.25">
      <c r="A2991" t="s">
        <v>4758</v>
      </c>
      <c r="B2991" t="s">
        <v>2238</v>
      </c>
      <c r="C2991" t="s">
        <v>631</v>
      </c>
      <c r="D2991" t="s">
        <v>461</v>
      </c>
      <c r="E2991" t="str">
        <f>_xlfn.XLOOKUP(Table1[[#This Row],[Product_ID]],[1]!Table1[Product_ID],[1]!Table1[Product_Name])</f>
        <v>Beauty Product 13</v>
      </c>
      <c r="F2991" t="str">
        <f>_xlfn.XLOOKUP(Table1[[#This Row],[Product_ID]],[1]!Table1[Product_ID],[1]!Table1[Category])</f>
        <v>Beauty</v>
      </c>
      <c r="G2991">
        <f>_xlfn.XLOOKUP(Table1[[#This Row],[Product_ID]],[1]!Table1[Product_ID],[1]!Table1[Unit_Price])</f>
        <v>639</v>
      </c>
      <c r="H2991">
        <f>_xlfn.XLOOKUP(Table1[[#This Row],[Product_ID]],[1]!Table1[Product_ID],[1]!Table1[Cost])</f>
        <v>319.5</v>
      </c>
      <c r="I2991">
        <v>3</v>
      </c>
      <c r="J2991">
        <v>5</v>
      </c>
      <c r="K2991">
        <f>Table1[[#This Row],[Quantity]]*Table1[[#This Row],[Unit_Price]]</f>
        <v>1917</v>
      </c>
      <c r="L2991">
        <f>Table1[[#This Row],[Quantity]]*Table1[[#This Row],[Cost]]</f>
        <v>958.5</v>
      </c>
      <c r="M2991">
        <f>Table1[[#This Row],[Sales]]-Table1[[#This Row],[Total_Cost]]</f>
        <v>958.5</v>
      </c>
      <c r="N2991" s="1">
        <f>Table1[[#This Row],[Profit]]/Table1[[#This Row],[Sales]]</f>
        <v>0.5</v>
      </c>
      <c r="O2991" t="str">
        <f>TEXT(Table1[[#This Row],[Order_Date]],"mmmm")</f>
        <v>June</v>
      </c>
      <c r="P2991">
        <f>YEAR(Table1[[#This Row],[Order_Date]])</f>
        <v>2025</v>
      </c>
      <c r="Q2991" t="str">
        <f>"Q"&amp;ROUNDUP(MONTH(Table1[[#This Row],[Order_Date]])/3,0)</f>
        <v>Q2</v>
      </c>
    </row>
    <row r="2992" spans="1:17" x14ac:dyDescent="0.25">
      <c r="A2992" t="s">
        <v>4759</v>
      </c>
      <c r="B2992" t="s">
        <v>1876</v>
      </c>
      <c r="C2992" t="s">
        <v>269</v>
      </c>
      <c r="D2992" t="s">
        <v>37</v>
      </c>
      <c r="E2992" t="str">
        <f>_xlfn.XLOOKUP(Table1[[#This Row],[Product_ID]],[1]!Table1[Product_ID],[1]!Table1[Product_Name])</f>
        <v>Home &amp; Kitchen Product 46</v>
      </c>
      <c r="F2992" t="str">
        <f>_xlfn.XLOOKUP(Table1[[#This Row],[Product_ID]],[1]!Table1[Product_ID],[1]!Table1[Category])</f>
        <v>Home &amp; Kitchen</v>
      </c>
      <c r="G2992">
        <f>_xlfn.XLOOKUP(Table1[[#This Row],[Product_ID]],[1]!Table1[Product_ID],[1]!Table1[Unit_Price])</f>
        <v>10604</v>
      </c>
      <c r="H2992">
        <f>_xlfn.XLOOKUP(Table1[[#This Row],[Product_ID]],[1]!Table1[Product_ID],[1]!Table1[Cost])</f>
        <v>5302</v>
      </c>
      <c r="I2992">
        <v>5</v>
      </c>
      <c r="J2992">
        <v>15</v>
      </c>
      <c r="K2992">
        <f>Table1[[#This Row],[Quantity]]*Table1[[#This Row],[Unit_Price]]</f>
        <v>53020</v>
      </c>
      <c r="L2992">
        <f>Table1[[#This Row],[Quantity]]*Table1[[#This Row],[Cost]]</f>
        <v>26510</v>
      </c>
      <c r="M2992">
        <f>Table1[[#This Row],[Sales]]-Table1[[#This Row],[Total_Cost]]</f>
        <v>26510</v>
      </c>
      <c r="N2992" s="1">
        <f>Table1[[#This Row],[Profit]]/Table1[[#This Row],[Sales]]</f>
        <v>0.5</v>
      </c>
      <c r="O2992" t="str">
        <f>TEXT(Table1[[#This Row],[Order_Date]],"mmmm")</f>
        <v>June</v>
      </c>
      <c r="P2992">
        <f>YEAR(Table1[[#This Row],[Order_Date]])</f>
        <v>2025</v>
      </c>
      <c r="Q2992" t="str">
        <f>"Q"&amp;ROUNDUP(MONTH(Table1[[#This Row],[Order_Date]])/3,0)</f>
        <v>Q2</v>
      </c>
    </row>
    <row r="2993" spans="1:17" x14ac:dyDescent="0.25">
      <c r="A2993" t="s">
        <v>4760</v>
      </c>
      <c r="B2993" t="s">
        <v>1339</v>
      </c>
      <c r="C2993" t="s">
        <v>1512</v>
      </c>
      <c r="D2993" t="s">
        <v>199</v>
      </c>
      <c r="E2993" t="str">
        <f>_xlfn.XLOOKUP(Table1[[#This Row],[Product_ID]],[1]!Table1[Product_ID],[1]!Table1[Product_Name])</f>
        <v>Sports Product 19</v>
      </c>
      <c r="F2993" t="str">
        <f>_xlfn.XLOOKUP(Table1[[#This Row],[Product_ID]],[1]!Table1[Product_ID],[1]!Table1[Category])</f>
        <v>Sports</v>
      </c>
      <c r="G2993">
        <f>_xlfn.XLOOKUP(Table1[[#This Row],[Product_ID]],[1]!Table1[Product_ID],[1]!Table1[Unit_Price])</f>
        <v>11395</v>
      </c>
      <c r="H2993">
        <f>_xlfn.XLOOKUP(Table1[[#This Row],[Product_ID]],[1]!Table1[Product_ID],[1]!Table1[Cost])</f>
        <v>5697.5</v>
      </c>
      <c r="I2993">
        <v>2</v>
      </c>
      <c r="J2993">
        <v>15</v>
      </c>
      <c r="K2993">
        <f>Table1[[#This Row],[Quantity]]*Table1[[#This Row],[Unit_Price]]</f>
        <v>22790</v>
      </c>
      <c r="L2993">
        <f>Table1[[#This Row],[Quantity]]*Table1[[#This Row],[Cost]]</f>
        <v>11395</v>
      </c>
      <c r="M2993">
        <f>Table1[[#This Row],[Sales]]-Table1[[#This Row],[Total_Cost]]</f>
        <v>11395</v>
      </c>
      <c r="N2993" s="1">
        <f>Table1[[#This Row],[Profit]]/Table1[[#This Row],[Sales]]</f>
        <v>0.5</v>
      </c>
      <c r="O2993" t="str">
        <f>TEXT(Table1[[#This Row],[Order_Date]],"mmmm")</f>
        <v>November</v>
      </c>
      <c r="P2993">
        <f>YEAR(Table1[[#This Row],[Order_Date]])</f>
        <v>2025</v>
      </c>
      <c r="Q2993" t="str">
        <f>"Q"&amp;ROUNDUP(MONTH(Table1[[#This Row],[Order_Date]])/3,0)</f>
        <v>Q4</v>
      </c>
    </row>
    <row r="2994" spans="1:17" x14ac:dyDescent="0.25">
      <c r="A2994" t="s">
        <v>4761</v>
      </c>
      <c r="B2994" t="s">
        <v>3686</v>
      </c>
      <c r="C2994" t="s">
        <v>1089</v>
      </c>
      <c r="D2994" t="s">
        <v>195</v>
      </c>
      <c r="E2994" t="str">
        <f>_xlfn.XLOOKUP(Table1[[#This Row],[Product_ID]],[1]!Table1[Product_ID],[1]!Table1[Product_Name])</f>
        <v>Electronics Product 57</v>
      </c>
      <c r="F2994" t="str">
        <f>_xlfn.XLOOKUP(Table1[[#This Row],[Product_ID]],[1]!Table1[Product_ID],[1]!Table1[Category])</f>
        <v>Electronics</v>
      </c>
      <c r="G2994">
        <f>_xlfn.XLOOKUP(Table1[[#This Row],[Product_ID]],[1]!Table1[Product_ID],[1]!Table1[Unit_Price])</f>
        <v>26846</v>
      </c>
      <c r="H2994">
        <f>_xlfn.XLOOKUP(Table1[[#This Row],[Product_ID]],[1]!Table1[Product_ID],[1]!Table1[Cost])</f>
        <v>16107.6</v>
      </c>
      <c r="I2994">
        <v>1</v>
      </c>
      <c r="J2994">
        <v>15</v>
      </c>
      <c r="K2994">
        <f>Table1[[#This Row],[Quantity]]*Table1[[#This Row],[Unit_Price]]</f>
        <v>26846</v>
      </c>
      <c r="L2994">
        <f>Table1[[#This Row],[Quantity]]*Table1[[#This Row],[Cost]]</f>
        <v>16107.6</v>
      </c>
      <c r="M2994">
        <f>Table1[[#This Row],[Sales]]-Table1[[#This Row],[Total_Cost]]</f>
        <v>10738.4</v>
      </c>
      <c r="N2994" s="1">
        <f>Table1[[#This Row],[Profit]]/Table1[[#This Row],[Sales]]</f>
        <v>0.39999999999999997</v>
      </c>
      <c r="O2994" t="str">
        <f>TEXT(Table1[[#This Row],[Order_Date]],"mmmm")</f>
        <v>May</v>
      </c>
      <c r="P2994">
        <f>YEAR(Table1[[#This Row],[Order_Date]])</f>
        <v>2025</v>
      </c>
      <c r="Q2994" t="str">
        <f>"Q"&amp;ROUNDUP(MONTH(Table1[[#This Row],[Order_Date]])/3,0)</f>
        <v>Q2</v>
      </c>
    </row>
    <row r="2995" spans="1:17" x14ac:dyDescent="0.25">
      <c r="A2995" t="s">
        <v>4762</v>
      </c>
      <c r="B2995" t="s">
        <v>996</v>
      </c>
      <c r="C2995" t="s">
        <v>760</v>
      </c>
      <c r="D2995" t="s">
        <v>37</v>
      </c>
      <c r="E2995" t="str">
        <f>_xlfn.XLOOKUP(Table1[[#This Row],[Product_ID]],[1]!Table1[Product_ID],[1]!Table1[Product_Name])</f>
        <v>Home &amp; Kitchen Product 46</v>
      </c>
      <c r="F2995" t="str">
        <f>_xlfn.XLOOKUP(Table1[[#This Row],[Product_ID]],[1]!Table1[Product_ID],[1]!Table1[Category])</f>
        <v>Home &amp; Kitchen</v>
      </c>
      <c r="G2995">
        <f>_xlfn.XLOOKUP(Table1[[#This Row],[Product_ID]],[1]!Table1[Product_ID],[1]!Table1[Unit_Price])</f>
        <v>10604</v>
      </c>
      <c r="H2995">
        <f>_xlfn.XLOOKUP(Table1[[#This Row],[Product_ID]],[1]!Table1[Product_ID],[1]!Table1[Cost])</f>
        <v>5302</v>
      </c>
      <c r="I2995">
        <v>5</v>
      </c>
      <c r="J2995">
        <v>0</v>
      </c>
      <c r="K2995">
        <f>Table1[[#This Row],[Quantity]]*Table1[[#This Row],[Unit_Price]]</f>
        <v>53020</v>
      </c>
      <c r="L2995">
        <f>Table1[[#This Row],[Quantity]]*Table1[[#This Row],[Cost]]</f>
        <v>26510</v>
      </c>
      <c r="M2995">
        <f>Table1[[#This Row],[Sales]]-Table1[[#This Row],[Total_Cost]]</f>
        <v>26510</v>
      </c>
      <c r="N2995" s="1">
        <f>Table1[[#This Row],[Profit]]/Table1[[#This Row],[Sales]]</f>
        <v>0.5</v>
      </c>
      <c r="O2995" t="str">
        <f>TEXT(Table1[[#This Row],[Order_Date]],"mmmm")</f>
        <v>June</v>
      </c>
      <c r="P2995">
        <f>YEAR(Table1[[#This Row],[Order_Date]])</f>
        <v>2024</v>
      </c>
      <c r="Q2995" t="str">
        <f>"Q"&amp;ROUNDUP(MONTH(Table1[[#This Row],[Order_Date]])/3,0)</f>
        <v>Q2</v>
      </c>
    </row>
    <row r="2996" spans="1:17" x14ac:dyDescent="0.25">
      <c r="A2996" t="s">
        <v>4763</v>
      </c>
      <c r="B2996" t="s">
        <v>1123</v>
      </c>
      <c r="C2996" t="s">
        <v>695</v>
      </c>
      <c r="D2996" t="s">
        <v>377</v>
      </c>
      <c r="E2996" t="str">
        <f>_xlfn.XLOOKUP(Table1[[#This Row],[Product_ID]],[1]!Table1[Product_ID],[1]!Table1[Product_Name])</f>
        <v>Sports Product 2</v>
      </c>
      <c r="F2996" t="str">
        <f>_xlfn.XLOOKUP(Table1[[#This Row],[Product_ID]],[1]!Table1[Product_ID],[1]!Table1[Category])</f>
        <v>Sports</v>
      </c>
      <c r="G2996">
        <f>_xlfn.XLOOKUP(Table1[[#This Row],[Product_ID]],[1]!Table1[Product_ID],[1]!Table1[Unit_Price])</f>
        <v>4241</v>
      </c>
      <c r="H2996">
        <f>_xlfn.XLOOKUP(Table1[[#This Row],[Product_ID]],[1]!Table1[Product_ID],[1]!Table1[Cost])</f>
        <v>2120.5</v>
      </c>
      <c r="I2996">
        <v>5</v>
      </c>
      <c r="J2996">
        <v>5</v>
      </c>
      <c r="K2996">
        <f>Table1[[#This Row],[Quantity]]*Table1[[#This Row],[Unit_Price]]</f>
        <v>21205</v>
      </c>
      <c r="L2996">
        <f>Table1[[#This Row],[Quantity]]*Table1[[#This Row],[Cost]]</f>
        <v>10602.5</v>
      </c>
      <c r="M2996">
        <f>Table1[[#This Row],[Sales]]-Table1[[#This Row],[Total_Cost]]</f>
        <v>10602.5</v>
      </c>
      <c r="N2996" s="1">
        <f>Table1[[#This Row],[Profit]]/Table1[[#This Row],[Sales]]</f>
        <v>0.5</v>
      </c>
      <c r="O2996" t="str">
        <f>TEXT(Table1[[#This Row],[Order_Date]],"mmmm")</f>
        <v>August</v>
      </c>
      <c r="P2996">
        <f>YEAR(Table1[[#This Row],[Order_Date]])</f>
        <v>2025</v>
      </c>
      <c r="Q2996" t="str">
        <f>"Q"&amp;ROUNDUP(MONTH(Table1[[#This Row],[Order_Date]])/3,0)</f>
        <v>Q3</v>
      </c>
    </row>
    <row r="2997" spans="1:17" x14ac:dyDescent="0.25">
      <c r="A2997" t="s">
        <v>4764</v>
      </c>
      <c r="B2997" t="s">
        <v>2601</v>
      </c>
      <c r="C2997" t="s">
        <v>676</v>
      </c>
      <c r="D2997" t="s">
        <v>67</v>
      </c>
      <c r="E2997" t="str">
        <f>_xlfn.XLOOKUP(Table1[[#This Row],[Product_ID]],[1]!Table1[Product_ID],[1]!Table1[Product_Name])</f>
        <v>Home &amp; Kitchen Product 12</v>
      </c>
      <c r="F2997" t="str">
        <f>_xlfn.XLOOKUP(Table1[[#This Row],[Product_ID]],[1]!Table1[Product_ID],[1]!Table1[Category])</f>
        <v>Home &amp; Kitchen</v>
      </c>
      <c r="G2997">
        <f>_xlfn.XLOOKUP(Table1[[#This Row],[Product_ID]],[1]!Table1[Product_ID],[1]!Table1[Unit_Price])</f>
        <v>1513</v>
      </c>
      <c r="H2997">
        <f>_xlfn.XLOOKUP(Table1[[#This Row],[Product_ID]],[1]!Table1[Product_ID],[1]!Table1[Cost])</f>
        <v>907.8</v>
      </c>
      <c r="I2997">
        <v>1</v>
      </c>
      <c r="J2997">
        <v>10</v>
      </c>
      <c r="K2997">
        <f>Table1[[#This Row],[Quantity]]*Table1[[#This Row],[Unit_Price]]</f>
        <v>1513</v>
      </c>
      <c r="L2997">
        <f>Table1[[#This Row],[Quantity]]*Table1[[#This Row],[Cost]]</f>
        <v>907.8</v>
      </c>
      <c r="M2997">
        <f>Table1[[#This Row],[Sales]]-Table1[[#This Row],[Total_Cost]]</f>
        <v>605.20000000000005</v>
      </c>
      <c r="N2997" s="1">
        <f>Table1[[#This Row],[Profit]]/Table1[[#This Row],[Sales]]</f>
        <v>0.4</v>
      </c>
      <c r="O2997" t="str">
        <f>TEXT(Table1[[#This Row],[Order_Date]],"mmmm")</f>
        <v>April</v>
      </c>
      <c r="P2997">
        <f>YEAR(Table1[[#This Row],[Order_Date]])</f>
        <v>2025</v>
      </c>
      <c r="Q2997" t="str">
        <f>"Q"&amp;ROUNDUP(MONTH(Table1[[#This Row],[Order_Date]])/3,0)</f>
        <v>Q2</v>
      </c>
    </row>
    <row r="2998" spans="1:17" x14ac:dyDescent="0.25">
      <c r="A2998" t="s">
        <v>4765</v>
      </c>
      <c r="B2998" t="s">
        <v>507</v>
      </c>
      <c r="C2998" t="s">
        <v>1678</v>
      </c>
      <c r="D2998" t="s">
        <v>164</v>
      </c>
      <c r="E2998" t="str">
        <f>_xlfn.XLOOKUP(Table1[[#This Row],[Product_ID]],[1]!Table1[Product_ID],[1]!Table1[Product_Name])</f>
        <v>Home &amp; Kitchen Product 11</v>
      </c>
      <c r="F2998" t="str">
        <f>_xlfn.XLOOKUP(Table1[[#This Row],[Product_ID]],[1]!Table1[Product_ID],[1]!Table1[Category])</f>
        <v>Home &amp; Kitchen</v>
      </c>
      <c r="G2998">
        <f>_xlfn.XLOOKUP(Table1[[#This Row],[Product_ID]],[1]!Table1[Product_ID],[1]!Table1[Unit_Price])</f>
        <v>4339</v>
      </c>
      <c r="H2998">
        <f>_xlfn.XLOOKUP(Table1[[#This Row],[Product_ID]],[1]!Table1[Product_ID],[1]!Table1[Cost])</f>
        <v>2169.5</v>
      </c>
      <c r="I2998">
        <v>5</v>
      </c>
      <c r="J2998">
        <v>0</v>
      </c>
      <c r="K2998">
        <f>Table1[[#This Row],[Quantity]]*Table1[[#This Row],[Unit_Price]]</f>
        <v>21695</v>
      </c>
      <c r="L2998">
        <f>Table1[[#This Row],[Quantity]]*Table1[[#This Row],[Cost]]</f>
        <v>10847.5</v>
      </c>
      <c r="M2998">
        <f>Table1[[#This Row],[Sales]]-Table1[[#This Row],[Total_Cost]]</f>
        <v>10847.5</v>
      </c>
      <c r="N2998" s="1">
        <f>Table1[[#This Row],[Profit]]/Table1[[#This Row],[Sales]]</f>
        <v>0.5</v>
      </c>
      <c r="O2998" t="str">
        <f>TEXT(Table1[[#This Row],[Order_Date]],"mmmm")</f>
        <v>August</v>
      </c>
      <c r="P2998">
        <f>YEAR(Table1[[#This Row],[Order_Date]])</f>
        <v>2024</v>
      </c>
      <c r="Q2998" t="str">
        <f>"Q"&amp;ROUNDUP(MONTH(Table1[[#This Row],[Order_Date]])/3,0)</f>
        <v>Q3</v>
      </c>
    </row>
    <row r="2999" spans="1:17" x14ac:dyDescent="0.25">
      <c r="A2999" t="s">
        <v>4766</v>
      </c>
      <c r="B2999" t="s">
        <v>2161</v>
      </c>
      <c r="C2999" t="s">
        <v>706</v>
      </c>
      <c r="D2999" t="s">
        <v>628</v>
      </c>
      <c r="E2999" t="str">
        <f>_xlfn.XLOOKUP(Table1[[#This Row],[Product_ID]],[1]!Table1[Product_ID],[1]!Table1[Product_Name])</f>
        <v>Sports Product 97</v>
      </c>
      <c r="F2999" t="str">
        <f>_xlfn.XLOOKUP(Table1[[#This Row],[Product_ID]],[1]!Table1[Product_ID],[1]!Table1[Category])</f>
        <v>Sports</v>
      </c>
      <c r="G2999">
        <f>_xlfn.XLOOKUP(Table1[[#This Row],[Product_ID]],[1]!Table1[Product_ID],[1]!Table1[Unit_Price])</f>
        <v>9084</v>
      </c>
      <c r="H2999">
        <f>_xlfn.XLOOKUP(Table1[[#This Row],[Product_ID]],[1]!Table1[Product_ID],[1]!Table1[Cost])</f>
        <v>6358.8</v>
      </c>
      <c r="I2999">
        <v>3</v>
      </c>
      <c r="J2999">
        <v>10</v>
      </c>
      <c r="K2999">
        <f>Table1[[#This Row],[Quantity]]*Table1[[#This Row],[Unit_Price]]</f>
        <v>27252</v>
      </c>
      <c r="L2999">
        <f>Table1[[#This Row],[Quantity]]*Table1[[#This Row],[Cost]]</f>
        <v>19076.400000000001</v>
      </c>
      <c r="M2999">
        <f>Table1[[#This Row],[Sales]]-Table1[[#This Row],[Total_Cost]]</f>
        <v>8175.5999999999985</v>
      </c>
      <c r="N2999" s="1">
        <f>Table1[[#This Row],[Profit]]/Table1[[#This Row],[Sales]]</f>
        <v>0.29999999999999993</v>
      </c>
      <c r="O2999" t="str">
        <f>TEXT(Table1[[#This Row],[Order_Date]],"mmmm")</f>
        <v>March</v>
      </c>
      <c r="P2999">
        <f>YEAR(Table1[[#This Row],[Order_Date]])</f>
        <v>2024</v>
      </c>
      <c r="Q2999" t="str">
        <f>"Q"&amp;ROUNDUP(MONTH(Table1[[#This Row],[Order_Date]])/3,0)</f>
        <v>Q1</v>
      </c>
    </row>
    <row r="3000" spans="1:17" x14ac:dyDescent="0.25">
      <c r="A3000" t="s">
        <v>4767</v>
      </c>
      <c r="B3000" t="s">
        <v>262</v>
      </c>
      <c r="C3000" t="s">
        <v>789</v>
      </c>
      <c r="D3000" t="s">
        <v>139</v>
      </c>
      <c r="E3000" t="str">
        <f>_xlfn.XLOOKUP(Table1[[#This Row],[Product_ID]],[1]!Table1[Product_ID],[1]!Table1[Product_Name])</f>
        <v>Clothing Product 53</v>
      </c>
      <c r="F3000" t="str">
        <f>_xlfn.XLOOKUP(Table1[[#This Row],[Product_ID]],[1]!Table1[Product_ID],[1]!Table1[Category])</f>
        <v>Clothing</v>
      </c>
      <c r="G3000">
        <f>_xlfn.XLOOKUP(Table1[[#This Row],[Product_ID]],[1]!Table1[Product_ID],[1]!Table1[Unit_Price])</f>
        <v>641</v>
      </c>
      <c r="H3000">
        <f>_xlfn.XLOOKUP(Table1[[#This Row],[Product_ID]],[1]!Table1[Product_ID],[1]!Table1[Cost])</f>
        <v>384.6</v>
      </c>
      <c r="I3000">
        <v>2</v>
      </c>
      <c r="J3000">
        <v>10</v>
      </c>
      <c r="K3000">
        <f>Table1[[#This Row],[Quantity]]*Table1[[#This Row],[Unit_Price]]</f>
        <v>1282</v>
      </c>
      <c r="L3000">
        <f>Table1[[#This Row],[Quantity]]*Table1[[#This Row],[Cost]]</f>
        <v>769.2</v>
      </c>
      <c r="M3000">
        <f>Table1[[#This Row],[Sales]]-Table1[[#This Row],[Total_Cost]]</f>
        <v>512.79999999999995</v>
      </c>
      <c r="N3000" s="1">
        <f>Table1[[#This Row],[Profit]]/Table1[[#This Row],[Sales]]</f>
        <v>0.39999999999999997</v>
      </c>
      <c r="O3000" t="str">
        <f>TEXT(Table1[[#This Row],[Order_Date]],"mmmm")</f>
        <v>April</v>
      </c>
      <c r="P3000">
        <f>YEAR(Table1[[#This Row],[Order_Date]])</f>
        <v>2025</v>
      </c>
      <c r="Q3000" t="str">
        <f>"Q"&amp;ROUNDUP(MONTH(Table1[[#This Row],[Order_Date]])/3,0)</f>
        <v>Q2</v>
      </c>
    </row>
    <row r="3001" spans="1:17" x14ac:dyDescent="0.25">
      <c r="A3001" t="s">
        <v>4768</v>
      </c>
      <c r="B3001" t="s">
        <v>232</v>
      </c>
      <c r="C3001" t="s">
        <v>163</v>
      </c>
      <c r="D3001" t="s">
        <v>175</v>
      </c>
      <c r="E3001" t="str">
        <f>_xlfn.XLOOKUP(Table1[[#This Row],[Product_ID]],[1]!Table1[Product_ID],[1]!Table1[Product_Name])</f>
        <v>Clothing Product 49</v>
      </c>
      <c r="F3001" t="str">
        <f>_xlfn.XLOOKUP(Table1[[#This Row],[Product_ID]],[1]!Table1[Product_ID],[1]!Table1[Category])</f>
        <v>Clothing</v>
      </c>
      <c r="G3001">
        <f>_xlfn.XLOOKUP(Table1[[#This Row],[Product_ID]],[1]!Table1[Product_ID],[1]!Table1[Unit_Price])</f>
        <v>4071</v>
      </c>
      <c r="H3001">
        <f>_xlfn.XLOOKUP(Table1[[#This Row],[Product_ID]],[1]!Table1[Product_ID],[1]!Table1[Cost])</f>
        <v>2442.6</v>
      </c>
      <c r="I3001">
        <v>5</v>
      </c>
      <c r="J3001">
        <v>15</v>
      </c>
      <c r="K3001">
        <f>Table1[[#This Row],[Quantity]]*Table1[[#This Row],[Unit_Price]]</f>
        <v>20355</v>
      </c>
      <c r="L3001">
        <f>Table1[[#This Row],[Quantity]]*Table1[[#This Row],[Cost]]</f>
        <v>12213</v>
      </c>
      <c r="M3001">
        <f>Table1[[#This Row],[Sales]]-Table1[[#This Row],[Total_Cost]]</f>
        <v>8142</v>
      </c>
      <c r="N3001" s="1">
        <f>Table1[[#This Row],[Profit]]/Table1[[#This Row],[Sales]]</f>
        <v>0.4</v>
      </c>
      <c r="O3001" t="str">
        <f>TEXT(Table1[[#This Row],[Order_Date]],"mmmm")</f>
        <v>April</v>
      </c>
      <c r="P3001">
        <f>YEAR(Table1[[#This Row],[Order_Date]])</f>
        <v>2025</v>
      </c>
      <c r="Q3001" t="str">
        <f>"Q"&amp;ROUNDUP(MONTH(Table1[[#This Row],[Order_Date]])/3,0)</f>
        <v>Q2</v>
      </c>
    </row>
    <row r="3002" spans="1:17" x14ac:dyDescent="0.25">
      <c r="A3002" t="s">
        <v>4769</v>
      </c>
      <c r="B3002" t="s">
        <v>459</v>
      </c>
      <c r="C3002" t="s">
        <v>4535</v>
      </c>
      <c r="D3002" t="s">
        <v>585</v>
      </c>
      <c r="E3002" t="str">
        <f>_xlfn.XLOOKUP(Table1[[#This Row],[Product_ID]],[1]!Table1[Product_ID],[1]!Table1[Product_Name])</f>
        <v>Sports Product 80</v>
      </c>
      <c r="F3002" t="str">
        <f>_xlfn.XLOOKUP(Table1[[#This Row],[Product_ID]],[1]!Table1[Product_ID],[1]!Table1[Category])</f>
        <v>Sports</v>
      </c>
      <c r="G3002">
        <f>_xlfn.XLOOKUP(Table1[[#This Row],[Product_ID]],[1]!Table1[Product_ID],[1]!Table1[Unit_Price])</f>
        <v>4816</v>
      </c>
      <c r="H3002">
        <f>_xlfn.XLOOKUP(Table1[[#This Row],[Product_ID]],[1]!Table1[Product_ID],[1]!Table1[Cost])</f>
        <v>3371.2</v>
      </c>
      <c r="I3002">
        <v>5</v>
      </c>
      <c r="J3002">
        <v>15</v>
      </c>
      <c r="K3002">
        <f>Table1[[#This Row],[Quantity]]*Table1[[#This Row],[Unit_Price]]</f>
        <v>24080</v>
      </c>
      <c r="L3002">
        <f>Table1[[#This Row],[Quantity]]*Table1[[#This Row],[Cost]]</f>
        <v>16856</v>
      </c>
      <c r="M3002">
        <f>Table1[[#This Row],[Sales]]-Table1[[#This Row],[Total_Cost]]</f>
        <v>7224</v>
      </c>
      <c r="N3002" s="1">
        <f>Table1[[#This Row],[Profit]]/Table1[[#This Row],[Sales]]</f>
        <v>0.3</v>
      </c>
      <c r="O3002" t="str">
        <f>TEXT(Table1[[#This Row],[Order_Date]],"mmmm")</f>
        <v>June</v>
      </c>
      <c r="P3002">
        <f>YEAR(Table1[[#This Row],[Order_Date]])</f>
        <v>2025</v>
      </c>
      <c r="Q3002" t="str">
        <f>"Q"&amp;ROUNDUP(MONTH(Table1[[#This Row],[Order_Date]])/3,0)</f>
        <v>Q2</v>
      </c>
    </row>
    <row r="3003" spans="1:17" x14ac:dyDescent="0.25">
      <c r="A3003" t="s">
        <v>4770</v>
      </c>
      <c r="B3003" t="s">
        <v>121</v>
      </c>
      <c r="C3003" t="s">
        <v>4771</v>
      </c>
      <c r="D3003" t="s">
        <v>394</v>
      </c>
      <c r="E3003" t="str">
        <f>_xlfn.XLOOKUP(Table1[[#This Row],[Product_ID]],[1]!Table1[Product_ID],[1]!Table1[Product_Name])</f>
        <v>Electronics Product 45</v>
      </c>
      <c r="F3003" t="str">
        <f>_xlfn.XLOOKUP(Table1[[#This Row],[Product_ID]],[1]!Table1[Product_ID],[1]!Table1[Category])</f>
        <v>Electronics</v>
      </c>
      <c r="G3003">
        <f>_xlfn.XLOOKUP(Table1[[#This Row],[Product_ID]],[1]!Table1[Product_ID],[1]!Table1[Unit_Price])</f>
        <v>31300</v>
      </c>
      <c r="H3003">
        <f>_xlfn.XLOOKUP(Table1[[#This Row],[Product_ID]],[1]!Table1[Product_ID],[1]!Table1[Cost])</f>
        <v>18780</v>
      </c>
      <c r="I3003">
        <v>3</v>
      </c>
      <c r="J3003">
        <v>20</v>
      </c>
      <c r="K3003">
        <f>Table1[[#This Row],[Quantity]]*Table1[[#This Row],[Unit_Price]]</f>
        <v>93900</v>
      </c>
      <c r="L3003">
        <f>Table1[[#This Row],[Quantity]]*Table1[[#This Row],[Cost]]</f>
        <v>56340</v>
      </c>
      <c r="M3003">
        <f>Table1[[#This Row],[Sales]]-Table1[[#This Row],[Total_Cost]]</f>
        <v>37560</v>
      </c>
      <c r="N3003" s="1">
        <f>Table1[[#This Row],[Profit]]/Table1[[#This Row],[Sales]]</f>
        <v>0.4</v>
      </c>
      <c r="O3003" t="str">
        <f>TEXT(Table1[[#This Row],[Order_Date]],"mmmm")</f>
        <v>December</v>
      </c>
      <c r="P3003">
        <f>YEAR(Table1[[#This Row],[Order_Date]])</f>
        <v>2024</v>
      </c>
      <c r="Q3003" t="str">
        <f>"Q"&amp;ROUNDUP(MONTH(Table1[[#This Row],[Order_Date]])/3,0)</f>
        <v>Q4</v>
      </c>
    </row>
    <row r="3004" spans="1:17" x14ac:dyDescent="0.25">
      <c r="A3004" t="s">
        <v>4772</v>
      </c>
      <c r="B3004" t="s">
        <v>3082</v>
      </c>
      <c r="C3004" t="s">
        <v>4773</v>
      </c>
      <c r="D3004" t="s">
        <v>192</v>
      </c>
      <c r="E3004" t="str">
        <f>_xlfn.XLOOKUP(Table1[[#This Row],[Product_ID]],[1]!Table1[Product_ID],[1]!Table1[Product_Name])</f>
        <v>Electronics Product 37</v>
      </c>
      <c r="F3004" t="str">
        <f>_xlfn.XLOOKUP(Table1[[#This Row],[Product_ID]],[1]!Table1[Product_ID],[1]!Table1[Category])</f>
        <v>Electronics</v>
      </c>
      <c r="G3004">
        <f>_xlfn.XLOOKUP(Table1[[#This Row],[Product_ID]],[1]!Table1[Product_ID],[1]!Table1[Unit_Price])</f>
        <v>29046</v>
      </c>
      <c r="H3004">
        <f>_xlfn.XLOOKUP(Table1[[#This Row],[Product_ID]],[1]!Table1[Product_ID],[1]!Table1[Cost])</f>
        <v>20332.2</v>
      </c>
      <c r="I3004">
        <v>4</v>
      </c>
      <c r="J3004">
        <v>0</v>
      </c>
      <c r="K3004">
        <f>Table1[[#This Row],[Quantity]]*Table1[[#This Row],[Unit_Price]]</f>
        <v>116184</v>
      </c>
      <c r="L3004">
        <f>Table1[[#This Row],[Quantity]]*Table1[[#This Row],[Cost]]</f>
        <v>81328.800000000003</v>
      </c>
      <c r="M3004">
        <f>Table1[[#This Row],[Sales]]-Table1[[#This Row],[Total_Cost]]</f>
        <v>34855.199999999997</v>
      </c>
      <c r="N3004" s="1">
        <f>Table1[[#This Row],[Profit]]/Table1[[#This Row],[Sales]]</f>
        <v>0.3</v>
      </c>
      <c r="O3004" t="str">
        <f>TEXT(Table1[[#This Row],[Order_Date]],"mmmm")</f>
        <v>January</v>
      </c>
      <c r="P3004">
        <f>YEAR(Table1[[#This Row],[Order_Date]])</f>
        <v>2025</v>
      </c>
      <c r="Q3004" t="str">
        <f>"Q"&amp;ROUNDUP(MONTH(Table1[[#This Row],[Order_Date]])/3,0)</f>
        <v>Q1</v>
      </c>
    </row>
    <row r="3005" spans="1:17" x14ac:dyDescent="0.25">
      <c r="A3005" t="s">
        <v>4774</v>
      </c>
      <c r="B3005" t="s">
        <v>715</v>
      </c>
      <c r="C3005" t="s">
        <v>1641</v>
      </c>
      <c r="D3005" t="s">
        <v>1158</v>
      </c>
      <c r="E3005" t="str">
        <f>_xlfn.XLOOKUP(Table1[[#This Row],[Product_ID]],[1]!Table1[Product_ID],[1]!Table1[Product_Name])</f>
        <v>Electronics Product 33</v>
      </c>
      <c r="F3005" t="str">
        <f>_xlfn.XLOOKUP(Table1[[#This Row],[Product_ID]],[1]!Table1[Product_ID],[1]!Table1[Category])</f>
        <v>Electronics</v>
      </c>
      <c r="G3005">
        <f>_xlfn.XLOOKUP(Table1[[#This Row],[Product_ID]],[1]!Table1[Product_ID],[1]!Table1[Unit_Price])</f>
        <v>11428</v>
      </c>
      <c r="H3005">
        <f>_xlfn.XLOOKUP(Table1[[#This Row],[Product_ID]],[1]!Table1[Product_ID],[1]!Table1[Cost])</f>
        <v>6856.8</v>
      </c>
      <c r="I3005">
        <v>4</v>
      </c>
      <c r="J3005">
        <v>10</v>
      </c>
      <c r="K3005">
        <f>Table1[[#This Row],[Quantity]]*Table1[[#This Row],[Unit_Price]]</f>
        <v>45712</v>
      </c>
      <c r="L3005">
        <f>Table1[[#This Row],[Quantity]]*Table1[[#This Row],[Cost]]</f>
        <v>27427.200000000001</v>
      </c>
      <c r="M3005">
        <f>Table1[[#This Row],[Sales]]-Table1[[#This Row],[Total_Cost]]</f>
        <v>18284.8</v>
      </c>
      <c r="N3005" s="1">
        <f>Table1[[#This Row],[Profit]]/Table1[[#This Row],[Sales]]</f>
        <v>0.39999999999999997</v>
      </c>
      <c r="O3005" t="str">
        <f>TEXT(Table1[[#This Row],[Order_Date]],"mmmm")</f>
        <v>September</v>
      </c>
      <c r="P3005">
        <f>YEAR(Table1[[#This Row],[Order_Date]])</f>
        <v>2025</v>
      </c>
      <c r="Q3005" t="str">
        <f>"Q"&amp;ROUNDUP(MONTH(Table1[[#This Row],[Order_Date]])/3,0)</f>
        <v>Q3</v>
      </c>
    </row>
    <row r="3006" spans="1:17" x14ac:dyDescent="0.25">
      <c r="A3006" t="s">
        <v>4775</v>
      </c>
      <c r="B3006" t="s">
        <v>580</v>
      </c>
      <c r="C3006" t="s">
        <v>1800</v>
      </c>
      <c r="D3006" t="s">
        <v>63</v>
      </c>
      <c r="E3006" t="str">
        <f>_xlfn.XLOOKUP(Table1[[#This Row],[Product_ID]],[1]!Table1[Product_ID],[1]!Table1[Product_Name])</f>
        <v>Clothing Product 17</v>
      </c>
      <c r="F3006" t="str">
        <f>_xlfn.XLOOKUP(Table1[[#This Row],[Product_ID]],[1]!Table1[Product_ID],[1]!Table1[Category])</f>
        <v>Clothing</v>
      </c>
      <c r="G3006">
        <f>_xlfn.XLOOKUP(Table1[[#This Row],[Product_ID]],[1]!Table1[Product_ID],[1]!Table1[Unit_Price])</f>
        <v>978</v>
      </c>
      <c r="H3006">
        <f>_xlfn.XLOOKUP(Table1[[#This Row],[Product_ID]],[1]!Table1[Product_ID],[1]!Table1[Cost])</f>
        <v>684.6</v>
      </c>
      <c r="I3006">
        <v>1</v>
      </c>
      <c r="J3006">
        <v>20</v>
      </c>
      <c r="K3006">
        <f>Table1[[#This Row],[Quantity]]*Table1[[#This Row],[Unit_Price]]</f>
        <v>978</v>
      </c>
      <c r="L3006">
        <f>Table1[[#This Row],[Quantity]]*Table1[[#This Row],[Cost]]</f>
        <v>684.6</v>
      </c>
      <c r="M3006">
        <f>Table1[[#This Row],[Sales]]-Table1[[#This Row],[Total_Cost]]</f>
        <v>293.39999999999998</v>
      </c>
      <c r="N3006" s="1">
        <f>Table1[[#This Row],[Profit]]/Table1[[#This Row],[Sales]]</f>
        <v>0.3</v>
      </c>
      <c r="O3006" t="str">
        <f>TEXT(Table1[[#This Row],[Order_Date]],"mmmm")</f>
        <v>June</v>
      </c>
      <c r="P3006">
        <f>YEAR(Table1[[#This Row],[Order_Date]])</f>
        <v>2025</v>
      </c>
      <c r="Q3006" t="str">
        <f>"Q"&amp;ROUNDUP(MONTH(Table1[[#This Row],[Order_Date]])/3,0)</f>
        <v>Q2</v>
      </c>
    </row>
    <row r="3007" spans="1:17" x14ac:dyDescent="0.25">
      <c r="A3007" t="s">
        <v>4776</v>
      </c>
      <c r="B3007" t="s">
        <v>887</v>
      </c>
      <c r="C3007" t="s">
        <v>3125</v>
      </c>
      <c r="D3007" t="s">
        <v>461</v>
      </c>
      <c r="E3007" t="str">
        <f>_xlfn.XLOOKUP(Table1[[#This Row],[Product_ID]],[1]!Table1[Product_ID],[1]!Table1[Product_Name])</f>
        <v>Beauty Product 13</v>
      </c>
      <c r="F3007" t="str">
        <f>_xlfn.XLOOKUP(Table1[[#This Row],[Product_ID]],[1]!Table1[Product_ID],[1]!Table1[Category])</f>
        <v>Beauty</v>
      </c>
      <c r="G3007">
        <f>_xlfn.XLOOKUP(Table1[[#This Row],[Product_ID]],[1]!Table1[Product_ID],[1]!Table1[Unit_Price])</f>
        <v>639</v>
      </c>
      <c r="H3007">
        <f>_xlfn.XLOOKUP(Table1[[#This Row],[Product_ID]],[1]!Table1[Product_ID],[1]!Table1[Cost])</f>
        <v>319.5</v>
      </c>
      <c r="I3007">
        <v>4</v>
      </c>
      <c r="J3007">
        <v>20</v>
      </c>
      <c r="K3007">
        <f>Table1[[#This Row],[Quantity]]*Table1[[#This Row],[Unit_Price]]</f>
        <v>2556</v>
      </c>
      <c r="L3007">
        <f>Table1[[#This Row],[Quantity]]*Table1[[#This Row],[Cost]]</f>
        <v>1278</v>
      </c>
      <c r="M3007">
        <f>Table1[[#This Row],[Sales]]-Table1[[#This Row],[Total_Cost]]</f>
        <v>1278</v>
      </c>
      <c r="N3007" s="1">
        <f>Table1[[#This Row],[Profit]]/Table1[[#This Row],[Sales]]</f>
        <v>0.5</v>
      </c>
      <c r="O3007" t="str">
        <f>TEXT(Table1[[#This Row],[Order_Date]],"mmmm")</f>
        <v>May</v>
      </c>
      <c r="P3007">
        <f>YEAR(Table1[[#This Row],[Order_Date]])</f>
        <v>2024</v>
      </c>
      <c r="Q3007" t="str">
        <f>"Q"&amp;ROUNDUP(MONTH(Table1[[#This Row],[Order_Date]])/3,0)</f>
        <v>Q2</v>
      </c>
    </row>
    <row r="3008" spans="1:17" x14ac:dyDescent="0.25">
      <c r="A3008" t="s">
        <v>4777</v>
      </c>
      <c r="B3008" t="s">
        <v>1769</v>
      </c>
      <c r="C3008" t="s">
        <v>3955</v>
      </c>
      <c r="D3008" t="s">
        <v>908</v>
      </c>
      <c r="E3008" t="str">
        <f>_xlfn.XLOOKUP(Table1[[#This Row],[Product_ID]],[1]!Table1[Product_ID],[1]!Table1[Product_Name])</f>
        <v>Beauty Product 41</v>
      </c>
      <c r="F3008" t="str">
        <f>_xlfn.XLOOKUP(Table1[[#This Row],[Product_ID]],[1]!Table1[Product_ID],[1]!Table1[Category])</f>
        <v>Beauty</v>
      </c>
      <c r="G3008">
        <f>_xlfn.XLOOKUP(Table1[[#This Row],[Product_ID]],[1]!Table1[Product_ID],[1]!Table1[Unit_Price])</f>
        <v>2433</v>
      </c>
      <c r="H3008">
        <f>_xlfn.XLOOKUP(Table1[[#This Row],[Product_ID]],[1]!Table1[Product_ID],[1]!Table1[Cost])</f>
        <v>1216.5</v>
      </c>
      <c r="I3008">
        <v>4</v>
      </c>
      <c r="J3008">
        <v>20</v>
      </c>
      <c r="K3008">
        <f>Table1[[#This Row],[Quantity]]*Table1[[#This Row],[Unit_Price]]</f>
        <v>9732</v>
      </c>
      <c r="L3008">
        <f>Table1[[#This Row],[Quantity]]*Table1[[#This Row],[Cost]]</f>
        <v>4866</v>
      </c>
      <c r="M3008">
        <f>Table1[[#This Row],[Sales]]-Table1[[#This Row],[Total_Cost]]</f>
        <v>4866</v>
      </c>
      <c r="N3008" s="1">
        <f>Table1[[#This Row],[Profit]]/Table1[[#This Row],[Sales]]</f>
        <v>0.5</v>
      </c>
      <c r="O3008" t="str">
        <f>TEXT(Table1[[#This Row],[Order_Date]],"mmmm")</f>
        <v>March</v>
      </c>
      <c r="P3008">
        <f>YEAR(Table1[[#This Row],[Order_Date]])</f>
        <v>2024</v>
      </c>
      <c r="Q3008" t="str">
        <f>"Q"&amp;ROUNDUP(MONTH(Table1[[#This Row],[Order_Date]])/3,0)</f>
        <v>Q1</v>
      </c>
    </row>
    <row r="3009" spans="1:17" x14ac:dyDescent="0.25">
      <c r="A3009" t="s">
        <v>4778</v>
      </c>
      <c r="B3009" t="s">
        <v>1025</v>
      </c>
      <c r="C3009" t="s">
        <v>2531</v>
      </c>
      <c r="D3009" t="s">
        <v>812</v>
      </c>
      <c r="E3009" t="str">
        <f>_xlfn.XLOOKUP(Table1[[#This Row],[Product_ID]],[1]!Table1[Product_ID],[1]!Table1[Product_Name])</f>
        <v>Beauty Product 5</v>
      </c>
      <c r="F3009" t="str">
        <f>_xlfn.XLOOKUP(Table1[[#This Row],[Product_ID]],[1]!Table1[Product_ID],[1]!Table1[Category])</f>
        <v>Beauty</v>
      </c>
      <c r="G3009">
        <f>_xlfn.XLOOKUP(Table1[[#This Row],[Product_ID]],[1]!Table1[Product_ID],[1]!Table1[Unit_Price])</f>
        <v>3939</v>
      </c>
      <c r="H3009">
        <f>_xlfn.XLOOKUP(Table1[[#This Row],[Product_ID]],[1]!Table1[Product_ID],[1]!Table1[Cost])</f>
        <v>2757.3</v>
      </c>
      <c r="I3009">
        <v>2</v>
      </c>
      <c r="J3009">
        <v>10</v>
      </c>
      <c r="K3009">
        <f>Table1[[#This Row],[Quantity]]*Table1[[#This Row],[Unit_Price]]</f>
        <v>7878</v>
      </c>
      <c r="L3009">
        <f>Table1[[#This Row],[Quantity]]*Table1[[#This Row],[Cost]]</f>
        <v>5514.6</v>
      </c>
      <c r="M3009">
        <f>Table1[[#This Row],[Sales]]-Table1[[#This Row],[Total_Cost]]</f>
        <v>2363.3999999999996</v>
      </c>
      <c r="N3009" s="1">
        <f>Table1[[#This Row],[Profit]]/Table1[[#This Row],[Sales]]</f>
        <v>0.29999999999999993</v>
      </c>
      <c r="O3009" t="str">
        <f>TEXT(Table1[[#This Row],[Order_Date]],"mmmm")</f>
        <v>July</v>
      </c>
      <c r="P3009">
        <f>YEAR(Table1[[#This Row],[Order_Date]])</f>
        <v>2025</v>
      </c>
      <c r="Q3009" t="str">
        <f>"Q"&amp;ROUNDUP(MONTH(Table1[[#This Row],[Order_Date]])/3,0)</f>
        <v>Q3</v>
      </c>
    </row>
    <row r="3010" spans="1:17" x14ac:dyDescent="0.25">
      <c r="A3010" t="s">
        <v>4779</v>
      </c>
      <c r="B3010" t="s">
        <v>718</v>
      </c>
      <c r="C3010" t="s">
        <v>2130</v>
      </c>
      <c r="D3010" t="s">
        <v>570</v>
      </c>
      <c r="E3010" t="str">
        <f>_xlfn.XLOOKUP(Table1[[#This Row],[Product_ID]],[1]!Table1[Product_ID],[1]!Table1[Product_Name])</f>
        <v>Electronics Product 87</v>
      </c>
      <c r="F3010" t="str">
        <f>_xlfn.XLOOKUP(Table1[[#This Row],[Product_ID]],[1]!Table1[Product_ID],[1]!Table1[Category])</f>
        <v>Electronics</v>
      </c>
      <c r="G3010">
        <f>_xlfn.XLOOKUP(Table1[[#This Row],[Product_ID]],[1]!Table1[Product_ID],[1]!Table1[Unit_Price])</f>
        <v>25216</v>
      </c>
      <c r="H3010">
        <f>_xlfn.XLOOKUP(Table1[[#This Row],[Product_ID]],[1]!Table1[Product_ID],[1]!Table1[Cost])</f>
        <v>17651.2</v>
      </c>
      <c r="I3010">
        <v>2</v>
      </c>
      <c r="J3010">
        <v>0</v>
      </c>
      <c r="K3010">
        <f>Table1[[#This Row],[Quantity]]*Table1[[#This Row],[Unit_Price]]</f>
        <v>50432</v>
      </c>
      <c r="L3010">
        <f>Table1[[#This Row],[Quantity]]*Table1[[#This Row],[Cost]]</f>
        <v>35302.400000000001</v>
      </c>
      <c r="M3010">
        <f>Table1[[#This Row],[Sales]]-Table1[[#This Row],[Total_Cost]]</f>
        <v>15129.599999999999</v>
      </c>
      <c r="N3010" s="1">
        <f>Table1[[#This Row],[Profit]]/Table1[[#This Row],[Sales]]</f>
        <v>0.3</v>
      </c>
      <c r="O3010" t="str">
        <f>TEXT(Table1[[#This Row],[Order_Date]],"mmmm")</f>
        <v>August</v>
      </c>
      <c r="P3010">
        <f>YEAR(Table1[[#This Row],[Order_Date]])</f>
        <v>2025</v>
      </c>
      <c r="Q3010" t="str">
        <f>"Q"&amp;ROUNDUP(MONTH(Table1[[#This Row],[Order_Date]])/3,0)</f>
        <v>Q3</v>
      </c>
    </row>
    <row r="3011" spans="1:17" x14ac:dyDescent="0.25">
      <c r="A3011" t="s">
        <v>4780</v>
      </c>
      <c r="B3011" t="s">
        <v>4736</v>
      </c>
      <c r="C3011" t="s">
        <v>1955</v>
      </c>
      <c r="D3011" t="s">
        <v>585</v>
      </c>
      <c r="E3011" t="str">
        <f>_xlfn.XLOOKUP(Table1[[#This Row],[Product_ID]],[1]!Table1[Product_ID],[1]!Table1[Product_Name])</f>
        <v>Sports Product 80</v>
      </c>
      <c r="F3011" t="str">
        <f>_xlfn.XLOOKUP(Table1[[#This Row],[Product_ID]],[1]!Table1[Product_ID],[1]!Table1[Category])</f>
        <v>Sports</v>
      </c>
      <c r="G3011">
        <f>_xlfn.XLOOKUP(Table1[[#This Row],[Product_ID]],[1]!Table1[Product_ID],[1]!Table1[Unit_Price])</f>
        <v>4816</v>
      </c>
      <c r="H3011">
        <f>_xlfn.XLOOKUP(Table1[[#This Row],[Product_ID]],[1]!Table1[Product_ID],[1]!Table1[Cost])</f>
        <v>3371.2</v>
      </c>
      <c r="I3011">
        <v>5</v>
      </c>
      <c r="J3011">
        <v>20</v>
      </c>
      <c r="K3011">
        <f>Table1[[#This Row],[Quantity]]*Table1[[#This Row],[Unit_Price]]</f>
        <v>24080</v>
      </c>
      <c r="L3011">
        <f>Table1[[#This Row],[Quantity]]*Table1[[#This Row],[Cost]]</f>
        <v>16856</v>
      </c>
      <c r="M3011">
        <f>Table1[[#This Row],[Sales]]-Table1[[#This Row],[Total_Cost]]</f>
        <v>7224</v>
      </c>
      <c r="N3011" s="1">
        <f>Table1[[#This Row],[Profit]]/Table1[[#This Row],[Sales]]</f>
        <v>0.3</v>
      </c>
      <c r="O3011" t="str">
        <f>TEXT(Table1[[#This Row],[Order_Date]],"mmmm")</f>
        <v>March</v>
      </c>
      <c r="P3011">
        <f>YEAR(Table1[[#This Row],[Order_Date]])</f>
        <v>2025</v>
      </c>
      <c r="Q3011" t="str">
        <f>"Q"&amp;ROUNDUP(MONTH(Table1[[#This Row],[Order_Date]])/3,0)</f>
        <v>Q1</v>
      </c>
    </row>
    <row r="3012" spans="1:17" x14ac:dyDescent="0.25">
      <c r="A3012" t="s">
        <v>4781</v>
      </c>
      <c r="B3012" t="s">
        <v>1266</v>
      </c>
      <c r="C3012" t="s">
        <v>130</v>
      </c>
      <c r="D3012" t="s">
        <v>585</v>
      </c>
      <c r="E3012" t="str">
        <f>_xlfn.XLOOKUP(Table1[[#This Row],[Product_ID]],[1]!Table1[Product_ID],[1]!Table1[Product_Name])</f>
        <v>Sports Product 80</v>
      </c>
      <c r="F3012" t="str">
        <f>_xlfn.XLOOKUP(Table1[[#This Row],[Product_ID]],[1]!Table1[Product_ID],[1]!Table1[Category])</f>
        <v>Sports</v>
      </c>
      <c r="G3012">
        <f>_xlfn.XLOOKUP(Table1[[#This Row],[Product_ID]],[1]!Table1[Product_ID],[1]!Table1[Unit_Price])</f>
        <v>4816</v>
      </c>
      <c r="H3012">
        <f>_xlfn.XLOOKUP(Table1[[#This Row],[Product_ID]],[1]!Table1[Product_ID],[1]!Table1[Cost])</f>
        <v>3371.2</v>
      </c>
      <c r="I3012">
        <v>3</v>
      </c>
      <c r="J3012">
        <v>15</v>
      </c>
      <c r="K3012">
        <f>Table1[[#This Row],[Quantity]]*Table1[[#This Row],[Unit_Price]]</f>
        <v>14448</v>
      </c>
      <c r="L3012">
        <f>Table1[[#This Row],[Quantity]]*Table1[[#This Row],[Cost]]</f>
        <v>10113.599999999999</v>
      </c>
      <c r="M3012">
        <f>Table1[[#This Row],[Sales]]-Table1[[#This Row],[Total_Cost]]</f>
        <v>4334.4000000000015</v>
      </c>
      <c r="N3012" s="1">
        <f>Table1[[#This Row],[Profit]]/Table1[[#This Row],[Sales]]</f>
        <v>0.3000000000000001</v>
      </c>
      <c r="O3012" t="str">
        <f>TEXT(Table1[[#This Row],[Order_Date]],"mmmm")</f>
        <v>December</v>
      </c>
      <c r="P3012">
        <f>YEAR(Table1[[#This Row],[Order_Date]])</f>
        <v>2025</v>
      </c>
      <c r="Q3012" t="str">
        <f>"Q"&amp;ROUNDUP(MONTH(Table1[[#This Row],[Order_Date]])/3,0)</f>
        <v>Q4</v>
      </c>
    </row>
    <row r="3013" spans="1:17" x14ac:dyDescent="0.25">
      <c r="A3013" t="s">
        <v>4782</v>
      </c>
      <c r="B3013" t="s">
        <v>249</v>
      </c>
      <c r="C3013" t="s">
        <v>2332</v>
      </c>
      <c r="D3013" t="s">
        <v>663</v>
      </c>
      <c r="E3013" t="str">
        <f>_xlfn.XLOOKUP(Table1[[#This Row],[Product_ID]],[1]!Table1[Product_ID],[1]!Table1[Product_Name])</f>
        <v>Electronics Product 34</v>
      </c>
      <c r="F3013" t="str">
        <f>_xlfn.XLOOKUP(Table1[[#This Row],[Product_ID]],[1]!Table1[Product_ID],[1]!Table1[Category])</f>
        <v>Electronics</v>
      </c>
      <c r="G3013">
        <f>_xlfn.XLOOKUP(Table1[[#This Row],[Product_ID]],[1]!Table1[Product_ID],[1]!Table1[Unit_Price])</f>
        <v>4860</v>
      </c>
      <c r="H3013">
        <f>_xlfn.XLOOKUP(Table1[[#This Row],[Product_ID]],[1]!Table1[Product_ID],[1]!Table1[Cost])</f>
        <v>2430</v>
      </c>
      <c r="I3013">
        <v>2</v>
      </c>
      <c r="J3013">
        <v>0</v>
      </c>
      <c r="K3013">
        <f>Table1[[#This Row],[Quantity]]*Table1[[#This Row],[Unit_Price]]</f>
        <v>9720</v>
      </c>
      <c r="L3013">
        <f>Table1[[#This Row],[Quantity]]*Table1[[#This Row],[Cost]]</f>
        <v>4860</v>
      </c>
      <c r="M3013">
        <f>Table1[[#This Row],[Sales]]-Table1[[#This Row],[Total_Cost]]</f>
        <v>4860</v>
      </c>
      <c r="N3013" s="1">
        <f>Table1[[#This Row],[Profit]]/Table1[[#This Row],[Sales]]</f>
        <v>0.5</v>
      </c>
      <c r="O3013" t="str">
        <f>TEXT(Table1[[#This Row],[Order_Date]],"mmmm")</f>
        <v>February</v>
      </c>
      <c r="P3013">
        <f>YEAR(Table1[[#This Row],[Order_Date]])</f>
        <v>2024</v>
      </c>
      <c r="Q3013" t="str">
        <f>"Q"&amp;ROUNDUP(MONTH(Table1[[#This Row],[Order_Date]])/3,0)</f>
        <v>Q1</v>
      </c>
    </row>
    <row r="3014" spans="1:17" x14ac:dyDescent="0.25">
      <c r="A3014" t="s">
        <v>4783</v>
      </c>
      <c r="B3014" t="s">
        <v>1740</v>
      </c>
      <c r="C3014" t="s">
        <v>1072</v>
      </c>
      <c r="D3014" t="s">
        <v>237</v>
      </c>
      <c r="E3014" t="str">
        <f>_xlfn.XLOOKUP(Table1[[#This Row],[Product_ID]],[1]!Table1[Product_ID],[1]!Table1[Product_Name])</f>
        <v>Sports Product 61</v>
      </c>
      <c r="F3014" t="str">
        <f>_xlfn.XLOOKUP(Table1[[#This Row],[Product_ID]],[1]!Table1[Product_ID],[1]!Table1[Category])</f>
        <v>Sports</v>
      </c>
      <c r="G3014">
        <f>_xlfn.XLOOKUP(Table1[[#This Row],[Product_ID]],[1]!Table1[Product_ID],[1]!Table1[Unit_Price])</f>
        <v>7170</v>
      </c>
      <c r="H3014">
        <f>_xlfn.XLOOKUP(Table1[[#This Row],[Product_ID]],[1]!Table1[Product_ID],[1]!Table1[Cost])</f>
        <v>3585</v>
      </c>
      <c r="I3014">
        <v>2</v>
      </c>
      <c r="J3014">
        <v>20</v>
      </c>
      <c r="K3014">
        <f>Table1[[#This Row],[Quantity]]*Table1[[#This Row],[Unit_Price]]</f>
        <v>14340</v>
      </c>
      <c r="L3014">
        <f>Table1[[#This Row],[Quantity]]*Table1[[#This Row],[Cost]]</f>
        <v>7170</v>
      </c>
      <c r="M3014">
        <f>Table1[[#This Row],[Sales]]-Table1[[#This Row],[Total_Cost]]</f>
        <v>7170</v>
      </c>
      <c r="N3014" s="1">
        <f>Table1[[#This Row],[Profit]]/Table1[[#This Row],[Sales]]</f>
        <v>0.5</v>
      </c>
      <c r="O3014" t="str">
        <f>TEXT(Table1[[#This Row],[Order_Date]],"mmmm")</f>
        <v>May</v>
      </c>
      <c r="P3014">
        <f>YEAR(Table1[[#This Row],[Order_Date]])</f>
        <v>2024</v>
      </c>
      <c r="Q3014" t="str">
        <f>"Q"&amp;ROUNDUP(MONTH(Table1[[#This Row],[Order_Date]])/3,0)</f>
        <v>Q2</v>
      </c>
    </row>
    <row r="3015" spans="1:17" x14ac:dyDescent="0.25">
      <c r="A3015" t="s">
        <v>4784</v>
      </c>
      <c r="B3015" t="s">
        <v>1380</v>
      </c>
      <c r="C3015" t="s">
        <v>1711</v>
      </c>
      <c r="D3015" t="s">
        <v>139</v>
      </c>
      <c r="E3015" t="str">
        <f>_xlfn.XLOOKUP(Table1[[#This Row],[Product_ID]],[1]!Table1[Product_ID],[1]!Table1[Product_Name])</f>
        <v>Clothing Product 53</v>
      </c>
      <c r="F3015" t="str">
        <f>_xlfn.XLOOKUP(Table1[[#This Row],[Product_ID]],[1]!Table1[Product_ID],[1]!Table1[Category])</f>
        <v>Clothing</v>
      </c>
      <c r="G3015">
        <f>_xlfn.XLOOKUP(Table1[[#This Row],[Product_ID]],[1]!Table1[Product_ID],[1]!Table1[Unit_Price])</f>
        <v>641</v>
      </c>
      <c r="H3015">
        <f>_xlfn.XLOOKUP(Table1[[#This Row],[Product_ID]],[1]!Table1[Product_ID],[1]!Table1[Cost])</f>
        <v>384.6</v>
      </c>
      <c r="I3015">
        <v>3</v>
      </c>
      <c r="J3015">
        <v>0</v>
      </c>
      <c r="K3015">
        <f>Table1[[#This Row],[Quantity]]*Table1[[#This Row],[Unit_Price]]</f>
        <v>1923</v>
      </c>
      <c r="L3015">
        <f>Table1[[#This Row],[Quantity]]*Table1[[#This Row],[Cost]]</f>
        <v>1153.8000000000002</v>
      </c>
      <c r="M3015">
        <f>Table1[[#This Row],[Sales]]-Table1[[#This Row],[Total_Cost]]</f>
        <v>769.19999999999982</v>
      </c>
      <c r="N3015" s="1">
        <f>Table1[[#This Row],[Profit]]/Table1[[#This Row],[Sales]]</f>
        <v>0.39999999999999991</v>
      </c>
      <c r="O3015" t="str">
        <f>TEXT(Table1[[#This Row],[Order_Date]],"mmmm")</f>
        <v>January</v>
      </c>
      <c r="P3015">
        <f>YEAR(Table1[[#This Row],[Order_Date]])</f>
        <v>2024</v>
      </c>
      <c r="Q3015" t="str">
        <f>"Q"&amp;ROUNDUP(MONTH(Table1[[#This Row],[Order_Date]])/3,0)</f>
        <v>Q1</v>
      </c>
    </row>
    <row r="3016" spans="1:17" x14ac:dyDescent="0.25">
      <c r="A3016" t="s">
        <v>4785</v>
      </c>
      <c r="B3016" t="s">
        <v>1823</v>
      </c>
      <c r="C3016" t="s">
        <v>1470</v>
      </c>
      <c r="D3016" t="s">
        <v>131</v>
      </c>
      <c r="E3016" t="str">
        <f>_xlfn.XLOOKUP(Table1[[#This Row],[Product_ID]],[1]!Table1[Product_ID],[1]!Table1[Product_Name])</f>
        <v>Sports Product 50</v>
      </c>
      <c r="F3016" t="str">
        <f>_xlfn.XLOOKUP(Table1[[#This Row],[Product_ID]],[1]!Table1[Product_ID],[1]!Table1[Category])</f>
        <v>Sports</v>
      </c>
      <c r="G3016">
        <f>_xlfn.XLOOKUP(Table1[[#This Row],[Product_ID]],[1]!Table1[Product_ID],[1]!Table1[Unit_Price])</f>
        <v>10475</v>
      </c>
      <c r="H3016">
        <f>_xlfn.XLOOKUP(Table1[[#This Row],[Product_ID]],[1]!Table1[Product_ID],[1]!Table1[Cost])</f>
        <v>7332.5</v>
      </c>
      <c r="I3016">
        <v>3</v>
      </c>
      <c r="J3016">
        <v>10</v>
      </c>
      <c r="K3016">
        <f>Table1[[#This Row],[Quantity]]*Table1[[#This Row],[Unit_Price]]</f>
        <v>31425</v>
      </c>
      <c r="L3016">
        <f>Table1[[#This Row],[Quantity]]*Table1[[#This Row],[Cost]]</f>
        <v>21997.5</v>
      </c>
      <c r="M3016">
        <f>Table1[[#This Row],[Sales]]-Table1[[#This Row],[Total_Cost]]</f>
        <v>9427.5</v>
      </c>
      <c r="N3016" s="1">
        <f>Table1[[#This Row],[Profit]]/Table1[[#This Row],[Sales]]</f>
        <v>0.3</v>
      </c>
      <c r="O3016" t="str">
        <f>TEXT(Table1[[#This Row],[Order_Date]],"mmmm")</f>
        <v>May</v>
      </c>
      <c r="P3016">
        <f>YEAR(Table1[[#This Row],[Order_Date]])</f>
        <v>2024</v>
      </c>
      <c r="Q3016" t="str">
        <f>"Q"&amp;ROUNDUP(MONTH(Table1[[#This Row],[Order_Date]])/3,0)</f>
        <v>Q2</v>
      </c>
    </row>
    <row r="3017" spans="1:17" x14ac:dyDescent="0.25">
      <c r="A3017" t="s">
        <v>4786</v>
      </c>
      <c r="B3017" t="s">
        <v>1277</v>
      </c>
      <c r="C3017" t="s">
        <v>742</v>
      </c>
      <c r="D3017" t="s">
        <v>628</v>
      </c>
      <c r="E3017" t="str">
        <f>_xlfn.XLOOKUP(Table1[[#This Row],[Product_ID]],[1]!Table1[Product_ID],[1]!Table1[Product_Name])</f>
        <v>Sports Product 97</v>
      </c>
      <c r="F3017" t="str">
        <f>_xlfn.XLOOKUP(Table1[[#This Row],[Product_ID]],[1]!Table1[Product_ID],[1]!Table1[Category])</f>
        <v>Sports</v>
      </c>
      <c r="G3017">
        <f>_xlfn.XLOOKUP(Table1[[#This Row],[Product_ID]],[1]!Table1[Product_ID],[1]!Table1[Unit_Price])</f>
        <v>9084</v>
      </c>
      <c r="H3017">
        <f>_xlfn.XLOOKUP(Table1[[#This Row],[Product_ID]],[1]!Table1[Product_ID],[1]!Table1[Cost])</f>
        <v>6358.8</v>
      </c>
      <c r="I3017">
        <v>1</v>
      </c>
      <c r="J3017">
        <v>10</v>
      </c>
      <c r="K3017">
        <f>Table1[[#This Row],[Quantity]]*Table1[[#This Row],[Unit_Price]]</f>
        <v>9084</v>
      </c>
      <c r="L3017">
        <f>Table1[[#This Row],[Quantity]]*Table1[[#This Row],[Cost]]</f>
        <v>6358.8</v>
      </c>
      <c r="M3017">
        <f>Table1[[#This Row],[Sales]]-Table1[[#This Row],[Total_Cost]]</f>
        <v>2725.2</v>
      </c>
      <c r="N3017" s="1">
        <f>Table1[[#This Row],[Profit]]/Table1[[#This Row],[Sales]]</f>
        <v>0.3</v>
      </c>
      <c r="O3017" t="str">
        <f>TEXT(Table1[[#This Row],[Order_Date]],"mmmm")</f>
        <v>November</v>
      </c>
      <c r="P3017">
        <f>YEAR(Table1[[#This Row],[Order_Date]])</f>
        <v>2024</v>
      </c>
      <c r="Q3017" t="str">
        <f>"Q"&amp;ROUNDUP(MONTH(Table1[[#This Row],[Order_Date]])/3,0)</f>
        <v>Q4</v>
      </c>
    </row>
    <row r="3018" spans="1:17" x14ac:dyDescent="0.25">
      <c r="A3018" t="s">
        <v>4787</v>
      </c>
      <c r="B3018" t="s">
        <v>1839</v>
      </c>
      <c r="C3018" t="s">
        <v>3455</v>
      </c>
      <c r="D3018" t="s">
        <v>45</v>
      </c>
      <c r="E3018" t="str">
        <f>_xlfn.XLOOKUP(Table1[[#This Row],[Product_ID]],[1]!Table1[Product_ID],[1]!Table1[Product_Name])</f>
        <v>Clothing Product 32</v>
      </c>
      <c r="F3018" t="str">
        <f>_xlfn.XLOOKUP(Table1[[#This Row],[Product_ID]],[1]!Table1[Product_ID],[1]!Table1[Category])</f>
        <v>Clothing</v>
      </c>
      <c r="G3018">
        <f>_xlfn.XLOOKUP(Table1[[#This Row],[Product_ID]],[1]!Table1[Product_ID],[1]!Table1[Unit_Price])</f>
        <v>3034</v>
      </c>
      <c r="H3018">
        <f>_xlfn.XLOOKUP(Table1[[#This Row],[Product_ID]],[1]!Table1[Product_ID],[1]!Table1[Cost])</f>
        <v>1820.4</v>
      </c>
      <c r="I3018">
        <v>4</v>
      </c>
      <c r="J3018">
        <v>15</v>
      </c>
      <c r="K3018">
        <f>Table1[[#This Row],[Quantity]]*Table1[[#This Row],[Unit_Price]]</f>
        <v>12136</v>
      </c>
      <c r="L3018">
        <f>Table1[[#This Row],[Quantity]]*Table1[[#This Row],[Cost]]</f>
        <v>7281.6</v>
      </c>
      <c r="M3018">
        <f>Table1[[#This Row],[Sales]]-Table1[[#This Row],[Total_Cost]]</f>
        <v>4854.3999999999996</v>
      </c>
      <c r="N3018" s="1">
        <f>Table1[[#This Row],[Profit]]/Table1[[#This Row],[Sales]]</f>
        <v>0.39999999999999997</v>
      </c>
      <c r="O3018" t="str">
        <f>TEXT(Table1[[#This Row],[Order_Date]],"mmmm")</f>
        <v>October</v>
      </c>
      <c r="P3018">
        <f>YEAR(Table1[[#This Row],[Order_Date]])</f>
        <v>2024</v>
      </c>
      <c r="Q3018" t="str">
        <f>"Q"&amp;ROUNDUP(MONTH(Table1[[#This Row],[Order_Date]])/3,0)</f>
        <v>Q4</v>
      </c>
    </row>
    <row r="3019" spans="1:17" x14ac:dyDescent="0.25">
      <c r="A3019" t="s">
        <v>4788</v>
      </c>
      <c r="B3019" t="s">
        <v>39</v>
      </c>
      <c r="C3019" t="s">
        <v>122</v>
      </c>
      <c r="D3019" t="s">
        <v>812</v>
      </c>
      <c r="E3019" t="str">
        <f>_xlfn.XLOOKUP(Table1[[#This Row],[Product_ID]],[1]!Table1[Product_ID],[1]!Table1[Product_Name])</f>
        <v>Beauty Product 5</v>
      </c>
      <c r="F3019" t="str">
        <f>_xlfn.XLOOKUP(Table1[[#This Row],[Product_ID]],[1]!Table1[Product_ID],[1]!Table1[Category])</f>
        <v>Beauty</v>
      </c>
      <c r="G3019">
        <f>_xlfn.XLOOKUP(Table1[[#This Row],[Product_ID]],[1]!Table1[Product_ID],[1]!Table1[Unit_Price])</f>
        <v>3939</v>
      </c>
      <c r="H3019">
        <f>_xlfn.XLOOKUP(Table1[[#This Row],[Product_ID]],[1]!Table1[Product_ID],[1]!Table1[Cost])</f>
        <v>2757.3</v>
      </c>
      <c r="I3019">
        <v>4</v>
      </c>
      <c r="J3019">
        <v>15</v>
      </c>
      <c r="K3019">
        <f>Table1[[#This Row],[Quantity]]*Table1[[#This Row],[Unit_Price]]</f>
        <v>15756</v>
      </c>
      <c r="L3019">
        <f>Table1[[#This Row],[Quantity]]*Table1[[#This Row],[Cost]]</f>
        <v>11029.2</v>
      </c>
      <c r="M3019">
        <f>Table1[[#This Row],[Sales]]-Table1[[#This Row],[Total_Cost]]</f>
        <v>4726.7999999999993</v>
      </c>
      <c r="N3019" s="1">
        <f>Table1[[#This Row],[Profit]]/Table1[[#This Row],[Sales]]</f>
        <v>0.29999999999999993</v>
      </c>
      <c r="O3019" t="str">
        <f>TEXT(Table1[[#This Row],[Order_Date]],"mmmm")</f>
        <v>November</v>
      </c>
      <c r="P3019">
        <f>YEAR(Table1[[#This Row],[Order_Date]])</f>
        <v>2024</v>
      </c>
      <c r="Q3019" t="str">
        <f>"Q"&amp;ROUNDUP(MONTH(Table1[[#This Row],[Order_Date]])/3,0)</f>
        <v>Q4</v>
      </c>
    </row>
    <row r="3020" spans="1:17" x14ac:dyDescent="0.25">
      <c r="A3020" t="s">
        <v>4789</v>
      </c>
      <c r="B3020" t="s">
        <v>1436</v>
      </c>
      <c r="C3020" t="s">
        <v>874</v>
      </c>
      <c r="D3020" t="s">
        <v>654</v>
      </c>
      <c r="E3020" t="str">
        <f>_xlfn.XLOOKUP(Table1[[#This Row],[Product_ID]],[1]!Table1[Product_ID],[1]!Table1[Product_Name])</f>
        <v>Sports Product 40</v>
      </c>
      <c r="F3020" t="str">
        <f>_xlfn.XLOOKUP(Table1[[#This Row],[Product_ID]],[1]!Table1[Product_ID],[1]!Table1[Category])</f>
        <v>Sports</v>
      </c>
      <c r="G3020">
        <f>_xlfn.XLOOKUP(Table1[[#This Row],[Product_ID]],[1]!Table1[Product_ID],[1]!Table1[Unit_Price])</f>
        <v>6724</v>
      </c>
      <c r="H3020">
        <f>_xlfn.XLOOKUP(Table1[[#This Row],[Product_ID]],[1]!Table1[Product_ID],[1]!Table1[Cost])</f>
        <v>4034.4</v>
      </c>
      <c r="I3020">
        <v>2</v>
      </c>
      <c r="J3020">
        <v>0</v>
      </c>
      <c r="K3020">
        <f>Table1[[#This Row],[Quantity]]*Table1[[#This Row],[Unit_Price]]</f>
        <v>13448</v>
      </c>
      <c r="L3020">
        <f>Table1[[#This Row],[Quantity]]*Table1[[#This Row],[Cost]]</f>
        <v>8068.8</v>
      </c>
      <c r="M3020">
        <f>Table1[[#This Row],[Sales]]-Table1[[#This Row],[Total_Cost]]</f>
        <v>5379.2</v>
      </c>
      <c r="N3020" s="1">
        <f>Table1[[#This Row],[Profit]]/Table1[[#This Row],[Sales]]</f>
        <v>0.39999999999999997</v>
      </c>
      <c r="O3020" t="str">
        <f>TEXT(Table1[[#This Row],[Order_Date]],"mmmm")</f>
        <v>July</v>
      </c>
      <c r="P3020">
        <f>YEAR(Table1[[#This Row],[Order_Date]])</f>
        <v>2025</v>
      </c>
      <c r="Q3020" t="str">
        <f>"Q"&amp;ROUNDUP(MONTH(Table1[[#This Row],[Order_Date]])/3,0)</f>
        <v>Q3</v>
      </c>
    </row>
    <row r="3021" spans="1:17" x14ac:dyDescent="0.25">
      <c r="A3021" t="s">
        <v>4790</v>
      </c>
      <c r="B3021" t="s">
        <v>2398</v>
      </c>
      <c r="C3021" t="s">
        <v>1162</v>
      </c>
      <c r="D3021" t="s">
        <v>281</v>
      </c>
      <c r="E3021" t="str">
        <f>_xlfn.XLOOKUP(Table1[[#This Row],[Product_ID]],[1]!Table1[Product_ID],[1]!Table1[Product_Name])</f>
        <v>Sports Product 9</v>
      </c>
      <c r="F3021" t="str">
        <f>_xlfn.XLOOKUP(Table1[[#This Row],[Product_ID]],[1]!Table1[Product_ID],[1]!Table1[Category])</f>
        <v>Sports</v>
      </c>
      <c r="G3021">
        <f>_xlfn.XLOOKUP(Table1[[#This Row],[Product_ID]],[1]!Table1[Product_ID],[1]!Table1[Unit_Price])</f>
        <v>10891</v>
      </c>
      <c r="H3021">
        <f>_xlfn.XLOOKUP(Table1[[#This Row],[Product_ID]],[1]!Table1[Product_ID],[1]!Table1[Cost])</f>
        <v>5445.5</v>
      </c>
      <c r="I3021">
        <v>2</v>
      </c>
      <c r="J3021">
        <v>5</v>
      </c>
      <c r="K3021">
        <f>Table1[[#This Row],[Quantity]]*Table1[[#This Row],[Unit_Price]]</f>
        <v>21782</v>
      </c>
      <c r="L3021">
        <f>Table1[[#This Row],[Quantity]]*Table1[[#This Row],[Cost]]</f>
        <v>10891</v>
      </c>
      <c r="M3021">
        <f>Table1[[#This Row],[Sales]]-Table1[[#This Row],[Total_Cost]]</f>
        <v>10891</v>
      </c>
      <c r="N3021" s="1">
        <f>Table1[[#This Row],[Profit]]/Table1[[#This Row],[Sales]]</f>
        <v>0.5</v>
      </c>
      <c r="O3021" t="str">
        <f>TEXT(Table1[[#This Row],[Order_Date]],"mmmm")</f>
        <v>November</v>
      </c>
      <c r="P3021">
        <f>YEAR(Table1[[#This Row],[Order_Date]])</f>
        <v>2025</v>
      </c>
      <c r="Q3021" t="str">
        <f>"Q"&amp;ROUNDUP(MONTH(Table1[[#This Row],[Order_Date]])/3,0)</f>
        <v>Q4</v>
      </c>
    </row>
    <row r="3022" spans="1:17" x14ac:dyDescent="0.25">
      <c r="A3022" t="s">
        <v>4791</v>
      </c>
      <c r="B3022" t="s">
        <v>159</v>
      </c>
      <c r="C3022" t="s">
        <v>588</v>
      </c>
      <c r="D3022" t="s">
        <v>139</v>
      </c>
      <c r="E3022" t="str">
        <f>_xlfn.XLOOKUP(Table1[[#This Row],[Product_ID]],[1]!Table1[Product_ID],[1]!Table1[Product_Name])</f>
        <v>Clothing Product 53</v>
      </c>
      <c r="F3022" t="str">
        <f>_xlfn.XLOOKUP(Table1[[#This Row],[Product_ID]],[1]!Table1[Product_ID],[1]!Table1[Category])</f>
        <v>Clothing</v>
      </c>
      <c r="G3022">
        <f>_xlfn.XLOOKUP(Table1[[#This Row],[Product_ID]],[1]!Table1[Product_ID],[1]!Table1[Unit_Price])</f>
        <v>641</v>
      </c>
      <c r="H3022">
        <f>_xlfn.XLOOKUP(Table1[[#This Row],[Product_ID]],[1]!Table1[Product_ID],[1]!Table1[Cost])</f>
        <v>384.6</v>
      </c>
      <c r="I3022">
        <v>3</v>
      </c>
      <c r="J3022">
        <v>15</v>
      </c>
      <c r="K3022">
        <f>Table1[[#This Row],[Quantity]]*Table1[[#This Row],[Unit_Price]]</f>
        <v>1923</v>
      </c>
      <c r="L3022">
        <f>Table1[[#This Row],[Quantity]]*Table1[[#This Row],[Cost]]</f>
        <v>1153.8000000000002</v>
      </c>
      <c r="M3022">
        <f>Table1[[#This Row],[Sales]]-Table1[[#This Row],[Total_Cost]]</f>
        <v>769.19999999999982</v>
      </c>
      <c r="N3022" s="1">
        <f>Table1[[#This Row],[Profit]]/Table1[[#This Row],[Sales]]</f>
        <v>0.39999999999999991</v>
      </c>
      <c r="O3022" t="str">
        <f>TEXT(Table1[[#This Row],[Order_Date]],"mmmm")</f>
        <v>May</v>
      </c>
      <c r="P3022">
        <f>YEAR(Table1[[#This Row],[Order_Date]])</f>
        <v>2024</v>
      </c>
      <c r="Q3022" t="str">
        <f>"Q"&amp;ROUNDUP(MONTH(Table1[[#This Row],[Order_Date]])/3,0)</f>
        <v>Q2</v>
      </c>
    </row>
    <row r="3023" spans="1:17" x14ac:dyDescent="0.25">
      <c r="A3023" t="s">
        <v>4792</v>
      </c>
      <c r="B3023" t="s">
        <v>1232</v>
      </c>
      <c r="C3023" t="s">
        <v>142</v>
      </c>
      <c r="D3023" t="s">
        <v>9</v>
      </c>
      <c r="E3023" t="str">
        <f>_xlfn.XLOOKUP(Table1[[#This Row],[Product_ID]],[1]!Table1[Product_ID],[1]!Table1[Product_Name])</f>
        <v>Home &amp; Kitchen Product 10</v>
      </c>
      <c r="F3023" t="str">
        <f>_xlfn.XLOOKUP(Table1[[#This Row],[Product_ID]],[1]!Table1[Product_ID],[1]!Table1[Category])</f>
        <v>Home &amp; Kitchen</v>
      </c>
      <c r="G3023">
        <f>_xlfn.XLOOKUP(Table1[[#This Row],[Product_ID]],[1]!Table1[Product_ID],[1]!Table1[Unit_Price])</f>
        <v>10936</v>
      </c>
      <c r="H3023">
        <f>_xlfn.XLOOKUP(Table1[[#This Row],[Product_ID]],[1]!Table1[Product_ID],[1]!Table1[Cost])</f>
        <v>6561.6</v>
      </c>
      <c r="I3023">
        <v>5</v>
      </c>
      <c r="J3023">
        <v>5</v>
      </c>
      <c r="K3023">
        <f>Table1[[#This Row],[Quantity]]*Table1[[#This Row],[Unit_Price]]</f>
        <v>54680</v>
      </c>
      <c r="L3023">
        <f>Table1[[#This Row],[Quantity]]*Table1[[#This Row],[Cost]]</f>
        <v>32808</v>
      </c>
      <c r="M3023">
        <f>Table1[[#This Row],[Sales]]-Table1[[#This Row],[Total_Cost]]</f>
        <v>21872</v>
      </c>
      <c r="N3023" s="1">
        <f>Table1[[#This Row],[Profit]]/Table1[[#This Row],[Sales]]</f>
        <v>0.4</v>
      </c>
      <c r="O3023" t="str">
        <f>TEXT(Table1[[#This Row],[Order_Date]],"mmmm")</f>
        <v>July</v>
      </c>
      <c r="P3023">
        <f>YEAR(Table1[[#This Row],[Order_Date]])</f>
        <v>2024</v>
      </c>
      <c r="Q3023" t="str">
        <f>"Q"&amp;ROUNDUP(MONTH(Table1[[#This Row],[Order_Date]])/3,0)</f>
        <v>Q3</v>
      </c>
    </row>
    <row r="3024" spans="1:17" x14ac:dyDescent="0.25">
      <c r="A3024" t="s">
        <v>4793</v>
      </c>
      <c r="B3024" t="s">
        <v>1130</v>
      </c>
      <c r="C3024" t="s">
        <v>185</v>
      </c>
      <c r="D3024" t="s">
        <v>331</v>
      </c>
      <c r="E3024" t="str">
        <f>_xlfn.XLOOKUP(Table1[[#This Row],[Product_ID]],[1]!Table1[Product_ID],[1]!Table1[Product_Name])</f>
        <v>Electronics Product 24</v>
      </c>
      <c r="F3024" t="str">
        <f>_xlfn.XLOOKUP(Table1[[#This Row],[Product_ID]],[1]!Table1[Product_ID],[1]!Table1[Category])</f>
        <v>Electronics</v>
      </c>
      <c r="G3024">
        <f>_xlfn.XLOOKUP(Table1[[#This Row],[Product_ID]],[1]!Table1[Product_ID],[1]!Table1[Unit_Price])</f>
        <v>9702</v>
      </c>
      <c r="H3024">
        <f>_xlfn.XLOOKUP(Table1[[#This Row],[Product_ID]],[1]!Table1[Product_ID],[1]!Table1[Cost])</f>
        <v>4851</v>
      </c>
      <c r="I3024">
        <v>3</v>
      </c>
      <c r="J3024">
        <v>20</v>
      </c>
      <c r="K3024">
        <f>Table1[[#This Row],[Quantity]]*Table1[[#This Row],[Unit_Price]]</f>
        <v>29106</v>
      </c>
      <c r="L3024">
        <f>Table1[[#This Row],[Quantity]]*Table1[[#This Row],[Cost]]</f>
        <v>14553</v>
      </c>
      <c r="M3024">
        <f>Table1[[#This Row],[Sales]]-Table1[[#This Row],[Total_Cost]]</f>
        <v>14553</v>
      </c>
      <c r="N3024" s="1">
        <f>Table1[[#This Row],[Profit]]/Table1[[#This Row],[Sales]]</f>
        <v>0.5</v>
      </c>
      <c r="O3024" t="str">
        <f>TEXT(Table1[[#This Row],[Order_Date]],"mmmm")</f>
        <v>September</v>
      </c>
      <c r="P3024">
        <f>YEAR(Table1[[#This Row],[Order_Date]])</f>
        <v>2024</v>
      </c>
      <c r="Q3024" t="str">
        <f>"Q"&amp;ROUNDUP(MONTH(Table1[[#This Row],[Order_Date]])/3,0)</f>
        <v>Q3</v>
      </c>
    </row>
    <row r="3025" spans="1:17" x14ac:dyDescent="0.25">
      <c r="A3025" t="s">
        <v>4794</v>
      </c>
      <c r="B3025" t="s">
        <v>322</v>
      </c>
      <c r="C3025" t="s">
        <v>760</v>
      </c>
      <c r="D3025" t="s">
        <v>37</v>
      </c>
      <c r="E3025" t="str">
        <f>_xlfn.XLOOKUP(Table1[[#This Row],[Product_ID]],[1]!Table1[Product_ID],[1]!Table1[Product_Name])</f>
        <v>Home &amp; Kitchen Product 46</v>
      </c>
      <c r="F3025" t="str">
        <f>_xlfn.XLOOKUP(Table1[[#This Row],[Product_ID]],[1]!Table1[Product_ID],[1]!Table1[Category])</f>
        <v>Home &amp; Kitchen</v>
      </c>
      <c r="G3025">
        <f>_xlfn.XLOOKUP(Table1[[#This Row],[Product_ID]],[1]!Table1[Product_ID],[1]!Table1[Unit_Price])</f>
        <v>10604</v>
      </c>
      <c r="H3025">
        <f>_xlfn.XLOOKUP(Table1[[#This Row],[Product_ID]],[1]!Table1[Product_ID],[1]!Table1[Cost])</f>
        <v>5302</v>
      </c>
      <c r="I3025">
        <v>3</v>
      </c>
      <c r="J3025">
        <v>0</v>
      </c>
      <c r="K3025">
        <f>Table1[[#This Row],[Quantity]]*Table1[[#This Row],[Unit_Price]]</f>
        <v>31812</v>
      </c>
      <c r="L3025">
        <f>Table1[[#This Row],[Quantity]]*Table1[[#This Row],[Cost]]</f>
        <v>15906</v>
      </c>
      <c r="M3025">
        <f>Table1[[#This Row],[Sales]]-Table1[[#This Row],[Total_Cost]]</f>
        <v>15906</v>
      </c>
      <c r="N3025" s="1">
        <f>Table1[[#This Row],[Profit]]/Table1[[#This Row],[Sales]]</f>
        <v>0.5</v>
      </c>
      <c r="O3025" t="str">
        <f>TEXT(Table1[[#This Row],[Order_Date]],"mmmm")</f>
        <v>June</v>
      </c>
      <c r="P3025">
        <f>YEAR(Table1[[#This Row],[Order_Date]])</f>
        <v>2025</v>
      </c>
      <c r="Q3025" t="str">
        <f>"Q"&amp;ROUNDUP(MONTH(Table1[[#This Row],[Order_Date]])/3,0)</f>
        <v>Q2</v>
      </c>
    </row>
    <row r="3026" spans="1:17" x14ac:dyDescent="0.25">
      <c r="A3026" t="s">
        <v>4795</v>
      </c>
      <c r="B3026" t="s">
        <v>1190</v>
      </c>
      <c r="C3026" t="s">
        <v>3719</v>
      </c>
      <c r="D3026" t="s">
        <v>409</v>
      </c>
      <c r="E3026" t="str">
        <f>_xlfn.XLOOKUP(Table1[[#This Row],[Product_ID]],[1]!Table1[Product_ID],[1]!Table1[Product_Name])</f>
        <v>Home &amp; Kitchen Product 68</v>
      </c>
      <c r="F3026" t="str">
        <f>_xlfn.XLOOKUP(Table1[[#This Row],[Product_ID]],[1]!Table1[Product_ID],[1]!Table1[Category])</f>
        <v>Home &amp; Kitchen</v>
      </c>
      <c r="G3026">
        <f>_xlfn.XLOOKUP(Table1[[#This Row],[Product_ID]],[1]!Table1[Product_ID],[1]!Table1[Unit_Price])</f>
        <v>7252</v>
      </c>
      <c r="H3026">
        <f>_xlfn.XLOOKUP(Table1[[#This Row],[Product_ID]],[1]!Table1[Product_ID],[1]!Table1[Cost])</f>
        <v>3626</v>
      </c>
      <c r="I3026">
        <v>2</v>
      </c>
      <c r="J3026">
        <v>5</v>
      </c>
      <c r="K3026">
        <f>Table1[[#This Row],[Quantity]]*Table1[[#This Row],[Unit_Price]]</f>
        <v>14504</v>
      </c>
      <c r="L3026">
        <f>Table1[[#This Row],[Quantity]]*Table1[[#This Row],[Cost]]</f>
        <v>7252</v>
      </c>
      <c r="M3026">
        <f>Table1[[#This Row],[Sales]]-Table1[[#This Row],[Total_Cost]]</f>
        <v>7252</v>
      </c>
      <c r="N3026" s="1">
        <f>Table1[[#This Row],[Profit]]/Table1[[#This Row],[Sales]]</f>
        <v>0.5</v>
      </c>
      <c r="O3026" t="str">
        <f>TEXT(Table1[[#This Row],[Order_Date]],"mmmm")</f>
        <v>April</v>
      </c>
      <c r="P3026">
        <f>YEAR(Table1[[#This Row],[Order_Date]])</f>
        <v>2025</v>
      </c>
      <c r="Q3026" t="str">
        <f>"Q"&amp;ROUNDUP(MONTH(Table1[[#This Row],[Order_Date]])/3,0)</f>
        <v>Q2</v>
      </c>
    </row>
    <row r="3027" spans="1:17" x14ac:dyDescent="0.25">
      <c r="A3027" t="s">
        <v>4796</v>
      </c>
      <c r="B3027" t="s">
        <v>1226</v>
      </c>
      <c r="C3027" t="s">
        <v>1133</v>
      </c>
      <c r="D3027" t="s">
        <v>598</v>
      </c>
      <c r="E3027" t="str">
        <f>_xlfn.XLOOKUP(Table1[[#This Row],[Product_ID]],[1]!Table1[Product_ID],[1]!Table1[Product_Name])</f>
        <v>Clothing Product 84</v>
      </c>
      <c r="F3027" t="str">
        <f>_xlfn.XLOOKUP(Table1[[#This Row],[Product_ID]],[1]!Table1[Product_ID],[1]!Table1[Category])</f>
        <v>Clothing</v>
      </c>
      <c r="G3027">
        <f>_xlfn.XLOOKUP(Table1[[#This Row],[Product_ID]],[1]!Table1[Product_ID],[1]!Table1[Unit_Price])</f>
        <v>3921</v>
      </c>
      <c r="H3027">
        <f>_xlfn.XLOOKUP(Table1[[#This Row],[Product_ID]],[1]!Table1[Product_ID],[1]!Table1[Cost])</f>
        <v>2352.6</v>
      </c>
      <c r="I3027">
        <v>3</v>
      </c>
      <c r="J3027">
        <v>5</v>
      </c>
      <c r="K3027">
        <f>Table1[[#This Row],[Quantity]]*Table1[[#This Row],[Unit_Price]]</f>
        <v>11763</v>
      </c>
      <c r="L3027">
        <f>Table1[[#This Row],[Quantity]]*Table1[[#This Row],[Cost]]</f>
        <v>7057.7999999999993</v>
      </c>
      <c r="M3027">
        <f>Table1[[#This Row],[Sales]]-Table1[[#This Row],[Total_Cost]]</f>
        <v>4705.2000000000007</v>
      </c>
      <c r="N3027" s="1">
        <f>Table1[[#This Row],[Profit]]/Table1[[#This Row],[Sales]]</f>
        <v>0.40000000000000008</v>
      </c>
      <c r="O3027" t="str">
        <f>TEXT(Table1[[#This Row],[Order_Date]],"mmmm")</f>
        <v>January</v>
      </c>
      <c r="P3027">
        <f>YEAR(Table1[[#This Row],[Order_Date]])</f>
        <v>2024</v>
      </c>
      <c r="Q3027" t="str">
        <f>"Q"&amp;ROUNDUP(MONTH(Table1[[#This Row],[Order_Date]])/3,0)</f>
        <v>Q1</v>
      </c>
    </row>
    <row r="3028" spans="1:17" x14ac:dyDescent="0.25">
      <c r="A3028" t="s">
        <v>4797</v>
      </c>
      <c r="B3028" t="s">
        <v>1876</v>
      </c>
      <c r="C3028" t="s">
        <v>2325</v>
      </c>
      <c r="D3028" t="s">
        <v>362</v>
      </c>
      <c r="E3028" t="str">
        <f>_xlfn.XLOOKUP(Table1[[#This Row],[Product_ID]],[1]!Table1[Product_ID],[1]!Table1[Product_Name])</f>
        <v>Clothing Product 25</v>
      </c>
      <c r="F3028" t="str">
        <f>_xlfn.XLOOKUP(Table1[[#This Row],[Product_ID]],[1]!Table1[Product_ID],[1]!Table1[Category])</f>
        <v>Clothing</v>
      </c>
      <c r="G3028">
        <f>_xlfn.XLOOKUP(Table1[[#This Row],[Product_ID]],[1]!Table1[Product_ID],[1]!Table1[Unit_Price])</f>
        <v>696</v>
      </c>
      <c r="H3028">
        <f>_xlfn.XLOOKUP(Table1[[#This Row],[Product_ID]],[1]!Table1[Product_ID],[1]!Table1[Cost])</f>
        <v>348</v>
      </c>
      <c r="I3028">
        <v>5</v>
      </c>
      <c r="J3028">
        <v>20</v>
      </c>
      <c r="K3028">
        <f>Table1[[#This Row],[Quantity]]*Table1[[#This Row],[Unit_Price]]</f>
        <v>3480</v>
      </c>
      <c r="L3028">
        <f>Table1[[#This Row],[Quantity]]*Table1[[#This Row],[Cost]]</f>
        <v>1740</v>
      </c>
      <c r="M3028">
        <f>Table1[[#This Row],[Sales]]-Table1[[#This Row],[Total_Cost]]</f>
        <v>1740</v>
      </c>
      <c r="N3028" s="1">
        <f>Table1[[#This Row],[Profit]]/Table1[[#This Row],[Sales]]</f>
        <v>0.5</v>
      </c>
      <c r="O3028" t="str">
        <f>TEXT(Table1[[#This Row],[Order_Date]],"mmmm")</f>
        <v>June</v>
      </c>
      <c r="P3028">
        <f>YEAR(Table1[[#This Row],[Order_Date]])</f>
        <v>2025</v>
      </c>
      <c r="Q3028" t="str">
        <f>"Q"&amp;ROUNDUP(MONTH(Table1[[#This Row],[Order_Date]])/3,0)</f>
        <v>Q2</v>
      </c>
    </row>
    <row r="3029" spans="1:17" x14ac:dyDescent="0.25">
      <c r="A3029" t="s">
        <v>4798</v>
      </c>
      <c r="B3029" t="s">
        <v>2177</v>
      </c>
      <c r="C3029" t="s">
        <v>2383</v>
      </c>
      <c r="D3029" t="s">
        <v>13</v>
      </c>
      <c r="E3029" t="str">
        <f>_xlfn.XLOOKUP(Table1[[#This Row],[Product_ID]],[1]!Table1[Product_ID],[1]!Table1[Product_Name])</f>
        <v>Beauty Product 1</v>
      </c>
      <c r="F3029" t="str">
        <f>_xlfn.XLOOKUP(Table1[[#This Row],[Product_ID]],[1]!Table1[Product_ID],[1]!Table1[Category])</f>
        <v>Beauty</v>
      </c>
      <c r="G3029">
        <f>_xlfn.XLOOKUP(Table1[[#This Row],[Product_ID]],[1]!Table1[Product_ID],[1]!Table1[Unit_Price])</f>
        <v>1891</v>
      </c>
      <c r="H3029">
        <f>_xlfn.XLOOKUP(Table1[[#This Row],[Product_ID]],[1]!Table1[Product_ID],[1]!Table1[Cost])</f>
        <v>945.5</v>
      </c>
      <c r="I3029">
        <v>3</v>
      </c>
      <c r="J3029">
        <v>15</v>
      </c>
      <c r="K3029">
        <f>Table1[[#This Row],[Quantity]]*Table1[[#This Row],[Unit_Price]]</f>
        <v>5673</v>
      </c>
      <c r="L3029">
        <f>Table1[[#This Row],[Quantity]]*Table1[[#This Row],[Cost]]</f>
        <v>2836.5</v>
      </c>
      <c r="M3029">
        <f>Table1[[#This Row],[Sales]]-Table1[[#This Row],[Total_Cost]]</f>
        <v>2836.5</v>
      </c>
      <c r="N3029" s="1">
        <f>Table1[[#This Row],[Profit]]/Table1[[#This Row],[Sales]]</f>
        <v>0.5</v>
      </c>
      <c r="O3029" t="str">
        <f>TEXT(Table1[[#This Row],[Order_Date]],"mmmm")</f>
        <v>June</v>
      </c>
      <c r="P3029">
        <f>YEAR(Table1[[#This Row],[Order_Date]])</f>
        <v>2024</v>
      </c>
      <c r="Q3029" t="str">
        <f>"Q"&amp;ROUNDUP(MONTH(Table1[[#This Row],[Order_Date]])/3,0)</f>
        <v>Q2</v>
      </c>
    </row>
    <row r="3030" spans="1:17" x14ac:dyDescent="0.25">
      <c r="A3030" t="s">
        <v>4799</v>
      </c>
      <c r="B3030" t="s">
        <v>35</v>
      </c>
      <c r="C3030" t="s">
        <v>2127</v>
      </c>
      <c r="D3030" t="s">
        <v>327</v>
      </c>
      <c r="E3030" t="str">
        <f>_xlfn.XLOOKUP(Table1[[#This Row],[Product_ID]],[1]!Table1[Product_ID],[1]!Table1[Product_Name])</f>
        <v>Electronics Product 55</v>
      </c>
      <c r="F3030" t="str">
        <f>_xlfn.XLOOKUP(Table1[[#This Row],[Product_ID]],[1]!Table1[Product_ID],[1]!Table1[Category])</f>
        <v>Electronics</v>
      </c>
      <c r="G3030">
        <f>_xlfn.XLOOKUP(Table1[[#This Row],[Product_ID]],[1]!Table1[Product_ID],[1]!Table1[Unit_Price])</f>
        <v>6621</v>
      </c>
      <c r="H3030">
        <f>_xlfn.XLOOKUP(Table1[[#This Row],[Product_ID]],[1]!Table1[Product_ID],[1]!Table1[Cost])</f>
        <v>3972.6</v>
      </c>
      <c r="I3030">
        <v>1</v>
      </c>
      <c r="J3030">
        <v>20</v>
      </c>
      <c r="K3030">
        <f>Table1[[#This Row],[Quantity]]*Table1[[#This Row],[Unit_Price]]</f>
        <v>6621</v>
      </c>
      <c r="L3030">
        <f>Table1[[#This Row],[Quantity]]*Table1[[#This Row],[Cost]]</f>
        <v>3972.6</v>
      </c>
      <c r="M3030">
        <f>Table1[[#This Row],[Sales]]-Table1[[#This Row],[Total_Cost]]</f>
        <v>2648.4</v>
      </c>
      <c r="N3030" s="1">
        <f>Table1[[#This Row],[Profit]]/Table1[[#This Row],[Sales]]</f>
        <v>0.4</v>
      </c>
      <c r="O3030" t="str">
        <f>TEXT(Table1[[#This Row],[Order_Date]],"mmmm")</f>
        <v>December</v>
      </c>
      <c r="P3030">
        <f>YEAR(Table1[[#This Row],[Order_Date]])</f>
        <v>2025</v>
      </c>
      <c r="Q3030" t="str">
        <f>"Q"&amp;ROUNDUP(MONTH(Table1[[#This Row],[Order_Date]])/3,0)</f>
        <v>Q4</v>
      </c>
    </row>
    <row r="3031" spans="1:17" x14ac:dyDescent="0.25">
      <c r="A3031" t="s">
        <v>4800</v>
      </c>
      <c r="B3031" t="s">
        <v>3127</v>
      </c>
      <c r="C3031" t="s">
        <v>2101</v>
      </c>
      <c r="D3031" t="s">
        <v>89</v>
      </c>
      <c r="E3031" t="str">
        <f>_xlfn.XLOOKUP(Table1[[#This Row],[Product_ID]],[1]!Table1[Product_ID],[1]!Table1[Product_Name])</f>
        <v>Beauty Product 76</v>
      </c>
      <c r="F3031" t="str">
        <f>_xlfn.XLOOKUP(Table1[[#This Row],[Product_ID]],[1]!Table1[Product_ID],[1]!Table1[Category])</f>
        <v>Beauty</v>
      </c>
      <c r="G3031">
        <f>_xlfn.XLOOKUP(Table1[[#This Row],[Product_ID]],[1]!Table1[Product_ID],[1]!Table1[Unit_Price])</f>
        <v>3690</v>
      </c>
      <c r="H3031">
        <f>_xlfn.XLOOKUP(Table1[[#This Row],[Product_ID]],[1]!Table1[Product_ID],[1]!Table1[Cost])</f>
        <v>2583</v>
      </c>
      <c r="I3031">
        <v>3</v>
      </c>
      <c r="J3031">
        <v>20</v>
      </c>
      <c r="K3031">
        <f>Table1[[#This Row],[Quantity]]*Table1[[#This Row],[Unit_Price]]</f>
        <v>11070</v>
      </c>
      <c r="L3031">
        <f>Table1[[#This Row],[Quantity]]*Table1[[#This Row],[Cost]]</f>
        <v>7749</v>
      </c>
      <c r="M3031">
        <f>Table1[[#This Row],[Sales]]-Table1[[#This Row],[Total_Cost]]</f>
        <v>3321</v>
      </c>
      <c r="N3031" s="1">
        <f>Table1[[#This Row],[Profit]]/Table1[[#This Row],[Sales]]</f>
        <v>0.3</v>
      </c>
      <c r="O3031" t="str">
        <f>TEXT(Table1[[#This Row],[Order_Date]],"mmmm")</f>
        <v>July</v>
      </c>
      <c r="P3031">
        <f>YEAR(Table1[[#This Row],[Order_Date]])</f>
        <v>2024</v>
      </c>
      <c r="Q3031" t="str">
        <f>"Q"&amp;ROUNDUP(MONTH(Table1[[#This Row],[Order_Date]])/3,0)</f>
        <v>Q3</v>
      </c>
    </row>
    <row r="3032" spans="1:17" x14ac:dyDescent="0.25">
      <c r="A3032" t="s">
        <v>4801</v>
      </c>
      <c r="B3032" t="s">
        <v>912</v>
      </c>
      <c r="C3032" t="s">
        <v>2029</v>
      </c>
      <c r="D3032" t="s">
        <v>471</v>
      </c>
      <c r="E3032" t="str">
        <f>_xlfn.XLOOKUP(Table1[[#This Row],[Product_ID]],[1]!Table1[Product_ID],[1]!Table1[Product_Name])</f>
        <v>Sports Product 66</v>
      </c>
      <c r="F3032" t="str">
        <f>_xlfn.XLOOKUP(Table1[[#This Row],[Product_ID]],[1]!Table1[Product_ID],[1]!Table1[Category])</f>
        <v>Sports</v>
      </c>
      <c r="G3032">
        <f>_xlfn.XLOOKUP(Table1[[#This Row],[Product_ID]],[1]!Table1[Product_ID],[1]!Table1[Unit_Price])</f>
        <v>4711</v>
      </c>
      <c r="H3032">
        <f>_xlfn.XLOOKUP(Table1[[#This Row],[Product_ID]],[1]!Table1[Product_ID],[1]!Table1[Cost])</f>
        <v>2826.6</v>
      </c>
      <c r="I3032">
        <v>3</v>
      </c>
      <c r="J3032">
        <v>0</v>
      </c>
      <c r="K3032">
        <f>Table1[[#This Row],[Quantity]]*Table1[[#This Row],[Unit_Price]]</f>
        <v>14133</v>
      </c>
      <c r="L3032">
        <f>Table1[[#This Row],[Quantity]]*Table1[[#This Row],[Cost]]</f>
        <v>8479.7999999999993</v>
      </c>
      <c r="M3032">
        <f>Table1[[#This Row],[Sales]]-Table1[[#This Row],[Total_Cost]]</f>
        <v>5653.2000000000007</v>
      </c>
      <c r="N3032" s="1">
        <f>Table1[[#This Row],[Profit]]/Table1[[#This Row],[Sales]]</f>
        <v>0.40000000000000008</v>
      </c>
      <c r="O3032" t="str">
        <f>TEXT(Table1[[#This Row],[Order_Date]],"mmmm")</f>
        <v>January</v>
      </c>
      <c r="P3032">
        <f>YEAR(Table1[[#This Row],[Order_Date]])</f>
        <v>2025</v>
      </c>
      <c r="Q3032" t="str">
        <f>"Q"&amp;ROUNDUP(MONTH(Table1[[#This Row],[Order_Date]])/3,0)</f>
        <v>Q1</v>
      </c>
    </row>
    <row r="3033" spans="1:17" x14ac:dyDescent="0.25">
      <c r="A3033" t="s">
        <v>4802</v>
      </c>
      <c r="B3033" t="s">
        <v>2281</v>
      </c>
      <c r="C3033" t="s">
        <v>1627</v>
      </c>
      <c r="D3033" t="s">
        <v>25</v>
      </c>
      <c r="E3033" t="str">
        <f>_xlfn.XLOOKUP(Table1[[#This Row],[Product_ID]],[1]!Table1[Product_ID],[1]!Table1[Product_Name])</f>
        <v>Sports Product 7</v>
      </c>
      <c r="F3033" t="str">
        <f>_xlfn.XLOOKUP(Table1[[#This Row],[Product_ID]],[1]!Table1[Product_ID],[1]!Table1[Category])</f>
        <v>Sports</v>
      </c>
      <c r="G3033">
        <f>_xlfn.XLOOKUP(Table1[[#This Row],[Product_ID]],[1]!Table1[Product_ID],[1]!Table1[Unit_Price])</f>
        <v>5469</v>
      </c>
      <c r="H3033">
        <f>_xlfn.XLOOKUP(Table1[[#This Row],[Product_ID]],[1]!Table1[Product_ID],[1]!Table1[Cost])</f>
        <v>3281.4</v>
      </c>
      <c r="I3033">
        <v>1</v>
      </c>
      <c r="J3033">
        <v>20</v>
      </c>
      <c r="K3033">
        <f>Table1[[#This Row],[Quantity]]*Table1[[#This Row],[Unit_Price]]</f>
        <v>5469</v>
      </c>
      <c r="L3033">
        <f>Table1[[#This Row],[Quantity]]*Table1[[#This Row],[Cost]]</f>
        <v>3281.4</v>
      </c>
      <c r="M3033">
        <f>Table1[[#This Row],[Sales]]-Table1[[#This Row],[Total_Cost]]</f>
        <v>2187.6</v>
      </c>
      <c r="N3033" s="1">
        <f>Table1[[#This Row],[Profit]]/Table1[[#This Row],[Sales]]</f>
        <v>0.39999999999999997</v>
      </c>
      <c r="O3033" t="str">
        <f>TEXT(Table1[[#This Row],[Order_Date]],"mmmm")</f>
        <v>December</v>
      </c>
      <c r="P3033">
        <f>YEAR(Table1[[#This Row],[Order_Date]])</f>
        <v>2025</v>
      </c>
      <c r="Q3033" t="str">
        <f>"Q"&amp;ROUNDUP(MONTH(Table1[[#This Row],[Order_Date]])/3,0)</f>
        <v>Q4</v>
      </c>
    </row>
    <row r="3034" spans="1:17" x14ac:dyDescent="0.25">
      <c r="A3034" t="s">
        <v>4803</v>
      </c>
      <c r="B3034" t="s">
        <v>515</v>
      </c>
      <c r="C3034" t="s">
        <v>2531</v>
      </c>
      <c r="D3034" t="s">
        <v>320</v>
      </c>
      <c r="E3034" t="str">
        <f>_xlfn.XLOOKUP(Table1[[#This Row],[Product_ID]],[1]!Table1[Product_ID],[1]!Table1[Product_Name])</f>
        <v>Clothing Product 15</v>
      </c>
      <c r="F3034" t="str">
        <f>_xlfn.XLOOKUP(Table1[[#This Row],[Product_ID]],[1]!Table1[Product_ID],[1]!Table1[Category])</f>
        <v>Clothing</v>
      </c>
      <c r="G3034">
        <f>_xlfn.XLOOKUP(Table1[[#This Row],[Product_ID]],[1]!Table1[Product_ID],[1]!Table1[Unit_Price])</f>
        <v>2943</v>
      </c>
      <c r="H3034">
        <f>_xlfn.XLOOKUP(Table1[[#This Row],[Product_ID]],[1]!Table1[Product_ID],[1]!Table1[Cost])</f>
        <v>1471.5</v>
      </c>
      <c r="I3034">
        <v>2</v>
      </c>
      <c r="J3034">
        <v>20</v>
      </c>
      <c r="K3034">
        <f>Table1[[#This Row],[Quantity]]*Table1[[#This Row],[Unit_Price]]</f>
        <v>5886</v>
      </c>
      <c r="L3034">
        <f>Table1[[#This Row],[Quantity]]*Table1[[#This Row],[Cost]]</f>
        <v>2943</v>
      </c>
      <c r="M3034">
        <f>Table1[[#This Row],[Sales]]-Table1[[#This Row],[Total_Cost]]</f>
        <v>2943</v>
      </c>
      <c r="N3034" s="1">
        <f>Table1[[#This Row],[Profit]]/Table1[[#This Row],[Sales]]</f>
        <v>0.5</v>
      </c>
      <c r="O3034" t="str">
        <f>TEXT(Table1[[#This Row],[Order_Date]],"mmmm")</f>
        <v>May</v>
      </c>
      <c r="P3034">
        <f>YEAR(Table1[[#This Row],[Order_Date]])</f>
        <v>2025</v>
      </c>
      <c r="Q3034" t="str">
        <f>"Q"&amp;ROUNDUP(MONTH(Table1[[#This Row],[Order_Date]])/3,0)</f>
        <v>Q2</v>
      </c>
    </row>
    <row r="3035" spans="1:17" x14ac:dyDescent="0.25">
      <c r="A3035" t="s">
        <v>4804</v>
      </c>
      <c r="B3035" t="s">
        <v>1643</v>
      </c>
      <c r="C3035" t="s">
        <v>2007</v>
      </c>
      <c r="D3035" t="s">
        <v>604</v>
      </c>
      <c r="E3035" t="str">
        <f>_xlfn.XLOOKUP(Table1[[#This Row],[Product_ID]],[1]!Table1[Product_ID],[1]!Table1[Product_Name])</f>
        <v>Home &amp; Kitchen Product 39</v>
      </c>
      <c r="F3035" t="str">
        <f>_xlfn.XLOOKUP(Table1[[#This Row],[Product_ID]],[1]!Table1[Product_ID],[1]!Table1[Category])</f>
        <v>Home &amp; Kitchen</v>
      </c>
      <c r="G3035">
        <f>_xlfn.XLOOKUP(Table1[[#This Row],[Product_ID]],[1]!Table1[Product_ID],[1]!Table1[Unit_Price])</f>
        <v>9543</v>
      </c>
      <c r="H3035">
        <f>_xlfn.XLOOKUP(Table1[[#This Row],[Product_ID]],[1]!Table1[Product_ID],[1]!Table1[Cost])</f>
        <v>4771.5</v>
      </c>
      <c r="I3035">
        <v>5</v>
      </c>
      <c r="J3035">
        <v>0</v>
      </c>
      <c r="K3035">
        <f>Table1[[#This Row],[Quantity]]*Table1[[#This Row],[Unit_Price]]</f>
        <v>47715</v>
      </c>
      <c r="L3035">
        <f>Table1[[#This Row],[Quantity]]*Table1[[#This Row],[Cost]]</f>
        <v>23857.5</v>
      </c>
      <c r="M3035">
        <f>Table1[[#This Row],[Sales]]-Table1[[#This Row],[Total_Cost]]</f>
        <v>23857.5</v>
      </c>
      <c r="N3035" s="1">
        <f>Table1[[#This Row],[Profit]]/Table1[[#This Row],[Sales]]</f>
        <v>0.5</v>
      </c>
      <c r="O3035" t="str">
        <f>TEXT(Table1[[#This Row],[Order_Date]],"mmmm")</f>
        <v>May</v>
      </c>
      <c r="P3035">
        <f>YEAR(Table1[[#This Row],[Order_Date]])</f>
        <v>2025</v>
      </c>
      <c r="Q3035" t="str">
        <f>"Q"&amp;ROUNDUP(MONTH(Table1[[#This Row],[Order_Date]])/3,0)</f>
        <v>Q2</v>
      </c>
    </row>
    <row r="3036" spans="1:17" x14ac:dyDescent="0.25">
      <c r="A3036" t="s">
        <v>4805</v>
      </c>
      <c r="B3036" t="s">
        <v>3127</v>
      </c>
      <c r="C3036" t="s">
        <v>2791</v>
      </c>
      <c r="D3036" t="s">
        <v>999</v>
      </c>
      <c r="E3036" t="str">
        <f>_xlfn.XLOOKUP(Table1[[#This Row],[Product_ID]],[1]!Table1[Product_ID],[1]!Table1[Product_Name])</f>
        <v>Beauty Product 51</v>
      </c>
      <c r="F3036" t="str">
        <f>_xlfn.XLOOKUP(Table1[[#This Row],[Product_ID]],[1]!Table1[Product_ID],[1]!Table1[Category])</f>
        <v>Beauty</v>
      </c>
      <c r="G3036">
        <f>_xlfn.XLOOKUP(Table1[[#This Row],[Product_ID]],[1]!Table1[Product_ID],[1]!Table1[Unit_Price])</f>
        <v>1507</v>
      </c>
      <c r="H3036">
        <f>_xlfn.XLOOKUP(Table1[[#This Row],[Product_ID]],[1]!Table1[Product_ID],[1]!Table1[Cost])</f>
        <v>753.5</v>
      </c>
      <c r="I3036">
        <v>4</v>
      </c>
      <c r="J3036">
        <v>10</v>
      </c>
      <c r="K3036">
        <f>Table1[[#This Row],[Quantity]]*Table1[[#This Row],[Unit_Price]]</f>
        <v>6028</v>
      </c>
      <c r="L3036">
        <f>Table1[[#This Row],[Quantity]]*Table1[[#This Row],[Cost]]</f>
        <v>3014</v>
      </c>
      <c r="M3036">
        <f>Table1[[#This Row],[Sales]]-Table1[[#This Row],[Total_Cost]]</f>
        <v>3014</v>
      </c>
      <c r="N3036" s="1">
        <f>Table1[[#This Row],[Profit]]/Table1[[#This Row],[Sales]]</f>
        <v>0.5</v>
      </c>
      <c r="O3036" t="str">
        <f>TEXT(Table1[[#This Row],[Order_Date]],"mmmm")</f>
        <v>July</v>
      </c>
      <c r="P3036">
        <f>YEAR(Table1[[#This Row],[Order_Date]])</f>
        <v>2024</v>
      </c>
      <c r="Q3036" t="str">
        <f>"Q"&amp;ROUNDUP(MONTH(Table1[[#This Row],[Order_Date]])/3,0)</f>
        <v>Q3</v>
      </c>
    </row>
    <row r="3037" spans="1:17" x14ac:dyDescent="0.25">
      <c r="A3037" t="s">
        <v>4806</v>
      </c>
      <c r="B3037" t="s">
        <v>4693</v>
      </c>
      <c r="C3037" t="s">
        <v>645</v>
      </c>
      <c r="D3037" t="s">
        <v>104</v>
      </c>
      <c r="E3037" t="str">
        <f>_xlfn.XLOOKUP(Table1[[#This Row],[Product_ID]],[1]!Table1[Product_ID],[1]!Table1[Product_Name])</f>
        <v>Electronics Product 72</v>
      </c>
      <c r="F3037" t="str">
        <f>_xlfn.XLOOKUP(Table1[[#This Row],[Product_ID]],[1]!Table1[Product_ID],[1]!Table1[Category])</f>
        <v>Electronics</v>
      </c>
      <c r="G3037">
        <f>_xlfn.XLOOKUP(Table1[[#This Row],[Product_ID]],[1]!Table1[Product_ID],[1]!Table1[Unit_Price])</f>
        <v>27555</v>
      </c>
      <c r="H3037">
        <f>_xlfn.XLOOKUP(Table1[[#This Row],[Product_ID]],[1]!Table1[Product_ID],[1]!Table1[Cost])</f>
        <v>19288.5</v>
      </c>
      <c r="I3037">
        <v>1</v>
      </c>
      <c r="J3037">
        <v>15</v>
      </c>
      <c r="K3037">
        <f>Table1[[#This Row],[Quantity]]*Table1[[#This Row],[Unit_Price]]</f>
        <v>27555</v>
      </c>
      <c r="L3037">
        <f>Table1[[#This Row],[Quantity]]*Table1[[#This Row],[Cost]]</f>
        <v>19288.5</v>
      </c>
      <c r="M3037">
        <f>Table1[[#This Row],[Sales]]-Table1[[#This Row],[Total_Cost]]</f>
        <v>8266.5</v>
      </c>
      <c r="N3037" s="1">
        <f>Table1[[#This Row],[Profit]]/Table1[[#This Row],[Sales]]</f>
        <v>0.3</v>
      </c>
      <c r="O3037" t="str">
        <f>TEXT(Table1[[#This Row],[Order_Date]],"mmmm")</f>
        <v>December</v>
      </c>
      <c r="P3037">
        <f>YEAR(Table1[[#This Row],[Order_Date]])</f>
        <v>2025</v>
      </c>
      <c r="Q3037" t="str">
        <f>"Q"&amp;ROUNDUP(MONTH(Table1[[#This Row],[Order_Date]])/3,0)</f>
        <v>Q4</v>
      </c>
    </row>
    <row r="3038" spans="1:17" x14ac:dyDescent="0.25">
      <c r="A3038" t="s">
        <v>4807</v>
      </c>
      <c r="B3038" t="s">
        <v>125</v>
      </c>
      <c r="C3038" t="s">
        <v>3340</v>
      </c>
      <c r="D3038" t="s">
        <v>81</v>
      </c>
      <c r="E3038" t="str">
        <f>_xlfn.XLOOKUP(Table1[[#This Row],[Product_ID]],[1]!Table1[Product_ID],[1]!Table1[Product_Name])</f>
        <v>Beauty Product 4</v>
      </c>
      <c r="F3038" t="str">
        <f>_xlfn.XLOOKUP(Table1[[#This Row],[Product_ID]],[1]!Table1[Product_ID],[1]!Table1[Category])</f>
        <v>Beauty</v>
      </c>
      <c r="G3038">
        <f>_xlfn.XLOOKUP(Table1[[#This Row],[Product_ID]],[1]!Table1[Product_ID],[1]!Table1[Unit_Price])</f>
        <v>591</v>
      </c>
      <c r="H3038">
        <f>_xlfn.XLOOKUP(Table1[[#This Row],[Product_ID]],[1]!Table1[Product_ID],[1]!Table1[Cost])</f>
        <v>354.6</v>
      </c>
      <c r="I3038">
        <v>5</v>
      </c>
      <c r="J3038">
        <v>5</v>
      </c>
      <c r="K3038">
        <f>Table1[[#This Row],[Quantity]]*Table1[[#This Row],[Unit_Price]]</f>
        <v>2955</v>
      </c>
      <c r="L3038">
        <f>Table1[[#This Row],[Quantity]]*Table1[[#This Row],[Cost]]</f>
        <v>1773</v>
      </c>
      <c r="M3038">
        <f>Table1[[#This Row],[Sales]]-Table1[[#This Row],[Total_Cost]]</f>
        <v>1182</v>
      </c>
      <c r="N3038" s="1">
        <f>Table1[[#This Row],[Profit]]/Table1[[#This Row],[Sales]]</f>
        <v>0.4</v>
      </c>
      <c r="O3038" t="str">
        <f>TEXT(Table1[[#This Row],[Order_Date]],"mmmm")</f>
        <v>February</v>
      </c>
      <c r="P3038">
        <f>YEAR(Table1[[#This Row],[Order_Date]])</f>
        <v>2024</v>
      </c>
      <c r="Q3038" t="str">
        <f>"Q"&amp;ROUNDUP(MONTH(Table1[[#This Row],[Order_Date]])/3,0)</f>
        <v>Q1</v>
      </c>
    </row>
    <row r="3039" spans="1:17" x14ac:dyDescent="0.25">
      <c r="A3039" t="s">
        <v>4808</v>
      </c>
      <c r="B3039" t="s">
        <v>2452</v>
      </c>
      <c r="C3039" t="s">
        <v>1945</v>
      </c>
      <c r="D3039" t="s">
        <v>100</v>
      </c>
      <c r="E3039" t="str">
        <f>_xlfn.XLOOKUP(Table1[[#This Row],[Product_ID]],[1]!Table1[Product_ID],[1]!Table1[Product_Name])</f>
        <v>Electronics Product 74</v>
      </c>
      <c r="F3039" t="str">
        <f>_xlfn.XLOOKUP(Table1[[#This Row],[Product_ID]],[1]!Table1[Product_ID],[1]!Table1[Category])</f>
        <v>Electronics</v>
      </c>
      <c r="G3039">
        <f>_xlfn.XLOOKUP(Table1[[#This Row],[Product_ID]],[1]!Table1[Product_ID],[1]!Table1[Unit_Price])</f>
        <v>20835</v>
      </c>
      <c r="H3039">
        <f>_xlfn.XLOOKUP(Table1[[#This Row],[Product_ID]],[1]!Table1[Product_ID],[1]!Table1[Cost])</f>
        <v>12501</v>
      </c>
      <c r="I3039">
        <v>4</v>
      </c>
      <c r="J3039">
        <v>20</v>
      </c>
      <c r="K3039">
        <f>Table1[[#This Row],[Quantity]]*Table1[[#This Row],[Unit_Price]]</f>
        <v>83340</v>
      </c>
      <c r="L3039">
        <f>Table1[[#This Row],[Quantity]]*Table1[[#This Row],[Cost]]</f>
        <v>50004</v>
      </c>
      <c r="M3039">
        <f>Table1[[#This Row],[Sales]]-Table1[[#This Row],[Total_Cost]]</f>
        <v>33336</v>
      </c>
      <c r="N3039" s="1">
        <f>Table1[[#This Row],[Profit]]/Table1[[#This Row],[Sales]]</f>
        <v>0.4</v>
      </c>
      <c r="O3039" t="str">
        <f>TEXT(Table1[[#This Row],[Order_Date]],"mmmm")</f>
        <v>October</v>
      </c>
      <c r="P3039">
        <f>YEAR(Table1[[#This Row],[Order_Date]])</f>
        <v>2024</v>
      </c>
      <c r="Q3039" t="str">
        <f>"Q"&amp;ROUNDUP(MONTH(Table1[[#This Row],[Order_Date]])/3,0)</f>
        <v>Q4</v>
      </c>
    </row>
    <row r="3040" spans="1:17" x14ac:dyDescent="0.25">
      <c r="A3040" t="s">
        <v>4809</v>
      </c>
      <c r="B3040" t="s">
        <v>636</v>
      </c>
      <c r="C3040" t="s">
        <v>425</v>
      </c>
      <c r="D3040" t="s">
        <v>842</v>
      </c>
      <c r="E3040" t="str">
        <f>_xlfn.XLOOKUP(Table1[[#This Row],[Product_ID]],[1]!Table1[Product_ID],[1]!Table1[Product_Name])</f>
        <v>Sports Product 35</v>
      </c>
      <c r="F3040" t="str">
        <f>_xlfn.XLOOKUP(Table1[[#This Row],[Product_ID]],[1]!Table1[Product_ID],[1]!Table1[Category])</f>
        <v>Sports</v>
      </c>
      <c r="G3040">
        <f>_xlfn.XLOOKUP(Table1[[#This Row],[Product_ID]],[1]!Table1[Product_ID],[1]!Table1[Unit_Price])</f>
        <v>3185</v>
      </c>
      <c r="H3040">
        <f>_xlfn.XLOOKUP(Table1[[#This Row],[Product_ID]],[1]!Table1[Product_ID],[1]!Table1[Cost])</f>
        <v>1592.5</v>
      </c>
      <c r="I3040">
        <v>5</v>
      </c>
      <c r="J3040">
        <v>10</v>
      </c>
      <c r="K3040">
        <f>Table1[[#This Row],[Quantity]]*Table1[[#This Row],[Unit_Price]]</f>
        <v>15925</v>
      </c>
      <c r="L3040">
        <f>Table1[[#This Row],[Quantity]]*Table1[[#This Row],[Cost]]</f>
        <v>7962.5</v>
      </c>
      <c r="M3040">
        <f>Table1[[#This Row],[Sales]]-Table1[[#This Row],[Total_Cost]]</f>
        <v>7962.5</v>
      </c>
      <c r="N3040" s="1">
        <f>Table1[[#This Row],[Profit]]/Table1[[#This Row],[Sales]]</f>
        <v>0.5</v>
      </c>
      <c r="O3040" t="str">
        <f>TEXT(Table1[[#This Row],[Order_Date]],"mmmm")</f>
        <v>November</v>
      </c>
      <c r="P3040">
        <f>YEAR(Table1[[#This Row],[Order_Date]])</f>
        <v>2025</v>
      </c>
      <c r="Q3040" t="str">
        <f>"Q"&amp;ROUNDUP(MONTH(Table1[[#This Row],[Order_Date]])/3,0)</f>
        <v>Q4</v>
      </c>
    </row>
    <row r="3041" spans="1:17" x14ac:dyDescent="0.25">
      <c r="A3041" t="s">
        <v>4810</v>
      </c>
      <c r="B3041" t="s">
        <v>1489</v>
      </c>
      <c r="C3041" t="s">
        <v>2020</v>
      </c>
      <c r="D3041" t="s">
        <v>628</v>
      </c>
      <c r="E3041" t="str">
        <f>_xlfn.XLOOKUP(Table1[[#This Row],[Product_ID]],[1]!Table1[Product_ID],[1]!Table1[Product_Name])</f>
        <v>Sports Product 97</v>
      </c>
      <c r="F3041" t="str">
        <f>_xlfn.XLOOKUP(Table1[[#This Row],[Product_ID]],[1]!Table1[Product_ID],[1]!Table1[Category])</f>
        <v>Sports</v>
      </c>
      <c r="G3041">
        <f>_xlfn.XLOOKUP(Table1[[#This Row],[Product_ID]],[1]!Table1[Product_ID],[1]!Table1[Unit_Price])</f>
        <v>9084</v>
      </c>
      <c r="H3041">
        <f>_xlfn.XLOOKUP(Table1[[#This Row],[Product_ID]],[1]!Table1[Product_ID],[1]!Table1[Cost])</f>
        <v>6358.8</v>
      </c>
      <c r="I3041">
        <v>3</v>
      </c>
      <c r="J3041">
        <v>0</v>
      </c>
      <c r="K3041">
        <f>Table1[[#This Row],[Quantity]]*Table1[[#This Row],[Unit_Price]]</f>
        <v>27252</v>
      </c>
      <c r="L3041">
        <f>Table1[[#This Row],[Quantity]]*Table1[[#This Row],[Cost]]</f>
        <v>19076.400000000001</v>
      </c>
      <c r="M3041">
        <f>Table1[[#This Row],[Sales]]-Table1[[#This Row],[Total_Cost]]</f>
        <v>8175.5999999999985</v>
      </c>
      <c r="N3041" s="1">
        <f>Table1[[#This Row],[Profit]]/Table1[[#This Row],[Sales]]</f>
        <v>0.29999999999999993</v>
      </c>
      <c r="O3041" t="str">
        <f>TEXT(Table1[[#This Row],[Order_Date]],"mmmm")</f>
        <v>November</v>
      </c>
      <c r="P3041">
        <f>YEAR(Table1[[#This Row],[Order_Date]])</f>
        <v>2024</v>
      </c>
      <c r="Q3041" t="str">
        <f>"Q"&amp;ROUNDUP(MONTH(Table1[[#This Row],[Order_Date]])/3,0)</f>
        <v>Q4</v>
      </c>
    </row>
    <row r="3042" spans="1:17" x14ac:dyDescent="0.25">
      <c r="A3042" t="s">
        <v>4811</v>
      </c>
      <c r="B3042" t="s">
        <v>1241</v>
      </c>
      <c r="C3042" t="s">
        <v>1078</v>
      </c>
      <c r="D3042" t="s">
        <v>270</v>
      </c>
      <c r="E3042" t="str">
        <f>_xlfn.XLOOKUP(Table1[[#This Row],[Product_ID]],[1]!Table1[Product_ID],[1]!Table1[Product_Name])</f>
        <v>Clothing Product 47</v>
      </c>
      <c r="F3042" t="str">
        <f>_xlfn.XLOOKUP(Table1[[#This Row],[Product_ID]],[1]!Table1[Product_ID],[1]!Table1[Category])</f>
        <v>Clothing</v>
      </c>
      <c r="G3042">
        <f>_xlfn.XLOOKUP(Table1[[#This Row],[Product_ID]],[1]!Table1[Product_ID],[1]!Table1[Unit_Price])</f>
        <v>3146</v>
      </c>
      <c r="H3042">
        <f>_xlfn.XLOOKUP(Table1[[#This Row],[Product_ID]],[1]!Table1[Product_ID],[1]!Table1[Cost])</f>
        <v>1573</v>
      </c>
      <c r="I3042">
        <v>5</v>
      </c>
      <c r="J3042">
        <v>5</v>
      </c>
      <c r="K3042">
        <f>Table1[[#This Row],[Quantity]]*Table1[[#This Row],[Unit_Price]]</f>
        <v>15730</v>
      </c>
      <c r="L3042">
        <f>Table1[[#This Row],[Quantity]]*Table1[[#This Row],[Cost]]</f>
        <v>7865</v>
      </c>
      <c r="M3042">
        <f>Table1[[#This Row],[Sales]]-Table1[[#This Row],[Total_Cost]]</f>
        <v>7865</v>
      </c>
      <c r="N3042" s="1">
        <f>Table1[[#This Row],[Profit]]/Table1[[#This Row],[Sales]]</f>
        <v>0.5</v>
      </c>
      <c r="O3042" t="str">
        <f>TEXT(Table1[[#This Row],[Order_Date]],"mmmm")</f>
        <v>September</v>
      </c>
      <c r="P3042">
        <f>YEAR(Table1[[#This Row],[Order_Date]])</f>
        <v>2024</v>
      </c>
      <c r="Q3042" t="str">
        <f>"Q"&amp;ROUNDUP(MONTH(Table1[[#This Row],[Order_Date]])/3,0)</f>
        <v>Q3</v>
      </c>
    </row>
    <row r="3043" spans="1:17" x14ac:dyDescent="0.25">
      <c r="A3043" t="s">
        <v>4812</v>
      </c>
      <c r="B3043" t="s">
        <v>208</v>
      </c>
      <c r="C3043" t="s">
        <v>436</v>
      </c>
      <c r="D3043" t="s">
        <v>195</v>
      </c>
      <c r="E3043" t="str">
        <f>_xlfn.XLOOKUP(Table1[[#This Row],[Product_ID]],[1]!Table1[Product_ID],[1]!Table1[Product_Name])</f>
        <v>Electronics Product 57</v>
      </c>
      <c r="F3043" t="str">
        <f>_xlfn.XLOOKUP(Table1[[#This Row],[Product_ID]],[1]!Table1[Product_ID],[1]!Table1[Category])</f>
        <v>Electronics</v>
      </c>
      <c r="G3043">
        <f>_xlfn.XLOOKUP(Table1[[#This Row],[Product_ID]],[1]!Table1[Product_ID],[1]!Table1[Unit_Price])</f>
        <v>26846</v>
      </c>
      <c r="H3043">
        <f>_xlfn.XLOOKUP(Table1[[#This Row],[Product_ID]],[1]!Table1[Product_ID],[1]!Table1[Cost])</f>
        <v>16107.6</v>
      </c>
      <c r="I3043">
        <v>5</v>
      </c>
      <c r="J3043">
        <v>0</v>
      </c>
      <c r="K3043">
        <f>Table1[[#This Row],[Quantity]]*Table1[[#This Row],[Unit_Price]]</f>
        <v>134230</v>
      </c>
      <c r="L3043">
        <f>Table1[[#This Row],[Quantity]]*Table1[[#This Row],[Cost]]</f>
        <v>80538</v>
      </c>
      <c r="M3043">
        <f>Table1[[#This Row],[Sales]]-Table1[[#This Row],[Total_Cost]]</f>
        <v>53692</v>
      </c>
      <c r="N3043" s="1">
        <f>Table1[[#This Row],[Profit]]/Table1[[#This Row],[Sales]]</f>
        <v>0.4</v>
      </c>
      <c r="O3043" t="str">
        <f>TEXT(Table1[[#This Row],[Order_Date]],"mmmm")</f>
        <v>December</v>
      </c>
      <c r="P3043">
        <f>YEAR(Table1[[#This Row],[Order_Date]])</f>
        <v>2025</v>
      </c>
      <c r="Q3043" t="str">
        <f>"Q"&amp;ROUNDUP(MONTH(Table1[[#This Row],[Order_Date]])/3,0)</f>
        <v>Q4</v>
      </c>
    </row>
    <row r="3044" spans="1:17" x14ac:dyDescent="0.25">
      <c r="A3044" t="s">
        <v>4813</v>
      </c>
      <c r="B3044" t="s">
        <v>721</v>
      </c>
      <c r="C3044" t="s">
        <v>4562</v>
      </c>
      <c r="D3044" t="s">
        <v>999</v>
      </c>
      <c r="E3044" t="str">
        <f>_xlfn.XLOOKUP(Table1[[#This Row],[Product_ID]],[1]!Table1[Product_ID],[1]!Table1[Product_Name])</f>
        <v>Beauty Product 51</v>
      </c>
      <c r="F3044" t="str">
        <f>_xlfn.XLOOKUP(Table1[[#This Row],[Product_ID]],[1]!Table1[Product_ID],[1]!Table1[Category])</f>
        <v>Beauty</v>
      </c>
      <c r="G3044">
        <f>_xlfn.XLOOKUP(Table1[[#This Row],[Product_ID]],[1]!Table1[Product_ID],[1]!Table1[Unit_Price])</f>
        <v>1507</v>
      </c>
      <c r="H3044">
        <f>_xlfn.XLOOKUP(Table1[[#This Row],[Product_ID]],[1]!Table1[Product_ID],[1]!Table1[Cost])</f>
        <v>753.5</v>
      </c>
      <c r="I3044">
        <v>2</v>
      </c>
      <c r="J3044">
        <v>5</v>
      </c>
      <c r="K3044">
        <f>Table1[[#This Row],[Quantity]]*Table1[[#This Row],[Unit_Price]]</f>
        <v>3014</v>
      </c>
      <c r="L3044">
        <f>Table1[[#This Row],[Quantity]]*Table1[[#This Row],[Cost]]</f>
        <v>1507</v>
      </c>
      <c r="M3044">
        <f>Table1[[#This Row],[Sales]]-Table1[[#This Row],[Total_Cost]]</f>
        <v>1507</v>
      </c>
      <c r="N3044" s="1">
        <f>Table1[[#This Row],[Profit]]/Table1[[#This Row],[Sales]]</f>
        <v>0.5</v>
      </c>
      <c r="O3044" t="str">
        <f>TEXT(Table1[[#This Row],[Order_Date]],"mmmm")</f>
        <v>October</v>
      </c>
      <c r="P3044">
        <f>YEAR(Table1[[#This Row],[Order_Date]])</f>
        <v>2024</v>
      </c>
      <c r="Q3044" t="str">
        <f>"Q"&amp;ROUNDUP(MONTH(Table1[[#This Row],[Order_Date]])/3,0)</f>
        <v>Q4</v>
      </c>
    </row>
    <row r="3045" spans="1:17" x14ac:dyDescent="0.25">
      <c r="A3045" t="s">
        <v>4814</v>
      </c>
      <c r="B3045" t="s">
        <v>730</v>
      </c>
      <c r="C3045" t="s">
        <v>62</v>
      </c>
      <c r="D3045" t="s">
        <v>146</v>
      </c>
      <c r="E3045" t="str">
        <f>_xlfn.XLOOKUP(Table1[[#This Row],[Product_ID]],[1]!Table1[Product_ID],[1]!Table1[Product_Name])</f>
        <v>Electronics Product 8</v>
      </c>
      <c r="F3045" t="str">
        <f>_xlfn.XLOOKUP(Table1[[#This Row],[Product_ID]],[1]!Table1[Product_ID],[1]!Table1[Category])</f>
        <v>Electronics</v>
      </c>
      <c r="G3045">
        <f>_xlfn.XLOOKUP(Table1[[#This Row],[Product_ID]],[1]!Table1[Product_ID],[1]!Table1[Unit_Price])</f>
        <v>41971</v>
      </c>
      <c r="H3045">
        <f>_xlfn.XLOOKUP(Table1[[#This Row],[Product_ID]],[1]!Table1[Product_ID],[1]!Table1[Cost])</f>
        <v>29379.7</v>
      </c>
      <c r="I3045">
        <v>5</v>
      </c>
      <c r="J3045">
        <v>0</v>
      </c>
      <c r="K3045">
        <f>Table1[[#This Row],[Quantity]]*Table1[[#This Row],[Unit_Price]]</f>
        <v>209855</v>
      </c>
      <c r="L3045">
        <f>Table1[[#This Row],[Quantity]]*Table1[[#This Row],[Cost]]</f>
        <v>146898.5</v>
      </c>
      <c r="M3045">
        <f>Table1[[#This Row],[Sales]]-Table1[[#This Row],[Total_Cost]]</f>
        <v>62956.5</v>
      </c>
      <c r="N3045" s="1">
        <f>Table1[[#This Row],[Profit]]/Table1[[#This Row],[Sales]]</f>
        <v>0.3</v>
      </c>
      <c r="O3045" t="str">
        <f>TEXT(Table1[[#This Row],[Order_Date]],"mmmm")</f>
        <v>March</v>
      </c>
      <c r="P3045">
        <f>YEAR(Table1[[#This Row],[Order_Date]])</f>
        <v>2024</v>
      </c>
      <c r="Q3045" t="str">
        <f>"Q"&amp;ROUNDUP(MONTH(Table1[[#This Row],[Order_Date]])/3,0)</f>
        <v>Q1</v>
      </c>
    </row>
    <row r="3046" spans="1:17" x14ac:dyDescent="0.25">
      <c r="A3046" t="s">
        <v>4815</v>
      </c>
      <c r="B3046" t="s">
        <v>1169</v>
      </c>
      <c r="C3046" t="s">
        <v>686</v>
      </c>
      <c r="D3046" t="s">
        <v>139</v>
      </c>
      <c r="E3046" t="str">
        <f>_xlfn.XLOOKUP(Table1[[#This Row],[Product_ID]],[1]!Table1[Product_ID],[1]!Table1[Product_Name])</f>
        <v>Clothing Product 53</v>
      </c>
      <c r="F3046" t="str">
        <f>_xlfn.XLOOKUP(Table1[[#This Row],[Product_ID]],[1]!Table1[Product_ID],[1]!Table1[Category])</f>
        <v>Clothing</v>
      </c>
      <c r="G3046">
        <f>_xlfn.XLOOKUP(Table1[[#This Row],[Product_ID]],[1]!Table1[Product_ID],[1]!Table1[Unit_Price])</f>
        <v>641</v>
      </c>
      <c r="H3046">
        <f>_xlfn.XLOOKUP(Table1[[#This Row],[Product_ID]],[1]!Table1[Product_ID],[1]!Table1[Cost])</f>
        <v>384.6</v>
      </c>
      <c r="I3046">
        <v>1</v>
      </c>
      <c r="J3046">
        <v>20</v>
      </c>
      <c r="K3046">
        <f>Table1[[#This Row],[Quantity]]*Table1[[#This Row],[Unit_Price]]</f>
        <v>641</v>
      </c>
      <c r="L3046">
        <f>Table1[[#This Row],[Quantity]]*Table1[[#This Row],[Cost]]</f>
        <v>384.6</v>
      </c>
      <c r="M3046">
        <f>Table1[[#This Row],[Sales]]-Table1[[#This Row],[Total_Cost]]</f>
        <v>256.39999999999998</v>
      </c>
      <c r="N3046" s="1">
        <f>Table1[[#This Row],[Profit]]/Table1[[#This Row],[Sales]]</f>
        <v>0.39999999999999997</v>
      </c>
      <c r="O3046" t="str">
        <f>TEXT(Table1[[#This Row],[Order_Date]],"mmmm")</f>
        <v>January</v>
      </c>
      <c r="P3046">
        <f>YEAR(Table1[[#This Row],[Order_Date]])</f>
        <v>2024</v>
      </c>
      <c r="Q3046" t="str">
        <f>"Q"&amp;ROUNDUP(MONTH(Table1[[#This Row],[Order_Date]])/3,0)</f>
        <v>Q1</v>
      </c>
    </row>
    <row r="3047" spans="1:17" x14ac:dyDescent="0.25">
      <c r="A3047" t="s">
        <v>4816</v>
      </c>
      <c r="B3047" t="s">
        <v>2828</v>
      </c>
      <c r="C3047" t="s">
        <v>403</v>
      </c>
      <c r="D3047" t="s">
        <v>100</v>
      </c>
      <c r="E3047" t="str">
        <f>_xlfn.XLOOKUP(Table1[[#This Row],[Product_ID]],[1]!Table1[Product_ID],[1]!Table1[Product_Name])</f>
        <v>Electronics Product 74</v>
      </c>
      <c r="F3047" t="str">
        <f>_xlfn.XLOOKUP(Table1[[#This Row],[Product_ID]],[1]!Table1[Product_ID],[1]!Table1[Category])</f>
        <v>Electronics</v>
      </c>
      <c r="G3047">
        <f>_xlfn.XLOOKUP(Table1[[#This Row],[Product_ID]],[1]!Table1[Product_ID],[1]!Table1[Unit_Price])</f>
        <v>20835</v>
      </c>
      <c r="H3047">
        <f>_xlfn.XLOOKUP(Table1[[#This Row],[Product_ID]],[1]!Table1[Product_ID],[1]!Table1[Cost])</f>
        <v>12501</v>
      </c>
      <c r="I3047">
        <v>4</v>
      </c>
      <c r="J3047">
        <v>20</v>
      </c>
      <c r="K3047">
        <f>Table1[[#This Row],[Quantity]]*Table1[[#This Row],[Unit_Price]]</f>
        <v>83340</v>
      </c>
      <c r="L3047">
        <f>Table1[[#This Row],[Quantity]]*Table1[[#This Row],[Cost]]</f>
        <v>50004</v>
      </c>
      <c r="M3047">
        <f>Table1[[#This Row],[Sales]]-Table1[[#This Row],[Total_Cost]]</f>
        <v>33336</v>
      </c>
      <c r="N3047" s="1">
        <f>Table1[[#This Row],[Profit]]/Table1[[#This Row],[Sales]]</f>
        <v>0.4</v>
      </c>
      <c r="O3047" t="str">
        <f>TEXT(Table1[[#This Row],[Order_Date]],"mmmm")</f>
        <v>August</v>
      </c>
      <c r="P3047">
        <f>YEAR(Table1[[#This Row],[Order_Date]])</f>
        <v>2024</v>
      </c>
      <c r="Q3047" t="str">
        <f>"Q"&amp;ROUNDUP(MONTH(Table1[[#This Row],[Order_Date]])/3,0)</f>
        <v>Q3</v>
      </c>
    </row>
    <row r="3048" spans="1:17" x14ac:dyDescent="0.25">
      <c r="A3048" t="s">
        <v>4817</v>
      </c>
      <c r="B3048" t="s">
        <v>2259</v>
      </c>
      <c r="C3048" t="s">
        <v>4541</v>
      </c>
      <c r="D3048" t="s">
        <v>313</v>
      </c>
      <c r="E3048" t="str">
        <f>_xlfn.XLOOKUP(Table1[[#This Row],[Product_ID]],[1]!Table1[Product_ID],[1]!Table1[Product_Name])</f>
        <v>Sports Product 44</v>
      </c>
      <c r="F3048" t="str">
        <f>_xlfn.XLOOKUP(Table1[[#This Row],[Product_ID]],[1]!Table1[Product_ID],[1]!Table1[Category])</f>
        <v>Sports</v>
      </c>
      <c r="G3048">
        <f>_xlfn.XLOOKUP(Table1[[#This Row],[Product_ID]],[1]!Table1[Product_ID],[1]!Table1[Unit_Price])</f>
        <v>5008</v>
      </c>
      <c r="H3048">
        <f>_xlfn.XLOOKUP(Table1[[#This Row],[Product_ID]],[1]!Table1[Product_ID],[1]!Table1[Cost])</f>
        <v>3505.6</v>
      </c>
      <c r="I3048">
        <v>1</v>
      </c>
      <c r="J3048">
        <v>0</v>
      </c>
      <c r="K3048">
        <f>Table1[[#This Row],[Quantity]]*Table1[[#This Row],[Unit_Price]]</f>
        <v>5008</v>
      </c>
      <c r="L3048">
        <f>Table1[[#This Row],[Quantity]]*Table1[[#This Row],[Cost]]</f>
        <v>3505.6</v>
      </c>
      <c r="M3048">
        <f>Table1[[#This Row],[Sales]]-Table1[[#This Row],[Total_Cost]]</f>
        <v>1502.4</v>
      </c>
      <c r="N3048" s="1">
        <f>Table1[[#This Row],[Profit]]/Table1[[#This Row],[Sales]]</f>
        <v>0.30000000000000004</v>
      </c>
      <c r="O3048" t="str">
        <f>TEXT(Table1[[#This Row],[Order_Date]],"mmmm")</f>
        <v>March</v>
      </c>
      <c r="P3048">
        <f>YEAR(Table1[[#This Row],[Order_Date]])</f>
        <v>2025</v>
      </c>
      <c r="Q3048" t="str">
        <f>"Q"&amp;ROUNDUP(MONTH(Table1[[#This Row],[Order_Date]])/3,0)</f>
        <v>Q1</v>
      </c>
    </row>
    <row r="3049" spans="1:17" x14ac:dyDescent="0.25">
      <c r="A3049" t="s">
        <v>4818</v>
      </c>
      <c r="B3049" t="s">
        <v>1869</v>
      </c>
      <c r="C3049" t="s">
        <v>66</v>
      </c>
      <c r="D3049" t="s">
        <v>297</v>
      </c>
      <c r="E3049" t="str">
        <f>_xlfn.XLOOKUP(Table1[[#This Row],[Product_ID]],[1]!Table1[Product_ID],[1]!Table1[Product_Name])</f>
        <v>Home &amp; Kitchen Product 64</v>
      </c>
      <c r="F3049" t="str">
        <f>_xlfn.XLOOKUP(Table1[[#This Row],[Product_ID]],[1]!Table1[Product_ID],[1]!Table1[Category])</f>
        <v>Home &amp; Kitchen</v>
      </c>
      <c r="G3049">
        <f>_xlfn.XLOOKUP(Table1[[#This Row],[Product_ID]],[1]!Table1[Product_ID],[1]!Table1[Unit_Price])</f>
        <v>8274</v>
      </c>
      <c r="H3049">
        <f>_xlfn.XLOOKUP(Table1[[#This Row],[Product_ID]],[1]!Table1[Product_ID],[1]!Table1[Cost])</f>
        <v>5791.8</v>
      </c>
      <c r="I3049">
        <v>5</v>
      </c>
      <c r="J3049">
        <v>0</v>
      </c>
      <c r="K3049">
        <f>Table1[[#This Row],[Quantity]]*Table1[[#This Row],[Unit_Price]]</f>
        <v>41370</v>
      </c>
      <c r="L3049">
        <f>Table1[[#This Row],[Quantity]]*Table1[[#This Row],[Cost]]</f>
        <v>28959</v>
      </c>
      <c r="M3049">
        <f>Table1[[#This Row],[Sales]]-Table1[[#This Row],[Total_Cost]]</f>
        <v>12411</v>
      </c>
      <c r="N3049" s="1">
        <f>Table1[[#This Row],[Profit]]/Table1[[#This Row],[Sales]]</f>
        <v>0.3</v>
      </c>
      <c r="O3049" t="str">
        <f>TEXT(Table1[[#This Row],[Order_Date]],"mmmm")</f>
        <v>August</v>
      </c>
      <c r="P3049">
        <f>YEAR(Table1[[#This Row],[Order_Date]])</f>
        <v>2024</v>
      </c>
      <c r="Q3049" t="str">
        <f>"Q"&amp;ROUNDUP(MONTH(Table1[[#This Row],[Order_Date]])/3,0)</f>
        <v>Q3</v>
      </c>
    </row>
    <row r="3050" spans="1:17" x14ac:dyDescent="0.25">
      <c r="A3050" t="s">
        <v>4819</v>
      </c>
      <c r="B3050" t="s">
        <v>1322</v>
      </c>
      <c r="C3050" t="s">
        <v>637</v>
      </c>
      <c r="D3050" t="s">
        <v>175</v>
      </c>
      <c r="E3050" t="str">
        <f>_xlfn.XLOOKUP(Table1[[#This Row],[Product_ID]],[1]!Table1[Product_ID],[1]!Table1[Product_Name])</f>
        <v>Clothing Product 49</v>
      </c>
      <c r="F3050" t="str">
        <f>_xlfn.XLOOKUP(Table1[[#This Row],[Product_ID]],[1]!Table1[Product_ID],[1]!Table1[Category])</f>
        <v>Clothing</v>
      </c>
      <c r="G3050">
        <f>_xlfn.XLOOKUP(Table1[[#This Row],[Product_ID]],[1]!Table1[Product_ID],[1]!Table1[Unit_Price])</f>
        <v>4071</v>
      </c>
      <c r="H3050">
        <f>_xlfn.XLOOKUP(Table1[[#This Row],[Product_ID]],[1]!Table1[Product_ID],[1]!Table1[Cost])</f>
        <v>2442.6</v>
      </c>
      <c r="I3050">
        <v>3</v>
      </c>
      <c r="J3050">
        <v>5</v>
      </c>
      <c r="K3050">
        <f>Table1[[#This Row],[Quantity]]*Table1[[#This Row],[Unit_Price]]</f>
        <v>12213</v>
      </c>
      <c r="L3050">
        <f>Table1[[#This Row],[Quantity]]*Table1[[#This Row],[Cost]]</f>
        <v>7327.7999999999993</v>
      </c>
      <c r="M3050">
        <f>Table1[[#This Row],[Sales]]-Table1[[#This Row],[Total_Cost]]</f>
        <v>4885.2000000000007</v>
      </c>
      <c r="N3050" s="1">
        <f>Table1[[#This Row],[Profit]]/Table1[[#This Row],[Sales]]</f>
        <v>0.40000000000000008</v>
      </c>
      <c r="O3050" t="str">
        <f>TEXT(Table1[[#This Row],[Order_Date]],"mmmm")</f>
        <v>July</v>
      </c>
      <c r="P3050">
        <f>YEAR(Table1[[#This Row],[Order_Date]])</f>
        <v>2024</v>
      </c>
      <c r="Q3050" t="str">
        <f>"Q"&amp;ROUNDUP(MONTH(Table1[[#This Row],[Order_Date]])/3,0)</f>
        <v>Q3</v>
      </c>
    </row>
    <row r="3051" spans="1:17" x14ac:dyDescent="0.25">
      <c r="A3051" t="s">
        <v>4820</v>
      </c>
      <c r="B3051" t="s">
        <v>438</v>
      </c>
      <c r="C3051" t="s">
        <v>1950</v>
      </c>
      <c r="D3051" t="s">
        <v>29</v>
      </c>
      <c r="E3051" t="str">
        <f>_xlfn.XLOOKUP(Table1[[#This Row],[Product_ID]],[1]!Table1[Product_ID],[1]!Table1[Product_Name])</f>
        <v>Beauty Product 18</v>
      </c>
      <c r="F3051" t="str">
        <f>_xlfn.XLOOKUP(Table1[[#This Row],[Product_ID]],[1]!Table1[Product_ID],[1]!Table1[Category])</f>
        <v>Beauty</v>
      </c>
      <c r="G3051">
        <f>_xlfn.XLOOKUP(Table1[[#This Row],[Product_ID]],[1]!Table1[Product_ID],[1]!Table1[Unit_Price])</f>
        <v>3985</v>
      </c>
      <c r="H3051">
        <f>_xlfn.XLOOKUP(Table1[[#This Row],[Product_ID]],[1]!Table1[Product_ID],[1]!Table1[Cost])</f>
        <v>2789.5</v>
      </c>
      <c r="I3051">
        <v>4</v>
      </c>
      <c r="J3051">
        <v>20</v>
      </c>
      <c r="K3051">
        <f>Table1[[#This Row],[Quantity]]*Table1[[#This Row],[Unit_Price]]</f>
        <v>15940</v>
      </c>
      <c r="L3051">
        <f>Table1[[#This Row],[Quantity]]*Table1[[#This Row],[Cost]]</f>
        <v>11158</v>
      </c>
      <c r="M3051">
        <f>Table1[[#This Row],[Sales]]-Table1[[#This Row],[Total_Cost]]</f>
        <v>4782</v>
      </c>
      <c r="N3051" s="1">
        <f>Table1[[#This Row],[Profit]]/Table1[[#This Row],[Sales]]</f>
        <v>0.3</v>
      </c>
      <c r="O3051" t="str">
        <f>TEXT(Table1[[#This Row],[Order_Date]],"mmmm")</f>
        <v>October</v>
      </c>
      <c r="P3051">
        <f>YEAR(Table1[[#This Row],[Order_Date]])</f>
        <v>2024</v>
      </c>
      <c r="Q3051" t="str">
        <f>"Q"&amp;ROUNDUP(MONTH(Table1[[#This Row],[Order_Date]])/3,0)</f>
        <v>Q4</v>
      </c>
    </row>
    <row r="3052" spans="1:17" x14ac:dyDescent="0.25">
      <c r="A3052" t="s">
        <v>4821</v>
      </c>
      <c r="B3052" t="s">
        <v>1036</v>
      </c>
      <c r="C3052" t="s">
        <v>4822</v>
      </c>
      <c r="D3052" t="s">
        <v>327</v>
      </c>
      <c r="E3052" t="str">
        <f>_xlfn.XLOOKUP(Table1[[#This Row],[Product_ID]],[1]!Table1[Product_ID],[1]!Table1[Product_Name])</f>
        <v>Electronics Product 55</v>
      </c>
      <c r="F3052" t="str">
        <f>_xlfn.XLOOKUP(Table1[[#This Row],[Product_ID]],[1]!Table1[Product_ID],[1]!Table1[Category])</f>
        <v>Electronics</v>
      </c>
      <c r="G3052">
        <f>_xlfn.XLOOKUP(Table1[[#This Row],[Product_ID]],[1]!Table1[Product_ID],[1]!Table1[Unit_Price])</f>
        <v>6621</v>
      </c>
      <c r="H3052">
        <f>_xlfn.XLOOKUP(Table1[[#This Row],[Product_ID]],[1]!Table1[Product_ID],[1]!Table1[Cost])</f>
        <v>3972.6</v>
      </c>
      <c r="I3052">
        <v>1</v>
      </c>
      <c r="J3052">
        <v>10</v>
      </c>
      <c r="K3052">
        <f>Table1[[#This Row],[Quantity]]*Table1[[#This Row],[Unit_Price]]</f>
        <v>6621</v>
      </c>
      <c r="L3052">
        <f>Table1[[#This Row],[Quantity]]*Table1[[#This Row],[Cost]]</f>
        <v>3972.6</v>
      </c>
      <c r="M3052">
        <f>Table1[[#This Row],[Sales]]-Table1[[#This Row],[Total_Cost]]</f>
        <v>2648.4</v>
      </c>
      <c r="N3052" s="1">
        <f>Table1[[#This Row],[Profit]]/Table1[[#This Row],[Sales]]</f>
        <v>0.4</v>
      </c>
      <c r="O3052" t="str">
        <f>TEXT(Table1[[#This Row],[Order_Date]],"mmmm")</f>
        <v>February</v>
      </c>
      <c r="P3052">
        <f>YEAR(Table1[[#This Row],[Order_Date]])</f>
        <v>2025</v>
      </c>
      <c r="Q3052" t="str">
        <f>"Q"&amp;ROUNDUP(MONTH(Table1[[#This Row],[Order_Date]])/3,0)</f>
        <v>Q1</v>
      </c>
    </row>
    <row r="3053" spans="1:17" x14ac:dyDescent="0.25">
      <c r="A3053" t="s">
        <v>4823</v>
      </c>
      <c r="B3053" t="s">
        <v>864</v>
      </c>
      <c r="C3053" t="s">
        <v>4136</v>
      </c>
      <c r="D3053" t="s">
        <v>96</v>
      </c>
      <c r="E3053" t="str">
        <f>_xlfn.XLOOKUP(Table1[[#This Row],[Product_ID]],[1]!Table1[Product_ID],[1]!Table1[Product_Name])</f>
        <v>Electronics Product 91</v>
      </c>
      <c r="F3053" t="str">
        <f>_xlfn.XLOOKUP(Table1[[#This Row],[Product_ID]],[1]!Table1[Product_ID],[1]!Table1[Category])</f>
        <v>Electronics</v>
      </c>
      <c r="G3053">
        <f>_xlfn.XLOOKUP(Table1[[#This Row],[Product_ID]],[1]!Table1[Product_ID],[1]!Table1[Unit_Price])</f>
        <v>45348</v>
      </c>
      <c r="H3053">
        <f>_xlfn.XLOOKUP(Table1[[#This Row],[Product_ID]],[1]!Table1[Product_ID],[1]!Table1[Cost])</f>
        <v>27208.799999999999</v>
      </c>
      <c r="I3053">
        <v>4</v>
      </c>
      <c r="J3053">
        <v>0</v>
      </c>
      <c r="K3053">
        <f>Table1[[#This Row],[Quantity]]*Table1[[#This Row],[Unit_Price]]</f>
        <v>181392</v>
      </c>
      <c r="L3053">
        <f>Table1[[#This Row],[Quantity]]*Table1[[#This Row],[Cost]]</f>
        <v>108835.2</v>
      </c>
      <c r="M3053">
        <f>Table1[[#This Row],[Sales]]-Table1[[#This Row],[Total_Cost]]</f>
        <v>72556.800000000003</v>
      </c>
      <c r="N3053" s="1">
        <f>Table1[[#This Row],[Profit]]/Table1[[#This Row],[Sales]]</f>
        <v>0.4</v>
      </c>
      <c r="O3053" t="str">
        <f>TEXT(Table1[[#This Row],[Order_Date]],"mmmm")</f>
        <v>December</v>
      </c>
      <c r="P3053">
        <f>YEAR(Table1[[#This Row],[Order_Date]])</f>
        <v>2024</v>
      </c>
      <c r="Q3053" t="str">
        <f>"Q"&amp;ROUNDUP(MONTH(Table1[[#This Row],[Order_Date]])/3,0)</f>
        <v>Q4</v>
      </c>
    </row>
    <row r="3054" spans="1:17" x14ac:dyDescent="0.25">
      <c r="A3054" t="s">
        <v>4824</v>
      </c>
      <c r="B3054" t="s">
        <v>2310</v>
      </c>
      <c r="C3054" t="s">
        <v>4825</v>
      </c>
      <c r="D3054" t="s">
        <v>598</v>
      </c>
      <c r="E3054" t="str">
        <f>_xlfn.XLOOKUP(Table1[[#This Row],[Product_ID]],[1]!Table1[Product_ID],[1]!Table1[Product_Name])</f>
        <v>Clothing Product 84</v>
      </c>
      <c r="F3054" t="str">
        <f>_xlfn.XLOOKUP(Table1[[#This Row],[Product_ID]],[1]!Table1[Product_ID],[1]!Table1[Category])</f>
        <v>Clothing</v>
      </c>
      <c r="G3054">
        <f>_xlfn.XLOOKUP(Table1[[#This Row],[Product_ID]],[1]!Table1[Product_ID],[1]!Table1[Unit_Price])</f>
        <v>3921</v>
      </c>
      <c r="H3054">
        <f>_xlfn.XLOOKUP(Table1[[#This Row],[Product_ID]],[1]!Table1[Product_ID],[1]!Table1[Cost])</f>
        <v>2352.6</v>
      </c>
      <c r="I3054">
        <v>3</v>
      </c>
      <c r="J3054">
        <v>10</v>
      </c>
      <c r="K3054">
        <f>Table1[[#This Row],[Quantity]]*Table1[[#This Row],[Unit_Price]]</f>
        <v>11763</v>
      </c>
      <c r="L3054">
        <f>Table1[[#This Row],[Quantity]]*Table1[[#This Row],[Cost]]</f>
        <v>7057.7999999999993</v>
      </c>
      <c r="M3054">
        <f>Table1[[#This Row],[Sales]]-Table1[[#This Row],[Total_Cost]]</f>
        <v>4705.2000000000007</v>
      </c>
      <c r="N3054" s="1">
        <f>Table1[[#This Row],[Profit]]/Table1[[#This Row],[Sales]]</f>
        <v>0.40000000000000008</v>
      </c>
      <c r="O3054" t="str">
        <f>TEXT(Table1[[#This Row],[Order_Date]],"mmmm")</f>
        <v>October</v>
      </c>
      <c r="P3054">
        <f>YEAR(Table1[[#This Row],[Order_Date]])</f>
        <v>2024</v>
      </c>
      <c r="Q3054" t="str">
        <f>"Q"&amp;ROUNDUP(MONTH(Table1[[#This Row],[Order_Date]])/3,0)</f>
        <v>Q4</v>
      </c>
    </row>
    <row r="3055" spans="1:17" x14ac:dyDescent="0.25">
      <c r="A3055" t="s">
        <v>4826</v>
      </c>
      <c r="B3055" t="s">
        <v>1305</v>
      </c>
      <c r="C3055" t="s">
        <v>3093</v>
      </c>
      <c r="D3055" t="s">
        <v>100</v>
      </c>
      <c r="E3055" t="str">
        <f>_xlfn.XLOOKUP(Table1[[#This Row],[Product_ID]],[1]!Table1[Product_ID],[1]!Table1[Product_Name])</f>
        <v>Electronics Product 74</v>
      </c>
      <c r="F3055" t="str">
        <f>_xlfn.XLOOKUP(Table1[[#This Row],[Product_ID]],[1]!Table1[Product_ID],[1]!Table1[Category])</f>
        <v>Electronics</v>
      </c>
      <c r="G3055">
        <f>_xlfn.XLOOKUP(Table1[[#This Row],[Product_ID]],[1]!Table1[Product_ID],[1]!Table1[Unit_Price])</f>
        <v>20835</v>
      </c>
      <c r="H3055">
        <f>_xlfn.XLOOKUP(Table1[[#This Row],[Product_ID]],[1]!Table1[Product_ID],[1]!Table1[Cost])</f>
        <v>12501</v>
      </c>
      <c r="I3055">
        <v>1</v>
      </c>
      <c r="J3055">
        <v>0</v>
      </c>
      <c r="K3055">
        <f>Table1[[#This Row],[Quantity]]*Table1[[#This Row],[Unit_Price]]</f>
        <v>20835</v>
      </c>
      <c r="L3055">
        <f>Table1[[#This Row],[Quantity]]*Table1[[#This Row],[Cost]]</f>
        <v>12501</v>
      </c>
      <c r="M3055">
        <f>Table1[[#This Row],[Sales]]-Table1[[#This Row],[Total_Cost]]</f>
        <v>8334</v>
      </c>
      <c r="N3055" s="1">
        <f>Table1[[#This Row],[Profit]]/Table1[[#This Row],[Sales]]</f>
        <v>0.4</v>
      </c>
      <c r="O3055" t="str">
        <f>TEXT(Table1[[#This Row],[Order_Date]],"mmmm")</f>
        <v>August</v>
      </c>
      <c r="P3055">
        <f>YEAR(Table1[[#This Row],[Order_Date]])</f>
        <v>2024</v>
      </c>
      <c r="Q3055" t="str">
        <f>"Q"&amp;ROUNDUP(MONTH(Table1[[#This Row],[Order_Date]])/3,0)</f>
        <v>Q3</v>
      </c>
    </row>
    <row r="3056" spans="1:17" x14ac:dyDescent="0.25">
      <c r="A3056" t="s">
        <v>4827</v>
      </c>
      <c r="B3056" t="s">
        <v>2763</v>
      </c>
      <c r="C3056" t="s">
        <v>895</v>
      </c>
      <c r="D3056" t="s">
        <v>542</v>
      </c>
      <c r="E3056" t="str">
        <f>_xlfn.XLOOKUP(Table1[[#This Row],[Product_ID]],[1]!Table1[Product_ID],[1]!Table1[Product_Name])</f>
        <v>Home &amp; Kitchen Product 78</v>
      </c>
      <c r="F3056" t="str">
        <f>_xlfn.XLOOKUP(Table1[[#This Row],[Product_ID]],[1]!Table1[Product_ID],[1]!Table1[Category])</f>
        <v>Home &amp; Kitchen</v>
      </c>
      <c r="G3056">
        <f>_xlfn.XLOOKUP(Table1[[#This Row],[Product_ID]],[1]!Table1[Product_ID],[1]!Table1[Unit_Price])</f>
        <v>700</v>
      </c>
      <c r="H3056">
        <f>_xlfn.XLOOKUP(Table1[[#This Row],[Product_ID]],[1]!Table1[Product_ID],[1]!Table1[Cost])</f>
        <v>420</v>
      </c>
      <c r="I3056">
        <v>3</v>
      </c>
      <c r="J3056">
        <v>20</v>
      </c>
      <c r="K3056">
        <f>Table1[[#This Row],[Quantity]]*Table1[[#This Row],[Unit_Price]]</f>
        <v>2100</v>
      </c>
      <c r="L3056">
        <f>Table1[[#This Row],[Quantity]]*Table1[[#This Row],[Cost]]</f>
        <v>1260</v>
      </c>
      <c r="M3056">
        <f>Table1[[#This Row],[Sales]]-Table1[[#This Row],[Total_Cost]]</f>
        <v>840</v>
      </c>
      <c r="N3056" s="1">
        <f>Table1[[#This Row],[Profit]]/Table1[[#This Row],[Sales]]</f>
        <v>0.4</v>
      </c>
      <c r="O3056" t="str">
        <f>TEXT(Table1[[#This Row],[Order_Date]],"mmmm")</f>
        <v>September</v>
      </c>
      <c r="P3056">
        <f>YEAR(Table1[[#This Row],[Order_Date]])</f>
        <v>2024</v>
      </c>
      <c r="Q3056" t="str">
        <f>"Q"&amp;ROUNDUP(MONTH(Table1[[#This Row],[Order_Date]])/3,0)</f>
        <v>Q3</v>
      </c>
    </row>
    <row r="3057" spans="1:17" x14ac:dyDescent="0.25">
      <c r="A3057" t="s">
        <v>4828</v>
      </c>
      <c r="B3057" t="s">
        <v>3320</v>
      </c>
      <c r="C3057" t="s">
        <v>1840</v>
      </c>
      <c r="D3057" t="s">
        <v>175</v>
      </c>
      <c r="E3057" t="str">
        <f>_xlfn.XLOOKUP(Table1[[#This Row],[Product_ID]],[1]!Table1[Product_ID],[1]!Table1[Product_Name])</f>
        <v>Clothing Product 49</v>
      </c>
      <c r="F3057" t="str">
        <f>_xlfn.XLOOKUP(Table1[[#This Row],[Product_ID]],[1]!Table1[Product_ID],[1]!Table1[Category])</f>
        <v>Clothing</v>
      </c>
      <c r="G3057">
        <f>_xlfn.XLOOKUP(Table1[[#This Row],[Product_ID]],[1]!Table1[Product_ID],[1]!Table1[Unit_Price])</f>
        <v>4071</v>
      </c>
      <c r="H3057">
        <f>_xlfn.XLOOKUP(Table1[[#This Row],[Product_ID]],[1]!Table1[Product_ID],[1]!Table1[Cost])</f>
        <v>2442.6</v>
      </c>
      <c r="I3057">
        <v>3</v>
      </c>
      <c r="J3057">
        <v>5</v>
      </c>
      <c r="K3057">
        <f>Table1[[#This Row],[Quantity]]*Table1[[#This Row],[Unit_Price]]</f>
        <v>12213</v>
      </c>
      <c r="L3057">
        <f>Table1[[#This Row],[Quantity]]*Table1[[#This Row],[Cost]]</f>
        <v>7327.7999999999993</v>
      </c>
      <c r="M3057">
        <f>Table1[[#This Row],[Sales]]-Table1[[#This Row],[Total_Cost]]</f>
        <v>4885.2000000000007</v>
      </c>
      <c r="N3057" s="1">
        <f>Table1[[#This Row],[Profit]]/Table1[[#This Row],[Sales]]</f>
        <v>0.40000000000000008</v>
      </c>
      <c r="O3057" t="str">
        <f>TEXT(Table1[[#This Row],[Order_Date]],"mmmm")</f>
        <v>August</v>
      </c>
      <c r="P3057">
        <f>YEAR(Table1[[#This Row],[Order_Date]])</f>
        <v>2025</v>
      </c>
      <c r="Q3057" t="str">
        <f>"Q"&amp;ROUNDUP(MONTH(Table1[[#This Row],[Order_Date]])/3,0)</f>
        <v>Q3</v>
      </c>
    </row>
    <row r="3058" spans="1:17" x14ac:dyDescent="0.25">
      <c r="A3058" t="s">
        <v>4829</v>
      </c>
      <c r="B3058" t="s">
        <v>2601</v>
      </c>
      <c r="C3058" t="s">
        <v>2984</v>
      </c>
      <c r="D3058" t="s">
        <v>409</v>
      </c>
      <c r="E3058" t="str">
        <f>_xlfn.XLOOKUP(Table1[[#This Row],[Product_ID]],[1]!Table1[Product_ID],[1]!Table1[Product_Name])</f>
        <v>Home &amp; Kitchen Product 68</v>
      </c>
      <c r="F3058" t="str">
        <f>_xlfn.XLOOKUP(Table1[[#This Row],[Product_ID]],[1]!Table1[Product_ID],[1]!Table1[Category])</f>
        <v>Home &amp; Kitchen</v>
      </c>
      <c r="G3058">
        <f>_xlfn.XLOOKUP(Table1[[#This Row],[Product_ID]],[1]!Table1[Product_ID],[1]!Table1[Unit_Price])</f>
        <v>7252</v>
      </c>
      <c r="H3058">
        <f>_xlfn.XLOOKUP(Table1[[#This Row],[Product_ID]],[1]!Table1[Product_ID],[1]!Table1[Cost])</f>
        <v>3626</v>
      </c>
      <c r="I3058">
        <v>3</v>
      </c>
      <c r="J3058">
        <v>20</v>
      </c>
      <c r="K3058">
        <f>Table1[[#This Row],[Quantity]]*Table1[[#This Row],[Unit_Price]]</f>
        <v>21756</v>
      </c>
      <c r="L3058">
        <f>Table1[[#This Row],[Quantity]]*Table1[[#This Row],[Cost]]</f>
        <v>10878</v>
      </c>
      <c r="M3058">
        <f>Table1[[#This Row],[Sales]]-Table1[[#This Row],[Total_Cost]]</f>
        <v>10878</v>
      </c>
      <c r="N3058" s="1">
        <f>Table1[[#This Row],[Profit]]/Table1[[#This Row],[Sales]]</f>
        <v>0.5</v>
      </c>
      <c r="O3058" t="str">
        <f>TEXT(Table1[[#This Row],[Order_Date]],"mmmm")</f>
        <v>April</v>
      </c>
      <c r="P3058">
        <f>YEAR(Table1[[#This Row],[Order_Date]])</f>
        <v>2025</v>
      </c>
      <c r="Q3058" t="str">
        <f>"Q"&amp;ROUNDUP(MONTH(Table1[[#This Row],[Order_Date]])/3,0)</f>
        <v>Q2</v>
      </c>
    </row>
    <row r="3059" spans="1:17" x14ac:dyDescent="0.25">
      <c r="A3059" t="s">
        <v>4830</v>
      </c>
      <c r="B3059" t="s">
        <v>1620</v>
      </c>
      <c r="C3059" t="s">
        <v>4831</v>
      </c>
      <c r="D3059" t="s">
        <v>244</v>
      </c>
      <c r="E3059" t="str">
        <f>_xlfn.XLOOKUP(Table1[[#This Row],[Product_ID]],[1]!Table1[Product_ID],[1]!Table1[Product_Name])</f>
        <v>Beauty Product 100</v>
      </c>
      <c r="F3059" t="str">
        <f>_xlfn.XLOOKUP(Table1[[#This Row],[Product_ID]],[1]!Table1[Product_ID],[1]!Table1[Category])</f>
        <v>Beauty</v>
      </c>
      <c r="G3059">
        <f>_xlfn.XLOOKUP(Table1[[#This Row],[Product_ID]],[1]!Table1[Product_ID],[1]!Table1[Unit_Price])</f>
        <v>2523</v>
      </c>
      <c r="H3059">
        <f>_xlfn.XLOOKUP(Table1[[#This Row],[Product_ID]],[1]!Table1[Product_ID],[1]!Table1[Cost])</f>
        <v>1766.1</v>
      </c>
      <c r="I3059">
        <v>4</v>
      </c>
      <c r="J3059">
        <v>10</v>
      </c>
      <c r="K3059">
        <f>Table1[[#This Row],[Quantity]]*Table1[[#This Row],[Unit_Price]]</f>
        <v>10092</v>
      </c>
      <c r="L3059">
        <f>Table1[[#This Row],[Quantity]]*Table1[[#This Row],[Cost]]</f>
        <v>7064.4</v>
      </c>
      <c r="M3059">
        <f>Table1[[#This Row],[Sales]]-Table1[[#This Row],[Total_Cost]]</f>
        <v>3027.6000000000004</v>
      </c>
      <c r="N3059" s="1">
        <f>Table1[[#This Row],[Profit]]/Table1[[#This Row],[Sales]]</f>
        <v>0.30000000000000004</v>
      </c>
      <c r="O3059" t="str">
        <f>TEXT(Table1[[#This Row],[Order_Date]],"mmmm")</f>
        <v>June</v>
      </c>
      <c r="P3059">
        <f>YEAR(Table1[[#This Row],[Order_Date]])</f>
        <v>2024</v>
      </c>
      <c r="Q3059" t="str">
        <f>"Q"&amp;ROUNDUP(MONTH(Table1[[#This Row],[Order_Date]])/3,0)</f>
        <v>Q2</v>
      </c>
    </row>
    <row r="3060" spans="1:17" x14ac:dyDescent="0.25">
      <c r="A3060" t="s">
        <v>4832</v>
      </c>
      <c r="B3060" t="s">
        <v>1878</v>
      </c>
      <c r="C3060" t="s">
        <v>1711</v>
      </c>
      <c r="D3060" t="s">
        <v>753</v>
      </c>
      <c r="E3060" t="str">
        <f>_xlfn.XLOOKUP(Table1[[#This Row],[Product_ID]],[1]!Table1[Product_ID],[1]!Table1[Product_Name])</f>
        <v>Beauty Product 73</v>
      </c>
      <c r="F3060" t="str">
        <f>_xlfn.XLOOKUP(Table1[[#This Row],[Product_ID]],[1]!Table1[Product_ID],[1]!Table1[Category])</f>
        <v>Beauty</v>
      </c>
      <c r="G3060">
        <f>_xlfn.XLOOKUP(Table1[[#This Row],[Product_ID]],[1]!Table1[Product_ID],[1]!Table1[Unit_Price])</f>
        <v>626</v>
      </c>
      <c r="H3060">
        <f>_xlfn.XLOOKUP(Table1[[#This Row],[Product_ID]],[1]!Table1[Product_ID],[1]!Table1[Cost])</f>
        <v>438.2</v>
      </c>
      <c r="I3060">
        <v>3</v>
      </c>
      <c r="J3060">
        <v>5</v>
      </c>
      <c r="K3060">
        <f>Table1[[#This Row],[Quantity]]*Table1[[#This Row],[Unit_Price]]</f>
        <v>1878</v>
      </c>
      <c r="L3060">
        <f>Table1[[#This Row],[Quantity]]*Table1[[#This Row],[Cost]]</f>
        <v>1314.6</v>
      </c>
      <c r="M3060">
        <f>Table1[[#This Row],[Sales]]-Table1[[#This Row],[Total_Cost]]</f>
        <v>563.40000000000009</v>
      </c>
      <c r="N3060" s="1">
        <f>Table1[[#This Row],[Profit]]/Table1[[#This Row],[Sales]]</f>
        <v>0.30000000000000004</v>
      </c>
      <c r="O3060" t="str">
        <f>TEXT(Table1[[#This Row],[Order_Date]],"mmmm")</f>
        <v>January</v>
      </c>
      <c r="P3060">
        <f>YEAR(Table1[[#This Row],[Order_Date]])</f>
        <v>2024</v>
      </c>
      <c r="Q3060" t="str">
        <f>"Q"&amp;ROUNDUP(MONTH(Table1[[#This Row],[Order_Date]])/3,0)</f>
        <v>Q1</v>
      </c>
    </row>
    <row r="3061" spans="1:17" x14ac:dyDescent="0.25">
      <c r="A3061" t="s">
        <v>4833</v>
      </c>
      <c r="B3061" t="s">
        <v>3923</v>
      </c>
      <c r="C3061" t="s">
        <v>2745</v>
      </c>
      <c r="D3061" t="s">
        <v>41</v>
      </c>
      <c r="E3061" t="str">
        <f>_xlfn.XLOOKUP(Table1[[#This Row],[Product_ID]],[1]!Table1[Product_ID],[1]!Table1[Product_Name])</f>
        <v>Clothing Product 86</v>
      </c>
      <c r="F3061" t="str">
        <f>_xlfn.XLOOKUP(Table1[[#This Row],[Product_ID]],[1]!Table1[Product_ID],[1]!Table1[Category])</f>
        <v>Clothing</v>
      </c>
      <c r="G3061">
        <f>_xlfn.XLOOKUP(Table1[[#This Row],[Product_ID]],[1]!Table1[Product_ID],[1]!Table1[Unit_Price])</f>
        <v>3333</v>
      </c>
      <c r="H3061">
        <f>_xlfn.XLOOKUP(Table1[[#This Row],[Product_ID]],[1]!Table1[Product_ID],[1]!Table1[Cost])</f>
        <v>2333.1</v>
      </c>
      <c r="I3061">
        <v>5</v>
      </c>
      <c r="J3061">
        <v>0</v>
      </c>
      <c r="K3061">
        <f>Table1[[#This Row],[Quantity]]*Table1[[#This Row],[Unit_Price]]</f>
        <v>16665</v>
      </c>
      <c r="L3061">
        <f>Table1[[#This Row],[Quantity]]*Table1[[#This Row],[Cost]]</f>
        <v>11665.5</v>
      </c>
      <c r="M3061">
        <f>Table1[[#This Row],[Sales]]-Table1[[#This Row],[Total_Cost]]</f>
        <v>4999.5</v>
      </c>
      <c r="N3061" s="1">
        <f>Table1[[#This Row],[Profit]]/Table1[[#This Row],[Sales]]</f>
        <v>0.3</v>
      </c>
      <c r="O3061" t="str">
        <f>TEXT(Table1[[#This Row],[Order_Date]],"mmmm")</f>
        <v>October</v>
      </c>
      <c r="P3061">
        <f>YEAR(Table1[[#This Row],[Order_Date]])</f>
        <v>2025</v>
      </c>
      <c r="Q3061" t="str">
        <f>"Q"&amp;ROUNDUP(MONTH(Table1[[#This Row],[Order_Date]])/3,0)</f>
        <v>Q4</v>
      </c>
    </row>
    <row r="3062" spans="1:17" x14ac:dyDescent="0.25">
      <c r="A3062" t="s">
        <v>4834</v>
      </c>
      <c r="B3062" t="s">
        <v>155</v>
      </c>
      <c r="C3062" t="s">
        <v>3458</v>
      </c>
      <c r="D3062" t="s">
        <v>366</v>
      </c>
      <c r="E3062" t="str">
        <f>_xlfn.XLOOKUP(Table1[[#This Row],[Product_ID]],[1]!Table1[Product_ID],[1]!Table1[Product_Name])</f>
        <v>Home &amp; Kitchen Product 93</v>
      </c>
      <c r="F3062" t="str">
        <f>_xlfn.XLOOKUP(Table1[[#This Row],[Product_ID]],[1]!Table1[Product_ID],[1]!Table1[Category])</f>
        <v>Home &amp; Kitchen</v>
      </c>
      <c r="G3062">
        <f>_xlfn.XLOOKUP(Table1[[#This Row],[Product_ID]],[1]!Table1[Product_ID],[1]!Table1[Unit_Price])</f>
        <v>10597</v>
      </c>
      <c r="H3062">
        <f>_xlfn.XLOOKUP(Table1[[#This Row],[Product_ID]],[1]!Table1[Product_ID],[1]!Table1[Cost])</f>
        <v>5298.5</v>
      </c>
      <c r="I3062">
        <v>1</v>
      </c>
      <c r="J3062">
        <v>5</v>
      </c>
      <c r="K3062">
        <f>Table1[[#This Row],[Quantity]]*Table1[[#This Row],[Unit_Price]]</f>
        <v>10597</v>
      </c>
      <c r="L3062">
        <f>Table1[[#This Row],[Quantity]]*Table1[[#This Row],[Cost]]</f>
        <v>5298.5</v>
      </c>
      <c r="M3062">
        <f>Table1[[#This Row],[Sales]]-Table1[[#This Row],[Total_Cost]]</f>
        <v>5298.5</v>
      </c>
      <c r="N3062" s="1">
        <f>Table1[[#This Row],[Profit]]/Table1[[#This Row],[Sales]]</f>
        <v>0.5</v>
      </c>
      <c r="O3062" t="str">
        <f>TEXT(Table1[[#This Row],[Order_Date]],"mmmm")</f>
        <v>October</v>
      </c>
      <c r="P3062">
        <f>YEAR(Table1[[#This Row],[Order_Date]])</f>
        <v>2024</v>
      </c>
      <c r="Q3062" t="str">
        <f>"Q"&amp;ROUNDUP(MONTH(Table1[[#This Row],[Order_Date]])/3,0)</f>
        <v>Q4</v>
      </c>
    </row>
    <row r="3063" spans="1:17" x14ac:dyDescent="0.25">
      <c r="A3063" t="s">
        <v>4835</v>
      </c>
      <c r="B3063" t="s">
        <v>3039</v>
      </c>
      <c r="C3063" t="s">
        <v>439</v>
      </c>
      <c r="D3063" t="s">
        <v>270</v>
      </c>
      <c r="E3063" t="str">
        <f>_xlfn.XLOOKUP(Table1[[#This Row],[Product_ID]],[1]!Table1[Product_ID],[1]!Table1[Product_Name])</f>
        <v>Clothing Product 47</v>
      </c>
      <c r="F3063" t="str">
        <f>_xlfn.XLOOKUP(Table1[[#This Row],[Product_ID]],[1]!Table1[Product_ID],[1]!Table1[Category])</f>
        <v>Clothing</v>
      </c>
      <c r="G3063">
        <f>_xlfn.XLOOKUP(Table1[[#This Row],[Product_ID]],[1]!Table1[Product_ID],[1]!Table1[Unit_Price])</f>
        <v>3146</v>
      </c>
      <c r="H3063">
        <f>_xlfn.XLOOKUP(Table1[[#This Row],[Product_ID]],[1]!Table1[Product_ID],[1]!Table1[Cost])</f>
        <v>1573</v>
      </c>
      <c r="I3063">
        <v>3</v>
      </c>
      <c r="J3063">
        <v>5</v>
      </c>
      <c r="K3063">
        <f>Table1[[#This Row],[Quantity]]*Table1[[#This Row],[Unit_Price]]</f>
        <v>9438</v>
      </c>
      <c r="L3063">
        <f>Table1[[#This Row],[Quantity]]*Table1[[#This Row],[Cost]]</f>
        <v>4719</v>
      </c>
      <c r="M3063">
        <f>Table1[[#This Row],[Sales]]-Table1[[#This Row],[Total_Cost]]</f>
        <v>4719</v>
      </c>
      <c r="N3063" s="1">
        <f>Table1[[#This Row],[Profit]]/Table1[[#This Row],[Sales]]</f>
        <v>0.5</v>
      </c>
      <c r="O3063" t="str">
        <f>TEXT(Table1[[#This Row],[Order_Date]],"mmmm")</f>
        <v>November</v>
      </c>
      <c r="P3063">
        <f>YEAR(Table1[[#This Row],[Order_Date]])</f>
        <v>2025</v>
      </c>
      <c r="Q3063" t="str">
        <f>"Q"&amp;ROUNDUP(MONTH(Table1[[#This Row],[Order_Date]])/3,0)</f>
        <v>Q4</v>
      </c>
    </row>
    <row r="3064" spans="1:17" x14ac:dyDescent="0.25">
      <c r="A3064" t="s">
        <v>4836</v>
      </c>
      <c r="B3064" t="s">
        <v>876</v>
      </c>
      <c r="C3064" t="s">
        <v>1255</v>
      </c>
      <c r="D3064" t="s">
        <v>476</v>
      </c>
      <c r="E3064" t="str">
        <f>_xlfn.XLOOKUP(Table1[[#This Row],[Product_ID]],[1]!Table1[Product_ID],[1]!Table1[Product_Name])</f>
        <v>Electronics Product 22</v>
      </c>
      <c r="F3064" t="str">
        <f>_xlfn.XLOOKUP(Table1[[#This Row],[Product_ID]],[1]!Table1[Product_ID],[1]!Table1[Category])</f>
        <v>Electronics</v>
      </c>
      <c r="G3064">
        <f>_xlfn.XLOOKUP(Table1[[#This Row],[Product_ID]],[1]!Table1[Product_ID],[1]!Table1[Unit_Price])</f>
        <v>48755</v>
      </c>
      <c r="H3064">
        <f>_xlfn.XLOOKUP(Table1[[#This Row],[Product_ID]],[1]!Table1[Product_ID],[1]!Table1[Cost])</f>
        <v>29253</v>
      </c>
      <c r="I3064">
        <v>2</v>
      </c>
      <c r="J3064">
        <v>10</v>
      </c>
      <c r="K3064">
        <f>Table1[[#This Row],[Quantity]]*Table1[[#This Row],[Unit_Price]]</f>
        <v>97510</v>
      </c>
      <c r="L3064">
        <f>Table1[[#This Row],[Quantity]]*Table1[[#This Row],[Cost]]</f>
        <v>58506</v>
      </c>
      <c r="M3064">
        <f>Table1[[#This Row],[Sales]]-Table1[[#This Row],[Total_Cost]]</f>
        <v>39004</v>
      </c>
      <c r="N3064" s="1">
        <f>Table1[[#This Row],[Profit]]/Table1[[#This Row],[Sales]]</f>
        <v>0.4</v>
      </c>
      <c r="O3064" t="str">
        <f>TEXT(Table1[[#This Row],[Order_Date]],"mmmm")</f>
        <v>January</v>
      </c>
      <c r="P3064">
        <f>YEAR(Table1[[#This Row],[Order_Date]])</f>
        <v>2024</v>
      </c>
      <c r="Q3064" t="str">
        <f>"Q"&amp;ROUNDUP(MONTH(Table1[[#This Row],[Order_Date]])/3,0)</f>
        <v>Q1</v>
      </c>
    </row>
    <row r="3065" spans="1:17" x14ac:dyDescent="0.25">
      <c r="A3065" t="s">
        <v>4837</v>
      </c>
      <c r="B3065" t="s">
        <v>481</v>
      </c>
      <c r="C3065" t="s">
        <v>801</v>
      </c>
      <c r="D3065" t="s">
        <v>465</v>
      </c>
      <c r="E3065" t="str">
        <f>_xlfn.XLOOKUP(Table1[[#This Row],[Product_ID]],[1]!Table1[Product_ID],[1]!Table1[Product_Name])</f>
        <v>Beauty Product 71</v>
      </c>
      <c r="F3065" t="str">
        <f>_xlfn.XLOOKUP(Table1[[#This Row],[Product_ID]],[1]!Table1[Product_ID],[1]!Table1[Category])</f>
        <v>Beauty</v>
      </c>
      <c r="G3065">
        <f>_xlfn.XLOOKUP(Table1[[#This Row],[Product_ID]],[1]!Table1[Product_ID],[1]!Table1[Unit_Price])</f>
        <v>487</v>
      </c>
      <c r="H3065">
        <f>_xlfn.XLOOKUP(Table1[[#This Row],[Product_ID]],[1]!Table1[Product_ID],[1]!Table1[Cost])</f>
        <v>243.5</v>
      </c>
      <c r="I3065">
        <v>4</v>
      </c>
      <c r="J3065">
        <v>20</v>
      </c>
      <c r="K3065">
        <f>Table1[[#This Row],[Quantity]]*Table1[[#This Row],[Unit_Price]]</f>
        <v>1948</v>
      </c>
      <c r="L3065">
        <f>Table1[[#This Row],[Quantity]]*Table1[[#This Row],[Cost]]</f>
        <v>974</v>
      </c>
      <c r="M3065">
        <f>Table1[[#This Row],[Sales]]-Table1[[#This Row],[Total_Cost]]</f>
        <v>974</v>
      </c>
      <c r="N3065" s="1">
        <f>Table1[[#This Row],[Profit]]/Table1[[#This Row],[Sales]]</f>
        <v>0.5</v>
      </c>
      <c r="O3065" t="str">
        <f>TEXT(Table1[[#This Row],[Order_Date]],"mmmm")</f>
        <v>July</v>
      </c>
      <c r="P3065">
        <f>YEAR(Table1[[#This Row],[Order_Date]])</f>
        <v>2024</v>
      </c>
      <c r="Q3065" t="str">
        <f>"Q"&amp;ROUNDUP(MONTH(Table1[[#This Row],[Order_Date]])/3,0)</f>
        <v>Q3</v>
      </c>
    </row>
    <row r="3066" spans="1:17" x14ac:dyDescent="0.25">
      <c r="A3066" t="s">
        <v>4838</v>
      </c>
      <c r="B3066" t="s">
        <v>2037</v>
      </c>
      <c r="C3066" t="s">
        <v>786</v>
      </c>
      <c r="D3066" t="s">
        <v>444</v>
      </c>
      <c r="E3066" t="str">
        <f>_xlfn.XLOOKUP(Table1[[#This Row],[Product_ID]],[1]!Table1[Product_ID],[1]!Table1[Product_Name])</f>
        <v>Sports Product 14</v>
      </c>
      <c r="F3066" t="str">
        <f>_xlfn.XLOOKUP(Table1[[#This Row],[Product_ID]],[1]!Table1[Product_ID],[1]!Table1[Category])</f>
        <v>Sports</v>
      </c>
      <c r="G3066">
        <f>_xlfn.XLOOKUP(Table1[[#This Row],[Product_ID]],[1]!Table1[Product_ID],[1]!Table1[Unit_Price])</f>
        <v>9565</v>
      </c>
      <c r="H3066">
        <f>_xlfn.XLOOKUP(Table1[[#This Row],[Product_ID]],[1]!Table1[Product_ID],[1]!Table1[Cost])</f>
        <v>6695.5</v>
      </c>
      <c r="I3066">
        <v>3</v>
      </c>
      <c r="J3066">
        <v>15</v>
      </c>
      <c r="K3066">
        <f>Table1[[#This Row],[Quantity]]*Table1[[#This Row],[Unit_Price]]</f>
        <v>28695</v>
      </c>
      <c r="L3066">
        <f>Table1[[#This Row],[Quantity]]*Table1[[#This Row],[Cost]]</f>
        <v>20086.5</v>
      </c>
      <c r="M3066">
        <f>Table1[[#This Row],[Sales]]-Table1[[#This Row],[Total_Cost]]</f>
        <v>8608.5</v>
      </c>
      <c r="N3066" s="1">
        <f>Table1[[#This Row],[Profit]]/Table1[[#This Row],[Sales]]</f>
        <v>0.3</v>
      </c>
      <c r="O3066" t="str">
        <f>TEXT(Table1[[#This Row],[Order_Date]],"mmmm")</f>
        <v>October</v>
      </c>
      <c r="P3066">
        <f>YEAR(Table1[[#This Row],[Order_Date]])</f>
        <v>2024</v>
      </c>
      <c r="Q3066" t="str">
        <f>"Q"&amp;ROUNDUP(MONTH(Table1[[#This Row],[Order_Date]])/3,0)</f>
        <v>Q4</v>
      </c>
    </row>
    <row r="3067" spans="1:17" x14ac:dyDescent="0.25">
      <c r="A3067" t="s">
        <v>4839</v>
      </c>
      <c r="B3067" t="s">
        <v>2229</v>
      </c>
      <c r="C3067" t="s">
        <v>1899</v>
      </c>
      <c r="D3067" t="s">
        <v>598</v>
      </c>
      <c r="E3067" t="str">
        <f>_xlfn.XLOOKUP(Table1[[#This Row],[Product_ID]],[1]!Table1[Product_ID],[1]!Table1[Product_Name])</f>
        <v>Clothing Product 84</v>
      </c>
      <c r="F3067" t="str">
        <f>_xlfn.XLOOKUP(Table1[[#This Row],[Product_ID]],[1]!Table1[Product_ID],[1]!Table1[Category])</f>
        <v>Clothing</v>
      </c>
      <c r="G3067">
        <f>_xlfn.XLOOKUP(Table1[[#This Row],[Product_ID]],[1]!Table1[Product_ID],[1]!Table1[Unit_Price])</f>
        <v>3921</v>
      </c>
      <c r="H3067">
        <f>_xlfn.XLOOKUP(Table1[[#This Row],[Product_ID]],[1]!Table1[Product_ID],[1]!Table1[Cost])</f>
        <v>2352.6</v>
      </c>
      <c r="I3067">
        <v>1</v>
      </c>
      <c r="J3067">
        <v>10</v>
      </c>
      <c r="K3067">
        <f>Table1[[#This Row],[Quantity]]*Table1[[#This Row],[Unit_Price]]</f>
        <v>3921</v>
      </c>
      <c r="L3067">
        <f>Table1[[#This Row],[Quantity]]*Table1[[#This Row],[Cost]]</f>
        <v>2352.6</v>
      </c>
      <c r="M3067">
        <f>Table1[[#This Row],[Sales]]-Table1[[#This Row],[Total_Cost]]</f>
        <v>1568.4</v>
      </c>
      <c r="N3067" s="1">
        <f>Table1[[#This Row],[Profit]]/Table1[[#This Row],[Sales]]</f>
        <v>0.4</v>
      </c>
      <c r="O3067" t="str">
        <f>TEXT(Table1[[#This Row],[Order_Date]],"mmmm")</f>
        <v>June</v>
      </c>
      <c r="P3067">
        <f>YEAR(Table1[[#This Row],[Order_Date]])</f>
        <v>2024</v>
      </c>
      <c r="Q3067" t="str">
        <f>"Q"&amp;ROUNDUP(MONTH(Table1[[#This Row],[Order_Date]])/3,0)</f>
        <v>Q2</v>
      </c>
    </row>
    <row r="3068" spans="1:17" x14ac:dyDescent="0.25">
      <c r="A3068" t="s">
        <v>4840</v>
      </c>
      <c r="B3068" t="s">
        <v>4841</v>
      </c>
      <c r="C3068" t="s">
        <v>998</v>
      </c>
      <c r="D3068" t="s">
        <v>270</v>
      </c>
      <c r="E3068" t="str">
        <f>_xlfn.XLOOKUP(Table1[[#This Row],[Product_ID]],[1]!Table1[Product_ID],[1]!Table1[Product_Name])</f>
        <v>Clothing Product 47</v>
      </c>
      <c r="F3068" t="str">
        <f>_xlfn.XLOOKUP(Table1[[#This Row],[Product_ID]],[1]!Table1[Product_ID],[1]!Table1[Category])</f>
        <v>Clothing</v>
      </c>
      <c r="G3068">
        <f>_xlfn.XLOOKUP(Table1[[#This Row],[Product_ID]],[1]!Table1[Product_ID],[1]!Table1[Unit_Price])</f>
        <v>3146</v>
      </c>
      <c r="H3068">
        <f>_xlfn.XLOOKUP(Table1[[#This Row],[Product_ID]],[1]!Table1[Product_ID],[1]!Table1[Cost])</f>
        <v>1573</v>
      </c>
      <c r="I3068">
        <v>5</v>
      </c>
      <c r="J3068">
        <v>10</v>
      </c>
      <c r="K3068">
        <f>Table1[[#This Row],[Quantity]]*Table1[[#This Row],[Unit_Price]]</f>
        <v>15730</v>
      </c>
      <c r="L3068">
        <f>Table1[[#This Row],[Quantity]]*Table1[[#This Row],[Cost]]</f>
        <v>7865</v>
      </c>
      <c r="M3068">
        <f>Table1[[#This Row],[Sales]]-Table1[[#This Row],[Total_Cost]]</f>
        <v>7865</v>
      </c>
      <c r="N3068" s="1">
        <f>Table1[[#This Row],[Profit]]/Table1[[#This Row],[Sales]]</f>
        <v>0.5</v>
      </c>
      <c r="O3068" t="str">
        <f>TEXT(Table1[[#This Row],[Order_Date]],"mmmm")</f>
        <v>June</v>
      </c>
      <c r="P3068">
        <f>YEAR(Table1[[#This Row],[Order_Date]])</f>
        <v>2025</v>
      </c>
      <c r="Q3068" t="str">
        <f>"Q"&amp;ROUNDUP(MONTH(Table1[[#This Row],[Order_Date]])/3,0)</f>
        <v>Q2</v>
      </c>
    </row>
    <row r="3069" spans="1:17" x14ac:dyDescent="0.25">
      <c r="A3069" t="s">
        <v>4842</v>
      </c>
      <c r="B3069" t="s">
        <v>2894</v>
      </c>
      <c r="C3069" t="s">
        <v>1108</v>
      </c>
      <c r="D3069" t="s">
        <v>153</v>
      </c>
      <c r="E3069" t="str">
        <f>_xlfn.XLOOKUP(Table1[[#This Row],[Product_ID]],[1]!Table1[Product_ID],[1]!Table1[Product_Name])</f>
        <v>Beauty Product 98</v>
      </c>
      <c r="F3069" t="str">
        <f>_xlfn.XLOOKUP(Table1[[#This Row],[Product_ID]],[1]!Table1[Product_ID],[1]!Table1[Category])</f>
        <v>Beauty</v>
      </c>
      <c r="G3069">
        <f>_xlfn.XLOOKUP(Table1[[#This Row],[Product_ID]],[1]!Table1[Product_ID],[1]!Table1[Unit_Price])</f>
        <v>1661</v>
      </c>
      <c r="H3069">
        <f>_xlfn.XLOOKUP(Table1[[#This Row],[Product_ID]],[1]!Table1[Product_ID],[1]!Table1[Cost])</f>
        <v>830.5</v>
      </c>
      <c r="I3069">
        <v>2</v>
      </c>
      <c r="J3069">
        <v>15</v>
      </c>
      <c r="K3069">
        <f>Table1[[#This Row],[Quantity]]*Table1[[#This Row],[Unit_Price]]</f>
        <v>3322</v>
      </c>
      <c r="L3069">
        <f>Table1[[#This Row],[Quantity]]*Table1[[#This Row],[Cost]]</f>
        <v>1661</v>
      </c>
      <c r="M3069">
        <f>Table1[[#This Row],[Sales]]-Table1[[#This Row],[Total_Cost]]</f>
        <v>1661</v>
      </c>
      <c r="N3069" s="1">
        <f>Table1[[#This Row],[Profit]]/Table1[[#This Row],[Sales]]</f>
        <v>0.5</v>
      </c>
      <c r="O3069" t="str">
        <f>TEXT(Table1[[#This Row],[Order_Date]],"mmmm")</f>
        <v>March</v>
      </c>
      <c r="P3069">
        <f>YEAR(Table1[[#This Row],[Order_Date]])</f>
        <v>2024</v>
      </c>
      <c r="Q3069" t="str">
        <f>"Q"&amp;ROUNDUP(MONTH(Table1[[#This Row],[Order_Date]])/3,0)</f>
        <v>Q1</v>
      </c>
    </row>
    <row r="3070" spans="1:17" x14ac:dyDescent="0.25">
      <c r="A3070" t="s">
        <v>4843</v>
      </c>
      <c r="B3070" t="s">
        <v>1997</v>
      </c>
      <c r="C3070" t="s">
        <v>3130</v>
      </c>
      <c r="D3070" t="s">
        <v>812</v>
      </c>
      <c r="E3070" t="str">
        <f>_xlfn.XLOOKUP(Table1[[#This Row],[Product_ID]],[1]!Table1[Product_ID],[1]!Table1[Product_Name])</f>
        <v>Beauty Product 5</v>
      </c>
      <c r="F3070" t="str">
        <f>_xlfn.XLOOKUP(Table1[[#This Row],[Product_ID]],[1]!Table1[Product_ID],[1]!Table1[Category])</f>
        <v>Beauty</v>
      </c>
      <c r="G3070">
        <f>_xlfn.XLOOKUP(Table1[[#This Row],[Product_ID]],[1]!Table1[Product_ID],[1]!Table1[Unit_Price])</f>
        <v>3939</v>
      </c>
      <c r="H3070">
        <f>_xlfn.XLOOKUP(Table1[[#This Row],[Product_ID]],[1]!Table1[Product_ID],[1]!Table1[Cost])</f>
        <v>2757.3</v>
      </c>
      <c r="I3070">
        <v>5</v>
      </c>
      <c r="J3070">
        <v>20</v>
      </c>
      <c r="K3070">
        <f>Table1[[#This Row],[Quantity]]*Table1[[#This Row],[Unit_Price]]</f>
        <v>19695</v>
      </c>
      <c r="L3070">
        <f>Table1[[#This Row],[Quantity]]*Table1[[#This Row],[Cost]]</f>
        <v>13786.5</v>
      </c>
      <c r="M3070">
        <f>Table1[[#This Row],[Sales]]-Table1[[#This Row],[Total_Cost]]</f>
        <v>5908.5</v>
      </c>
      <c r="N3070" s="1">
        <f>Table1[[#This Row],[Profit]]/Table1[[#This Row],[Sales]]</f>
        <v>0.3</v>
      </c>
      <c r="O3070" t="str">
        <f>TEXT(Table1[[#This Row],[Order_Date]],"mmmm")</f>
        <v>April</v>
      </c>
      <c r="P3070">
        <f>YEAR(Table1[[#This Row],[Order_Date]])</f>
        <v>2025</v>
      </c>
      <c r="Q3070" t="str">
        <f>"Q"&amp;ROUNDUP(MONTH(Table1[[#This Row],[Order_Date]])/3,0)</f>
        <v>Q2</v>
      </c>
    </row>
    <row r="3071" spans="1:17" x14ac:dyDescent="0.25">
      <c r="A3071" t="s">
        <v>4844</v>
      </c>
      <c r="B3071" t="s">
        <v>1334</v>
      </c>
      <c r="C3071" t="s">
        <v>2915</v>
      </c>
      <c r="D3071" t="s">
        <v>317</v>
      </c>
      <c r="E3071" t="str">
        <f>_xlfn.XLOOKUP(Table1[[#This Row],[Product_ID]],[1]!Table1[Product_ID],[1]!Table1[Product_Name])</f>
        <v>Beauty Product 90</v>
      </c>
      <c r="F3071" t="str">
        <f>_xlfn.XLOOKUP(Table1[[#This Row],[Product_ID]],[1]!Table1[Product_ID],[1]!Table1[Category])</f>
        <v>Beauty</v>
      </c>
      <c r="G3071">
        <f>_xlfn.XLOOKUP(Table1[[#This Row],[Product_ID]],[1]!Table1[Product_ID],[1]!Table1[Unit_Price])</f>
        <v>1510</v>
      </c>
      <c r="H3071">
        <f>_xlfn.XLOOKUP(Table1[[#This Row],[Product_ID]],[1]!Table1[Product_ID],[1]!Table1[Cost])</f>
        <v>755</v>
      </c>
      <c r="I3071">
        <v>3</v>
      </c>
      <c r="J3071">
        <v>15</v>
      </c>
      <c r="K3071">
        <f>Table1[[#This Row],[Quantity]]*Table1[[#This Row],[Unit_Price]]</f>
        <v>4530</v>
      </c>
      <c r="L3071">
        <f>Table1[[#This Row],[Quantity]]*Table1[[#This Row],[Cost]]</f>
        <v>2265</v>
      </c>
      <c r="M3071">
        <f>Table1[[#This Row],[Sales]]-Table1[[#This Row],[Total_Cost]]</f>
        <v>2265</v>
      </c>
      <c r="N3071" s="1">
        <f>Table1[[#This Row],[Profit]]/Table1[[#This Row],[Sales]]</f>
        <v>0.5</v>
      </c>
      <c r="O3071" t="str">
        <f>TEXT(Table1[[#This Row],[Order_Date]],"mmmm")</f>
        <v>February</v>
      </c>
      <c r="P3071">
        <f>YEAR(Table1[[#This Row],[Order_Date]])</f>
        <v>2024</v>
      </c>
      <c r="Q3071" t="str">
        <f>"Q"&amp;ROUNDUP(MONTH(Table1[[#This Row],[Order_Date]])/3,0)</f>
        <v>Q1</v>
      </c>
    </row>
    <row r="3072" spans="1:17" x14ac:dyDescent="0.25">
      <c r="A3072" t="s">
        <v>4845</v>
      </c>
      <c r="B3072" t="s">
        <v>2010</v>
      </c>
      <c r="C3072" t="s">
        <v>3340</v>
      </c>
      <c r="D3072" t="s">
        <v>465</v>
      </c>
      <c r="E3072" t="str">
        <f>_xlfn.XLOOKUP(Table1[[#This Row],[Product_ID]],[1]!Table1[Product_ID],[1]!Table1[Product_Name])</f>
        <v>Beauty Product 71</v>
      </c>
      <c r="F3072" t="str">
        <f>_xlfn.XLOOKUP(Table1[[#This Row],[Product_ID]],[1]!Table1[Product_ID],[1]!Table1[Category])</f>
        <v>Beauty</v>
      </c>
      <c r="G3072">
        <f>_xlfn.XLOOKUP(Table1[[#This Row],[Product_ID]],[1]!Table1[Product_ID],[1]!Table1[Unit_Price])</f>
        <v>487</v>
      </c>
      <c r="H3072">
        <f>_xlfn.XLOOKUP(Table1[[#This Row],[Product_ID]],[1]!Table1[Product_ID],[1]!Table1[Cost])</f>
        <v>243.5</v>
      </c>
      <c r="I3072">
        <v>5</v>
      </c>
      <c r="J3072">
        <v>10</v>
      </c>
      <c r="K3072">
        <f>Table1[[#This Row],[Quantity]]*Table1[[#This Row],[Unit_Price]]</f>
        <v>2435</v>
      </c>
      <c r="L3072">
        <f>Table1[[#This Row],[Quantity]]*Table1[[#This Row],[Cost]]</f>
        <v>1217.5</v>
      </c>
      <c r="M3072">
        <f>Table1[[#This Row],[Sales]]-Table1[[#This Row],[Total_Cost]]</f>
        <v>1217.5</v>
      </c>
      <c r="N3072" s="1">
        <f>Table1[[#This Row],[Profit]]/Table1[[#This Row],[Sales]]</f>
        <v>0.5</v>
      </c>
      <c r="O3072" t="str">
        <f>TEXT(Table1[[#This Row],[Order_Date]],"mmmm")</f>
        <v>April</v>
      </c>
      <c r="P3072">
        <f>YEAR(Table1[[#This Row],[Order_Date]])</f>
        <v>2025</v>
      </c>
      <c r="Q3072" t="str">
        <f>"Q"&amp;ROUNDUP(MONTH(Table1[[#This Row],[Order_Date]])/3,0)</f>
        <v>Q2</v>
      </c>
    </row>
    <row r="3073" spans="1:17" x14ac:dyDescent="0.25">
      <c r="A3073" t="s">
        <v>4846</v>
      </c>
      <c r="B3073" t="s">
        <v>1995</v>
      </c>
      <c r="C3073" t="s">
        <v>1108</v>
      </c>
      <c r="D3073" t="s">
        <v>450</v>
      </c>
      <c r="E3073" t="str">
        <f>_xlfn.XLOOKUP(Table1[[#This Row],[Product_ID]],[1]!Table1[Product_ID],[1]!Table1[Product_Name])</f>
        <v>Electronics Product 82</v>
      </c>
      <c r="F3073" t="str">
        <f>_xlfn.XLOOKUP(Table1[[#This Row],[Product_ID]],[1]!Table1[Product_ID],[1]!Table1[Category])</f>
        <v>Electronics</v>
      </c>
      <c r="G3073">
        <f>_xlfn.XLOOKUP(Table1[[#This Row],[Product_ID]],[1]!Table1[Product_ID],[1]!Table1[Unit_Price])</f>
        <v>354</v>
      </c>
      <c r="H3073">
        <f>_xlfn.XLOOKUP(Table1[[#This Row],[Product_ID]],[1]!Table1[Product_ID],[1]!Table1[Cost])</f>
        <v>247.8</v>
      </c>
      <c r="I3073">
        <v>3</v>
      </c>
      <c r="J3073">
        <v>10</v>
      </c>
      <c r="K3073">
        <f>Table1[[#This Row],[Quantity]]*Table1[[#This Row],[Unit_Price]]</f>
        <v>1062</v>
      </c>
      <c r="L3073">
        <f>Table1[[#This Row],[Quantity]]*Table1[[#This Row],[Cost]]</f>
        <v>743.40000000000009</v>
      </c>
      <c r="M3073">
        <f>Table1[[#This Row],[Sales]]-Table1[[#This Row],[Total_Cost]]</f>
        <v>318.59999999999991</v>
      </c>
      <c r="N3073" s="1">
        <f>Table1[[#This Row],[Profit]]/Table1[[#This Row],[Sales]]</f>
        <v>0.29999999999999993</v>
      </c>
      <c r="O3073" t="str">
        <f>TEXT(Table1[[#This Row],[Order_Date]],"mmmm")</f>
        <v>July</v>
      </c>
      <c r="P3073">
        <f>YEAR(Table1[[#This Row],[Order_Date]])</f>
        <v>2024</v>
      </c>
      <c r="Q3073" t="str">
        <f>"Q"&amp;ROUNDUP(MONTH(Table1[[#This Row],[Order_Date]])/3,0)</f>
        <v>Q3</v>
      </c>
    </row>
    <row r="3074" spans="1:17" x14ac:dyDescent="0.25">
      <c r="A3074" t="s">
        <v>4847</v>
      </c>
      <c r="B3074" t="s">
        <v>912</v>
      </c>
      <c r="C3074" t="s">
        <v>1952</v>
      </c>
      <c r="D3074" t="s">
        <v>9</v>
      </c>
      <c r="E3074" t="str">
        <f>_xlfn.XLOOKUP(Table1[[#This Row],[Product_ID]],[1]!Table1[Product_ID],[1]!Table1[Product_Name])</f>
        <v>Home &amp; Kitchen Product 10</v>
      </c>
      <c r="F3074" t="str">
        <f>_xlfn.XLOOKUP(Table1[[#This Row],[Product_ID]],[1]!Table1[Product_ID],[1]!Table1[Category])</f>
        <v>Home &amp; Kitchen</v>
      </c>
      <c r="G3074">
        <f>_xlfn.XLOOKUP(Table1[[#This Row],[Product_ID]],[1]!Table1[Product_ID],[1]!Table1[Unit_Price])</f>
        <v>10936</v>
      </c>
      <c r="H3074">
        <f>_xlfn.XLOOKUP(Table1[[#This Row],[Product_ID]],[1]!Table1[Product_ID],[1]!Table1[Cost])</f>
        <v>6561.6</v>
      </c>
      <c r="I3074">
        <v>1</v>
      </c>
      <c r="J3074">
        <v>10</v>
      </c>
      <c r="K3074">
        <f>Table1[[#This Row],[Quantity]]*Table1[[#This Row],[Unit_Price]]</f>
        <v>10936</v>
      </c>
      <c r="L3074">
        <f>Table1[[#This Row],[Quantity]]*Table1[[#This Row],[Cost]]</f>
        <v>6561.6</v>
      </c>
      <c r="M3074">
        <f>Table1[[#This Row],[Sales]]-Table1[[#This Row],[Total_Cost]]</f>
        <v>4374.3999999999996</v>
      </c>
      <c r="N3074" s="1">
        <f>Table1[[#This Row],[Profit]]/Table1[[#This Row],[Sales]]</f>
        <v>0.39999999999999997</v>
      </c>
      <c r="O3074" t="str">
        <f>TEXT(Table1[[#This Row],[Order_Date]],"mmmm")</f>
        <v>January</v>
      </c>
      <c r="P3074">
        <f>YEAR(Table1[[#This Row],[Order_Date]])</f>
        <v>2025</v>
      </c>
      <c r="Q3074" t="str">
        <f>"Q"&amp;ROUNDUP(MONTH(Table1[[#This Row],[Order_Date]])/3,0)</f>
        <v>Q1</v>
      </c>
    </row>
    <row r="3075" spans="1:17" x14ac:dyDescent="0.25">
      <c r="A3075" t="s">
        <v>4848</v>
      </c>
      <c r="B3075" t="s">
        <v>2874</v>
      </c>
      <c r="C3075" t="s">
        <v>1375</v>
      </c>
      <c r="D3075" t="s">
        <v>179</v>
      </c>
      <c r="E3075" t="str">
        <f>_xlfn.XLOOKUP(Table1[[#This Row],[Product_ID]],[1]!Table1[Product_ID],[1]!Table1[Product_Name])</f>
        <v>Beauty Product 58</v>
      </c>
      <c r="F3075" t="str">
        <f>_xlfn.XLOOKUP(Table1[[#This Row],[Product_ID]],[1]!Table1[Product_ID],[1]!Table1[Category])</f>
        <v>Beauty</v>
      </c>
      <c r="G3075">
        <f>_xlfn.XLOOKUP(Table1[[#This Row],[Product_ID]],[1]!Table1[Product_ID],[1]!Table1[Unit_Price])</f>
        <v>3598</v>
      </c>
      <c r="H3075">
        <f>_xlfn.XLOOKUP(Table1[[#This Row],[Product_ID]],[1]!Table1[Product_ID],[1]!Table1[Cost])</f>
        <v>2158.8000000000002</v>
      </c>
      <c r="I3075">
        <v>4</v>
      </c>
      <c r="J3075">
        <v>0</v>
      </c>
      <c r="K3075">
        <f>Table1[[#This Row],[Quantity]]*Table1[[#This Row],[Unit_Price]]</f>
        <v>14392</v>
      </c>
      <c r="L3075">
        <f>Table1[[#This Row],[Quantity]]*Table1[[#This Row],[Cost]]</f>
        <v>8635.2000000000007</v>
      </c>
      <c r="M3075">
        <f>Table1[[#This Row],[Sales]]-Table1[[#This Row],[Total_Cost]]</f>
        <v>5756.7999999999993</v>
      </c>
      <c r="N3075" s="1">
        <f>Table1[[#This Row],[Profit]]/Table1[[#This Row],[Sales]]</f>
        <v>0.39999999999999997</v>
      </c>
      <c r="O3075" t="str">
        <f>TEXT(Table1[[#This Row],[Order_Date]],"mmmm")</f>
        <v>April</v>
      </c>
      <c r="P3075">
        <f>YEAR(Table1[[#This Row],[Order_Date]])</f>
        <v>2025</v>
      </c>
      <c r="Q3075" t="str">
        <f>"Q"&amp;ROUNDUP(MONTH(Table1[[#This Row],[Order_Date]])/3,0)</f>
        <v>Q2</v>
      </c>
    </row>
    <row r="3076" spans="1:17" x14ac:dyDescent="0.25">
      <c r="A3076" t="s">
        <v>4849</v>
      </c>
      <c r="B3076" t="s">
        <v>810</v>
      </c>
      <c r="C3076" t="s">
        <v>4579</v>
      </c>
      <c r="D3076" t="s">
        <v>17</v>
      </c>
      <c r="E3076" t="str">
        <f>_xlfn.XLOOKUP(Table1[[#This Row],[Product_ID]],[1]!Table1[Product_ID],[1]!Table1[Product_Name])</f>
        <v>Clothing Product 38</v>
      </c>
      <c r="F3076" t="str">
        <f>_xlfn.XLOOKUP(Table1[[#This Row],[Product_ID]],[1]!Table1[Product_ID],[1]!Table1[Category])</f>
        <v>Clothing</v>
      </c>
      <c r="G3076">
        <f>_xlfn.XLOOKUP(Table1[[#This Row],[Product_ID]],[1]!Table1[Product_ID],[1]!Table1[Unit_Price])</f>
        <v>413</v>
      </c>
      <c r="H3076">
        <f>_xlfn.XLOOKUP(Table1[[#This Row],[Product_ID]],[1]!Table1[Product_ID],[1]!Table1[Cost])</f>
        <v>247.8</v>
      </c>
      <c r="I3076">
        <v>2</v>
      </c>
      <c r="J3076">
        <v>5</v>
      </c>
      <c r="K3076">
        <f>Table1[[#This Row],[Quantity]]*Table1[[#This Row],[Unit_Price]]</f>
        <v>826</v>
      </c>
      <c r="L3076">
        <f>Table1[[#This Row],[Quantity]]*Table1[[#This Row],[Cost]]</f>
        <v>495.6</v>
      </c>
      <c r="M3076">
        <f>Table1[[#This Row],[Sales]]-Table1[[#This Row],[Total_Cost]]</f>
        <v>330.4</v>
      </c>
      <c r="N3076" s="1">
        <f>Table1[[#This Row],[Profit]]/Table1[[#This Row],[Sales]]</f>
        <v>0.39999999999999997</v>
      </c>
      <c r="O3076" t="str">
        <f>TEXT(Table1[[#This Row],[Order_Date]],"mmmm")</f>
        <v>July</v>
      </c>
      <c r="P3076">
        <f>YEAR(Table1[[#This Row],[Order_Date]])</f>
        <v>2025</v>
      </c>
      <c r="Q3076" t="str">
        <f>"Q"&amp;ROUNDUP(MONTH(Table1[[#This Row],[Order_Date]])/3,0)</f>
        <v>Q3</v>
      </c>
    </row>
    <row r="3077" spans="1:17" x14ac:dyDescent="0.25">
      <c r="A3077" t="s">
        <v>4850</v>
      </c>
      <c r="B3077" t="s">
        <v>3034</v>
      </c>
      <c r="C3077" t="s">
        <v>1467</v>
      </c>
      <c r="D3077" t="s">
        <v>237</v>
      </c>
      <c r="E3077" t="str">
        <f>_xlfn.XLOOKUP(Table1[[#This Row],[Product_ID]],[1]!Table1[Product_ID],[1]!Table1[Product_Name])</f>
        <v>Sports Product 61</v>
      </c>
      <c r="F3077" t="str">
        <f>_xlfn.XLOOKUP(Table1[[#This Row],[Product_ID]],[1]!Table1[Product_ID],[1]!Table1[Category])</f>
        <v>Sports</v>
      </c>
      <c r="G3077">
        <f>_xlfn.XLOOKUP(Table1[[#This Row],[Product_ID]],[1]!Table1[Product_ID],[1]!Table1[Unit_Price])</f>
        <v>7170</v>
      </c>
      <c r="H3077">
        <f>_xlfn.XLOOKUP(Table1[[#This Row],[Product_ID]],[1]!Table1[Product_ID],[1]!Table1[Cost])</f>
        <v>3585</v>
      </c>
      <c r="I3077">
        <v>2</v>
      </c>
      <c r="J3077">
        <v>5</v>
      </c>
      <c r="K3077">
        <f>Table1[[#This Row],[Quantity]]*Table1[[#This Row],[Unit_Price]]</f>
        <v>14340</v>
      </c>
      <c r="L3077">
        <f>Table1[[#This Row],[Quantity]]*Table1[[#This Row],[Cost]]</f>
        <v>7170</v>
      </c>
      <c r="M3077">
        <f>Table1[[#This Row],[Sales]]-Table1[[#This Row],[Total_Cost]]</f>
        <v>7170</v>
      </c>
      <c r="N3077" s="1">
        <f>Table1[[#This Row],[Profit]]/Table1[[#This Row],[Sales]]</f>
        <v>0.5</v>
      </c>
      <c r="O3077" t="str">
        <f>TEXT(Table1[[#This Row],[Order_Date]],"mmmm")</f>
        <v>May</v>
      </c>
      <c r="P3077">
        <f>YEAR(Table1[[#This Row],[Order_Date]])</f>
        <v>2025</v>
      </c>
      <c r="Q3077" t="str">
        <f>"Q"&amp;ROUNDUP(MONTH(Table1[[#This Row],[Order_Date]])/3,0)</f>
        <v>Q2</v>
      </c>
    </row>
    <row r="3078" spans="1:17" x14ac:dyDescent="0.25">
      <c r="A3078" t="s">
        <v>4851</v>
      </c>
      <c r="B3078" t="s">
        <v>853</v>
      </c>
      <c r="C3078" t="s">
        <v>4852</v>
      </c>
      <c r="D3078" t="s">
        <v>320</v>
      </c>
      <c r="E3078" t="str">
        <f>_xlfn.XLOOKUP(Table1[[#This Row],[Product_ID]],[1]!Table1[Product_ID],[1]!Table1[Product_Name])</f>
        <v>Clothing Product 15</v>
      </c>
      <c r="F3078" t="str">
        <f>_xlfn.XLOOKUP(Table1[[#This Row],[Product_ID]],[1]!Table1[Product_ID],[1]!Table1[Category])</f>
        <v>Clothing</v>
      </c>
      <c r="G3078">
        <f>_xlfn.XLOOKUP(Table1[[#This Row],[Product_ID]],[1]!Table1[Product_ID],[1]!Table1[Unit_Price])</f>
        <v>2943</v>
      </c>
      <c r="H3078">
        <f>_xlfn.XLOOKUP(Table1[[#This Row],[Product_ID]],[1]!Table1[Product_ID],[1]!Table1[Cost])</f>
        <v>1471.5</v>
      </c>
      <c r="I3078">
        <v>4</v>
      </c>
      <c r="J3078">
        <v>5</v>
      </c>
      <c r="K3078">
        <f>Table1[[#This Row],[Quantity]]*Table1[[#This Row],[Unit_Price]]</f>
        <v>11772</v>
      </c>
      <c r="L3078">
        <f>Table1[[#This Row],[Quantity]]*Table1[[#This Row],[Cost]]</f>
        <v>5886</v>
      </c>
      <c r="M3078">
        <f>Table1[[#This Row],[Sales]]-Table1[[#This Row],[Total_Cost]]</f>
        <v>5886</v>
      </c>
      <c r="N3078" s="1">
        <f>Table1[[#This Row],[Profit]]/Table1[[#This Row],[Sales]]</f>
        <v>0.5</v>
      </c>
      <c r="O3078" t="str">
        <f>TEXT(Table1[[#This Row],[Order_Date]],"mmmm")</f>
        <v>September</v>
      </c>
      <c r="P3078">
        <f>YEAR(Table1[[#This Row],[Order_Date]])</f>
        <v>2025</v>
      </c>
      <c r="Q3078" t="str">
        <f>"Q"&amp;ROUNDUP(MONTH(Table1[[#This Row],[Order_Date]])/3,0)</f>
        <v>Q3</v>
      </c>
    </row>
    <row r="3079" spans="1:17" x14ac:dyDescent="0.25">
      <c r="A3079" t="s">
        <v>4853</v>
      </c>
      <c r="B3079" t="s">
        <v>191</v>
      </c>
      <c r="C3079" t="s">
        <v>850</v>
      </c>
      <c r="D3079" t="s">
        <v>192</v>
      </c>
      <c r="E3079" t="str">
        <f>_xlfn.XLOOKUP(Table1[[#This Row],[Product_ID]],[1]!Table1[Product_ID],[1]!Table1[Product_Name])</f>
        <v>Electronics Product 37</v>
      </c>
      <c r="F3079" t="str">
        <f>_xlfn.XLOOKUP(Table1[[#This Row],[Product_ID]],[1]!Table1[Product_ID],[1]!Table1[Category])</f>
        <v>Electronics</v>
      </c>
      <c r="G3079">
        <f>_xlfn.XLOOKUP(Table1[[#This Row],[Product_ID]],[1]!Table1[Product_ID],[1]!Table1[Unit_Price])</f>
        <v>29046</v>
      </c>
      <c r="H3079">
        <f>_xlfn.XLOOKUP(Table1[[#This Row],[Product_ID]],[1]!Table1[Product_ID],[1]!Table1[Cost])</f>
        <v>20332.2</v>
      </c>
      <c r="I3079">
        <v>1</v>
      </c>
      <c r="J3079">
        <v>15</v>
      </c>
      <c r="K3079">
        <f>Table1[[#This Row],[Quantity]]*Table1[[#This Row],[Unit_Price]]</f>
        <v>29046</v>
      </c>
      <c r="L3079">
        <f>Table1[[#This Row],[Quantity]]*Table1[[#This Row],[Cost]]</f>
        <v>20332.2</v>
      </c>
      <c r="M3079">
        <f>Table1[[#This Row],[Sales]]-Table1[[#This Row],[Total_Cost]]</f>
        <v>8713.7999999999993</v>
      </c>
      <c r="N3079" s="1">
        <f>Table1[[#This Row],[Profit]]/Table1[[#This Row],[Sales]]</f>
        <v>0.3</v>
      </c>
      <c r="O3079" t="str">
        <f>TEXT(Table1[[#This Row],[Order_Date]],"mmmm")</f>
        <v>October</v>
      </c>
      <c r="P3079">
        <f>YEAR(Table1[[#This Row],[Order_Date]])</f>
        <v>2025</v>
      </c>
      <c r="Q3079" t="str">
        <f>"Q"&amp;ROUNDUP(MONTH(Table1[[#This Row],[Order_Date]])/3,0)</f>
        <v>Q4</v>
      </c>
    </row>
    <row r="3080" spans="1:17" x14ac:dyDescent="0.25">
      <c r="A3080" t="s">
        <v>4854</v>
      </c>
      <c r="B3080" t="s">
        <v>702</v>
      </c>
      <c r="C3080" t="s">
        <v>1386</v>
      </c>
      <c r="D3080" t="s">
        <v>100</v>
      </c>
      <c r="E3080" t="str">
        <f>_xlfn.XLOOKUP(Table1[[#This Row],[Product_ID]],[1]!Table1[Product_ID],[1]!Table1[Product_Name])</f>
        <v>Electronics Product 74</v>
      </c>
      <c r="F3080" t="str">
        <f>_xlfn.XLOOKUP(Table1[[#This Row],[Product_ID]],[1]!Table1[Product_ID],[1]!Table1[Category])</f>
        <v>Electronics</v>
      </c>
      <c r="G3080">
        <f>_xlfn.XLOOKUP(Table1[[#This Row],[Product_ID]],[1]!Table1[Product_ID],[1]!Table1[Unit_Price])</f>
        <v>20835</v>
      </c>
      <c r="H3080">
        <f>_xlfn.XLOOKUP(Table1[[#This Row],[Product_ID]],[1]!Table1[Product_ID],[1]!Table1[Cost])</f>
        <v>12501</v>
      </c>
      <c r="I3080">
        <v>2</v>
      </c>
      <c r="J3080">
        <v>15</v>
      </c>
      <c r="K3080">
        <f>Table1[[#This Row],[Quantity]]*Table1[[#This Row],[Unit_Price]]</f>
        <v>41670</v>
      </c>
      <c r="L3080">
        <f>Table1[[#This Row],[Quantity]]*Table1[[#This Row],[Cost]]</f>
        <v>25002</v>
      </c>
      <c r="M3080">
        <f>Table1[[#This Row],[Sales]]-Table1[[#This Row],[Total_Cost]]</f>
        <v>16668</v>
      </c>
      <c r="N3080" s="1">
        <f>Table1[[#This Row],[Profit]]/Table1[[#This Row],[Sales]]</f>
        <v>0.4</v>
      </c>
      <c r="O3080" t="str">
        <f>TEXT(Table1[[#This Row],[Order_Date]],"mmmm")</f>
        <v>December</v>
      </c>
      <c r="P3080">
        <f>YEAR(Table1[[#This Row],[Order_Date]])</f>
        <v>2024</v>
      </c>
      <c r="Q3080" t="str">
        <f>"Q"&amp;ROUNDUP(MONTH(Table1[[#This Row],[Order_Date]])/3,0)</f>
        <v>Q4</v>
      </c>
    </row>
    <row r="3081" spans="1:17" x14ac:dyDescent="0.25">
      <c r="A3081" t="s">
        <v>4855</v>
      </c>
      <c r="B3081" t="s">
        <v>1483</v>
      </c>
      <c r="C3081" t="s">
        <v>4856</v>
      </c>
      <c r="D3081" t="s">
        <v>111</v>
      </c>
      <c r="E3081" t="str">
        <f>_xlfn.XLOOKUP(Table1[[#This Row],[Product_ID]],[1]!Table1[Product_ID],[1]!Table1[Product_Name])</f>
        <v>Sports Product 20</v>
      </c>
      <c r="F3081" t="str">
        <f>_xlfn.XLOOKUP(Table1[[#This Row],[Product_ID]],[1]!Table1[Product_ID],[1]!Table1[Category])</f>
        <v>Sports</v>
      </c>
      <c r="G3081">
        <f>_xlfn.XLOOKUP(Table1[[#This Row],[Product_ID]],[1]!Table1[Product_ID],[1]!Table1[Unit_Price])</f>
        <v>11647</v>
      </c>
      <c r="H3081">
        <f>_xlfn.XLOOKUP(Table1[[#This Row],[Product_ID]],[1]!Table1[Product_ID],[1]!Table1[Cost])</f>
        <v>8152.9</v>
      </c>
      <c r="I3081">
        <v>2</v>
      </c>
      <c r="J3081">
        <v>0</v>
      </c>
      <c r="K3081">
        <f>Table1[[#This Row],[Quantity]]*Table1[[#This Row],[Unit_Price]]</f>
        <v>23294</v>
      </c>
      <c r="L3081">
        <f>Table1[[#This Row],[Quantity]]*Table1[[#This Row],[Cost]]</f>
        <v>16305.8</v>
      </c>
      <c r="M3081">
        <f>Table1[[#This Row],[Sales]]-Table1[[#This Row],[Total_Cost]]</f>
        <v>6988.2000000000007</v>
      </c>
      <c r="N3081" s="1">
        <f>Table1[[#This Row],[Profit]]/Table1[[#This Row],[Sales]]</f>
        <v>0.30000000000000004</v>
      </c>
      <c r="O3081" t="str">
        <f>TEXT(Table1[[#This Row],[Order_Date]],"mmmm")</f>
        <v>December</v>
      </c>
      <c r="P3081">
        <f>YEAR(Table1[[#This Row],[Order_Date]])</f>
        <v>2024</v>
      </c>
      <c r="Q3081" t="str">
        <f>"Q"&amp;ROUNDUP(MONTH(Table1[[#This Row],[Order_Date]])/3,0)</f>
        <v>Q4</v>
      </c>
    </row>
    <row r="3082" spans="1:17" x14ac:dyDescent="0.25">
      <c r="A3082" t="s">
        <v>4857</v>
      </c>
      <c r="B3082" t="s">
        <v>540</v>
      </c>
      <c r="C3082" t="s">
        <v>1155</v>
      </c>
      <c r="D3082" t="s">
        <v>320</v>
      </c>
      <c r="E3082" t="str">
        <f>_xlfn.XLOOKUP(Table1[[#This Row],[Product_ID]],[1]!Table1[Product_ID],[1]!Table1[Product_Name])</f>
        <v>Clothing Product 15</v>
      </c>
      <c r="F3082" t="str">
        <f>_xlfn.XLOOKUP(Table1[[#This Row],[Product_ID]],[1]!Table1[Product_ID],[1]!Table1[Category])</f>
        <v>Clothing</v>
      </c>
      <c r="G3082">
        <f>_xlfn.XLOOKUP(Table1[[#This Row],[Product_ID]],[1]!Table1[Product_ID],[1]!Table1[Unit_Price])</f>
        <v>2943</v>
      </c>
      <c r="H3082">
        <f>_xlfn.XLOOKUP(Table1[[#This Row],[Product_ID]],[1]!Table1[Product_ID],[1]!Table1[Cost])</f>
        <v>1471.5</v>
      </c>
      <c r="I3082">
        <v>5</v>
      </c>
      <c r="J3082">
        <v>0</v>
      </c>
      <c r="K3082">
        <f>Table1[[#This Row],[Quantity]]*Table1[[#This Row],[Unit_Price]]</f>
        <v>14715</v>
      </c>
      <c r="L3082">
        <f>Table1[[#This Row],[Quantity]]*Table1[[#This Row],[Cost]]</f>
        <v>7357.5</v>
      </c>
      <c r="M3082">
        <f>Table1[[#This Row],[Sales]]-Table1[[#This Row],[Total_Cost]]</f>
        <v>7357.5</v>
      </c>
      <c r="N3082" s="1">
        <f>Table1[[#This Row],[Profit]]/Table1[[#This Row],[Sales]]</f>
        <v>0.5</v>
      </c>
      <c r="O3082" t="str">
        <f>TEXT(Table1[[#This Row],[Order_Date]],"mmmm")</f>
        <v>May</v>
      </c>
      <c r="P3082">
        <f>YEAR(Table1[[#This Row],[Order_Date]])</f>
        <v>2025</v>
      </c>
      <c r="Q3082" t="str">
        <f>"Q"&amp;ROUNDUP(MONTH(Table1[[#This Row],[Order_Date]])/3,0)</f>
        <v>Q2</v>
      </c>
    </row>
    <row r="3083" spans="1:17" x14ac:dyDescent="0.25">
      <c r="A3083" t="s">
        <v>4858</v>
      </c>
      <c r="B3083" t="s">
        <v>3117</v>
      </c>
      <c r="C3083" t="s">
        <v>3271</v>
      </c>
      <c r="D3083" t="s">
        <v>189</v>
      </c>
      <c r="E3083" t="str">
        <f>_xlfn.XLOOKUP(Table1[[#This Row],[Product_ID]],[1]!Table1[Product_ID],[1]!Table1[Product_Name])</f>
        <v>Home &amp; Kitchen Product 79</v>
      </c>
      <c r="F3083" t="str">
        <f>_xlfn.XLOOKUP(Table1[[#This Row],[Product_ID]],[1]!Table1[Product_ID],[1]!Table1[Category])</f>
        <v>Home &amp; Kitchen</v>
      </c>
      <c r="G3083">
        <f>_xlfn.XLOOKUP(Table1[[#This Row],[Product_ID]],[1]!Table1[Product_ID],[1]!Table1[Unit_Price])</f>
        <v>10900</v>
      </c>
      <c r="H3083">
        <f>_xlfn.XLOOKUP(Table1[[#This Row],[Product_ID]],[1]!Table1[Product_ID],[1]!Table1[Cost])</f>
        <v>5450</v>
      </c>
      <c r="I3083">
        <v>1</v>
      </c>
      <c r="J3083">
        <v>20</v>
      </c>
      <c r="K3083">
        <f>Table1[[#This Row],[Quantity]]*Table1[[#This Row],[Unit_Price]]</f>
        <v>10900</v>
      </c>
      <c r="L3083">
        <f>Table1[[#This Row],[Quantity]]*Table1[[#This Row],[Cost]]</f>
        <v>5450</v>
      </c>
      <c r="M3083">
        <f>Table1[[#This Row],[Sales]]-Table1[[#This Row],[Total_Cost]]</f>
        <v>5450</v>
      </c>
      <c r="N3083" s="1">
        <f>Table1[[#This Row],[Profit]]/Table1[[#This Row],[Sales]]</f>
        <v>0.5</v>
      </c>
      <c r="O3083" t="str">
        <f>TEXT(Table1[[#This Row],[Order_Date]],"mmmm")</f>
        <v>July</v>
      </c>
      <c r="P3083">
        <f>YEAR(Table1[[#This Row],[Order_Date]])</f>
        <v>2025</v>
      </c>
      <c r="Q3083" t="str">
        <f>"Q"&amp;ROUNDUP(MONTH(Table1[[#This Row],[Order_Date]])/3,0)</f>
        <v>Q3</v>
      </c>
    </row>
    <row r="3084" spans="1:17" x14ac:dyDescent="0.25">
      <c r="A3084" t="s">
        <v>4859</v>
      </c>
      <c r="B3084" t="s">
        <v>3236</v>
      </c>
      <c r="C3084" t="s">
        <v>1861</v>
      </c>
      <c r="D3084" t="s">
        <v>471</v>
      </c>
      <c r="E3084" t="str">
        <f>_xlfn.XLOOKUP(Table1[[#This Row],[Product_ID]],[1]!Table1[Product_ID],[1]!Table1[Product_Name])</f>
        <v>Sports Product 66</v>
      </c>
      <c r="F3084" t="str">
        <f>_xlfn.XLOOKUP(Table1[[#This Row],[Product_ID]],[1]!Table1[Product_ID],[1]!Table1[Category])</f>
        <v>Sports</v>
      </c>
      <c r="G3084">
        <f>_xlfn.XLOOKUP(Table1[[#This Row],[Product_ID]],[1]!Table1[Product_ID],[1]!Table1[Unit_Price])</f>
        <v>4711</v>
      </c>
      <c r="H3084">
        <f>_xlfn.XLOOKUP(Table1[[#This Row],[Product_ID]],[1]!Table1[Product_ID],[1]!Table1[Cost])</f>
        <v>2826.6</v>
      </c>
      <c r="I3084">
        <v>4</v>
      </c>
      <c r="J3084">
        <v>0</v>
      </c>
      <c r="K3084">
        <f>Table1[[#This Row],[Quantity]]*Table1[[#This Row],[Unit_Price]]</f>
        <v>18844</v>
      </c>
      <c r="L3084">
        <f>Table1[[#This Row],[Quantity]]*Table1[[#This Row],[Cost]]</f>
        <v>11306.4</v>
      </c>
      <c r="M3084">
        <f>Table1[[#This Row],[Sales]]-Table1[[#This Row],[Total_Cost]]</f>
        <v>7537.6</v>
      </c>
      <c r="N3084" s="1">
        <f>Table1[[#This Row],[Profit]]/Table1[[#This Row],[Sales]]</f>
        <v>0.4</v>
      </c>
      <c r="O3084" t="str">
        <f>TEXT(Table1[[#This Row],[Order_Date]],"mmmm")</f>
        <v>November</v>
      </c>
      <c r="P3084">
        <f>YEAR(Table1[[#This Row],[Order_Date]])</f>
        <v>2024</v>
      </c>
      <c r="Q3084" t="str">
        <f>"Q"&amp;ROUNDUP(MONTH(Table1[[#This Row],[Order_Date]])/3,0)</f>
        <v>Q4</v>
      </c>
    </row>
    <row r="3085" spans="1:17" x14ac:dyDescent="0.25">
      <c r="A3085" t="s">
        <v>4860</v>
      </c>
      <c r="B3085" t="s">
        <v>1326</v>
      </c>
      <c r="C3085" t="s">
        <v>2007</v>
      </c>
      <c r="D3085" t="s">
        <v>257</v>
      </c>
      <c r="E3085" t="str">
        <f>_xlfn.XLOOKUP(Table1[[#This Row],[Product_ID]],[1]!Table1[Product_ID],[1]!Table1[Product_Name])</f>
        <v>Beauty Product 3</v>
      </c>
      <c r="F3085" t="str">
        <f>_xlfn.XLOOKUP(Table1[[#This Row],[Product_ID]],[1]!Table1[Product_ID],[1]!Table1[Category])</f>
        <v>Beauty</v>
      </c>
      <c r="G3085">
        <f>_xlfn.XLOOKUP(Table1[[#This Row],[Product_ID]],[1]!Table1[Product_ID],[1]!Table1[Unit_Price])</f>
        <v>569</v>
      </c>
      <c r="H3085">
        <f>_xlfn.XLOOKUP(Table1[[#This Row],[Product_ID]],[1]!Table1[Product_ID],[1]!Table1[Cost])</f>
        <v>341.4</v>
      </c>
      <c r="I3085">
        <v>5</v>
      </c>
      <c r="J3085">
        <v>10</v>
      </c>
      <c r="K3085">
        <f>Table1[[#This Row],[Quantity]]*Table1[[#This Row],[Unit_Price]]</f>
        <v>2845</v>
      </c>
      <c r="L3085">
        <f>Table1[[#This Row],[Quantity]]*Table1[[#This Row],[Cost]]</f>
        <v>1707</v>
      </c>
      <c r="M3085">
        <f>Table1[[#This Row],[Sales]]-Table1[[#This Row],[Total_Cost]]</f>
        <v>1138</v>
      </c>
      <c r="N3085" s="1">
        <f>Table1[[#This Row],[Profit]]/Table1[[#This Row],[Sales]]</f>
        <v>0.4</v>
      </c>
      <c r="O3085" t="str">
        <f>TEXT(Table1[[#This Row],[Order_Date]],"mmmm")</f>
        <v>May</v>
      </c>
      <c r="P3085">
        <f>YEAR(Table1[[#This Row],[Order_Date]])</f>
        <v>2024</v>
      </c>
      <c r="Q3085" t="str">
        <f>"Q"&amp;ROUNDUP(MONTH(Table1[[#This Row],[Order_Date]])/3,0)</f>
        <v>Q2</v>
      </c>
    </row>
    <row r="3086" spans="1:17" x14ac:dyDescent="0.25">
      <c r="A3086" t="s">
        <v>4861</v>
      </c>
      <c r="B3086" t="s">
        <v>3117</v>
      </c>
      <c r="C3086" t="s">
        <v>2288</v>
      </c>
      <c r="D3086" t="s">
        <v>604</v>
      </c>
      <c r="E3086" t="str">
        <f>_xlfn.XLOOKUP(Table1[[#This Row],[Product_ID]],[1]!Table1[Product_ID],[1]!Table1[Product_Name])</f>
        <v>Home &amp; Kitchen Product 39</v>
      </c>
      <c r="F3086" t="str">
        <f>_xlfn.XLOOKUP(Table1[[#This Row],[Product_ID]],[1]!Table1[Product_ID],[1]!Table1[Category])</f>
        <v>Home &amp; Kitchen</v>
      </c>
      <c r="G3086">
        <f>_xlfn.XLOOKUP(Table1[[#This Row],[Product_ID]],[1]!Table1[Product_ID],[1]!Table1[Unit_Price])</f>
        <v>9543</v>
      </c>
      <c r="H3086">
        <f>_xlfn.XLOOKUP(Table1[[#This Row],[Product_ID]],[1]!Table1[Product_ID],[1]!Table1[Cost])</f>
        <v>4771.5</v>
      </c>
      <c r="I3086">
        <v>3</v>
      </c>
      <c r="J3086">
        <v>10</v>
      </c>
      <c r="K3086">
        <f>Table1[[#This Row],[Quantity]]*Table1[[#This Row],[Unit_Price]]</f>
        <v>28629</v>
      </c>
      <c r="L3086">
        <f>Table1[[#This Row],[Quantity]]*Table1[[#This Row],[Cost]]</f>
        <v>14314.5</v>
      </c>
      <c r="M3086">
        <f>Table1[[#This Row],[Sales]]-Table1[[#This Row],[Total_Cost]]</f>
        <v>14314.5</v>
      </c>
      <c r="N3086" s="1">
        <f>Table1[[#This Row],[Profit]]/Table1[[#This Row],[Sales]]</f>
        <v>0.5</v>
      </c>
      <c r="O3086" t="str">
        <f>TEXT(Table1[[#This Row],[Order_Date]],"mmmm")</f>
        <v>July</v>
      </c>
      <c r="P3086">
        <f>YEAR(Table1[[#This Row],[Order_Date]])</f>
        <v>2025</v>
      </c>
      <c r="Q3086" t="str">
        <f>"Q"&amp;ROUNDUP(MONTH(Table1[[#This Row],[Order_Date]])/3,0)</f>
        <v>Q3</v>
      </c>
    </row>
    <row r="3087" spans="1:17" x14ac:dyDescent="0.25">
      <c r="A3087" t="s">
        <v>4862</v>
      </c>
      <c r="B3087" t="s">
        <v>204</v>
      </c>
      <c r="C3087" t="s">
        <v>1009</v>
      </c>
      <c r="D3087" t="s">
        <v>171</v>
      </c>
      <c r="E3087" t="str">
        <f>_xlfn.XLOOKUP(Table1[[#This Row],[Product_ID]],[1]!Table1[Product_ID],[1]!Table1[Product_Name])</f>
        <v>Clothing Product 27</v>
      </c>
      <c r="F3087" t="str">
        <f>_xlfn.XLOOKUP(Table1[[#This Row],[Product_ID]],[1]!Table1[Product_ID],[1]!Table1[Category])</f>
        <v>Clothing</v>
      </c>
      <c r="G3087">
        <f>_xlfn.XLOOKUP(Table1[[#This Row],[Product_ID]],[1]!Table1[Product_ID],[1]!Table1[Unit_Price])</f>
        <v>4969</v>
      </c>
      <c r="H3087">
        <f>_xlfn.XLOOKUP(Table1[[#This Row],[Product_ID]],[1]!Table1[Product_ID],[1]!Table1[Cost])</f>
        <v>2484.5</v>
      </c>
      <c r="I3087">
        <v>1</v>
      </c>
      <c r="J3087">
        <v>5</v>
      </c>
      <c r="K3087">
        <f>Table1[[#This Row],[Quantity]]*Table1[[#This Row],[Unit_Price]]</f>
        <v>4969</v>
      </c>
      <c r="L3087">
        <f>Table1[[#This Row],[Quantity]]*Table1[[#This Row],[Cost]]</f>
        <v>2484.5</v>
      </c>
      <c r="M3087">
        <f>Table1[[#This Row],[Sales]]-Table1[[#This Row],[Total_Cost]]</f>
        <v>2484.5</v>
      </c>
      <c r="N3087" s="1">
        <f>Table1[[#This Row],[Profit]]/Table1[[#This Row],[Sales]]</f>
        <v>0.5</v>
      </c>
      <c r="O3087" t="str">
        <f>TEXT(Table1[[#This Row],[Order_Date]],"mmmm")</f>
        <v>March</v>
      </c>
      <c r="P3087">
        <f>YEAR(Table1[[#This Row],[Order_Date]])</f>
        <v>2024</v>
      </c>
      <c r="Q3087" t="str">
        <f>"Q"&amp;ROUNDUP(MONTH(Table1[[#This Row],[Order_Date]])/3,0)</f>
        <v>Q1</v>
      </c>
    </row>
    <row r="3088" spans="1:17" x14ac:dyDescent="0.25">
      <c r="A3088" t="s">
        <v>4863</v>
      </c>
      <c r="B3088" t="s">
        <v>993</v>
      </c>
      <c r="C3088" t="s">
        <v>2963</v>
      </c>
      <c r="D3088" t="s">
        <v>598</v>
      </c>
      <c r="E3088" t="str">
        <f>_xlfn.XLOOKUP(Table1[[#This Row],[Product_ID]],[1]!Table1[Product_ID],[1]!Table1[Product_Name])</f>
        <v>Clothing Product 84</v>
      </c>
      <c r="F3088" t="str">
        <f>_xlfn.XLOOKUP(Table1[[#This Row],[Product_ID]],[1]!Table1[Product_ID],[1]!Table1[Category])</f>
        <v>Clothing</v>
      </c>
      <c r="G3088">
        <f>_xlfn.XLOOKUP(Table1[[#This Row],[Product_ID]],[1]!Table1[Product_ID],[1]!Table1[Unit_Price])</f>
        <v>3921</v>
      </c>
      <c r="H3088">
        <f>_xlfn.XLOOKUP(Table1[[#This Row],[Product_ID]],[1]!Table1[Product_ID],[1]!Table1[Cost])</f>
        <v>2352.6</v>
      </c>
      <c r="I3088">
        <v>4</v>
      </c>
      <c r="J3088">
        <v>20</v>
      </c>
      <c r="K3088">
        <f>Table1[[#This Row],[Quantity]]*Table1[[#This Row],[Unit_Price]]</f>
        <v>15684</v>
      </c>
      <c r="L3088">
        <f>Table1[[#This Row],[Quantity]]*Table1[[#This Row],[Cost]]</f>
        <v>9410.4</v>
      </c>
      <c r="M3088">
        <f>Table1[[#This Row],[Sales]]-Table1[[#This Row],[Total_Cost]]</f>
        <v>6273.6</v>
      </c>
      <c r="N3088" s="1">
        <f>Table1[[#This Row],[Profit]]/Table1[[#This Row],[Sales]]</f>
        <v>0.4</v>
      </c>
      <c r="O3088" t="str">
        <f>TEXT(Table1[[#This Row],[Order_Date]],"mmmm")</f>
        <v>May</v>
      </c>
      <c r="P3088">
        <f>YEAR(Table1[[#This Row],[Order_Date]])</f>
        <v>2024</v>
      </c>
      <c r="Q3088" t="str">
        <f>"Q"&amp;ROUNDUP(MONTH(Table1[[#This Row],[Order_Date]])/3,0)</f>
        <v>Q2</v>
      </c>
    </row>
    <row r="3089" spans="1:17" x14ac:dyDescent="0.25">
      <c r="A3089" t="s">
        <v>4864</v>
      </c>
      <c r="B3089" t="s">
        <v>2591</v>
      </c>
      <c r="C3089" t="s">
        <v>1848</v>
      </c>
      <c r="D3089" t="s">
        <v>127</v>
      </c>
      <c r="E3089" t="str">
        <f>_xlfn.XLOOKUP(Table1[[#This Row],[Product_ID]],[1]!Table1[Product_ID],[1]!Table1[Product_Name])</f>
        <v>Sports Product 75</v>
      </c>
      <c r="F3089" t="str">
        <f>_xlfn.XLOOKUP(Table1[[#This Row],[Product_ID]],[1]!Table1[Product_ID],[1]!Table1[Category])</f>
        <v>Sports</v>
      </c>
      <c r="G3089">
        <f>_xlfn.XLOOKUP(Table1[[#This Row],[Product_ID]],[1]!Table1[Product_ID],[1]!Table1[Unit_Price])</f>
        <v>5435</v>
      </c>
      <c r="H3089">
        <f>_xlfn.XLOOKUP(Table1[[#This Row],[Product_ID]],[1]!Table1[Product_ID],[1]!Table1[Cost])</f>
        <v>3804.5</v>
      </c>
      <c r="I3089">
        <v>3</v>
      </c>
      <c r="J3089">
        <v>5</v>
      </c>
      <c r="K3089">
        <f>Table1[[#This Row],[Quantity]]*Table1[[#This Row],[Unit_Price]]</f>
        <v>16305</v>
      </c>
      <c r="L3089">
        <f>Table1[[#This Row],[Quantity]]*Table1[[#This Row],[Cost]]</f>
        <v>11413.5</v>
      </c>
      <c r="M3089">
        <f>Table1[[#This Row],[Sales]]-Table1[[#This Row],[Total_Cost]]</f>
        <v>4891.5</v>
      </c>
      <c r="N3089" s="1">
        <f>Table1[[#This Row],[Profit]]/Table1[[#This Row],[Sales]]</f>
        <v>0.3</v>
      </c>
      <c r="O3089" t="str">
        <f>TEXT(Table1[[#This Row],[Order_Date]],"mmmm")</f>
        <v>April</v>
      </c>
      <c r="P3089">
        <f>YEAR(Table1[[#This Row],[Order_Date]])</f>
        <v>2025</v>
      </c>
      <c r="Q3089" t="str">
        <f>"Q"&amp;ROUNDUP(MONTH(Table1[[#This Row],[Order_Date]])/3,0)</f>
        <v>Q2</v>
      </c>
    </row>
    <row r="3090" spans="1:17" x14ac:dyDescent="0.25">
      <c r="A3090" t="s">
        <v>4865</v>
      </c>
      <c r="B3090" t="s">
        <v>845</v>
      </c>
      <c r="C3090" t="s">
        <v>1512</v>
      </c>
      <c r="D3090" t="s">
        <v>377</v>
      </c>
      <c r="E3090" t="str">
        <f>_xlfn.XLOOKUP(Table1[[#This Row],[Product_ID]],[1]!Table1[Product_ID],[1]!Table1[Product_Name])</f>
        <v>Sports Product 2</v>
      </c>
      <c r="F3090" t="str">
        <f>_xlfn.XLOOKUP(Table1[[#This Row],[Product_ID]],[1]!Table1[Product_ID],[1]!Table1[Category])</f>
        <v>Sports</v>
      </c>
      <c r="G3090">
        <f>_xlfn.XLOOKUP(Table1[[#This Row],[Product_ID]],[1]!Table1[Product_ID],[1]!Table1[Unit_Price])</f>
        <v>4241</v>
      </c>
      <c r="H3090">
        <f>_xlfn.XLOOKUP(Table1[[#This Row],[Product_ID]],[1]!Table1[Product_ID],[1]!Table1[Cost])</f>
        <v>2120.5</v>
      </c>
      <c r="I3090">
        <v>5</v>
      </c>
      <c r="J3090">
        <v>20</v>
      </c>
      <c r="K3090">
        <f>Table1[[#This Row],[Quantity]]*Table1[[#This Row],[Unit_Price]]</f>
        <v>21205</v>
      </c>
      <c r="L3090">
        <f>Table1[[#This Row],[Quantity]]*Table1[[#This Row],[Cost]]</f>
        <v>10602.5</v>
      </c>
      <c r="M3090">
        <f>Table1[[#This Row],[Sales]]-Table1[[#This Row],[Total_Cost]]</f>
        <v>10602.5</v>
      </c>
      <c r="N3090" s="1">
        <f>Table1[[#This Row],[Profit]]/Table1[[#This Row],[Sales]]</f>
        <v>0.5</v>
      </c>
      <c r="O3090" t="str">
        <f>TEXT(Table1[[#This Row],[Order_Date]],"mmmm")</f>
        <v>September</v>
      </c>
      <c r="P3090">
        <f>YEAR(Table1[[#This Row],[Order_Date]])</f>
        <v>2024</v>
      </c>
      <c r="Q3090" t="str">
        <f>"Q"&amp;ROUNDUP(MONTH(Table1[[#This Row],[Order_Date]])/3,0)</f>
        <v>Q3</v>
      </c>
    </row>
    <row r="3091" spans="1:17" x14ac:dyDescent="0.25">
      <c r="A3091" t="s">
        <v>4866</v>
      </c>
      <c r="B3091" t="s">
        <v>1180</v>
      </c>
      <c r="C3091" t="s">
        <v>530</v>
      </c>
      <c r="D3091" t="s">
        <v>659</v>
      </c>
      <c r="E3091" t="str">
        <f>_xlfn.XLOOKUP(Table1[[#This Row],[Product_ID]],[1]!Table1[Product_ID],[1]!Table1[Product_Name])</f>
        <v>Beauty Product 43</v>
      </c>
      <c r="F3091" t="str">
        <f>_xlfn.XLOOKUP(Table1[[#This Row],[Product_ID]],[1]!Table1[Product_ID],[1]!Table1[Category])</f>
        <v>Beauty</v>
      </c>
      <c r="G3091">
        <f>_xlfn.XLOOKUP(Table1[[#This Row],[Product_ID]],[1]!Table1[Product_ID],[1]!Table1[Unit_Price])</f>
        <v>1637</v>
      </c>
      <c r="H3091">
        <f>_xlfn.XLOOKUP(Table1[[#This Row],[Product_ID]],[1]!Table1[Product_ID],[1]!Table1[Cost])</f>
        <v>818.5</v>
      </c>
      <c r="I3091">
        <v>4</v>
      </c>
      <c r="J3091">
        <v>5</v>
      </c>
      <c r="K3091">
        <f>Table1[[#This Row],[Quantity]]*Table1[[#This Row],[Unit_Price]]</f>
        <v>6548</v>
      </c>
      <c r="L3091">
        <f>Table1[[#This Row],[Quantity]]*Table1[[#This Row],[Cost]]</f>
        <v>3274</v>
      </c>
      <c r="M3091">
        <f>Table1[[#This Row],[Sales]]-Table1[[#This Row],[Total_Cost]]</f>
        <v>3274</v>
      </c>
      <c r="N3091" s="1">
        <f>Table1[[#This Row],[Profit]]/Table1[[#This Row],[Sales]]</f>
        <v>0.5</v>
      </c>
      <c r="O3091" t="str">
        <f>TEXT(Table1[[#This Row],[Order_Date]],"mmmm")</f>
        <v>March</v>
      </c>
      <c r="P3091">
        <f>YEAR(Table1[[#This Row],[Order_Date]])</f>
        <v>2025</v>
      </c>
      <c r="Q3091" t="str">
        <f>"Q"&amp;ROUNDUP(MONTH(Table1[[#This Row],[Order_Date]])/3,0)</f>
        <v>Q1</v>
      </c>
    </row>
    <row r="3092" spans="1:17" x14ac:dyDescent="0.25">
      <c r="A3092" t="s">
        <v>4867</v>
      </c>
      <c r="B3092" t="s">
        <v>3470</v>
      </c>
      <c r="C3092" t="s">
        <v>907</v>
      </c>
      <c r="D3092" t="s">
        <v>461</v>
      </c>
      <c r="E3092" t="str">
        <f>_xlfn.XLOOKUP(Table1[[#This Row],[Product_ID]],[1]!Table1[Product_ID],[1]!Table1[Product_Name])</f>
        <v>Beauty Product 13</v>
      </c>
      <c r="F3092" t="str">
        <f>_xlfn.XLOOKUP(Table1[[#This Row],[Product_ID]],[1]!Table1[Product_ID],[1]!Table1[Category])</f>
        <v>Beauty</v>
      </c>
      <c r="G3092">
        <f>_xlfn.XLOOKUP(Table1[[#This Row],[Product_ID]],[1]!Table1[Product_ID],[1]!Table1[Unit_Price])</f>
        <v>639</v>
      </c>
      <c r="H3092">
        <f>_xlfn.XLOOKUP(Table1[[#This Row],[Product_ID]],[1]!Table1[Product_ID],[1]!Table1[Cost])</f>
        <v>319.5</v>
      </c>
      <c r="I3092">
        <v>2</v>
      </c>
      <c r="J3092">
        <v>10</v>
      </c>
      <c r="K3092">
        <f>Table1[[#This Row],[Quantity]]*Table1[[#This Row],[Unit_Price]]</f>
        <v>1278</v>
      </c>
      <c r="L3092">
        <f>Table1[[#This Row],[Quantity]]*Table1[[#This Row],[Cost]]</f>
        <v>639</v>
      </c>
      <c r="M3092">
        <f>Table1[[#This Row],[Sales]]-Table1[[#This Row],[Total_Cost]]</f>
        <v>639</v>
      </c>
      <c r="N3092" s="1">
        <f>Table1[[#This Row],[Profit]]/Table1[[#This Row],[Sales]]</f>
        <v>0.5</v>
      </c>
      <c r="O3092" t="str">
        <f>TEXT(Table1[[#This Row],[Order_Date]],"mmmm")</f>
        <v>October</v>
      </c>
      <c r="P3092">
        <f>YEAR(Table1[[#This Row],[Order_Date]])</f>
        <v>2025</v>
      </c>
      <c r="Q3092" t="str">
        <f>"Q"&amp;ROUNDUP(MONTH(Table1[[#This Row],[Order_Date]])/3,0)</f>
        <v>Q4</v>
      </c>
    </row>
    <row r="3093" spans="1:17" x14ac:dyDescent="0.25">
      <c r="A3093" t="s">
        <v>4868</v>
      </c>
      <c r="B3093" t="s">
        <v>4869</v>
      </c>
      <c r="C3093" t="s">
        <v>2312</v>
      </c>
      <c r="D3093" t="s">
        <v>465</v>
      </c>
      <c r="E3093" t="str">
        <f>_xlfn.XLOOKUP(Table1[[#This Row],[Product_ID]],[1]!Table1[Product_ID],[1]!Table1[Product_Name])</f>
        <v>Beauty Product 71</v>
      </c>
      <c r="F3093" t="str">
        <f>_xlfn.XLOOKUP(Table1[[#This Row],[Product_ID]],[1]!Table1[Product_ID],[1]!Table1[Category])</f>
        <v>Beauty</v>
      </c>
      <c r="G3093">
        <f>_xlfn.XLOOKUP(Table1[[#This Row],[Product_ID]],[1]!Table1[Product_ID],[1]!Table1[Unit_Price])</f>
        <v>487</v>
      </c>
      <c r="H3093">
        <f>_xlfn.XLOOKUP(Table1[[#This Row],[Product_ID]],[1]!Table1[Product_ID],[1]!Table1[Cost])</f>
        <v>243.5</v>
      </c>
      <c r="I3093">
        <v>4</v>
      </c>
      <c r="J3093">
        <v>0</v>
      </c>
      <c r="K3093">
        <f>Table1[[#This Row],[Quantity]]*Table1[[#This Row],[Unit_Price]]</f>
        <v>1948</v>
      </c>
      <c r="L3093">
        <f>Table1[[#This Row],[Quantity]]*Table1[[#This Row],[Cost]]</f>
        <v>974</v>
      </c>
      <c r="M3093">
        <f>Table1[[#This Row],[Sales]]-Table1[[#This Row],[Total_Cost]]</f>
        <v>974</v>
      </c>
      <c r="N3093" s="1">
        <f>Table1[[#This Row],[Profit]]/Table1[[#This Row],[Sales]]</f>
        <v>0.5</v>
      </c>
      <c r="O3093" t="str">
        <f>TEXT(Table1[[#This Row],[Order_Date]],"mmmm")</f>
        <v>June</v>
      </c>
      <c r="P3093">
        <f>YEAR(Table1[[#This Row],[Order_Date]])</f>
        <v>2025</v>
      </c>
      <c r="Q3093" t="str">
        <f>"Q"&amp;ROUNDUP(MONTH(Table1[[#This Row],[Order_Date]])/3,0)</f>
        <v>Q2</v>
      </c>
    </row>
    <row r="3094" spans="1:17" x14ac:dyDescent="0.25">
      <c r="A3094" t="s">
        <v>4870</v>
      </c>
      <c r="B3094" t="s">
        <v>322</v>
      </c>
      <c r="C3094" t="s">
        <v>991</v>
      </c>
      <c r="D3094" t="s">
        <v>264</v>
      </c>
      <c r="E3094" t="str">
        <f>_xlfn.XLOOKUP(Table1[[#This Row],[Product_ID]],[1]!Table1[Product_ID],[1]!Table1[Product_Name])</f>
        <v>Clothing Product 96</v>
      </c>
      <c r="F3094" t="str">
        <f>_xlfn.XLOOKUP(Table1[[#This Row],[Product_ID]],[1]!Table1[Product_ID],[1]!Table1[Category])</f>
        <v>Clothing</v>
      </c>
      <c r="G3094">
        <f>_xlfn.XLOOKUP(Table1[[#This Row],[Product_ID]],[1]!Table1[Product_ID],[1]!Table1[Unit_Price])</f>
        <v>483</v>
      </c>
      <c r="H3094">
        <f>_xlfn.XLOOKUP(Table1[[#This Row],[Product_ID]],[1]!Table1[Product_ID],[1]!Table1[Cost])</f>
        <v>289.8</v>
      </c>
      <c r="I3094">
        <v>5</v>
      </c>
      <c r="J3094">
        <v>10</v>
      </c>
      <c r="K3094">
        <f>Table1[[#This Row],[Quantity]]*Table1[[#This Row],[Unit_Price]]</f>
        <v>2415</v>
      </c>
      <c r="L3094">
        <f>Table1[[#This Row],[Quantity]]*Table1[[#This Row],[Cost]]</f>
        <v>1449</v>
      </c>
      <c r="M3094">
        <f>Table1[[#This Row],[Sales]]-Table1[[#This Row],[Total_Cost]]</f>
        <v>966</v>
      </c>
      <c r="N3094" s="1">
        <f>Table1[[#This Row],[Profit]]/Table1[[#This Row],[Sales]]</f>
        <v>0.4</v>
      </c>
      <c r="O3094" t="str">
        <f>TEXT(Table1[[#This Row],[Order_Date]],"mmmm")</f>
        <v>June</v>
      </c>
      <c r="P3094">
        <f>YEAR(Table1[[#This Row],[Order_Date]])</f>
        <v>2025</v>
      </c>
      <c r="Q3094" t="str">
        <f>"Q"&amp;ROUNDUP(MONTH(Table1[[#This Row],[Order_Date]])/3,0)</f>
        <v>Q2</v>
      </c>
    </row>
    <row r="3095" spans="1:17" x14ac:dyDescent="0.25">
      <c r="A3095" t="s">
        <v>4871</v>
      </c>
      <c r="B3095" t="s">
        <v>1500</v>
      </c>
      <c r="C3095" t="s">
        <v>95</v>
      </c>
      <c r="D3095" t="s">
        <v>394</v>
      </c>
      <c r="E3095" t="str">
        <f>_xlfn.XLOOKUP(Table1[[#This Row],[Product_ID]],[1]!Table1[Product_ID],[1]!Table1[Product_Name])</f>
        <v>Electronics Product 45</v>
      </c>
      <c r="F3095" t="str">
        <f>_xlfn.XLOOKUP(Table1[[#This Row],[Product_ID]],[1]!Table1[Product_ID],[1]!Table1[Category])</f>
        <v>Electronics</v>
      </c>
      <c r="G3095">
        <f>_xlfn.XLOOKUP(Table1[[#This Row],[Product_ID]],[1]!Table1[Product_ID],[1]!Table1[Unit_Price])</f>
        <v>31300</v>
      </c>
      <c r="H3095">
        <f>_xlfn.XLOOKUP(Table1[[#This Row],[Product_ID]],[1]!Table1[Product_ID],[1]!Table1[Cost])</f>
        <v>18780</v>
      </c>
      <c r="I3095">
        <v>3</v>
      </c>
      <c r="J3095">
        <v>5</v>
      </c>
      <c r="K3095">
        <f>Table1[[#This Row],[Quantity]]*Table1[[#This Row],[Unit_Price]]</f>
        <v>93900</v>
      </c>
      <c r="L3095">
        <f>Table1[[#This Row],[Quantity]]*Table1[[#This Row],[Cost]]</f>
        <v>56340</v>
      </c>
      <c r="M3095">
        <f>Table1[[#This Row],[Sales]]-Table1[[#This Row],[Total_Cost]]</f>
        <v>37560</v>
      </c>
      <c r="N3095" s="1">
        <f>Table1[[#This Row],[Profit]]/Table1[[#This Row],[Sales]]</f>
        <v>0.4</v>
      </c>
      <c r="O3095" t="str">
        <f>TEXT(Table1[[#This Row],[Order_Date]],"mmmm")</f>
        <v>June</v>
      </c>
      <c r="P3095">
        <f>YEAR(Table1[[#This Row],[Order_Date]])</f>
        <v>2024</v>
      </c>
      <c r="Q3095" t="str">
        <f>"Q"&amp;ROUNDUP(MONTH(Table1[[#This Row],[Order_Date]])/3,0)</f>
        <v>Q2</v>
      </c>
    </row>
    <row r="3096" spans="1:17" x14ac:dyDescent="0.25">
      <c r="A3096" t="s">
        <v>4872</v>
      </c>
      <c r="B3096" t="s">
        <v>1818</v>
      </c>
      <c r="C3096" t="s">
        <v>2625</v>
      </c>
      <c r="D3096" t="s">
        <v>123</v>
      </c>
      <c r="E3096" t="str">
        <f>_xlfn.XLOOKUP(Table1[[#This Row],[Product_ID]],[1]!Table1[Product_ID],[1]!Table1[Product_Name])</f>
        <v>Electronics Product 99</v>
      </c>
      <c r="F3096" t="str">
        <f>_xlfn.XLOOKUP(Table1[[#This Row],[Product_ID]],[1]!Table1[Product_ID],[1]!Table1[Category])</f>
        <v>Electronics</v>
      </c>
      <c r="G3096">
        <f>_xlfn.XLOOKUP(Table1[[#This Row],[Product_ID]],[1]!Table1[Product_ID],[1]!Table1[Unit_Price])</f>
        <v>48012</v>
      </c>
      <c r="H3096">
        <f>_xlfn.XLOOKUP(Table1[[#This Row],[Product_ID]],[1]!Table1[Product_ID],[1]!Table1[Cost])</f>
        <v>24006</v>
      </c>
      <c r="I3096">
        <v>5</v>
      </c>
      <c r="J3096">
        <v>10</v>
      </c>
      <c r="K3096">
        <f>Table1[[#This Row],[Quantity]]*Table1[[#This Row],[Unit_Price]]</f>
        <v>240060</v>
      </c>
      <c r="L3096">
        <f>Table1[[#This Row],[Quantity]]*Table1[[#This Row],[Cost]]</f>
        <v>120030</v>
      </c>
      <c r="M3096">
        <f>Table1[[#This Row],[Sales]]-Table1[[#This Row],[Total_Cost]]</f>
        <v>120030</v>
      </c>
      <c r="N3096" s="1">
        <f>Table1[[#This Row],[Profit]]/Table1[[#This Row],[Sales]]</f>
        <v>0.5</v>
      </c>
      <c r="O3096" t="str">
        <f>TEXT(Table1[[#This Row],[Order_Date]],"mmmm")</f>
        <v>October</v>
      </c>
      <c r="P3096">
        <f>YEAR(Table1[[#This Row],[Order_Date]])</f>
        <v>2025</v>
      </c>
      <c r="Q3096" t="str">
        <f>"Q"&amp;ROUNDUP(MONTH(Table1[[#This Row],[Order_Date]])/3,0)</f>
        <v>Q4</v>
      </c>
    </row>
    <row r="3097" spans="1:17" x14ac:dyDescent="0.25">
      <c r="A3097" t="s">
        <v>4873</v>
      </c>
      <c r="B3097" t="s">
        <v>1359</v>
      </c>
      <c r="C3097" t="s">
        <v>1155</v>
      </c>
      <c r="D3097" t="s">
        <v>297</v>
      </c>
      <c r="E3097" t="str">
        <f>_xlfn.XLOOKUP(Table1[[#This Row],[Product_ID]],[1]!Table1[Product_ID],[1]!Table1[Product_Name])</f>
        <v>Home &amp; Kitchen Product 64</v>
      </c>
      <c r="F3097" t="str">
        <f>_xlfn.XLOOKUP(Table1[[#This Row],[Product_ID]],[1]!Table1[Product_ID],[1]!Table1[Category])</f>
        <v>Home &amp; Kitchen</v>
      </c>
      <c r="G3097">
        <f>_xlfn.XLOOKUP(Table1[[#This Row],[Product_ID]],[1]!Table1[Product_ID],[1]!Table1[Unit_Price])</f>
        <v>8274</v>
      </c>
      <c r="H3097">
        <f>_xlfn.XLOOKUP(Table1[[#This Row],[Product_ID]],[1]!Table1[Product_ID],[1]!Table1[Cost])</f>
        <v>5791.8</v>
      </c>
      <c r="I3097">
        <v>3</v>
      </c>
      <c r="J3097">
        <v>5</v>
      </c>
      <c r="K3097">
        <f>Table1[[#This Row],[Quantity]]*Table1[[#This Row],[Unit_Price]]</f>
        <v>24822</v>
      </c>
      <c r="L3097">
        <f>Table1[[#This Row],[Quantity]]*Table1[[#This Row],[Cost]]</f>
        <v>17375.400000000001</v>
      </c>
      <c r="M3097">
        <f>Table1[[#This Row],[Sales]]-Table1[[#This Row],[Total_Cost]]</f>
        <v>7446.5999999999985</v>
      </c>
      <c r="N3097" s="1">
        <f>Table1[[#This Row],[Profit]]/Table1[[#This Row],[Sales]]</f>
        <v>0.29999999999999993</v>
      </c>
      <c r="O3097" t="str">
        <f>TEXT(Table1[[#This Row],[Order_Date]],"mmmm")</f>
        <v>February</v>
      </c>
      <c r="P3097">
        <f>YEAR(Table1[[#This Row],[Order_Date]])</f>
        <v>2025</v>
      </c>
      <c r="Q3097" t="str">
        <f>"Q"&amp;ROUNDUP(MONTH(Table1[[#This Row],[Order_Date]])/3,0)</f>
        <v>Q1</v>
      </c>
    </row>
    <row r="3098" spans="1:17" x14ac:dyDescent="0.25">
      <c r="A3098" t="s">
        <v>4874</v>
      </c>
      <c r="B3098" t="s">
        <v>1615</v>
      </c>
      <c r="C3098" t="s">
        <v>4875</v>
      </c>
      <c r="D3098" t="s">
        <v>471</v>
      </c>
      <c r="E3098" t="str">
        <f>_xlfn.XLOOKUP(Table1[[#This Row],[Product_ID]],[1]!Table1[Product_ID],[1]!Table1[Product_Name])</f>
        <v>Sports Product 66</v>
      </c>
      <c r="F3098" t="str">
        <f>_xlfn.XLOOKUP(Table1[[#This Row],[Product_ID]],[1]!Table1[Product_ID],[1]!Table1[Category])</f>
        <v>Sports</v>
      </c>
      <c r="G3098">
        <f>_xlfn.XLOOKUP(Table1[[#This Row],[Product_ID]],[1]!Table1[Product_ID],[1]!Table1[Unit_Price])</f>
        <v>4711</v>
      </c>
      <c r="H3098">
        <f>_xlfn.XLOOKUP(Table1[[#This Row],[Product_ID]],[1]!Table1[Product_ID],[1]!Table1[Cost])</f>
        <v>2826.6</v>
      </c>
      <c r="I3098">
        <v>3</v>
      </c>
      <c r="J3098">
        <v>5</v>
      </c>
      <c r="K3098">
        <f>Table1[[#This Row],[Quantity]]*Table1[[#This Row],[Unit_Price]]</f>
        <v>14133</v>
      </c>
      <c r="L3098">
        <f>Table1[[#This Row],[Quantity]]*Table1[[#This Row],[Cost]]</f>
        <v>8479.7999999999993</v>
      </c>
      <c r="M3098">
        <f>Table1[[#This Row],[Sales]]-Table1[[#This Row],[Total_Cost]]</f>
        <v>5653.2000000000007</v>
      </c>
      <c r="N3098" s="1">
        <f>Table1[[#This Row],[Profit]]/Table1[[#This Row],[Sales]]</f>
        <v>0.40000000000000008</v>
      </c>
      <c r="O3098" t="str">
        <f>TEXT(Table1[[#This Row],[Order_Date]],"mmmm")</f>
        <v>October</v>
      </c>
      <c r="P3098">
        <f>YEAR(Table1[[#This Row],[Order_Date]])</f>
        <v>2025</v>
      </c>
      <c r="Q3098" t="str">
        <f>"Q"&amp;ROUNDUP(MONTH(Table1[[#This Row],[Order_Date]])/3,0)</f>
        <v>Q4</v>
      </c>
    </row>
    <row r="3099" spans="1:17" x14ac:dyDescent="0.25">
      <c r="A3099" t="s">
        <v>4876</v>
      </c>
      <c r="B3099" t="s">
        <v>580</v>
      </c>
      <c r="C3099" t="s">
        <v>2800</v>
      </c>
      <c r="D3099" t="s">
        <v>85</v>
      </c>
      <c r="E3099" t="str">
        <f>_xlfn.XLOOKUP(Table1[[#This Row],[Product_ID]],[1]!Table1[Product_ID],[1]!Table1[Product_Name])</f>
        <v>Clothing Product 63</v>
      </c>
      <c r="F3099" t="str">
        <f>_xlfn.XLOOKUP(Table1[[#This Row],[Product_ID]],[1]!Table1[Product_ID],[1]!Table1[Category])</f>
        <v>Clothing</v>
      </c>
      <c r="G3099">
        <f>_xlfn.XLOOKUP(Table1[[#This Row],[Product_ID]],[1]!Table1[Product_ID],[1]!Table1[Unit_Price])</f>
        <v>3643</v>
      </c>
      <c r="H3099">
        <f>_xlfn.XLOOKUP(Table1[[#This Row],[Product_ID]],[1]!Table1[Product_ID],[1]!Table1[Cost])</f>
        <v>2185.8000000000002</v>
      </c>
      <c r="I3099">
        <v>1</v>
      </c>
      <c r="J3099">
        <v>20</v>
      </c>
      <c r="K3099">
        <f>Table1[[#This Row],[Quantity]]*Table1[[#This Row],[Unit_Price]]</f>
        <v>3643</v>
      </c>
      <c r="L3099">
        <f>Table1[[#This Row],[Quantity]]*Table1[[#This Row],[Cost]]</f>
        <v>2185.8000000000002</v>
      </c>
      <c r="M3099">
        <f>Table1[[#This Row],[Sales]]-Table1[[#This Row],[Total_Cost]]</f>
        <v>1457.1999999999998</v>
      </c>
      <c r="N3099" s="1">
        <f>Table1[[#This Row],[Profit]]/Table1[[#This Row],[Sales]]</f>
        <v>0.39999999999999997</v>
      </c>
      <c r="O3099" t="str">
        <f>TEXT(Table1[[#This Row],[Order_Date]],"mmmm")</f>
        <v>June</v>
      </c>
      <c r="P3099">
        <f>YEAR(Table1[[#This Row],[Order_Date]])</f>
        <v>2025</v>
      </c>
      <c r="Q3099" t="str">
        <f>"Q"&amp;ROUNDUP(MONTH(Table1[[#This Row],[Order_Date]])/3,0)</f>
        <v>Q2</v>
      </c>
    </row>
    <row r="3100" spans="1:17" x14ac:dyDescent="0.25">
      <c r="A3100" t="s">
        <v>4877</v>
      </c>
      <c r="B3100" t="s">
        <v>2006</v>
      </c>
      <c r="C3100" t="s">
        <v>1865</v>
      </c>
      <c r="D3100" t="s">
        <v>304</v>
      </c>
      <c r="E3100" t="str">
        <f>_xlfn.XLOOKUP(Table1[[#This Row],[Product_ID]],[1]!Table1[Product_ID],[1]!Table1[Product_Name])</f>
        <v>Sports Product 67</v>
      </c>
      <c r="F3100" t="str">
        <f>_xlfn.XLOOKUP(Table1[[#This Row],[Product_ID]],[1]!Table1[Product_ID],[1]!Table1[Category])</f>
        <v>Sports</v>
      </c>
      <c r="G3100">
        <f>_xlfn.XLOOKUP(Table1[[#This Row],[Product_ID]],[1]!Table1[Product_ID],[1]!Table1[Unit_Price])</f>
        <v>1463</v>
      </c>
      <c r="H3100">
        <f>_xlfn.XLOOKUP(Table1[[#This Row],[Product_ID]],[1]!Table1[Product_ID],[1]!Table1[Cost])</f>
        <v>731.5</v>
      </c>
      <c r="I3100">
        <v>1</v>
      </c>
      <c r="J3100">
        <v>10</v>
      </c>
      <c r="K3100">
        <f>Table1[[#This Row],[Quantity]]*Table1[[#This Row],[Unit_Price]]</f>
        <v>1463</v>
      </c>
      <c r="L3100">
        <f>Table1[[#This Row],[Quantity]]*Table1[[#This Row],[Cost]]</f>
        <v>731.5</v>
      </c>
      <c r="M3100">
        <f>Table1[[#This Row],[Sales]]-Table1[[#This Row],[Total_Cost]]</f>
        <v>731.5</v>
      </c>
      <c r="N3100" s="1">
        <f>Table1[[#This Row],[Profit]]/Table1[[#This Row],[Sales]]</f>
        <v>0.5</v>
      </c>
      <c r="O3100" t="str">
        <f>TEXT(Table1[[#This Row],[Order_Date]],"mmmm")</f>
        <v>October</v>
      </c>
      <c r="P3100">
        <f>YEAR(Table1[[#This Row],[Order_Date]])</f>
        <v>2025</v>
      </c>
      <c r="Q3100" t="str">
        <f>"Q"&amp;ROUNDUP(MONTH(Table1[[#This Row],[Order_Date]])/3,0)</f>
        <v>Q4</v>
      </c>
    </row>
    <row r="3101" spans="1:17" x14ac:dyDescent="0.25">
      <c r="A3101" t="s">
        <v>4878</v>
      </c>
      <c r="B3101" t="s">
        <v>1692</v>
      </c>
      <c r="C3101" t="s">
        <v>2918</v>
      </c>
      <c r="D3101" t="s">
        <v>264</v>
      </c>
      <c r="E3101" t="str">
        <f>_xlfn.XLOOKUP(Table1[[#This Row],[Product_ID]],[1]!Table1[Product_ID],[1]!Table1[Product_Name])</f>
        <v>Clothing Product 96</v>
      </c>
      <c r="F3101" t="str">
        <f>_xlfn.XLOOKUP(Table1[[#This Row],[Product_ID]],[1]!Table1[Product_ID],[1]!Table1[Category])</f>
        <v>Clothing</v>
      </c>
      <c r="G3101">
        <f>_xlfn.XLOOKUP(Table1[[#This Row],[Product_ID]],[1]!Table1[Product_ID],[1]!Table1[Unit_Price])</f>
        <v>483</v>
      </c>
      <c r="H3101">
        <f>_xlfn.XLOOKUP(Table1[[#This Row],[Product_ID]],[1]!Table1[Product_ID],[1]!Table1[Cost])</f>
        <v>289.8</v>
      </c>
      <c r="I3101">
        <v>4</v>
      </c>
      <c r="J3101">
        <v>0</v>
      </c>
      <c r="K3101">
        <f>Table1[[#This Row],[Quantity]]*Table1[[#This Row],[Unit_Price]]</f>
        <v>1932</v>
      </c>
      <c r="L3101">
        <f>Table1[[#This Row],[Quantity]]*Table1[[#This Row],[Cost]]</f>
        <v>1159.2</v>
      </c>
      <c r="M3101">
        <f>Table1[[#This Row],[Sales]]-Table1[[#This Row],[Total_Cost]]</f>
        <v>772.8</v>
      </c>
      <c r="N3101" s="1">
        <f>Table1[[#This Row],[Profit]]/Table1[[#This Row],[Sales]]</f>
        <v>0.39999999999999997</v>
      </c>
      <c r="O3101" t="str">
        <f>TEXT(Table1[[#This Row],[Order_Date]],"mmmm")</f>
        <v>December</v>
      </c>
      <c r="P3101">
        <f>YEAR(Table1[[#This Row],[Order_Date]])</f>
        <v>2024</v>
      </c>
      <c r="Q3101" t="str">
        <f>"Q"&amp;ROUNDUP(MONTH(Table1[[#This Row],[Order_Date]])/3,0)</f>
        <v>Q4</v>
      </c>
    </row>
    <row r="3102" spans="1:17" x14ac:dyDescent="0.25">
      <c r="A3102" t="s">
        <v>4879</v>
      </c>
      <c r="B3102" t="s">
        <v>970</v>
      </c>
      <c r="C3102" t="s">
        <v>1328</v>
      </c>
      <c r="D3102" t="s">
        <v>206</v>
      </c>
      <c r="E3102" t="str">
        <f>_xlfn.XLOOKUP(Table1[[#This Row],[Product_ID]],[1]!Table1[Product_ID],[1]!Table1[Product_Name])</f>
        <v>Electronics Product 30</v>
      </c>
      <c r="F3102" t="str">
        <f>_xlfn.XLOOKUP(Table1[[#This Row],[Product_ID]],[1]!Table1[Product_ID],[1]!Table1[Category])</f>
        <v>Electronics</v>
      </c>
      <c r="G3102">
        <f>_xlfn.XLOOKUP(Table1[[#This Row],[Product_ID]],[1]!Table1[Product_ID],[1]!Table1[Unit_Price])</f>
        <v>16441</v>
      </c>
      <c r="H3102">
        <f>_xlfn.XLOOKUP(Table1[[#This Row],[Product_ID]],[1]!Table1[Product_ID],[1]!Table1[Cost])</f>
        <v>8220.5</v>
      </c>
      <c r="I3102">
        <v>4</v>
      </c>
      <c r="J3102">
        <v>15</v>
      </c>
      <c r="K3102">
        <f>Table1[[#This Row],[Quantity]]*Table1[[#This Row],[Unit_Price]]</f>
        <v>65764</v>
      </c>
      <c r="L3102">
        <f>Table1[[#This Row],[Quantity]]*Table1[[#This Row],[Cost]]</f>
        <v>32882</v>
      </c>
      <c r="M3102">
        <f>Table1[[#This Row],[Sales]]-Table1[[#This Row],[Total_Cost]]</f>
        <v>32882</v>
      </c>
      <c r="N3102" s="1">
        <f>Table1[[#This Row],[Profit]]/Table1[[#This Row],[Sales]]</f>
        <v>0.5</v>
      </c>
      <c r="O3102" t="str">
        <f>TEXT(Table1[[#This Row],[Order_Date]],"mmmm")</f>
        <v>May</v>
      </c>
      <c r="P3102">
        <f>YEAR(Table1[[#This Row],[Order_Date]])</f>
        <v>2024</v>
      </c>
      <c r="Q3102" t="str">
        <f>"Q"&amp;ROUNDUP(MONTH(Table1[[#This Row],[Order_Date]])/3,0)</f>
        <v>Q2</v>
      </c>
    </row>
    <row r="3103" spans="1:17" x14ac:dyDescent="0.25">
      <c r="A3103" t="s">
        <v>4880</v>
      </c>
      <c r="B3103" t="s">
        <v>1839</v>
      </c>
      <c r="C3103" t="s">
        <v>3484</v>
      </c>
      <c r="D3103" t="s">
        <v>89</v>
      </c>
      <c r="E3103" t="str">
        <f>_xlfn.XLOOKUP(Table1[[#This Row],[Product_ID]],[1]!Table1[Product_ID],[1]!Table1[Product_Name])</f>
        <v>Beauty Product 76</v>
      </c>
      <c r="F3103" t="str">
        <f>_xlfn.XLOOKUP(Table1[[#This Row],[Product_ID]],[1]!Table1[Product_ID],[1]!Table1[Category])</f>
        <v>Beauty</v>
      </c>
      <c r="G3103">
        <f>_xlfn.XLOOKUP(Table1[[#This Row],[Product_ID]],[1]!Table1[Product_ID],[1]!Table1[Unit_Price])</f>
        <v>3690</v>
      </c>
      <c r="H3103">
        <f>_xlfn.XLOOKUP(Table1[[#This Row],[Product_ID]],[1]!Table1[Product_ID],[1]!Table1[Cost])</f>
        <v>2583</v>
      </c>
      <c r="I3103">
        <v>5</v>
      </c>
      <c r="J3103">
        <v>20</v>
      </c>
      <c r="K3103">
        <f>Table1[[#This Row],[Quantity]]*Table1[[#This Row],[Unit_Price]]</f>
        <v>18450</v>
      </c>
      <c r="L3103">
        <f>Table1[[#This Row],[Quantity]]*Table1[[#This Row],[Cost]]</f>
        <v>12915</v>
      </c>
      <c r="M3103">
        <f>Table1[[#This Row],[Sales]]-Table1[[#This Row],[Total_Cost]]</f>
        <v>5535</v>
      </c>
      <c r="N3103" s="1">
        <f>Table1[[#This Row],[Profit]]/Table1[[#This Row],[Sales]]</f>
        <v>0.3</v>
      </c>
      <c r="O3103" t="str">
        <f>TEXT(Table1[[#This Row],[Order_Date]],"mmmm")</f>
        <v>October</v>
      </c>
      <c r="P3103">
        <f>YEAR(Table1[[#This Row],[Order_Date]])</f>
        <v>2024</v>
      </c>
      <c r="Q3103" t="str">
        <f>"Q"&amp;ROUNDUP(MONTH(Table1[[#This Row],[Order_Date]])/3,0)</f>
        <v>Q4</v>
      </c>
    </row>
    <row r="3104" spans="1:17" x14ac:dyDescent="0.25">
      <c r="A3104" t="s">
        <v>4881</v>
      </c>
      <c r="B3104" t="s">
        <v>3316</v>
      </c>
      <c r="C3104" t="s">
        <v>1718</v>
      </c>
      <c r="D3104" t="s">
        <v>598</v>
      </c>
      <c r="E3104" t="str">
        <f>_xlfn.XLOOKUP(Table1[[#This Row],[Product_ID]],[1]!Table1[Product_ID],[1]!Table1[Product_Name])</f>
        <v>Clothing Product 84</v>
      </c>
      <c r="F3104" t="str">
        <f>_xlfn.XLOOKUP(Table1[[#This Row],[Product_ID]],[1]!Table1[Product_ID],[1]!Table1[Category])</f>
        <v>Clothing</v>
      </c>
      <c r="G3104">
        <f>_xlfn.XLOOKUP(Table1[[#This Row],[Product_ID]],[1]!Table1[Product_ID],[1]!Table1[Unit_Price])</f>
        <v>3921</v>
      </c>
      <c r="H3104">
        <f>_xlfn.XLOOKUP(Table1[[#This Row],[Product_ID]],[1]!Table1[Product_ID],[1]!Table1[Cost])</f>
        <v>2352.6</v>
      </c>
      <c r="I3104">
        <v>3</v>
      </c>
      <c r="J3104">
        <v>5</v>
      </c>
      <c r="K3104">
        <f>Table1[[#This Row],[Quantity]]*Table1[[#This Row],[Unit_Price]]</f>
        <v>11763</v>
      </c>
      <c r="L3104">
        <f>Table1[[#This Row],[Quantity]]*Table1[[#This Row],[Cost]]</f>
        <v>7057.7999999999993</v>
      </c>
      <c r="M3104">
        <f>Table1[[#This Row],[Sales]]-Table1[[#This Row],[Total_Cost]]</f>
        <v>4705.2000000000007</v>
      </c>
      <c r="N3104" s="1">
        <f>Table1[[#This Row],[Profit]]/Table1[[#This Row],[Sales]]</f>
        <v>0.40000000000000008</v>
      </c>
      <c r="O3104" t="str">
        <f>TEXT(Table1[[#This Row],[Order_Date]],"mmmm")</f>
        <v>February</v>
      </c>
      <c r="P3104">
        <f>YEAR(Table1[[#This Row],[Order_Date]])</f>
        <v>2025</v>
      </c>
      <c r="Q3104" t="str">
        <f>"Q"&amp;ROUNDUP(MONTH(Table1[[#This Row],[Order_Date]])/3,0)</f>
        <v>Q1</v>
      </c>
    </row>
    <row r="3105" spans="1:17" x14ac:dyDescent="0.25">
      <c r="A3105" t="s">
        <v>4882</v>
      </c>
      <c r="B3105" t="s">
        <v>1492</v>
      </c>
      <c r="C3105" t="s">
        <v>2489</v>
      </c>
      <c r="D3105" t="s">
        <v>898</v>
      </c>
      <c r="E3105" t="str">
        <f>_xlfn.XLOOKUP(Table1[[#This Row],[Product_ID]],[1]!Table1[Product_ID],[1]!Table1[Product_Name])</f>
        <v>Sports Product 29</v>
      </c>
      <c r="F3105" t="str">
        <f>_xlfn.XLOOKUP(Table1[[#This Row],[Product_ID]],[1]!Table1[Product_ID],[1]!Table1[Category])</f>
        <v>Sports</v>
      </c>
      <c r="G3105">
        <f>_xlfn.XLOOKUP(Table1[[#This Row],[Product_ID]],[1]!Table1[Product_ID],[1]!Table1[Unit_Price])</f>
        <v>2105</v>
      </c>
      <c r="H3105">
        <f>_xlfn.XLOOKUP(Table1[[#This Row],[Product_ID]],[1]!Table1[Product_ID],[1]!Table1[Cost])</f>
        <v>1263</v>
      </c>
      <c r="I3105">
        <v>1</v>
      </c>
      <c r="J3105">
        <v>15</v>
      </c>
      <c r="K3105">
        <f>Table1[[#This Row],[Quantity]]*Table1[[#This Row],[Unit_Price]]</f>
        <v>2105</v>
      </c>
      <c r="L3105">
        <f>Table1[[#This Row],[Quantity]]*Table1[[#This Row],[Cost]]</f>
        <v>1263</v>
      </c>
      <c r="M3105">
        <f>Table1[[#This Row],[Sales]]-Table1[[#This Row],[Total_Cost]]</f>
        <v>842</v>
      </c>
      <c r="N3105" s="1">
        <f>Table1[[#This Row],[Profit]]/Table1[[#This Row],[Sales]]</f>
        <v>0.4</v>
      </c>
      <c r="O3105" t="str">
        <f>TEXT(Table1[[#This Row],[Order_Date]],"mmmm")</f>
        <v>July</v>
      </c>
      <c r="P3105">
        <f>YEAR(Table1[[#This Row],[Order_Date]])</f>
        <v>2024</v>
      </c>
      <c r="Q3105" t="str">
        <f>"Q"&amp;ROUNDUP(MONTH(Table1[[#This Row],[Order_Date]])/3,0)</f>
        <v>Q3</v>
      </c>
    </row>
    <row r="3106" spans="1:17" x14ac:dyDescent="0.25">
      <c r="A3106" t="s">
        <v>4883</v>
      </c>
      <c r="B3106" t="s">
        <v>309</v>
      </c>
      <c r="C3106" t="s">
        <v>1012</v>
      </c>
      <c r="D3106" t="s">
        <v>111</v>
      </c>
      <c r="E3106" t="str">
        <f>_xlfn.XLOOKUP(Table1[[#This Row],[Product_ID]],[1]!Table1[Product_ID],[1]!Table1[Product_Name])</f>
        <v>Sports Product 20</v>
      </c>
      <c r="F3106" t="str">
        <f>_xlfn.XLOOKUP(Table1[[#This Row],[Product_ID]],[1]!Table1[Product_ID],[1]!Table1[Category])</f>
        <v>Sports</v>
      </c>
      <c r="G3106">
        <f>_xlfn.XLOOKUP(Table1[[#This Row],[Product_ID]],[1]!Table1[Product_ID],[1]!Table1[Unit_Price])</f>
        <v>11647</v>
      </c>
      <c r="H3106">
        <f>_xlfn.XLOOKUP(Table1[[#This Row],[Product_ID]],[1]!Table1[Product_ID],[1]!Table1[Cost])</f>
        <v>8152.9</v>
      </c>
      <c r="I3106">
        <v>1</v>
      </c>
      <c r="J3106">
        <v>20</v>
      </c>
      <c r="K3106">
        <f>Table1[[#This Row],[Quantity]]*Table1[[#This Row],[Unit_Price]]</f>
        <v>11647</v>
      </c>
      <c r="L3106">
        <f>Table1[[#This Row],[Quantity]]*Table1[[#This Row],[Cost]]</f>
        <v>8152.9</v>
      </c>
      <c r="M3106">
        <f>Table1[[#This Row],[Sales]]-Table1[[#This Row],[Total_Cost]]</f>
        <v>3494.1000000000004</v>
      </c>
      <c r="N3106" s="1">
        <f>Table1[[#This Row],[Profit]]/Table1[[#This Row],[Sales]]</f>
        <v>0.30000000000000004</v>
      </c>
      <c r="O3106" t="str">
        <f>TEXT(Table1[[#This Row],[Order_Date]],"mmmm")</f>
        <v>August</v>
      </c>
      <c r="P3106">
        <f>YEAR(Table1[[#This Row],[Order_Date]])</f>
        <v>2024</v>
      </c>
      <c r="Q3106" t="str">
        <f>"Q"&amp;ROUNDUP(MONTH(Table1[[#This Row],[Order_Date]])/3,0)</f>
        <v>Q3</v>
      </c>
    </row>
    <row r="3107" spans="1:17" x14ac:dyDescent="0.25">
      <c r="A3107" t="s">
        <v>4884</v>
      </c>
      <c r="B3107" t="s">
        <v>1287</v>
      </c>
      <c r="C3107" t="s">
        <v>338</v>
      </c>
      <c r="D3107" t="s">
        <v>1526</v>
      </c>
      <c r="E3107" t="str">
        <f>_xlfn.XLOOKUP(Table1[[#This Row],[Product_ID]],[1]!Table1[Product_ID],[1]!Table1[Product_Name])</f>
        <v>Electronics Product 6</v>
      </c>
      <c r="F3107" t="str">
        <f>_xlfn.XLOOKUP(Table1[[#This Row],[Product_ID]],[1]!Table1[Product_ID],[1]!Table1[Category])</f>
        <v>Electronics</v>
      </c>
      <c r="G3107">
        <f>_xlfn.XLOOKUP(Table1[[#This Row],[Product_ID]],[1]!Table1[Product_ID],[1]!Table1[Unit_Price])</f>
        <v>18855</v>
      </c>
      <c r="H3107">
        <f>_xlfn.XLOOKUP(Table1[[#This Row],[Product_ID]],[1]!Table1[Product_ID],[1]!Table1[Cost])</f>
        <v>9427.5</v>
      </c>
      <c r="I3107">
        <v>4</v>
      </c>
      <c r="J3107">
        <v>5</v>
      </c>
      <c r="K3107">
        <f>Table1[[#This Row],[Quantity]]*Table1[[#This Row],[Unit_Price]]</f>
        <v>75420</v>
      </c>
      <c r="L3107">
        <f>Table1[[#This Row],[Quantity]]*Table1[[#This Row],[Cost]]</f>
        <v>37710</v>
      </c>
      <c r="M3107">
        <f>Table1[[#This Row],[Sales]]-Table1[[#This Row],[Total_Cost]]</f>
        <v>37710</v>
      </c>
      <c r="N3107" s="1">
        <f>Table1[[#This Row],[Profit]]/Table1[[#This Row],[Sales]]</f>
        <v>0.5</v>
      </c>
      <c r="O3107" t="str">
        <f>TEXT(Table1[[#This Row],[Order_Date]],"mmmm")</f>
        <v>August</v>
      </c>
      <c r="P3107">
        <f>YEAR(Table1[[#This Row],[Order_Date]])</f>
        <v>2024</v>
      </c>
      <c r="Q3107" t="str">
        <f>"Q"&amp;ROUNDUP(MONTH(Table1[[#This Row],[Order_Date]])/3,0)</f>
        <v>Q3</v>
      </c>
    </row>
    <row r="3108" spans="1:17" x14ac:dyDescent="0.25">
      <c r="A3108" t="s">
        <v>4885</v>
      </c>
      <c r="B3108" t="s">
        <v>4492</v>
      </c>
      <c r="C3108" t="s">
        <v>2944</v>
      </c>
      <c r="D3108" t="s">
        <v>123</v>
      </c>
      <c r="E3108" t="str">
        <f>_xlfn.XLOOKUP(Table1[[#This Row],[Product_ID]],[1]!Table1[Product_ID],[1]!Table1[Product_Name])</f>
        <v>Electronics Product 99</v>
      </c>
      <c r="F3108" t="str">
        <f>_xlfn.XLOOKUP(Table1[[#This Row],[Product_ID]],[1]!Table1[Product_ID],[1]!Table1[Category])</f>
        <v>Electronics</v>
      </c>
      <c r="G3108">
        <f>_xlfn.XLOOKUP(Table1[[#This Row],[Product_ID]],[1]!Table1[Product_ID],[1]!Table1[Unit_Price])</f>
        <v>48012</v>
      </c>
      <c r="H3108">
        <f>_xlfn.XLOOKUP(Table1[[#This Row],[Product_ID]],[1]!Table1[Product_ID],[1]!Table1[Cost])</f>
        <v>24006</v>
      </c>
      <c r="I3108">
        <v>1</v>
      </c>
      <c r="J3108">
        <v>10</v>
      </c>
      <c r="K3108">
        <f>Table1[[#This Row],[Quantity]]*Table1[[#This Row],[Unit_Price]]</f>
        <v>48012</v>
      </c>
      <c r="L3108">
        <f>Table1[[#This Row],[Quantity]]*Table1[[#This Row],[Cost]]</f>
        <v>24006</v>
      </c>
      <c r="M3108">
        <f>Table1[[#This Row],[Sales]]-Table1[[#This Row],[Total_Cost]]</f>
        <v>24006</v>
      </c>
      <c r="N3108" s="1">
        <f>Table1[[#This Row],[Profit]]/Table1[[#This Row],[Sales]]</f>
        <v>0.5</v>
      </c>
      <c r="O3108" t="str">
        <f>TEXT(Table1[[#This Row],[Order_Date]],"mmmm")</f>
        <v>May</v>
      </c>
      <c r="P3108">
        <f>YEAR(Table1[[#This Row],[Order_Date]])</f>
        <v>2025</v>
      </c>
      <c r="Q3108" t="str">
        <f>"Q"&amp;ROUNDUP(MONTH(Table1[[#This Row],[Order_Date]])/3,0)</f>
        <v>Q2</v>
      </c>
    </row>
    <row r="3109" spans="1:17" x14ac:dyDescent="0.25">
      <c r="A3109" t="s">
        <v>4886</v>
      </c>
      <c r="B3109" t="s">
        <v>2059</v>
      </c>
      <c r="C3109" t="s">
        <v>728</v>
      </c>
      <c r="D3109" t="s">
        <v>663</v>
      </c>
      <c r="E3109" t="str">
        <f>_xlfn.XLOOKUP(Table1[[#This Row],[Product_ID]],[1]!Table1[Product_ID],[1]!Table1[Product_Name])</f>
        <v>Electronics Product 34</v>
      </c>
      <c r="F3109" t="str">
        <f>_xlfn.XLOOKUP(Table1[[#This Row],[Product_ID]],[1]!Table1[Product_ID],[1]!Table1[Category])</f>
        <v>Electronics</v>
      </c>
      <c r="G3109">
        <f>_xlfn.XLOOKUP(Table1[[#This Row],[Product_ID]],[1]!Table1[Product_ID],[1]!Table1[Unit_Price])</f>
        <v>4860</v>
      </c>
      <c r="H3109">
        <f>_xlfn.XLOOKUP(Table1[[#This Row],[Product_ID]],[1]!Table1[Product_ID],[1]!Table1[Cost])</f>
        <v>2430</v>
      </c>
      <c r="I3109">
        <v>1</v>
      </c>
      <c r="J3109">
        <v>20</v>
      </c>
      <c r="K3109">
        <f>Table1[[#This Row],[Quantity]]*Table1[[#This Row],[Unit_Price]]</f>
        <v>4860</v>
      </c>
      <c r="L3109">
        <f>Table1[[#This Row],[Quantity]]*Table1[[#This Row],[Cost]]</f>
        <v>2430</v>
      </c>
      <c r="M3109">
        <f>Table1[[#This Row],[Sales]]-Table1[[#This Row],[Total_Cost]]</f>
        <v>2430</v>
      </c>
      <c r="N3109" s="1">
        <f>Table1[[#This Row],[Profit]]/Table1[[#This Row],[Sales]]</f>
        <v>0.5</v>
      </c>
      <c r="O3109" t="str">
        <f>TEXT(Table1[[#This Row],[Order_Date]],"mmmm")</f>
        <v>July</v>
      </c>
      <c r="P3109">
        <f>YEAR(Table1[[#This Row],[Order_Date]])</f>
        <v>2024</v>
      </c>
      <c r="Q3109" t="str">
        <f>"Q"&amp;ROUNDUP(MONTH(Table1[[#This Row],[Order_Date]])/3,0)</f>
        <v>Q3</v>
      </c>
    </row>
    <row r="3110" spans="1:17" x14ac:dyDescent="0.25">
      <c r="A3110" t="s">
        <v>4887</v>
      </c>
      <c r="B3110" t="s">
        <v>2154</v>
      </c>
      <c r="C3110" t="s">
        <v>1595</v>
      </c>
      <c r="D3110" t="s">
        <v>611</v>
      </c>
      <c r="E3110" t="str">
        <f>_xlfn.XLOOKUP(Table1[[#This Row],[Product_ID]],[1]!Table1[Product_ID],[1]!Table1[Product_Name])</f>
        <v>Clothing Product 21</v>
      </c>
      <c r="F3110" t="str">
        <f>_xlfn.XLOOKUP(Table1[[#This Row],[Product_ID]],[1]!Table1[Product_ID],[1]!Table1[Category])</f>
        <v>Clothing</v>
      </c>
      <c r="G3110">
        <f>_xlfn.XLOOKUP(Table1[[#This Row],[Product_ID]],[1]!Table1[Product_ID],[1]!Table1[Unit_Price])</f>
        <v>1236</v>
      </c>
      <c r="H3110">
        <f>_xlfn.XLOOKUP(Table1[[#This Row],[Product_ID]],[1]!Table1[Product_ID],[1]!Table1[Cost])</f>
        <v>865.2</v>
      </c>
      <c r="I3110">
        <v>4</v>
      </c>
      <c r="J3110">
        <v>10</v>
      </c>
      <c r="K3110">
        <f>Table1[[#This Row],[Quantity]]*Table1[[#This Row],[Unit_Price]]</f>
        <v>4944</v>
      </c>
      <c r="L3110">
        <f>Table1[[#This Row],[Quantity]]*Table1[[#This Row],[Cost]]</f>
        <v>3460.8</v>
      </c>
      <c r="M3110">
        <f>Table1[[#This Row],[Sales]]-Table1[[#This Row],[Total_Cost]]</f>
        <v>1483.1999999999998</v>
      </c>
      <c r="N3110" s="1">
        <f>Table1[[#This Row],[Profit]]/Table1[[#This Row],[Sales]]</f>
        <v>0.3</v>
      </c>
      <c r="O3110" t="str">
        <f>TEXT(Table1[[#This Row],[Order_Date]],"mmmm")</f>
        <v>August</v>
      </c>
      <c r="P3110">
        <f>YEAR(Table1[[#This Row],[Order_Date]])</f>
        <v>2025</v>
      </c>
      <c r="Q3110" t="str">
        <f>"Q"&amp;ROUNDUP(MONTH(Table1[[#This Row],[Order_Date]])/3,0)</f>
        <v>Q3</v>
      </c>
    </row>
    <row r="3111" spans="1:17" x14ac:dyDescent="0.25">
      <c r="A3111" t="s">
        <v>4888</v>
      </c>
      <c r="B3111" t="s">
        <v>2480</v>
      </c>
      <c r="C3111" t="s">
        <v>919</v>
      </c>
      <c r="D3111" t="s">
        <v>281</v>
      </c>
      <c r="E3111" t="str">
        <f>_xlfn.XLOOKUP(Table1[[#This Row],[Product_ID]],[1]!Table1[Product_ID],[1]!Table1[Product_Name])</f>
        <v>Sports Product 9</v>
      </c>
      <c r="F3111" t="str">
        <f>_xlfn.XLOOKUP(Table1[[#This Row],[Product_ID]],[1]!Table1[Product_ID],[1]!Table1[Category])</f>
        <v>Sports</v>
      </c>
      <c r="G3111">
        <f>_xlfn.XLOOKUP(Table1[[#This Row],[Product_ID]],[1]!Table1[Product_ID],[1]!Table1[Unit_Price])</f>
        <v>10891</v>
      </c>
      <c r="H3111">
        <f>_xlfn.XLOOKUP(Table1[[#This Row],[Product_ID]],[1]!Table1[Product_ID],[1]!Table1[Cost])</f>
        <v>5445.5</v>
      </c>
      <c r="I3111">
        <v>3</v>
      </c>
      <c r="J3111">
        <v>10</v>
      </c>
      <c r="K3111">
        <f>Table1[[#This Row],[Quantity]]*Table1[[#This Row],[Unit_Price]]</f>
        <v>32673</v>
      </c>
      <c r="L3111">
        <f>Table1[[#This Row],[Quantity]]*Table1[[#This Row],[Cost]]</f>
        <v>16336.5</v>
      </c>
      <c r="M3111">
        <f>Table1[[#This Row],[Sales]]-Table1[[#This Row],[Total_Cost]]</f>
        <v>16336.5</v>
      </c>
      <c r="N3111" s="1">
        <f>Table1[[#This Row],[Profit]]/Table1[[#This Row],[Sales]]</f>
        <v>0.5</v>
      </c>
      <c r="O3111" t="str">
        <f>TEXT(Table1[[#This Row],[Order_Date]],"mmmm")</f>
        <v>October</v>
      </c>
      <c r="P3111">
        <f>YEAR(Table1[[#This Row],[Order_Date]])</f>
        <v>2024</v>
      </c>
      <c r="Q3111" t="str">
        <f>"Q"&amp;ROUNDUP(MONTH(Table1[[#This Row],[Order_Date]])/3,0)</f>
        <v>Q4</v>
      </c>
    </row>
    <row r="3112" spans="1:17" x14ac:dyDescent="0.25">
      <c r="A3112" t="s">
        <v>4889</v>
      </c>
      <c r="B3112" t="s">
        <v>870</v>
      </c>
      <c r="C3112" t="s">
        <v>40</v>
      </c>
      <c r="D3112" t="s">
        <v>77</v>
      </c>
      <c r="E3112" t="str">
        <f>_xlfn.XLOOKUP(Table1[[#This Row],[Product_ID]],[1]!Table1[Product_ID],[1]!Table1[Product_Name])</f>
        <v>Sports Product 83</v>
      </c>
      <c r="F3112" t="str">
        <f>_xlfn.XLOOKUP(Table1[[#This Row],[Product_ID]],[1]!Table1[Product_ID],[1]!Table1[Category])</f>
        <v>Sports</v>
      </c>
      <c r="G3112">
        <f>_xlfn.XLOOKUP(Table1[[#This Row],[Product_ID]],[1]!Table1[Product_ID],[1]!Table1[Unit_Price])</f>
        <v>5842</v>
      </c>
      <c r="H3112">
        <f>_xlfn.XLOOKUP(Table1[[#This Row],[Product_ID]],[1]!Table1[Product_ID],[1]!Table1[Cost])</f>
        <v>3505.2</v>
      </c>
      <c r="I3112">
        <v>2</v>
      </c>
      <c r="J3112">
        <v>0</v>
      </c>
      <c r="K3112">
        <f>Table1[[#This Row],[Quantity]]*Table1[[#This Row],[Unit_Price]]</f>
        <v>11684</v>
      </c>
      <c r="L3112">
        <f>Table1[[#This Row],[Quantity]]*Table1[[#This Row],[Cost]]</f>
        <v>7010.4</v>
      </c>
      <c r="M3112">
        <f>Table1[[#This Row],[Sales]]-Table1[[#This Row],[Total_Cost]]</f>
        <v>4673.6000000000004</v>
      </c>
      <c r="N3112" s="1">
        <f>Table1[[#This Row],[Profit]]/Table1[[#This Row],[Sales]]</f>
        <v>0.4</v>
      </c>
      <c r="O3112" t="str">
        <f>TEXT(Table1[[#This Row],[Order_Date]],"mmmm")</f>
        <v>November</v>
      </c>
      <c r="P3112">
        <f>YEAR(Table1[[#This Row],[Order_Date]])</f>
        <v>2024</v>
      </c>
      <c r="Q3112" t="str">
        <f>"Q"&amp;ROUNDUP(MONTH(Table1[[#This Row],[Order_Date]])/3,0)</f>
        <v>Q4</v>
      </c>
    </row>
    <row r="3113" spans="1:17" x14ac:dyDescent="0.25">
      <c r="A3113" t="s">
        <v>4890</v>
      </c>
      <c r="B3113" t="s">
        <v>788</v>
      </c>
      <c r="C3113" t="s">
        <v>902</v>
      </c>
      <c r="D3113" t="s">
        <v>179</v>
      </c>
      <c r="E3113" t="str">
        <f>_xlfn.XLOOKUP(Table1[[#This Row],[Product_ID]],[1]!Table1[Product_ID],[1]!Table1[Product_Name])</f>
        <v>Beauty Product 58</v>
      </c>
      <c r="F3113" t="str">
        <f>_xlfn.XLOOKUP(Table1[[#This Row],[Product_ID]],[1]!Table1[Product_ID],[1]!Table1[Category])</f>
        <v>Beauty</v>
      </c>
      <c r="G3113">
        <f>_xlfn.XLOOKUP(Table1[[#This Row],[Product_ID]],[1]!Table1[Product_ID],[1]!Table1[Unit_Price])</f>
        <v>3598</v>
      </c>
      <c r="H3113">
        <f>_xlfn.XLOOKUP(Table1[[#This Row],[Product_ID]],[1]!Table1[Product_ID],[1]!Table1[Cost])</f>
        <v>2158.8000000000002</v>
      </c>
      <c r="I3113">
        <v>1</v>
      </c>
      <c r="J3113">
        <v>10</v>
      </c>
      <c r="K3113">
        <f>Table1[[#This Row],[Quantity]]*Table1[[#This Row],[Unit_Price]]</f>
        <v>3598</v>
      </c>
      <c r="L3113">
        <f>Table1[[#This Row],[Quantity]]*Table1[[#This Row],[Cost]]</f>
        <v>2158.8000000000002</v>
      </c>
      <c r="M3113">
        <f>Table1[[#This Row],[Sales]]-Table1[[#This Row],[Total_Cost]]</f>
        <v>1439.1999999999998</v>
      </c>
      <c r="N3113" s="1">
        <f>Table1[[#This Row],[Profit]]/Table1[[#This Row],[Sales]]</f>
        <v>0.39999999999999997</v>
      </c>
      <c r="O3113" t="str">
        <f>TEXT(Table1[[#This Row],[Order_Date]],"mmmm")</f>
        <v>January</v>
      </c>
      <c r="P3113">
        <f>YEAR(Table1[[#This Row],[Order_Date]])</f>
        <v>2025</v>
      </c>
      <c r="Q3113" t="str">
        <f>"Q"&amp;ROUNDUP(MONTH(Table1[[#This Row],[Order_Date]])/3,0)</f>
        <v>Q1</v>
      </c>
    </row>
    <row r="3114" spans="1:17" x14ac:dyDescent="0.25">
      <c r="A3114" t="s">
        <v>4891</v>
      </c>
      <c r="B3114" t="s">
        <v>1404</v>
      </c>
      <c r="C3114" t="s">
        <v>2060</v>
      </c>
      <c r="D3114" t="s">
        <v>320</v>
      </c>
      <c r="E3114" t="str">
        <f>_xlfn.XLOOKUP(Table1[[#This Row],[Product_ID]],[1]!Table1[Product_ID],[1]!Table1[Product_Name])</f>
        <v>Clothing Product 15</v>
      </c>
      <c r="F3114" t="str">
        <f>_xlfn.XLOOKUP(Table1[[#This Row],[Product_ID]],[1]!Table1[Product_ID],[1]!Table1[Category])</f>
        <v>Clothing</v>
      </c>
      <c r="G3114">
        <f>_xlfn.XLOOKUP(Table1[[#This Row],[Product_ID]],[1]!Table1[Product_ID],[1]!Table1[Unit_Price])</f>
        <v>2943</v>
      </c>
      <c r="H3114">
        <f>_xlfn.XLOOKUP(Table1[[#This Row],[Product_ID]],[1]!Table1[Product_ID],[1]!Table1[Cost])</f>
        <v>1471.5</v>
      </c>
      <c r="I3114">
        <v>3</v>
      </c>
      <c r="J3114">
        <v>5</v>
      </c>
      <c r="K3114">
        <f>Table1[[#This Row],[Quantity]]*Table1[[#This Row],[Unit_Price]]</f>
        <v>8829</v>
      </c>
      <c r="L3114">
        <f>Table1[[#This Row],[Quantity]]*Table1[[#This Row],[Cost]]</f>
        <v>4414.5</v>
      </c>
      <c r="M3114">
        <f>Table1[[#This Row],[Sales]]-Table1[[#This Row],[Total_Cost]]</f>
        <v>4414.5</v>
      </c>
      <c r="N3114" s="1">
        <f>Table1[[#This Row],[Profit]]/Table1[[#This Row],[Sales]]</f>
        <v>0.5</v>
      </c>
      <c r="O3114" t="str">
        <f>TEXT(Table1[[#This Row],[Order_Date]],"mmmm")</f>
        <v>October</v>
      </c>
      <c r="P3114">
        <f>YEAR(Table1[[#This Row],[Order_Date]])</f>
        <v>2024</v>
      </c>
      <c r="Q3114" t="str">
        <f>"Q"&amp;ROUNDUP(MONTH(Table1[[#This Row],[Order_Date]])/3,0)</f>
        <v>Q4</v>
      </c>
    </row>
    <row r="3115" spans="1:17" x14ac:dyDescent="0.25">
      <c r="A3115" t="s">
        <v>4892</v>
      </c>
      <c r="B3115" t="s">
        <v>544</v>
      </c>
      <c r="C3115" t="s">
        <v>3985</v>
      </c>
      <c r="D3115" t="s">
        <v>822</v>
      </c>
      <c r="E3115" t="str">
        <f>_xlfn.XLOOKUP(Table1[[#This Row],[Product_ID]],[1]!Table1[Product_ID],[1]!Table1[Product_Name])</f>
        <v>Electronics Product 31</v>
      </c>
      <c r="F3115" t="str">
        <f>_xlfn.XLOOKUP(Table1[[#This Row],[Product_ID]],[1]!Table1[Product_ID],[1]!Table1[Category])</f>
        <v>Electronics</v>
      </c>
      <c r="G3115">
        <f>_xlfn.XLOOKUP(Table1[[#This Row],[Product_ID]],[1]!Table1[Product_ID],[1]!Table1[Unit_Price])</f>
        <v>34152</v>
      </c>
      <c r="H3115">
        <f>_xlfn.XLOOKUP(Table1[[#This Row],[Product_ID]],[1]!Table1[Product_ID],[1]!Table1[Cost])</f>
        <v>23906.400000000001</v>
      </c>
      <c r="I3115">
        <v>3</v>
      </c>
      <c r="J3115">
        <v>20</v>
      </c>
      <c r="K3115">
        <f>Table1[[#This Row],[Quantity]]*Table1[[#This Row],[Unit_Price]]</f>
        <v>102456</v>
      </c>
      <c r="L3115">
        <f>Table1[[#This Row],[Quantity]]*Table1[[#This Row],[Cost]]</f>
        <v>71719.200000000012</v>
      </c>
      <c r="M3115">
        <f>Table1[[#This Row],[Sales]]-Table1[[#This Row],[Total_Cost]]</f>
        <v>30736.799999999988</v>
      </c>
      <c r="N3115" s="1">
        <f>Table1[[#This Row],[Profit]]/Table1[[#This Row],[Sales]]</f>
        <v>0.29999999999999988</v>
      </c>
      <c r="O3115" t="str">
        <f>TEXT(Table1[[#This Row],[Order_Date]],"mmmm")</f>
        <v>March</v>
      </c>
      <c r="P3115">
        <f>YEAR(Table1[[#This Row],[Order_Date]])</f>
        <v>2024</v>
      </c>
      <c r="Q3115" t="str">
        <f>"Q"&amp;ROUNDUP(MONTH(Table1[[#This Row],[Order_Date]])/3,0)</f>
        <v>Q1</v>
      </c>
    </row>
    <row r="3116" spans="1:17" x14ac:dyDescent="0.25">
      <c r="A3116" t="s">
        <v>4893</v>
      </c>
      <c r="B3116" t="s">
        <v>106</v>
      </c>
      <c r="C3116" t="s">
        <v>3719</v>
      </c>
      <c r="D3116" t="s">
        <v>327</v>
      </c>
      <c r="E3116" t="str">
        <f>_xlfn.XLOOKUP(Table1[[#This Row],[Product_ID]],[1]!Table1[Product_ID],[1]!Table1[Product_Name])</f>
        <v>Electronics Product 55</v>
      </c>
      <c r="F3116" t="str">
        <f>_xlfn.XLOOKUP(Table1[[#This Row],[Product_ID]],[1]!Table1[Product_ID],[1]!Table1[Category])</f>
        <v>Electronics</v>
      </c>
      <c r="G3116">
        <f>_xlfn.XLOOKUP(Table1[[#This Row],[Product_ID]],[1]!Table1[Product_ID],[1]!Table1[Unit_Price])</f>
        <v>6621</v>
      </c>
      <c r="H3116">
        <f>_xlfn.XLOOKUP(Table1[[#This Row],[Product_ID]],[1]!Table1[Product_ID],[1]!Table1[Cost])</f>
        <v>3972.6</v>
      </c>
      <c r="I3116">
        <v>1</v>
      </c>
      <c r="J3116">
        <v>20</v>
      </c>
      <c r="K3116">
        <f>Table1[[#This Row],[Quantity]]*Table1[[#This Row],[Unit_Price]]</f>
        <v>6621</v>
      </c>
      <c r="L3116">
        <f>Table1[[#This Row],[Quantity]]*Table1[[#This Row],[Cost]]</f>
        <v>3972.6</v>
      </c>
      <c r="M3116">
        <f>Table1[[#This Row],[Sales]]-Table1[[#This Row],[Total_Cost]]</f>
        <v>2648.4</v>
      </c>
      <c r="N3116" s="1">
        <f>Table1[[#This Row],[Profit]]/Table1[[#This Row],[Sales]]</f>
        <v>0.4</v>
      </c>
      <c r="O3116" t="str">
        <f>TEXT(Table1[[#This Row],[Order_Date]],"mmmm")</f>
        <v>January</v>
      </c>
      <c r="P3116">
        <f>YEAR(Table1[[#This Row],[Order_Date]])</f>
        <v>2025</v>
      </c>
      <c r="Q3116" t="str">
        <f>"Q"&amp;ROUNDUP(MONTH(Table1[[#This Row],[Order_Date]])/3,0)</f>
        <v>Q1</v>
      </c>
    </row>
    <row r="3117" spans="1:17" x14ac:dyDescent="0.25">
      <c r="A3117" t="s">
        <v>4894</v>
      </c>
      <c r="B3117" t="s">
        <v>556</v>
      </c>
      <c r="C3117" t="s">
        <v>4189</v>
      </c>
      <c r="D3117" t="s">
        <v>812</v>
      </c>
      <c r="E3117" t="str">
        <f>_xlfn.XLOOKUP(Table1[[#This Row],[Product_ID]],[1]!Table1[Product_ID],[1]!Table1[Product_Name])</f>
        <v>Beauty Product 5</v>
      </c>
      <c r="F3117" t="str">
        <f>_xlfn.XLOOKUP(Table1[[#This Row],[Product_ID]],[1]!Table1[Product_ID],[1]!Table1[Category])</f>
        <v>Beauty</v>
      </c>
      <c r="G3117">
        <f>_xlfn.XLOOKUP(Table1[[#This Row],[Product_ID]],[1]!Table1[Product_ID],[1]!Table1[Unit_Price])</f>
        <v>3939</v>
      </c>
      <c r="H3117">
        <f>_xlfn.XLOOKUP(Table1[[#This Row],[Product_ID]],[1]!Table1[Product_ID],[1]!Table1[Cost])</f>
        <v>2757.3</v>
      </c>
      <c r="I3117">
        <v>4</v>
      </c>
      <c r="J3117">
        <v>5</v>
      </c>
      <c r="K3117">
        <f>Table1[[#This Row],[Quantity]]*Table1[[#This Row],[Unit_Price]]</f>
        <v>15756</v>
      </c>
      <c r="L3117">
        <f>Table1[[#This Row],[Quantity]]*Table1[[#This Row],[Cost]]</f>
        <v>11029.2</v>
      </c>
      <c r="M3117">
        <f>Table1[[#This Row],[Sales]]-Table1[[#This Row],[Total_Cost]]</f>
        <v>4726.7999999999993</v>
      </c>
      <c r="N3117" s="1">
        <f>Table1[[#This Row],[Profit]]/Table1[[#This Row],[Sales]]</f>
        <v>0.29999999999999993</v>
      </c>
      <c r="O3117" t="str">
        <f>TEXT(Table1[[#This Row],[Order_Date]],"mmmm")</f>
        <v>January</v>
      </c>
      <c r="P3117">
        <f>YEAR(Table1[[#This Row],[Order_Date]])</f>
        <v>2024</v>
      </c>
      <c r="Q3117" t="str">
        <f>"Q"&amp;ROUNDUP(MONTH(Table1[[#This Row],[Order_Date]])/3,0)</f>
        <v>Q1</v>
      </c>
    </row>
    <row r="3118" spans="1:17" x14ac:dyDescent="0.25">
      <c r="A3118" t="s">
        <v>4895</v>
      </c>
      <c r="B3118" t="s">
        <v>547</v>
      </c>
      <c r="C3118" t="s">
        <v>296</v>
      </c>
      <c r="D3118" t="s">
        <v>471</v>
      </c>
      <c r="E3118" t="str">
        <f>_xlfn.XLOOKUP(Table1[[#This Row],[Product_ID]],[1]!Table1[Product_ID],[1]!Table1[Product_Name])</f>
        <v>Sports Product 66</v>
      </c>
      <c r="F3118" t="str">
        <f>_xlfn.XLOOKUP(Table1[[#This Row],[Product_ID]],[1]!Table1[Product_ID],[1]!Table1[Category])</f>
        <v>Sports</v>
      </c>
      <c r="G3118">
        <f>_xlfn.XLOOKUP(Table1[[#This Row],[Product_ID]],[1]!Table1[Product_ID],[1]!Table1[Unit_Price])</f>
        <v>4711</v>
      </c>
      <c r="H3118">
        <f>_xlfn.XLOOKUP(Table1[[#This Row],[Product_ID]],[1]!Table1[Product_ID],[1]!Table1[Cost])</f>
        <v>2826.6</v>
      </c>
      <c r="I3118">
        <v>3</v>
      </c>
      <c r="J3118">
        <v>15</v>
      </c>
      <c r="K3118">
        <f>Table1[[#This Row],[Quantity]]*Table1[[#This Row],[Unit_Price]]</f>
        <v>14133</v>
      </c>
      <c r="L3118">
        <f>Table1[[#This Row],[Quantity]]*Table1[[#This Row],[Cost]]</f>
        <v>8479.7999999999993</v>
      </c>
      <c r="M3118">
        <f>Table1[[#This Row],[Sales]]-Table1[[#This Row],[Total_Cost]]</f>
        <v>5653.2000000000007</v>
      </c>
      <c r="N3118" s="1">
        <f>Table1[[#This Row],[Profit]]/Table1[[#This Row],[Sales]]</f>
        <v>0.40000000000000008</v>
      </c>
      <c r="O3118" t="str">
        <f>TEXT(Table1[[#This Row],[Order_Date]],"mmmm")</f>
        <v>February</v>
      </c>
      <c r="P3118">
        <f>YEAR(Table1[[#This Row],[Order_Date]])</f>
        <v>2025</v>
      </c>
      <c r="Q3118" t="str">
        <f>"Q"&amp;ROUNDUP(MONTH(Table1[[#This Row],[Order_Date]])/3,0)</f>
        <v>Q1</v>
      </c>
    </row>
    <row r="3119" spans="1:17" x14ac:dyDescent="0.25">
      <c r="A3119" t="s">
        <v>4896</v>
      </c>
      <c r="B3119" t="s">
        <v>2774</v>
      </c>
      <c r="C3119" t="s">
        <v>610</v>
      </c>
      <c r="D3119" t="s">
        <v>127</v>
      </c>
      <c r="E3119" t="str">
        <f>_xlfn.XLOOKUP(Table1[[#This Row],[Product_ID]],[1]!Table1[Product_ID],[1]!Table1[Product_Name])</f>
        <v>Sports Product 75</v>
      </c>
      <c r="F3119" t="str">
        <f>_xlfn.XLOOKUP(Table1[[#This Row],[Product_ID]],[1]!Table1[Product_ID],[1]!Table1[Category])</f>
        <v>Sports</v>
      </c>
      <c r="G3119">
        <f>_xlfn.XLOOKUP(Table1[[#This Row],[Product_ID]],[1]!Table1[Product_ID],[1]!Table1[Unit_Price])</f>
        <v>5435</v>
      </c>
      <c r="H3119">
        <f>_xlfn.XLOOKUP(Table1[[#This Row],[Product_ID]],[1]!Table1[Product_ID],[1]!Table1[Cost])</f>
        <v>3804.5</v>
      </c>
      <c r="I3119">
        <v>1</v>
      </c>
      <c r="J3119">
        <v>10</v>
      </c>
      <c r="K3119">
        <f>Table1[[#This Row],[Quantity]]*Table1[[#This Row],[Unit_Price]]</f>
        <v>5435</v>
      </c>
      <c r="L3119">
        <f>Table1[[#This Row],[Quantity]]*Table1[[#This Row],[Cost]]</f>
        <v>3804.5</v>
      </c>
      <c r="M3119">
        <f>Table1[[#This Row],[Sales]]-Table1[[#This Row],[Total_Cost]]</f>
        <v>1630.5</v>
      </c>
      <c r="N3119" s="1">
        <f>Table1[[#This Row],[Profit]]/Table1[[#This Row],[Sales]]</f>
        <v>0.3</v>
      </c>
      <c r="O3119" t="str">
        <f>TEXT(Table1[[#This Row],[Order_Date]],"mmmm")</f>
        <v>September</v>
      </c>
      <c r="P3119">
        <f>YEAR(Table1[[#This Row],[Order_Date]])</f>
        <v>2024</v>
      </c>
      <c r="Q3119" t="str">
        <f>"Q"&amp;ROUNDUP(MONTH(Table1[[#This Row],[Order_Date]])/3,0)</f>
        <v>Q3</v>
      </c>
    </row>
    <row r="3120" spans="1:17" x14ac:dyDescent="0.25">
      <c r="A3120" t="s">
        <v>4897</v>
      </c>
      <c r="B3120" t="s">
        <v>2186</v>
      </c>
      <c r="C3120" t="s">
        <v>1525</v>
      </c>
      <c r="D3120" t="s">
        <v>999</v>
      </c>
      <c r="E3120" t="str">
        <f>_xlfn.XLOOKUP(Table1[[#This Row],[Product_ID]],[1]!Table1[Product_ID],[1]!Table1[Product_Name])</f>
        <v>Beauty Product 51</v>
      </c>
      <c r="F3120" t="str">
        <f>_xlfn.XLOOKUP(Table1[[#This Row],[Product_ID]],[1]!Table1[Product_ID],[1]!Table1[Category])</f>
        <v>Beauty</v>
      </c>
      <c r="G3120">
        <f>_xlfn.XLOOKUP(Table1[[#This Row],[Product_ID]],[1]!Table1[Product_ID],[1]!Table1[Unit_Price])</f>
        <v>1507</v>
      </c>
      <c r="H3120">
        <f>_xlfn.XLOOKUP(Table1[[#This Row],[Product_ID]],[1]!Table1[Product_ID],[1]!Table1[Cost])</f>
        <v>753.5</v>
      </c>
      <c r="I3120">
        <v>4</v>
      </c>
      <c r="J3120">
        <v>15</v>
      </c>
      <c r="K3120">
        <f>Table1[[#This Row],[Quantity]]*Table1[[#This Row],[Unit_Price]]</f>
        <v>6028</v>
      </c>
      <c r="L3120">
        <f>Table1[[#This Row],[Quantity]]*Table1[[#This Row],[Cost]]</f>
        <v>3014</v>
      </c>
      <c r="M3120">
        <f>Table1[[#This Row],[Sales]]-Table1[[#This Row],[Total_Cost]]</f>
        <v>3014</v>
      </c>
      <c r="N3120" s="1">
        <f>Table1[[#This Row],[Profit]]/Table1[[#This Row],[Sales]]</f>
        <v>0.5</v>
      </c>
      <c r="O3120" t="str">
        <f>TEXT(Table1[[#This Row],[Order_Date]],"mmmm")</f>
        <v>August</v>
      </c>
      <c r="P3120">
        <f>YEAR(Table1[[#This Row],[Order_Date]])</f>
        <v>2025</v>
      </c>
      <c r="Q3120" t="str">
        <f>"Q"&amp;ROUNDUP(MONTH(Table1[[#This Row],[Order_Date]])/3,0)</f>
        <v>Q3</v>
      </c>
    </row>
    <row r="3121" spans="1:17" x14ac:dyDescent="0.25">
      <c r="A3121" t="s">
        <v>4898</v>
      </c>
      <c r="B3121" t="s">
        <v>1947</v>
      </c>
      <c r="C3121" t="s">
        <v>2121</v>
      </c>
      <c r="D3121" t="s">
        <v>471</v>
      </c>
      <c r="E3121" t="str">
        <f>_xlfn.XLOOKUP(Table1[[#This Row],[Product_ID]],[1]!Table1[Product_ID],[1]!Table1[Product_Name])</f>
        <v>Sports Product 66</v>
      </c>
      <c r="F3121" t="str">
        <f>_xlfn.XLOOKUP(Table1[[#This Row],[Product_ID]],[1]!Table1[Product_ID],[1]!Table1[Category])</f>
        <v>Sports</v>
      </c>
      <c r="G3121">
        <f>_xlfn.XLOOKUP(Table1[[#This Row],[Product_ID]],[1]!Table1[Product_ID],[1]!Table1[Unit_Price])</f>
        <v>4711</v>
      </c>
      <c r="H3121">
        <f>_xlfn.XLOOKUP(Table1[[#This Row],[Product_ID]],[1]!Table1[Product_ID],[1]!Table1[Cost])</f>
        <v>2826.6</v>
      </c>
      <c r="I3121">
        <v>2</v>
      </c>
      <c r="J3121">
        <v>10</v>
      </c>
      <c r="K3121">
        <f>Table1[[#This Row],[Quantity]]*Table1[[#This Row],[Unit_Price]]</f>
        <v>9422</v>
      </c>
      <c r="L3121">
        <f>Table1[[#This Row],[Quantity]]*Table1[[#This Row],[Cost]]</f>
        <v>5653.2</v>
      </c>
      <c r="M3121">
        <f>Table1[[#This Row],[Sales]]-Table1[[#This Row],[Total_Cost]]</f>
        <v>3768.8</v>
      </c>
      <c r="N3121" s="1">
        <f>Table1[[#This Row],[Profit]]/Table1[[#This Row],[Sales]]</f>
        <v>0.4</v>
      </c>
      <c r="O3121" t="str">
        <f>TEXT(Table1[[#This Row],[Order_Date]],"mmmm")</f>
        <v>April</v>
      </c>
      <c r="P3121">
        <f>YEAR(Table1[[#This Row],[Order_Date]])</f>
        <v>2024</v>
      </c>
      <c r="Q3121" t="str">
        <f>"Q"&amp;ROUNDUP(MONTH(Table1[[#This Row],[Order_Date]])/3,0)</f>
        <v>Q2</v>
      </c>
    </row>
    <row r="3122" spans="1:17" x14ac:dyDescent="0.25">
      <c r="A3122" t="s">
        <v>4899</v>
      </c>
      <c r="B3122" t="s">
        <v>893</v>
      </c>
      <c r="C3122" t="s">
        <v>4383</v>
      </c>
      <c r="D3122" t="s">
        <v>320</v>
      </c>
      <c r="E3122" t="str">
        <f>_xlfn.XLOOKUP(Table1[[#This Row],[Product_ID]],[1]!Table1[Product_ID],[1]!Table1[Product_Name])</f>
        <v>Clothing Product 15</v>
      </c>
      <c r="F3122" t="str">
        <f>_xlfn.XLOOKUP(Table1[[#This Row],[Product_ID]],[1]!Table1[Product_ID],[1]!Table1[Category])</f>
        <v>Clothing</v>
      </c>
      <c r="G3122">
        <f>_xlfn.XLOOKUP(Table1[[#This Row],[Product_ID]],[1]!Table1[Product_ID],[1]!Table1[Unit_Price])</f>
        <v>2943</v>
      </c>
      <c r="H3122">
        <f>_xlfn.XLOOKUP(Table1[[#This Row],[Product_ID]],[1]!Table1[Product_ID],[1]!Table1[Cost])</f>
        <v>1471.5</v>
      </c>
      <c r="I3122">
        <v>4</v>
      </c>
      <c r="J3122">
        <v>10</v>
      </c>
      <c r="K3122">
        <f>Table1[[#This Row],[Quantity]]*Table1[[#This Row],[Unit_Price]]</f>
        <v>11772</v>
      </c>
      <c r="L3122">
        <f>Table1[[#This Row],[Quantity]]*Table1[[#This Row],[Cost]]</f>
        <v>5886</v>
      </c>
      <c r="M3122">
        <f>Table1[[#This Row],[Sales]]-Table1[[#This Row],[Total_Cost]]</f>
        <v>5886</v>
      </c>
      <c r="N3122" s="1">
        <f>Table1[[#This Row],[Profit]]/Table1[[#This Row],[Sales]]</f>
        <v>0.5</v>
      </c>
      <c r="O3122" t="str">
        <f>TEXT(Table1[[#This Row],[Order_Date]],"mmmm")</f>
        <v>December</v>
      </c>
      <c r="P3122">
        <f>YEAR(Table1[[#This Row],[Order_Date]])</f>
        <v>2025</v>
      </c>
      <c r="Q3122" t="str">
        <f>"Q"&amp;ROUNDUP(MONTH(Table1[[#This Row],[Order_Date]])/3,0)</f>
        <v>Q4</v>
      </c>
    </row>
    <row r="3123" spans="1:17" x14ac:dyDescent="0.25">
      <c r="A3123" t="s">
        <v>4900</v>
      </c>
      <c r="B3123" t="s">
        <v>1445</v>
      </c>
      <c r="C3123" t="s">
        <v>387</v>
      </c>
      <c r="D3123" t="s">
        <v>327</v>
      </c>
      <c r="E3123" t="str">
        <f>_xlfn.XLOOKUP(Table1[[#This Row],[Product_ID]],[1]!Table1[Product_ID],[1]!Table1[Product_Name])</f>
        <v>Electronics Product 55</v>
      </c>
      <c r="F3123" t="str">
        <f>_xlfn.XLOOKUP(Table1[[#This Row],[Product_ID]],[1]!Table1[Product_ID],[1]!Table1[Category])</f>
        <v>Electronics</v>
      </c>
      <c r="G3123">
        <f>_xlfn.XLOOKUP(Table1[[#This Row],[Product_ID]],[1]!Table1[Product_ID],[1]!Table1[Unit_Price])</f>
        <v>6621</v>
      </c>
      <c r="H3123">
        <f>_xlfn.XLOOKUP(Table1[[#This Row],[Product_ID]],[1]!Table1[Product_ID],[1]!Table1[Cost])</f>
        <v>3972.6</v>
      </c>
      <c r="I3123">
        <v>4</v>
      </c>
      <c r="J3123">
        <v>10</v>
      </c>
      <c r="K3123">
        <f>Table1[[#This Row],[Quantity]]*Table1[[#This Row],[Unit_Price]]</f>
        <v>26484</v>
      </c>
      <c r="L3123">
        <f>Table1[[#This Row],[Quantity]]*Table1[[#This Row],[Cost]]</f>
        <v>15890.4</v>
      </c>
      <c r="M3123">
        <f>Table1[[#This Row],[Sales]]-Table1[[#This Row],[Total_Cost]]</f>
        <v>10593.6</v>
      </c>
      <c r="N3123" s="1">
        <f>Table1[[#This Row],[Profit]]/Table1[[#This Row],[Sales]]</f>
        <v>0.4</v>
      </c>
      <c r="O3123" t="str">
        <f>TEXT(Table1[[#This Row],[Order_Date]],"mmmm")</f>
        <v>February</v>
      </c>
      <c r="P3123">
        <f>YEAR(Table1[[#This Row],[Order_Date]])</f>
        <v>2024</v>
      </c>
      <c r="Q3123" t="str">
        <f>"Q"&amp;ROUNDUP(MONTH(Table1[[#This Row],[Order_Date]])/3,0)</f>
        <v>Q1</v>
      </c>
    </row>
    <row r="3124" spans="1:17" x14ac:dyDescent="0.25">
      <c r="A3124" t="s">
        <v>4901</v>
      </c>
      <c r="B3124" t="s">
        <v>43</v>
      </c>
      <c r="C3124" t="s">
        <v>1718</v>
      </c>
      <c r="D3124" t="s">
        <v>257</v>
      </c>
      <c r="E3124" t="str">
        <f>_xlfn.XLOOKUP(Table1[[#This Row],[Product_ID]],[1]!Table1[Product_ID],[1]!Table1[Product_Name])</f>
        <v>Beauty Product 3</v>
      </c>
      <c r="F3124" t="str">
        <f>_xlfn.XLOOKUP(Table1[[#This Row],[Product_ID]],[1]!Table1[Product_ID],[1]!Table1[Category])</f>
        <v>Beauty</v>
      </c>
      <c r="G3124">
        <f>_xlfn.XLOOKUP(Table1[[#This Row],[Product_ID]],[1]!Table1[Product_ID],[1]!Table1[Unit_Price])</f>
        <v>569</v>
      </c>
      <c r="H3124">
        <f>_xlfn.XLOOKUP(Table1[[#This Row],[Product_ID]],[1]!Table1[Product_ID],[1]!Table1[Cost])</f>
        <v>341.4</v>
      </c>
      <c r="I3124">
        <v>1</v>
      </c>
      <c r="J3124">
        <v>0</v>
      </c>
      <c r="K3124">
        <f>Table1[[#This Row],[Quantity]]*Table1[[#This Row],[Unit_Price]]</f>
        <v>569</v>
      </c>
      <c r="L3124">
        <f>Table1[[#This Row],[Quantity]]*Table1[[#This Row],[Cost]]</f>
        <v>341.4</v>
      </c>
      <c r="M3124">
        <f>Table1[[#This Row],[Sales]]-Table1[[#This Row],[Total_Cost]]</f>
        <v>227.60000000000002</v>
      </c>
      <c r="N3124" s="1">
        <f>Table1[[#This Row],[Profit]]/Table1[[#This Row],[Sales]]</f>
        <v>0.4</v>
      </c>
      <c r="O3124" t="str">
        <f>TEXT(Table1[[#This Row],[Order_Date]],"mmmm")</f>
        <v>December</v>
      </c>
      <c r="P3124">
        <f>YEAR(Table1[[#This Row],[Order_Date]])</f>
        <v>2024</v>
      </c>
      <c r="Q3124" t="str">
        <f>"Q"&amp;ROUNDUP(MONTH(Table1[[#This Row],[Order_Date]])/3,0)</f>
        <v>Q4</v>
      </c>
    </row>
    <row r="3125" spans="1:17" x14ac:dyDescent="0.25">
      <c r="A3125" t="s">
        <v>4902</v>
      </c>
      <c r="B3125" t="s">
        <v>312</v>
      </c>
      <c r="C3125" t="s">
        <v>1924</v>
      </c>
      <c r="D3125" t="s">
        <v>317</v>
      </c>
      <c r="E3125" t="str">
        <f>_xlfn.XLOOKUP(Table1[[#This Row],[Product_ID]],[1]!Table1[Product_ID],[1]!Table1[Product_Name])</f>
        <v>Beauty Product 90</v>
      </c>
      <c r="F3125" t="str">
        <f>_xlfn.XLOOKUP(Table1[[#This Row],[Product_ID]],[1]!Table1[Product_ID],[1]!Table1[Category])</f>
        <v>Beauty</v>
      </c>
      <c r="G3125">
        <f>_xlfn.XLOOKUP(Table1[[#This Row],[Product_ID]],[1]!Table1[Product_ID],[1]!Table1[Unit_Price])</f>
        <v>1510</v>
      </c>
      <c r="H3125">
        <f>_xlfn.XLOOKUP(Table1[[#This Row],[Product_ID]],[1]!Table1[Product_ID],[1]!Table1[Cost])</f>
        <v>755</v>
      </c>
      <c r="I3125">
        <v>2</v>
      </c>
      <c r="J3125">
        <v>10</v>
      </c>
      <c r="K3125">
        <f>Table1[[#This Row],[Quantity]]*Table1[[#This Row],[Unit_Price]]</f>
        <v>3020</v>
      </c>
      <c r="L3125">
        <f>Table1[[#This Row],[Quantity]]*Table1[[#This Row],[Cost]]</f>
        <v>1510</v>
      </c>
      <c r="M3125">
        <f>Table1[[#This Row],[Sales]]-Table1[[#This Row],[Total_Cost]]</f>
        <v>1510</v>
      </c>
      <c r="N3125" s="1">
        <f>Table1[[#This Row],[Profit]]/Table1[[#This Row],[Sales]]</f>
        <v>0.5</v>
      </c>
      <c r="O3125" t="str">
        <f>TEXT(Table1[[#This Row],[Order_Date]],"mmmm")</f>
        <v>May</v>
      </c>
      <c r="P3125">
        <f>YEAR(Table1[[#This Row],[Order_Date]])</f>
        <v>2024</v>
      </c>
      <c r="Q3125" t="str">
        <f>"Q"&amp;ROUNDUP(MONTH(Table1[[#This Row],[Order_Date]])/3,0)</f>
        <v>Q2</v>
      </c>
    </row>
    <row r="3126" spans="1:17" x14ac:dyDescent="0.25">
      <c r="A3126" t="s">
        <v>4903</v>
      </c>
      <c r="B3126" t="s">
        <v>322</v>
      </c>
      <c r="C3126" t="s">
        <v>541</v>
      </c>
      <c r="D3126" t="s">
        <v>585</v>
      </c>
      <c r="E3126" t="str">
        <f>_xlfn.XLOOKUP(Table1[[#This Row],[Product_ID]],[1]!Table1[Product_ID],[1]!Table1[Product_Name])</f>
        <v>Sports Product 80</v>
      </c>
      <c r="F3126" t="str">
        <f>_xlfn.XLOOKUP(Table1[[#This Row],[Product_ID]],[1]!Table1[Product_ID],[1]!Table1[Category])</f>
        <v>Sports</v>
      </c>
      <c r="G3126">
        <f>_xlfn.XLOOKUP(Table1[[#This Row],[Product_ID]],[1]!Table1[Product_ID],[1]!Table1[Unit_Price])</f>
        <v>4816</v>
      </c>
      <c r="H3126">
        <f>_xlfn.XLOOKUP(Table1[[#This Row],[Product_ID]],[1]!Table1[Product_ID],[1]!Table1[Cost])</f>
        <v>3371.2</v>
      </c>
      <c r="I3126">
        <v>1</v>
      </c>
      <c r="J3126">
        <v>10</v>
      </c>
      <c r="K3126">
        <f>Table1[[#This Row],[Quantity]]*Table1[[#This Row],[Unit_Price]]</f>
        <v>4816</v>
      </c>
      <c r="L3126">
        <f>Table1[[#This Row],[Quantity]]*Table1[[#This Row],[Cost]]</f>
        <v>3371.2</v>
      </c>
      <c r="M3126">
        <f>Table1[[#This Row],[Sales]]-Table1[[#This Row],[Total_Cost]]</f>
        <v>1444.8000000000002</v>
      </c>
      <c r="N3126" s="1">
        <f>Table1[[#This Row],[Profit]]/Table1[[#This Row],[Sales]]</f>
        <v>0.30000000000000004</v>
      </c>
      <c r="O3126" t="str">
        <f>TEXT(Table1[[#This Row],[Order_Date]],"mmmm")</f>
        <v>June</v>
      </c>
      <c r="P3126">
        <f>YEAR(Table1[[#This Row],[Order_Date]])</f>
        <v>2025</v>
      </c>
      <c r="Q3126" t="str">
        <f>"Q"&amp;ROUNDUP(MONTH(Table1[[#This Row],[Order_Date]])/3,0)</f>
        <v>Q2</v>
      </c>
    </row>
    <row r="3127" spans="1:17" x14ac:dyDescent="0.25">
      <c r="A3127" t="s">
        <v>4904</v>
      </c>
      <c r="B3127" t="s">
        <v>1153</v>
      </c>
      <c r="C3127" t="s">
        <v>1230</v>
      </c>
      <c r="D3127" t="s">
        <v>454</v>
      </c>
      <c r="E3127" t="str">
        <f>_xlfn.XLOOKUP(Table1[[#This Row],[Product_ID]],[1]!Table1[Product_ID],[1]!Table1[Product_Name])</f>
        <v>Home &amp; Kitchen Product 94</v>
      </c>
      <c r="F3127" t="str">
        <f>_xlfn.XLOOKUP(Table1[[#This Row],[Product_ID]],[1]!Table1[Product_ID],[1]!Table1[Category])</f>
        <v>Home &amp; Kitchen</v>
      </c>
      <c r="G3127">
        <f>_xlfn.XLOOKUP(Table1[[#This Row],[Product_ID]],[1]!Table1[Product_ID],[1]!Table1[Unit_Price])</f>
        <v>13434</v>
      </c>
      <c r="H3127">
        <f>_xlfn.XLOOKUP(Table1[[#This Row],[Product_ID]],[1]!Table1[Product_ID],[1]!Table1[Cost])</f>
        <v>9403.7999999999993</v>
      </c>
      <c r="I3127">
        <v>3</v>
      </c>
      <c r="J3127">
        <v>20</v>
      </c>
      <c r="K3127">
        <f>Table1[[#This Row],[Quantity]]*Table1[[#This Row],[Unit_Price]]</f>
        <v>40302</v>
      </c>
      <c r="L3127">
        <f>Table1[[#This Row],[Quantity]]*Table1[[#This Row],[Cost]]</f>
        <v>28211.399999999998</v>
      </c>
      <c r="M3127">
        <f>Table1[[#This Row],[Sales]]-Table1[[#This Row],[Total_Cost]]</f>
        <v>12090.600000000002</v>
      </c>
      <c r="N3127" s="1">
        <f>Table1[[#This Row],[Profit]]/Table1[[#This Row],[Sales]]</f>
        <v>0.30000000000000004</v>
      </c>
      <c r="O3127" t="str">
        <f>TEXT(Table1[[#This Row],[Order_Date]],"mmmm")</f>
        <v>October</v>
      </c>
      <c r="P3127">
        <f>YEAR(Table1[[#This Row],[Order_Date]])</f>
        <v>2025</v>
      </c>
      <c r="Q3127" t="str">
        <f>"Q"&amp;ROUNDUP(MONTH(Table1[[#This Row],[Order_Date]])/3,0)</f>
        <v>Q4</v>
      </c>
    </row>
    <row r="3128" spans="1:17" x14ac:dyDescent="0.25">
      <c r="A3128" t="s">
        <v>4905</v>
      </c>
      <c r="B3128" t="s">
        <v>91</v>
      </c>
      <c r="C3128" t="s">
        <v>2835</v>
      </c>
      <c r="D3128" t="s">
        <v>898</v>
      </c>
      <c r="E3128" t="str">
        <f>_xlfn.XLOOKUP(Table1[[#This Row],[Product_ID]],[1]!Table1[Product_ID],[1]!Table1[Product_Name])</f>
        <v>Sports Product 29</v>
      </c>
      <c r="F3128" t="str">
        <f>_xlfn.XLOOKUP(Table1[[#This Row],[Product_ID]],[1]!Table1[Product_ID],[1]!Table1[Category])</f>
        <v>Sports</v>
      </c>
      <c r="G3128">
        <f>_xlfn.XLOOKUP(Table1[[#This Row],[Product_ID]],[1]!Table1[Product_ID],[1]!Table1[Unit_Price])</f>
        <v>2105</v>
      </c>
      <c r="H3128">
        <f>_xlfn.XLOOKUP(Table1[[#This Row],[Product_ID]],[1]!Table1[Product_ID],[1]!Table1[Cost])</f>
        <v>1263</v>
      </c>
      <c r="I3128">
        <v>3</v>
      </c>
      <c r="J3128">
        <v>5</v>
      </c>
      <c r="K3128">
        <f>Table1[[#This Row],[Quantity]]*Table1[[#This Row],[Unit_Price]]</f>
        <v>6315</v>
      </c>
      <c r="L3128">
        <f>Table1[[#This Row],[Quantity]]*Table1[[#This Row],[Cost]]</f>
        <v>3789</v>
      </c>
      <c r="M3128">
        <f>Table1[[#This Row],[Sales]]-Table1[[#This Row],[Total_Cost]]</f>
        <v>2526</v>
      </c>
      <c r="N3128" s="1">
        <f>Table1[[#This Row],[Profit]]/Table1[[#This Row],[Sales]]</f>
        <v>0.4</v>
      </c>
      <c r="O3128" t="str">
        <f>TEXT(Table1[[#This Row],[Order_Date]],"mmmm")</f>
        <v>December</v>
      </c>
      <c r="P3128">
        <f>YEAR(Table1[[#This Row],[Order_Date]])</f>
        <v>2025</v>
      </c>
      <c r="Q3128" t="str">
        <f>"Q"&amp;ROUNDUP(MONTH(Table1[[#This Row],[Order_Date]])/3,0)</f>
        <v>Q4</v>
      </c>
    </row>
    <row r="3129" spans="1:17" x14ac:dyDescent="0.25">
      <c r="A3129" t="s">
        <v>4906</v>
      </c>
      <c r="B3129" t="s">
        <v>1011</v>
      </c>
      <c r="C3129" t="s">
        <v>4856</v>
      </c>
      <c r="D3129" t="s">
        <v>33</v>
      </c>
      <c r="E3129" t="str">
        <f>_xlfn.XLOOKUP(Table1[[#This Row],[Product_ID]],[1]!Table1[Product_ID],[1]!Table1[Product_Name])</f>
        <v>Sports Product 88</v>
      </c>
      <c r="F3129" t="str">
        <f>_xlfn.XLOOKUP(Table1[[#This Row],[Product_ID]],[1]!Table1[Product_ID],[1]!Table1[Category])</f>
        <v>Sports</v>
      </c>
      <c r="G3129">
        <f>_xlfn.XLOOKUP(Table1[[#This Row],[Product_ID]],[1]!Table1[Product_ID],[1]!Table1[Unit_Price])</f>
        <v>11542</v>
      </c>
      <c r="H3129">
        <f>_xlfn.XLOOKUP(Table1[[#This Row],[Product_ID]],[1]!Table1[Product_ID],[1]!Table1[Cost])</f>
        <v>6925.2</v>
      </c>
      <c r="I3129">
        <v>5</v>
      </c>
      <c r="J3129">
        <v>0</v>
      </c>
      <c r="K3129">
        <f>Table1[[#This Row],[Quantity]]*Table1[[#This Row],[Unit_Price]]</f>
        <v>57710</v>
      </c>
      <c r="L3129">
        <f>Table1[[#This Row],[Quantity]]*Table1[[#This Row],[Cost]]</f>
        <v>34626</v>
      </c>
      <c r="M3129">
        <f>Table1[[#This Row],[Sales]]-Table1[[#This Row],[Total_Cost]]</f>
        <v>23084</v>
      </c>
      <c r="N3129" s="1">
        <f>Table1[[#This Row],[Profit]]/Table1[[#This Row],[Sales]]</f>
        <v>0.4</v>
      </c>
      <c r="O3129" t="str">
        <f>TEXT(Table1[[#This Row],[Order_Date]],"mmmm")</f>
        <v>March</v>
      </c>
      <c r="P3129">
        <f>YEAR(Table1[[#This Row],[Order_Date]])</f>
        <v>2024</v>
      </c>
      <c r="Q3129" t="str">
        <f>"Q"&amp;ROUNDUP(MONTH(Table1[[#This Row],[Order_Date]])/3,0)</f>
        <v>Q1</v>
      </c>
    </row>
    <row r="3130" spans="1:17" x14ac:dyDescent="0.25">
      <c r="A3130" t="s">
        <v>4907</v>
      </c>
      <c r="B3130" t="s">
        <v>69</v>
      </c>
      <c r="C3130" t="s">
        <v>447</v>
      </c>
      <c r="D3130" t="s">
        <v>409</v>
      </c>
      <c r="E3130" t="str">
        <f>_xlfn.XLOOKUP(Table1[[#This Row],[Product_ID]],[1]!Table1[Product_ID],[1]!Table1[Product_Name])</f>
        <v>Home &amp; Kitchen Product 68</v>
      </c>
      <c r="F3130" t="str">
        <f>_xlfn.XLOOKUP(Table1[[#This Row],[Product_ID]],[1]!Table1[Product_ID],[1]!Table1[Category])</f>
        <v>Home &amp; Kitchen</v>
      </c>
      <c r="G3130">
        <f>_xlfn.XLOOKUP(Table1[[#This Row],[Product_ID]],[1]!Table1[Product_ID],[1]!Table1[Unit_Price])</f>
        <v>7252</v>
      </c>
      <c r="H3130">
        <f>_xlfn.XLOOKUP(Table1[[#This Row],[Product_ID]],[1]!Table1[Product_ID],[1]!Table1[Cost])</f>
        <v>3626</v>
      </c>
      <c r="I3130">
        <v>5</v>
      </c>
      <c r="J3130">
        <v>0</v>
      </c>
      <c r="K3130">
        <f>Table1[[#This Row],[Quantity]]*Table1[[#This Row],[Unit_Price]]</f>
        <v>36260</v>
      </c>
      <c r="L3130">
        <f>Table1[[#This Row],[Quantity]]*Table1[[#This Row],[Cost]]</f>
        <v>18130</v>
      </c>
      <c r="M3130">
        <f>Table1[[#This Row],[Sales]]-Table1[[#This Row],[Total_Cost]]</f>
        <v>18130</v>
      </c>
      <c r="N3130" s="1">
        <f>Table1[[#This Row],[Profit]]/Table1[[#This Row],[Sales]]</f>
        <v>0.5</v>
      </c>
      <c r="O3130" t="str">
        <f>TEXT(Table1[[#This Row],[Order_Date]],"mmmm")</f>
        <v>December</v>
      </c>
      <c r="P3130">
        <f>YEAR(Table1[[#This Row],[Order_Date]])</f>
        <v>2024</v>
      </c>
      <c r="Q3130" t="str">
        <f>"Q"&amp;ROUNDUP(MONTH(Table1[[#This Row],[Order_Date]])/3,0)</f>
        <v>Q4</v>
      </c>
    </row>
    <row r="3131" spans="1:17" x14ac:dyDescent="0.25">
      <c r="A3131" t="s">
        <v>4908</v>
      </c>
      <c r="B3131" t="s">
        <v>1190</v>
      </c>
      <c r="C3131" t="s">
        <v>1262</v>
      </c>
      <c r="D3131" t="s">
        <v>659</v>
      </c>
      <c r="E3131" t="str">
        <f>_xlfn.XLOOKUP(Table1[[#This Row],[Product_ID]],[1]!Table1[Product_ID],[1]!Table1[Product_Name])</f>
        <v>Beauty Product 43</v>
      </c>
      <c r="F3131" t="str">
        <f>_xlfn.XLOOKUP(Table1[[#This Row],[Product_ID]],[1]!Table1[Product_ID],[1]!Table1[Category])</f>
        <v>Beauty</v>
      </c>
      <c r="G3131">
        <f>_xlfn.XLOOKUP(Table1[[#This Row],[Product_ID]],[1]!Table1[Product_ID],[1]!Table1[Unit_Price])</f>
        <v>1637</v>
      </c>
      <c r="H3131">
        <f>_xlfn.XLOOKUP(Table1[[#This Row],[Product_ID]],[1]!Table1[Product_ID],[1]!Table1[Cost])</f>
        <v>818.5</v>
      </c>
      <c r="I3131">
        <v>4</v>
      </c>
      <c r="J3131">
        <v>0</v>
      </c>
      <c r="K3131">
        <f>Table1[[#This Row],[Quantity]]*Table1[[#This Row],[Unit_Price]]</f>
        <v>6548</v>
      </c>
      <c r="L3131">
        <f>Table1[[#This Row],[Quantity]]*Table1[[#This Row],[Cost]]</f>
        <v>3274</v>
      </c>
      <c r="M3131">
        <f>Table1[[#This Row],[Sales]]-Table1[[#This Row],[Total_Cost]]</f>
        <v>3274</v>
      </c>
      <c r="N3131" s="1">
        <f>Table1[[#This Row],[Profit]]/Table1[[#This Row],[Sales]]</f>
        <v>0.5</v>
      </c>
      <c r="O3131" t="str">
        <f>TEXT(Table1[[#This Row],[Order_Date]],"mmmm")</f>
        <v>April</v>
      </c>
      <c r="P3131">
        <f>YEAR(Table1[[#This Row],[Order_Date]])</f>
        <v>2025</v>
      </c>
      <c r="Q3131" t="str">
        <f>"Q"&amp;ROUNDUP(MONTH(Table1[[#This Row],[Order_Date]])/3,0)</f>
        <v>Q2</v>
      </c>
    </row>
    <row r="3132" spans="1:17" x14ac:dyDescent="0.25">
      <c r="A3132" t="s">
        <v>4909</v>
      </c>
      <c r="B3132" t="s">
        <v>782</v>
      </c>
      <c r="C3132" t="s">
        <v>3669</v>
      </c>
      <c r="D3132" t="s">
        <v>327</v>
      </c>
      <c r="E3132" t="str">
        <f>_xlfn.XLOOKUP(Table1[[#This Row],[Product_ID]],[1]!Table1[Product_ID],[1]!Table1[Product_Name])</f>
        <v>Electronics Product 55</v>
      </c>
      <c r="F3132" t="str">
        <f>_xlfn.XLOOKUP(Table1[[#This Row],[Product_ID]],[1]!Table1[Product_ID],[1]!Table1[Category])</f>
        <v>Electronics</v>
      </c>
      <c r="G3132">
        <f>_xlfn.XLOOKUP(Table1[[#This Row],[Product_ID]],[1]!Table1[Product_ID],[1]!Table1[Unit_Price])</f>
        <v>6621</v>
      </c>
      <c r="H3132">
        <f>_xlfn.XLOOKUP(Table1[[#This Row],[Product_ID]],[1]!Table1[Product_ID],[1]!Table1[Cost])</f>
        <v>3972.6</v>
      </c>
      <c r="I3132">
        <v>3</v>
      </c>
      <c r="J3132">
        <v>15</v>
      </c>
      <c r="K3132">
        <f>Table1[[#This Row],[Quantity]]*Table1[[#This Row],[Unit_Price]]</f>
        <v>19863</v>
      </c>
      <c r="L3132">
        <f>Table1[[#This Row],[Quantity]]*Table1[[#This Row],[Cost]]</f>
        <v>11917.8</v>
      </c>
      <c r="M3132">
        <f>Table1[[#This Row],[Sales]]-Table1[[#This Row],[Total_Cost]]</f>
        <v>7945.2000000000007</v>
      </c>
      <c r="N3132" s="1">
        <f>Table1[[#This Row],[Profit]]/Table1[[#This Row],[Sales]]</f>
        <v>0.4</v>
      </c>
      <c r="O3132" t="str">
        <f>TEXT(Table1[[#This Row],[Order_Date]],"mmmm")</f>
        <v>February</v>
      </c>
      <c r="P3132">
        <f>YEAR(Table1[[#This Row],[Order_Date]])</f>
        <v>2025</v>
      </c>
      <c r="Q3132" t="str">
        <f>"Q"&amp;ROUNDUP(MONTH(Table1[[#This Row],[Order_Date]])/3,0)</f>
        <v>Q1</v>
      </c>
    </row>
    <row r="3133" spans="1:17" x14ac:dyDescent="0.25">
      <c r="A3133" t="s">
        <v>4910</v>
      </c>
      <c r="B3133" t="s">
        <v>1080</v>
      </c>
      <c r="C3133" t="s">
        <v>962</v>
      </c>
      <c r="D3133" t="s">
        <v>317</v>
      </c>
      <c r="E3133" t="str">
        <f>_xlfn.XLOOKUP(Table1[[#This Row],[Product_ID]],[1]!Table1[Product_ID],[1]!Table1[Product_Name])</f>
        <v>Beauty Product 90</v>
      </c>
      <c r="F3133" t="str">
        <f>_xlfn.XLOOKUP(Table1[[#This Row],[Product_ID]],[1]!Table1[Product_ID],[1]!Table1[Category])</f>
        <v>Beauty</v>
      </c>
      <c r="G3133">
        <f>_xlfn.XLOOKUP(Table1[[#This Row],[Product_ID]],[1]!Table1[Product_ID],[1]!Table1[Unit_Price])</f>
        <v>1510</v>
      </c>
      <c r="H3133">
        <f>_xlfn.XLOOKUP(Table1[[#This Row],[Product_ID]],[1]!Table1[Product_ID],[1]!Table1[Cost])</f>
        <v>755</v>
      </c>
      <c r="I3133">
        <v>4</v>
      </c>
      <c r="J3133">
        <v>15</v>
      </c>
      <c r="K3133">
        <f>Table1[[#This Row],[Quantity]]*Table1[[#This Row],[Unit_Price]]</f>
        <v>6040</v>
      </c>
      <c r="L3133">
        <f>Table1[[#This Row],[Quantity]]*Table1[[#This Row],[Cost]]</f>
        <v>3020</v>
      </c>
      <c r="M3133">
        <f>Table1[[#This Row],[Sales]]-Table1[[#This Row],[Total_Cost]]</f>
        <v>3020</v>
      </c>
      <c r="N3133" s="1">
        <f>Table1[[#This Row],[Profit]]/Table1[[#This Row],[Sales]]</f>
        <v>0.5</v>
      </c>
      <c r="O3133" t="str">
        <f>TEXT(Table1[[#This Row],[Order_Date]],"mmmm")</f>
        <v>June</v>
      </c>
      <c r="P3133">
        <f>YEAR(Table1[[#This Row],[Order_Date]])</f>
        <v>2025</v>
      </c>
      <c r="Q3133" t="str">
        <f>"Q"&amp;ROUNDUP(MONTH(Table1[[#This Row],[Order_Date]])/3,0)</f>
        <v>Q2</v>
      </c>
    </row>
    <row r="3134" spans="1:17" x14ac:dyDescent="0.25">
      <c r="A3134" t="s">
        <v>4911</v>
      </c>
      <c r="B3134" t="s">
        <v>2421</v>
      </c>
      <c r="C3134" t="s">
        <v>1848</v>
      </c>
      <c r="D3134" t="s">
        <v>230</v>
      </c>
      <c r="E3134" t="str">
        <f>_xlfn.XLOOKUP(Table1[[#This Row],[Product_ID]],[1]!Table1[Product_ID],[1]!Table1[Product_Name])</f>
        <v>Beauty Product 16</v>
      </c>
      <c r="F3134" t="str">
        <f>_xlfn.XLOOKUP(Table1[[#This Row],[Product_ID]],[1]!Table1[Product_ID],[1]!Table1[Category])</f>
        <v>Beauty</v>
      </c>
      <c r="G3134">
        <f>_xlfn.XLOOKUP(Table1[[#This Row],[Product_ID]],[1]!Table1[Product_ID],[1]!Table1[Unit_Price])</f>
        <v>1591</v>
      </c>
      <c r="H3134">
        <f>_xlfn.XLOOKUP(Table1[[#This Row],[Product_ID]],[1]!Table1[Product_ID],[1]!Table1[Cost])</f>
        <v>1113.7</v>
      </c>
      <c r="I3134">
        <v>2</v>
      </c>
      <c r="J3134">
        <v>0</v>
      </c>
      <c r="K3134">
        <f>Table1[[#This Row],[Quantity]]*Table1[[#This Row],[Unit_Price]]</f>
        <v>3182</v>
      </c>
      <c r="L3134">
        <f>Table1[[#This Row],[Quantity]]*Table1[[#This Row],[Cost]]</f>
        <v>2227.4</v>
      </c>
      <c r="M3134">
        <f>Table1[[#This Row],[Sales]]-Table1[[#This Row],[Total_Cost]]</f>
        <v>954.59999999999991</v>
      </c>
      <c r="N3134" s="1">
        <f>Table1[[#This Row],[Profit]]/Table1[[#This Row],[Sales]]</f>
        <v>0.3</v>
      </c>
      <c r="O3134" t="str">
        <f>TEXT(Table1[[#This Row],[Order_Date]],"mmmm")</f>
        <v>April</v>
      </c>
      <c r="P3134">
        <f>YEAR(Table1[[#This Row],[Order_Date]])</f>
        <v>2025</v>
      </c>
      <c r="Q3134" t="str">
        <f>"Q"&amp;ROUNDUP(MONTH(Table1[[#This Row],[Order_Date]])/3,0)</f>
        <v>Q2</v>
      </c>
    </row>
    <row r="3135" spans="1:17" x14ac:dyDescent="0.25">
      <c r="A3135" t="s">
        <v>4912</v>
      </c>
      <c r="B3135" t="s">
        <v>469</v>
      </c>
      <c r="C3135" t="s">
        <v>2885</v>
      </c>
      <c r="D3135" t="s">
        <v>567</v>
      </c>
      <c r="E3135" t="str">
        <f>_xlfn.XLOOKUP(Table1[[#This Row],[Product_ID]],[1]!Table1[Product_ID],[1]!Table1[Product_Name])</f>
        <v>Beauty Product 52</v>
      </c>
      <c r="F3135" t="str">
        <f>_xlfn.XLOOKUP(Table1[[#This Row],[Product_ID]],[1]!Table1[Product_ID],[1]!Table1[Category])</f>
        <v>Beauty</v>
      </c>
      <c r="G3135">
        <f>_xlfn.XLOOKUP(Table1[[#This Row],[Product_ID]],[1]!Table1[Product_ID],[1]!Table1[Unit_Price])</f>
        <v>192</v>
      </c>
      <c r="H3135">
        <f>_xlfn.XLOOKUP(Table1[[#This Row],[Product_ID]],[1]!Table1[Product_ID],[1]!Table1[Cost])</f>
        <v>96</v>
      </c>
      <c r="I3135">
        <v>1</v>
      </c>
      <c r="J3135">
        <v>10</v>
      </c>
      <c r="K3135">
        <f>Table1[[#This Row],[Quantity]]*Table1[[#This Row],[Unit_Price]]</f>
        <v>192</v>
      </c>
      <c r="L3135">
        <f>Table1[[#This Row],[Quantity]]*Table1[[#This Row],[Cost]]</f>
        <v>96</v>
      </c>
      <c r="M3135">
        <f>Table1[[#This Row],[Sales]]-Table1[[#This Row],[Total_Cost]]</f>
        <v>96</v>
      </c>
      <c r="N3135" s="1">
        <f>Table1[[#This Row],[Profit]]/Table1[[#This Row],[Sales]]</f>
        <v>0.5</v>
      </c>
      <c r="O3135" t="str">
        <f>TEXT(Table1[[#This Row],[Order_Date]],"mmmm")</f>
        <v>June</v>
      </c>
      <c r="P3135">
        <f>YEAR(Table1[[#This Row],[Order_Date]])</f>
        <v>2024</v>
      </c>
      <c r="Q3135" t="str">
        <f>"Q"&amp;ROUNDUP(MONTH(Table1[[#This Row],[Order_Date]])/3,0)</f>
        <v>Q2</v>
      </c>
    </row>
    <row r="3136" spans="1:17" x14ac:dyDescent="0.25">
      <c r="A3136" t="s">
        <v>4913</v>
      </c>
      <c r="B3136" t="s">
        <v>1530</v>
      </c>
      <c r="C3136" t="s">
        <v>1870</v>
      </c>
      <c r="D3136" t="s">
        <v>96</v>
      </c>
      <c r="E3136" t="str">
        <f>_xlfn.XLOOKUP(Table1[[#This Row],[Product_ID]],[1]!Table1[Product_ID],[1]!Table1[Product_Name])</f>
        <v>Electronics Product 91</v>
      </c>
      <c r="F3136" t="str">
        <f>_xlfn.XLOOKUP(Table1[[#This Row],[Product_ID]],[1]!Table1[Product_ID],[1]!Table1[Category])</f>
        <v>Electronics</v>
      </c>
      <c r="G3136">
        <f>_xlfn.XLOOKUP(Table1[[#This Row],[Product_ID]],[1]!Table1[Product_ID],[1]!Table1[Unit_Price])</f>
        <v>45348</v>
      </c>
      <c r="H3136">
        <f>_xlfn.XLOOKUP(Table1[[#This Row],[Product_ID]],[1]!Table1[Product_ID],[1]!Table1[Cost])</f>
        <v>27208.799999999999</v>
      </c>
      <c r="I3136">
        <v>3</v>
      </c>
      <c r="J3136">
        <v>5</v>
      </c>
      <c r="K3136">
        <f>Table1[[#This Row],[Quantity]]*Table1[[#This Row],[Unit_Price]]</f>
        <v>136044</v>
      </c>
      <c r="L3136">
        <f>Table1[[#This Row],[Quantity]]*Table1[[#This Row],[Cost]]</f>
        <v>81626.399999999994</v>
      </c>
      <c r="M3136">
        <f>Table1[[#This Row],[Sales]]-Table1[[#This Row],[Total_Cost]]</f>
        <v>54417.600000000006</v>
      </c>
      <c r="N3136" s="1">
        <f>Table1[[#This Row],[Profit]]/Table1[[#This Row],[Sales]]</f>
        <v>0.4</v>
      </c>
      <c r="O3136" t="str">
        <f>TEXT(Table1[[#This Row],[Order_Date]],"mmmm")</f>
        <v>October</v>
      </c>
      <c r="P3136">
        <f>YEAR(Table1[[#This Row],[Order_Date]])</f>
        <v>2025</v>
      </c>
      <c r="Q3136" t="str">
        <f>"Q"&amp;ROUNDUP(MONTH(Table1[[#This Row],[Order_Date]])/3,0)</f>
        <v>Q4</v>
      </c>
    </row>
    <row r="3137" spans="1:17" x14ac:dyDescent="0.25">
      <c r="A3137" t="s">
        <v>4914</v>
      </c>
      <c r="B3137" t="s">
        <v>1350</v>
      </c>
      <c r="C3137" t="s">
        <v>384</v>
      </c>
      <c r="D3137" t="s">
        <v>281</v>
      </c>
      <c r="E3137" t="str">
        <f>_xlfn.XLOOKUP(Table1[[#This Row],[Product_ID]],[1]!Table1[Product_ID],[1]!Table1[Product_Name])</f>
        <v>Sports Product 9</v>
      </c>
      <c r="F3137" t="str">
        <f>_xlfn.XLOOKUP(Table1[[#This Row],[Product_ID]],[1]!Table1[Product_ID],[1]!Table1[Category])</f>
        <v>Sports</v>
      </c>
      <c r="G3137">
        <f>_xlfn.XLOOKUP(Table1[[#This Row],[Product_ID]],[1]!Table1[Product_ID],[1]!Table1[Unit_Price])</f>
        <v>10891</v>
      </c>
      <c r="H3137">
        <f>_xlfn.XLOOKUP(Table1[[#This Row],[Product_ID]],[1]!Table1[Product_ID],[1]!Table1[Cost])</f>
        <v>5445.5</v>
      </c>
      <c r="I3137">
        <v>3</v>
      </c>
      <c r="J3137">
        <v>0</v>
      </c>
      <c r="K3137">
        <f>Table1[[#This Row],[Quantity]]*Table1[[#This Row],[Unit_Price]]</f>
        <v>32673</v>
      </c>
      <c r="L3137">
        <f>Table1[[#This Row],[Quantity]]*Table1[[#This Row],[Cost]]</f>
        <v>16336.5</v>
      </c>
      <c r="M3137">
        <f>Table1[[#This Row],[Sales]]-Table1[[#This Row],[Total_Cost]]</f>
        <v>16336.5</v>
      </c>
      <c r="N3137" s="1">
        <f>Table1[[#This Row],[Profit]]/Table1[[#This Row],[Sales]]</f>
        <v>0.5</v>
      </c>
      <c r="O3137" t="str">
        <f>TEXT(Table1[[#This Row],[Order_Date]],"mmmm")</f>
        <v>February</v>
      </c>
      <c r="P3137">
        <f>YEAR(Table1[[#This Row],[Order_Date]])</f>
        <v>2025</v>
      </c>
      <c r="Q3137" t="str">
        <f>"Q"&amp;ROUNDUP(MONTH(Table1[[#This Row],[Order_Date]])/3,0)</f>
        <v>Q1</v>
      </c>
    </row>
    <row r="3138" spans="1:17" x14ac:dyDescent="0.25">
      <c r="A3138" t="s">
        <v>4915</v>
      </c>
      <c r="B3138" t="s">
        <v>504</v>
      </c>
      <c r="C3138" t="s">
        <v>2301</v>
      </c>
      <c r="D3138" t="s">
        <v>313</v>
      </c>
      <c r="E3138" t="str">
        <f>_xlfn.XLOOKUP(Table1[[#This Row],[Product_ID]],[1]!Table1[Product_ID],[1]!Table1[Product_Name])</f>
        <v>Sports Product 44</v>
      </c>
      <c r="F3138" t="str">
        <f>_xlfn.XLOOKUP(Table1[[#This Row],[Product_ID]],[1]!Table1[Product_ID],[1]!Table1[Category])</f>
        <v>Sports</v>
      </c>
      <c r="G3138">
        <f>_xlfn.XLOOKUP(Table1[[#This Row],[Product_ID]],[1]!Table1[Product_ID],[1]!Table1[Unit_Price])</f>
        <v>5008</v>
      </c>
      <c r="H3138">
        <f>_xlfn.XLOOKUP(Table1[[#This Row],[Product_ID]],[1]!Table1[Product_ID],[1]!Table1[Cost])</f>
        <v>3505.6</v>
      </c>
      <c r="I3138">
        <v>1</v>
      </c>
      <c r="J3138">
        <v>0</v>
      </c>
      <c r="K3138">
        <f>Table1[[#This Row],[Quantity]]*Table1[[#This Row],[Unit_Price]]</f>
        <v>5008</v>
      </c>
      <c r="L3138">
        <f>Table1[[#This Row],[Quantity]]*Table1[[#This Row],[Cost]]</f>
        <v>3505.6</v>
      </c>
      <c r="M3138">
        <f>Table1[[#This Row],[Sales]]-Table1[[#This Row],[Total_Cost]]</f>
        <v>1502.4</v>
      </c>
      <c r="N3138" s="1">
        <f>Table1[[#This Row],[Profit]]/Table1[[#This Row],[Sales]]</f>
        <v>0.30000000000000004</v>
      </c>
      <c r="O3138" t="str">
        <f>TEXT(Table1[[#This Row],[Order_Date]],"mmmm")</f>
        <v>July</v>
      </c>
      <c r="P3138">
        <f>YEAR(Table1[[#This Row],[Order_Date]])</f>
        <v>2024</v>
      </c>
      <c r="Q3138" t="str">
        <f>"Q"&amp;ROUNDUP(MONTH(Table1[[#This Row],[Order_Date]])/3,0)</f>
        <v>Q3</v>
      </c>
    </row>
    <row r="3139" spans="1:17" x14ac:dyDescent="0.25">
      <c r="A3139" t="s">
        <v>4916</v>
      </c>
      <c r="B3139" t="s">
        <v>882</v>
      </c>
      <c r="C3139" t="s">
        <v>2996</v>
      </c>
      <c r="D3139" t="s">
        <v>476</v>
      </c>
      <c r="E3139" t="str">
        <f>_xlfn.XLOOKUP(Table1[[#This Row],[Product_ID]],[1]!Table1[Product_ID],[1]!Table1[Product_Name])</f>
        <v>Electronics Product 22</v>
      </c>
      <c r="F3139" t="str">
        <f>_xlfn.XLOOKUP(Table1[[#This Row],[Product_ID]],[1]!Table1[Product_ID],[1]!Table1[Category])</f>
        <v>Electronics</v>
      </c>
      <c r="G3139">
        <f>_xlfn.XLOOKUP(Table1[[#This Row],[Product_ID]],[1]!Table1[Product_ID],[1]!Table1[Unit_Price])</f>
        <v>48755</v>
      </c>
      <c r="H3139">
        <f>_xlfn.XLOOKUP(Table1[[#This Row],[Product_ID]],[1]!Table1[Product_ID],[1]!Table1[Cost])</f>
        <v>29253</v>
      </c>
      <c r="I3139">
        <v>5</v>
      </c>
      <c r="J3139">
        <v>10</v>
      </c>
      <c r="K3139">
        <f>Table1[[#This Row],[Quantity]]*Table1[[#This Row],[Unit_Price]]</f>
        <v>243775</v>
      </c>
      <c r="L3139">
        <f>Table1[[#This Row],[Quantity]]*Table1[[#This Row],[Cost]]</f>
        <v>146265</v>
      </c>
      <c r="M3139">
        <f>Table1[[#This Row],[Sales]]-Table1[[#This Row],[Total_Cost]]</f>
        <v>97510</v>
      </c>
      <c r="N3139" s="1">
        <f>Table1[[#This Row],[Profit]]/Table1[[#This Row],[Sales]]</f>
        <v>0.4</v>
      </c>
      <c r="O3139" t="str">
        <f>TEXT(Table1[[#This Row],[Order_Date]],"mmmm")</f>
        <v>May</v>
      </c>
      <c r="P3139">
        <f>YEAR(Table1[[#This Row],[Order_Date]])</f>
        <v>2024</v>
      </c>
      <c r="Q3139" t="str">
        <f>"Q"&amp;ROUNDUP(MONTH(Table1[[#This Row],[Order_Date]])/3,0)</f>
        <v>Q2</v>
      </c>
    </row>
    <row r="3140" spans="1:17" x14ac:dyDescent="0.25">
      <c r="A3140" t="s">
        <v>4917</v>
      </c>
      <c r="B3140" t="s">
        <v>2105</v>
      </c>
      <c r="C3140" t="s">
        <v>1143</v>
      </c>
      <c r="D3140" t="s">
        <v>25</v>
      </c>
      <c r="E3140" t="str">
        <f>_xlfn.XLOOKUP(Table1[[#This Row],[Product_ID]],[1]!Table1[Product_ID],[1]!Table1[Product_Name])</f>
        <v>Sports Product 7</v>
      </c>
      <c r="F3140" t="str">
        <f>_xlfn.XLOOKUP(Table1[[#This Row],[Product_ID]],[1]!Table1[Product_ID],[1]!Table1[Category])</f>
        <v>Sports</v>
      </c>
      <c r="G3140">
        <f>_xlfn.XLOOKUP(Table1[[#This Row],[Product_ID]],[1]!Table1[Product_ID],[1]!Table1[Unit_Price])</f>
        <v>5469</v>
      </c>
      <c r="H3140">
        <f>_xlfn.XLOOKUP(Table1[[#This Row],[Product_ID]],[1]!Table1[Product_ID],[1]!Table1[Cost])</f>
        <v>3281.4</v>
      </c>
      <c r="I3140">
        <v>5</v>
      </c>
      <c r="J3140">
        <v>15</v>
      </c>
      <c r="K3140">
        <f>Table1[[#This Row],[Quantity]]*Table1[[#This Row],[Unit_Price]]</f>
        <v>27345</v>
      </c>
      <c r="L3140">
        <f>Table1[[#This Row],[Quantity]]*Table1[[#This Row],[Cost]]</f>
        <v>16407</v>
      </c>
      <c r="M3140">
        <f>Table1[[#This Row],[Sales]]-Table1[[#This Row],[Total_Cost]]</f>
        <v>10938</v>
      </c>
      <c r="N3140" s="1">
        <f>Table1[[#This Row],[Profit]]/Table1[[#This Row],[Sales]]</f>
        <v>0.4</v>
      </c>
      <c r="O3140" t="str">
        <f>TEXT(Table1[[#This Row],[Order_Date]],"mmmm")</f>
        <v>January</v>
      </c>
      <c r="P3140">
        <f>YEAR(Table1[[#This Row],[Order_Date]])</f>
        <v>2025</v>
      </c>
      <c r="Q3140" t="str">
        <f>"Q"&amp;ROUNDUP(MONTH(Table1[[#This Row],[Order_Date]])/3,0)</f>
        <v>Q1</v>
      </c>
    </row>
    <row r="3141" spans="1:17" x14ac:dyDescent="0.25">
      <c r="A3141" t="s">
        <v>4918</v>
      </c>
      <c r="B3141" t="s">
        <v>1361</v>
      </c>
      <c r="C3141" t="s">
        <v>405</v>
      </c>
      <c r="D3141" t="s">
        <v>100</v>
      </c>
      <c r="E3141" t="str">
        <f>_xlfn.XLOOKUP(Table1[[#This Row],[Product_ID]],[1]!Table1[Product_ID],[1]!Table1[Product_Name])</f>
        <v>Electronics Product 74</v>
      </c>
      <c r="F3141" t="str">
        <f>_xlfn.XLOOKUP(Table1[[#This Row],[Product_ID]],[1]!Table1[Product_ID],[1]!Table1[Category])</f>
        <v>Electronics</v>
      </c>
      <c r="G3141">
        <f>_xlfn.XLOOKUP(Table1[[#This Row],[Product_ID]],[1]!Table1[Product_ID],[1]!Table1[Unit_Price])</f>
        <v>20835</v>
      </c>
      <c r="H3141">
        <f>_xlfn.XLOOKUP(Table1[[#This Row],[Product_ID]],[1]!Table1[Product_ID],[1]!Table1[Cost])</f>
        <v>12501</v>
      </c>
      <c r="I3141">
        <v>4</v>
      </c>
      <c r="J3141">
        <v>5</v>
      </c>
      <c r="K3141">
        <f>Table1[[#This Row],[Quantity]]*Table1[[#This Row],[Unit_Price]]</f>
        <v>83340</v>
      </c>
      <c r="L3141">
        <f>Table1[[#This Row],[Quantity]]*Table1[[#This Row],[Cost]]</f>
        <v>50004</v>
      </c>
      <c r="M3141">
        <f>Table1[[#This Row],[Sales]]-Table1[[#This Row],[Total_Cost]]</f>
        <v>33336</v>
      </c>
      <c r="N3141" s="1">
        <f>Table1[[#This Row],[Profit]]/Table1[[#This Row],[Sales]]</f>
        <v>0.4</v>
      </c>
      <c r="O3141" t="str">
        <f>TEXT(Table1[[#This Row],[Order_Date]],"mmmm")</f>
        <v>November</v>
      </c>
      <c r="P3141">
        <f>YEAR(Table1[[#This Row],[Order_Date]])</f>
        <v>2024</v>
      </c>
      <c r="Q3141" t="str">
        <f>"Q"&amp;ROUNDUP(MONTH(Table1[[#This Row],[Order_Date]])/3,0)</f>
        <v>Q4</v>
      </c>
    </row>
    <row r="3142" spans="1:17" x14ac:dyDescent="0.25">
      <c r="A3142" t="s">
        <v>4919</v>
      </c>
      <c r="B3142" t="s">
        <v>2079</v>
      </c>
      <c r="C3142" t="s">
        <v>2845</v>
      </c>
      <c r="D3142" t="s">
        <v>628</v>
      </c>
      <c r="E3142" t="str">
        <f>_xlfn.XLOOKUP(Table1[[#This Row],[Product_ID]],[1]!Table1[Product_ID],[1]!Table1[Product_Name])</f>
        <v>Sports Product 97</v>
      </c>
      <c r="F3142" t="str">
        <f>_xlfn.XLOOKUP(Table1[[#This Row],[Product_ID]],[1]!Table1[Product_ID],[1]!Table1[Category])</f>
        <v>Sports</v>
      </c>
      <c r="G3142">
        <f>_xlfn.XLOOKUP(Table1[[#This Row],[Product_ID]],[1]!Table1[Product_ID],[1]!Table1[Unit_Price])</f>
        <v>9084</v>
      </c>
      <c r="H3142">
        <f>_xlfn.XLOOKUP(Table1[[#This Row],[Product_ID]],[1]!Table1[Product_ID],[1]!Table1[Cost])</f>
        <v>6358.8</v>
      </c>
      <c r="I3142">
        <v>1</v>
      </c>
      <c r="J3142">
        <v>15</v>
      </c>
      <c r="K3142">
        <f>Table1[[#This Row],[Quantity]]*Table1[[#This Row],[Unit_Price]]</f>
        <v>9084</v>
      </c>
      <c r="L3142">
        <f>Table1[[#This Row],[Quantity]]*Table1[[#This Row],[Cost]]</f>
        <v>6358.8</v>
      </c>
      <c r="M3142">
        <f>Table1[[#This Row],[Sales]]-Table1[[#This Row],[Total_Cost]]</f>
        <v>2725.2</v>
      </c>
      <c r="N3142" s="1">
        <f>Table1[[#This Row],[Profit]]/Table1[[#This Row],[Sales]]</f>
        <v>0.3</v>
      </c>
      <c r="O3142" t="str">
        <f>TEXT(Table1[[#This Row],[Order_Date]],"mmmm")</f>
        <v>October</v>
      </c>
      <c r="P3142">
        <f>YEAR(Table1[[#This Row],[Order_Date]])</f>
        <v>2025</v>
      </c>
      <c r="Q3142" t="str">
        <f>"Q"&amp;ROUNDUP(MONTH(Table1[[#This Row],[Order_Date]])/3,0)</f>
        <v>Q4</v>
      </c>
    </row>
    <row r="3143" spans="1:17" x14ac:dyDescent="0.25">
      <c r="A3143" t="s">
        <v>4920</v>
      </c>
      <c r="B3143" t="s">
        <v>1377</v>
      </c>
      <c r="C3143" t="s">
        <v>4921</v>
      </c>
      <c r="D3143" t="s">
        <v>327</v>
      </c>
      <c r="E3143" t="str">
        <f>_xlfn.XLOOKUP(Table1[[#This Row],[Product_ID]],[1]!Table1[Product_ID],[1]!Table1[Product_Name])</f>
        <v>Electronics Product 55</v>
      </c>
      <c r="F3143" t="str">
        <f>_xlfn.XLOOKUP(Table1[[#This Row],[Product_ID]],[1]!Table1[Product_ID],[1]!Table1[Category])</f>
        <v>Electronics</v>
      </c>
      <c r="G3143">
        <f>_xlfn.XLOOKUP(Table1[[#This Row],[Product_ID]],[1]!Table1[Product_ID],[1]!Table1[Unit_Price])</f>
        <v>6621</v>
      </c>
      <c r="H3143">
        <f>_xlfn.XLOOKUP(Table1[[#This Row],[Product_ID]],[1]!Table1[Product_ID],[1]!Table1[Cost])</f>
        <v>3972.6</v>
      </c>
      <c r="I3143">
        <v>1</v>
      </c>
      <c r="J3143">
        <v>20</v>
      </c>
      <c r="K3143">
        <f>Table1[[#This Row],[Quantity]]*Table1[[#This Row],[Unit_Price]]</f>
        <v>6621</v>
      </c>
      <c r="L3143">
        <f>Table1[[#This Row],[Quantity]]*Table1[[#This Row],[Cost]]</f>
        <v>3972.6</v>
      </c>
      <c r="M3143">
        <f>Table1[[#This Row],[Sales]]-Table1[[#This Row],[Total_Cost]]</f>
        <v>2648.4</v>
      </c>
      <c r="N3143" s="1">
        <f>Table1[[#This Row],[Profit]]/Table1[[#This Row],[Sales]]</f>
        <v>0.4</v>
      </c>
      <c r="O3143" t="str">
        <f>TEXT(Table1[[#This Row],[Order_Date]],"mmmm")</f>
        <v>December</v>
      </c>
      <c r="P3143">
        <f>YEAR(Table1[[#This Row],[Order_Date]])</f>
        <v>2024</v>
      </c>
      <c r="Q3143" t="str">
        <f>"Q"&amp;ROUNDUP(MONTH(Table1[[#This Row],[Order_Date]])/3,0)</f>
        <v>Q4</v>
      </c>
    </row>
    <row r="3144" spans="1:17" x14ac:dyDescent="0.25">
      <c r="A3144" t="s">
        <v>4922</v>
      </c>
      <c r="B3144" t="s">
        <v>523</v>
      </c>
      <c r="C3144" t="s">
        <v>3865</v>
      </c>
      <c r="D3144" t="s">
        <v>100</v>
      </c>
      <c r="E3144" t="str">
        <f>_xlfn.XLOOKUP(Table1[[#This Row],[Product_ID]],[1]!Table1[Product_ID],[1]!Table1[Product_Name])</f>
        <v>Electronics Product 74</v>
      </c>
      <c r="F3144" t="str">
        <f>_xlfn.XLOOKUP(Table1[[#This Row],[Product_ID]],[1]!Table1[Product_ID],[1]!Table1[Category])</f>
        <v>Electronics</v>
      </c>
      <c r="G3144">
        <f>_xlfn.XLOOKUP(Table1[[#This Row],[Product_ID]],[1]!Table1[Product_ID],[1]!Table1[Unit_Price])</f>
        <v>20835</v>
      </c>
      <c r="H3144">
        <f>_xlfn.XLOOKUP(Table1[[#This Row],[Product_ID]],[1]!Table1[Product_ID],[1]!Table1[Cost])</f>
        <v>12501</v>
      </c>
      <c r="I3144">
        <v>4</v>
      </c>
      <c r="J3144">
        <v>20</v>
      </c>
      <c r="K3144">
        <f>Table1[[#This Row],[Quantity]]*Table1[[#This Row],[Unit_Price]]</f>
        <v>83340</v>
      </c>
      <c r="L3144">
        <f>Table1[[#This Row],[Quantity]]*Table1[[#This Row],[Cost]]</f>
        <v>50004</v>
      </c>
      <c r="M3144">
        <f>Table1[[#This Row],[Sales]]-Table1[[#This Row],[Total_Cost]]</f>
        <v>33336</v>
      </c>
      <c r="N3144" s="1">
        <f>Table1[[#This Row],[Profit]]/Table1[[#This Row],[Sales]]</f>
        <v>0.4</v>
      </c>
      <c r="O3144" t="str">
        <f>TEXT(Table1[[#This Row],[Order_Date]],"mmmm")</f>
        <v>December</v>
      </c>
      <c r="P3144">
        <f>YEAR(Table1[[#This Row],[Order_Date]])</f>
        <v>2024</v>
      </c>
      <c r="Q3144" t="str">
        <f>"Q"&amp;ROUNDUP(MONTH(Table1[[#This Row],[Order_Date]])/3,0)</f>
        <v>Q4</v>
      </c>
    </row>
    <row r="3145" spans="1:17" x14ac:dyDescent="0.25">
      <c r="A3145" t="s">
        <v>4923</v>
      </c>
      <c r="B3145" t="s">
        <v>2015</v>
      </c>
      <c r="C3145" t="s">
        <v>939</v>
      </c>
      <c r="D3145" t="s">
        <v>131</v>
      </c>
      <c r="E3145" t="str">
        <f>_xlfn.XLOOKUP(Table1[[#This Row],[Product_ID]],[1]!Table1[Product_ID],[1]!Table1[Product_Name])</f>
        <v>Sports Product 50</v>
      </c>
      <c r="F3145" t="str">
        <f>_xlfn.XLOOKUP(Table1[[#This Row],[Product_ID]],[1]!Table1[Product_ID],[1]!Table1[Category])</f>
        <v>Sports</v>
      </c>
      <c r="G3145">
        <f>_xlfn.XLOOKUP(Table1[[#This Row],[Product_ID]],[1]!Table1[Product_ID],[1]!Table1[Unit_Price])</f>
        <v>10475</v>
      </c>
      <c r="H3145">
        <f>_xlfn.XLOOKUP(Table1[[#This Row],[Product_ID]],[1]!Table1[Product_ID],[1]!Table1[Cost])</f>
        <v>7332.5</v>
      </c>
      <c r="I3145">
        <v>4</v>
      </c>
      <c r="J3145">
        <v>5</v>
      </c>
      <c r="K3145">
        <f>Table1[[#This Row],[Quantity]]*Table1[[#This Row],[Unit_Price]]</f>
        <v>41900</v>
      </c>
      <c r="L3145">
        <f>Table1[[#This Row],[Quantity]]*Table1[[#This Row],[Cost]]</f>
        <v>29330</v>
      </c>
      <c r="M3145">
        <f>Table1[[#This Row],[Sales]]-Table1[[#This Row],[Total_Cost]]</f>
        <v>12570</v>
      </c>
      <c r="N3145" s="1">
        <f>Table1[[#This Row],[Profit]]/Table1[[#This Row],[Sales]]</f>
        <v>0.3</v>
      </c>
      <c r="O3145" t="str">
        <f>TEXT(Table1[[#This Row],[Order_Date]],"mmmm")</f>
        <v>April</v>
      </c>
      <c r="P3145">
        <f>YEAR(Table1[[#This Row],[Order_Date]])</f>
        <v>2024</v>
      </c>
      <c r="Q3145" t="str">
        <f>"Q"&amp;ROUNDUP(MONTH(Table1[[#This Row],[Order_Date]])/3,0)</f>
        <v>Q2</v>
      </c>
    </row>
    <row r="3146" spans="1:17" x14ac:dyDescent="0.25">
      <c r="A3146" t="s">
        <v>4924</v>
      </c>
      <c r="B3146" t="s">
        <v>4613</v>
      </c>
      <c r="C3146" t="s">
        <v>505</v>
      </c>
      <c r="D3146" t="s">
        <v>17</v>
      </c>
      <c r="E3146" t="str">
        <f>_xlfn.XLOOKUP(Table1[[#This Row],[Product_ID]],[1]!Table1[Product_ID],[1]!Table1[Product_Name])</f>
        <v>Clothing Product 38</v>
      </c>
      <c r="F3146" t="str">
        <f>_xlfn.XLOOKUP(Table1[[#This Row],[Product_ID]],[1]!Table1[Product_ID],[1]!Table1[Category])</f>
        <v>Clothing</v>
      </c>
      <c r="G3146">
        <f>_xlfn.XLOOKUP(Table1[[#This Row],[Product_ID]],[1]!Table1[Product_ID],[1]!Table1[Unit_Price])</f>
        <v>413</v>
      </c>
      <c r="H3146">
        <f>_xlfn.XLOOKUP(Table1[[#This Row],[Product_ID]],[1]!Table1[Product_ID],[1]!Table1[Cost])</f>
        <v>247.8</v>
      </c>
      <c r="I3146">
        <v>2</v>
      </c>
      <c r="J3146">
        <v>10</v>
      </c>
      <c r="K3146">
        <f>Table1[[#This Row],[Quantity]]*Table1[[#This Row],[Unit_Price]]</f>
        <v>826</v>
      </c>
      <c r="L3146">
        <f>Table1[[#This Row],[Quantity]]*Table1[[#This Row],[Cost]]</f>
        <v>495.6</v>
      </c>
      <c r="M3146">
        <f>Table1[[#This Row],[Sales]]-Table1[[#This Row],[Total_Cost]]</f>
        <v>330.4</v>
      </c>
      <c r="N3146" s="1">
        <f>Table1[[#This Row],[Profit]]/Table1[[#This Row],[Sales]]</f>
        <v>0.39999999999999997</v>
      </c>
      <c r="O3146" t="str">
        <f>TEXT(Table1[[#This Row],[Order_Date]],"mmmm")</f>
        <v>March</v>
      </c>
      <c r="P3146">
        <f>YEAR(Table1[[#This Row],[Order_Date]])</f>
        <v>2025</v>
      </c>
      <c r="Q3146" t="str">
        <f>"Q"&amp;ROUNDUP(MONTH(Table1[[#This Row],[Order_Date]])/3,0)</f>
        <v>Q1</v>
      </c>
    </row>
    <row r="3147" spans="1:17" x14ac:dyDescent="0.25">
      <c r="A3147" t="s">
        <v>4925</v>
      </c>
      <c r="B3147" t="s">
        <v>887</v>
      </c>
      <c r="C3147" t="s">
        <v>541</v>
      </c>
      <c r="D3147" t="s">
        <v>313</v>
      </c>
      <c r="E3147" t="str">
        <f>_xlfn.XLOOKUP(Table1[[#This Row],[Product_ID]],[1]!Table1[Product_ID],[1]!Table1[Product_Name])</f>
        <v>Sports Product 44</v>
      </c>
      <c r="F3147" t="str">
        <f>_xlfn.XLOOKUP(Table1[[#This Row],[Product_ID]],[1]!Table1[Product_ID],[1]!Table1[Category])</f>
        <v>Sports</v>
      </c>
      <c r="G3147">
        <f>_xlfn.XLOOKUP(Table1[[#This Row],[Product_ID]],[1]!Table1[Product_ID],[1]!Table1[Unit_Price])</f>
        <v>5008</v>
      </c>
      <c r="H3147">
        <f>_xlfn.XLOOKUP(Table1[[#This Row],[Product_ID]],[1]!Table1[Product_ID],[1]!Table1[Cost])</f>
        <v>3505.6</v>
      </c>
      <c r="I3147">
        <v>4</v>
      </c>
      <c r="J3147">
        <v>0</v>
      </c>
      <c r="K3147">
        <f>Table1[[#This Row],[Quantity]]*Table1[[#This Row],[Unit_Price]]</f>
        <v>20032</v>
      </c>
      <c r="L3147">
        <f>Table1[[#This Row],[Quantity]]*Table1[[#This Row],[Cost]]</f>
        <v>14022.4</v>
      </c>
      <c r="M3147">
        <f>Table1[[#This Row],[Sales]]-Table1[[#This Row],[Total_Cost]]</f>
        <v>6009.6</v>
      </c>
      <c r="N3147" s="1">
        <f>Table1[[#This Row],[Profit]]/Table1[[#This Row],[Sales]]</f>
        <v>0.30000000000000004</v>
      </c>
      <c r="O3147" t="str">
        <f>TEXT(Table1[[#This Row],[Order_Date]],"mmmm")</f>
        <v>May</v>
      </c>
      <c r="P3147">
        <f>YEAR(Table1[[#This Row],[Order_Date]])</f>
        <v>2024</v>
      </c>
      <c r="Q3147" t="str">
        <f>"Q"&amp;ROUNDUP(MONTH(Table1[[#This Row],[Order_Date]])/3,0)</f>
        <v>Q2</v>
      </c>
    </row>
    <row r="3148" spans="1:17" x14ac:dyDescent="0.25">
      <c r="A3148" t="s">
        <v>4926</v>
      </c>
      <c r="B3148" t="s">
        <v>1608</v>
      </c>
      <c r="C3148" t="s">
        <v>4927</v>
      </c>
      <c r="D3148" t="s">
        <v>81</v>
      </c>
      <c r="E3148" t="str">
        <f>_xlfn.XLOOKUP(Table1[[#This Row],[Product_ID]],[1]!Table1[Product_ID],[1]!Table1[Product_Name])</f>
        <v>Beauty Product 4</v>
      </c>
      <c r="F3148" t="str">
        <f>_xlfn.XLOOKUP(Table1[[#This Row],[Product_ID]],[1]!Table1[Product_ID],[1]!Table1[Category])</f>
        <v>Beauty</v>
      </c>
      <c r="G3148">
        <f>_xlfn.XLOOKUP(Table1[[#This Row],[Product_ID]],[1]!Table1[Product_ID],[1]!Table1[Unit_Price])</f>
        <v>591</v>
      </c>
      <c r="H3148">
        <f>_xlfn.XLOOKUP(Table1[[#This Row],[Product_ID]],[1]!Table1[Product_ID],[1]!Table1[Cost])</f>
        <v>354.6</v>
      </c>
      <c r="I3148">
        <v>1</v>
      </c>
      <c r="J3148">
        <v>5</v>
      </c>
      <c r="K3148">
        <f>Table1[[#This Row],[Quantity]]*Table1[[#This Row],[Unit_Price]]</f>
        <v>591</v>
      </c>
      <c r="L3148">
        <f>Table1[[#This Row],[Quantity]]*Table1[[#This Row],[Cost]]</f>
        <v>354.6</v>
      </c>
      <c r="M3148">
        <f>Table1[[#This Row],[Sales]]-Table1[[#This Row],[Total_Cost]]</f>
        <v>236.39999999999998</v>
      </c>
      <c r="N3148" s="1">
        <f>Table1[[#This Row],[Profit]]/Table1[[#This Row],[Sales]]</f>
        <v>0.39999999999999997</v>
      </c>
      <c r="O3148" t="str">
        <f>TEXT(Table1[[#This Row],[Order_Date]],"mmmm")</f>
        <v>March</v>
      </c>
      <c r="P3148">
        <f>YEAR(Table1[[#This Row],[Order_Date]])</f>
        <v>2024</v>
      </c>
      <c r="Q3148" t="str">
        <f>"Q"&amp;ROUNDUP(MONTH(Table1[[#This Row],[Order_Date]])/3,0)</f>
        <v>Q1</v>
      </c>
    </row>
    <row r="3149" spans="1:17" x14ac:dyDescent="0.25">
      <c r="A3149" t="s">
        <v>4928</v>
      </c>
      <c r="B3149" t="s">
        <v>590</v>
      </c>
      <c r="C3149" t="s">
        <v>1303</v>
      </c>
      <c r="D3149" t="s">
        <v>104</v>
      </c>
      <c r="E3149" t="str">
        <f>_xlfn.XLOOKUP(Table1[[#This Row],[Product_ID]],[1]!Table1[Product_ID],[1]!Table1[Product_Name])</f>
        <v>Electronics Product 72</v>
      </c>
      <c r="F3149" t="str">
        <f>_xlfn.XLOOKUP(Table1[[#This Row],[Product_ID]],[1]!Table1[Product_ID],[1]!Table1[Category])</f>
        <v>Electronics</v>
      </c>
      <c r="G3149">
        <f>_xlfn.XLOOKUP(Table1[[#This Row],[Product_ID]],[1]!Table1[Product_ID],[1]!Table1[Unit_Price])</f>
        <v>27555</v>
      </c>
      <c r="H3149">
        <f>_xlfn.XLOOKUP(Table1[[#This Row],[Product_ID]],[1]!Table1[Product_ID],[1]!Table1[Cost])</f>
        <v>19288.5</v>
      </c>
      <c r="I3149">
        <v>5</v>
      </c>
      <c r="J3149">
        <v>5</v>
      </c>
      <c r="K3149">
        <f>Table1[[#This Row],[Quantity]]*Table1[[#This Row],[Unit_Price]]</f>
        <v>137775</v>
      </c>
      <c r="L3149">
        <f>Table1[[#This Row],[Quantity]]*Table1[[#This Row],[Cost]]</f>
        <v>96442.5</v>
      </c>
      <c r="M3149">
        <f>Table1[[#This Row],[Sales]]-Table1[[#This Row],[Total_Cost]]</f>
        <v>41332.5</v>
      </c>
      <c r="N3149" s="1">
        <f>Table1[[#This Row],[Profit]]/Table1[[#This Row],[Sales]]</f>
        <v>0.3</v>
      </c>
      <c r="O3149" t="str">
        <f>TEXT(Table1[[#This Row],[Order_Date]],"mmmm")</f>
        <v>November</v>
      </c>
      <c r="P3149">
        <f>YEAR(Table1[[#This Row],[Order_Date]])</f>
        <v>2025</v>
      </c>
      <c r="Q3149" t="str">
        <f>"Q"&amp;ROUNDUP(MONTH(Table1[[#This Row],[Order_Date]])/3,0)</f>
        <v>Q4</v>
      </c>
    </row>
    <row r="3150" spans="1:17" x14ac:dyDescent="0.25">
      <c r="A3150" t="s">
        <v>4929</v>
      </c>
      <c r="B3150" t="s">
        <v>27</v>
      </c>
      <c r="C3150" t="s">
        <v>349</v>
      </c>
      <c r="D3150" t="s">
        <v>230</v>
      </c>
      <c r="E3150" t="str">
        <f>_xlfn.XLOOKUP(Table1[[#This Row],[Product_ID]],[1]!Table1[Product_ID],[1]!Table1[Product_Name])</f>
        <v>Beauty Product 16</v>
      </c>
      <c r="F3150" t="str">
        <f>_xlfn.XLOOKUP(Table1[[#This Row],[Product_ID]],[1]!Table1[Product_ID],[1]!Table1[Category])</f>
        <v>Beauty</v>
      </c>
      <c r="G3150">
        <f>_xlfn.XLOOKUP(Table1[[#This Row],[Product_ID]],[1]!Table1[Product_ID],[1]!Table1[Unit_Price])</f>
        <v>1591</v>
      </c>
      <c r="H3150">
        <f>_xlfn.XLOOKUP(Table1[[#This Row],[Product_ID]],[1]!Table1[Product_ID],[1]!Table1[Cost])</f>
        <v>1113.7</v>
      </c>
      <c r="I3150">
        <v>2</v>
      </c>
      <c r="J3150">
        <v>0</v>
      </c>
      <c r="K3150">
        <f>Table1[[#This Row],[Quantity]]*Table1[[#This Row],[Unit_Price]]</f>
        <v>3182</v>
      </c>
      <c r="L3150">
        <f>Table1[[#This Row],[Quantity]]*Table1[[#This Row],[Cost]]</f>
        <v>2227.4</v>
      </c>
      <c r="M3150">
        <f>Table1[[#This Row],[Sales]]-Table1[[#This Row],[Total_Cost]]</f>
        <v>954.59999999999991</v>
      </c>
      <c r="N3150" s="1">
        <f>Table1[[#This Row],[Profit]]/Table1[[#This Row],[Sales]]</f>
        <v>0.3</v>
      </c>
      <c r="O3150" t="str">
        <f>TEXT(Table1[[#This Row],[Order_Date]],"mmmm")</f>
        <v>July</v>
      </c>
      <c r="P3150">
        <f>YEAR(Table1[[#This Row],[Order_Date]])</f>
        <v>2024</v>
      </c>
      <c r="Q3150" t="str">
        <f>"Q"&amp;ROUNDUP(MONTH(Table1[[#This Row],[Order_Date]])/3,0)</f>
        <v>Q3</v>
      </c>
    </row>
    <row r="3151" spans="1:17" x14ac:dyDescent="0.25">
      <c r="A3151" t="s">
        <v>4930</v>
      </c>
      <c r="B3151" t="s">
        <v>1626</v>
      </c>
      <c r="C3151" t="s">
        <v>2159</v>
      </c>
      <c r="D3151" t="s">
        <v>89</v>
      </c>
      <c r="E3151" t="str">
        <f>_xlfn.XLOOKUP(Table1[[#This Row],[Product_ID]],[1]!Table1[Product_ID],[1]!Table1[Product_Name])</f>
        <v>Beauty Product 76</v>
      </c>
      <c r="F3151" t="str">
        <f>_xlfn.XLOOKUP(Table1[[#This Row],[Product_ID]],[1]!Table1[Product_ID],[1]!Table1[Category])</f>
        <v>Beauty</v>
      </c>
      <c r="G3151">
        <f>_xlfn.XLOOKUP(Table1[[#This Row],[Product_ID]],[1]!Table1[Product_ID],[1]!Table1[Unit_Price])</f>
        <v>3690</v>
      </c>
      <c r="H3151">
        <f>_xlfn.XLOOKUP(Table1[[#This Row],[Product_ID]],[1]!Table1[Product_ID],[1]!Table1[Cost])</f>
        <v>2583</v>
      </c>
      <c r="I3151">
        <v>2</v>
      </c>
      <c r="J3151">
        <v>20</v>
      </c>
      <c r="K3151">
        <f>Table1[[#This Row],[Quantity]]*Table1[[#This Row],[Unit_Price]]</f>
        <v>7380</v>
      </c>
      <c r="L3151">
        <f>Table1[[#This Row],[Quantity]]*Table1[[#This Row],[Cost]]</f>
        <v>5166</v>
      </c>
      <c r="M3151">
        <f>Table1[[#This Row],[Sales]]-Table1[[#This Row],[Total_Cost]]</f>
        <v>2214</v>
      </c>
      <c r="N3151" s="1">
        <f>Table1[[#This Row],[Profit]]/Table1[[#This Row],[Sales]]</f>
        <v>0.3</v>
      </c>
      <c r="O3151" t="str">
        <f>TEXT(Table1[[#This Row],[Order_Date]],"mmmm")</f>
        <v>March</v>
      </c>
      <c r="P3151">
        <f>YEAR(Table1[[#This Row],[Order_Date]])</f>
        <v>2025</v>
      </c>
      <c r="Q3151" t="str">
        <f>"Q"&amp;ROUNDUP(MONTH(Table1[[#This Row],[Order_Date]])/3,0)</f>
        <v>Q1</v>
      </c>
    </row>
    <row r="3152" spans="1:17" x14ac:dyDescent="0.25">
      <c r="A3152" t="s">
        <v>4931</v>
      </c>
      <c r="B3152" t="s">
        <v>1359</v>
      </c>
      <c r="C3152" t="s">
        <v>498</v>
      </c>
      <c r="D3152" t="s">
        <v>753</v>
      </c>
      <c r="E3152" t="str">
        <f>_xlfn.XLOOKUP(Table1[[#This Row],[Product_ID]],[1]!Table1[Product_ID],[1]!Table1[Product_Name])</f>
        <v>Beauty Product 73</v>
      </c>
      <c r="F3152" t="str">
        <f>_xlfn.XLOOKUP(Table1[[#This Row],[Product_ID]],[1]!Table1[Product_ID],[1]!Table1[Category])</f>
        <v>Beauty</v>
      </c>
      <c r="G3152">
        <f>_xlfn.XLOOKUP(Table1[[#This Row],[Product_ID]],[1]!Table1[Product_ID],[1]!Table1[Unit_Price])</f>
        <v>626</v>
      </c>
      <c r="H3152">
        <f>_xlfn.XLOOKUP(Table1[[#This Row],[Product_ID]],[1]!Table1[Product_ID],[1]!Table1[Cost])</f>
        <v>438.2</v>
      </c>
      <c r="I3152">
        <v>5</v>
      </c>
      <c r="J3152">
        <v>15</v>
      </c>
      <c r="K3152">
        <f>Table1[[#This Row],[Quantity]]*Table1[[#This Row],[Unit_Price]]</f>
        <v>3130</v>
      </c>
      <c r="L3152">
        <f>Table1[[#This Row],[Quantity]]*Table1[[#This Row],[Cost]]</f>
        <v>2191</v>
      </c>
      <c r="M3152">
        <f>Table1[[#This Row],[Sales]]-Table1[[#This Row],[Total_Cost]]</f>
        <v>939</v>
      </c>
      <c r="N3152" s="1">
        <f>Table1[[#This Row],[Profit]]/Table1[[#This Row],[Sales]]</f>
        <v>0.3</v>
      </c>
      <c r="O3152" t="str">
        <f>TEXT(Table1[[#This Row],[Order_Date]],"mmmm")</f>
        <v>February</v>
      </c>
      <c r="P3152">
        <f>YEAR(Table1[[#This Row],[Order_Date]])</f>
        <v>2025</v>
      </c>
      <c r="Q3152" t="str">
        <f>"Q"&amp;ROUNDUP(MONTH(Table1[[#This Row],[Order_Date]])/3,0)</f>
        <v>Q1</v>
      </c>
    </row>
    <row r="3153" spans="1:17" x14ac:dyDescent="0.25">
      <c r="A3153" t="s">
        <v>4932</v>
      </c>
      <c r="B3153" t="s">
        <v>2739</v>
      </c>
      <c r="C3153" t="s">
        <v>1676</v>
      </c>
      <c r="D3153" t="s">
        <v>628</v>
      </c>
      <c r="E3153" t="str">
        <f>_xlfn.XLOOKUP(Table1[[#This Row],[Product_ID]],[1]!Table1[Product_ID],[1]!Table1[Product_Name])</f>
        <v>Sports Product 97</v>
      </c>
      <c r="F3153" t="str">
        <f>_xlfn.XLOOKUP(Table1[[#This Row],[Product_ID]],[1]!Table1[Product_ID],[1]!Table1[Category])</f>
        <v>Sports</v>
      </c>
      <c r="G3153">
        <f>_xlfn.XLOOKUP(Table1[[#This Row],[Product_ID]],[1]!Table1[Product_ID],[1]!Table1[Unit_Price])</f>
        <v>9084</v>
      </c>
      <c r="H3153">
        <f>_xlfn.XLOOKUP(Table1[[#This Row],[Product_ID]],[1]!Table1[Product_ID],[1]!Table1[Cost])</f>
        <v>6358.8</v>
      </c>
      <c r="I3153">
        <v>2</v>
      </c>
      <c r="J3153">
        <v>5</v>
      </c>
      <c r="K3153">
        <f>Table1[[#This Row],[Quantity]]*Table1[[#This Row],[Unit_Price]]</f>
        <v>18168</v>
      </c>
      <c r="L3153">
        <f>Table1[[#This Row],[Quantity]]*Table1[[#This Row],[Cost]]</f>
        <v>12717.6</v>
      </c>
      <c r="M3153">
        <f>Table1[[#This Row],[Sales]]-Table1[[#This Row],[Total_Cost]]</f>
        <v>5450.4</v>
      </c>
      <c r="N3153" s="1">
        <f>Table1[[#This Row],[Profit]]/Table1[[#This Row],[Sales]]</f>
        <v>0.3</v>
      </c>
      <c r="O3153" t="str">
        <f>TEXT(Table1[[#This Row],[Order_Date]],"mmmm")</f>
        <v>January</v>
      </c>
      <c r="P3153">
        <f>YEAR(Table1[[#This Row],[Order_Date]])</f>
        <v>2025</v>
      </c>
      <c r="Q3153" t="str">
        <f>"Q"&amp;ROUNDUP(MONTH(Table1[[#This Row],[Order_Date]])/3,0)</f>
        <v>Q1</v>
      </c>
    </row>
    <row r="3154" spans="1:17" x14ac:dyDescent="0.25">
      <c r="A3154" t="s">
        <v>4933</v>
      </c>
      <c r="B3154" t="s">
        <v>438</v>
      </c>
      <c r="C3154" t="s">
        <v>904</v>
      </c>
      <c r="D3154" t="s">
        <v>454</v>
      </c>
      <c r="E3154" t="str">
        <f>_xlfn.XLOOKUP(Table1[[#This Row],[Product_ID]],[1]!Table1[Product_ID],[1]!Table1[Product_Name])</f>
        <v>Home &amp; Kitchen Product 94</v>
      </c>
      <c r="F3154" t="str">
        <f>_xlfn.XLOOKUP(Table1[[#This Row],[Product_ID]],[1]!Table1[Product_ID],[1]!Table1[Category])</f>
        <v>Home &amp; Kitchen</v>
      </c>
      <c r="G3154">
        <f>_xlfn.XLOOKUP(Table1[[#This Row],[Product_ID]],[1]!Table1[Product_ID],[1]!Table1[Unit_Price])</f>
        <v>13434</v>
      </c>
      <c r="H3154">
        <f>_xlfn.XLOOKUP(Table1[[#This Row],[Product_ID]],[1]!Table1[Product_ID],[1]!Table1[Cost])</f>
        <v>9403.7999999999993</v>
      </c>
      <c r="I3154">
        <v>5</v>
      </c>
      <c r="J3154">
        <v>20</v>
      </c>
      <c r="K3154">
        <f>Table1[[#This Row],[Quantity]]*Table1[[#This Row],[Unit_Price]]</f>
        <v>67170</v>
      </c>
      <c r="L3154">
        <f>Table1[[#This Row],[Quantity]]*Table1[[#This Row],[Cost]]</f>
        <v>47019</v>
      </c>
      <c r="M3154">
        <f>Table1[[#This Row],[Sales]]-Table1[[#This Row],[Total_Cost]]</f>
        <v>20151</v>
      </c>
      <c r="N3154" s="1">
        <f>Table1[[#This Row],[Profit]]/Table1[[#This Row],[Sales]]</f>
        <v>0.3</v>
      </c>
      <c r="O3154" t="str">
        <f>TEXT(Table1[[#This Row],[Order_Date]],"mmmm")</f>
        <v>October</v>
      </c>
      <c r="P3154">
        <f>YEAR(Table1[[#This Row],[Order_Date]])</f>
        <v>2024</v>
      </c>
      <c r="Q3154" t="str">
        <f>"Q"&amp;ROUNDUP(MONTH(Table1[[#This Row],[Order_Date]])/3,0)</f>
        <v>Q4</v>
      </c>
    </row>
    <row r="3155" spans="1:17" x14ac:dyDescent="0.25">
      <c r="A3155" t="s">
        <v>4934</v>
      </c>
      <c r="B3155" t="s">
        <v>3877</v>
      </c>
      <c r="C3155" t="s">
        <v>2170</v>
      </c>
      <c r="D3155" t="s">
        <v>119</v>
      </c>
      <c r="E3155" t="str">
        <f>_xlfn.XLOOKUP(Table1[[#This Row],[Product_ID]],[1]!Table1[Product_ID],[1]!Table1[Product_Name])</f>
        <v>Electronics Product 56</v>
      </c>
      <c r="F3155" t="str">
        <f>_xlfn.XLOOKUP(Table1[[#This Row],[Product_ID]],[1]!Table1[Product_ID],[1]!Table1[Category])</f>
        <v>Electronics</v>
      </c>
      <c r="G3155">
        <f>_xlfn.XLOOKUP(Table1[[#This Row],[Product_ID]],[1]!Table1[Product_ID],[1]!Table1[Unit_Price])</f>
        <v>18900</v>
      </c>
      <c r="H3155">
        <f>_xlfn.XLOOKUP(Table1[[#This Row],[Product_ID]],[1]!Table1[Product_ID],[1]!Table1[Cost])</f>
        <v>9450</v>
      </c>
      <c r="I3155">
        <v>5</v>
      </c>
      <c r="J3155">
        <v>20</v>
      </c>
      <c r="K3155">
        <f>Table1[[#This Row],[Quantity]]*Table1[[#This Row],[Unit_Price]]</f>
        <v>94500</v>
      </c>
      <c r="L3155">
        <f>Table1[[#This Row],[Quantity]]*Table1[[#This Row],[Cost]]</f>
        <v>47250</v>
      </c>
      <c r="M3155">
        <f>Table1[[#This Row],[Sales]]-Table1[[#This Row],[Total_Cost]]</f>
        <v>47250</v>
      </c>
      <c r="N3155" s="1">
        <f>Table1[[#This Row],[Profit]]/Table1[[#This Row],[Sales]]</f>
        <v>0.5</v>
      </c>
      <c r="O3155" t="str">
        <f>TEXT(Table1[[#This Row],[Order_Date]],"mmmm")</f>
        <v>January</v>
      </c>
      <c r="P3155">
        <f>YEAR(Table1[[#This Row],[Order_Date]])</f>
        <v>2024</v>
      </c>
      <c r="Q3155" t="str">
        <f>"Q"&amp;ROUNDUP(MONTH(Table1[[#This Row],[Order_Date]])/3,0)</f>
        <v>Q1</v>
      </c>
    </row>
    <row r="3156" spans="1:17" x14ac:dyDescent="0.25">
      <c r="A3156" t="s">
        <v>4935</v>
      </c>
      <c r="B3156" t="s">
        <v>933</v>
      </c>
      <c r="C3156" t="s">
        <v>902</v>
      </c>
      <c r="D3156" t="s">
        <v>842</v>
      </c>
      <c r="E3156" t="str">
        <f>_xlfn.XLOOKUP(Table1[[#This Row],[Product_ID]],[1]!Table1[Product_ID],[1]!Table1[Product_Name])</f>
        <v>Sports Product 35</v>
      </c>
      <c r="F3156" t="str">
        <f>_xlfn.XLOOKUP(Table1[[#This Row],[Product_ID]],[1]!Table1[Product_ID],[1]!Table1[Category])</f>
        <v>Sports</v>
      </c>
      <c r="G3156">
        <f>_xlfn.XLOOKUP(Table1[[#This Row],[Product_ID]],[1]!Table1[Product_ID],[1]!Table1[Unit_Price])</f>
        <v>3185</v>
      </c>
      <c r="H3156">
        <f>_xlfn.XLOOKUP(Table1[[#This Row],[Product_ID]],[1]!Table1[Product_ID],[1]!Table1[Cost])</f>
        <v>1592.5</v>
      </c>
      <c r="I3156">
        <v>2</v>
      </c>
      <c r="J3156">
        <v>5</v>
      </c>
      <c r="K3156">
        <f>Table1[[#This Row],[Quantity]]*Table1[[#This Row],[Unit_Price]]</f>
        <v>6370</v>
      </c>
      <c r="L3156">
        <f>Table1[[#This Row],[Quantity]]*Table1[[#This Row],[Cost]]</f>
        <v>3185</v>
      </c>
      <c r="M3156">
        <f>Table1[[#This Row],[Sales]]-Table1[[#This Row],[Total_Cost]]</f>
        <v>3185</v>
      </c>
      <c r="N3156" s="1">
        <f>Table1[[#This Row],[Profit]]/Table1[[#This Row],[Sales]]</f>
        <v>0.5</v>
      </c>
      <c r="O3156" t="str">
        <f>TEXT(Table1[[#This Row],[Order_Date]],"mmmm")</f>
        <v>August</v>
      </c>
      <c r="P3156">
        <f>YEAR(Table1[[#This Row],[Order_Date]])</f>
        <v>2025</v>
      </c>
      <c r="Q3156" t="str">
        <f>"Q"&amp;ROUNDUP(MONTH(Table1[[#This Row],[Order_Date]])/3,0)</f>
        <v>Q3</v>
      </c>
    </row>
    <row r="3157" spans="1:17" x14ac:dyDescent="0.25">
      <c r="A3157" t="s">
        <v>4936</v>
      </c>
      <c r="B3157" t="s">
        <v>678</v>
      </c>
      <c r="C3157" t="s">
        <v>2489</v>
      </c>
      <c r="D3157" t="s">
        <v>1034</v>
      </c>
      <c r="E3157" t="str">
        <f>_xlfn.XLOOKUP(Table1[[#This Row],[Product_ID]],[1]!Table1[Product_ID],[1]!Table1[Product_Name])</f>
        <v>Electronics Product 36</v>
      </c>
      <c r="F3157" t="str">
        <f>_xlfn.XLOOKUP(Table1[[#This Row],[Product_ID]],[1]!Table1[Product_ID],[1]!Table1[Category])</f>
        <v>Electronics</v>
      </c>
      <c r="G3157">
        <f>_xlfn.XLOOKUP(Table1[[#This Row],[Product_ID]],[1]!Table1[Product_ID],[1]!Table1[Unit_Price])</f>
        <v>3046</v>
      </c>
      <c r="H3157">
        <f>_xlfn.XLOOKUP(Table1[[#This Row],[Product_ID]],[1]!Table1[Product_ID],[1]!Table1[Cost])</f>
        <v>1827.6</v>
      </c>
      <c r="I3157">
        <v>4</v>
      </c>
      <c r="J3157">
        <v>20</v>
      </c>
      <c r="K3157">
        <f>Table1[[#This Row],[Quantity]]*Table1[[#This Row],[Unit_Price]]</f>
        <v>12184</v>
      </c>
      <c r="L3157">
        <f>Table1[[#This Row],[Quantity]]*Table1[[#This Row],[Cost]]</f>
        <v>7310.4</v>
      </c>
      <c r="M3157">
        <f>Table1[[#This Row],[Sales]]-Table1[[#This Row],[Total_Cost]]</f>
        <v>4873.6000000000004</v>
      </c>
      <c r="N3157" s="1">
        <f>Table1[[#This Row],[Profit]]/Table1[[#This Row],[Sales]]</f>
        <v>0.4</v>
      </c>
      <c r="O3157" t="str">
        <f>TEXT(Table1[[#This Row],[Order_Date]],"mmmm")</f>
        <v>November</v>
      </c>
      <c r="P3157">
        <f>YEAR(Table1[[#This Row],[Order_Date]])</f>
        <v>2025</v>
      </c>
      <c r="Q3157" t="str">
        <f>"Q"&amp;ROUNDUP(MONTH(Table1[[#This Row],[Order_Date]])/3,0)</f>
        <v>Q4</v>
      </c>
    </row>
    <row r="3158" spans="1:17" x14ac:dyDescent="0.25">
      <c r="A3158" t="s">
        <v>4937</v>
      </c>
      <c r="B3158" t="s">
        <v>2023</v>
      </c>
      <c r="C3158" t="s">
        <v>897</v>
      </c>
      <c r="D3158" t="s">
        <v>362</v>
      </c>
      <c r="E3158" t="str">
        <f>_xlfn.XLOOKUP(Table1[[#This Row],[Product_ID]],[1]!Table1[Product_ID],[1]!Table1[Product_Name])</f>
        <v>Clothing Product 25</v>
      </c>
      <c r="F3158" t="str">
        <f>_xlfn.XLOOKUP(Table1[[#This Row],[Product_ID]],[1]!Table1[Product_ID],[1]!Table1[Category])</f>
        <v>Clothing</v>
      </c>
      <c r="G3158">
        <f>_xlfn.XLOOKUP(Table1[[#This Row],[Product_ID]],[1]!Table1[Product_ID],[1]!Table1[Unit_Price])</f>
        <v>696</v>
      </c>
      <c r="H3158">
        <f>_xlfn.XLOOKUP(Table1[[#This Row],[Product_ID]],[1]!Table1[Product_ID],[1]!Table1[Cost])</f>
        <v>348</v>
      </c>
      <c r="I3158">
        <v>3</v>
      </c>
      <c r="J3158">
        <v>15</v>
      </c>
      <c r="K3158">
        <f>Table1[[#This Row],[Quantity]]*Table1[[#This Row],[Unit_Price]]</f>
        <v>2088</v>
      </c>
      <c r="L3158">
        <f>Table1[[#This Row],[Quantity]]*Table1[[#This Row],[Cost]]</f>
        <v>1044</v>
      </c>
      <c r="M3158">
        <f>Table1[[#This Row],[Sales]]-Table1[[#This Row],[Total_Cost]]</f>
        <v>1044</v>
      </c>
      <c r="N3158" s="1">
        <f>Table1[[#This Row],[Profit]]/Table1[[#This Row],[Sales]]</f>
        <v>0.5</v>
      </c>
      <c r="O3158" t="str">
        <f>TEXT(Table1[[#This Row],[Order_Date]],"mmmm")</f>
        <v>April</v>
      </c>
      <c r="P3158">
        <f>YEAR(Table1[[#This Row],[Order_Date]])</f>
        <v>2025</v>
      </c>
      <c r="Q3158" t="str">
        <f>"Q"&amp;ROUNDUP(MONTH(Table1[[#This Row],[Order_Date]])/3,0)</f>
        <v>Q2</v>
      </c>
    </row>
    <row r="3159" spans="1:17" x14ac:dyDescent="0.25">
      <c r="A3159" t="s">
        <v>4938</v>
      </c>
      <c r="B3159" t="s">
        <v>3877</v>
      </c>
      <c r="C3159" t="s">
        <v>1641</v>
      </c>
      <c r="D3159" t="s">
        <v>471</v>
      </c>
      <c r="E3159" t="str">
        <f>_xlfn.XLOOKUP(Table1[[#This Row],[Product_ID]],[1]!Table1[Product_ID],[1]!Table1[Product_Name])</f>
        <v>Sports Product 66</v>
      </c>
      <c r="F3159" t="str">
        <f>_xlfn.XLOOKUP(Table1[[#This Row],[Product_ID]],[1]!Table1[Product_ID],[1]!Table1[Category])</f>
        <v>Sports</v>
      </c>
      <c r="G3159">
        <f>_xlfn.XLOOKUP(Table1[[#This Row],[Product_ID]],[1]!Table1[Product_ID],[1]!Table1[Unit_Price])</f>
        <v>4711</v>
      </c>
      <c r="H3159">
        <f>_xlfn.XLOOKUP(Table1[[#This Row],[Product_ID]],[1]!Table1[Product_ID],[1]!Table1[Cost])</f>
        <v>2826.6</v>
      </c>
      <c r="I3159">
        <v>2</v>
      </c>
      <c r="J3159">
        <v>20</v>
      </c>
      <c r="K3159">
        <f>Table1[[#This Row],[Quantity]]*Table1[[#This Row],[Unit_Price]]</f>
        <v>9422</v>
      </c>
      <c r="L3159">
        <f>Table1[[#This Row],[Quantity]]*Table1[[#This Row],[Cost]]</f>
        <v>5653.2</v>
      </c>
      <c r="M3159">
        <f>Table1[[#This Row],[Sales]]-Table1[[#This Row],[Total_Cost]]</f>
        <v>3768.8</v>
      </c>
      <c r="N3159" s="1">
        <f>Table1[[#This Row],[Profit]]/Table1[[#This Row],[Sales]]</f>
        <v>0.4</v>
      </c>
      <c r="O3159" t="str">
        <f>TEXT(Table1[[#This Row],[Order_Date]],"mmmm")</f>
        <v>January</v>
      </c>
      <c r="P3159">
        <f>YEAR(Table1[[#This Row],[Order_Date]])</f>
        <v>2024</v>
      </c>
      <c r="Q3159" t="str">
        <f>"Q"&amp;ROUNDUP(MONTH(Table1[[#This Row],[Order_Date]])/3,0)</f>
        <v>Q1</v>
      </c>
    </row>
    <row r="3160" spans="1:17" x14ac:dyDescent="0.25">
      <c r="A3160" t="s">
        <v>4939</v>
      </c>
      <c r="B3160" t="s">
        <v>340</v>
      </c>
      <c r="C3160" t="s">
        <v>1128</v>
      </c>
      <c r="D3160" t="s">
        <v>139</v>
      </c>
      <c r="E3160" t="str">
        <f>_xlfn.XLOOKUP(Table1[[#This Row],[Product_ID]],[1]!Table1[Product_ID],[1]!Table1[Product_Name])</f>
        <v>Clothing Product 53</v>
      </c>
      <c r="F3160" t="str">
        <f>_xlfn.XLOOKUP(Table1[[#This Row],[Product_ID]],[1]!Table1[Product_ID],[1]!Table1[Category])</f>
        <v>Clothing</v>
      </c>
      <c r="G3160">
        <f>_xlfn.XLOOKUP(Table1[[#This Row],[Product_ID]],[1]!Table1[Product_ID],[1]!Table1[Unit_Price])</f>
        <v>641</v>
      </c>
      <c r="H3160">
        <f>_xlfn.XLOOKUP(Table1[[#This Row],[Product_ID]],[1]!Table1[Product_ID],[1]!Table1[Cost])</f>
        <v>384.6</v>
      </c>
      <c r="I3160">
        <v>5</v>
      </c>
      <c r="J3160">
        <v>15</v>
      </c>
      <c r="K3160">
        <f>Table1[[#This Row],[Quantity]]*Table1[[#This Row],[Unit_Price]]</f>
        <v>3205</v>
      </c>
      <c r="L3160">
        <f>Table1[[#This Row],[Quantity]]*Table1[[#This Row],[Cost]]</f>
        <v>1923</v>
      </c>
      <c r="M3160">
        <f>Table1[[#This Row],[Sales]]-Table1[[#This Row],[Total_Cost]]</f>
        <v>1282</v>
      </c>
      <c r="N3160" s="1">
        <f>Table1[[#This Row],[Profit]]/Table1[[#This Row],[Sales]]</f>
        <v>0.4</v>
      </c>
      <c r="O3160" t="str">
        <f>TEXT(Table1[[#This Row],[Order_Date]],"mmmm")</f>
        <v>May</v>
      </c>
      <c r="P3160">
        <f>YEAR(Table1[[#This Row],[Order_Date]])</f>
        <v>2025</v>
      </c>
      <c r="Q3160" t="str">
        <f>"Q"&amp;ROUNDUP(MONTH(Table1[[#This Row],[Order_Date]])/3,0)</f>
        <v>Q2</v>
      </c>
    </row>
    <row r="3161" spans="1:17" x14ac:dyDescent="0.25">
      <c r="A3161" t="s">
        <v>4940</v>
      </c>
      <c r="B3161" t="s">
        <v>184</v>
      </c>
      <c r="C3161" t="s">
        <v>3985</v>
      </c>
      <c r="D3161" t="s">
        <v>195</v>
      </c>
      <c r="E3161" t="str">
        <f>_xlfn.XLOOKUP(Table1[[#This Row],[Product_ID]],[1]!Table1[Product_ID],[1]!Table1[Product_Name])</f>
        <v>Electronics Product 57</v>
      </c>
      <c r="F3161" t="str">
        <f>_xlfn.XLOOKUP(Table1[[#This Row],[Product_ID]],[1]!Table1[Product_ID],[1]!Table1[Category])</f>
        <v>Electronics</v>
      </c>
      <c r="G3161">
        <f>_xlfn.XLOOKUP(Table1[[#This Row],[Product_ID]],[1]!Table1[Product_ID],[1]!Table1[Unit_Price])</f>
        <v>26846</v>
      </c>
      <c r="H3161">
        <f>_xlfn.XLOOKUP(Table1[[#This Row],[Product_ID]],[1]!Table1[Product_ID],[1]!Table1[Cost])</f>
        <v>16107.6</v>
      </c>
      <c r="I3161">
        <v>3</v>
      </c>
      <c r="J3161">
        <v>5</v>
      </c>
      <c r="K3161">
        <f>Table1[[#This Row],[Quantity]]*Table1[[#This Row],[Unit_Price]]</f>
        <v>80538</v>
      </c>
      <c r="L3161">
        <f>Table1[[#This Row],[Quantity]]*Table1[[#This Row],[Cost]]</f>
        <v>48322.8</v>
      </c>
      <c r="M3161">
        <f>Table1[[#This Row],[Sales]]-Table1[[#This Row],[Total_Cost]]</f>
        <v>32215.199999999997</v>
      </c>
      <c r="N3161" s="1">
        <f>Table1[[#This Row],[Profit]]/Table1[[#This Row],[Sales]]</f>
        <v>0.39999999999999997</v>
      </c>
      <c r="O3161" t="str">
        <f>TEXT(Table1[[#This Row],[Order_Date]],"mmmm")</f>
        <v>November</v>
      </c>
      <c r="P3161">
        <f>YEAR(Table1[[#This Row],[Order_Date]])</f>
        <v>2024</v>
      </c>
      <c r="Q3161" t="str">
        <f>"Q"&amp;ROUNDUP(MONTH(Table1[[#This Row],[Order_Date]])/3,0)</f>
        <v>Q4</v>
      </c>
    </row>
    <row r="3162" spans="1:17" x14ac:dyDescent="0.25">
      <c r="A3162" t="s">
        <v>4941</v>
      </c>
      <c r="B3162" t="s">
        <v>2632</v>
      </c>
      <c r="C3162" t="s">
        <v>66</v>
      </c>
      <c r="D3162" t="s">
        <v>270</v>
      </c>
      <c r="E3162" t="str">
        <f>_xlfn.XLOOKUP(Table1[[#This Row],[Product_ID]],[1]!Table1[Product_ID],[1]!Table1[Product_Name])</f>
        <v>Clothing Product 47</v>
      </c>
      <c r="F3162" t="str">
        <f>_xlfn.XLOOKUP(Table1[[#This Row],[Product_ID]],[1]!Table1[Product_ID],[1]!Table1[Category])</f>
        <v>Clothing</v>
      </c>
      <c r="G3162">
        <f>_xlfn.XLOOKUP(Table1[[#This Row],[Product_ID]],[1]!Table1[Product_ID],[1]!Table1[Unit_Price])</f>
        <v>3146</v>
      </c>
      <c r="H3162">
        <f>_xlfn.XLOOKUP(Table1[[#This Row],[Product_ID]],[1]!Table1[Product_ID],[1]!Table1[Cost])</f>
        <v>1573</v>
      </c>
      <c r="I3162">
        <v>1</v>
      </c>
      <c r="J3162">
        <v>20</v>
      </c>
      <c r="K3162">
        <f>Table1[[#This Row],[Quantity]]*Table1[[#This Row],[Unit_Price]]</f>
        <v>3146</v>
      </c>
      <c r="L3162">
        <f>Table1[[#This Row],[Quantity]]*Table1[[#This Row],[Cost]]</f>
        <v>1573</v>
      </c>
      <c r="M3162">
        <f>Table1[[#This Row],[Sales]]-Table1[[#This Row],[Total_Cost]]</f>
        <v>1573</v>
      </c>
      <c r="N3162" s="1">
        <f>Table1[[#This Row],[Profit]]/Table1[[#This Row],[Sales]]</f>
        <v>0.5</v>
      </c>
      <c r="O3162" t="str">
        <f>TEXT(Table1[[#This Row],[Order_Date]],"mmmm")</f>
        <v>April</v>
      </c>
      <c r="P3162">
        <f>YEAR(Table1[[#This Row],[Order_Date]])</f>
        <v>2024</v>
      </c>
      <c r="Q3162" t="str">
        <f>"Q"&amp;ROUNDUP(MONTH(Table1[[#This Row],[Order_Date]])/3,0)</f>
        <v>Q2</v>
      </c>
    </row>
    <row r="3163" spans="1:17" x14ac:dyDescent="0.25">
      <c r="A3163" t="s">
        <v>4942</v>
      </c>
      <c r="B3163" t="s">
        <v>2154</v>
      </c>
      <c r="C3163" t="s">
        <v>3215</v>
      </c>
      <c r="D3163" t="s">
        <v>13</v>
      </c>
      <c r="E3163" t="str">
        <f>_xlfn.XLOOKUP(Table1[[#This Row],[Product_ID]],[1]!Table1[Product_ID],[1]!Table1[Product_Name])</f>
        <v>Beauty Product 1</v>
      </c>
      <c r="F3163" t="str">
        <f>_xlfn.XLOOKUP(Table1[[#This Row],[Product_ID]],[1]!Table1[Product_ID],[1]!Table1[Category])</f>
        <v>Beauty</v>
      </c>
      <c r="G3163">
        <f>_xlfn.XLOOKUP(Table1[[#This Row],[Product_ID]],[1]!Table1[Product_ID],[1]!Table1[Unit_Price])</f>
        <v>1891</v>
      </c>
      <c r="H3163">
        <f>_xlfn.XLOOKUP(Table1[[#This Row],[Product_ID]],[1]!Table1[Product_ID],[1]!Table1[Cost])</f>
        <v>945.5</v>
      </c>
      <c r="I3163">
        <v>1</v>
      </c>
      <c r="J3163">
        <v>0</v>
      </c>
      <c r="K3163">
        <f>Table1[[#This Row],[Quantity]]*Table1[[#This Row],[Unit_Price]]</f>
        <v>1891</v>
      </c>
      <c r="L3163">
        <f>Table1[[#This Row],[Quantity]]*Table1[[#This Row],[Cost]]</f>
        <v>945.5</v>
      </c>
      <c r="M3163">
        <f>Table1[[#This Row],[Sales]]-Table1[[#This Row],[Total_Cost]]</f>
        <v>945.5</v>
      </c>
      <c r="N3163" s="1">
        <f>Table1[[#This Row],[Profit]]/Table1[[#This Row],[Sales]]</f>
        <v>0.5</v>
      </c>
      <c r="O3163" t="str">
        <f>TEXT(Table1[[#This Row],[Order_Date]],"mmmm")</f>
        <v>August</v>
      </c>
      <c r="P3163">
        <f>YEAR(Table1[[#This Row],[Order_Date]])</f>
        <v>2025</v>
      </c>
      <c r="Q3163" t="str">
        <f>"Q"&amp;ROUNDUP(MONTH(Table1[[#This Row],[Order_Date]])/3,0)</f>
        <v>Q3</v>
      </c>
    </row>
    <row r="3164" spans="1:17" x14ac:dyDescent="0.25">
      <c r="A3164" t="s">
        <v>4943</v>
      </c>
      <c r="B3164" t="s">
        <v>2193</v>
      </c>
      <c r="C3164" t="s">
        <v>453</v>
      </c>
      <c r="D3164" t="s">
        <v>270</v>
      </c>
      <c r="E3164" t="str">
        <f>_xlfn.XLOOKUP(Table1[[#This Row],[Product_ID]],[1]!Table1[Product_ID],[1]!Table1[Product_Name])</f>
        <v>Clothing Product 47</v>
      </c>
      <c r="F3164" t="str">
        <f>_xlfn.XLOOKUP(Table1[[#This Row],[Product_ID]],[1]!Table1[Product_ID],[1]!Table1[Category])</f>
        <v>Clothing</v>
      </c>
      <c r="G3164">
        <f>_xlfn.XLOOKUP(Table1[[#This Row],[Product_ID]],[1]!Table1[Product_ID],[1]!Table1[Unit_Price])</f>
        <v>3146</v>
      </c>
      <c r="H3164">
        <f>_xlfn.XLOOKUP(Table1[[#This Row],[Product_ID]],[1]!Table1[Product_ID],[1]!Table1[Cost])</f>
        <v>1573</v>
      </c>
      <c r="I3164">
        <v>1</v>
      </c>
      <c r="J3164">
        <v>0</v>
      </c>
      <c r="K3164">
        <f>Table1[[#This Row],[Quantity]]*Table1[[#This Row],[Unit_Price]]</f>
        <v>3146</v>
      </c>
      <c r="L3164">
        <f>Table1[[#This Row],[Quantity]]*Table1[[#This Row],[Cost]]</f>
        <v>1573</v>
      </c>
      <c r="M3164">
        <f>Table1[[#This Row],[Sales]]-Table1[[#This Row],[Total_Cost]]</f>
        <v>1573</v>
      </c>
      <c r="N3164" s="1">
        <f>Table1[[#This Row],[Profit]]/Table1[[#This Row],[Sales]]</f>
        <v>0.5</v>
      </c>
      <c r="O3164" t="str">
        <f>TEXT(Table1[[#This Row],[Order_Date]],"mmmm")</f>
        <v>June</v>
      </c>
      <c r="P3164">
        <f>YEAR(Table1[[#This Row],[Order_Date]])</f>
        <v>2025</v>
      </c>
      <c r="Q3164" t="str">
        <f>"Q"&amp;ROUNDUP(MONTH(Table1[[#This Row],[Order_Date]])/3,0)</f>
        <v>Q2</v>
      </c>
    </row>
    <row r="3165" spans="1:17" x14ac:dyDescent="0.25">
      <c r="A3165" t="s">
        <v>4944</v>
      </c>
      <c r="B3165" t="s">
        <v>1361</v>
      </c>
      <c r="C3165" t="s">
        <v>3187</v>
      </c>
      <c r="D3165" t="s">
        <v>409</v>
      </c>
      <c r="E3165" t="str">
        <f>_xlfn.XLOOKUP(Table1[[#This Row],[Product_ID]],[1]!Table1[Product_ID],[1]!Table1[Product_Name])</f>
        <v>Home &amp; Kitchen Product 68</v>
      </c>
      <c r="F3165" t="str">
        <f>_xlfn.XLOOKUP(Table1[[#This Row],[Product_ID]],[1]!Table1[Product_ID],[1]!Table1[Category])</f>
        <v>Home &amp; Kitchen</v>
      </c>
      <c r="G3165">
        <f>_xlfn.XLOOKUP(Table1[[#This Row],[Product_ID]],[1]!Table1[Product_ID],[1]!Table1[Unit_Price])</f>
        <v>7252</v>
      </c>
      <c r="H3165">
        <f>_xlfn.XLOOKUP(Table1[[#This Row],[Product_ID]],[1]!Table1[Product_ID],[1]!Table1[Cost])</f>
        <v>3626</v>
      </c>
      <c r="I3165">
        <v>2</v>
      </c>
      <c r="J3165">
        <v>10</v>
      </c>
      <c r="K3165">
        <f>Table1[[#This Row],[Quantity]]*Table1[[#This Row],[Unit_Price]]</f>
        <v>14504</v>
      </c>
      <c r="L3165">
        <f>Table1[[#This Row],[Quantity]]*Table1[[#This Row],[Cost]]</f>
        <v>7252</v>
      </c>
      <c r="M3165">
        <f>Table1[[#This Row],[Sales]]-Table1[[#This Row],[Total_Cost]]</f>
        <v>7252</v>
      </c>
      <c r="N3165" s="1">
        <f>Table1[[#This Row],[Profit]]/Table1[[#This Row],[Sales]]</f>
        <v>0.5</v>
      </c>
      <c r="O3165" t="str">
        <f>TEXT(Table1[[#This Row],[Order_Date]],"mmmm")</f>
        <v>November</v>
      </c>
      <c r="P3165">
        <f>YEAR(Table1[[#This Row],[Order_Date]])</f>
        <v>2024</v>
      </c>
      <c r="Q3165" t="str">
        <f>"Q"&amp;ROUNDUP(MONTH(Table1[[#This Row],[Order_Date]])/3,0)</f>
        <v>Q4</v>
      </c>
    </row>
    <row r="3166" spans="1:17" x14ac:dyDescent="0.25">
      <c r="A3166" t="s">
        <v>4945</v>
      </c>
      <c r="B3166" t="s">
        <v>1413</v>
      </c>
      <c r="C3166" t="s">
        <v>2659</v>
      </c>
      <c r="D3166" t="s">
        <v>270</v>
      </c>
      <c r="E3166" t="str">
        <f>_xlfn.XLOOKUP(Table1[[#This Row],[Product_ID]],[1]!Table1[Product_ID],[1]!Table1[Product_Name])</f>
        <v>Clothing Product 47</v>
      </c>
      <c r="F3166" t="str">
        <f>_xlfn.XLOOKUP(Table1[[#This Row],[Product_ID]],[1]!Table1[Product_ID],[1]!Table1[Category])</f>
        <v>Clothing</v>
      </c>
      <c r="G3166">
        <f>_xlfn.XLOOKUP(Table1[[#This Row],[Product_ID]],[1]!Table1[Product_ID],[1]!Table1[Unit_Price])</f>
        <v>3146</v>
      </c>
      <c r="H3166">
        <f>_xlfn.XLOOKUP(Table1[[#This Row],[Product_ID]],[1]!Table1[Product_ID],[1]!Table1[Cost])</f>
        <v>1573</v>
      </c>
      <c r="I3166">
        <v>4</v>
      </c>
      <c r="J3166">
        <v>10</v>
      </c>
      <c r="K3166">
        <f>Table1[[#This Row],[Quantity]]*Table1[[#This Row],[Unit_Price]]</f>
        <v>12584</v>
      </c>
      <c r="L3166">
        <f>Table1[[#This Row],[Quantity]]*Table1[[#This Row],[Cost]]</f>
        <v>6292</v>
      </c>
      <c r="M3166">
        <f>Table1[[#This Row],[Sales]]-Table1[[#This Row],[Total_Cost]]</f>
        <v>6292</v>
      </c>
      <c r="N3166" s="1">
        <f>Table1[[#This Row],[Profit]]/Table1[[#This Row],[Sales]]</f>
        <v>0.5</v>
      </c>
      <c r="O3166" t="str">
        <f>TEXT(Table1[[#This Row],[Order_Date]],"mmmm")</f>
        <v>October</v>
      </c>
      <c r="P3166">
        <f>YEAR(Table1[[#This Row],[Order_Date]])</f>
        <v>2025</v>
      </c>
      <c r="Q3166" t="str">
        <f>"Q"&amp;ROUNDUP(MONTH(Table1[[#This Row],[Order_Date]])/3,0)</f>
        <v>Q4</v>
      </c>
    </row>
    <row r="3167" spans="1:17" x14ac:dyDescent="0.25">
      <c r="A3167" t="s">
        <v>4946</v>
      </c>
      <c r="B3167" t="s">
        <v>72</v>
      </c>
      <c r="C3167" t="s">
        <v>2883</v>
      </c>
      <c r="D3167" t="s">
        <v>1158</v>
      </c>
      <c r="E3167" t="str">
        <f>_xlfn.XLOOKUP(Table1[[#This Row],[Product_ID]],[1]!Table1[Product_ID],[1]!Table1[Product_Name])</f>
        <v>Electronics Product 33</v>
      </c>
      <c r="F3167" t="str">
        <f>_xlfn.XLOOKUP(Table1[[#This Row],[Product_ID]],[1]!Table1[Product_ID],[1]!Table1[Category])</f>
        <v>Electronics</v>
      </c>
      <c r="G3167">
        <f>_xlfn.XLOOKUP(Table1[[#This Row],[Product_ID]],[1]!Table1[Product_ID],[1]!Table1[Unit_Price])</f>
        <v>11428</v>
      </c>
      <c r="H3167">
        <f>_xlfn.XLOOKUP(Table1[[#This Row],[Product_ID]],[1]!Table1[Product_ID],[1]!Table1[Cost])</f>
        <v>6856.8</v>
      </c>
      <c r="I3167">
        <v>1</v>
      </c>
      <c r="J3167">
        <v>5</v>
      </c>
      <c r="K3167">
        <f>Table1[[#This Row],[Quantity]]*Table1[[#This Row],[Unit_Price]]</f>
        <v>11428</v>
      </c>
      <c r="L3167">
        <f>Table1[[#This Row],[Quantity]]*Table1[[#This Row],[Cost]]</f>
        <v>6856.8</v>
      </c>
      <c r="M3167">
        <f>Table1[[#This Row],[Sales]]-Table1[[#This Row],[Total_Cost]]</f>
        <v>4571.2</v>
      </c>
      <c r="N3167" s="1">
        <f>Table1[[#This Row],[Profit]]/Table1[[#This Row],[Sales]]</f>
        <v>0.39999999999999997</v>
      </c>
      <c r="O3167" t="str">
        <f>TEXT(Table1[[#This Row],[Order_Date]],"mmmm")</f>
        <v>April</v>
      </c>
      <c r="P3167">
        <f>YEAR(Table1[[#This Row],[Order_Date]])</f>
        <v>2025</v>
      </c>
      <c r="Q3167" t="str">
        <f>"Q"&amp;ROUNDUP(MONTH(Table1[[#This Row],[Order_Date]])/3,0)</f>
        <v>Q2</v>
      </c>
    </row>
    <row r="3168" spans="1:17" x14ac:dyDescent="0.25">
      <c r="A3168" t="s">
        <v>4947</v>
      </c>
      <c r="B3168" t="s">
        <v>274</v>
      </c>
      <c r="C3168" t="s">
        <v>334</v>
      </c>
      <c r="D3168" t="s">
        <v>654</v>
      </c>
      <c r="E3168" t="str">
        <f>_xlfn.XLOOKUP(Table1[[#This Row],[Product_ID]],[1]!Table1[Product_ID],[1]!Table1[Product_Name])</f>
        <v>Sports Product 40</v>
      </c>
      <c r="F3168" t="str">
        <f>_xlfn.XLOOKUP(Table1[[#This Row],[Product_ID]],[1]!Table1[Product_ID],[1]!Table1[Category])</f>
        <v>Sports</v>
      </c>
      <c r="G3168">
        <f>_xlfn.XLOOKUP(Table1[[#This Row],[Product_ID]],[1]!Table1[Product_ID],[1]!Table1[Unit_Price])</f>
        <v>6724</v>
      </c>
      <c r="H3168">
        <f>_xlfn.XLOOKUP(Table1[[#This Row],[Product_ID]],[1]!Table1[Product_ID],[1]!Table1[Cost])</f>
        <v>4034.4</v>
      </c>
      <c r="I3168">
        <v>1</v>
      </c>
      <c r="J3168">
        <v>5</v>
      </c>
      <c r="K3168">
        <f>Table1[[#This Row],[Quantity]]*Table1[[#This Row],[Unit_Price]]</f>
        <v>6724</v>
      </c>
      <c r="L3168">
        <f>Table1[[#This Row],[Quantity]]*Table1[[#This Row],[Cost]]</f>
        <v>4034.4</v>
      </c>
      <c r="M3168">
        <f>Table1[[#This Row],[Sales]]-Table1[[#This Row],[Total_Cost]]</f>
        <v>2689.6</v>
      </c>
      <c r="N3168" s="1">
        <f>Table1[[#This Row],[Profit]]/Table1[[#This Row],[Sales]]</f>
        <v>0.39999999999999997</v>
      </c>
      <c r="O3168" t="str">
        <f>TEXT(Table1[[#This Row],[Order_Date]],"mmmm")</f>
        <v>May</v>
      </c>
      <c r="P3168">
        <f>YEAR(Table1[[#This Row],[Order_Date]])</f>
        <v>2024</v>
      </c>
      <c r="Q3168" t="str">
        <f>"Q"&amp;ROUNDUP(MONTH(Table1[[#This Row],[Order_Date]])/3,0)</f>
        <v>Q2</v>
      </c>
    </row>
    <row r="3169" spans="1:17" x14ac:dyDescent="0.25">
      <c r="A3169" t="s">
        <v>4948</v>
      </c>
      <c r="B3169" t="s">
        <v>3048</v>
      </c>
      <c r="C3169" t="s">
        <v>2307</v>
      </c>
      <c r="D3169" t="s">
        <v>476</v>
      </c>
      <c r="E3169" t="str">
        <f>_xlfn.XLOOKUP(Table1[[#This Row],[Product_ID]],[1]!Table1[Product_ID],[1]!Table1[Product_Name])</f>
        <v>Electronics Product 22</v>
      </c>
      <c r="F3169" t="str">
        <f>_xlfn.XLOOKUP(Table1[[#This Row],[Product_ID]],[1]!Table1[Product_ID],[1]!Table1[Category])</f>
        <v>Electronics</v>
      </c>
      <c r="G3169">
        <f>_xlfn.XLOOKUP(Table1[[#This Row],[Product_ID]],[1]!Table1[Product_ID],[1]!Table1[Unit_Price])</f>
        <v>48755</v>
      </c>
      <c r="H3169">
        <f>_xlfn.XLOOKUP(Table1[[#This Row],[Product_ID]],[1]!Table1[Product_ID],[1]!Table1[Cost])</f>
        <v>29253</v>
      </c>
      <c r="I3169">
        <v>2</v>
      </c>
      <c r="J3169">
        <v>10</v>
      </c>
      <c r="K3169">
        <f>Table1[[#This Row],[Quantity]]*Table1[[#This Row],[Unit_Price]]</f>
        <v>97510</v>
      </c>
      <c r="L3169">
        <f>Table1[[#This Row],[Quantity]]*Table1[[#This Row],[Cost]]</f>
        <v>58506</v>
      </c>
      <c r="M3169">
        <f>Table1[[#This Row],[Sales]]-Table1[[#This Row],[Total_Cost]]</f>
        <v>39004</v>
      </c>
      <c r="N3169" s="1">
        <f>Table1[[#This Row],[Profit]]/Table1[[#This Row],[Sales]]</f>
        <v>0.4</v>
      </c>
      <c r="O3169" t="str">
        <f>TEXT(Table1[[#This Row],[Order_Date]],"mmmm")</f>
        <v>May</v>
      </c>
      <c r="P3169">
        <f>YEAR(Table1[[#This Row],[Order_Date]])</f>
        <v>2024</v>
      </c>
      <c r="Q3169" t="str">
        <f>"Q"&amp;ROUNDUP(MONTH(Table1[[#This Row],[Order_Date]])/3,0)</f>
        <v>Q2</v>
      </c>
    </row>
    <row r="3170" spans="1:17" x14ac:dyDescent="0.25">
      <c r="A3170" t="s">
        <v>4949</v>
      </c>
      <c r="B3170" t="s">
        <v>148</v>
      </c>
      <c r="C3170" t="s">
        <v>4950</v>
      </c>
      <c r="D3170" t="s">
        <v>394</v>
      </c>
      <c r="E3170" t="str">
        <f>_xlfn.XLOOKUP(Table1[[#This Row],[Product_ID]],[1]!Table1[Product_ID],[1]!Table1[Product_Name])</f>
        <v>Electronics Product 45</v>
      </c>
      <c r="F3170" t="str">
        <f>_xlfn.XLOOKUP(Table1[[#This Row],[Product_ID]],[1]!Table1[Product_ID],[1]!Table1[Category])</f>
        <v>Electronics</v>
      </c>
      <c r="G3170">
        <f>_xlfn.XLOOKUP(Table1[[#This Row],[Product_ID]],[1]!Table1[Product_ID],[1]!Table1[Unit_Price])</f>
        <v>31300</v>
      </c>
      <c r="H3170">
        <f>_xlfn.XLOOKUP(Table1[[#This Row],[Product_ID]],[1]!Table1[Product_ID],[1]!Table1[Cost])</f>
        <v>18780</v>
      </c>
      <c r="I3170">
        <v>2</v>
      </c>
      <c r="J3170">
        <v>15</v>
      </c>
      <c r="K3170">
        <f>Table1[[#This Row],[Quantity]]*Table1[[#This Row],[Unit_Price]]</f>
        <v>62600</v>
      </c>
      <c r="L3170">
        <f>Table1[[#This Row],[Quantity]]*Table1[[#This Row],[Cost]]</f>
        <v>37560</v>
      </c>
      <c r="M3170">
        <f>Table1[[#This Row],[Sales]]-Table1[[#This Row],[Total_Cost]]</f>
        <v>25040</v>
      </c>
      <c r="N3170" s="1">
        <f>Table1[[#This Row],[Profit]]/Table1[[#This Row],[Sales]]</f>
        <v>0.4</v>
      </c>
      <c r="O3170" t="str">
        <f>TEXT(Table1[[#This Row],[Order_Date]],"mmmm")</f>
        <v>November</v>
      </c>
      <c r="P3170">
        <f>YEAR(Table1[[#This Row],[Order_Date]])</f>
        <v>2024</v>
      </c>
      <c r="Q3170" t="str">
        <f>"Q"&amp;ROUNDUP(MONTH(Table1[[#This Row],[Order_Date]])/3,0)</f>
        <v>Q4</v>
      </c>
    </row>
    <row r="3171" spans="1:17" x14ac:dyDescent="0.25">
      <c r="A3171" t="s">
        <v>4951</v>
      </c>
      <c r="B3171" t="s">
        <v>845</v>
      </c>
      <c r="C3171" t="s">
        <v>2402</v>
      </c>
      <c r="D3171" t="s">
        <v>41</v>
      </c>
      <c r="E3171" t="str">
        <f>_xlfn.XLOOKUP(Table1[[#This Row],[Product_ID]],[1]!Table1[Product_ID],[1]!Table1[Product_Name])</f>
        <v>Clothing Product 86</v>
      </c>
      <c r="F3171" t="str">
        <f>_xlfn.XLOOKUP(Table1[[#This Row],[Product_ID]],[1]!Table1[Product_ID],[1]!Table1[Category])</f>
        <v>Clothing</v>
      </c>
      <c r="G3171">
        <f>_xlfn.XLOOKUP(Table1[[#This Row],[Product_ID]],[1]!Table1[Product_ID],[1]!Table1[Unit_Price])</f>
        <v>3333</v>
      </c>
      <c r="H3171">
        <f>_xlfn.XLOOKUP(Table1[[#This Row],[Product_ID]],[1]!Table1[Product_ID],[1]!Table1[Cost])</f>
        <v>2333.1</v>
      </c>
      <c r="I3171">
        <v>3</v>
      </c>
      <c r="J3171">
        <v>0</v>
      </c>
      <c r="K3171">
        <f>Table1[[#This Row],[Quantity]]*Table1[[#This Row],[Unit_Price]]</f>
        <v>9999</v>
      </c>
      <c r="L3171">
        <f>Table1[[#This Row],[Quantity]]*Table1[[#This Row],[Cost]]</f>
        <v>6999.2999999999993</v>
      </c>
      <c r="M3171">
        <f>Table1[[#This Row],[Sales]]-Table1[[#This Row],[Total_Cost]]</f>
        <v>2999.7000000000007</v>
      </c>
      <c r="N3171" s="1">
        <f>Table1[[#This Row],[Profit]]/Table1[[#This Row],[Sales]]</f>
        <v>0.3000000000000001</v>
      </c>
      <c r="O3171" t="str">
        <f>TEXT(Table1[[#This Row],[Order_Date]],"mmmm")</f>
        <v>September</v>
      </c>
      <c r="P3171">
        <f>YEAR(Table1[[#This Row],[Order_Date]])</f>
        <v>2024</v>
      </c>
      <c r="Q3171" t="str">
        <f>"Q"&amp;ROUNDUP(MONTH(Table1[[#This Row],[Order_Date]])/3,0)</f>
        <v>Q3</v>
      </c>
    </row>
    <row r="3172" spans="1:17" x14ac:dyDescent="0.25">
      <c r="A3172" t="s">
        <v>4952</v>
      </c>
      <c r="B3172" t="s">
        <v>1960</v>
      </c>
      <c r="C3172" t="s">
        <v>1623</v>
      </c>
      <c r="D3172" t="s">
        <v>908</v>
      </c>
      <c r="E3172" t="str">
        <f>_xlfn.XLOOKUP(Table1[[#This Row],[Product_ID]],[1]!Table1[Product_ID],[1]!Table1[Product_Name])</f>
        <v>Beauty Product 41</v>
      </c>
      <c r="F3172" t="str">
        <f>_xlfn.XLOOKUP(Table1[[#This Row],[Product_ID]],[1]!Table1[Product_ID],[1]!Table1[Category])</f>
        <v>Beauty</v>
      </c>
      <c r="G3172">
        <f>_xlfn.XLOOKUP(Table1[[#This Row],[Product_ID]],[1]!Table1[Product_ID],[1]!Table1[Unit_Price])</f>
        <v>2433</v>
      </c>
      <c r="H3172">
        <f>_xlfn.XLOOKUP(Table1[[#This Row],[Product_ID]],[1]!Table1[Product_ID],[1]!Table1[Cost])</f>
        <v>1216.5</v>
      </c>
      <c r="I3172">
        <v>5</v>
      </c>
      <c r="J3172">
        <v>0</v>
      </c>
      <c r="K3172">
        <f>Table1[[#This Row],[Quantity]]*Table1[[#This Row],[Unit_Price]]</f>
        <v>12165</v>
      </c>
      <c r="L3172">
        <f>Table1[[#This Row],[Quantity]]*Table1[[#This Row],[Cost]]</f>
        <v>6082.5</v>
      </c>
      <c r="M3172">
        <f>Table1[[#This Row],[Sales]]-Table1[[#This Row],[Total_Cost]]</f>
        <v>6082.5</v>
      </c>
      <c r="N3172" s="1">
        <f>Table1[[#This Row],[Profit]]/Table1[[#This Row],[Sales]]</f>
        <v>0.5</v>
      </c>
      <c r="O3172" t="str">
        <f>TEXT(Table1[[#This Row],[Order_Date]],"mmmm")</f>
        <v>October</v>
      </c>
      <c r="P3172">
        <f>YEAR(Table1[[#This Row],[Order_Date]])</f>
        <v>2025</v>
      </c>
      <c r="Q3172" t="str">
        <f>"Q"&amp;ROUNDUP(MONTH(Table1[[#This Row],[Order_Date]])/3,0)</f>
        <v>Q4</v>
      </c>
    </row>
    <row r="3173" spans="1:17" x14ac:dyDescent="0.25">
      <c r="A3173" t="s">
        <v>4953</v>
      </c>
      <c r="B3173" t="s">
        <v>606</v>
      </c>
      <c r="C3173" t="s">
        <v>28</v>
      </c>
      <c r="D3173" t="s">
        <v>385</v>
      </c>
      <c r="E3173" t="str">
        <f>_xlfn.XLOOKUP(Table1[[#This Row],[Product_ID]],[1]!Table1[Product_ID],[1]!Table1[Product_Name])</f>
        <v>Sports Product 54</v>
      </c>
      <c r="F3173" t="str">
        <f>_xlfn.XLOOKUP(Table1[[#This Row],[Product_ID]],[1]!Table1[Product_ID],[1]!Table1[Category])</f>
        <v>Sports</v>
      </c>
      <c r="G3173">
        <f>_xlfn.XLOOKUP(Table1[[#This Row],[Product_ID]],[1]!Table1[Product_ID],[1]!Table1[Unit_Price])</f>
        <v>611</v>
      </c>
      <c r="H3173">
        <f>_xlfn.XLOOKUP(Table1[[#This Row],[Product_ID]],[1]!Table1[Product_ID],[1]!Table1[Cost])</f>
        <v>427.7</v>
      </c>
      <c r="I3173">
        <v>3</v>
      </c>
      <c r="J3173">
        <v>20</v>
      </c>
      <c r="K3173">
        <f>Table1[[#This Row],[Quantity]]*Table1[[#This Row],[Unit_Price]]</f>
        <v>1833</v>
      </c>
      <c r="L3173">
        <f>Table1[[#This Row],[Quantity]]*Table1[[#This Row],[Cost]]</f>
        <v>1283.0999999999999</v>
      </c>
      <c r="M3173">
        <f>Table1[[#This Row],[Sales]]-Table1[[#This Row],[Total_Cost]]</f>
        <v>549.90000000000009</v>
      </c>
      <c r="N3173" s="1">
        <f>Table1[[#This Row],[Profit]]/Table1[[#This Row],[Sales]]</f>
        <v>0.30000000000000004</v>
      </c>
      <c r="O3173" t="str">
        <f>TEXT(Table1[[#This Row],[Order_Date]],"mmmm")</f>
        <v>April</v>
      </c>
      <c r="P3173">
        <f>YEAR(Table1[[#This Row],[Order_Date]])</f>
        <v>2025</v>
      </c>
      <c r="Q3173" t="str">
        <f>"Q"&amp;ROUNDUP(MONTH(Table1[[#This Row],[Order_Date]])/3,0)</f>
        <v>Q2</v>
      </c>
    </row>
    <row r="3174" spans="1:17" x14ac:dyDescent="0.25">
      <c r="A3174" t="s">
        <v>4954</v>
      </c>
      <c r="B3174" t="s">
        <v>500</v>
      </c>
      <c r="C3174" t="s">
        <v>731</v>
      </c>
      <c r="D3174" t="s">
        <v>153</v>
      </c>
      <c r="E3174" t="str">
        <f>_xlfn.XLOOKUP(Table1[[#This Row],[Product_ID]],[1]!Table1[Product_ID],[1]!Table1[Product_Name])</f>
        <v>Beauty Product 98</v>
      </c>
      <c r="F3174" t="str">
        <f>_xlfn.XLOOKUP(Table1[[#This Row],[Product_ID]],[1]!Table1[Product_ID],[1]!Table1[Category])</f>
        <v>Beauty</v>
      </c>
      <c r="G3174">
        <f>_xlfn.XLOOKUP(Table1[[#This Row],[Product_ID]],[1]!Table1[Product_ID],[1]!Table1[Unit_Price])</f>
        <v>1661</v>
      </c>
      <c r="H3174">
        <f>_xlfn.XLOOKUP(Table1[[#This Row],[Product_ID]],[1]!Table1[Product_ID],[1]!Table1[Cost])</f>
        <v>830.5</v>
      </c>
      <c r="I3174">
        <v>5</v>
      </c>
      <c r="J3174">
        <v>10</v>
      </c>
      <c r="K3174">
        <f>Table1[[#This Row],[Quantity]]*Table1[[#This Row],[Unit_Price]]</f>
        <v>8305</v>
      </c>
      <c r="L3174">
        <f>Table1[[#This Row],[Quantity]]*Table1[[#This Row],[Cost]]</f>
        <v>4152.5</v>
      </c>
      <c r="M3174">
        <f>Table1[[#This Row],[Sales]]-Table1[[#This Row],[Total_Cost]]</f>
        <v>4152.5</v>
      </c>
      <c r="N3174" s="1">
        <f>Table1[[#This Row],[Profit]]/Table1[[#This Row],[Sales]]</f>
        <v>0.5</v>
      </c>
      <c r="O3174" t="str">
        <f>TEXT(Table1[[#This Row],[Order_Date]],"mmmm")</f>
        <v>June</v>
      </c>
      <c r="P3174">
        <f>YEAR(Table1[[#This Row],[Order_Date]])</f>
        <v>2024</v>
      </c>
      <c r="Q3174" t="str">
        <f>"Q"&amp;ROUNDUP(MONTH(Table1[[#This Row],[Order_Date]])/3,0)</f>
        <v>Q2</v>
      </c>
    </row>
    <row r="3175" spans="1:17" x14ac:dyDescent="0.25">
      <c r="A3175" t="s">
        <v>4955</v>
      </c>
      <c r="B3175" t="s">
        <v>575</v>
      </c>
      <c r="C3175" t="s">
        <v>3093</v>
      </c>
      <c r="D3175" t="s">
        <v>304</v>
      </c>
      <c r="E3175" t="str">
        <f>_xlfn.XLOOKUP(Table1[[#This Row],[Product_ID]],[1]!Table1[Product_ID],[1]!Table1[Product_Name])</f>
        <v>Sports Product 67</v>
      </c>
      <c r="F3175" t="str">
        <f>_xlfn.XLOOKUP(Table1[[#This Row],[Product_ID]],[1]!Table1[Product_ID],[1]!Table1[Category])</f>
        <v>Sports</v>
      </c>
      <c r="G3175">
        <f>_xlfn.XLOOKUP(Table1[[#This Row],[Product_ID]],[1]!Table1[Product_ID],[1]!Table1[Unit_Price])</f>
        <v>1463</v>
      </c>
      <c r="H3175">
        <f>_xlfn.XLOOKUP(Table1[[#This Row],[Product_ID]],[1]!Table1[Product_ID],[1]!Table1[Cost])</f>
        <v>731.5</v>
      </c>
      <c r="I3175">
        <v>3</v>
      </c>
      <c r="J3175">
        <v>0</v>
      </c>
      <c r="K3175">
        <f>Table1[[#This Row],[Quantity]]*Table1[[#This Row],[Unit_Price]]</f>
        <v>4389</v>
      </c>
      <c r="L3175">
        <f>Table1[[#This Row],[Quantity]]*Table1[[#This Row],[Cost]]</f>
        <v>2194.5</v>
      </c>
      <c r="M3175">
        <f>Table1[[#This Row],[Sales]]-Table1[[#This Row],[Total_Cost]]</f>
        <v>2194.5</v>
      </c>
      <c r="N3175" s="1">
        <f>Table1[[#This Row],[Profit]]/Table1[[#This Row],[Sales]]</f>
        <v>0.5</v>
      </c>
      <c r="O3175" t="str">
        <f>TEXT(Table1[[#This Row],[Order_Date]],"mmmm")</f>
        <v>July</v>
      </c>
      <c r="P3175">
        <f>YEAR(Table1[[#This Row],[Order_Date]])</f>
        <v>2024</v>
      </c>
      <c r="Q3175" t="str">
        <f>"Q"&amp;ROUNDUP(MONTH(Table1[[#This Row],[Order_Date]])/3,0)</f>
        <v>Q3</v>
      </c>
    </row>
    <row r="3176" spans="1:17" x14ac:dyDescent="0.25">
      <c r="A3176" t="s">
        <v>4956</v>
      </c>
      <c r="B3176" t="s">
        <v>1571</v>
      </c>
      <c r="C3176" t="s">
        <v>1470</v>
      </c>
      <c r="D3176" t="s">
        <v>146</v>
      </c>
      <c r="E3176" t="str">
        <f>_xlfn.XLOOKUP(Table1[[#This Row],[Product_ID]],[1]!Table1[Product_ID],[1]!Table1[Product_Name])</f>
        <v>Electronics Product 8</v>
      </c>
      <c r="F3176" t="str">
        <f>_xlfn.XLOOKUP(Table1[[#This Row],[Product_ID]],[1]!Table1[Product_ID],[1]!Table1[Category])</f>
        <v>Electronics</v>
      </c>
      <c r="G3176">
        <f>_xlfn.XLOOKUP(Table1[[#This Row],[Product_ID]],[1]!Table1[Product_ID],[1]!Table1[Unit_Price])</f>
        <v>41971</v>
      </c>
      <c r="H3176">
        <f>_xlfn.XLOOKUP(Table1[[#This Row],[Product_ID]],[1]!Table1[Product_ID],[1]!Table1[Cost])</f>
        <v>29379.7</v>
      </c>
      <c r="I3176">
        <v>4</v>
      </c>
      <c r="J3176">
        <v>15</v>
      </c>
      <c r="K3176">
        <f>Table1[[#This Row],[Quantity]]*Table1[[#This Row],[Unit_Price]]</f>
        <v>167884</v>
      </c>
      <c r="L3176">
        <f>Table1[[#This Row],[Quantity]]*Table1[[#This Row],[Cost]]</f>
        <v>117518.8</v>
      </c>
      <c r="M3176">
        <f>Table1[[#This Row],[Sales]]-Table1[[#This Row],[Total_Cost]]</f>
        <v>50365.2</v>
      </c>
      <c r="N3176" s="1">
        <f>Table1[[#This Row],[Profit]]/Table1[[#This Row],[Sales]]</f>
        <v>0.3</v>
      </c>
      <c r="O3176" t="str">
        <f>TEXT(Table1[[#This Row],[Order_Date]],"mmmm")</f>
        <v>March</v>
      </c>
      <c r="P3176">
        <f>YEAR(Table1[[#This Row],[Order_Date]])</f>
        <v>2024</v>
      </c>
      <c r="Q3176" t="str">
        <f>"Q"&amp;ROUNDUP(MONTH(Table1[[#This Row],[Order_Date]])/3,0)</f>
        <v>Q1</v>
      </c>
    </row>
    <row r="3177" spans="1:17" x14ac:dyDescent="0.25">
      <c r="A3177" t="s">
        <v>4957</v>
      </c>
      <c r="B3177" t="s">
        <v>3524</v>
      </c>
      <c r="C3177" t="s">
        <v>3229</v>
      </c>
      <c r="D3177" t="s">
        <v>444</v>
      </c>
      <c r="E3177" t="str">
        <f>_xlfn.XLOOKUP(Table1[[#This Row],[Product_ID]],[1]!Table1[Product_ID],[1]!Table1[Product_Name])</f>
        <v>Sports Product 14</v>
      </c>
      <c r="F3177" t="str">
        <f>_xlfn.XLOOKUP(Table1[[#This Row],[Product_ID]],[1]!Table1[Product_ID],[1]!Table1[Category])</f>
        <v>Sports</v>
      </c>
      <c r="G3177">
        <f>_xlfn.XLOOKUP(Table1[[#This Row],[Product_ID]],[1]!Table1[Product_ID],[1]!Table1[Unit_Price])</f>
        <v>9565</v>
      </c>
      <c r="H3177">
        <f>_xlfn.XLOOKUP(Table1[[#This Row],[Product_ID]],[1]!Table1[Product_ID],[1]!Table1[Cost])</f>
        <v>6695.5</v>
      </c>
      <c r="I3177">
        <v>2</v>
      </c>
      <c r="J3177">
        <v>5</v>
      </c>
      <c r="K3177">
        <f>Table1[[#This Row],[Quantity]]*Table1[[#This Row],[Unit_Price]]</f>
        <v>19130</v>
      </c>
      <c r="L3177">
        <f>Table1[[#This Row],[Quantity]]*Table1[[#This Row],[Cost]]</f>
        <v>13391</v>
      </c>
      <c r="M3177">
        <f>Table1[[#This Row],[Sales]]-Table1[[#This Row],[Total_Cost]]</f>
        <v>5739</v>
      </c>
      <c r="N3177" s="1">
        <f>Table1[[#This Row],[Profit]]/Table1[[#This Row],[Sales]]</f>
        <v>0.3</v>
      </c>
      <c r="O3177" t="str">
        <f>TEXT(Table1[[#This Row],[Order_Date]],"mmmm")</f>
        <v>July</v>
      </c>
      <c r="P3177">
        <f>YEAR(Table1[[#This Row],[Order_Date]])</f>
        <v>2025</v>
      </c>
      <c r="Q3177" t="str">
        <f>"Q"&amp;ROUNDUP(MONTH(Table1[[#This Row],[Order_Date]])/3,0)</f>
        <v>Q3</v>
      </c>
    </row>
    <row r="3178" spans="1:17" x14ac:dyDescent="0.25">
      <c r="A3178" t="s">
        <v>4958</v>
      </c>
      <c r="B3178" t="s">
        <v>1071</v>
      </c>
      <c r="C3178" t="s">
        <v>2096</v>
      </c>
      <c r="D3178" t="s">
        <v>179</v>
      </c>
      <c r="E3178" t="str">
        <f>_xlfn.XLOOKUP(Table1[[#This Row],[Product_ID]],[1]!Table1[Product_ID],[1]!Table1[Product_Name])</f>
        <v>Beauty Product 58</v>
      </c>
      <c r="F3178" t="str">
        <f>_xlfn.XLOOKUP(Table1[[#This Row],[Product_ID]],[1]!Table1[Product_ID],[1]!Table1[Category])</f>
        <v>Beauty</v>
      </c>
      <c r="G3178">
        <f>_xlfn.XLOOKUP(Table1[[#This Row],[Product_ID]],[1]!Table1[Product_ID],[1]!Table1[Unit_Price])</f>
        <v>3598</v>
      </c>
      <c r="H3178">
        <f>_xlfn.XLOOKUP(Table1[[#This Row],[Product_ID]],[1]!Table1[Product_ID],[1]!Table1[Cost])</f>
        <v>2158.8000000000002</v>
      </c>
      <c r="I3178">
        <v>2</v>
      </c>
      <c r="J3178">
        <v>0</v>
      </c>
      <c r="K3178">
        <f>Table1[[#This Row],[Quantity]]*Table1[[#This Row],[Unit_Price]]</f>
        <v>7196</v>
      </c>
      <c r="L3178">
        <f>Table1[[#This Row],[Quantity]]*Table1[[#This Row],[Cost]]</f>
        <v>4317.6000000000004</v>
      </c>
      <c r="M3178">
        <f>Table1[[#This Row],[Sales]]-Table1[[#This Row],[Total_Cost]]</f>
        <v>2878.3999999999996</v>
      </c>
      <c r="N3178" s="1">
        <f>Table1[[#This Row],[Profit]]/Table1[[#This Row],[Sales]]</f>
        <v>0.39999999999999997</v>
      </c>
      <c r="O3178" t="str">
        <f>TEXT(Table1[[#This Row],[Order_Date]],"mmmm")</f>
        <v>November</v>
      </c>
      <c r="P3178">
        <f>YEAR(Table1[[#This Row],[Order_Date]])</f>
        <v>2024</v>
      </c>
      <c r="Q3178" t="str">
        <f>"Q"&amp;ROUNDUP(MONTH(Table1[[#This Row],[Order_Date]])/3,0)</f>
        <v>Q4</v>
      </c>
    </row>
    <row r="3179" spans="1:17" x14ac:dyDescent="0.25">
      <c r="A3179" t="s">
        <v>4959</v>
      </c>
      <c r="B3179" t="s">
        <v>1123</v>
      </c>
      <c r="C3179" t="s">
        <v>2563</v>
      </c>
      <c r="D3179" t="s">
        <v>119</v>
      </c>
      <c r="E3179" t="str">
        <f>_xlfn.XLOOKUP(Table1[[#This Row],[Product_ID]],[1]!Table1[Product_ID],[1]!Table1[Product_Name])</f>
        <v>Electronics Product 56</v>
      </c>
      <c r="F3179" t="str">
        <f>_xlfn.XLOOKUP(Table1[[#This Row],[Product_ID]],[1]!Table1[Product_ID],[1]!Table1[Category])</f>
        <v>Electronics</v>
      </c>
      <c r="G3179">
        <f>_xlfn.XLOOKUP(Table1[[#This Row],[Product_ID]],[1]!Table1[Product_ID],[1]!Table1[Unit_Price])</f>
        <v>18900</v>
      </c>
      <c r="H3179">
        <f>_xlfn.XLOOKUP(Table1[[#This Row],[Product_ID]],[1]!Table1[Product_ID],[1]!Table1[Cost])</f>
        <v>9450</v>
      </c>
      <c r="I3179">
        <v>4</v>
      </c>
      <c r="J3179">
        <v>0</v>
      </c>
      <c r="K3179">
        <f>Table1[[#This Row],[Quantity]]*Table1[[#This Row],[Unit_Price]]</f>
        <v>75600</v>
      </c>
      <c r="L3179">
        <f>Table1[[#This Row],[Quantity]]*Table1[[#This Row],[Cost]]</f>
        <v>37800</v>
      </c>
      <c r="M3179">
        <f>Table1[[#This Row],[Sales]]-Table1[[#This Row],[Total_Cost]]</f>
        <v>37800</v>
      </c>
      <c r="N3179" s="1">
        <f>Table1[[#This Row],[Profit]]/Table1[[#This Row],[Sales]]</f>
        <v>0.5</v>
      </c>
      <c r="O3179" t="str">
        <f>TEXT(Table1[[#This Row],[Order_Date]],"mmmm")</f>
        <v>August</v>
      </c>
      <c r="P3179">
        <f>YEAR(Table1[[#This Row],[Order_Date]])</f>
        <v>2025</v>
      </c>
      <c r="Q3179" t="str">
        <f>"Q"&amp;ROUNDUP(MONTH(Table1[[#This Row],[Order_Date]])/3,0)</f>
        <v>Q3</v>
      </c>
    </row>
    <row r="3180" spans="1:17" x14ac:dyDescent="0.25">
      <c r="A3180" t="s">
        <v>4960</v>
      </c>
      <c r="B3180" t="s">
        <v>793</v>
      </c>
      <c r="C3180" t="s">
        <v>2043</v>
      </c>
      <c r="D3180" t="s">
        <v>153</v>
      </c>
      <c r="E3180" t="str">
        <f>_xlfn.XLOOKUP(Table1[[#This Row],[Product_ID]],[1]!Table1[Product_ID],[1]!Table1[Product_Name])</f>
        <v>Beauty Product 98</v>
      </c>
      <c r="F3180" t="str">
        <f>_xlfn.XLOOKUP(Table1[[#This Row],[Product_ID]],[1]!Table1[Product_ID],[1]!Table1[Category])</f>
        <v>Beauty</v>
      </c>
      <c r="G3180">
        <f>_xlfn.XLOOKUP(Table1[[#This Row],[Product_ID]],[1]!Table1[Product_ID],[1]!Table1[Unit_Price])</f>
        <v>1661</v>
      </c>
      <c r="H3180">
        <f>_xlfn.XLOOKUP(Table1[[#This Row],[Product_ID]],[1]!Table1[Product_ID],[1]!Table1[Cost])</f>
        <v>830.5</v>
      </c>
      <c r="I3180">
        <v>2</v>
      </c>
      <c r="J3180">
        <v>0</v>
      </c>
      <c r="K3180">
        <f>Table1[[#This Row],[Quantity]]*Table1[[#This Row],[Unit_Price]]</f>
        <v>3322</v>
      </c>
      <c r="L3180">
        <f>Table1[[#This Row],[Quantity]]*Table1[[#This Row],[Cost]]</f>
        <v>1661</v>
      </c>
      <c r="M3180">
        <f>Table1[[#This Row],[Sales]]-Table1[[#This Row],[Total_Cost]]</f>
        <v>1661</v>
      </c>
      <c r="N3180" s="1">
        <f>Table1[[#This Row],[Profit]]/Table1[[#This Row],[Sales]]</f>
        <v>0.5</v>
      </c>
      <c r="O3180" t="str">
        <f>TEXT(Table1[[#This Row],[Order_Date]],"mmmm")</f>
        <v>January</v>
      </c>
      <c r="P3180">
        <f>YEAR(Table1[[#This Row],[Order_Date]])</f>
        <v>2025</v>
      </c>
      <c r="Q3180" t="str">
        <f>"Q"&amp;ROUNDUP(MONTH(Table1[[#This Row],[Order_Date]])/3,0)</f>
        <v>Q1</v>
      </c>
    </row>
    <row r="3181" spans="1:17" x14ac:dyDescent="0.25">
      <c r="A3181" t="s">
        <v>4961</v>
      </c>
      <c r="B3181" t="s">
        <v>2056</v>
      </c>
      <c r="C3181" t="s">
        <v>3909</v>
      </c>
      <c r="D3181" t="s">
        <v>394</v>
      </c>
      <c r="E3181" t="str">
        <f>_xlfn.XLOOKUP(Table1[[#This Row],[Product_ID]],[1]!Table1[Product_ID],[1]!Table1[Product_Name])</f>
        <v>Electronics Product 45</v>
      </c>
      <c r="F3181" t="str">
        <f>_xlfn.XLOOKUP(Table1[[#This Row],[Product_ID]],[1]!Table1[Product_ID],[1]!Table1[Category])</f>
        <v>Electronics</v>
      </c>
      <c r="G3181">
        <f>_xlfn.XLOOKUP(Table1[[#This Row],[Product_ID]],[1]!Table1[Product_ID],[1]!Table1[Unit_Price])</f>
        <v>31300</v>
      </c>
      <c r="H3181">
        <f>_xlfn.XLOOKUP(Table1[[#This Row],[Product_ID]],[1]!Table1[Product_ID],[1]!Table1[Cost])</f>
        <v>18780</v>
      </c>
      <c r="I3181">
        <v>2</v>
      </c>
      <c r="J3181">
        <v>10</v>
      </c>
      <c r="K3181">
        <f>Table1[[#This Row],[Quantity]]*Table1[[#This Row],[Unit_Price]]</f>
        <v>62600</v>
      </c>
      <c r="L3181">
        <f>Table1[[#This Row],[Quantity]]*Table1[[#This Row],[Cost]]</f>
        <v>37560</v>
      </c>
      <c r="M3181">
        <f>Table1[[#This Row],[Sales]]-Table1[[#This Row],[Total_Cost]]</f>
        <v>25040</v>
      </c>
      <c r="N3181" s="1">
        <f>Table1[[#This Row],[Profit]]/Table1[[#This Row],[Sales]]</f>
        <v>0.4</v>
      </c>
      <c r="O3181" t="str">
        <f>TEXT(Table1[[#This Row],[Order_Date]],"mmmm")</f>
        <v>December</v>
      </c>
      <c r="P3181">
        <f>YEAR(Table1[[#This Row],[Order_Date]])</f>
        <v>2024</v>
      </c>
      <c r="Q3181" t="str">
        <f>"Q"&amp;ROUNDUP(MONTH(Table1[[#This Row],[Order_Date]])/3,0)</f>
        <v>Q4</v>
      </c>
    </row>
    <row r="3182" spans="1:17" x14ac:dyDescent="0.25">
      <c r="A3182" t="s">
        <v>4962</v>
      </c>
      <c r="B3182" t="s">
        <v>1313</v>
      </c>
      <c r="C3182" t="s">
        <v>922</v>
      </c>
      <c r="D3182" t="s">
        <v>146</v>
      </c>
      <c r="E3182" t="str">
        <f>_xlfn.XLOOKUP(Table1[[#This Row],[Product_ID]],[1]!Table1[Product_ID],[1]!Table1[Product_Name])</f>
        <v>Electronics Product 8</v>
      </c>
      <c r="F3182" t="str">
        <f>_xlfn.XLOOKUP(Table1[[#This Row],[Product_ID]],[1]!Table1[Product_ID],[1]!Table1[Category])</f>
        <v>Electronics</v>
      </c>
      <c r="G3182">
        <f>_xlfn.XLOOKUP(Table1[[#This Row],[Product_ID]],[1]!Table1[Product_ID],[1]!Table1[Unit_Price])</f>
        <v>41971</v>
      </c>
      <c r="H3182">
        <f>_xlfn.XLOOKUP(Table1[[#This Row],[Product_ID]],[1]!Table1[Product_ID],[1]!Table1[Cost])</f>
        <v>29379.7</v>
      </c>
      <c r="I3182">
        <v>5</v>
      </c>
      <c r="J3182">
        <v>5</v>
      </c>
      <c r="K3182">
        <f>Table1[[#This Row],[Quantity]]*Table1[[#This Row],[Unit_Price]]</f>
        <v>209855</v>
      </c>
      <c r="L3182">
        <f>Table1[[#This Row],[Quantity]]*Table1[[#This Row],[Cost]]</f>
        <v>146898.5</v>
      </c>
      <c r="M3182">
        <f>Table1[[#This Row],[Sales]]-Table1[[#This Row],[Total_Cost]]</f>
        <v>62956.5</v>
      </c>
      <c r="N3182" s="1">
        <f>Table1[[#This Row],[Profit]]/Table1[[#This Row],[Sales]]</f>
        <v>0.3</v>
      </c>
      <c r="O3182" t="str">
        <f>TEXT(Table1[[#This Row],[Order_Date]],"mmmm")</f>
        <v>July</v>
      </c>
      <c r="P3182">
        <f>YEAR(Table1[[#This Row],[Order_Date]])</f>
        <v>2025</v>
      </c>
      <c r="Q3182" t="str">
        <f>"Q"&amp;ROUNDUP(MONTH(Table1[[#This Row],[Order_Date]])/3,0)</f>
        <v>Q3</v>
      </c>
    </row>
    <row r="3183" spans="1:17" x14ac:dyDescent="0.25">
      <c r="A3183" t="s">
        <v>4963</v>
      </c>
      <c r="B3183" t="s">
        <v>1986</v>
      </c>
      <c r="C3183" t="s">
        <v>1037</v>
      </c>
      <c r="D3183" t="s">
        <v>146</v>
      </c>
      <c r="E3183" t="str">
        <f>_xlfn.XLOOKUP(Table1[[#This Row],[Product_ID]],[1]!Table1[Product_ID],[1]!Table1[Product_Name])</f>
        <v>Electronics Product 8</v>
      </c>
      <c r="F3183" t="str">
        <f>_xlfn.XLOOKUP(Table1[[#This Row],[Product_ID]],[1]!Table1[Product_ID],[1]!Table1[Category])</f>
        <v>Electronics</v>
      </c>
      <c r="G3183">
        <f>_xlfn.XLOOKUP(Table1[[#This Row],[Product_ID]],[1]!Table1[Product_ID],[1]!Table1[Unit_Price])</f>
        <v>41971</v>
      </c>
      <c r="H3183">
        <f>_xlfn.XLOOKUP(Table1[[#This Row],[Product_ID]],[1]!Table1[Product_ID],[1]!Table1[Cost])</f>
        <v>29379.7</v>
      </c>
      <c r="I3183">
        <v>1</v>
      </c>
      <c r="J3183">
        <v>20</v>
      </c>
      <c r="K3183">
        <f>Table1[[#This Row],[Quantity]]*Table1[[#This Row],[Unit_Price]]</f>
        <v>41971</v>
      </c>
      <c r="L3183">
        <f>Table1[[#This Row],[Quantity]]*Table1[[#This Row],[Cost]]</f>
        <v>29379.7</v>
      </c>
      <c r="M3183">
        <f>Table1[[#This Row],[Sales]]-Table1[[#This Row],[Total_Cost]]</f>
        <v>12591.3</v>
      </c>
      <c r="N3183" s="1">
        <f>Table1[[#This Row],[Profit]]/Table1[[#This Row],[Sales]]</f>
        <v>0.3</v>
      </c>
      <c r="O3183" t="str">
        <f>TEXT(Table1[[#This Row],[Order_Date]],"mmmm")</f>
        <v>May</v>
      </c>
      <c r="P3183">
        <f>YEAR(Table1[[#This Row],[Order_Date]])</f>
        <v>2025</v>
      </c>
      <c r="Q3183" t="str">
        <f>"Q"&amp;ROUNDUP(MONTH(Table1[[#This Row],[Order_Date]])/3,0)</f>
        <v>Q2</v>
      </c>
    </row>
    <row r="3184" spans="1:17" x14ac:dyDescent="0.25">
      <c r="A3184" t="s">
        <v>4964</v>
      </c>
      <c r="B3184" t="s">
        <v>91</v>
      </c>
      <c r="C3184" t="s">
        <v>2086</v>
      </c>
      <c r="D3184" t="s">
        <v>394</v>
      </c>
      <c r="E3184" t="str">
        <f>_xlfn.XLOOKUP(Table1[[#This Row],[Product_ID]],[1]!Table1[Product_ID],[1]!Table1[Product_Name])</f>
        <v>Electronics Product 45</v>
      </c>
      <c r="F3184" t="str">
        <f>_xlfn.XLOOKUP(Table1[[#This Row],[Product_ID]],[1]!Table1[Product_ID],[1]!Table1[Category])</f>
        <v>Electronics</v>
      </c>
      <c r="G3184">
        <f>_xlfn.XLOOKUP(Table1[[#This Row],[Product_ID]],[1]!Table1[Product_ID],[1]!Table1[Unit_Price])</f>
        <v>31300</v>
      </c>
      <c r="H3184">
        <f>_xlfn.XLOOKUP(Table1[[#This Row],[Product_ID]],[1]!Table1[Product_ID],[1]!Table1[Cost])</f>
        <v>18780</v>
      </c>
      <c r="I3184">
        <v>4</v>
      </c>
      <c r="J3184">
        <v>0</v>
      </c>
      <c r="K3184">
        <f>Table1[[#This Row],[Quantity]]*Table1[[#This Row],[Unit_Price]]</f>
        <v>125200</v>
      </c>
      <c r="L3184">
        <f>Table1[[#This Row],[Quantity]]*Table1[[#This Row],[Cost]]</f>
        <v>75120</v>
      </c>
      <c r="M3184">
        <f>Table1[[#This Row],[Sales]]-Table1[[#This Row],[Total_Cost]]</f>
        <v>50080</v>
      </c>
      <c r="N3184" s="1">
        <f>Table1[[#This Row],[Profit]]/Table1[[#This Row],[Sales]]</f>
        <v>0.4</v>
      </c>
      <c r="O3184" t="str">
        <f>TEXT(Table1[[#This Row],[Order_Date]],"mmmm")</f>
        <v>December</v>
      </c>
      <c r="P3184">
        <f>YEAR(Table1[[#This Row],[Order_Date]])</f>
        <v>2025</v>
      </c>
      <c r="Q3184" t="str">
        <f>"Q"&amp;ROUNDUP(MONTH(Table1[[#This Row],[Order_Date]])/3,0)</f>
        <v>Q4</v>
      </c>
    </row>
    <row r="3185" spans="1:17" x14ac:dyDescent="0.25">
      <c r="A3185" t="s">
        <v>4965</v>
      </c>
      <c r="B3185" t="s">
        <v>459</v>
      </c>
      <c r="C3185" t="s">
        <v>1269</v>
      </c>
      <c r="D3185" t="s">
        <v>753</v>
      </c>
      <c r="E3185" t="str">
        <f>_xlfn.XLOOKUP(Table1[[#This Row],[Product_ID]],[1]!Table1[Product_ID],[1]!Table1[Product_Name])</f>
        <v>Beauty Product 73</v>
      </c>
      <c r="F3185" t="str">
        <f>_xlfn.XLOOKUP(Table1[[#This Row],[Product_ID]],[1]!Table1[Product_ID],[1]!Table1[Category])</f>
        <v>Beauty</v>
      </c>
      <c r="G3185">
        <f>_xlfn.XLOOKUP(Table1[[#This Row],[Product_ID]],[1]!Table1[Product_ID],[1]!Table1[Unit_Price])</f>
        <v>626</v>
      </c>
      <c r="H3185">
        <f>_xlfn.XLOOKUP(Table1[[#This Row],[Product_ID]],[1]!Table1[Product_ID],[1]!Table1[Cost])</f>
        <v>438.2</v>
      </c>
      <c r="I3185">
        <v>4</v>
      </c>
      <c r="J3185">
        <v>15</v>
      </c>
      <c r="K3185">
        <f>Table1[[#This Row],[Quantity]]*Table1[[#This Row],[Unit_Price]]</f>
        <v>2504</v>
      </c>
      <c r="L3185">
        <f>Table1[[#This Row],[Quantity]]*Table1[[#This Row],[Cost]]</f>
        <v>1752.8</v>
      </c>
      <c r="M3185">
        <f>Table1[[#This Row],[Sales]]-Table1[[#This Row],[Total_Cost]]</f>
        <v>751.2</v>
      </c>
      <c r="N3185" s="1">
        <f>Table1[[#This Row],[Profit]]/Table1[[#This Row],[Sales]]</f>
        <v>0.30000000000000004</v>
      </c>
      <c r="O3185" t="str">
        <f>TEXT(Table1[[#This Row],[Order_Date]],"mmmm")</f>
        <v>June</v>
      </c>
      <c r="P3185">
        <f>YEAR(Table1[[#This Row],[Order_Date]])</f>
        <v>2025</v>
      </c>
      <c r="Q3185" t="str">
        <f>"Q"&amp;ROUNDUP(MONTH(Table1[[#This Row],[Order_Date]])/3,0)</f>
        <v>Q2</v>
      </c>
    </row>
    <row r="3186" spans="1:17" x14ac:dyDescent="0.25">
      <c r="A3186" t="s">
        <v>4966</v>
      </c>
      <c r="B3186" t="s">
        <v>3236</v>
      </c>
      <c r="C3186" t="s">
        <v>2839</v>
      </c>
      <c r="D3186" t="s">
        <v>320</v>
      </c>
      <c r="E3186" t="str">
        <f>_xlfn.XLOOKUP(Table1[[#This Row],[Product_ID]],[1]!Table1[Product_ID],[1]!Table1[Product_Name])</f>
        <v>Clothing Product 15</v>
      </c>
      <c r="F3186" t="str">
        <f>_xlfn.XLOOKUP(Table1[[#This Row],[Product_ID]],[1]!Table1[Product_ID],[1]!Table1[Category])</f>
        <v>Clothing</v>
      </c>
      <c r="G3186">
        <f>_xlfn.XLOOKUP(Table1[[#This Row],[Product_ID]],[1]!Table1[Product_ID],[1]!Table1[Unit_Price])</f>
        <v>2943</v>
      </c>
      <c r="H3186">
        <f>_xlfn.XLOOKUP(Table1[[#This Row],[Product_ID]],[1]!Table1[Product_ID],[1]!Table1[Cost])</f>
        <v>1471.5</v>
      </c>
      <c r="I3186">
        <v>2</v>
      </c>
      <c r="J3186">
        <v>20</v>
      </c>
      <c r="K3186">
        <f>Table1[[#This Row],[Quantity]]*Table1[[#This Row],[Unit_Price]]</f>
        <v>5886</v>
      </c>
      <c r="L3186">
        <f>Table1[[#This Row],[Quantity]]*Table1[[#This Row],[Cost]]</f>
        <v>2943</v>
      </c>
      <c r="M3186">
        <f>Table1[[#This Row],[Sales]]-Table1[[#This Row],[Total_Cost]]</f>
        <v>2943</v>
      </c>
      <c r="N3186" s="1">
        <f>Table1[[#This Row],[Profit]]/Table1[[#This Row],[Sales]]</f>
        <v>0.5</v>
      </c>
      <c r="O3186" t="str">
        <f>TEXT(Table1[[#This Row],[Order_Date]],"mmmm")</f>
        <v>November</v>
      </c>
      <c r="P3186">
        <f>YEAR(Table1[[#This Row],[Order_Date]])</f>
        <v>2024</v>
      </c>
      <c r="Q3186" t="str">
        <f>"Q"&amp;ROUNDUP(MONTH(Table1[[#This Row],[Order_Date]])/3,0)</f>
        <v>Q4</v>
      </c>
    </row>
    <row r="3187" spans="1:17" x14ac:dyDescent="0.25">
      <c r="A3187" t="s">
        <v>4967</v>
      </c>
      <c r="B3187" t="s">
        <v>2204</v>
      </c>
      <c r="C3187" t="s">
        <v>3067</v>
      </c>
      <c r="D3187" t="s">
        <v>444</v>
      </c>
      <c r="E3187" t="str">
        <f>_xlfn.XLOOKUP(Table1[[#This Row],[Product_ID]],[1]!Table1[Product_ID],[1]!Table1[Product_Name])</f>
        <v>Sports Product 14</v>
      </c>
      <c r="F3187" t="str">
        <f>_xlfn.XLOOKUP(Table1[[#This Row],[Product_ID]],[1]!Table1[Product_ID],[1]!Table1[Category])</f>
        <v>Sports</v>
      </c>
      <c r="G3187">
        <f>_xlfn.XLOOKUP(Table1[[#This Row],[Product_ID]],[1]!Table1[Product_ID],[1]!Table1[Unit_Price])</f>
        <v>9565</v>
      </c>
      <c r="H3187">
        <f>_xlfn.XLOOKUP(Table1[[#This Row],[Product_ID]],[1]!Table1[Product_ID],[1]!Table1[Cost])</f>
        <v>6695.5</v>
      </c>
      <c r="I3187">
        <v>3</v>
      </c>
      <c r="J3187">
        <v>20</v>
      </c>
      <c r="K3187">
        <f>Table1[[#This Row],[Quantity]]*Table1[[#This Row],[Unit_Price]]</f>
        <v>28695</v>
      </c>
      <c r="L3187">
        <f>Table1[[#This Row],[Quantity]]*Table1[[#This Row],[Cost]]</f>
        <v>20086.5</v>
      </c>
      <c r="M3187">
        <f>Table1[[#This Row],[Sales]]-Table1[[#This Row],[Total_Cost]]</f>
        <v>8608.5</v>
      </c>
      <c r="N3187" s="1">
        <f>Table1[[#This Row],[Profit]]/Table1[[#This Row],[Sales]]</f>
        <v>0.3</v>
      </c>
      <c r="O3187" t="str">
        <f>TEXT(Table1[[#This Row],[Order_Date]],"mmmm")</f>
        <v>September</v>
      </c>
      <c r="P3187">
        <f>YEAR(Table1[[#This Row],[Order_Date]])</f>
        <v>2024</v>
      </c>
      <c r="Q3187" t="str">
        <f>"Q"&amp;ROUNDUP(MONTH(Table1[[#This Row],[Order_Date]])/3,0)</f>
        <v>Q3</v>
      </c>
    </row>
    <row r="3188" spans="1:17" x14ac:dyDescent="0.25">
      <c r="A3188" t="s">
        <v>4968</v>
      </c>
      <c r="B3188" t="s">
        <v>7</v>
      </c>
      <c r="C3188" t="s">
        <v>1072</v>
      </c>
      <c r="D3188" t="s">
        <v>59</v>
      </c>
      <c r="E3188" t="str">
        <f>_xlfn.XLOOKUP(Table1[[#This Row],[Product_ID]],[1]!Table1[Product_ID],[1]!Table1[Product_Name])</f>
        <v>Sports Product 23</v>
      </c>
      <c r="F3188" t="str">
        <f>_xlfn.XLOOKUP(Table1[[#This Row],[Product_ID]],[1]!Table1[Product_ID],[1]!Table1[Category])</f>
        <v>Sports</v>
      </c>
      <c r="G3188">
        <f>_xlfn.XLOOKUP(Table1[[#This Row],[Product_ID]],[1]!Table1[Product_ID],[1]!Table1[Unit_Price])</f>
        <v>4437</v>
      </c>
      <c r="H3188">
        <f>_xlfn.XLOOKUP(Table1[[#This Row],[Product_ID]],[1]!Table1[Product_ID],[1]!Table1[Cost])</f>
        <v>2662.2</v>
      </c>
      <c r="I3188">
        <v>1</v>
      </c>
      <c r="J3188">
        <v>10</v>
      </c>
      <c r="K3188">
        <f>Table1[[#This Row],[Quantity]]*Table1[[#This Row],[Unit_Price]]</f>
        <v>4437</v>
      </c>
      <c r="L3188">
        <f>Table1[[#This Row],[Quantity]]*Table1[[#This Row],[Cost]]</f>
        <v>2662.2</v>
      </c>
      <c r="M3188">
        <f>Table1[[#This Row],[Sales]]-Table1[[#This Row],[Total_Cost]]</f>
        <v>1774.8000000000002</v>
      </c>
      <c r="N3188" s="1">
        <f>Table1[[#This Row],[Profit]]/Table1[[#This Row],[Sales]]</f>
        <v>0.4</v>
      </c>
      <c r="O3188" t="str">
        <f>TEXT(Table1[[#This Row],[Order_Date]],"mmmm")</f>
        <v>May</v>
      </c>
      <c r="P3188">
        <f>YEAR(Table1[[#This Row],[Order_Date]])</f>
        <v>2024</v>
      </c>
      <c r="Q3188" t="str">
        <f>"Q"&amp;ROUNDUP(MONTH(Table1[[#This Row],[Order_Date]])/3,0)</f>
        <v>Q2</v>
      </c>
    </row>
    <row r="3189" spans="1:17" x14ac:dyDescent="0.25">
      <c r="A3189" t="s">
        <v>4969</v>
      </c>
      <c r="B3189" t="s">
        <v>293</v>
      </c>
      <c r="C3189" t="s">
        <v>1734</v>
      </c>
      <c r="D3189" t="s">
        <v>366</v>
      </c>
      <c r="E3189" t="str">
        <f>_xlfn.XLOOKUP(Table1[[#This Row],[Product_ID]],[1]!Table1[Product_ID],[1]!Table1[Product_Name])</f>
        <v>Home &amp; Kitchen Product 93</v>
      </c>
      <c r="F3189" t="str">
        <f>_xlfn.XLOOKUP(Table1[[#This Row],[Product_ID]],[1]!Table1[Product_ID],[1]!Table1[Category])</f>
        <v>Home &amp; Kitchen</v>
      </c>
      <c r="G3189">
        <f>_xlfn.XLOOKUP(Table1[[#This Row],[Product_ID]],[1]!Table1[Product_ID],[1]!Table1[Unit_Price])</f>
        <v>10597</v>
      </c>
      <c r="H3189">
        <f>_xlfn.XLOOKUP(Table1[[#This Row],[Product_ID]],[1]!Table1[Product_ID],[1]!Table1[Cost])</f>
        <v>5298.5</v>
      </c>
      <c r="I3189">
        <v>4</v>
      </c>
      <c r="J3189">
        <v>20</v>
      </c>
      <c r="K3189">
        <f>Table1[[#This Row],[Quantity]]*Table1[[#This Row],[Unit_Price]]</f>
        <v>42388</v>
      </c>
      <c r="L3189">
        <f>Table1[[#This Row],[Quantity]]*Table1[[#This Row],[Cost]]</f>
        <v>21194</v>
      </c>
      <c r="M3189">
        <f>Table1[[#This Row],[Sales]]-Table1[[#This Row],[Total_Cost]]</f>
        <v>21194</v>
      </c>
      <c r="N3189" s="1">
        <f>Table1[[#This Row],[Profit]]/Table1[[#This Row],[Sales]]</f>
        <v>0.5</v>
      </c>
      <c r="O3189" t="str">
        <f>TEXT(Table1[[#This Row],[Order_Date]],"mmmm")</f>
        <v>January</v>
      </c>
      <c r="P3189">
        <f>YEAR(Table1[[#This Row],[Order_Date]])</f>
        <v>2024</v>
      </c>
      <c r="Q3189" t="str">
        <f>"Q"&amp;ROUNDUP(MONTH(Table1[[#This Row],[Order_Date]])/3,0)</f>
        <v>Q1</v>
      </c>
    </row>
    <row r="3190" spans="1:17" x14ac:dyDescent="0.25">
      <c r="A3190" t="s">
        <v>4970</v>
      </c>
      <c r="B3190" t="s">
        <v>1853</v>
      </c>
      <c r="C3190" t="s">
        <v>2516</v>
      </c>
      <c r="D3190" t="s">
        <v>409</v>
      </c>
      <c r="E3190" t="str">
        <f>_xlfn.XLOOKUP(Table1[[#This Row],[Product_ID]],[1]!Table1[Product_ID],[1]!Table1[Product_Name])</f>
        <v>Home &amp; Kitchen Product 68</v>
      </c>
      <c r="F3190" t="str">
        <f>_xlfn.XLOOKUP(Table1[[#This Row],[Product_ID]],[1]!Table1[Product_ID],[1]!Table1[Category])</f>
        <v>Home &amp; Kitchen</v>
      </c>
      <c r="G3190">
        <f>_xlfn.XLOOKUP(Table1[[#This Row],[Product_ID]],[1]!Table1[Product_ID],[1]!Table1[Unit_Price])</f>
        <v>7252</v>
      </c>
      <c r="H3190">
        <f>_xlfn.XLOOKUP(Table1[[#This Row],[Product_ID]],[1]!Table1[Product_ID],[1]!Table1[Cost])</f>
        <v>3626</v>
      </c>
      <c r="I3190">
        <v>5</v>
      </c>
      <c r="J3190">
        <v>15</v>
      </c>
      <c r="K3190">
        <f>Table1[[#This Row],[Quantity]]*Table1[[#This Row],[Unit_Price]]</f>
        <v>36260</v>
      </c>
      <c r="L3190">
        <f>Table1[[#This Row],[Quantity]]*Table1[[#This Row],[Cost]]</f>
        <v>18130</v>
      </c>
      <c r="M3190">
        <f>Table1[[#This Row],[Sales]]-Table1[[#This Row],[Total_Cost]]</f>
        <v>18130</v>
      </c>
      <c r="N3190" s="1">
        <f>Table1[[#This Row],[Profit]]/Table1[[#This Row],[Sales]]</f>
        <v>0.5</v>
      </c>
      <c r="O3190" t="str">
        <f>TEXT(Table1[[#This Row],[Order_Date]],"mmmm")</f>
        <v>December</v>
      </c>
      <c r="P3190">
        <f>YEAR(Table1[[#This Row],[Order_Date]])</f>
        <v>2024</v>
      </c>
      <c r="Q3190" t="str">
        <f>"Q"&amp;ROUNDUP(MONTH(Table1[[#This Row],[Order_Date]])/3,0)</f>
        <v>Q4</v>
      </c>
    </row>
    <row r="3191" spans="1:17" x14ac:dyDescent="0.25">
      <c r="A3191" t="s">
        <v>4971</v>
      </c>
      <c r="B3191" t="s">
        <v>826</v>
      </c>
      <c r="C3191" t="s">
        <v>1042</v>
      </c>
      <c r="D3191" t="s">
        <v>189</v>
      </c>
      <c r="E3191" t="str">
        <f>_xlfn.XLOOKUP(Table1[[#This Row],[Product_ID]],[1]!Table1[Product_ID],[1]!Table1[Product_Name])</f>
        <v>Home &amp; Kitchen Product 79</v>
      </c>
      <c r="F3191" t="str">
        <f>_xlfn.XLOOKUP(Table1[[#This Row],[Product_ID]],[1]!Table1[Product_ID],[1]!Table1[Category])</f>
        <v>Home &amp; Kitchen</v>
      </c>
      <c r="G3191">
        <f>_xlfn.XLOOKUP(Table1[[#This Row],[Product_ID]],[1]!Table1[Product_ID],[1]!Table1[Unit_Price])</f>
        <v>10900</v>
      </c>
      <c r="H3191">
        <f>_xlfn.XLOOKUP(Table1[[#This Row],[Product_ID]],[1]!Table1[Product_ID],[1]!Table1[Cost])</f>
        <v>5450</v>
      </c>
      <c r="I3191">
        <v>2</v>
      </c>
      <c r="J3191">
        <v>5</v>
      </c>
      <c r="K3191">
        <f>Table1[[#This Row],[Quantity]]*Table1[[#This Row],[Unit_Price]]</f>
        <v>21800</v>
      </c>
      <c r="L3191">
        <f>Table1[[#This Row],[Quantity]]*Table1[[#This Row],[Cost]]</f>
        <v>10900</v>
      </c>
      <c r="M3191">
        <f>Table1[[#This Row],[Sales]]-Table1[[#This Row],[Total_Cost]]</f>
        <v>10900</v>
      </c>
      <c r="N3191" s="1">
        <f>Table1[[#This Row],[Profit]]/Table1[[#This Row],[Sales]]</f>
        <v>0.5</v>
      </c>
      <c r="O3191" t="str">
        <f>TEXT(Table1[[#This Row],[Order_Date]],"mmmm")</f>
        <v>January</v>
      </c>
      <c r="P3191">
        <f>YEAR(Table1[[#This Row],[Order_Date]])</f>
        <v>2024</v>
      </c>
      <c r="Q3191" t="str">
        <f>"Q"&amp;ROUNDUP(MONTH(Table1[[#This Row],[Order_Date]])/3,0)</f>
        <v>Q1</v>
      </c>
    </row>
    <row r="3192" spans="1:17" x14ac:dyDescent="0.25">
      <c r="A3192" t="s">
        <v>4972</v>
      </c>
      <c r="B3192" t="s">
        <v>738</v>
      </c>
      <c r="C3192" t="s">
        <v>4562</v>
      </c>
      <c r="D3192" t="s">
        <v>611</v>
      </c>
      <c r="E3192" t="str">
        <f>_xlfn.XLOOKUP(Table1[[#This Row],[Product_ID]],[1]!Table1[Product_ID],[1]!Table1[Product_Name])</f>
        <v>Clothing Product 21</v>
      </c>
      <c r="F3192" t="str">
        <f>_xlfn.XLOOKUP(Table1[[#This Row],[Product_ID]],[1]!Table1[Product_ID],[1]!Table1[Category])</f>
        <v>Clothing</v>
      </c>
      <c r="G3192">
        <f>_xlfn.XLOOKUP(Table1[[#This Row],[Product_ID]],[1]!Table1[Product_ID],[1]!Table1[Unit_Price])</f>
        <v>1236</v>
      </c>
      <c r="H3192">
        <f>_xlfn.XLOOKUP(Table1[[#This Row],[Product_ID]],[1]!Table1[Product_ID],[1]!Table1[Cost])</f>
        <v>865.2</v>
      </c>
      <c r="I3192">
        <v>3</v>
      </c>
      <c r="J3192">
        <v>5</v>
      </c>
      <c r="K3192">
        <f>Table1[[#This Row],[Quantity]]*Table1[[#This Row],[Unit_Price]]</f>
        <v>3708</v>
      </c>
      <c r="L3192">
        <f>Table1[[#This Row],[Quantity]]*Table1[[#This Row],[Cost]]</f>
        <v>2595.6000000000004</v>
      </c>
      <c r="M3192">
        <f>Table1[[#This Row],[Sales]]-Table1[[#This Row],[Total_Cost]]</f>
        <v>1112.3999999999996</v>
      </c>
      <c r="N3192" s="1">
        <f>Table1[[#This Row],[Profit]]/Table1[[#This Row],[Sales]]</f>
        <v>0.29999999999999988</v>
      </c>
      <c r="O3192" t="str">
        <f>TEXT(Table1[[#This Row],[Order_Date]],"mmmm")</f>
        <v>November</v>
      </c>
      <c r="P3192">
        <f>YEAR(Table1[[#This Row],[Order_Date]])</f>
        <v>2024</v>
      </c>
      <c r="Q3192" t="str">
        <f>"Q"&amp;ROUNDUP(MONTH(Table1[[#This Row],[Order_Date]])/3,0)</f>
        <v>Q4</v>
      </c>
    </row>
    <row r="3193" spans="1:17" x14ac:dyDescent="0.25">
      <c r="A3193" t="s">
        <v>4973</v>
      </c>
      <c r="B3193" t="s">
        <v>636</v>
      </c>
      <c r="C3193" t="s">
        <v>114</v>
      </c>
      <c r="D3193" t="s">
        <v>139</v>
      </c>
      <c r="E3193" t="str">
        <f>_xlfn.XLOOKUP(Table1[[#This Row],[Product_ID]],[1]!Table1[Product_ID],[1]!Table1[Product_Name])</f>
        <v>Clothing Product 53</v>
      </c>
      <c r="F3193" t="str">
        <f>_xlfn.XLOOKUP(Table1[[#This Row],[Product_ID]],[1]!Table1[Product_ID],[1]!Table1[Category])</f>
        <v>Clothing</v>
      </c>
      <c r="G3193">
        <f>_xlfn.XLOOKUP(Table1[[#This Row],[Product_ID]],[1]!Table1[Product_ID],[1]!Table1[Unit_Price])</f>
        <v>641</v>
      </c>
      <c r="H3193">
        <f>_xlfn.XLOOKUP(Table1[[#This Row],[Product_ID]],[1]!Table1[Product_ID],[1]!Table1[Cost])</f>
        <v>384.6</v>
      </c>
      <c r="I3193">
        <v>1</v>
      </c>
      <c r="J3193">
        <v>5</v>
      </c>
      <c r="K3193">
        <f>Table1[[#This Row],[Quantity]]*Table1[[#This Row],[Unit_Price]]</f>
        <v>641</v>
      </c>
      <c r="L3193">
        <f>Table1[[#This Row],[Quantity]]*Table1[[#This Row],[Cost]]</f>
        <v>384.6</v>
      </c>
      <c r="M3193">
        <f>Table1[[#This Row],[Sales]]-Table1[[#This Row],[Total_Cost]]</f>
        <v>256.39999999999998</v>
      </c>
      <c r="N3193" s="1">
        <f>Table1[[#This Row],[Profit]]/Table1[[#This Row],[Sales]]</f>
        <v>0.39999999999999997</v>
      </c>
      <c r="O3193" t="str">
        <f>TEXT(Table1[[#This Row],[Order_Date]],"mmmm")</f>
        <v>November</v>
      </c>
      <c r="P3193">
        <f>YEAR(Table1[[#This Row],[Order_Date]])</f>
        <v>2025</v>
      </c>
      <c r="Q3193" t="str">
        <f>"Q"&amp;ROUNDUP(MONTH(Table1[[#This Row],[Order_Date]])/3,0)</f>
        <v>Q4</v>
      </c>
    </row>
    <row r="3194" spans="1:17" x14ac:dyDescent="0.25">
      <c r="A3194" t="s">
        <v>4974</v>
      </c>
      <c r="B3194" t="s">
        <v>941</v>
      </c>
      <c r="C3194" t="s">
        <v>2568</v>
      </c>
      <c r="D3194" t="s">
        <v>654</v>
      </c>
      <c r="E3194" t="str">
        <f>_xlfn.XLOOKUP(Table1[[#This Row],[Product_ID]],[1]!Table1[Product_ID],[1]!Table1[Product_Name])</f>
        <v>Sports Product 40</v>
      </c>
      <c r="F3194" t="str">
        <f>_xlfn.XLOOKUP(Table1[[#This Row],[Product_ID]],[1]!Table1[Product_ID],[1]!Table1[Category])</f>
        <v>Sports</v>
      </c>
      <c r="G3194">
        <f>_xlfn.XLOOKUP(Table1[[#This Row],[Product_ID]],[1]!Table1[Product_ID],[1]!Table1[Unit_Price])</f>
        <v>6724</v>
      </c>
      <c r="H3194">
        <f>_xlfn.XLOOKUP(Table1[[#This Row],[Product_ID]],[1]!Table1[Product_ID],[1]!Table1[Cost])</f>
        <v>4034.4</v>
      </c>
      <c r="I3194">
        <v>1</v>
      </c>
      <c r="J3194">
        <v>20</v>
      </c>
      <c r="K3194">
        <f>Table1[[#This Row],[Quantity]]*Table1[[#This Row],[Unit_Price]]</f>
        <v>6724</v>
      </c>
      <c r="L3194">
        <f>Table1[[#This Row],[Quantity]]*Table1[[#This Row],[Cost]]</f>
        <v>4034.4</v>
      </c>
      <c r="M3194">
        <f>Table1[[#This Row],[Sales]]-Table1[[#This Row],[Total_Cost]]</f>
        <v>2689.6</v>
      </c>
      <c r="N3194" s="1">
        <f>Table1[[#This Row],[Profit]]/Table1[[#This Row],[Sales]]</f>
        <v>0.39999999999999997</v>
      </c>
      <c r="O3194" t="str">
        <f>TEXT(Table1[[#This Row],[Order_Date]],"mmmm")</f>
        <v>July</v>
      </c>
      <c r="P3194">
        <f>YEAR(Table1[[#This Row],[Order_Date]])</f>
        <v>2024</v>
      </c>
      <c r="Q3194" t="str">
        <f>"Q"&amp;ROUNDUP(MONTH(Table1[[#This Row],[Order_Date]])/3,0)</f>
        <v>Q3</v>
      </c>
    </row>
    <row r="3195" spans="1:17" x14ac:dyDescent="0.25">
      <c r="A3195" t="s">
        <v>4975</v>
      </c>
      <c r="B3195" t="s">
        <v>2369</v>
      </c>
      <c r="C3195" t="s">
        <v>4976</v>
      </c>
      <c r="D3195" t="s">
        <v>33</v>
      </c>
      <c r="E3195" t="str">
        <f>_xlfn.XLOOKUP(Table1[[#This Row],[Product_ID]],[1]!Table1[Product_ID],[1]!Table1[Product_Name])</f>
        <v>Sports Product 88</v>
      </c>
      <c r="F3195" t="str">
        <f>_xlfn.XLOOKUP(Table1[[#This Row],[Product_ID]],[1]!Table1[Product_ID],[1]!Table1[Category])</f>
        <v>Sports</v>
      </c>
      <c r="G3195">
        <f>_xlfn.XLOOKUP(Table1[[#This Row],[Product_ID]],[1]!Table1[Product_ID],[1]!Table1[Unit_Price])</f>
        <v>11542</v>
      </c>
      <c r="H3195">
        <f>_xlfn.XLOOKUP(Table1[[#This Row],[Product_ID]],[1]!Table1[Product_ID],[1]!Table1[Cost])</f>
        <v>6925.2</v>
      </c>
      <c r="I3195">
        <v>2</v>
      </c>
      <c r="J3195">
        <v>10</v>
      </c>
      <c r="K3195">
        <f>Table1[[#This Row],[Quantity]]*Table1[[#This Row],[Unit_Price]]</f>
        <v>23084</v>
      </c>
      <c r="L3195">
        <f>Table1[[#This Row],[Quantity]]*Table1[[#This Row],[Cost]]</f>
        <v>13850.4</v>
      </c>
      <c r="M3195">
        <f>Table1[[#This Row],[Sales]]-Table1[[#This Row],[Total_Cost]]</f>
        <v>9233.6</v>
      </c>
      <c r="N3195" s="1">
        <f>Table1[[#This Row],[Profit]]/Table1[[#This Row],[Sales]]</f>
        <v>0.4</v>
      </c>
      <c r="O3195" t="str">
        <f>TEXT(Table1[[#This Row],[Order_Date]],"mmmm")</f>
        <v>October</v>
      </c>
      <c r="P3195">
        <f>YEAR(Table1[[#This Row],[Order_Date]])</f>
        <v>2025</v>
      </c>
      <c r="Q3195" t="str">
        <f>"Q"&amp;ROUNDUP(MONTH(Table1[[#This Row],[Order_Date]])/3,0)</f>
        <v>Q4</v>
      </c>
    </row>
    <row r="3196" spans="1:17" x14ac:dyDescent="0.25">
      <c r="A3196" t="s">
        <v>4977</v>
      </c>
      <c r="B3196" t="s">
        <v>1287</v>
      </c>
      <c r="C3196" t="s">
        <v>1461</v>
      </c>
      <c r="D3196" t="s">
        <v>119</v>
      </c>
      <c r="E3196" t="str">
        <f>_xlfn.XLOOKUP(Table1[[#This Row],[Product_ID]],[1]!Table1[Product_ID],[1]!Table1[Product_Name])</f>
        <v>Electronics Product 56</v>
      </c>
      <c r="F3196" t="str">
        <f>_xlfn.XLOOKUP(Table1[[#This Row],[Product_ID]],[1]!Table1[Product_ID],[1]!Table1[Category])</f>
        <v>Electronics</v>
      </c>
      <c r="G3196">
        <f>_xlfn.XLOOKUP(Table1[[#This Row],[Product_ID]],[1]!Table1[Product_ID],[1]!Table1[Unit_Price])</f>
        <v>18900</v>
      </c>
      <c r="H3196">
        <f>_xlfn.XLOOKUP(Table1[[#This Row],[Product_ID]],[1]!Table1[Product_ID],[1]!Table1[Cost])</f>
        <v>9450</v>
      </c>
      <c r="I3196">
        <v>4</v>
      </c>
      <c r="J3196">
        <v>10</v>
      </c>
      <c r="K3196">
        <f>Table1[[#This Row],[Quantity]]*Table1[[#This Row],[Unit_Price]]</f>
        <v>75600</v>
      </c>
      <c r="L3196">
        <f>Table1[[#This Row],[Quantity]]*Table1[[#This Row],[Cost]]</f>
        <v>37800</v>
      </c>
      <c r="M3196">
        <f>Table1[[#This Row],[Sales]]-Table1[[#This Row],[Total_Cost]]</f>
        <v>37800</v>
      </c>
      <c r="N3196" s="1">
        <f>Table1[[#This Row],[Profit]]/Table1[[#This Row],[Sales]]</f>
        <v>0.5</v>
      </c>
      <c r="O3196" t="str">
        <f>TEXT(Table1[[#This Row],[Order_Date]],"mmmm")</f>
        <v>August</v>
      </c>
      <c r="P3196">
        <f>YEAR(Table1[[#This Row],[Order_Date]])</f>
        <v>2024</v>
      </c>
      <c r="Q3196" t="str">
        <f>"Q"&amp;ROUNDUP(MONTH(Table1[[#This Row],[Order_Date]])/3,0)</f>
        <v>Q3</v>
      </c>
    </row>
    <row r="3197" spans="1:17" x14ac:dyDescent="0.25">
      <c r="A3197" t="s">
        <v>4978</v>
      </c>
      <c r="B3197" t="s">
        <v>965</v>
      </c>
      <c r="C3197" t="s">
        <v>1486</v>
      </c>
      <c r="D3197" t="s">
        <v>394</v>
      </c>
      <c r="E3197" t="str">
        <f>_xlfn.XLOOKUP(Table1[[#This Row],[Product_ID]],[1]!Table1[Product_ID],[1]!Table1[Product_Name])</f>
        <v>Electronics Product 45</v>
      </c>
      <c r="F3197" t="str">
        <f>_xlfn.XLOOKUP(Table1[[#This Row],[Product_ID]],[1]!Table1[Product_ID],[1]!Table1[Category])</f>
        <v>Electronics</v>
      </c>
      <c r="G3197">
        <f>_xlfn.XLOOKUP(Table1[[#This Row],[Product_ID]],[1]!Table1[Product_ID],[1]!Table1[Unit_Price])</f>
        <v>31300</v>
      </c>
      <c r="H3197">
        <f>_xlfn.XLOOKUP(Table1[[#This Row],[Product_ID]],[1]!Table1[Product_ID],[1]!Table1[Cost])</f>
        <v>18780</v>
      </c>
      <c r="I3197">
        <v>1</v>
      </c>
      <c r="J3197">
        <v>10</v>
      </c>
      <c r="K3197">
        <f>Table1[[#This Row],[Quantity]]*Table1[[#This Row],[Unit_Price]]</f>
        <v>31300</v>
      </c>
      <c r="L3197">
        <f>Table1[[#This Row],[Quantity]]*Table1[[#This Row],[Cost]]</f>
        <v>18780</v>
      </c>
      <c r="M3197">
        <f>Table1[[#This Row],[Sales]]-Table1[[#This Row],[Total_Cost]]</f>
        <v>12520</v>
      </c>
      <c r="N3197" s="1">
        <f>Table1[[#This Row],[Profit]]/Table1[[#This Row],[Sales]]</f>
        <v>0.4</v>
      </c>
      <c r="O3197" t="str">
        <f>TEXT(Table1[[#This Row],[Order_Date]],"mmmm")</f>
        <v>May</v>
      </c>
      <c r="P3197">
        <f>YEAR(Table1[[#This Row],[Order_Date]])</f>
        <v>2025</v>
      </c>
      <c r="Q3197" t="str">
        <f>"Q"&amp;ROUNDUP(MONTH(Table1[[#This Row],[Order_Date]])/3,0)</f>
        <v>Q2</v>
      </c>
    </row>
    <row r="3198" spans="1:17" x14ac:dyDescent="0.25">
      <c r="A3198" t="s">
        <v>4979</v>
      </c>
      <c r="B3198" t="s">
        <v>544</v>
      </c>
      <c r="C3198" t="s">
        <v>4980</v>
      </c>
      <c r="D3198" t="s">
        <v>753</v>
      </c>
      <c r="E3198" t="str">
        <f>_xlfn.XLOOKUP(Table1[[#This Row],[Product_ID]],[1]!Table1[Product_ID],[1]!Table1[Product_Name])</f>
        <v>Beauty Product 73</v>
      </c>
      <c r="F3198" t="str">
        <f>_xlfn.XLOOKUP(Table1[[#This Row],[Product_ID]],[1]!Table1[Product_ID],[1]!Table1[Category])</f>
        <v>Beauty</v>
      </c>
      <c r="G3198">
        <f>_xlfn.XLOOKUP(Table1[[#This Row],[Product_ID]],[1]!Table1[Product_ID],[1]!Table1[Unit_Price])</f>
        <v>626</v>
      </c>
      <c r="H3198">
        <f>_xlfn.XLOOKUP(Table1[[#This Row],[Product_ID]],[1]!Table1[Product_ID],[1]!Table1[Cost])</f>
        <v>438.2</v>
      </c>
      <c r="I3198">
        <v>5</v>
      </c>
      <c r="J3198">
        <v>5</v>
      </c>
      <c r="K3198">
        <f>Table1[[#This Row],[Quantity]]*Table1[[#This Row],[Unit_Price]]</f>
        <v>3130</v>
      </c>
      <c r="L3198">
        <f>Table1[[#This Row],[Quantity]]*Table1[[#This Row],[Cost]]</f>
        <v>2191</v>
      </c>
      <c r="M3198">
        <f>Table1[[#This Row],[Sales]]-Table1[[#This Row],[Total_Cost]]</f>
        <v>939</v>
      </c>
      <c r="N3198" s="1">
        <f>Table1[[#This Row],[Profit]]/Table1[[#This Row],[Sales]]</f>
        <v>0.3</v>
      </c>
      <c r="O3198" t="str">
        <f>TEXT(Table1[[#This Row],[Order_Date]],"mmmm")</f>
        <v>March</v>
      </c>
      <c r="P3198">
        <f>YEAR(Table1[[#This Row],[Order_Date]])</f>
        <v>2024</v>
      </c>
      <c r="Q3198" t="str">
        <f>"Q"&amp;ROUNDUP(MONTH(Table1[[#This Row],[Order_Date]])/3,0)</f>
        <v>Q1</v>
      </c>
    </row>
    <row r="3199" spans="1:17" x14ac:dyDescent="0.25">
      <c r="A3199" t="s">
        <v>4981</v>
      </c>
      <c r="B3199" t="s">
        <v>2434</v>
      </c>
      <c r="C3199" t="s">
        <v>2132</v>
      </c>
      <c r="D3199" t="s">
        <v>908</v>
      </c>
      <c r="E3199" t="str">
        <f>_xlfn.XLOOKUP(Table1[[#This Row],[Product_ID]],[1]!Table1[Product_ID],[1]!Table1[Product_Name])</f>
        <v>Beauty Product 41</v>
      </c>
      <c r="F3199" t="str">
        <f>_xlfn.XLOOKUP(Table1[[#This Row],[Product_ID]],[1]!Table1[Product_ID],[1]!Table1[Category])</f>
        <v>Beauty</v>
      </c>
      <c r="G3199">
        <f>_xlfn.XLOOKUP(Table1[[#This Row],[Product_ID]],[1]!Table1[Product_ID],[1]!Table1[Unit_Price])</f>
        <v>2433</v>
      </c>
      <c r="H3199">
        <f>_xlfn.XLOOKUP(Table1[[#This Row],[Product_ID]],[1]!Table1[Product_ID],[1]!Table1[Cost])</f>
        <v>1216.5</v>
      </c>
      <c r="I3199">
        <v>5</v>
      </c>
      <c r="J3199">
        <v>15</v>
      </c>
      <c r="K3199">
        <f>Table1[[#This Row],[Quantity]]*Table1[[#This Row],[Unit_Price]]</f>
        <v>12165</v>
      </c>
      <c r="L3199">
        <f>Table1[[#This Row],[Quantity]]*Table1[[#This Row],[Cost]]</f>
        <v>6082.5</v>
      </c>
      <c r="M3199">
        <f>Table1[[#This Row],[Sales]]-Table1[[#This Row],[Total_Cost]]</f>
        <v>6082.5</v>
      </c>
      <c r="N3199" s="1">
        <f>Table1[[#This Row],[Profit]]/Table1[[#This Row],[Sales]]</f>
        <v>0.5</v>
      </c>
      <c r="O3199" t="str">
        <f>TEXT(Table1[[#This Row],[Order_Date]],"mmmm")</f>
        <v>November</v>
      </c>
      <c r="P3199">
        <f>YEAR(Table1[[#This Row],[Order_Date]])</f>
        <v>2025</v>
      </c>
      <c r="Q3199" t="str">
        <f>"Q"&amp;ROUNDUP(MONTH(Table1[[#This Row],[Order_Date]])/3,0)</f>
        <v>Q4</v>
      </c>
    </row>
    <row r="3200" spans="1:17" x14ac:dyDescent="0.25">
      <c r="A3200" t="s">
        <v>4982</v>
      </c>
      <c r="B3200" t="s">
        <v>2015</v>
      </c>
      <c r="C3200" t="s">
        <v>725</v>
      </c>
      <c r="D3200" t="s">
        <v>189</v>
      </c>
      <c r="E3200" t="str">
        <f>_xlfn.XLOOKUP(Table1[[#This Row],[Product_ID]],[1]!Table1[Product_ID],[1]!Table1[Product_Name])</f>
        <v>Home &amp; Kitchen Product 79</v>
      </c>
      <c r="F3200" t="str">
        <f>_xlfn.XLOOKUP(Table1[[#This Row],[Product_ID]],[1]!Table1[Product_ID],[1]!Table1[Category])</f>
        <v>Home &amp; Kitchen</v>
      </c>
      <c r="G3200">
        <f>_xlfn.XLOOKUP(Table1[[#This Row],[Product_ID]],[1]!Table1[Product_ID],[1]!Table1[Unit_Price])</f>
        <v>10900</v>
      </c>
      <c r="H3200">
        <f>_xlfn.XLOOKUP(Table1[[#This Row],[Product_ID]],[1]!Table1[Product_ID],[1]!Table1[Cost])</f>
        <v>5450</v>
      </c>
      <c r="I3200">
        <v>1</v>
      </c>
      <c r="J3200">
        <v>5</v>
      </c>
      <c r="K3200">
        <f>Table1[[#This Row],[Quantity]]*Table1[[#This Row],[Unit_Price]]</f>
        <v>10900</v>
      </c>
      <c r="L3200">
        <f>Table1[[#This Row],[Quantity]]*Table1[[#This Row],[Cost]]</f>
        <v>5450</v>
      </c>
      <c r="M3200">
        <f>Table1[[#This Row],[Sales]]-Table1[[#This Row],[Total_Cost]]</f>
        <v>5450</v>
      </c>
      <c r="N3200" s="1">
        <f>Table1[[#This Row],[Profit]]/Table1[[#This Row],[Sales]]</f>
        <v>0.5</v>
      </c>
      <c r="O3200" t="str">
        <f>TEXT(Table1[[#This Row],[Order_Date]],"mmmm")</f>
        <v>April</v>
      </c>
      <c r="P3200">
        <f>YEAR(Table1[[#This Row],[Order_Date]])</f>
        <v>2024</v>
      </c>
      <c r="Q3200" t="str">
        <f>"Q"&amp;ROUNDUP(MONTH(Table1[[#This Row],[Order_Date]])/3,0)</f>
        <v>Q2</v>
      </c>
    </row>
    <row r="3201" spans="1:17" x14ac:dyDescent="0.25">
      <c r="A3201" t="s">
        <v>4983</v>
      </c>
      <c r="B3201" t="s">
        <v>1608</v>
      </c>
      <c r="C3201" t="s">
        <v>1593</v>
      </c>
      <c r="D3201" t="s">
        <v>81</v>
      </c>
      <c r="E3201" t="str">
        <f>_xlfn.XLOOKUP(Table1[[#This Row],[Product_ID]],[1]!Table1[Product_ID],[1]!Table1[Product_Name])</f>
        <v>Beauty Product 4</v>
      </c>
      <c r="F3201" t="str">
        <f>_xlfn.XLOOKUP(Table1[[#This Row],[Product_ID]],[1]!Table1[Product_ID],[1]!Table1[Category])</f>
        <v>Beauty</v>
      </c>
      <c r="G3201">
        <f>_xlfn.XLOOKUP(Table1[[#This Row],[Product_ID]],[1]!Table1[Product_ID],[1]!Table1[Unit_Price])</f>
        <v>591</v>
      </c>
      <c r="H3201">
        <f>_xlfn.XLOOKUP(Table1[[#This Row],[Product_ID]],[1]!Table1[Product_ID],[1]!Table1[Cost])</f>
        <v>354.6</v>
      </c>
      <c r="I3201">
        <v>5</v>
      </c>
      <c r="J3201">
        <v>20</v>
      </c>
      <c r="K3201">
        <f>Table1[[#This Row],[Quantity]]*Table1[[#This Row],[Unit_Price]]</f>
        <v>2955</v>
      </c>
      <c r="L3201">
        <f>Table1[[#This Row],[Quantity]]*Table1[[#This Row],[Cost]]</f>
        <v>1773</v>
      </c>
      <c r="M3201">
        <f>Table1[[#This Row],[Sales]]-Table1[[#This Row],[Total_Cost]]</f>
        <v>1182</v>
      </c>
      <c r="N3201" s="1">
        <f>Table1[[#This Row],[Profit]]/Table1[[#This Row],[Sales]]</f>
        <v>0.4</v>
      </c>
      <c r="O3201" t="str">
        <f>TEXT(Table1[[#This Row],[Order_Date]],"mmmm")</f>
        <v>March</v>
      </c>
      <c r="P3201">
        <f>YEAR(Table1[[#This Row],[Order_Date]])</f>
        <v>2024</v>
      </c>
      <c r="Q3201" t="str">
        <f>"Q"&amp;ROUNDUP(MONTH(Table1[[#This Row],[Order_Date]])/3,0)</f>
        <v>Q1</v>
      </c>
    </row>
    <row r="3202" spans="1:17" x14ac:dyDescent="0.25">
      <c r="A3202" t="s">
        <v>4984</v>
      </c>
      <c r="B3202" t="s">
        <v>3332</v>
      </c>
      <c r="C3202" t="s">
        <v>2380</v>
      </c>
      <c r="D3202" t="s">
        <v>570</v>
      </c>
      <c r="E3202" t="str">
        <f>_xlfn.XLOOKUP(Table1[[#This Row],[Product_ID]],[1]!Table1[Product_ID],[1]!Table1[Product_Name])</f>
        <v>Electronics Product 87</v>
      </c>
      <c r="F3202" t="str">
        <f>_xlfn.XLOOKUP(Table1[[#This Row],[Product_ID]],[1]!Table1[Product_ID],[1]!Table1[Category])</f>
        <v>Electronics</v>
      </c>
      <c r="G3202">
        <f>_xlfn.XLOOKUP(Table1[[#This Row],[Product_ID]],[1]!Table1[Product_ID],[1]!Table1[Unit_Price])</f>
        <v>25216</v>
      </c>
      <c r="H3202">
        <f>_xlfn.XLOOKUP(Table1[[#This Row],[Product_ID]],[1]!Table1[Product_ID],[1]!Table1[Cost])</f>
        <v>17651.2</v>
      </c>
      <c r="I3202">
        <v>1</v>
      </c>
      <c r="J3202">
        <v>5</v>
      </c>
      <c r="K3202">
        <f>Table1[[#This Row],[Quantity]]*Table1[[#This Row],[Unit_Price]]</f>
        <v>25216</v>
      </c>
      <c r="L3202">
        <f>Table1[[#This Row],[Quantity]]*Table1[[#This Row],[Cost]]</f>
        <v>17651.2</v>
      </c>
      <c r="M3202">
        <f>Table1[[#This Row],[Sales]]-Table1[[#This Row],[Total_Cost]]</f>
        <v>7564.7999999999993</v>
      </c>
      <c r="N3202" s="1">
        <f>Table1[[#This Row],[Profit]]/Table1[[#This Row],[Sales]]</f>
        <v>0.3</v>
      </c>
      <c r="O3202" t="str">
        <f>TEXT(Table1[[#This Row],[Order_Date]],"mmmm")</f>
        <v>April</v>
      </c>
      <c r="P3202">
        <f>YEAR(Table1[[#This Row],[Order_Date]])</f>
        <v>2025</v>
      </c>
      <c r="Q3202" t="str">
        <f>"Q"&amp;ROUNDUP(MONTH(Table1[[#This Row],[Order_Date]])/3,0)</f>
        <v>Q2</v>
      </c>
    </row>
    <row r="3203" spans="1:17" x14ac:dyDescent="0.25">
      <c r="A3203" t="s">
        <v>4985</v>
      </c>
      <c r="B3203" t="s">
        <v>866</v>
      </c>
      <c r="C3203" t="s">
        <v>4398</v>
      </c>
      <c r="D3203" t="s">
        <v>502</v>
      </c>
      <c r="E3203" t="str">
        <f>_xlfn.XLOOKUP(Table1[[#This Row],[Product_ID]],[1]!Table1[Product_ID],[1]!Table1[Product_Name])</f>
        <v>Beauty Product 42</v>
      </c>
      <c r="F3203" t="str">
        <f>_xlfn.XLOOKUP(Table1[[#This Row],[Product_ID]],[1]!Table1[Product_ID],[1]!Table1[Category])</f>
        <v>Beauty</v>
      </c>
      <c r="G3203">
        <f>_xlfn.XLOOKUP(Table1[[#This Row],[Product_ID]],[1]!Table1[Product_ID],[1]!Table1[Unit_Price])</f>
        <v>2758</v>
      </c>
      <c r="H3203">
        <f>_xlfn.XLOOKUP(Table1[[#This Row],[Product_ID]],[1]!Table1[Product_ID],[1]!Table1[Cost])</f>
        <v>1379</v>
      </c>
      <c r="I3203">
        <v>1</v>
      </c>
      <c r="J3203">
        <v>0</v>
      </c>
      <c r="K3203">
        <f>Table1[[#This Row],[Quantity]]*Table1[[#This Row],[Unit_Price]]</f>
        <v>2758</v>
      </c>
      <c r="L3203">
        <f>Table1[[#This Row],[Quantity]]*Table1[[#This Row],[Cost]]</f>
        <v>1379</v>
      </c>
      <c r="M3203">
        <f>Table1[[#This Row],[Sales]]-Table1[[#This Row],[Total_Cost]]</f>
        <v>1379</v>
      </c>
      <c r="N3203" s="1">
        <f>Table1[[#This Row],[Profit]]/Table1[[#This Row],[Sales]]</f>
        <v>0.5</v>
      </c>
      <c r="O3203" t="str">
        <f>TEXT(Table1[[#This Row],[Order_Date]],"mmmm")</f>
        <v>June</v>
      </c>
      <c r="P3203">
        <f>YEAR(Table1[[#This Row],[Order_Date]])</f>
        <v>2024</v>
      </c>
      <c r="Q3203" t="str">
        <f>"Q"&amp;ROUNDUP(MONTH(Table1[[#This Row],[Order_Date]])/3,0)</f>
        <v>Q2</v>
      </c>
    </row>
    <row r="3204" spans="1:17" x14ac:dyDescent="0.25">
      <c r="A3204" t="s">
        <v>4986</v>
      </c>
      <c r="B3204" t="s">
        <v>2406</v>
      </c>
      <c r="C3204" t="s">
        <v>3924</v>
      </c>
      <c r="D3204" t="s">
        <v>563</v>
      </c>
      <c r="E3204" t="str">
        <f>_xlfn.XLOOKUP(Table1[[#This Row],[Product_ID]],[1]!Table1[Product_ID],[1]!Table1[Product_Name])</f>
        <v>Beauty Product 60</v>
      </c>
      <c r="F3204" t="str">
        <f>_xlfn.XLOOKUP(Table1[[#This Row],[Product_ID]],[1]!Table1[Product_ID],[1]!Table1[Category])</f>
        <v>Beauty</v>
      </c>
      <c r="G3204">
        <f>_xlfn.XLOOKUP(Table1[[#This Row],[Product_ID]],[1]!Table1[Product_ID],[1]!Table1[Unit_Price])</f>
        <v>758</v>
      </c>
      <c r="H3204">
        <f>_xlfn.XLOOKUP(Table1[[#This Row],[Product_ID]],[1]!Table1[Product_ID],[1]!Table1[Cost])</f>
        <v>530.6</v>
      </c>
      <c r="I3204">
        <v>3</v>
      </c>
      <c r="J3204">
        <v>10</v>
      </c>
      <c r="K3204">
        <f>Table1[[#This Row],[Quantity]]*Table1[[#This Row],[Unit_Price]]</f>
        <v>2274</v>
      </c>
      <c r="L3204">
        <f>Table1[[#This Row],[Quantity]]*Table1[[#This Row],[Cost]]</f>
        <v>1591.8000000000002</v>
      </c>
      <c r="M3204">
        <f>Table1[[#This Row],[Sales]]-Table1[[#This Row],[Total_Cost]]</f>
        <v>682.19999999999982</v>
      </c>
      <c r="N3204" s="1">
        <f>Table1[[#This Row],[Profit]]/Table1[[#This Row],[Sales]]</f>
        <v>0.29999999999999993</v>
      </c>
      <c r="O3204" t="str">
        <f>TEXT(Table1[[#This Row],[Order_Date]],"mmmm")</f>
        <v>June</v>
      </c>
      <c r="P3204">
        <f>YEAR(Table1[[#This Row],[Order_Date]])</f>
        <v>2024</v>
      </c>
      <c r="Q3204" t="str">
        <f>"Q"&amp;ROUNDUP(MONTH(Table1[[#This Row],[Order_Date]])/3,0)</f>
        <v>Q2</v>
      </c>
    </row>
    <row r="3205" spans="1:17" x14ac:dyDescent="0.25">
      <c r="A3205" t="s">
        <v>4987</v>
      </c>
      <c r="B3205" t="s">
        <v>162</v>
      </c>
      <c r="C3205" t="s">
        <v>40</v>
      </c>
      <c r="D3205" t="s">
        <v>9</v>
      </c>
      <c r="E3205" t="str">
        <f>_xlfn.XLOOKUP(Table1[[#This Row],[Product_ID]],[1]!Table1[Product_ID],[1]!Table1[Product_Name])</f>
        <v>Home &amp; Kitchen Product 10</v>
      </c>
      <c r="F3205" t="str">
        <f>_xlfn.XLOOKUP(Table1[[#This Row],[Product_ID]],[1]!Table1[Product_ID],[1]!Table1[Category])</f>
        <v>Home &amp; Kitchen</v>
      </c>
      <c r="G3205">
        <f>_xlfn.XLOOKUP(Table1[[#This Row],[Product_ID]],[1]!Table1[Product_ID],[1]!Table1[Unit_Price])</f>
        <v>10936</v>
      </c>
      <c r="H3205">
        <f>_xlfn.XLOOKUP(Table1[[#This Row],[Product_ID]],[1]!Table1[Product_ID],[1]!Table1[Cost])</f>
        <v>6561.6</v>
      </c>
      <c r="I3205">
        <v>3</v>
      </c>
      <c r="J3205">
        <v>0</v>
      </c>
      <c r="K3205">
        <f>Table1[[#This Row],[Quantity]]*Table1[[#This Row],[Unit_Price]]</f>
        <v>32808</v>
      </c>
      <c r="L3205">
        <f>Table1[[#This Row],[Quantity]]*Table1[[#This Row],[Cost]]</f>
        <v>19684.800000000003</v>
      </c>
      <c r="M3205">
        <f>Table1[[#This Row],[Sales]]-Table1[[#This Row],[Total_Cost]]</f>
        <v>13123.199999999997</v>
      </c>
      <c r="N3205" s="1">
        <f>Table1[[#This Row],[Profit]]/Table1[[#This Row],[Sales]]</f>
        <v>0.39999999999999991</v>
      </c>
      <c r="O3205" t="str">
        <f>TEXT(Table1[[#This Row],[Order_Date]],"mmmm")</f>
        <v>April</v>
      </c>
      <c r="P3205">
        <f>YEAR(Table1[[#This Row],[Order_Date]])</f>
        <v>2024</v>
      </c>
      <c r="Q3205" t="str">
        <f>"Q"&amp;ROUNDUP(MONTH(Table1[[#This Row],[Order_Date]])/3,0)</f>
        <v>Q2</v>
      </c>
    </row>
    <row r="3206" spans="1:17" x14ac:dyDescent="0.25">
      <c r="A3206" t="s">
        <v>4988</v>
      </c>
      <c r="B3206" t="s">
        <v>1863</v>
      </c>
      <c r="C3206" t="s">
        <v>3125</v>
      </c>
      <c r="D3206" t="s">
        <v>77</v>
      </c>
      <c r="E3206" t="str">
        <f>_xlfn.XLOOKUP(Table1[[#This Row],[Product_ID]],[1]!Table1[Product_ID],[1]!Table1[Product_Name])</f>
        <v>Sports Product 83</v>
      </c>
      <c r="F3206" t="str">
        <f>_xlfn.XLOOKUP(Table1[[#This Row],[Product_ID]],[1]!Table1[Product_ID],[1]!Table1[Category])</f>
        <v>Sports</v>
      </c>
      <c r="G3206">
        <f>_xlfn.XLOOKUP(Table1[[#This Row],[Product_ID]],[1]!Table1[Product_ID],[1]!Table1[Unit_Price])</f>
        <v>5842</v>
      </c>
      <c r="H3206">
        <f>_xlfn.XLOOKUP(Table1[[#This Row],[Product_ID]],[1]!Table1[Product_ID],[1]!Table1[Cost])</f>
        <v>3505.2</v>
      </c>
      <c r="I3206">
        <v>1</v>
      </c>
      <c r="J3206">
        <v>5</v>
      </c>
      <c r="K3206">
        <f>Table1[[#This Row],[Quantity]]*Table1[[#This Row],[Unit_Price]]</f>
        <v>5842</v>
      </c>
      <c r="L3206">
        <f>Table1[[#This Row],[Quantity]]*Table1[[#This Row],[Cost]]</f>
        <v>3505.2</v>
      </c>
      <c r="M3206">
        <f>Table1[[#This Row],[Sales]]-Table1[[#This Row],[Total_Cost]]</f>
        <v>2336.8000000000002</v>
      </c>
      <c r="N3206" s="1">
        <f>Table1[[#This Row],[Profit]]/Table1[[#This Row],[Sales]]</f>
        <v>0.4</v>
      </c>
      <c r="O3206" t="str">
        <f>TEXT(Table1[[#This Row],[Order_Date]],"mmmm")</f>
        <v>August</v>
      </c>
      <c r="P3206">
        <f>YEAR(Table1[[#This Row],[Order_Date]])</f>
        <v>2024</v>
      </c>
      <c r="Q3206" t="str">
        <f>"Q"&amp;ROUNDUP(MONTH(Table1[[#This Row],[Order_Date]])/3,0)</f>
        <v>Q3</v>
      </c>
    </row>
    <row r="3207" spans="1:17" x14ac:dyDescent="0.25">
      <c r="A3207" t="s">
        <v>4989</v>
      </c>
      <c r="B3207" t="s">
        <v>3332</v>
      </c>
      <c r="C3207" t="s">
        <v>4163</v>
      </c>
      <c r="D3207" t="s">
        <v>454</v>
      </c>
      <c r="E3207" t="str">
        <f>_xlfn.XLOOKUP(Table1[[#This Row],[Product_ID]],[1]!Table1[Product_ID],[1]!Table1[Product_Name])</f>
        <v>Home &amp; Kitchen Product 94</v>
      </c>
      <c r="F3207" t="str">
        <f>_xlfn.XLOOKUP(Table1[[#This Row],[Product_ID]],[1]!Table1[Product_ID],[1]!Table1[Category])</f>
        <v>Home &amp; Kitchen</v>
      </c>
      <c r="G3207">
        <f>_xlfn.XLOOKUP(Table1[[#This Row],[Product_ID]],[1]!Table1[Product_ID],[1]!Table1[Unit_Price])</f>
        <v>13434</v>
      </c>
      <c r="H3207">
        <f>_xlfn.XLOOKUP(Table1[[#This Row],[Product_ID]],[1]!Table1[Product_ID],[1]!Table1[Cost])</f>
        <v>9403.7999999999993</v>
      </c>
      <c r="I3207">
        <v>5</v>
      </c>
      <c r="J3207">
        <v>0</v>
      </c>
      <c r="K3207">
        <f>Table1[[#This Row],[Quantity]]*Table1[[#This Row],[Unit_Price]]</f>
        <v>67170</v>
      </c>
      <c r="L3207">
        <f>Table1[[#This Row],[Quantity]]*Table1[[#This Row],[Cost]]</f>
        <v>47019</v>
      </c>
      <c r="M3207">
        <f>Table1[[#This Row],[Sales]]-Table1[[#This Row],[Total_Cost]]</f>
        <v>20151</v>
      </c>
      <c r="N3207" s="1">
        <f>Table1[[#This Row],[Profit]]/Table1[[#This Row],[Sales]]</f>
        <v>0.3</v>
      </c>
      <c r="O3207" t="str">
        <f>TEXT(Table1[[#This Row],[Order_Date]],"mmmm")</f>
        <v>April</v>
      </c>
      <c r="P3207">
        <f>YEAR(Table1[[#This Row],[Order_Date]])</f>
        <v>2025</v>
      </c>
      <c r="Q3207" t="str">
        <f>"Q"&amp;ROUNDUP(MONTH(Table1[[#This Row],[Order_Date]])/3,0)</f>
        <v>Q2</v>
      </c>
    </row>
    <row r="3208" spans="1:17" x14ac:dyDescent="0.25">
      <c r="A3208" t="s">
        <v>4990</v>
      </c>
      <c r="B3208" t="s">
        <v>19</v>
      </c>
      <c r="C3208" t="s">
        <v>3281</v>
      </c>
      <c r="D3208" t="s">
        <v>454</v>
      </c>
      <c r="E3208" t="str">
        <f>_xlfn.XLOOKUP(Table1[[#This Row],[Product_ID]],[1]!Table1[Product_ID],[1]!Table1[Product_Name])</f>
        <v>Home &amp; Kitchen Product 94</v>
      </c>
      <c r="F3208" t="str">
        <f>_xlfn.XLOOKUP(Table1[[#This Row],[Product_ID]],[1]!Table1[Product_ID],[1]!Table1[Category])</f>
        <v>Home &amp; Kitchen</v>
      </c>
      <c r="G3208">
        <f>_xlfn.XLOOKUP(Table1[[#This Row],[Product_ID]],[1]!Table1[Product_ID],[1]!Table1[Unit_Price])</f>
        <v>13434</v>
      </c>
      <c r="H3208">
        <f>_xlfn.XLOOKUP(Table1[[#This Row],[Product_ID]],[1]!Table1[Product_ID],[1]!Table1[Cost])</f>
        <v>9403.7999999999993</v>
      </c>
      <c r="I3208">
        <v>3</v>
      </c>
      <c r="J3208">
        <v>5</v>
      </c>
      <c r="K3208">
        <f>Table1[[#This Row],[Quantity]]*Table1[[#This Row],[Unit_Price]]</f>
        <v>40302</v>
      </c>
      <c r="L3208">
        <f>Table1[[#This Row],[Quantity]]*Table1[[#This Row],[Cost]]</f>
        <v>28211.399999999998</v>
      </c>
      <c r="M3208">
        <f>Table1[[#This Row],[Sales]]-Table1[[#This Row],[Total_Cost]]</f>
        <v>12090.600000000002</v>
      </c>
      <c r="N3208" s="1">
        <f>Table1[[#This Row],[Profit]]/Table1[[#This Row],[Sales]]</f>
        <v>0.30000000000000004</v>
      </c>
      <c r="O3208" t="str">
        <f>TEXT(Table1[[#This Row],[Order_Date]],"mmmm")</f>
        <v>August</v>
      </c>
      <c r="P3208">
        <f>YEAR(Table1[[#This Row],[Order_Date]])</f>
        <v>2024</v>
      </c>
      <c r="Q3208" t="str">
        <f>"Q"&amp;ROUNDUP(MONTH(Table1[[#This Row],[Order_Date]])/3,0)</f>
        <v>Q3</v>
      </c>
    </row>
    <row r="3209" spans="1:17" x14ac:dyDescent="0.25">
      <c r="A3209" t="s">
        <v>4991</v>
      </c>
      <c r="B3209" t="s">
        <v>1001</v>
      </c>
      <c r="C3209" t="s">
        <v>3229</v>
      </c>
      <c r="D3209" t="s">
        <v>563</v>
      </c>
      <c r="E3209" t="str">
        <f>_xlfn.XLOOKUP(Table1[[#This Row],[Product_ID]],[1]!Table1[Product_ID],[1]!Table1[Product_Name])</f>
        <v>Beauty Product 60</v>
      </c>
      <c r="F3209" t="str">
        <f>_xlfn.XLOOKUP(Table1[[#This Row],[Product_ID]],[1]!Table1[Product_ID],[1]!Table1[Category])</f>
        <v>Beauty</v>
      </c>
      <c r="G3209">
        <f>_xlfn.XLOOKUP(Table1[[#This Row],[Product_ID]],[1]!Table1[Product_ID],[1]!Table1[Unit_Price])</f>
        <v>758</v>
      </c>
      <c r="H3209">
        <f>_xlfn.XLOOKUP(Table1[[#This Row],[Product_ID]],[1]!Table1[Product_ID],[1]!Table1[Cost])</f>
        <v>530.6</v>
      </c>
      <c r="I3209">
        <v>1</v>
      </c>
      <c r="J3209">
        <v>5</v>
      </c>
      <c r="K3209">
        <f>Table1[[#This Row],[Quantity]]*Table1[[#This Row],[Unit_Price]]</f>
        <v>758</v>
      </c>
      <c r="L3209">
        <f>Table1[[#This Row],[Quantity]]*Table1[[#This Row],[Cost]]</f>
        <v>530.6</v>
      </c>
      <c r="M3209">
        <f>Table1[[#This Row],[Sales]]-Table1[[#This Row],[Total_Cost]]</f>
        <v>227.39999999999998</v>
      </c>
      <c r="N3209" s="1">
        <f>Table1[[#This Row],[Profit]]/Table1[[#This Row],[Sales]]</f>
        <v>0.3</v>
      </c>
      <c r="O3209" t="str">
        <f>TEXT(Table1[[#This Row],[Order_Date]],"mmmm")</f>
        <v>May</v>
      </c>
      <c r="P3209">
        <f>YEAR(Table1[[#This Row],[Order_Date]])</f>
        <v>2024</v>
      </c>
      <c r="Q3209" t="str">
        <f>"Q"&amp;ROUNDUP(MONTH(Table1[[#This Row],[Order_Date]])/3,0)</f>
        <v>Q2</v>
      </c>
    </row>
    <row r="3210" spans="1:17" x14ac:dyDescent="0.25">
      <c r="A3210" t="s">
        <v>4992</v>
      </c>
      <c r="B3210" t="s">
        <v>1689</v>
      </c>
      <c r="C3210" t="s">
        <v>4993</v>
      </c>
      <c r="D3210" t="s">
        <v>21</v>
      </c>
      <c r="E3210" t="str">
        <f>_xlfn.XLOOKUP(Table1[[#This Row],[Product_ID]],[1]!Table1[Product_ID],[1]!Table1[Product_Name])</f>
        <v>Electronics Product 77</v>
      </c>
      <c r="F3210" t="str">
        <f>_xlfn.XLOOKUP(Table1[[#This Row],[Product_ID]],[1]!Table1[Product_ID],[1]!Table1[Category])</f>
        <v>Electronics</v>
      </c>
      <c r="G3210">
        <f>_xlfn.XLOOKUP(Table1[[#This Row],[Product_ID]],[1]!Table1[Product_ID],[1]!Table1[Unit_Price])</f>
        <v>42787</v>
      </c>
      <c r="H3210">
        <f>_xlfn.XLOOKUP(Table1[[#This Row],[Product_ID]],[1]!Table1[Product_ID],[1]!Table1[Cost])</f>
        <v>29950.9</v>
      </c>
      <c r="I3210">
        <v>5</v>
      </c>
      <c r="J3210">
        <v>10</v>
      </c>
      <c r="K3210">
        <f>Table1[[#This Row],[Quantity]]*Table1[[#This Row],[Unit_Price]]</f>
        <v>213935</v>
      </c>
      <c r="L3210">
        <f>Table1[[#This Row],[Quantity]]*Table1[[#This Row],[Cost]]</f>
        <v>149754.5</v>
      </c>
      <c r="M3210">
        <f>Table1[[#This Row],[Sales]]-Table1[[#This Row],[Total_Cost]]</f>
        <v>64180.5</v>
      </c>
      <c r="N3210" s="1">
        <f>Table1[[#This Row],[Profit]]/Table1[[#This Row],[Sales]]</f>
        <v>0.3</v>
      </c>
      <c r="O3210" t="str">
        <f>TEXT(Table1[[#This Row],[Order_Date]],"mmmm")</f>
        <v>December</v>
      </c>
      <c r="P3210">
        <f>YEAR(Table1[[#This Row],[Order_Date]])</f>
        <v>2024</v>
      </c>
      <c r="Q3210" t="str">
        <f>"Q"&amp;ROUNDUP(MONTH(Table1[[#This Row],[Order_Date]])/3,0)</f>
        <v>Q4</v>
      </c>
    </row>
    <row r="3211" spans="1:17" x14ac:dyDescent="0.25">
      <c r="A3211" t="s">
        <v>4994</v>
      </c>
      <c r="B3211" t="s">
        <v>1942</v>
      </c>
      <c r="C3211" t="s">
        <v>1606</v>
      </c>
      <c r="D3211" t="s">
        <v>123</v>
      </c>
      <c r="E3211" t="str">
        <f>_xlfn.XLOOKUP(Table1[[#This Row],[Product_ID]],[1]!Table1[Product_ID],[1]!Table1[Product_Name])</f>
        <v>Electronics Product 99</v>
      </c>
      <c r="F3211" t="str">
        <f>_xlfn.XLOOKUP(Table1[[#This Row],[Product_ID]],[1]!Table1[Product_ID],[1]!Table1[Category])</f>
        <v>Electronics</v>
      </c>
      <c r="G3211">
        <f>_xlfn.XLOOKUP(Table1[[#This Row],[Product_ID]],[1]!Table1[Product_ID],[1]!Table1[Unit_Price])</f>
        <v>48012</v>
      </c>
      <c r="H3211">
        <f>_xlfn.XLOOKUP(Table1[[#This Row],[Product_ID]],[1]!Table1[Product_ID],[1]!Table1[Cost])</f>
        <v>24006</v>
      </c>
      <c r="I3211">
        <v>2</v>
      </c>
      <c r="J3211">
        <v>15</v>
      </c>
      <c r="K3211">
        <f>Table1[[#This Row],[Quantity]]*Table1[[#This Row],[Unit_Price]]</f>
        <v>96024</v>
      </c>
      <c r="L3211">
        <f>Table1[[#This Row],[Quantity]]*Table1[[#This Row],[Cost]]</f>
        <v>48012</v>
      </c>
      <c r="M3211">
        <f>Table1[[#This Row],[Sales]]-Table1[[#This Row],[Total_Cost]]</f>
        <v>48012</v>
      </c>
      <c r="N3211" s="1">
        <f>Table1[[#This Row],[Profit]]/Table1[[#This Row],[Sales]]</f>
        <v>0.5</v>
      </c>
      <c r="O3211" t="str">
        <f>TEXT(Table1[[#This Row],[Order_Date]],"mmmm")</f>
        <v>February</v>
      </c>
      <c r="P3211">
        <f>YEAR(Table1[[#This Row],[Order_Date]])</f>
        <v>2025</v>
      </c>
      <c r="Q3211" t="str">
        <f>"Q"&amp;ROUNDUP(MONTH(Table1[[#This Row],[Order_Date]])/3,0)</f>
        <v>Q1</v>
      </c>
    </row>
    <row r="3212" spans="1:17" x14ac:dyDescent="0.25">
      <c r="A3212" t="s">
        <v>4995</v>
      </c>
      <c r="B3212" t="s">
        <v>1234</v>
      </c>
      <c r="C3212" t="s">
        <v>1627</v>
      </c>
      <c r="D3212" t="s">
        <v>37</v>
      </c>
      <c r="E3212" t="str">
        <f>_xlfn.XLOOKUP(Table1[[#This Row],[Product_ID]],[1]!Table1[Product_ID],[1]!Table1[Product_Name])</f>
        <v>Home &amp; Kitchen Product 46</v>
      </c>
      <c r="F3212" t="str">
        <f>_xlfn.XLOOKUP(Table1[[#This Row],[Product_ID]],[1]!Table1[Product_ID],[1]!Table1[Category])</f>
        <v>Home &amp; Kitchen</v>
      </c>
      <c r="G3212">
        <f>_xlfn.XLOOKUP(Table1[[#This Row],[Product_ID]],[1]!Table1[Product_ID],[1]!Table1[Unit_Price])</f>
        <v>10604</v>
      </c>
      <c r="H3212">
        <f>_xlfn.XLOOKUP(Table1[[#This Row],[Product_ID]],[1]!Table1[Product_ID],[1]!Table1[Cost])</f>
        <v>5302</v>
      </c>
      <c r="I3212">
        <v>5</v>
      </c>
      <c r="J3212">
        <v>20</v>
      </c>
      <c r="K3212">
        <f>Table1[[#This Row],[Quantity]]*Table1[[#This Row],[Unit_Price]]</f>
        <v>53020</v>
      </c>
      <c r="L3212">
        <f>Table1[[#This Row],[Quantity]]*Table1[[#This Row],[Cost]]</f>
        <v>26510</v>
      </c>
      <c r="M3212">
        <f>Table1[[#This Row],[Sales]]-Table1[[#This Row],[Total_Cost]]</f>
        <v>26510</v>
      </c>
      <c r="N3212" s="1">
        <f>Table1[[#This Row],[Profit]]/Table1[[#This Row],[Sales]]</f>
        <v>0.5</v>
      </c>
      <c r="O3212" t="str">
        <f>TEXT(Table1[[#This Row],[Order_Date]],"mmmm")</f>
        <v>June</v>
      </c>
      <c r="P3212">
        <f>YEAR(Table1[[#This Row],[Order_Date]])</f>
        <v>2024</v>
      </c>
      <c r="Q3212" t="str">
        <f>"Q"&amp;ROUNDUP(MONTH(Table1[[#This Row],[Order_Date]])/3,0)</f>
        <v>Q2</v>
      </c>
    </row>
    <row r="3213" spans="1:17" x14ac:dyDescent="0.25">
      <c r="A3213" t="s">
        <v>4996</v>
      </c>
      <c r="B3213" t="s">
        <v>290</v>
      </c>
      <c r="C3213" t="s">
        <v>3265</v>
      </c>
      <c r="D3213" t="s">
        <v>45</v>
      </c>
      <c r="E3213" t="str">
        <f>_xlfn.XLOOKUP(Table1[[#This Row],[Product_ID]],[1]!Table1[Product_ID],[1]!Table1[Product_Name])</f>
        <v>Clothing Product 32</v>
      </c>
      <c r="F3213" t="str">
        <f>_xlfn.XLOOKUP(Table1[[#This Row],[Product_ID]],[1]!Table1[Product_ID],[1]!Table1[Category])</f>
        <v>Clothing</v>
      </c>
      <c r="G3213">
        <f>_xlfn.XLOOKUP(Table1[[#This Row],[Product_ID]],[1]!Table1[Product_ID],[1]!Table1[Unit_Price])</f>
        <v>3034</v>
      </c>
      <c r="H3213">
        <f>_xlfn.XLOOKUP(Table1[[#This Row],[Product_ID]],[1]!Table1[Product_ID],[1]!Table1[Cost])</f>
        <v>1820.4</v>
      </c>
      <c r="I3213">
        <v>1</v>
      </c>
      <c r="J3213">
        <v>0</v>
      </c>
      <c r="K3213">
        <f>Table1[[#This Row],[Quantity]]*Table1[[#This Row],[Unit_Price]]</f>
        <v>3034</v>
      </c>
      <c r="L3213">
        <f>Table1[[#This Row],[Quantity]]*Table1[[#This Row],[Cost]]</f>
        <v>1820.4</v>
      </c>
      <c r="M3213">
        <f>Table1[[#This Row],[Sales]]-Table1[[#This Row],[Total_Cost]]</f>
        <v>1213.5999999999999</v>
      </c>
      <c r="N3213" s="1">
        <f>Table1[[#This Row],[Profit]]/Table1[[#This Row],[Sales]]</f>
        <v>0.39999999999999997</v>
      </c>
      <c r="O3213" t="str">
        <f>TEXT(Table1[[#This Row],[Order_Date]],"mmmm")</f>
        <v>September</v>
      </c>
      <c r="P3213">
        <f>YEAR(Table1[[#This Row],[Order_Date]])</f>
        <v>2025</v>
      </c>
      <c r="Q3213" t="str">
        <f>"Q"&amp;ROUNDUP(MONTH(Table1[[#This Row],[Order_Date]])/3,0)</f>
        <v>Q3</v>
      </c>
    </row>
    <row r="3214" spans="1:17" x14ac:dyDescent="0.25">
      <c r="A3214" t="s">
        <v>4997</v>
      </c>
      <c r="B3214" t="s">
        <v>936</v>
      </c>
      <c r="C3214" t="s">
        <v>3281</v>
      </c>
      <c r="D3214" t="s">
        <v>244</v>
      </c>
      <c r="E3214" t="str">
        <f>_xlfn.XLOOKUP(Table1[[#This Row],[Product_ID]],[1]!Table1[Product_ID],[1]!Table1[Product_Name])</f>
        <v>Beauty Product 100</v>
      </c>
      <c r="F3214" t="str">
        <f>_xlfn.XLOOKUP(Table1[[#This Row],[Product_ID]],[1]!Table1[Product_ID],[1]!Table1[Category])</f>
        <v>Beauty</v>
      </c>
      <c r="G3214">
        <f>_xlfn.XLOOKUP(Table1[[#This Row],[Product_ID]],[1]!Table1[Product_ID],[1]!Table1[Unit_Price])</f>
        <v>2523</v>
      </c>
      <c r="H3214">
        <f>_xlfn.XLOOKUP(Table1[[#This Row],[Product_ID]],[1]!Table1[Product_ID],[1]!Table1[Cost])</f>
        <v>1766.1</v>
      </c>
      <c r="I3214">
        <v>2</v>
      </c>
      <c r="J3214">
        <v>0</v>
      </c>
      <c r="K3214">
        <f>Table1[[#This Row],[Quantity]]*Table1[[#This Row],[Unit_Price]]</f>
        <v>5046</v>
      </c>
      <c r="L3214">
        <f>Table1[[#This Row],[Quantity]]*Table1[[#This Row],[Cost]]</f>
        <v>3532.2</v>
      </c>
      <c r="M3214">
        <f>Table1[[#This Row],[Sales]]-Table1[[#This Row],[Total_Cost]]</f>
        <v>1513.8000000000002</v>
      </c>
      <c r="N3214" s="1">
        <f>Table1[[#This Row],[Profit]]/Table1[[#This Row],[Sales]]</f>
        <v>0.30000000000000004</v>
      </c>
      <c r="O3214" t="str">
        <f>TEXT(Table1[[#This Row],[Order_Date]],"mmmm")</f>
        <v>August</v>
      </c>
      <c r="P3214">
        <f>YEAR(Table1[[#This Row],[Order_Date]])</f>
        <v>2024</v>
      </c>
      <c r="Q3214" t="str">
        <f>"Q"&amp;ROUNDUP(MONTH(Table1[[#This Row],[Order_Date]])/3,0)</f>
        <v>Q3</v>
      </c>
    </row>
    <row r="3215" spans="1:17" x14ac:dyDescent="0.25">
      <c r="A3215" t="s">
        <v>4998</v>
      </c>
      <c r="B3215" t="s">
        <v>1986</v>
      </c>
      <c r="C3215" t="s">
        <v>219</v>
      </c>
      <c r="D3215" t="s">
        <v>67</v>
      </c>
      <c r="E3215" t="str">
        <f>_xlfn.XLOOKUP(Table1[[#This Row],[Product_ID]],[1]!Table1[Product_ID],[1]!Table1[Product_Name])</f>
        <v>Home &amp; Kitchen Product 12</v>
      </c>
      <c r="F3215" t="str">
        <f>_xlfn.XLOOKUP(Table1[[#This Row],[Product_ID]],[1]!Table1[Product_ID],[1]!Table1[Category])</f>
        <v>Home &amp; Kitchen</v>
      </c>
      <c r="G3215">
        <f>_xlfn.XLOOKUP(Table1[[#This Row],[Product_ID]],[1]!Table1[Product_ID],[1]!Table1[Unit_Price])</f>
        <v>1513</v>
      </c>
      <c r="H3215">
        <f>_xlfn.XLOOKUP(Table1[[#This Row],[Product_ID]],[1]!Table1[Product_ID],[1]!Table1[Cost])</f>
        <v>907.8</v>
      </c>
      <c r="I3215">
        <v>2</v>
      </c>
      <c r="J3215">
        <v>10</v>
      </c>
      <c r="K3215">
        <f>Table1[[#This Row],[Quantity]]*Table1[[#This Row],[Unit_Price]]</f>
        <v>3026</v>
      </c>
      <c r="L3215">
        <f>Table1[[#This Row],[Quantity]]*Table1[[#This Row],[Cost]]</f>
        <v>1815.6</v>
      </c>
      <c r="M3215">
        <f>Table1[[#This Row],[Sales]]-Table1[[#This Row],[Total_Cost]]</f>
        <v>1210.4000000000001</v>
      </c>
      <c r="N3215" s="1">
        <f>Table1[[#This Row],[Profit]]/Table1[[#This Row],[Sales]]</f>
        <v>0.4</v>
      </c>
      <c r="O3215" t="str">
        <f>TEXT(Table1[[#This Row],[Order_Date]],"mmmm")</f>
        <v>May</v>
      </c>
      <c r="P3215">
        <f>YEAR(Table1[[#This Row],[Order_Date]])</f>
        <v>2025</v>
      </c>
      <c r="Q3215" t="str">
        <f>"Q"&amp;ROUNDUP(MONTH(Table1[[#This Row],[Order_Date]])/3,0)</f>
        <v>Q2</v>
      </c>
    </row>
    <row r="3216" spans="1:17" x14ac:dyDescent="0.25">
      <c r="A3216" t="s">
        <v>4999</v>
      </c>
      <c r="B3216" t="s">
        <v>3899</v>
      </c>
      <c r="C3216" t="s">
        <v>338</v>
      </c>
      <c r="D3216" t="s">
        <v>21</v>
      </c>
      <c r="E3216" t="str">
        <f>_xlfn.XLOOKUP(Table1[[#This Row],[Product_ID]],[1]!Table1[Product_ID],[1]!Table1[Product_Name])</f>
        <v>Electronics Product 77</v>
      </c>
      <c r="F3216" t="str">
        <f>_xlfn.XLOOKUP(Table1[[#This Row],[Product_ID]],[1]!Table1[Product_ID],[1]!Table1[Category])</f>
        <v>Electronics</v>
      </c>
      <c r="G3216">
        <f>_xlfn.XLOOKUP(Table1[[#This Row],[Product_ID]],[1]!Table1[Product_ID],[1]!Table1[Unit_Price])</f>
        <v>42787</v>
      </c>
      <c r="H3216">
        <f>_xlfn.XLOOKUP(Table1[[#This Row],[Product_ID]],[1]!Table1[Product_ID],[1]!Table1[Cost])</f>
        <v>29950.9</v>
      </c>
      <c r="I3216">
        <v>4</v>
      </c>
      <c r="J3216">
        <v>10</v>
      </c>
      <c r="K3216">
        <f>Table1[[#This Row],[Quantity]]*Table1[[#This Row],[Unit_Price]]</f>
        <v>171148</v>
      </c>
      <c r="L3216">
        <f>Table1[[#This Row],[Quantity]]*Table1[[#This Row],[Cost]]</f>
        <v>119803.6</v>
      </c>
      <c r="M3216">
        <f>Table1[[#This Row],[Sales]]-Table1[[#This Row],[Total_Cost]]</f>
        <v>51344.399999999994</v>
      </c>
      <c r="N3216" s="1">
        <f>Table1[[#This Row],[Profit]]/Table1[[#This Row],[Sales]]</f>
        <v>0.3</v>
      </c>
      <c r="O3216" t="str">
        <f>TEXT(Table1[[#This Row],[Order_Date]],"mmmm")</f>
        <v>March</v>
      </c>
      <c r="P3216">
        <f>YEAR(Table1[[#This Row],[Order_Date]])</f>
        <v>2025</v>
      </c>
      <c r="Q3216" t="str">
        <f>"Q"&amp;ROUNDUP(MONTH(Table1[[#This Row],[Order_Date]])/3,0)</f>
        <v>Q1</v>
      </c>
    </row>
    <row r="3217" spans="1:17" x14ac:dyDescent="0.25">
      <c r="A3217" t="s">
        <v>5000</v>
      </c>
      <c r="B3217" t="s">
        <v>1173</v>
      </c>
      <c r="C3217" t="s">
        <v>859</v>
      </c>
      <c r="D3217" t="s">
        <v>373</v>
      </c>
      <c r="E3217" t="str">
        <f>_xlfn.XLOOKUP(Table1[[#This Row],[Product_ID]],[1]!Table1[Product_ID],[1]!Table1[Product_Name])</f>
        <v>Sports Product 26</v>
      </c>
      <c r="F3217" t="str">
        <f>_xlfn.XLOOKUP(Table1[[#This Row],[Product_ID]],[1]!Table1[Product_ID],[1]!Table1[Category])</f>
        <v>Sports</v>
      </c>
      <c r="G3217">
        <f>_xlfn.XLOOKUP(Table1[[#This Row],[Product_ID]],[1]!Table1[Product_ID],[1]!Table1[Unit_Price])</f>
        <v>4882</v>
      </c>
      <c r="H3217">
        <f>_xlfn.XLOOKUP(Table1[[#This Row],[Product_ID]],[1]!Table1[Product_ID],[1]!Table1[Cost])</f>
        <v>2929.2</v>
      </c>
      <c r="I3217">
        <v>4</v>
      </c>
      <c r="J3217">
        <v>20</v>
      </c>
      <c r="K3217">
        <f>Table1[[#This Row],[Quantity]]*Table1[[#This Row],[Unit_Price]]</f>
        <v>19528</v>
      </c>
      <c r="L3217">
        <f>Table1[[#This Row],[Quantity]]*Table1[[#This Row],[Cost]]</f>
        <v>11716.8</v>
      </c>
      <c r="M3217">
        <f>Table1[[#This Row],[Sales]]-Table1[[#This Row],[Total_Cost]]</f>
        <v>7811.2000000000007</v>
      </c>
      <c r="N3217" s="1">
        <f>Table1[[#This Row],[Profit]]/Table1[[#This Row],[Sales]]</f>
        <v>0.4</v>
      </c>
      <c r="O3217" t="str">
        <f>TEXT(Table1[[#This Row],[Order_Date]],"mmmm")</f>
        <v>March</v>
      </c>
      <c r="P3217">
        <f>YEAR(Table1[[#This Row],[Order_Date]])</f>
        <v>2025</v>
      </c>
      <c r="Q3217" t="str">
        <f>"Q"&amp;ROUNDUP(MONTH(Table1[[#This Row],[Order_Date]])/3,0)</f>
        <v>Q1</v>
      </c>
    </row>
    <row r="3218" spans="1:17" x14ac:dyDescent="0.25">
      <c r="A3218" t="s">
        <v>5001</v>
      </c>
      <c r="B3218" t="s">
        <v>1460</v>
      </c>
      <c r="C3218" t="s">
        <v>2717</v>
      </c>
      <c r="D3218" t="s">
        <v>1158</v>
      </c>
      <c r="E3218" t="str">
        <f>_xlfn.XLOOKUP(Table1[[#This Row],[Product_ID]],[1]!Table1[Product_ID],[1]!Table1[Product_Name])</f>
        <v>Electronics Product 33</v>
      </c>
      <c r="F3218" t="str">
        <f>_xlfn.XLOOKUP(Table1[[#This Row],[Product_ID]],[1]!Table1[Product_ID],[1]!Table1[Category])</f>
        <v>Electronics</v>
      </c>
      <c r="G3218">
        <f>_xlfn.XLOOKUP(Table1[[#This Row],[Product_ID]],[1]!Table1[Product_ID],[1]!Table1[Unit_Price])</f>
        <v>11428</v>
      </c>
      <c r="H3218">
        <f>_xlfn.XLOOKUP(Table1[[#This Row],[Product_ID]],[1]!Table1[Product_ID],[1]!Table1[Cost])</f>
        <v>6856.8</v>
      </c>
      <c r="I3218">
        <v>1</v>
      </c>
      <c r="J3218">
        <v>0</v>
      </c>
      <c r="K3218">
        <f>Table1[[#This Row],[Quantity]]*Table1[[#This Row],[Unit_Price]]</f>
        <v>11428</v>
      </c>
      <c r="L3218">
        <f>Table1[[#This Row],[Quantity]]*Table1[[#This Row],[Cost]]</f>
        <v>6856.8</v>
      </c>
      <c r="M3218">
        <f>Table1[[#This Row],[Sales]]-Table1[[#This Row],[Total_Cost]]</f>
        <v>4571.2</v>
      </c>
      <c r="N3218" s="1">
        <f>Table1[[#This Row],[Profit]]/Table1[[#This Row],[Sales]]</f>
        <v>0.39999999999999997</v>
      </c>
      <c r="O3218" t="str">
        <f>TEXT(Table1[[#This Row],[Order_Date]],"mmmm")</f>
        <v>June</v>
      </c>
      <c r="P3218">
        <f>YEAR(Table1[[#This Row],[Order_Date]])</f>
        <v>2024</v>
      </c>
      <c r="Q3218" t="str">
        <f>"Q"&amp;ROUNDUP(MONTH(Table1[[#This Row],[Order_Date]])/3,0)</f>
        <v>Q2</v>
      </c>
    </row>
    <row r="3219" spans="1:17" x14ac:dyDescent="0.25">
      <c r="A3219" t="s">
        <v>5002</v>
      </c>
      <c r="B3219" t="s">
        <v>758</v>
      </c>
      <c r="C3219" t="s">
        <v>1873</v>
      </c>
      <c r="D3219" t="s">
        <v>77</v>
      </c>
      <c r="E3219" t="str">
        <f>_xlfn.XLOOKUP(Table1[[#This Row],[Product_ID]],[1]!Table1[Product_ID],[1]!Table1[Product_Name])</f>
        <v>Sports Product 83</v>
      </c>
      <c r="F3219" t="str">
        <f>_xlfn.XLOOKUP(Table1[[#This Row],[Product_ID]],[1]!Table1[Product_ID],[1]!Table1[Category])</f>
        <v>Sports</v>
      </c>
      <c r="G3219">
        <f>_xlfn.XLOOKUP(Table1[[#This Row],[Product_ID]],[1]!Table1[Product_ID],[1]!Table1[Unit_Price])</f>
        <v>5842</v>
      </c>
      <c r="H3219">
        <f>_xlfn.XLOOKUP(Table1[[#This Row],[Product_ID]],[1]!Table1[Product_ID],[1]!Table1[Cost])</f>
        <v>3505.2</v>
      </c>
      <c r="I3219">
        <v>1</v>
      </c>
      <c r="J3219">
        <v>20</v>
      </c>
      <c r="K3219">
        <f>Table1[[#This Row],[Quantity]]*Table1[[#This Row],[Unit_Price]]</f>
        <v>5842</v>
      </c>
      <c r="L3219">
        <f>Table1[[#This Row],[Quantity]]*Table1[[#This Row],[Cost]]</f>
        <v>3505.2</v>
      </c>
      <c r="M3219">
        <f>Table1[[#This Row],[Sales]]-Table1[[#This Row],[Total_Cost]]</f>
        <v>2336.8000000000002</v>
      </c>
      <c r="N3219" s="1">
        <f>Table1[[#This Row],[Profit]]/Table1[[#This Row],[Sales]]</f>
        <v>0.4</v>
      </c>
      <c r="O3219" t="str">
        <f>TEXT(Table1[[#This Row],[Order_Date]],"mmmm")</f>
        <v>January</v>
      </c>
      <c r="P3219">
        <f>YEAR(Table1[[#This Row],[Order_Date]])</f>
        <v>2025</v>
      </c>
      <c r="Q3219" t="str">
        <f>"Q"&amp;ROUNDUP(MONTH(Table1[[#This Row],[Order_Date]])/3,0)</f>
        <v>Q1</v>
      </c>
    </row>
    <row r="3220" spans="1:17" x14ac:dyDescent="0.25">
      <c r="A3220" t="s">
        <v>5003</v>
      </c>
      <c r="B3220" t="s">
        <v>1502</v>
      </c>
      <c r="C3220" t="s">
        <v>1970</v>
      </c>
      <c r="D3220" t="s">
        <v>153</v>
      </c>
      <c r="E3220" t="str">
        <f>_xlfn.XLOOKUP(Table1[[#This Row],[Product_ID]],[1]!Table1[Product_ID],[1]!Table1[Product_Name])</f>
        <v>Beauty Product 98</v>
      </c>
      <c r="F3220" t="str">
        <f>_xlfn.XLOOKUP(Table1[[#This Row],[Product_ID]],[1]!Table1[Product_ID],[1]!Table1[Category])</f>
        <v>Beauty</v>
      </c>
      <c r="G3220">
        <f>_xlfn.XLOOKUP(Table1[[#This Row],[Product_ID]],[1]!Table1[Product_ID],[1]!Table1[Unit_Price])</f>
        <v>1661</v>
      </c>
      <c r="H3220">
        <f>_xlfn.XLOOKUP(Table1[[#This Row],[Product_ID]],[1]!Table1[Product_ID],[1]!Table1[Cost])</f>
        <v>830.5</v>
      </c>
      <c r="I3220">
        <v>3</v>
      </c>
      <c r="J3220">
        <v>15</v>
      </c>
      <c r="K3220">
        <f>Table1[[#This Row],[Quantity]]*Table1[[#This Row],[Unit_Price]]</f>
        <v>4983</v>
      </c>
      <c r="L3220">
        <f>Table1[[#This Row],[Quantity]]*Table1[[#This Row],[Cost]]</f>
        <v>2491.5</v>
      </c>
      <c r="M3220">
        <f>Table1[[#This Row],[Sales]]-Table1[[#This Row],[Total_Cost]]</f>
        <v>2491.5</v>
      </c>
      <c r="N3220" s="1">
        <f>Table1[[#This Row],[Profit]]/Table1[[#This Row],[Sales]]</f>
        <v>0.5</v>
      </c>
      <c r="O3220" t="str">
        <f>TEXT(Table1[[#This Row],[Order_Date]],"mmmm")</f>
        <v>February</v>
      </c>
      <c r="P3220">
        <f>YEAR(Table1[[#This Row],[Order_Date]])</f>
        <v>2025</v>
      </c>
      <c r="Q3220" t="str">
        <f>"Q"&amp;ROUNDUP(MONTH(Table1[[#This Row],[Order_Date]])/3,0)</f>
        <v>Q1</v>
      </c>
    </row>
    <row r="3221" spans="1:17" x14ac:dyDescent="0.25">
      <c r="A3221" t="s">
        <v>5004</v>
      </c>
      <c r="B3221" t="s">
        <v>353</v>
      </c>
      <c r="C3221" t="s">
        <v>2127</v>
      </c>
      <c r="D3221" t="s">
        <v>270</v>
      </c>
      <c r="E3221" t="str">
        <f>_xlfn.XLOOKUP(Table1[[#This Row],[Product_ID]],[1]!Table1[Product_ID],[1]!Table1[Product_Name])</f>
        <v>Clothing Product 47</v>
      </c>
      <c r="F3221" t="str">
        <f>_xlfn.XLOOKUP(Table1[[#This Row],[Product_ID]],[1]!Table1[Product_ID],[1]!Table1[Category])</f>
        <v>Clothing</v>
      </c>
      <c r="G3221">
        <f>_xlfn.XLOOKUP(Table1[[#This Row],[Product_ID]],[1]!Table1[Product_ID],[1]!Table1[Unit_Price])</f>
        <v>3146</v>
      </c>
      <c r="H3221">
        <f>_xlfn.XLOOKUP(Table1[[#This Row],[Product_ID]],[1]!Table1[Product_ID],[1]!Table1[Cost])</f>
        <v>1573</v>
      </c>
      <c r="I3221">
        <v>3</v>
      </c>
      <c r="J3221">
        <v>15</v>
      </c>
      <c r="K3221">
        <f>Table1[[#This Row],[Quantity]]*Table1[[#This Row],[Unit_Price]]</f>
        <v>9438</v>
      </c>
      <c r="L3221">
        <f>Table1[[#This Row],[Quantity]]*Table1[[#This Row],[Cost]]</f>
        <v>4719</v>
      </c>
      <c r="M3221">
        <f>Table1[[#This Row],[Sales]]-Table1[[#This Row],[Total_Cost]]</f>
        <v>4719</v>
      </c>
      <c r="N3221" s="1">
        <f>Table1[[#This Row],[Profit]]/Table1[[#This Row],[Sales]]</f>
        <v>0.5</v>
      </c>
      <c r="O3221" t="str">
        <f>TEXT(Table1[[#This Row],[Order_Date]],"mmmm")</f>
        <v>June</v>
      </c>
      <c r="P3221">
        <f>YEAR(Table1[[#This Row],[Order_Date]])</f>
        <v>2025</v>
      </c>
      <c r="Q3221" t="str">
        <f>"Q"&amp;ROUNDUP(MONTH(Table1[[#This Row],[Order_Date]])/3,0)</f>
        <v>Q2</v>
      </c>
    </row>
    <row r="3222" spans="1:17" x14ac:dyDescent="0.25">
      <c r="A3222" t="s">
        <v>5005</v>
      </c>
      <c r="B3222" t="s">
        <v>1860</v>
      </c>
      <c r="C3222" t="s">
        <v>789</v>
      </c>
      <c r="D3222" t="s">
        <v>366</v>
      </c>
      <c r="E3222" t="str">
        <f>_xlfn.XLOOKUP(Table1[[#This Row],[Product_ID]],[1]!Table1[Product_ID],[1]!Table1[Product_Name])</f>
        <v>Home &amp; Kitchen Product 93</v>
      </c>
      <c r="F3222" t="str">
        <f>_xlfn.XLOOKUP(Table1[[#This Row],[Product_ID]],[1]!Table1[Product_ID],[1]!Table1[Category])</f>
        <v>Home &amp; Kitchen</v>
      </c>
      <c r="G3222">
        <f>_xlfn.XLOOKUP(Table1[[#This Row],[Product_ID]],[1]!Table1[Product_ID],[1]!Table1[Unit_Price])</f>
        <v>10597</v>
      </c>
      <c r="H3222">
        <f>_xlfn.XLOOKUP(Table1[[#This Row],[Product_ID]],[1]!Table1[Product_ID],[1]!Table1[Cost])</f>
        <v>5298.5</v>
      </c>
      <c r="I3222">
        <v>5</v>
      </c>
      <c r="J3222">
        <v>0</v>
      </c>
      <c r="K3222">
        <f>Table1[[#This Row],[Quantity]]*Table1[[#This Row],[Unit_Price]]</f>
        <v>52985</v>
      </c>
      <c r="L3222">
        <f>Table1[[#This Row],[Quantity]]*Table1[[#This Row],[Cost]]</f>
        <v>26492.5</v>
      </c>
      <c r="M3222">
        <f>Table1[[#This Row],[Sales]]-Table1[[#This Row],[Total_Cost]]</f>
        <v>26492.5</v>
      </c>
      <c r="N3222" s="1">
        <f>Table1[[#This Row],[Profit]]/Table1[[#This Row],[Sales]]</f>
        <v>0.5</v>
      </c>
      <c r="O3222" t="str">
        <f>TEXT(Table1[[#This Row],[Order_Date]],"mmmm")</f>
        <v>February</v>
      </c>
      <c r="P3222">
        <f>YEAR(Table1[[#This Row],[Order_Date]])</f>
        <v>2025</v>
      </c>
      <c r="Q3222" t="str">
        <f>"Q"&amp;ROUNDUP(MONTH(Table1[[#This Row],[Order_Date]])/3,0)</f>
        <v>Q1</v>
      </c>
    </row>
    <row r="3223" spans="1:17" x14ac:dyDescent="0.25">
      <c r="A3223" t="s">
        <v>5006</v>
      </c>
      <c r="B3223" t="s">
        <v>2534</v>
      </c>
      <c r="C3223" t="s">
        <v>1148</v>
      </c>
      <c r="D3223" t="s">
        <v>331</v>
      </c>
      <c r="E3223" t="str">
        <f>_xlfn.XLOOKUP(Table1[[#This Row],[Product_ID]],[1]!Table1[Product_ID],[1]!Table1[Product_Name])</f>
        <v>Electronics Product 24</v>
      </c>
      <c r="F3223" t="str">
        <f>_xlfn.XLOOKUP(Table1[[#This Row],[Product_ID]],[1]!Table1[Product_ID],[1]!Table1[Category])</f>
        <v>Electronics</v>
      </c>
      <c r="G3223">
        <f>_xlfn.XLOOKUP(Table1[[#This Row],[Product_ID]],[1]!Table1[Product_ID],[1]!Table1[Unit_Price])</f>
        <v>9702</v>
      </c>
      <c r="H3223">
        <f>_xlfn.XLOOKUP(Table1[[#This Row],[Product_ID]],[1]!Table1[Product_ID],[1]!Table1[Cost])</f>
        <v>4851</v>
      </c>
      <c r="I3223">
        <v>3</v>
      </c>
      <c r="J3223">
        <v>10</v>
      </c>
      <c r="K3223">
        <f>Table1[[#This Row],[Quantity]]*Table1[[#This Row],[Unit_Price]]</f>
        <v>29106</v>
      </c>
      <c r="L3223">
        <f>Table1[[#This Row],[Quantity]]*Table1[[#This Row],[Cost]]</f>
        <v>14553</v>
      </c>
      <c r="M3223">
        <f>Table1[[#This Row],[Sales]]-Table1[[#This Row],[Total_Cost]]</f>
        <v>14553</v>
      </c>
      <c r="N3223" s="1">
        <f>Table1[[#This Row],[Profit]]/Table1[[#This Row],[Sales]]</f>
        <v>0.5</v>
      </c>
      <c r="O3223" t="str">
        <f>TEXT(Table1[[#This Row],[Order_Date]],"mmmm")</f>
        <v>November</v>
      </c>
      <c r="P3223">
        <f>YEAR(Table1[[#This Row],[Order_Date]])</f>
        <v>2025</v>
      </c>
      <c r="Q3223" t="str">
        <f>"Q"&amp;ROUNDUP(MONTH(Table1[[#This Row],[Order_Date]])/3,0)</f>
        <v>Q4</v>
      </c>
    </row>
    <row r="3224" spans="1:17" x14ac:dyDescent="0.25">
      <c r="A3224" t="s">
        <v>5007</v>
      </c>
      <c r="B3224" t="s">
        <v>364</v>
      </c>
      <c r="C3224" t="s">
        <v>708</v>
      </c>
      <c r="D3224" t="s">
        <v>659</v>
      </c>
      <c r="E3224" t="str">
        <f>_xlfn.XLOOKUP(Table1[[#This Row],[Product_ID]],[1]!Table1[Product_ID],[1]!Table1[Product_Name])</f>
        <v>Beauty Product 43</v>
      </c>
      <c r="F3224" t="str">
        <f>_xlfn.XLOOKUP(Table1[[#This Row],[Product_ID]],[1]!Table1[Product_ID],[1]!Table1[Category])</f>
        <v>Beauty</v>
      </c>
      <c r="G3224">
        <f>_xlfn.XLOOKUP(Table1[[#This Row],[Product_ID]],[1]!Table1[Product_ID],[1]!Table1[Unit_Price])</f>
        <v>1637</v>
      </c>
      <c r="H3224">
        <f>_xlfn.XLOOKUP(Table1[[#This Row],[Product_ID]],[1]!Table1[Product_ID],[1]!Table1[Cost])</f>
        <v>818.5</v>
      </c>
      <c r="I3224">
        <v>1</v>
      </c>
      <c r="J3224">
        <v>5</v>
      </c>
      <c r="K3224">
        <f>Table1[[#This Row],[Quantity]]*Table1[[#This Row],[Unit_Price]]</f>
        <v>1637</v>
      </c>
      <c r="L3224">
        <f>Table1[[#This Row],[Quantity]]*Table1[[#This Row],[Cost]]</f>
        <v>818.5</v>
      </c>
      <c r="M3224">
        <f>Table1[[#This Row],[Sales]]-Table1[[#This Row],[Total_Cost]]</f>
        <v>818.5</v>
      </c>
      <c r="N3224" s="1">
        <f>Table1[[#This Row],[Profit]]/Table1[[#This Row],[Sales]]</f>
        <v>0.5</v>
      </c>
      <c r="O3224" t="str">
        <f>TEXT(Table1[[#This Row],[Order_Date]],"mmmm")</f>
        <v>July</v>
      </c>
      <c r="P3224">
        <f>YEAR(Table1[[#This Row],[Order_Date]])</f>
        <v>2025</v>
      </c>
      <c r="Q3224" t="str">
        <f>"Q"&amp;ROUNDUP(MONTH(Table1[[#This Row],[Order_Date]])/3,0)</f>
        <v>Q3</v>
      </c>
    </row>
    <row r="3225" spans="1:17" x14ac:dyDescent="0.25">
      <c r="A3225" t="s">
        <v>5008</v>
      </c>
      <c r="B3225" t="s">
        <v>1322</v>
      </c>
      <c r="C3225" t="s">
        <v>1549</v>
      </c>
      <c r="D3225" t="s">
        <v>822</v>
      </c>
      <c r="E3225" t="str">
        <f>_xlfn.XLOOKUP(Table1[[#This Row],[Product_ID]],[1]!Table1[Product_ID],[1]!Table1[Product_Name])</f>
        <v>Electronics Product 31</v>
      </c>
      <c r="F3225" t="str">
        <f>_xlfn.XLOOKUP(Table1[[#This Row],[Product_ID]],[1]!Table1[Product_ID],[1]!Table1[Category])</f>
        <v>Electronics</v>
      </c>
      <c r="G3225">
        <f>_xlfn.XLOOKUP(Table1[[#This Row],[Product_ID]],[1]!Table1[Product_ID],[1]!Table1[Unit_Price])</f>
        <v>34152</v>
      </c>
      <c r="H3225">
        <f>_xlfn.XLOOKUP(Table1[[#This Row],[Product_ID]],[1]!Table1[Product_ID],[1]!Table1[Cost])</f>
        <v>23906.400000000001</v>
      </c>
      <c r="I3225">
        <v>3</v>
      </c>
      <c r="J3225">
        <v>5</v>
      </c>
      <c r="K3225">
        <f>Table1[[#This Row],[Quantity]]*Table1[[#This Row],[Unit_Price]]</f>
        <v>102456</v>
      </c>
      <c r="L3225">
        <f>Table1[[#This Row],[Quantity]]*Table1[[#This Row],[Cost]]</f>
        <v>71719.200000000012</v>
      </c>
      <c r="M3225">
        <f>Table1[[#This Row],[Sales]]-Table1[[#This Row],[Total_Cost]]</f>
        <v>30736.799999999988</v>
      </c>
      <c r="N3225" s="1">
        <f>Table1[[#This Row],[Profit]]/Table1[[#This Row],[Sales]]</f>
        <v>0.29999999999999988</v>
      </c>
      <c r="O3225" t="str">
        <f>TEXT(Table1[[#This Row],[Order_Date]],"mmmm")</f>
        <v>July</v>
      </c>
      <c r="P3225">
        <f>YEAR(Table1[[#This Row],[Order_Date]])</f>
        <v>2024</v>
      </c>
      <c r="Q3225" t="str">
        <f>"Q"&amp;ROUNDUP(MONTH(Table1[[#This Row],[Order_Date]])/3,0)</f>
        <v>Q3</v>
      </c>
    </row>
    <row r="3226" spans="1:17" x14ac:dyDescent="0.25">
      <c r="A3226" t="s">
        <v>5009</v>
      </c>
      <c r="B3226" t="s">
        <v>1492</v>
      </c>
      <c r="C3226" t="s">
        <v>1165</v>
      </c>
      <c r="D3226" t="s">
        <v>9</v>
      </c>
      <c r="E3226" t="str">
        <f>_xlfn.XLOOKUP(Table1[[#This Row],[Product_ID]],[1]!Table1[Product_ID],[1]!Table1[Product_Name])</f>
        <v>Home &amp; Kitchen Product 10</v>
      </c>
      <c r="F3226" t="str">
        <f>_xlfn.XLOOKUP(Table1[[#This Row],[Product_ID]],[1]!Table1[Product_ID],[1]!Table1[Category])</f>
        <v>Home &amp; Kitchen</v>
      </c>
      <c r="G3226">
        <f>_xlfn.XLOOKUP(Table1[[#This Row],[Product_ID]],[1]!Table1[Product_ID],[1]!Table1[Unit_Price])</f>
        <v>10936</v>
      </c>
      <c r="H3226">
        <f>_xlfn.XLOOKUP(Table1[[#This Row],[Product_ID]],[1]!Table1[Product_ID],[1]!Table1[Cost])</f>
        <v>6561.6</v>
      </c>
      <c r="I3226">
        <v>5</v>
      </c>
      <c r="J3226">
        <v>0</v>
      </c>
      <c r="K3226">
        <f>Table1[[#This Row],[Quantity]]*Table1[[#This Row],[Unit_Price]]</f>
        <v>54680</v>
      </c>
      <c r="L3226">
        <f>Table1[[#This Row],[Quantity]]*Table1[[#This Row],[Cost]]</f>
        <v>32808</v>
      </c>
      <c r="M3226">
        <f>Table1[[#This Row],[Sales]]-Table1[[#This Row],[Total_Cost]]</f>
        <v>21872</v>
      </c>
      <c r="N3226" s="1">
        <f>Table1[[#This Row],[Profit]]/Table1[[#This Row],[Sales]]</f>
        <v>0.4</v>
      </c>
      <c r="O3226" t="str">
        <f>TEXT(Table1[[#This Row],[Order_Date]],"mmmm")</f>
        <v>July</v>
      </c>
      <c r="P3226">
        <f>YEAR(Table1[[#This Row],[Order_Date]])</f>
        <v>2024</v>
      </c>
      <c r="Q3226" t="str">
        <f>"Q"&amp;ROUNDUP(MONTH(Table1[[#This Row],[Order_Date]])/3,0)</f>
        <v>Q3</v>
      </c>
    </row>
    <row r="3227" spans="1:17" x14ac:dyDescent="0.25">
      <c r="A3227" t="s">
        <v>5010</v>
      </c>
      <c r="B3227" t="s">
        <v>2154</v>
      </c>
      <c r="C3227" t="s">
        <v>1434</v>
      </c>
      <c r="D3227" t="s">
        <v>394</v>
      </c>
      <c r="E3227" t="str">
        <f>_xlfn.XLOOKUP(Table1[[#This Row],[Product_ID]],[1]!Table1[Product_ID],[1]!Table1[Product_Name])</f>
        <v>Electronics Product 45</v>
      </c>
      <c r="F3227" t="str">
        <f>_xlfn.XLOOKUP(Table1[[#This Row],[Product_ID]],[1]!Table1[Product_ID],[1]!Table1[Category])</f>
        <v>Electronics</v>
      </c>
      <c r="G3227">
        <f>_xlfn.XLOOKUP(Table1[[#This Row],[Product_ID]],[1]!Table1[Product_ID],[1]!Table1[Unit_Price])</f>
        <v>31300</v>
      </c>
      <c r="H3227">
        <f>_xlfn.XLOOKUP(Table1[[#This Row],[Product_ID]],[1]!Table1[Product_ID],[1]!Table1[Cost])</f>
        <v>18780</v>
      </c>
      <c r="I3227">
        <v>5</v>
      </c>
      <c r="J3227">
        <v>15</v>
      </c>
      <c r="K3227">
        <f>Table1[[#This Row],[Quantity]]*Table1[[#This Row],[Unit_Price]]</f>
        <v>156500</v>
      </c>
      <c r="L3227">
        <f>Table1[[#This Row],[Quantity]]*Table1[[#This Row],[Cost]]</f>
        <v>93900</v>
      </c>
      <c r="M3227">
        <f>Table1[[#This Row],[Sales]]-Table1[[#This Row],[Total_Cost]]</f>
        <v>62600</v>
      </c>
      <c r="N3227" s="1">
        <f>Table1[[#This Row],[Profit]]/Table1[[#This Row],[Sales]]</f>
        <v>0.4</v>
      </c>
      <c r="O3227" t="str">
        <f>TEXT(Table1[[#This Row],[Order_Date]],"mmmm")</f>
        <v>August</v>
      </c>
      <c r="P3227">
        <f>YEAR(Table1[[#This Row],[Order_Date]])</f>
        <v>2025</v>
      </c>
      <c r="Q3227" t="str">
        <f>"Q"&amp;ROUNDUP(MONTH(Table1[[#This Row],[Order_Date]])/3,0)</f>
        <v>Q3</v>
      </c>
    </row>
    <row r="3228" spans="1:17" x14ac:dyDescent="0.25">
      <c r="A3228" t="s">
        <v>5011</v>
      </c>
      <c r="B3228" t="s">
        <v>2927</v>
      </c>
      <c r="C3228" t="s">
        <v>1514</v>
      </c>
      <c r="D3228" t="s">
        <v>908</v>
      </c>
      <c r="E3228" t="str">
        <f>_xlfn.XLOOKUP(Table1[[#This Row],[Product_ID]],[1]!Table1[Product_ID],[1]!Table1[Product_Name])</f>
        <v>Beauty Product 41</v>
      </c>
      <c r="F3228" t="str">
        <f>_xlfn.XLOOKUP(Table1[[#This Row],[Product_ID]],[1]!Table1[Product_ID],[1]!Table1[Category])</f>
        <v>Beauty</v>
      </c>
      <c r="G3228">
        <f>_xlfn.XLOOKUP(Table1[[#This Row],[Product_ID]],[1]!Table1[Product_ID],[1]!Table1[Unit_Price])</f>
        <v>2433</v>
      </c>
      <c r="H3228">
        <f>_xlfn.XLOOKUP(Table1[[#This Row],[Product_ID]],[1]!Table1[Product_ID],[1]!Table1[Cost])</f>
        <v>1216.5</v>
      </c>
      <c r="I3228">
        <v>4</v>
      </c>
      <c r="J3228">
        <v>15</v>
      </c>
      <c r="K3228">
        <f>Table1[[#This Row],[Quantity]]*Table1[[#This Row],[Unit_Price]]</f>
        <v>9732</v>
      </c>
      <c r="L3228">
        <f>Table1[[#This Row],[Quantity]]*Table1[[#This Row],[Cost]]</f>
        <v>4866</v>
      </c>
      <c r="M3228">
        <f>Table1[[#This Row],[Sales]]-Table1[[#This Row],[Total_Cost]]</f>
        <v>4866</v>
      </c>
      <c r="N3228" s="1">
        <f>Table1[[#This Row],[Profit]]/Table1[[#This Row],[Sales]]</f>
        <v>0.5</v>
      </c>
      <c r="O3228" t="str">
        <f>TEXT(Table1[[#This Row],[Order_Date]],"mmmm")</f>
        <v>June</v>
      </c>
      <c r="P3228">
        <f>YEAR(Table1[[#This Row],[Order_Date]])</f>
        <v>2024</v>
      </c>
      <c r="Q3228" t="str">
        <f>"Q"&amp;ROUNDUP(MONTH(Table1[[#This Row],[Order_Date]])/3,0)</f>
        <v>Q2</v>
      </c>
    </row>
    <row r="3229" spans="1:17" x14ac:dyDescent="0.25">
      <c r="A3229" t="s">
        <v>5012</v>
      </c>
      <c r="B3229" t="s">
        <v>1413</v>
      </c>
      <c r="C3229" t="s">
        <v>149</v>
      </c>
      <c r="D3229" t="s">
        <v>244</v>
      </c>
      <c r="E3229" t="str">
        <f>_xlfn.XLOOKUP(Table1[[#This Row],[Product_ID]],[1]!Table1[Product_ID],[1]!Table1[Product_Name])</f>
        <v>Beauty Product 100</v>
      </c>
      <c r="F3229" t="str">
        <f>_xlfn.XLOOKUP(Table1[[#This Row],[Product_ID]],[1]!Table1[Product_ID],[1]!Table1[Category])</f>
        <v>Beauty</v>
      </c>
      <c r="G3229">
        <f>_xlfn.XLOOKUP(Table1[[#This Row],[Product_ID]],[1]!Table1[Product_ID],[1]!Table1[Unit_Price])</f>
        <v>2523</v>
      </c>
      <c r="H3229">
        <f>_xlfn.XLOOKUP(Table1[[#This Row],[Product_ID]],[1]!Table1[Product_ID],[1]!Table1[Cost])</f>
        <v>1766.1</v>
      </c>
      <c r="I3229">
        <v>5</v>
      </c>
      <c r="J3229">
        <v>0</v>
      </c>
      <c r="K3229">
        <f>Table1[[#This Row],[Quantity]]*Table1[[#This Row],[Unit_Price]]</f>
        <v>12615</v>
      </c>
      <c r="L3229">
        <f>Table1[[#This Row],[Quantity]]*Table1[[#This Row],[Cost]]</f>
        <v>8830.5</v>
      </c>
      <c r="M3229">
        <f>Table1[[#This Row],[Sales]]-Table1[[#This Row],[Total_Cost]]</f>
        <v>3784.5</v>
      </c>
      <c r="N3229" s="1">
        <f>Table1[[#This Row],[Profit]]/Table1[[#This Row],[Sales]]</f>
        <v>0.3</v>
      </c>
      <c r="O3229" t="str">
        <f>TEXT(Table1[[#This Row],[Order_Date]],"mmmm")</f>
        <v>October</v>
      </c>
      <c r="P3229">
        <f>YEAR(Table1[[#This Row],[Order_Date]])</f>
        <v>2025</v>
      </c>
      <c r="Q3229" t="str">
        <f>"Q"&amp;ROUNDUP(MONTH(Table1[[#This Row],[Order_Date]])/3,0)</f>
        <v>Q4</v>
      </c>
    </row>
    <row r="3230" spans="1:17" x14ac:dyDescent="0.25">
      <c r="A3230" t="s">
        <v>5013</v>
      </c>
      <c r="B3230" t="s">
        <v>2680</v>
      </c>
      <c r="C3230" t="s">
        <v>1072</v>
      </c>
      <c r="D3230" t="s">
        <v>146</v>
      </c>
      <c r="E3230" t="str">
        <f>_xlfn.XLOOKUP(Table1[[#This Row],[Product_ID]],[1]!Table1[Product_ID],[1]!Table1[Product_Name])</f>
        <v>Electronics Product 8</v>
      </c>
      <c r="F3230" t="str">
        <f>_xlfn.XLOOKUP(Table1[[#This Row],[Product_ID]],[1]!Table1[Product_ID],[1]!Table1[Category])</f>
        <v>Electronics</v>
      </c>
      <c r="G3230">
        <f>_xlfn.XLOOKUP(Table1[[#This Row],[Product_ID]],[1]!Table1[Product_ID],[1]!Table1[Unit_Price])</f>
        <v>41971</v>
      </c>
      <c r="H3230">
        <f>_xlfn.XLOOKUP(Table1[[#This Row],[Product_ID]],[1]!Table1[Product_ID],[1]!Table1[Cost])</f>
        <v>29379.7</v>
      </c>
      <c r="I3230">
        <v>3</v>
      </c>
      <c r="J3230">
        <v>10</v>
      </c>
      <c r="K3230">
        <f>Table1[[#This Row],[Quantity]]*Table1[[#This Row],[Unit_Price]]</f>
        <v>125913</v>
      </c>
      <c r="L3230">
        <f>Table1[[#This Row],[Quantity]]*Table1[[#This Row],[Cost]]</f>
        <v>88139.1</v>
      </c>
      <c r="M3230">
        <f>Table1[[#This Row],[Sales]]-Table1[[#This Row],[Total_Cost]]</f>
        <v>37773.899999999994</v>
      </c>
      <c r="N3230" s="1">
        <f>Table1[[#This Row],[Profit]]/Table1[[#This Row],[Sales]]</f>
        <v>0.29999999999999993</v>
      </c>
      <c r="O3230" t="str">
        <f>TEXT(Table1[[#This Row],[Order_Date]],"mmmm")</f>
        <v>July</v>
      </c>
      <c r="P3230">
        <f>YEAR(Table1[[#This Row],[Order_Date]])</f>
        <v>2024</v>
      </c>
      <c r="Q3230" t="str">
        <f>"Q"&amp;ROUNDUP(MONTH(Table1[[#This Row],[Order_Date]])/3,0)</f>
        <v>Q3</v>
      </c>
    </row>
    <row r="3231" spans="1:17" x14ac:dyDescent="0.25">
      <c r="A3231" t="s">
        <v>5014</v>
      </c>
      <c r="B3231" t="s">
        <v>129</v>
      </c>
      <c r="C3231" t="s">
        <v>508</v>
      </c>
      <c r="D3231" t="s">
        <v>146</v>
      </c>
      <c r="E3231" t="str">
        <f>_xlfn.XLOOKUP(Table1[[#This Row],[Product_ID]],[1]!Table1[Product_ID],[1]!Table1[Product_Name])</f>
        <v>Electronics Product 8</v>
      </c>
      <c r="F3231" t="str">
        <f>_xlfn.XLOOKUP(Table1[[#This Row],[Product_ID]],[1]!Table1[Product_ID],[1]!Table1[Category])</f>
        <v>Electronics</v>
      </c>
      <c r="G3231">
        <f>_xlfn.XLOOKUP(Table1[[#This Row],[Product_ID]],[1]!Table1[Product_ID],[1]!Table1[Unit_Price])</f>
        <v>41971</v>
      </c>
      <c r="H3231">
        <f>_xlfn.XLOOKUP(Table1[[#This Row],[Product_ID]],[1]!Table1[Product_ID],[1]!Table1[Cost])</f>
        <v>29379.7</v>
      </c>
      <c r="I3231">
        <v>2</v>
      </c>
      <c r="J3231">
        <v>15</v>
      </c>
      <c r="K3231">
        <f>Table1[[#This Row],[Quantity]]*Table1[[#This Row],[Unit_Price]]</f>
        <v>83942</v>
      </c>
      <c r="L3231">
        <f>Table1[[#This Row],[Quantity]]*Table1[[#This Row],[Cost]]</f>
        <v>58759.4</v>
      </c>
      <c r="M3231">
        <f>Table1[[#This Row],[Sales]]-Table1[[#This Row],[Total_Cost]]</f>
        <v>25182.6</v>
      </c>
      <c r="N3231" s="1">
        <f>Table1[[#This Row],[Profit]]/Table1[[#This Row],[Sales]]</f>
        <v>0.3</v>
      </c>
      <c r="O3231" t="str">
        <f>TEXT(Table1[[#This Row],[Order_Date]],"mmmm")</f>
        <v>November</v>
      </c>
      <c r="P3231">
        <f>YEAR(Table1[[#This Row],[Order_Date]])</f>
        <v>2025</v>
      </c>
      <c r="Q3231" t="str">
        <f>"Q"&amp;ROUNDUP(MONTH(Table1[[#This Row],[Order_Date]])/3,0)</f>
        <v>Q4</v>
      </c>
    </row>
    <row r="3232" spans="1:17" x14ac:dyDescent="0.25">
      <c r="A3232" t="s">
        <v>5015</v>
      </c>
      <c r="B3232" t="s">
        <v>5016</v>
      </c>
      <c r="C3232" t="s">
        <v>188</v>
      </c>
      <c r="D3232" t="s">
        <v>153</v>
      </c>
      <c r="E3232" t="str">
        <f>_xlfn.XLOOKUP(Table1[[#This Row],[Product_ID]],[1]!Table1[Product_ID],[1]!Table1[Product_Name])</f>
        <v>Beauty Product 98</v>
      </c>
      <c r="F3232" t="str">
        <f>_xlfn.XLOOKUP(Table1[[#This Row],[Product_ID]],[1]!Table1[Product_ID],[1]!Table1[Category])</f>
        <v>Beauty</v>
      </c>
      <c r="G3232">
        <f>_xlfn.XLOOKUP(Table1[[#This Row],[Product_ID]],[1]!Table1[Product_ID],[1]!Table1[Unit_Price])</f>
        <v>1661</v>
      </c>
      <c r="H3232">
        <f>_xlfn.XLOOKUP(Table1[[#This Row],[Product_ID]],[1]!Table1[Product_ID],[1]!Table1[Cost])</f>
        <v>830.5</v>
      </c>
      <c r="I3232">
        <v>4</v>
      </c>
      <c r="J3232">
        <v>5</v>
      </c>
      <c r="K3232">
        <f>Table1[[#This Row],[Quantity]]*Table1[[#This Row],[Unit_Price]]</f>
        <v>6644</v>
      </c>
      <c r="L3232">
        <f>Table1[[#This Row],[Quantity]]*Table1[[#This Row],[Cost]]</f>
        <v>3322</v>
      </c>
      <c r="M3232">
        <f>Table1[[#This Row],[Sales]]-Table1[[#This Row],[Total_Cost]]</f>
        <v>3322</v>
      </c>
      <c r="N3232" s="1">
        <f>Table1[[#This Row],[Profit]]/Table1[[#This Row],[Sales]]</f>
        <v>0.5</v>
      </c>
      <c r="O3232" t="str">
        <f>TEXT(Table1[[#This Row],[Order_Date]],"mmmm")</f>
        <v>June</v>
      </c>
      <c r="P3232">
        <f>YEAR(Table1[[#This Row],[Order_Date]])</f>
        <v>2024</v>
      </c>
      <c r="Q3232" t="str">
        <f>"Q"&amp;ROUNDUP(MONTH(Table1[[#This Row],[Order_Date]])/3,0)</f>
        <v>Q2</v>
      </c>
    </row>
    <row r="3233" spans="1:17" x14ac:dyDescent="0.25">
      <c r="A3233" t="s">
        <v>5017</v>
      </c>
      <c r="B3233" t="s">
        <v>1445</v>
      </c>
      <c r="C3233" t="s">
        <v>3322</v>
      </c>
      <c r="D3233" t="s">
        <v>444</v>
      </c>
      <c r="E3233" t="str">
        <f>_xlfn.XLOOKUP(Table1[[#This Row],[Product_ID]],[1]!Table1[Product_ID],[1]!Table1[Product_Name])</f>
        <v>Sports Product 14</v>
      </c>
      <c r="F3233" t="str">
        <f>_xlfn.XLOOKUP(Table1[[#This Row],[Product_ID]],[1]!Table1[Product_ID],[1]!Table1[Category])</f>
        <v>Sports</v>
      </c>
      <c r="G3233">
        <f>_xlfn.XLOOKUP(Table1[[#This Row],[Product_ID]],[1]!Table1[Product_ID],[1]!Table1[Unit_Price])</f>
        <v>9565</v>
      </c>
      <c r="H3233">
        <f>_xlfn.XLOOKUP(Table1[[#This Row],[Product_ID]],[1]!Table1[Product_ID],[1]!Table1[Cost])</f>
        <v>6695.5</v>
      </c>
      <c r="I3233">
        <v>3</v>
      </c>
      <c r="J3233">
        <v>5</v>
      </c>
      <c r="K3233">
        <f>Table1[[#This Row],[Quantity]]*Table1[[#This Row],[Unit_Price]]</f>
        <v>28695</v>
      </c>
      <c r="L3233">
        <f>Table1[[#This Row],[Quantity]]*Table1[[#This Row],[Cost]]</f>
        <v>20086.5</v>
      </c>
      <c r="M3233">
        <f>Table1[[#This Row],[Sales]]-Table1[[#This Row],[Total_Cost]]</f>
        <v>8608.5</v>
      </c>
      <c r="N3233" s="1">
        <f>Table1[[#This Row],[Profit]]/Table1[[#This Row],[Sales]]</f>
        <v>0.3</v>
      </c>
      <c r="O3233" t="str">
        <f>TEXT(Table1[[#This Row],[Order_Date]],"mmmm")</f>
        <v>February</v>
      </c>
      <c r="P3233">
        <f>YEAR(Table1[[#This Row],[Order_Date]])</f>
        <v>2024</v>
      </c>
      <c r="Q3233" t="str">
        <f>"Q"&amp;ROUNDUP(MONTH(Table1[[#This Row],[Order_Date]])/3,0)</f>
        <v>Q1</v>
      </c>
    </row>
    <row r="3234" spans="1:17" x14ac:dyDescent="0.25">
      <c r="A3234" t="s">
        <v>5018</v>
      </c>
      <c r="B3234" t="s">
        <v>1257</v>
      </c>
      <c r="C3234" t="s">
        <v>280</v>
      </c>
      <c r="D3234" t="s">
        <v>216</v>
      </c>
      <c r="E3234" t="str">
        <f>_xlfn.XLOOKUP(Table1[[#This Row],[Product_ID]],[1]!Table1[Product_ID],[1]!Table1[Product_Name])</f>
        <v>Beauty Product 69</v>
      </c>
      <c r="F3234" t="str">
        <f>_xlfn.XLOOKUP(Table1[[#This Row],[Product_ID]],[1]!Table1[Product_ID],[1]!Table1[Category])</f>
        <v>Beauty</v>
      </c>
      <c r="G3234">
        <f>_xlfn.XLOOKUP(Table1[[#This Row],[Product_ID]],[1]!Table1[Product_ID],[1]!Table1[Unit_Price])</f>
        <v>384</v>
      </c>
      <c r="H3234">
        <f>_xlfn.XLOOKUP(Table1[[#This Row],[Product_ID]],[1]!Table1[Product_ID],[1]!Table1[Cost])</f>
        <v>192</v>
      </c>
      <c r="I3234">
        <v>1</v>
      </c>
      <c r="J3234">
        <v>5</v>
      </c>
      <c r="K3234">
        <f>Table1[[#This Row],[Quantity]]*Table1[[#This Row],[Unit_Price]]</f>
        <v>384</v>
      </c>
      <c r="L3234">
        <f>Table1[[#This Row],[Quantity]]*Table1[[#This Row],[Cost]]</f>
        <v>192</v>
      </c>
      <c r="M3234">
        <f>Table1[[#This Row],[Sales]]-Table1[[#This Row],[Total_Cost]]</f>
        <v>192</v>
      </c>
      <c r="N3234" s="1">
        <f>Table1[[#This Row],[Profit]]/Table1[[#This Row],[Sales]]</f>
        <v>0.5</v>
      </c>
      <c r="O3234" t="str">
        <f>TEXT(Table1[[#This Row],[Order_Date]],"mmmm")</f>
        <v>November</v>
      </c>
      <c r="P3234">
        <f>YEAR(Table1[[#This Row],[Order_Date]])</f>
        <v>2025</v>
      </c>
      <c r="Q3234" t="str">
        <f>"Q"&amp;ROUNDUP(MONTH(Table1[[#This Row],[Order_Date]])/3,0)</f>
        <v>Q4</v>
      </c>
    </row>
    <row r="3235" spans="1:17" x14ac:dyDescent="0.25">
      <c r="A3235" t="s">
        <v>5019</v>
      </c>
      <c r="B3235" t="s">
        <v>626</v>
      </c>
      <c r="C3235" t="s">
        <v>2418</v>
      </c>
      <c r="D3235" t="s">
        <v>85</v>
      </c>
      <c r="E3235" t="str">
        <f>_xlfn.XLOOKUP(Table1[[#This Row],[Product_ID]],[1]!Table1[Product_ID],[1]!Table1[Product_Name])</f>
        <v>Clothing Product 63</v>
      </c>
      <c r="F3235" t="str">
        <f>_xlfn.XLOOKUP(Table1[[#This Row],[Product_ID]],[1]!Table1[Product_ID],[1]!Table1[Category])</f>
        <v>Clothing</v>
      </c>
      <c r="G3235">
        <f>_xlfn.XLOOKUP(Table1[[#This Row],[Product_ID]],[1]!Table1[Product_ID],[1]!Table1[Unit_Price])</f>
        <v>3643</v>
      </c>
      <c r="H3235">
        <f>_xlfn.XLOOKUP(Table1[[#This Row],[Product_ID]],[1]!Table1[Product_ID],[1]!Table1[Cost])</f>
        <v>2185.8000000000002</v>
      </c>
      <c r="I3235">
        <v>1</v>
      </c>
      <c r="J3235">
        <v>5</v>
      </c>
      <c r="K3235">
        <f>Table1[[#This Row],[Quantity]]*Table1[[#This Row],[Unit_Price]]</f>
        <v>3643</v>
      </c>
      <c r="L3235">
        <f>Table1[[#This Row],[Quantity]]*Table1[[#This Row],[Cost]]</f>
        <v>2185.8000000000002</v>
      </c>
      <c r="M3235">
        <f>Table1[[#This Row],[Sales]]-Table1[[#This Row],[Total_Cost]]</f>
        <v>1457.1999999999998</v>
      </c>
      <c r="N3235" s="1">
        <f>Table1[[#This Row],[Profit]]/Table1[[#This Row],[Sales]]</f>
        <v>0.39999999999999997</v>
      </c>
      <c r="O3235" t="str">
        <f>TEXT(Table1[[#This Row],[Order_Date]],"mmmm")</f>
        <v>March</v>
      </c>
      <c r="P3235">
        <f>YEAR(Table1[[#This Row],[Order_Date]])</f>
        <v>2025</v>
      </c>
      <c r="Q3235" t="str">
        <f>"Q"&amp;ROUNDUP(MONTH(Table1[[#This Row],[Order_Date]])/3,0)</f>
        <v>Q1</v>
      </c>
    </row>
    <row r="3236" spans="1:17" x14ac:dyDescent="0.25">
      <c r="A3236" t="s">
        <v>5020</v>
      </c>
      <c r="B3236" t="s">
        <v>3346</v>
      </c>
      <c r="C3236" t="s">
        <v>2597</v>
      </c>
      <c r="D3236" t="s">
        <v>63</v>
      </c>
      <c r="E3236" t="str">
        <f>_xlfn.XLOOKUP(Table1[[#This Row],[Product_ID]],[1]!Table1[Product_ID],[1]!Table1[Product_Name])</f>
        <v>Clothing Product 17</v>
      </c>
      <c r="F3236" t="str">
        <f>_xlfn.XLOOKUP(Table1[[#This Row],[Product_ID]],[1]!Table1[Product_ID],[1]!Table1[Category])</f>
        <v>Clothing</v>
      </c>
      <c r="G3236">
        <f>_xlfn.XLOOKUP(Table1[[#This Row],[Product_ID]],[1]!Table1[Product_ID],[1]!Table1[Unit_Price])</f>
        <v>978</v>
      </c>
      <c r="H3236">
        <f>_xlfn.XLOOKUP(Table1[[#This Row],[Product_ID]],[1]!Table1[Product_ID],[1]!Table1[Cost])</f>
        <v>684.6</v>
      </c>
      <c r="I3236">
        <v>1</v>
      </c>
      <c r="J3236">
        <v>15</v>
      </c>
      <c r="K3236">
        <f>Table1[[#This Row],[Quantity]]*Table1[[#This Row],[Unit_Price]]</f>
        <v>978</v>
      </c>
      <c r="L3236">
        <f>Table1[[#This Row],[Quantity]]*Table1[[#This Row],[Cost]]</f>
        <v>684.6</v>
      </c>
      <c r="M3236">
        <f>Table1[[#This Row],[Sales]]-Table1[[#This Row],[Total_Cost]]</f>
        <v>293.39999999999998</v>
      </c>
      <c r="N3236" s="1">
        <f>Table1[[#This Row],[Profit]]/Table1[[#This Row],[Sales]]</f>
        <v>0.3</v>
      </c>
      <c r="O3236" t="str">
        <f>TEXT(Table1[[#This Row],[Order_Date]],"mmmm")</f>
        <v>November</v>
      </c>
      <c r="P3236">
        <f>YEAR(Table1[[#This Row],[Order_Date]])</f>
        <v>2024</v>
      </c>
      <c r="Q3236" t="str">
        <f>"Q"&amp;ROUNDUP(MONTH(Table1[[#This Row],[Order_Date]])/3,0)</f>
        <v>Q4</v>
      </c>
    </row>
    <row r="3237" spans="1:17" x14ac:dyDescent="0.25">
      <c r="A3237" t="s">
        <v>5021</v>
      </c>
      <c r="B3237" t="s">
        <v>1469</v>
      </c>
      <c r="C3237" t="s">
        <v>637</v>
      </c>
      <c r="D3237" t="s">
        <v>1526</v>
      </c>
      <c r="E3237" t="str">
        <f>_xlfn.XLOOKUP(Table1[[#This Row],[Product_ID]],[1]!Table1[Product_ID],[1]!Table1[Product_Name])</f>
        <v>Electronics Product 6</v>
      </c>
      <c r="F3237" t="str">
        <f>_xlfn.XLOOKUP(Table1[[#This Row],[Product_ID]],[1]!Table1[Product_ID],[1]!Table1[Category])</f>
        <v>Electronics</v>
      </c>
      <c r="G3237">
        <f>_xlfn.XLOOKUP(Table1[[#This Row],[Product_ID]],[1]!Table1[Product_ID],[1]!Table1[Unit_Price])</f>
        <v>18855</v>
      </c>
      <c r="H3237">
        <f>_xlfn.XLOOKUP(Table1[[#This Row],[Product_ID]],[1]!Table1[Product_ID],[1]!Table1[Cost])</f>
        <v>9427.5</v>
      </c>
      <c r="I3237">
        <v>3</v>
      </c>
      <c r="J3237">
        <v>0</v>
      </c>
      <c r="K3237">
        <f>Table1[[#This Row],[Quantity]]*Table1[[#This Row],[Unit_Price]]</f>
        <v>56565</v>
      </c>
      <c r="L3237">
        <f>Table1[[#This Row],[Quantity]]*Table1[[#This Row],[Cost]]</f>
        <v>28282.5</v>
      </c>
      <c r="M3237">
        <f>Table1[[#This Row],[Sales]]-Table1[[#This Row],[Total_Cost]]</f>
        <v>28282.5</v>
      </c>
      <c r="N3237" s="1">
        <f>Table1[[#This Row],[Profit]]/Table1[[#This Row],[Sales]]</f>
        <v>0.5</v>
      </c>
      <c r="O3237" t="str">
        <f>TEXT(Table1[[#This Row],[Order_Date]],"mmmm")</f>
        <v>December</v>
      </c>
      <c r="P3237">
        <f>YEAR(Table1[[#This Row],[Order_Date]])</f>
        <v>2025</v>
      </c>
      <c r="Q3237" t="str">
        <f>"Q"&amp;ROUNDUP(MONTH(Table1[[#This Row],[Order_Date]])/3,0)</f>
        <v>Q4</v>
      </c>
    </row>
    <row r="3238" spans="1:17" x14ac:dyDescent="0.25">
      <c r="A3238" t="s">
        <v>5022</v>
      </c>
      <c r="B3238" t="s">
        <v>1280</v>
      </c>
      <c r="C3238" t="s">
        <v>538</v>
      </c>
      <c r="D3238" t="s">
        <v>49</v>
      </c>
      <c r="E3238" t="str">
        <f>_xlfn.XLOOKUP(Table1[[#This Row],[Product_ID]],[1]!Table1[Product_ID],[1]!Table1[Product_Name])</f>
        <v>Sports Product 65</v>
      </c>
      <c r="F3238" t="str">
        <f>_xlfn.XLOOKUP(Table1[[#This Row],[Product_ID]],[1]!Table1[Product_ID],[1]!Table1[Category])</f>
        <v>Sports</v>
      </c>
      <c r="G3238">
        <f>_xlfn.XLOOKUP(Table1[[#This Row],[Product_ID]],[1]!Table1[Product_ID],[1]!Table1[Unit_Price])</f>
        <v>4421</v>
      </c>
      <c r="H3238">
        <f>_xlfn.XLOOKUP(Table1[[#This Row],[Product_ID]],[1]!Table1[Product_ID],[1]!Table1[Cost])</f>
        <v>3094.7</v>
      </c>
      <c r="I3238">
        <v>2</v>
      </c>
      <c r="J3238">
        <v>5</v>
      </c>
      <c r="K3238">
        <f>Table1[[#This Row],[Quantity]]*Table1[[#This Row],[Unit_Price]]</f>
        <v>8842</v>
      </c>
      <c r="L3238">
        <f>Table1[[#This Row],[Quantity]]*Table1[[#This Row],[Cost]]</f>
        <v>6189.4</v>
      </c>
      <c r="M3238">
        <f>Table1[[#This Row],[Sales]]-Table1[[#This Row],[Total_Cost]]</f>
        <v>2652.6000000000004</v>
      </c>
      <c r="N3238" s="1">
        <f>Table1[[#This Row],[Profit]]/Table1[[#This Row],[Sales]]</f>
        <v>0.30000000000000004</v>
      </c>
      <c r="O3238" t="str">
        <f>TEXT(Table1[[#This Row],[Order_Date]],"mmmm")</f>
        <v>May</v>
      </c>
      <c r="P3238">
        <f>YEAR(Table1[[#This Row],[Order_Date]])</f>
        <v>2024</v>
      </c>
      <c r="Q3238" t="str">
        <f>"Q"&amp;ROUNDUP(MONTH(Table1[[#This Row],[Order_Date]])/3,0)</f>
        <v>Q2</v>
      </c>
    </row>
    <row r="3239" spans="1:17" x14ac:dyDescent="0.25">
      <c r="A3239" t="s">
        <v>5023</v>
      </c>
      <c r="B3239" t="s">
        <v>3923</v>
      </c>
      <c r="C3239" t="s">
        <v>3426</v>
      </c>
      <c r="D3239" t="s">
        <v>81</v>
      </c>
      <c r="E3239" t="str">
        <f>_xlfn.XLOOKUP(Table1[[#This Row],[Product_ID]],[1]!Table1[Product_ID],[1]!Table1[Product_Name])</f>
        <v>Beauty Product 4</v>
      </c>
      <c r="F3239" t="str">
        <f>_xlfn.XLOOKUP(Table1[[#This Row],[Product_ID]],[1]!Table1[Product_ID],[1]!Table1[Category])</f>
        <v>Beauty</v>
      </c>
      <c r="G3239">
        <f>_xlfn.XLOOKUP(Table1[[#This Row],[Product_ID]],[1]!Table1[Product_ID],[1]!Table1[Unit_Price])</f>
        <v>591</v>
      </c>
      <c r="H3239">
        <f>_xlfn.XLOOKUP(Table1[[#This Row],[Product_ID]],[1]!Table1[Product_ID],[1]!Table1[Cost])</f>
        <v>354.6</v>
      </c>
      <c r="I3239">
        <v>2</v>
      </c>
      <c r="J3239">
        <v>20</v>
      </c>
      <c r="K3239">
        <f>Table1[[#This Row],[Quantity]]*Table1[[#This Row],[Unit_Price]]</f>
        <v>1182</v>
      </c>
      <c r="L3239">
        <f>Table1[[#This Row],[Quantity]]*Table1[[#This Row],[Cost]]</f>
        <v>709.2</v>
      </c>
      <c r="M3239">
        <f>Table1[[#This Row],[Sales]]-Table1[[#This Row],[Total_Cost]]</f>
        <v>472.79999999999995</v>
      </c>
      <c r="N3239" s="1">
        <f>Table1[[#This Row],[Profit]]/Table1[[#This Row],[Sales]]</f>
        <v>0.39999999999999997</v>
      </c>
      <c r="O3239" t="str">
        <f>TEXT(Table1[[#This Row],[Order_Date]],"mmmm")</f>
        <v>October</v>
      </c>
      <c r="P3239">
        <f>YEAR(Table1[[#This Row],[Order_Date]])</f>
        <v>2025</v>
      </c>
      <c r="Q3239" t="str">
        <f>"Q"&amp;ROUNDUP(MONTH(Table1[[#This Row],[Order_Date]])/3,0)</f>
        <v>Q4</v>
      </c>
    </row>
    <row r="3240" spans="1:17" x14ac:dyDescent="0.25">
      <c r="A3240" t="s">
        <v>5024</v>
      </c>
      <c r="B3240" t="s">
        <v>747</v>
      </c>
      <c r="C3240" t="s">
        <v>4745</v>
      </c>
      <c r="D3240" t="s">
        <v>288</v>
      </c>
      <c r="E3240" t="str">
        <f>_xlfn.XLOOKUP(Table1[[#This Row],[Product_ID]],[1]!Table1[Product_ID],[1]!Table1[Product_Name])</f>
        <v>Clothing Product 81</v>
      </c>
      <c r="F3240" t="str">
        <f>_xlfn.XLOOKUP(Table1[[#This Row],[Product_ID]],[1]!Table1[Product_ID],[1]!Table1[Category])</f>
        <v>Clothing</v>
      </c>
      <c r="G3240">
        <f>_xlfn.XLOOKUP(Table1[[#This Row],[Product_ID]],[1]!Table1[Product_ID],[1]!Table1[Unit_Price])</f>
        <v>4046</v>
      </c>
      <c r="H3240">
        <f>_xlfn.XLOOKUP(Table1[[#This Row],[Product_ID]],[1]!Table1[Product_ID],[1]!Table1[Cost])</f>
        <v>2427.6</v>
      </c>
      <c r="I3240">
        <v>2</v>
      </c>
      <c r="J3240">
        <v>15</v>
      </c>
      <c r="K3240">
        <f>Table1[[#This Row],[Quantity]]*Table1[[#This Row],[Unit_Price]]</f>
        <v>8092</v>
      </c>
      <c r="L3240">
        <f>Table1[[#This Row],[Quantity]]*Table1[[#This Row],[Cost]]</f>
        <v>4855.2</v>
      </c>
      <c r="M3240">
        <f>Table1[[#This Row],[Sales]]-Table1[[#This Row],[Total_Cost]]</f>
        <v>3236.8</v>
      </c>
      <c r="N3240" s="1">
        <f>Table1[[#This Row],[Profit]]/Table1[[#This Row],[Sales]]</f>
        <v>0.4</v>
      </c>
      <c r="O3240" t="str">
        <f>TEXT(Table1[[#This Row],[Order_Date]],"mmmm")</f>
        <v>July</v>
      </c>
      <c r="P3240">
        <f>YEAR(Table1[[#This Row],[Order_Date]])</f>
        <v>2025</v>
      </c>
      <c r="Q3240" t="str">
        <f>"Q"&amp;ROUNDUP(MONTH(Table1[[#This Row],[Order_Date]])/3,0)</f>
        <v>Q3</v>
      </c>
    </row>
    <row r="3241" spans="1:17" x14ac:dyDescent="0.25">
      <c r="A3241" t="s">
        <v>5025</v>
      </c>
      <c r="B3241" t="s">
        <v>2480</v>
      </c>
      <c r="C3241" t="s">
        <v>403</v>
      </c>
      <c r="D3241" t="s">
        <v>611</v>
      </c>
      <c r="E3241" t="str">
        <f>_xlfn.XLOOKUP(Table1[[#This Row],[Product_ID]],[1]!Table1[Product_ID],[1]!Table1[Product_Name])</f>
        <v>Clothing Product 21</v>
      </c>
      <c r="F3241" t="str">
        <f>_xlfn.XLOOKUP(Table1[[#This Row],[Product_ID]],[1]!Table1[Product_ID],[1]!Table1[Category])</f>
        <v>Clothing</v>
      </c>
      <c r="G3241">
        <f>_xlfn.XLOOKUP(Table1[[#This Row],[Product_ID]],[1]!Table1[Product_ID],[1]!Table1[Unit_Price])</f>
        <v>1236</v>
      </c>
      <c r="H3241">
        <f>_xlfn.XLOOKUP(Table1[[#This Row],[Product_ID]],[1]!Table1[Product_ID],[1]!Table1[Cost])</f>
        <v>865.2</v>
      </c>
      <c r="I3241">
        <v>4</v>
      </c>
      <c r="J3241">
        <v>15</v>
      </c>
      <c r="K3241">
        <f>Table1[[#This Row],[Quantity]]*Table1[[#This Row],[Unit_Price]]</f>
        <v>4944</v>
      </c>
      <c r="L3241">
        <f>Table1[[#This Row],[Quantity]]*Table1[[#This Row],[Cost]]</f>
        <v>3460.8</v>
      </c>
      <c r="M3241">
        <f>Table1[[#This Row],[Sales]]-Table1[[#This Row],[Total_Cost]]</f>
        <v>1483.1999999999998</v>
      </c>
      <c r="N3241" s="1">
        <f>Table1[[#This Row],[Profit]]/Table1[[#This Row],[Sales]]</f>
        <v>0.3</v>
      </c>
      <c r="O3241" t="str">
        <f>TEXT(Table1[[#This Row],[Order_Date]],"mmmm")</f>
        <v>October</v>
      </c>
      <c r="P3241">
        <f>YEAR(Table1[[#This Row],[Order_Date]])</f>
        <v>2024</v>
      </c>
      <c r="Q3241" t="str">
        <f>"Q"&amp;ROUNDUP(MONTH(Table1[[#This Row],[Order_Date]])/3,0)</f>
        <v>Q4</v>
      </c>
    </row>
    <row r="3242" spans="1:17" x14ac:dyDescent="0.25">
      <c r="A3242" t="s">
        <v>5026</v>
      </c>
      <c r="B3242" t="s">
        <v>1552</v>
      </c>
      <c r="C3242" t="s">
        <v>1581</v>
      </c>
      <c r="D3242" t="s">
        <v>598</v>
      </c>
      <c r="E3242" t="str">
        <f>_xlfn.XLOOKUP(Table1[[#This Row],[Product_ID]],[1]!Table1[Product_ID],[1]!Table1[Product_Name])</f>
        <v>Clothing Product 84</v>
      </c>
      <c r="F3242" t="str">
        <f>_xlfn.XLOOKUP(Table1[[#This Row],[Product_ID]],[1]!Table1[Product_ID],[1]!Table1[Category])</f>
        <v>Clothing</v>
      </c>
      <c r="G3242">
        <f>_xlfn.XLOOKUP(Table1[[#This Row],[Product_ID]],[1]!Table1[Product_ID],[1]!Table1[Unit_Price])</f>
        <v>3921</v>
      </c>
      <c r="H3242">
        <f>_xlfn.XLOOKUP(Table1[[#This Row],[Product_ID]],[1]!Table1[Product_ID],[1]!Table1[Cost])</f>
        <v>2352.6</v>
      </c>
      <c r="I3242">
        <v>4</v>
      </c>
      <c r="J3242">
        <v>15</v>
      </c>
      <c r="K3242">
        <f>Table1[[#This Row],[Quantity]]*Table1[[#This Row],[Unit_Price]]</f>
        <v>15684</v>
      </c>
      <c r="L3242">
        <f>Table1[[#This Row],[Quantity]]*Table1[[#This Row],[Cost]]</f>
        <v>9410.4</v>
      </c>
      <c r="M3242">
        <f>Table1[[#This Row],[Sales]]-Table1[[#This Row],[Total_Cost]]</f>
        <v>6273.6</v>
      </c>
      <c r="N3242" s="1">
        <f>Table1[[#This Row],[Profit]]/Table1[[#This Row],[Sales]]</f>
        <v>0.4</v>
      </c>
      <c r="O3242" t="str">
        <f>TEXT(Table1[[#This Row],[Order_Date]],"mmmm")</f>
        <v>November</v>
      </c>
      <c r="P3242">
        <f>YEAR(Table1[[#This Row],[Order_Date]])</f>
        <v>2024</v>
      </c>
      <c r="Q3242" t="str">
        <f>"Q"&amp;ROUNDUP(MONTH(Table1[[#This Row],[Order_Date]])/3,0)</f>
        <v>Q4</v>
      </c>
    </row>
    <row r="3243" spans="1:17" x14ac:dyDescent="0.25">
      <c r="A3243" t="s">
        <v>5027</v>
      </c>
      <c r="B3243" t="s">
        <v>1989</v>
      </c>
      <c r="C3243" t="s">
        <v>794</v>
      </c>
      <c r="D3243" t="s">
        <v>598</v>
      </c>
      <c r="E3243" t="str">
        <f>_xlfn.XLOOKUP(Table1[[#This Row],[Product_ID]],[1]!Table1[Product_ID],[1]!Table1[Product_Name])</f>
        <v>Clothing Product 84</v>
      </c>
      <c r="F3243" t="str">
        <f>_xlfn.XLOOKUP(Table1[[#This Row],[Product_ID]],[1]!Table1[Product_ID],[1]!Table1[Category])</f>
        <v>Clothing</v>
      </c>
      <c r="G3243">
        <f>_xlfn.XLOOKUP(Table1[[#This Row],[Product_ID]],[1]!Table1[Product_ID],[1]!Table1[Unit_Price])</f>
        <v>3921</v>
      </c>
      <c r="H3243">
        <f>_xlfn.XLOOKUP(Table1[[#This Row],[Product_ID]],[1]!Table1[Product_ID],[1]!Table1[Cost])</f>
        <v>2352.6</v>
      </c>
      <c r="I3243">
        <v>2</v>
      </c>
      <c r="J3243">
        <v>10</v>
      </c>
      <c r="K3243">
        <f>Table1[[#This Row],[Quantity]]*Table1[[#This Row],[Unit_Price]]</f>
        <v>7842</v>
      </c>
      <c r="L3243">
        <f>Table1[[#This Row],[Quantity]]*Table1[[#This Row],[Cost]]</f>
        <v>4705.2</v>
      </c>
      <c r="M3243">
        <f>Table1[[#This Row],[Sales]]-Table1[[#This Row],[Total_Cost]]</f>
        <v>3136.8</v>
      </c>
      <c r="N3243" s="1">
        <f>Table1[[#This Row],[Profit]]/Table1[[#This Row],[Sales]]</f>
        <v>0.4</v>
      </c>
      <c r="O3243" t="str">
        <f>TEXT(Table1[[#This Row],[Order_Date]],"mmmm")</f>
        <v>August</v>
      </c>
      <c r="P3243">
        <f>YEAR(Table1[[#This Row],[Order_Date]])</f>
        <v>2025</v>
      </c>
      <c r="Q3243" t="str">
        <f>"Q"&amp;ROUNDUP(MONTH(Table1[[#This Row],[Order_Date]])/3,0)</f>
        <v>Q3</v>
      </c>
    </row>
    <row r="3244" spans="1:17" x14ac:dyDescent="0.25">
      <c r="A3244" t="s">
        <v>5028</v>
      </c>
      <c r="B3244" t="s">
        <v>1483</v>
      </c>
      <c r="C3244" t="s">
        <v>5029</v>
      </c>
      <c r="D3244" t="s">
        <v>362</v>
      </c>
      <c r="E3244" t="str">
        <f>_xlfn.XLOOKUP(Table1[[#This Row],[Product_ID]],[1]!Table1[Product_ID],[1]!Table1[Product_Name])</f>
        <v>Clothing Product 25</v>
      </c>
      <c r="F3244" t="str">
        <f>_xlfn.XLOOKUP(Table1[[#This Row],[Product_ID]],[1]!Table1[Product_ID],[1]!Table1[Category])</f>
        <v>Clothing</v>
      </c>
      <c r="G3244">
        <f>_xlfn.XLOOKUP(Table1[[#This Row],[Product_ID]],[1]!Table1[Product_ID],[1]!Table1[Unit_Price])</f>
        <v>696</v>
      </c>
      <c r="H3244">
        <f>_xlfn.XLOOKUP(Table1[[#This Row],[Product_ID]],[1]!Table1[Product_ID],[1]!Table1[Cost])</f>
        <v>348</v>
      </c>
      <c r="I3244">
        <v>1</v>
      </c>
      <c r="J3244">
        <v>5</v>
      </c>
      <c r="K3244">
        <f>Table1[[#This Row],[Quantity]]*Table1[[#This Row],[Unit_Price]]</f>
        <v>696</v>
      </c>
      <c r="L3244">
        <f>Table1[[#This Row],[Quantity]]*Table1[[#This Row],[Cost]]</f>
        <v>348</v>
      </c>
      <c r="M3244">
        <f>Table1[[#This Row],[Sales]]-Table1[[#This Row],[Total_Cost]]</f>
        <v>348</v>
      </c>
      <c r="N3244" s="1">
        <f>Table1[[#This Row],[Profit]]/Table1[[#This Row],[Sales]]</f>
        <v>0.5</v>
      </c>
      <c r="O3244" t="str">
        <f>TEXT(Table1[[#This Row],[Order_Date]],"mmmm")</f>
        <v>December</v>
      </c>
      <c r="P3244">
        <f>YEAR(Table1[[#This Row],[Order_Date]])</f>
        <v>2024</v>
      </c>
      <c r="Q3244" t="str">
        <f>"Q"&amp;ROUNDUP(MONTH(Table1[[#This Row],[Order_Date]])/3,0)</f>
        <v>Q4</v>
      </c>
    </row>
    <row r="3245" spans="1:17" x14ac:dyDescent="0.25">
      <c r="A3245" t="s">
        <v>5030</v>
      </c>
      <c r="B3245" t="s">
        <v>2747</v>
      </c>
      <c r="C3245" t="s">
        <v>5031</v>
      </c>
      <c r="D3245" t="s">
        <v>63</v>
      </c>
      <c r="E3245" t="str">
        <f>_xlfn.XLOOKUP(Table1[[#This Row],[Product_ID]],[1]!Table1[Product_ID],[1]!Table1[Product_Name])</f>
        <v>Clothing Product 17</v>
      </c>
      <c r="F3245" t="str">
        <f>_xlfn.XLOOKUP(Table1[[#This Row],[Product_ID]],[1]!Table1[Product_ID],[1]!Table1[Category])</f>
        <v>Clothing</v>
      </c>
      <c r="G3245">
        <f>_xlfn.XLOOKUP(Table1[[#This Row],[Product_ID]],[1]!Table1[Product_ID],[1]!Table1[Unit_Price])</f>
        <v>978</v>
      </c>
      <c r="H3245">
        <f>_xlfn.XLOOKUP(Table1[[#This Row],[Product_ID]],[1]!Table1[Product_ID],[1]!Table1[Cost])</f>
        <v>684.6</v>
      </c>
      <c r="I3245">
        <v>1</v>
      </c>
      <c r="J3245">
        <v>20</v>
      </c>
      <c r="K3245">
        <f>Table1[[#This Row],[Quantity]]*Table1[[#This Row],[Unit_Price]]</f>
        <v>978</v>
      </c>
      <c r="L3245">
        <f>Table1[[#This Row],[Quantity]]*Table1[[#This Row],[Cost]]</f>
        <v>684.6</v>
      </c>
      <c r="M3245">
        <f>Table1[[#This Row],[Sales]]-Table1[[#This Row],[Total_Cost]]</f>
        <v>293.39999999999998</v>
      </c>
      <c r="N3245" s="1">
        <f>Table1[[#This Row],[Profit]]/Table1[[#This Row],[Sales]]</f>
        <v>0.3</v>
      </c>
      <c r="O3245" t="str">
        <f>TEXT(Table1[[#This Row],[Order_Date]],"mmmm")</f>
        <v>May</v>
      </c>
      <c r="P3245">
        <f>YEAR(Table1[[#This Row],[Order_Date]])</f>
        <v>2024</v>
      </c>
      <c r="Q3245" t="str">
        <f>"Q"&amp;ROUNDUP(MONTH(Table1[[#This Row],[Order_Date]])/3,0)</f>
        <v>Q2</v>
      </c>
    </row>
    <row r="3246" spans="1:17" x14ac:dyDescent="0.25">
      <c r="A3246" t="s">
        <v>5032</v>
      </c>
      <c r="B3246" t="s">
        <v>1825</v>
      </c>
      <c r="C3246" t="s">
        <v>1718</v>
      </c>
      <c r="D3246" t="s">
        <v>175</v>
      </c>
      <c r="E3246" t="str">
        <f>_xlfn.XLOOKUP(Table1[[#This Row],[Product_ID]],[1]!Table1[Product_ID],[1]!Table1[Product_Name])</f>
        <v>Clothing Product 49</v>
      </c>
      <c r="F3246" t="str">
        <f>_xlfn.XLOOKUP(Table1[[#This Row],[Product_ID]],[1]!Table1[Product_ID],[1]!Table1[Category])</f>
        <v>Clothing</v>
      </c>
      <c r="G3246">
        <f>_xlfn.XLOOKUP(Table1[[#This Row],[Product_ID]],[1]!Table1[Product_ID],[1]!Table1[Unit_Price])</f>
        <v>4071</v>
      </c>
      <c r="H3246">
        <f>_xlfn.XLOOKUP(Table1[[#This Row],[Product_ID]],[1]!Table1[Product_ID],[1]!Table1[Cost])</f>
        <v>2442.6</v>
      </c>
      <c r="I3246">
        <v>3</v>
      </c>
      <c r="J3246">
        <v>0</v>
      </c>
      <c r="K3246">
        <f>Table1[[#This Row],[Quantity]]*Table1[[#This Row],[Unit_Price]]</f>
        <v>12213</v>
      </c>
      <c r="L3246">
        <f>Table1[[#This Row],[Quantity]]*Table1[[#This Row],[Cost]]</f>
        <v>7327.7999999999993</v>
      </c>
      <c r="M3246">
        <f>Table1[[#This Row],[Sales]]-Table1[[#This Row],[Total_Cost]]</f>
        <v>4885.2000000000007</v>
      </c>
      <c r="N3246" s="1">
        <f>Table1[[#This Row],[Profit]]/Table1[[#This Row],[Sales]]</f>
        <v>0.40000000000000008</v>
      </c>
      <c r="O3246" t="str">
        <f>TEXT(Table1[[#This Row],[Order_Date]],"mmmm")</f>
        <v>November</v>
      </c>
      <c r="P3246">
        <f>YEAR(Table1[[#This Row],[Order_Date]])</f>
        <v>2024</v>
      </c>
      <c r="Q3246" t="str">
        <f>"Q"&amp;ROUNDUP(MONTH(Table1[[#This Row],[Order_Date]])/3,0)</f>
        <v>Q4</v>
      </c>
    </row>
    <row r="3247" spans="1:17" x14ac:dyDescent="0.25">
      <c r="A3247" t="s">
        <v>5033</v>
      </c>
      <c r="B3247" t="s">
        <v>1157</v>
      </c>
      <c r="C3247" t="s">
        <v>1078</v>
      </c>
      <c r="D3247" t="s">
        <v>179</v>
      </c>
      <c r="E3247" t="str">
        <f>_xlfn.XLOOKUP(Table1[[#This Row],[Product_ID]],[1]!Table1[Product_ID],[1]!Table1[Product_Name])</f>
        <v>Beauty Product 58</v>
      </c>
      <c r="F3247" t="str">
        <f>_xlfn.XLOOKUP(Table1[[#This Row],[Product_ID]],[1]!Table1[Product_ID],[1]!Table1[Category])</f>
        <v>Beauty</v>
      </c>
      <c r="G3247">
        <f>_xlfn.XLOOKUP(Table1[[#This Row],[Product_ID]],[1]!Table1[Product_ID],[1]!Table1[Unit_Price])</f>
        <v>3598</v>
      </c>
      <c r="H3247">
        <f>_xlfn.XLOOKUP(Table1[[#This Row],[Product_ID]],[1]!Table1[Product_ID],[1]!Table1[Cost])</f>
        <v>2158.8000000000002</v>
      </c>
      <c r="I3247">
        <v>3</v>
      </c>
      <c r="J3247">
        <v>15</v>
      </c>
      <c r="K3247">
        <f>Table1[[#This Row],[Quantity]]*Table1[[#This Row],[Unit_Price]]</f>
        <v>10794</v>
      </c>
      <c r="L3247">
        <f>Table1[[#This Row],[Quantity]]*Table1[[#This Row],[Cost]]</f>
        <v>6476.4000000000005</v>
      </c>
      <c r="M3247">
        <f>Table1[[#This Row],[Sales]]-Table1[[#This Row],[Total_Cost]]</f>
        <v>4317.5999999999995</v>
      </c>
      <c r="N3247" s="1">
        <f>Table1[[#This Row],[Profit]]/Table1[[#This Row],[Sales]]</f>
        <v>0.39999999999999997</v>
      </c>
      <c r="O3247" t="str">
        <f>TEXT(Table1[[#This Row],[Order_Date]],"mmmm")</f>
        <v>June</v>
      </c>
      <c r="P3247">
        <f>YEAR(Table1[[#This Row],[Order_Date]])</f>
        <v>2025</v>
      </c>
      <c r="Q3247" t="str">
        <f>"Q"&amp;ROUNDUP(MONTH(Table1[[#This Row],[Order_Date]])/3,0)</f>
        <v>Q2</v>
      </c>
    </row>
    <row r="3248" spans="1:17" x14ac:dyDescent="0.25">
      <c r="A3248" t="s">
        <v>5034</v>
      </c>
      <c r="B3248" t="s">
        <v>3140</v>
      </c>
      <c r="C3248" t="s">
        <v>1343</v>
      </c>
      <c r="D3248" t="s">
        <v>139</v>
      </c>
      <c r="E3248" t="str">
        <f>_xlfn.XLOOKUP(Table1[[#This Row],[Product_ID]],[1]!Table1[Product_ID],[1]!Table1[Product_Name])</f>
        <v>Clothing Product 53</v>
      </c>
      <c r="F3248" t="str">
        <f>_xlfn.XLOOKUP(Table1[[#This Row],[Product_ID]],[1]!Table1[Product_ID],[1]!Table1[Category])</f>
        <v>Clothing</v>
      </c>
      <c r="G3248">
        <f>_xlfn.XLOOKUP(Table1[[#This Row],[Product_ID]],[1]!Table1[Product_ID],[1]!Table1[Unit_Price])</f>
        <v>641</v>
      </c>
      <c r="H3248">
        <f>_xlfn.XLOOKUP(Table1[[#This Row],[Product_ID]],[1]!Table1[Product_ID],[1]!Table1[Cost])</f>
        <v>384.6</v>
      </c>
      <c r="I3248">
        <v>3</v>
      </c>
      <c r="J3248">
        <v>20</v>
      </c>
      <c r="K3248">
        <f>Table1[[#This Row],[Quantity]]*Table1[[#This Row],[Unit_Price]]</f>
        <v>1923</v>
      </c>
      <c r="L3248">
        <f>Table1[[#This Row],[Quantity]]*Table1[[#This Row],[Cost]]</f>
        <v>1153.8000000000002</v>
      </c>
      <c r="M3248">
        <f>Table1[[#This Row],[Sales]]-Table1[[#This Row],[Total_Cost]]</f>
        <v>769.19999999999982</v>
      </c>
      <c r="N3248" s="1">
        <f>Table1[[#This Row],[Profit]]/Table1[[#This Row],[Sales]]</f>
        <v>0.39999999999999991</v>
      </c>
      <c r="O3248" t="str">
        <f>TEXT(Table1[[#This Row],[Order_Date]],"mmmm")</f>
        <v>August</v>
      </c>
      <c r="P3248">
        <f>YEAR(Table1[[#This Row],[Order_Date]])</f>
        <v>2025</v>
      </c>
      <c r="Q3248" t="str">
        <f>"Q"&amp;ROUNDUP(MONTH(Table1[[#This Row],[Order_Date]])/3,0)</f>
        <v>Q3</v>
      </c>
    </row>
    <row r="3249" spans="1:17" x14ac:dyDescent="0.25">
      <c r="A3249" t="s">
        <v>5035</v>
      </c>
      <c r="B3249" t="s">
        <v>1150</v>
      </c>
      <c r="C3249" t="s">
        <v>2336</v>
      </c>
      <c r="D3249" t="s">
        <v>373</v>
      </c>
      <c r="E3249" t="str">
        <f>_xlfn.XLOOKUP(Table1[[#This Row],[Product_ID]],[1]!Table1[Product_ID],[1]!Table1[Product_Name])</f>
        <v>Sports Product 26</v>
      </c>
      <c r="F3249" t="str">
        <f>_xlfn.XLOOKUP(Table1[[#This Row],[Product_ID]],[1]!Table1[Product_ID],[1]!Table1[Category])</f>
        <v>Sports</v>
      </c>
      <c r="G3249">
        <f>_xlfn.XLOOKUP(Table1[[#This Row],[Product_ID]],[1]!Table1[Product_ID],[1]!Table1[Unit_Price])</f>
        <v>4882</v>
      </c>
      <c r="H3249">
        <f>_xlfn.XLOOKUP(Table1[[#This Row],[Product_ID]],[1]!Table1[Product_ID],[1]!Table1[Cost])</f>
        <v>2929.2</v>
      </c>
      <c r="I3249">
        <v>4</v>
      </c>
      <c r="J3249">
        <v>10</v>
      </c>
      <c r="K3249">
        <f>Table1[[#This Row],[Quantity]]*Table1[[#This Row],[Unit_Price]]</f>
        <v>19528</v>
      </c>
      <c r="L3249">
        <f>Table1[[#This Row],[Quantity]]*Table1[[#This Row],[Cost]]</f>
        <v>11716.8</v>
      </c>
      <c r="M3249">
        <f>Table1[[#This Row],[Sales]]-Table1[[#This Row],[Total_Cost]]</f>
        <v>7811.2000000000007</v>
      </c>
      <c r="N3249" s="1">
        <f>Table1[[#This Row],[Profit]]/Table1[[#This Row],[Sales]]</f>
        <v>0.4</v>
      </c>
      <c r="O3249" t="str">
        <f>TEXT(Table1[[#This Row],[Order_Date]],"mmmm")</f>
        <v>May</v>
      </c>
      <c r="P3249">
        <f>YEAR(Table1[[#This Row],[Order_Date]])</f>
        <v>2025</v>
      </c>
      <c r="Q3249" t="str">
        <f>"Q"&amp;ROUNDUP(MONTH(Table1[[#This Row],[Order_Date]])/3,0)</f>
        <v>Q2</v>
      </c>
    </row>
    <row r="3250" spans="1:17" x14ac:dyDescent="0.25">
      <c r="A3250" t="s">
        <v>5036</v>
      </c>
      <c r="B3250" t="s">
        <v>596</v>
      </c>
      <c r="C3250" t="s">
        <v>3762</v>
      </c>
      <c r="D3250" t="s">
        <v>139</v>
      </c>
      <c r="E3250" t="str">
        <f>_xlfn.XLOOKUP(Table1[[#This Row],[Product_ID]],[1]!Table1[Product_ID],[1]!Table1[Product_Name])</f>
        <v>Clothing Product 53</v>
      </c>
      <c r="F3250" t="str">
        <f>_xlfn.XLOOKUP(Table1[[#This Row],[Product_ID]],[1]!Table1[Product_ID],[1]!Table1[Category])</f>
        <v>Clothing</v>
      </c>
      <c r="G3250">
        <f>_xlfn.XLOOKUP(Table1[[#This Row],[Product_ID]],[1]!Table1[Product_ID],[1]!Table1[Unit_Price])</f>
        <v>641</v>
      </c>
      <c r="H3250">
        <f>_xlfn.XLOOKUP(Table1[[#This Row],[Product_ID]],[1]!Table1[Product_ID],[1]!Table1[Cost])</f>
        <v>384.6</v>
      </c>
      <c r="I3250">
        <v>5</v>
      </c>
      <c r="J3250">
        <v>0</v>
      </c>
      <c r="K3250">
        <f>Table1[[#This Row],[Quantity]]*Table1[[#This Row],[Unit_Price]]</f>
        <v>3205</v>
      </c>
      <c r="L3250">
        <f>Table1[[#This Row],[Quantity]]*Table1[[#This Row],[Cost]]</f>
        <v>1923</v>
      </c>
      <c r="M3250">
        <f>Table1[[#This Row],[Sales]]-Table1[[#This Row],[Total_Cost]]</f>
        <v>1282</v>
      </c>
      <c r="N3250" s="1">
        <f>Table1[[#This Row],[Profit]]/Table1[[#This Row],[Sales]]</f>
        <v>0.4</v>
      </c>
      <c r="O3250" t="str">
        <f>TEXT(Table1[[#This Row],[Order_Date]],"mmmm")</f>
        <v>July</v>
      </c>
      <c r="P3250">
        <f>YEAR(Table1[[#This Row],[Order_Date]])</f>
        <v>2024</v>
      </c>
      <c r="Q3250" t="str">
        <f>"Q"&amp;ROUNDUP(MONTH(Table1[[#This Row],[Order_Date]])/3,0)</f>
        <v>Q3</v>
      </c>
    </row>
    <row r="3251" spans="1:17" x14ac:dyDescent="0.25">
      <c r="A3251" t="s">
        <v>5037</v>
      </c>
      <c r="B3251" t="s">
        <v>2167</v>
      </c>
      <c r="C3251" t="s">
        <v>403</v>
      </c>
      <c r="D3251" t="s">
        <v>444</v>
      </c>
      <c r="E3251" t="str">
        <f>_xlfn.XLOOKUP(Table1[[#This Row],[Product_ID]],[1]!Table1[Product_ID],[1]!Table1[Product_Name])</f>
        <v>Sports Product 14</v>
      </c>
      <c r="F3251" t="str">
        <f>_xlfn.XLOOKUP(Table1[[#This Row],[Product_ID]],[1]!Table1[Product_ID],[1]!Table1[Category])</f>
        <v>Sports</v>
      </c>
      <c r="G3251">
        <f>_xlfn.XLOOKUP(Table1[[#This Row],[Product_ID]],[1]!Table1[Product_ID],[1]!Table1[Unit_Price])</f>
        <v>9565</v>
      </c>
      <c r="H3251">
        <f>_xlfn.XLOOKUP(Table1[[#This Row],[Product_ID]],[1]!Table1[Product_ID],[1]!Table1[Cost])</f>
        <v>6695.5</v>
      </c>
      <c r="I3251">
        <v>3</v>
      </c>
      <c r="J3251">
        <v>0</v>
      </c>
      <c r="K3251">
        <f>Table1[[#This Row],[Quantity]]*Table1[[#This Row],[Unit_Price]]</f>
        <v>28695</v>
      </c>
      <c r="L3251">
        <f>Table1[[#This Row],[Quantity]]*Table1[[#This Row],[Cost]]</f>
        <v>20086.5</v>
      </c>
      <c r="M3251">
        <f>Table1[[#This Row],[Sales]]-Table1[[#This Row],[Total_Cost]]</f>
        <v>8608.5</v>
      </c>
      <c r="N3251" s="1">
        <f>Table1[[#This Row],[Profit]]/Table1[[#This Row],[Sales]]</f>
        <v>0.3</v>
      </c>
      <c r="O3251" t="str">
        <f>TEXT(Table1[[#This Row],[Order_Date]],"mmmm")</f>
        <v>September</v>
      </c>
      <c r="P3251">
        <f>YEAR(Table1[[#This Row],[Order_Date]])</f>
        <v>2025</v>
      </c>
      <c r="Q3251" t="str">
        <f>"Q"&amp;ROUNDUP(MONTH(Table1[[#This Row],[Order_Date]])/3,0)</f>
        <v>Q3</v>
      </c>
    </row>
    <row r="3252" spans="1:17" x14ac:dyDescent="0.25">
      <c r="A3252" t="s">
        <v>5038</v>
      </c>
      <c r="B3252" t="s">
        <v>4008</v>
      </c>
      <c r="C3252" t="s">
        <v>1348</v>
      </c>
      <c r="D3252" t="s">
        <v>362</v>
      </c>
      <c r="E3252" t="str">
        <f>_xlfn.XLOOKUP(Table1[[#This Row],[Product_ID]],[1]!Table1[Product_ID],[1]!Table1[Product_Name])</f>
        <v>Clothing Product 25</v>
      </c>
      <c r="F3252" t="str">
        <f>_xlfn.XLOOKUP(Table1[[#This Row],[Product_ID]],[1]!Table1[Product_ID],[1]!Table1[Category])</f>
        <v>Clothing</v>
      </c>
      <c r="G3252">
        <f>_xlfn.XLOOKUP(Table1[[#This Row],[Product_ID]],[1]!Table1[Product_ID],[1]!Table1[Unit_Price])</f>
        <v>696</v>
      </c>
      <c r="H3252">
        <f>_xlfn.XLOOKUP(Table1[[#This Row],[Product_ID]],[1]!Table1[Product_ID],[1]!Table1[Cost])</f>
        <v>348</v>
      </c>
      <c r="I3252">
        <v>4</v>
      </c>
      <c r="J3252">
        <v>10</v>
      </c>
      <c r="K3252">
        <f>Table1[[#This Row],[Quantity]]*Table1[[#This Row],[Unit_Price]]</f>
        <v>2784</v>
      </c>
      <c r="L3252">
        <f>Table1[[#This Row],[Quantity]]*Table1[[#This Row],[Cost]]</f>
        <v>1392</v>
      </c>
      <c r="M3252">
        <f>Table1[[#This Row],[Sales]]-Table1[[#This Row],[Total_Cost]]</f>
        <v>1392</v>
      </c>
      <c r="N3252" s="1">
        <f>Table1[[#This Row],[Profit]]/Table1[[#This Row],[Sales]]</f>
        <v>0.5</v>
      </c>
      <c r="O3252" t="str">
        <f>TEXT(Table1[[#This Row],[Order_Date]],"mmmm")</f>
        <v>May</v>
      </c>
      <c r="P3252">
        <f>YEAR(Table1[[#This Row],[Order_Date]])</f>
        <v>2025</v>
      </c>
      <c r="Q3252" t="str">
        <f>"Q"&amp;ROUNDUP(MONTH(Table1[[#This Row],[Order_Date]])/3,0)</f>
        <v>Q2</v>
      </c>
    </row>
    <row r="3253" spans="1:17" x14ac:dyDescent="0.25">
      <c r="A3253" t="s">
        <v>5039</v>
      </c>
      <c r="B3253" t="s">
        <v>793</v>
      </c>
      <c r="C3253" t="s">
        <v>1990</v>
      </c>
      <c r="D3253" t="s">
        <v>164</v>
      </c>
      <c r="E3253" t="str">
        <f>_xlfn.XLOOKUP(Table1[[#This Row],[Product_ID]],[1]!Table1[Product_ID],[1]!Table1[Product_Name])</f>
        <v>Home &amp; Kitchen Product 11</v>
      </c>
      <c r="F3253" t="str">
        <f>_xlfn.XLOOKUP(Table1[[#This Row],[Product_ID]],[1]!Table1[Product_ID],[1]!Table1[Category])</f>
        <v>Home &amp; Kitchen</v>
      </c>
      <c r="G3253">
        <f>_xlfn.XLOOKUP(Table1[[#This Row],[Product_ID]],[1]!Table1[Product_ID],[1]!Table1[Unit_Price])</f>
        <v>4339</v>
      </c>
      <c r="H3253">
        <f>_xlfn.XLOOKUP(Table1[[#This Row],[Product_ID]],[1]!Table1[Product_ID],[1]!Table1[Cost])</f>
        <v>2169.5</v>
      </c>
      <c r="I3253">
        <v>1</v>
      </c>
      <c r="J3253">
        <v>20</v>
      </c>
      <c r="K3253">
        <f>Table1[[#This Row],[Quantity]]*Table1[[#This Row],[Unit_Price]]</f>
        <v>4339</v>
      </c>
      <c r="L3253">
        <f>Table1[[#This Row],[Quantity]]*Table1[[#This Row],[Cost]]</f>
        <v>2169.5</v>
      </c>
      <c r="M3253">
        <f>Table1[[#This Row],[Sales]]-Table1[[#This Row],[Total_Cost]]</f>
        <v>2169.5</v>
      </c>
      <c r="N3253" s="1">
        <f>Table1[[#This Row],[Profit]]/Table1[[#This Row],[Sales]]</f>
        <v>0.5</v>
      </c>
      <c r="O3253" t="str">
        <f>TEXT(Table1[[#This Row],[Order_Date]],"mmmm")</f>
        <v>January</v>
      </c>
      <c r="P3253">
        <f>YEAR(Table1[[#This Row],[Order_Date]])</f>
        <v>2025</v>
      </c>
      <c r="Q3253" t="str">
        <f>"Q"&amp;ROUNDUP(MONTH(Table1[[#This Row],[Order_Date]])/3,0)</f>
        <v>Q1</v>
      </c>
    </row>
    <row r="3254" spans="1:17" x14ac:dyDescent="0.25">
      <c r="A3254" t="s">
        <v>5040</v>
      </c>
      <c r="B3254" t="s">
        <v>1910</v>
      </c>
      <c r="C3254" t="s">
        <v>1842</v>
      </c>
      <c r="D3254" t="s">
        <v>96</v>
      </c>
      <c r="E3254" t="str">
        <f>_xlfn.XLOOKUP(Table1[[#This Row],[Product_ID]],[1]!Table1[Product_ID],[1]!Table1[Product_Name])</f>
        <v>Electronics Product 91</v>
      </c>
      <c r="F3254" t="str">
        <f>_xlfn.XLOOKUP(Table1[[#This Row],[Product_ID]],[1]!Table1[Product_ID],[1]!Table1[Category])</f>
        <v>Electronics</v>
      </c>
      <c r="G3254">
        <f>_xlfn.XLOOKUP(Table1[[#This Row],[Product_ID]],[1]!Table1[Product_ID],[1]!Table1[Unit_Price])</f>
        <v>45348</v>
      </c>
      <c r="H3254">
        <f>_xlfn.XLOOKUP(Table1[[#This Row],[Product_ID]],[1]!Table1[Product_ID],[1]!Table1[Cost])</f>
        <v>27208.799999999999</v>
      </c>
      <c r="I3254">
        <v>1</v>
      </c>
      <c r="J3254">
        <v>5</v>
      </c>
      <c r="K3254">
        <f>Table1[[#This Row],[Quantity]]*Table1[[#This Row],[Unit_Price]]</f>
        <v>45348</v>
      </c>
      <c r="L3254">
        <f>Table1[[#This Row],[Quantity]]*Table1[[#This Row],[Cost]]</f>
        <v>27208.799999999999</v>
      </c>
      <c r="M3254">
        <f>Table1[[#This Row],[Sales]]-Table1[[#This Row],[Total_Cost]]</f>
        <v>18139.2</v>
      </c>
      <c r="N3254" s="1">
        <f>Table1[[#This Row],[Profit]]/Table1[[#This Row],[Sales]]</f>
        <v>0.4</v>
      </c>
      <c r="O3254" t="str">
        <f>TEXT(Table1[[#This Row],[Order_Date]],"mmmm")</f>
        <v>April</v>
      </c>
      <c r="P3254">
        <f>YEAR(Table1[[#This Row],[Order_Date]])</f>
        <v>2024</v>
      </c>
      <c r="Q3254" t="str">
        <f>"Q"&amp;ROUNDUP(MONTH(Table1[[#This Row],[Order_Date]])/3,0)</f>
        <v>Q2</v>
      </c>
    </row>
    <row r="3255" spans="1:17" x14ac:dyDescent="0.25">
      <c r="A3255" t="s">
        <v>5041</v>
      </c>
      <c r="B3255" t="s">
        <v>438</v>
      </c>
      <c r="C3255" t="s">
        <v>1138</v>
      </c>
      <c r="D3255" t="s">
        <v>89</v>
      </c>
      <c r="E3255" t="str">
        <f>_xlfn.XLOOKUP(Table1[[#This Row],[Product_ID]],[1]!Table1[Product_ID],[1]!Table1[Product_Name])</f>
        <v>Beauty Product 76</v>
      </c>
      <c r="F3255" t="str">
        <f>_xlfn.XLOOKUP(Table1[[#This Row],[Product_ID]],[1]!Table1[Product_ID],[1]!Table1[Category])</f>
        <v>Beauty</v>
      </c>
      <c r="G3255">
        <f>_xlfn.XLOOKUP(Table1[[#This Row],[Product_ID]],[1]!Table1[Product_ID],[1]!Table1[Unit_Price])</f>
        <v>3690</v>
      </c>
      <c r="H3255">
        <f>_xlfn.XLOOKUP(Table1[[#This Row],[Product_ID]],[1]!Table1[Product_ID],[1]!Table1[Cost])</f>
        <v>2583</v>
      </c>
      <c r="I3255">
        <v>3</v>
      </c>
      <c r="J3255">
        <v>0</v>
      </c>
      <c r="K3255">
        <f>Table1[[#This Row],[Quantity]]*Table1[[#This Row],[Unit_Price]]</f>
        <v>11070</v>
      </c>
      <c r="L3255">
        <f>Table1[[#This Row],[Quantity]]*Table1[[#This Row],[Cost]]</f>
        <v>7749</v>
      </c>
      <c r="M3255">
        <f>Table1[[#This Row],[Sales]]-Table1[[#This Row],[Total_Cost]]</f>
        <v>3321</v>
      </c>
      <c r="N3255" s="1">
        <f>Table1[[#This Row],[Profit]]/Table1[[#This Row],[Sales]]</f>
        <v>0.3</v>
      </c>
      <c r="O3255" t="str">
        <f>TEXT(Table1[[#This Row],[Order_Date]],"mmmm")</f>
        <v>October</v>
      </c>
      <c r="P3255">
        <f>YEAR(Table1[[#This Row],[Order_Date]])</f>
        <v>2024</v>
      </c>
      <c r="Q3255" t="str">
        <f>"Q"&amp;ROUNDUP(MONTH(Table1[[#This Row],[Order_Date]])/3,0)</f>
        <v>Q4</v>
      </c>
    </row>
    <row r="3256" spans="1:17" x14ac:dyDescent="0.25">
      <c r="A3256" t="s">
        <v>5042</v>
      </c>
      <c r="B3256" t="s">
        <v>1057</v>
      </c>
      <c r="C3256" t="s">
        <v>487</v>
      </c>
      <c r="D3256" t="s">
        <v>41</v>
      </c>
      <c r="E3256" t="str">
        <f>_xlfn.XLOOKUP(Table1[[#This Row],[Product_ID]],[1]!Table1[Product_ID],[1]!Table1[Product_Name])</f>
        <v>Clothing Product 86</v>
      </c>
      <c r="F3256" t="str">
        <f>_xlfn.XLOOKUP(Table1[[#This Row],[Product_ID]],[1]!Table1[Product_ID],[1]!Table1[Category])</f>
        <v>Clothing</v>
      </c>
      <c r="G3256">
        <f>_xlfn.XLOOKUP(Table1[[#This Row],[Product_ID]],[1]!Table1[Product_ID],[1]!Table1[Unit_Price])</f>
        <v>3333</v>
      </c>
      <c r="H3256">
        <f>_xlfn.XLOOKUP(Table1[[#This Row],[Product_ID]],[1]!Table1[Product_ID],[1]!Table1[Cost])</f>
        <v>2333.1</v>
      </c>
      <c r="I3256">
        <v>5</v>
      </c>
      <c r="J3256">
        <v>5</v>
      </c>
      <c r="K3256">
        <f>Table1[[#This Row],[Quantity]]*Table1[[#This Row],[Unit_Price]]</f>
        <v>16665</v>
      </c>
      <c r="L3256">
        <f>Table1[[#This Row],[Quantity]]*Table1[[#This Row],[Cost]]</f>
        <v>11665.5</v>
      </c>
      <c r="M3256">
        <f>Table1[[#This Row],[Sales]]-Table1[[#This Row],[Total_Cost]]</f>
        <v>4999.5</v>
      </c>
      <c r="N3256" s="1">
        <f>Table1[[#This Row],[Profit]]/Table1[[#This Row],[Sales]]</f>
        <v>0.3</v>
      </c>
      <c r="O3256" t="str">
        <f>TEXT(Table1[[#This Row],[Order_Date]],"mmmm")</f>
        <v>March</v>
      </c>
      <c r="P3256">
        <f>YEAR(Table1[[#This Row],[Order_Date]])</f>
        <v>2024</v>
      </c>
      <c r="Q3256" t="str">
        <f>"Q"&amp;ROUNDUP(MONTH(Table1[[#This Row],[Order_Date]])/3,0)</f>
        <v>Q1</v>
      </c>
    </row>
    <row r="3257" spans="1:17" x14ac:dyDescent="0.25">
      <c r="A3257" t="s">
        <v>5043</v>
      </c>
      <c r="B3257" t="s">
        <v>762</v>
      </c>
      <c r="C3257" t="s">
        <v>1644</v>
      </c>
      <c r="D3257" t="s">
        <v>21</v>
      </c>
      <c r="E3257" t="str">
        <f>_xlfn.XLOOKUP(Table1[[#This Row],[Product_ID]],[1]!Table1[Product_ID],[1]!Table1[Product_Name])</f>
        <v>Electronics Product 77</v>
      </c>
      <c r="F3257" t="str">
        <f>_xlfn.XLOOKUP(Table1[[#This Row],[Product_ID]],[1]!Table1[Product_ID],[1]!Table1[Category])</f>
        <v>Electronics</v>
      </c>
      <c r="G3257">
        <f>_xlfn.XLOOKUP(Table1[[#This Row],[Product_ID]],[1]!Table1[Product_ID],[1]!Table1[Unit_Price])</f>
        <v>42787</v>
      </c>
      <c r="H3257">
        <f>_xlfn.XLOOKUP(Table1[[#This Row],[Product_ID]],[1]!Table1[Product_ID],[1]!Table1[Cost])</f>
        <v>29950.9</v>
      </c>
      <c r="I3257">
        <v>4</v>
      </c>
      <c r="J3257">
        <v>10</v>
      </c>
      <c r="K3257">
        <f>Table1[[#This Row],[Quantity]]*Table1[[#This Row],[Unit_Price]]</f>
        <v>171148</v>
      </c>
      <c r="L3257">
        <f>Table1[[#This Row],[Quantity]]*Table1[[#This Row],[Cost]]</f>
        <v>119803.6</v>
      </c>
      <c r="M3257">
        <f>Table1[[#This Row],[Sales]]-Table1[[#This Row],[Total_Cost]]</f>
        <v>51344.399999999994</v>
      </c>
      <c r="N3257" s="1">
        <f>Table1[[#This Row],[Profit]]/Table1[[#This Row],[Sales]]</f>
        <v>0.3</v>
      </c>
      <c r="O3257" t="str">
        <f>TEXT(Table1[[#This Row],[Order_Date]],"mmmm")</f>
        <v>November</v>
      </c>
      <c r="P3257">
        <f>YEAR(Table1[[#This Row],[Order_Date]])</f>
        <v>2024</v>
      </c>
      <c r="Q3257" t="str">
        <f>"Q"&amp;ROUNDUP(MONTH(Table1[[#This Row],[Order_Date]])/3,0)</f>
        <v>Q4</v>
      </c>
    </row>
    <row r="3258" spans="1:17" x14ac:dyDescent="0.25">
      <c r="A3258" t="s">
        <v>5044</v>
      </c>
      <c r="B3258" t="s">
        <v>1204</v>
      </c>
      <c r="C3258" t="s">
        <v>233</v>
      </c>
      <c r="D3258" t="s">
        <v>111</v>
      </c>
      <c r="E3258" t="str">
        <f>_xlfn.XLOOKUP(Table1[[#This Row],[Product_ID]],[1]!Table1[Product_ID],[1]!Table1[Product_Name])</f>
        <v>Sports Product 20</v>
      </c>
      <c r="F3258" t="str">
        <f>_xlfn.XLOOKUP(Table1[[#This Row],[Product_ID]],[1]!Table1[Product_ID],[1]!Table1[Category])</f>
        <v>Sports</v>
      </c>
      <c r="G3258">
        <f>_xlfn.XLOOKUP(Table1[[#This Row],[Product_ID]],[1]!Table1[Product_ID],[1]!Table1[Unit_Price])</f>
        <v>11647</v>
      </c>
      <c r="H3258">
        <f>_xlfn.XLOOKUP(Table1[[#This Row],[Product_ID]],[1]!Table1[Product_ID],[1]!Table1[Cost])</f>
        <v>8152.9</v>
      </c>
      <c r="I3258">
        <v>1</v>
      </c>
      <c r="J3258">
        <v>20</v>
      </c>
      <c r="K3258">
        <f>Table1[[#This Row],[Quantity]]*Table1[[#This Row],[Unit_Price]]</f>
        <v>11647</v>
      </c>
      <c r="L3258">
        <f>Table1[[#This Row],[Quantity]]*Table1[[#This Row],[Cost]]</f>
        <v>8152.9</v>
      </c>
      <c r="M3258">
        <f>Table1[[#This Row],[Sales]]-Table1[[#This Row],[Total_Cost]]</f>
        <v>3494.1000000000004</v>
      </c>
      <c r="N3258" s="1">
        <f>Table1[[#This Row],[Profit]]/Table1[[#This Row],[Sales]]</f>
        <v>0.30000000000000004</v>
      </c>
      <c r="O3258" t="str">
        <f>TEXT(Table1[[#This Row],[Order_Date]],"mmmm")</f>
        <v>October</v>
      </c>
      <c r="P3258">
        <f>YEAR(Table1[[#This Row],[Order_Date]])</f>
        <v>2024</v>
      </c>
      <c r="Q3258" t="str">
        <f>"Q"&amp;ROUNDUP(MONTH(Table1[[#This Row],[Order_Date]])/3,0)</f>
        <v>Q4</v>
      </c>
    </row>
    <row r="3259" spans="1:17" x14ac:dyDescent="0.25">
      <c r="A3259" t="s">
        <v>5045</v>
      </c>
      <c r="B3259" t="s">
        <v>407</v>
      </c>
      <c r="C3259" t="s">
        <v>682</v>
      </c>
      <c r="D3259" t="s">
        <v>281</v>
      </c>
      <c r="E3259" t="str">
        <f>_xlfn.XLOOKUP(Table1[[#This Row],[Product_ID]],[1]!Table1[Product_ID],[1]!Table1[Product_Name])</f>
        <v>Sports Product 9</v>
      </c>
      <c r="F3259" t="str">
        <f>_xlfn.XLOOKUP(Table1[[#This Row],[Product_ID]],[1]!Table1[Product_ID],[1]!Table1[Category])</f>
        <v>Sports</v>
      </c>
      <c r="G3259">
        <f>_xlfn.XLOOKUP(Table1[[#This Row],[Product_ID]],[1]!Table1[Product_ID],[1]!Table1[Unit_Price])</f>
        <v>10891</v>
      </c>
      <c r="H3259">
        <f>_xlfn.XLOOKUP(Table1[[#This Row],[Product_ID]],[1]!Table1[Product_ID],[1]!Table1[Cost])</f>
        <v>5445.5</v>
      </c>
      <c r="I3259">
        <v>3</v>
      </c>
      <c r="J3259">
        <v>20</v>
      </c>
      <c r="K3259">
        <f>Table1[[#This Row],[Quantity]]*Table1[[#This Row],[Unit_Price]]</f>
        <v>32673</v>
      </c>
      <c r="L3259">
        <f>Table1[[#This Row],[Quantity]]*Table1[[#This Row],[Cost]]</f>
        <v>16336.5</v>
      </c>
      <c r="M3259">
        <f>Table1[[#This Row],[Sales]]-Table1[[#This Row],[Total_Cost]]</f>
        <v>16336.5</v>
      </c>
      <c r="N3259" s="1">
        <f>Table1[[#This Row],[Profit]]/Table1[[#This Row],[Sales]]</f>
        <v>0.5</v>
      </c>
      <c r="O3259" t="str">
        <f>TEXT(Table1[[#This Row],[Order_Date]],"mmmm")</f>
        <v>August</v>
      </c>
      <c r="P3259">
        <f>YEAR(Table1[[#This Row],[Order_Date]])</f>
        <v>2025</v>
      </c>
      <c r="Q3259" t="str">
        <f>"Q"&amp;ROUNDUP(MONTH(Table1[[#This Row],[Order_Date]])/3,0)</f>
        <v>Q3</v>
      </c>
    </row>
    <row r="3260" spans="1:17" x14ac:dyDescent="0.25">
      <c r="A3260" t="s">
        <v>5046</v>
      </c>
      <c r="B3260" t="s">
        <v>456</v>
      </c>
      <c r="C3260" t="s">
        <v>226</v>
      </c>
      <c r="D3260" t="s">
        <v>297</v>
      </c>
      <c r="E3260" t="str">
        <f>_xlfn.XLOOKUP(Table1[[#This Row],[Product_ID]],[1]!Table1[Product_ID],[1]!Table1[Product_Name])</f>
        <v>Home &amp; Kitchen Product 64</v>
      </c>
      <c r="F3260" t="str">
        <f>_xlfn.XLOOKUP(Table1[[#This Row],[Product_ID]],[1]!Table1[Product_ID],[1]!Table1[Category])</f>
        <v>Home &amp; Kitchen</v>
      </c>
      <c r="G3260">
        <f>_xlfn.XLOOKUP(Table1[[#This Row],[Product_ID]],[1]!Table1[Product_ID],[1]!Table1[Unit_Price])</f>
        <v>8274</v>
      </c>
      <c r="H3260">
        <f>_xlfn.XLOOKUP(Table1[[#This Row],[Product_ID]],[1]!Table1[Product_ID],[1]!Table1[Cost])</f>
        <v>5791.8</v>
      </c>
      <c r="I3260">
        <v>3</v>
      </c>
      <c r="J3260">
        <v>0</v>
      </c>
      <c r="K3260">
        <f>Table1[[#This Row],[Quantity]]*Table1[[#This Row],[Unit_Price]]</f>
        <v>24822</v>
      </c>
      <c r="L3260">
        <f>Table1[[#This Row],[Quantity]]*Table1[[#This Row],[Cost]]</f>
        <v>17375.400000000001</v>
      </c>
      <c r="M3260">
        <f>Table1[[#This Row],[Sales]]-Table1[[#This Row],[Total_Cost]]</f>
        <v>7446.5999999999985</v>
      </c>
      <c r="N3260" s="1">
        <f>Table1[[#This Row],[Profit]]/Table1[[#This Row],[Sales]]</f>
        <v>0.29999999999999993</v>
      </c>
      <c r="O3260" t="str">
        <f>TEXT(Table1[[#This Row],[Order_Date]],"mmmm")</f>
        <v>July</v>
      </c>
      <c r="P3260">
        <f>YEAR(Table1[[#This Row],[Order_Date]])</f>
        <v>2025</v>
      </c>
      <c r="Q3260" t="str">
        <f>"Q"&amp;ROUNDUP(MONTH(Table1[[#This Row],[Order_Date]])/3,0)</f>
        <v>Q3</v>
      </c>
    </row>
    <row r="3261" spans="1:17" x14ac:dyDescent="0.25">
      <c r="A3261" t="s">
        <v>5047</v>
      </c>
      <c r="B3261" t="s">
        <v>1580</v>
      </c>
      <c r="C3261" t="s">
        <v>588</v>
      </c>
      <c r="D3261" t="s">
        <v>1526</v>
      </c>
      <c r="E3261" t="str">
        <f>_xlfn.XLOOKUP(Table1[[#This Row],[Product_ID]],[1]!Table1[Product_ID],[1]!Table1[Product_Name])</f>
        <v>Electronics Product 6</v>
      </c>
      <c r="F3261" t="str">
        <f>_xlfn.XLOOKUP(Table1[[#This Row],[Product_ID]],[1]!Table1[Product_ID],[1]!Table1[Category])</f>
        <v>Electronics</v>
      </c>
      <c r="G3261">
        <f>_xlfn.XLOOKUP(Table1[[#This Row],[Product_ID]],[1]!Table1[Product_ID],[1]!Table1[Unit_Price])</f>
        <v>18855</v>
      </c>
      <c r="H3261">
        <f>_xlfn.XLOOKUP(Table1[[#This Row],[Product_ID]],[1]!Table1[Product_ID],[1]!Table1[Cost])</f>
        <v>9427.5</v>
      </c>
      <c r="I3261">
        <v>1</v>
      </c>
      <c r="J3261">
        <v>5</v>
      </c>
      <c r="K3261">
        <f>Table1[[#This Row],[Quantity]]*Table1[[#This Row],[Unit_Price]]</f>
        <v>18855</v>
      </c>
      <c r="L3261">
        <f>Table1[[#This Row],[Quantity]]*Table1[[#This Row],[Cost]]</f>
        <v>9427.5</v>
      </c>
      <c r="M3261">
        <f>Table1[[#This Row],[Sales]]-Table1[[#This Row],[Total_Cost]]</f>
        <v>9427.5</v>
      </c>
      <c r="N3261" s="1">
        <f>Table1[[#This Row],[Profit]]/Table1[[#This Row],[Sales]]</f>
        <v>0.5</v>
      </c>
      <c r="O3261" t="str">
        <f>TEXT(Table1[[#This Row],[Order_Date]],"mmmm")</f>
        <v>November</v>
      </c>
      <c r="P3261">
        <f>YEAR(Table1[[#This Row],[Order_Date]])</f>
        <v>2025</v>
      </c>
      <c r="Q3261" t="str">
        <f>"Q"&amp;ROUNDUP(MONTH(Table1[[#This Row],[Order_Date]])/3,0)</f>
        <v>Q4</v>
      </c>
    </row>
    <row r="3262" spans="1:17" x14ac:dyDescent="0.25">
      <c r="A3262" t="s">
        <v>5048</v>
      </c>
      <c r="B3262" t="s">
        <v>3192</v>
      </c>
      <c r="C3262" t="s">
        <v>403</v>
      </c>
      <c r="D3262" t="s">
        <v>115</v>
      </c>
      <c r="E3262" t="str">
        <f>_xlfn.XLOOKUP(Table1[[#This Row],[Product_ID]],[1]!Table1[Product_ID],[1]!Table1[Product_Name])</f>
        <v>Beauty Product 85</v>
      </c>
      <c r="F3262" t="str">
        <f>_xlfn.XLOOKUP(Table1[[#This Row],[Product_ID]],[1]!Table1[Product_ID],[1]!Table1[Category])</f>
        <v>Beauty</v>
      </c>
      <c r="G3262">
        <f>_xlfn.XLOOKUP(Table1[[#This Row],[Product_ID]],[1]!Table1[Product_ID],[1]!Table1[Unit_Price])</f>
        <v>1436</v>
      </c>
      <c r="H3262">
        <f>_xlfn.XLOOKUP(Table1[[#This Row],[Product_ID]],[1]!Table1[Product_ID],[1]!Table1[Cost])</f>
        <v>1005.2</v>
      </c>
      <c r="I3262">
        <v>3</v>
      </c>
      <c r="J3262">
        <v>15</v>
      </c>
      <c r="K3262">
        <f>Table1[[#This Row],[Quantity]]*Table1[[#This Row],[Unit_Price]]</f>
        <v>4308</v>
      </c>
      <c r="L3262">
        <f>Table1[[#This Row],[Quantity]]*Table1[[#This Row],[Cost]]</f>
        <v>3015.6000000000004</v>
      </c>
      <c r="M3262">
        <f>Table1[[#This Row],[Sales]]-Table1[[#This Row],[Total_Cost]]</f>
        <v>1292.3999999999996</v>
      </c>
      <c r="N3262" s="1">
        <f>Table1[[#This Row],[Profit]]/Table1[[#This Row],[Sales]]</f>
        <v>0.29999999999999993</v>
      </c>
      <c r="O3262" t="str">
        <f>TEXT(Table1[[#This Row],[Order_Date]],"mmmm")</f>
        <v>August</v>
      </c>
      <c r="P3262">
        <f>YEAR(Table1[[#This Row],[Order_Date]])</f>
        <v>2025</v>
      </c>
      <c r="Q3262" t="str">
        <f>"Q"&amp;ROUNDUP(MONTH(Table1[[#This Row],[Order_Date]])/3,0)</f>
        <v>Q3</v>
      </c>
    </row>
    <row r="3263" spans="1:17" x14ac:dyDescent="0.25">
      <c r="A3263" t="s">
        <v>5049</v>
      </c>
      <c r="B3263" t="s">
        <v>556</v>
      </c>
      <c r="C3263" t="s">
        <v>130</v>
      </c>
      <c r="D3263" t="s">
        <v>461</v>
      </c>
      <c r="E3263" t="str">
        <f>_xlfn.XLOOKUP(Table1[[#This Row],[Product_ID]],[1]!Table1[Product_ID],[1]!Table1[Product_Name])</f>
        <v>Beauty Product 13</v>
      </c>
      <c r="F3263" t="str">
        <f>_xlfn.XLOOKUP(Table1[[#This Row],[Product_ID]],[1]!Table1[Product_ID],[1]!Table1[Category])</f>
        <v>Beauty</v>
      </c>
      <c r="G3263">
        <f>_xlfn.XLOOKUP(Table1[[#This Row],[Product_ID]],[1]!Table1[Product_ID],[1]!Table1[Unit_Price])</f>
        <v>639</v>
      </c>
      <c r="H3263">
        <f>_xlfn.XLOOKUP(Table1[[#This Row],[Product_ID]],[1]!Table1[Product_ID],[1]!Table1[Cost])</f>
        <v>319.5</v>
      </c>
      <c r="I3263">
        <v>3</v>
      </c>
      <c r="J3263">
        <v>15</v>
      </c>
      <c r="K3263">
        <f>Table1[[#This Row],[Quantity]]*Table1[[#This Row],[Unit_Price]]</f>
        <v>1917</v>
      </c>
      <c r="L3263">
        <f>Table1[[#This Row],[Quantity]]*Table1[[#This Row],[Cost]]</f>
        <v>958.5</v>
      </c>
      <c r="M3263">
        <f>Table1[[#This Row],[Sales]]-Table1[[#This Row],[Total_Cost]]</f>
        <v>958.5</v>
      </c>
      <c r="N3263" s="1">
        <f>Table1[[#This Row],[Profit]]/Table1[[#This Row],[Sales]]</f>
        <v>0.5</v>
      </c>
      <c r="O3263" t="str">
        <f>TEXT(Table1[[#This Row],[Order_Date]],"mmmm")</f>
        <v>January</v>
      </c>
      <c r="P3263">
        <f>YEAR(Table1[[#This Row],[Order_Date]])</f>
        <v>2024</v>
      </c>
      <c r="Q3263" t="str">
        <f>"Q"&amp;ROUNDUP(MONTH(Table1[[#This Row],[Order_Date]])/3,0)</f>
        <v>Q1</v>
      </c>
    </row>
    <row r="3264" spans="1:17" x14ac:dyDescent="0.25">
      <c r="A3264" t="s">
        <v>5050</v>
      </c>
      <c r="B3264" t="s">
        <v>4613</v>
      </c>
      <c r="C3264" t="s">
        <v>1316</v>
      </c>
      <c r="D3264" t="s">
        <v>604</v>
      </c>
      <c r="E3264" t="str">
        <f>_xlfn.XLOOKUP(Table1[[#This Row],[Product_ID]],[1]!Table1[Product_ID],[1]!Table1[Product_Name])</f>
        <v>Home &amp; Kitchen Product 39</v>
      </c>
      <c r="F3264" t="str">
        <f>_xlfn.XLOOKUP(Table1[[#This Row],[Product_ID]],[1]!Table1[Product_ID],[1]!Table1[Category])</f>
        <v>Home &amp; Kitchen</v>
      </c>
      <c r="G3264">
        <f>_xlfn.XLOOKUP(Table1[[#This Row],[Product_ID]],[1]!Table1[Product_ID],[1]!Table1[Unit_Price])</f>
        <v>9543</v>
      </c>
      <c r="H3264">
        <f>_xlfn.XLOOKUP(Table1[[#This Row],[Product_ID]],[1]!Table1[Product_ID],[1]!Table1[Cost])</f>
        <v>4771.5</v>
      </c>
      <c r="I3264">
        <v>3</v>
      </c>
      <c r="J3264">
        <v>20</v>
      </c>
      <c r="K3264">
        <f>Table1[[#This Row],[Quantity]]*Table1[[#This Row],[Unit_Price]]</f>
        <v>28629</v>
      </c>
      <c r="L3264">
        <f>Table1[[#This Row],[Quantity]]*Table1[[#This Row],[Cost]]</f>
        <v>14314.5</v>
      </c>
      <c r="M3264">
        <f>Table1[[#This Row],[Sales]]-Table1[[#This Row],[Total_Cost]]</f>
        <v>14314.5</v>
      </c>
      <c r="N3264" s="1">
        <f>Table1[[#This Row],[Profit]]/Table1[[#This Row],[Sales]]</f>
        <v>0.5</v>
      </c>
      <c r="O3264" t="str">
        <f>TEXT(Table1[[#This Row],[Order_Date]],"mmmm")</f>
        <v>March</v>
      </c>
      <c r="P3264">
        <f>YEAR(Table1[[#This Row],[Order_Date]])</f>
        <v>2025</v>
      </c>
      <c r="Q3264" t="str">
        <f>"Q"&amp;ROUNDUP(MONTH(Table1[[#This Row],[Order_Date]])/3,0)</f>
        <v>Q1</v>
      </c>
    </row>
    <row r="3265" spans="1:17" x14ac:dyDescent="0.25">
      <c r="A3265" t="s">
        <v>5051</v>
      </c>
      <c r="B3265" t="s">
        <v>392</v>
      </c>
      <c r="C3265" t="s">
        <v>666</v>
      </c>
      <c r="D3265" t="s">
        <v>611</v>
      </c>
      <c r="E3265" t="str">
        <f>_xlfn.XLOOKUP(Table1[[#This Row],[Product_ID]],[1]!Table1[Product_ID],[1]!Table1[Product_Name])</f>
        <v>Clothing Product 21</v>
      </c>
      <c r="F3265" t="str">
        <f>_xlfn.XLOOKUP(Table1[[#This Row],[Product_ID]],[1]!Table1[Product_ID],[1]!Table1[Category])</f>
        <v>Clothing</v>
      </c>
      <c r="G3265">
        <f>_xlfn.XLOOKUP(Table1[[#This Row],[Product_ID]],[1]!Table1[Product_ID],[1]!Table1[Unit_Price])</f>
        <v>1236</v>
      </c>
      <c r="H3265">
        <f>_xlfn.XLOOKUP(Table1[[#This Row],[Product_ID]],[1]!Table1[Product_ID],[1]!Table1[Cost])</f>
        <v>865.2</v>
      </c>
      <c r="I3265">
        <v>1</v>
      </c>
      <c r="J3265">
        <v>0</v>
      </c>
      <c r="K3265">
        <f>Table1[[#This Row],[Quantity]]*Table1[[#This Row],[Unit_Price]]</f>
        <v>1236</v>
      </c>
      <c r="L3265">
        <f>Table1[[#This Row],[Quantity]]*Table1[[#This Row],[Cost]]</f>
        <v>865.2</v>
      </c>
      <c r="M3265">
        <f>Table1[[#This Row],[Sales]]-Table1[[#This Row],[Total_Cost]]</f>
        <v>370.79999999999995</v>
      </c>
      <c r="N3265" s="1">
        <f>Table1[[#This Row],[Profit]]/Table1[[#This Row],[Sales]]</f>
        <v>0.3</v>
      </c>
      <c r="O3265" t="str">
        <f>TEXT(Table1[[#This Row],[Order_Date]],"mmmm")</f>
        <v>December</v>
      </c>
      <c r="P3265">
        <f>YEAR(Table1[[#This Row],[Order_Date]])</f>
        <v>2024</v>
      </c>
      <c r="Q3265" t="str">
        <f>"Q"&amp;ROUNDUP(MONTH(Table1[[#This Row],[Order_Date]])/3,0)</f>
        <v>Q4</v>
      </c>
    </row>
    <row r="3266" spans="1:17" x14ac:dyDescent="0.25">
      <c r="A3266" t="s">
        <v>5052</v>
      </c>
      <c r="B3266" t="s">
        <v>2496</v>
      </c>
      <c r="C3266" t="s">
        <v>2294</v>
      </c>
      <c r="D3266" t="s">
        <v>465</v>
      </c>
      <c r="E3266" t="str">
        <f>_xlfn.XLOOKUP(Table1[[#This Row],[Product_ID]],[1]!Table1[Product_ID],[1]!Table1[Product_Name])</f>
        <v>Beauty Product 71</v>
      </c>
      <c r="F3266" t="str">
        <f>_xlfn.XLOOKUP(Table1[[#This Row],[Product_ID]],[1]!Table1[Product_ID],[1]!Table1[Category])</f>
        <v>Beauty</v>
      </c>
      <c r="G3266">
        <f>_xlfn.XLOOKUP(Table1[[#This Row],[Product_ID]],[1]!Table1[Product_ID],[1]!Table1[Unit_Price])</f>
        <v>487</v>
      </c>
      <c r="H3266">
        <f>_xlfn.XLOOKUP(Table1[[#This Row],[Product_ID]],[1]!Table1[Product_ID],[1]!Table1[Cost])</f>
        <v>243.5</v>
      </c>
      <c r="I3266">
        <v>5</v>
      </c>
      <c r="J3266">
        <v>20</v>
      </c>
      <c r="K3266">
        <f>Table1[[#This Row],[Quantity]]*Table1[[#This Row],[Unit_Price]]</f>
        <v>2435</v>
      </c>
      <c r="L3266">
        <f>Table1[[#This Row],[Quantity]]*Table1[[#This Row],[Cost]]</f>
        <v>1217.5</v>
      </c>
      <c r="M3266">
        <f>Table1[[#This Row],[Sales]]-Table1[[#This Row],[Total_Cost]]</f>
        <v>1217.5</v>
      </c>
      <c r="N3266" s="1">
        <f>Table1[[#This Row],[Profit]]/Table1[[#This Row],[Sales]]</f>
        <v>0.5</v>
      </c>
      <c r="O3266" t="str">
        <f>TEXT(Table1[[#This Row],[Order_Date]],"mmmm")</f>
        <v>May</v>
      </c>
      <c r="P3266">
        <f>YEAR(Table1[[#This Row],[Order_Date]])</f>
        <v>2024</v>
      </c>
      <c r="Q3266" t="str">
        <f>"Q"&amp;ROUNDUP(MONTH(Table1[[#This Row],[Order_Date]])/3,0)</f>
        <v>Q2</v>
      </c>
    </row>
    <row r="3267" spans="1:17" x14ac:dyDescent="0.25">
      <c r="A3267" t="s">
        <v>5053</v>
      </c>
      <c r="B3267" t="s">
        <v>1083</v>
      </c>
      <c r="C3267" t="s">
        <v>1926</v>
      </c>
      <c r="D3267" t="s">
        <v>426</v>
      </c>
      <c r="E3267" t="str">
        <f>_xlfn.XLOOKUP(Table1[[#This Row],[Product_ID]],[1]!Table1[Product_ID],[1]!Table1[Product_Name])</f>
        <v>Clothing Product 95</v>
      </c>
      <c r="F3267" t="str">
        <f>_xlfn.XLOOKUP(Table1[[#This Row],[Product_ID]],[1]!Table1[Product_ID],[1]!Table1[Category])</f>
        <v>Clothing</v>
      </c>
      <c r="G3267">
        <f>_xlfn.XLOOKUP(Table1[[#This Row],[Product_ID]],[1]!Table1[Product_ID],[1]!Table1[Unit_Price])</f>
        <v>4520</v>
      </c>
      <c r="H3267">
        <f>_xlfn.XLOOKUP(Table1[[#This Row],[Product_ID]],[1]!Table1[Product_ID],[1]!Table1[Cost])</f>
        <v>3164</v>
      </c>
      <c r="I3267">
        <v>2</v>
      </c>
      <c r="J3267">
        <v>10</v>
      </c>
      <c r="K3267">
        <f>Table1[[#This Row],[Quantity]]*Table1[[#This Row],[Unit_Price]]</f>
        <v>9040</v>
      </c>
      <c r="L3267">
        <f>Table1[[#This Row],[Quantity]]*Table1[[#This Row],[Cost]]</f>
        <v>6328</v>
      </c>
      <c r="M3267">
        <f>Table1[[#This Row],[Sales]]-Table1[[#This Row],[Total_Cost]]</f>
        <v>2712</v>
      </c>
      <c r="N3267" s="1">
        <f>Table1[[#This Row],[Profit]]/Table1[[#This Row],[Sales]]</f>
        <v>0.3</v>
      </c>
      <c r="O3267" t="str">
        <f>TEXT(Table1[[#This Row],[Order_Date]],"mmmm")</f>
        <v>November</v>
      </c>
      <c r="P3267">
        <f>YEAR(Table1[[#This Row],[Order_Date]])</f>
        <v>2025</v>
      </c>
      <c r="Q3267" t="str">
        <f>"Q"&amp;ROUNDUP(MONTH(Table1[[#This Row],[Order_Date]])/3,0)</f>
        <v>Q4</v>
      </c>
    </row>
    <row r="3268" spans="1:17" x14ac:dyDescent="0.25">
      <c r="A3268" t="s">
        <v>5054</v>
      </c>
      <c r="B3268" t="s">
        <v>2998</v>
      </c>
      <c r="C3268" t="s">
        <v>3226</v>
      </c>
      <c r="D3268" t="s">
        <v>604</v>
      </c>
      <c r="E3268" t="str">
        <f>_xlfn.XLOOKUP(Table1[[#This Row],[Product_ID]],[1]!Table1[Product_ID],[1]!Table1[Product_Name])</f>
        <v>Home &amp; Kitchen Product 39</v>
      </c>
      <c r="F3268" t="str">
        <f>_xlfn.XLOOKUP(Table1[[#This Row],[Product_ID]],[1]!Table1[Product_ID],[1]!Table1[Category])</f>
        <v>Home &amp; Kitchen</v>
      </c>
      <c r="G3268">
        <f>_xlfn.XLOOKUP(Table1[[#This Row],[Product_ID]],[1]!Table1[Product_ID],[1]!Table1[Unit_Price])</f>
        <v>9543</v>
      </c>
      <c r="H3268">
        <f>_xlfn.XLOOKUP(Table1[[#This Row],[Product_ID]],[1]!Table1[Product_ID],[1]!Table1[Cost])</f>
        <v>4771.5</v>
      </c>
      <c r="I3268">
        <v>4</v>
      </c>
      <c r="J3268">
        <v>0</v>
      </c>
      <c r="K3268">
        <f>Table1[[#This Row],[Quantity]]*Table1[[#This Row],[Unit_Price]]</f>
        <v>38172</v>
      </c>
      <c r="L3268">
        <f>Table1[[#This Row],[Quantity]]*Table1[[#This Row],[Cost]]</f>
        <v>19086</v>
      </c>
      <c r="M3268">
        <f>Table1[[#This Row],[Sales]]-Table1[[#This Row],[Total_Cost]]</f>
        <v>19086</v>
      </c>
      <c r="N3268" s="1">
        <f>Table1[[#This Row],[Profit]]/Table1[[#This Row],[Sales]]</f>
        <v>0.5</v>
      </c>
      <c r="O3268" t="str">
        <f>TEXT(Table1[[#This Row],[Order_Date]],"mmmm")</f>
        <v>May</v>
      </c>
      <c r="P3268">
        <f>YEAR(Table1[[#This Row],[Order_Date]])</f>
        <v>2024</v>
      </c>
      <c r="Q3268" t="str">
        <f>"Q"&amp;ROUNDUP(MONTH(Table1[[#This Row],[Order_Date]])/3,0)</f>
        <v>Q2</v>
      </c>
    </row>
    <row r="3269" spans="1:17" x14ac:dyDescent="0.25">
      <c r="A3269" t="s">
        <v>5055</v>
      </c>
      <c r="B3269" t="s">
        <v>733</v>
      </c>
      <c r="C3269" t="s">
        <v>2822</v>
      </c>
      <c r="D3269" t="s">
        <v>216</v>
      </c>
      <c r="E3269" t="str">
        <f>_xlfn.XLOOKUP(Table1[[#This Row],[Product_ID]],[1]!Table1[Product_ID],[1]!Table1[Product_Name])</f>
        <v>Beauty Product 69</v>
      </c>
      <c r="F3269" t="str">
        <f>_xlfn.XLOOKUP(Table1[[#This Row],[Product_ID]],[1]!Table1[Product_ID],[1]!Table1[Category])</f>
        <v>Beauty</v>
      </c>
      <c r="G3269">
        <f>_xlfn.XLOOKUP(Table1[[#This Row],[Product_ID]],[1]!Table1[Product_ID],[1]!Table1[Unit_Price])</f>
        <v>384</v>
      </c>
      <c r="H3269">
        <f>_xlfn.XLOOKUP(Table1[[#This Row],[Product_ID]],[1]!Table1[Product_ID],[1]!Table1[Cost])</f>
        <v>192</v>
      </c>
      <c r="I3269">
        <v>4</v>
      </c>
      <c r="J3269">
        <v>15</v>
      </c>
      <c r="K3269">
        <f>Table1[[#This Row],[Quantity]]*Table1[[#This Row],[Unit_Price]]</f>
        <v>1536</v>
      </c>
      <c r="L3269">
        <f>Table1[[#This Row],[Quantity]]*Table1[[#This Row],[Cost]]</f>
        <v>768</v>
      </c>
      <c r="M3269">
        <f>Table1[[#This Row],[Sales]]-Table1[[#This Row],[Total_Cost]]</f>
        <v>768</v>
      </c>
      <c r="N3269" s="1">
        <f>Table1[[#This Row],[Profit]]/Table1[[#This Row],[Sales]]</f>
        <v>0.5</v>
      </c>
      <c r="O3269" t="str">
        <f>TEXT(Table1[[#This Row],[Order_Date]],"mmmm")</f>
        <v>July</v>
      </c>
      <c r="P3269">
        <f>YEAR(Table1[[#This Row],[Order_Date]])</f>
        <v>2025</v>
      </c>
      <c r="Q3269" t="str">
        <f>"Q"&amp;ROUNDUP(MONTH(Table1[[#This Row],[Order_Date]])/3,0)</f>
        <v>Q3</v>
      </c>
    </row>
    <row r="3270" spans="1:17" x14ac:dyDescent="0.25">
      <c r="A3270" t="s">
        <v>5056</v>
      </c>
      <c r="B3270" t="s">
        <v>650</v>
      </c>
      <c r="C3270" t="s">
        <v>2536</v>
      </c>
      <c r="D3270" t="s">
        <v>9</v>
      </c>
      <c r="E3270" t="str">
        <f>_xlfn.XLOOKUP(Table1[[#This Row],[Product_ID]],[1]!Table1[Product_ID],[1]!Table1[Product_Name])</f>
        <v>Home &amp; Kitchen Product 10</v>
      </c>
      <c r="F3270" t="str">
        <f>_xlfn.XLOOKUP(Table1[[#This Row],[Product_ID]],[1]!Table1[Product_ID],[1]!Table1[Category])</f>
        <v>Home &amp; Kitchen</v>
      </c>
      <c r="G3270">
        <f>_xlfn.XLOOKUP(Table1[[#This Row],[Product_ID]],[1]!Table1[Product_ID],[1]!Table1[Unit_Price])</f>
        <v>10936</v>
      </c>
      <c r="H3270">
        <f>_xlfn.XLOOKUP(Table1[[#This Row],[Product_ID]],[1]!Table1[Product_ID],[1]!Table1[Cost])</f>
        <v>6561.6</v>
      </c>
      <c r="I3270">
        <v>5</v>
      </c>
      <c r="J3270">
        <v>20</v>
      </c>
      <c r="K3270">
        <f>Table1[[#This Row],[Quantity]]*Table1[[#This Row],[Unit_Price]]</f>
        <v>54680</v>
      </c>
      <c r="L3270">
        <f>Table1[[#This Row],[Quantity]]*Table1[[#This Row],[Cost]]</f>
        <v>32808</v>
      </c>
      <c r="M3270">
        <f>Table1[[#This Row],[Sales]]-Table1[[#This Row],[Total_Cost]]</f>
        <v>21872</v>
      </c>
      <c r="N3270" s="1">
        <f>Table1[[#This Row],[Profit]]/Table1[[#This Row],[Sales]]</f>
        <v>0.4</v>
      </c>
      <c r="O3270" t="str">
        <f>TEXT(Table1[[#This Row],[Order_Date]],"mmmm")</f>
        <v>February</v>
      </c>
      <c r="P3270">
        <f>YEAR(Table1[[#This Row],[Order_Date]])</f>
        <v>2025</v>
      </c>
      <c r="Q3270" t="str">
        <f>"Q"&amp;ROUNDUP(MONTH(Table1[[#This Row],[Order_Date]])/3,0)</f>
        <v>Q1</v>
      </c>
    </row>
    <row r="3271" spans="1:17" x14ac:dyDescent="0.25">
      <c r="A3271" t="s">
        <v>5057</v>
      </c>
      <c r="B3271" t="s">
        <v>2152</v>
      </c>
      <c r="C3271" t="s">
        <v>2096</v>
      </c>
      <c r="D3271" t="s">
        <v>426</v>
      </c>
      <c r="E3271" t="str">
        <f>_xlfn.XLOOKUP(Table1[[#This Row],[Product_ID]],[1]!Table1[Product_ID],[1]!Table1[Product_Name])</f>
        <v>Clothing Product 95</v>
      </c>
      <c r="F3271" t="str">
        <f>_xlfn.XLOOKUP(Table1[[#This Row],[Product_ID]],[1]!Table1[Product_ID],[1]!Table1[Category])</f>
        <v>Clothing</v>
      </c>
      <c r="G3271">
        <f>_xlfn.XLOOKUP(Table1[[#This Row],[Product_ID]],[1]!Table1[Product_ID],[1]!Table1[Unit_Price])</f>
        <v>4520</v>
      </c>
      <c r="H3271">
        <f>_xlfn.XLOOKUP(Table1[[#This Row],[Product_ID]],[1]!Table1[Product_ID],[1]!Table1[Cost])</f>
        <v>3164</v>
      </c>
      <c r="I3271">
        <v>5</v>
      </c>
      <c r="J3271">
        <v>15</v>
      </c>
      <c r="K3271">
        <f>Table1[[#This Row],[Quantity]]*Table1[[#This Row],[Unit_Price]]</f>
        <v>22600</v>
      </c>
      <c r="L3271">
        <f>Table1[[#This Row],[Quantity]]*Table1[[#This Row],[Cost]]</f>
        <v>15820</v>
      </c>
      <c r="M3271">
        <f>Table1[[#This Row],[Sales]]-Table1[[#This Row],[Total_Cost]]</f>
        <v>6780</v>
      </c>
      <c r="N3271" s="1">
        <f>Table1[[#This Row],[Profit]]/Table1[[#This Row],[Sales]]</f>
        <v>0.3</v>
      </c>
      <c r="O3271" t="str">
        <f>TEXT(Table1[[#This Row],[Order_Date]],"mmmm")</f>
        <v>September</v>
      </c>
      <c r="P3271">
        <f>YEAR(Table1[[#This Row],[Order_Date]])</f>
        <v>2025</v>
      </c>
      <c r="Q3271" t="str">
        <f>"Q"&amp;ROUNDUP(MONTH(Table1[[#This Row],[Order_Date]])/3,0)</f>
        <v>Q3</v>
      </c>
    </row>
    <row r="3272" spans="1:17" x14ac:dyDescent="0.25">
      <c r="A3272" t="s">
        <v>5058</v>
      </c>
      <c r="B3272" t="s">
        <v>1008</v>
      </c>
      <c r="C3272" t="s">
        <v>1096</v>
      </c>
      <c r="D3272" t="s">
        <v>908</v>
      </c>
      <c r="E3272" t="str">
        <f>_xlfn.XLOOKUP(Table1[[#This Row],[Product_ID]],[1]!Table1[Product_ID],[1]!Table1[Product_Name])</f>
        <v>Beauty Product 41</v>
      </c>
      <c r="F3272" t="str">
        <f>_xlfn.XLOOKUP(Table1[[#This Row],[Product_ID]],[1]!Table1[Product_ID],[1]!Table1[Category])</f>
        <v>Beauty</v>
      </c>
      <c r="G3272">
        <f>_xlfn.XLOOKUP(Table1[[#This Row],[Product_ID]],[1]!Table1[Product_ID],[1]!Table1[Unit_Price])</f>
        <v>2433</v>
      </c>
      <c r="H3272">
        <f>_xlfn.XLOOKUP(Table1[[#This Row],[Product_ID]],[1]!Table1[Product_ID],[1]!Table1[Cost])</f>
        <v>1216.5</v>
      </c>
      <c r="I3272">
        <v>1</v>
      </c>
      <c r="J3272">
        <v>10</v>
      </c>
      <c r="K3272">
        <f>Table1[[#This Row],[Quantity]]*Table1[[#This Row],[Unit_Price]]</f>
        <v>2433</v>
      </c>
      <c r="L3272">
        <f>Table1[[#This Row],[Quantity]]*Table1[[#This Row],[Cost]]</f>
        <v>1216.5</v>
      </c>
      <c r="M3272">
        <f>Table1[[#This Row],[Sales]]-Table1[[#This Row],[Total_Cost]]</f>
        <v>1216.5</v>
      </c>
      <c r="N3272" s="1">
        <f>Table1[[#This Row],[Profit]]/Table1[[#This Row],[Sales]]</f>
        <v>0.5</v>
      </c>
      <c r="O3272" t="str">
        <f>TEXT(Table1[[#This Row],[Order_Date]],"mmmm")</f>
        <v>May</v>
      </c>
      <c r="P3272">
        <f>YEAR(Table1[[#This Row],[Order_Date]])</f>
        <v>2025</v>
      </c>
      <c r="Q3272" t="str">
        <f>"Q"&amp;ROUNDUP(MONTH(Table1[[#This Row],[Order_Date]])/3,0)</f>
        <v>Q2</v>
      </c>
    </row>
    <row r="3273" spans="1:17" x14ac:dyDescent="0.25">
      <c r="A3273" t="s">
        <v>5059</v>
      </c>
      <c r="B3273" t="s">
        <v>3147</v>
      </c>
      <c r="C3273" t="s">
        <v>1484</v>
      </c>
      <c r="D3273" t="s">
        <v>17</v>
      </c>
      <c r="E3273" t="str">
        <f>_xlfn.XLOOKUP(Table1[[#This Row],[Product_ID]],[1]!Table1[Product_ID],[1]!Table1[Product_Name])</f>
        <v>Clothing Product 38</v>
      </c>
      <c r="F3273" t="str">
        <f>_xlfn.XLOOKUP(Table1[[#This Row],[Product_ID]],[1]!Table1[Product_ID],[1]!Table1[Category])</f>
        <v>Clothing</v>
      </c>
      <c r="G3273">
        <f>_xlfn.XLOOKUP(Table1[[#This Row],[Product_ID]],[1]!Table1[Product_ID],[1]!Table1[Unit_Price])</f>
        <v>413</v>
      </c>
      <c r="H3273">
        <f>_xlfn.XLOOKUP(Table1[[#This Row],[Product_ID]],[1]!Table1[Product_ID],[1]!Table1[Cost])</f>
        <v>247.8</v>
      </c>
      <c r="I3273">
        <v>5</v>
      </c>
      <c r="J3273">
        <v>20</v>
      </c>
      <c r="K3273">
        <f>Table1[[#This Row],[Quantity]]*Table1[[#This Row],[Unit_Price]]</f>
        <v>2065</v>
      </c>
      <c r="L3273">
        <f>Table1[[#This Row],[Quantity]]*Table1[[#This Row],[Cost]]</f>
        <v>1239</v>
      </c>
      <c r="M3273">
        <f>Table1[[#This Row],[Sales]]-Table1[[#This Row],[Total_Cost]]</f>
        <v>826</v>
      </c>
      <c r="N3273" s="1">
        <f>Table1[[#This Row],[Profit]]/Table1[[#This Row],[Sales]]</f>
        <v>0.4</v>
      </c>
      <c r="O3273" t="str">
        <f>TEXT(Table1[[#This Row],[Order_Date]],"mmmm")</f>
        <v>April</v>
      </c>
      <c r="P3273">
        <f>YEAR(Table1[[#This Row],[Order_Date]])</f>
        <v>2025</v>
      </c>
      <c r="Q3273" t="str">
        <f>"Q"&amp;ROUNDUP(MONTH(Table1[[#This Row],[Order_Date]])/3,0)</f>
        <v>Q2</v>
      </c>
    </row>
    <row r="3274" spans="1:17" x14ac:dyDescent="0.25">
      <c r="A3274" t="s">
        <v>5060</v>
      </c>
      <c r="B3274" t="s">
        <v>1460</v>
      </c>
      <c r="C3274" t="s">
        <v>2519</v>
      </c>
      <c r="D3274" t="s">
        <v>659</v>
      </c>
      <c r="E3274" t="str">
        <f>_xlfn.XLOOKUP(Table1[[#This Row],[Product_ID]],[1]!Table1[Product_ID],[1]!Table1[Product_Name])</f>
        <v>Beauty Product 43</v>
      </c>
      <c r="F3274" t="str">
        <f>_xlfn.XLOOKUP(Table1[[#This Row],[Product_ID]],[1]!Table1[Product_ID],[1]!Table1[Category])</f>
        <v>Beauty</v>
      </c>
      <c r="G3274">
        <f>_xlfn.XLOOKUP(Table1[[#This Row],[Product_ID]],[1]!Table1[Product_ID],[1]!Table1[Unit_Price])</f>
        <v>1637</v>
      </c>
      <c r="H3274">
        <f>_xlfn.XLOOKUP(Table1[[#This Row],[Product_ID]],[1]!Table1[Product_ID],[1]!Table1[Cost])</f>
        <v>818.5</v>
      </c>
      <c r="I3274">
        <v>4</v>
      </c>
      <c r="J3274">
        <v>0</v>
      </c>
      <c r="K3274">
        <f>Table1[[#This Row],[Quantity]]*Table1[[#This Row],[Unit_Price]]</f>
        <v>6548</v>
      </c>
      <c r="L3274">
        <f>Table1[[#This Row],[Quantity]]*Table1[[#This Row],[Cost]]</f>
        <v>3274</v>
      </c>
      <c r="M3274">
        <f>Table1[[#This Row],[Sales]]-Table1[[#This Row],[Total_Cost]]</f>
        <v>3274</v>
      </c>
      <c r="N3274" s="1">
        <f>Table1[[#This Row],[Profit]]/Table1[[#This Row],[Sales]]</f>
        <v>0.5</v>
      </c>
      <c r="O3274" t="str">
        <f>TEXT(Table1[[#This Row],[Order_Date]],"mmmm")</f>
        <v>June</v>
      </c>
      <c r="P3274">
        <f>YEAR(Table1[[#This Row],[Order_Date]])</f>
        <v>2024</v>
      </c>
      <c r="Q3274" t="str">
        <f>"Q"&amp;ROUNDUP(MONTH(Table1[[#This Row],[Order_Date]])/3,0)</f>
        <v>Q2</v>
      </c>
    </row>
    <row r="3275" spans="1:17" x14ac:dyDescent="0.25">
      <c r="A3275" t="s">
        <v>5061</v>
      </c>
      <c r="B3275" t="s">
        <v>141</v>
      </c>
      <c r="C3275" t="s">
        <v>473</v>
      </c>
      <c r="D3275" t="s">
        <v>89</v>
      </c>
      <c r="E3275" t="str">
        <f>_xlfn.XLOOKUP(Table1[[#This Row],[Product_ID]],[1]!Table1[Product_ID],[1]!Table1[Product_Name])</f>
        <v>Beauty Product 76</v>
      </c>
      <c r="F3275" t="str">
        <f>_xlfn.XLOOKUP(Table1[[#This Row],[Product_ID]],[1]!Table1[Product_ID],[1]!Table1[Category])</f>
        <v>Beauty</v>
      </c>
      <c r="G3275">
        <f>_xlfn.XLOOKUP(Table1[[#This Row],[Product_ID]],[1]!Table1[Product_ID],[1]!Table1[Unit_Price])</f>
        <v>3690</v>
      </c>
      <c r="H3275">
        <f>_xlfn.XLOOKUP(Table1[[#This Row],[Product_ID]],[1]!Table1[Product_ID],[1]!Table1[Cost])</f>
        <v>2583</v>
      </c>
      <c r="I3275">
        <v>2</v>
      </c>
      <c r="J3275">
        <v>15</v>
      </c>
      <c r="K3275">
        <f>Table1[[#This Row],[Quantity]]*Table1[[#This Row],[Unit_Price]]</f>
        <v>7380</v>
      </c>
      <c r="L3275">
        <f>Table1[[#This Row],[Quantity]]*Table1[[#This Row],[Cost]]</f>
        <v>5166</v>
      </c>
      <c r="M3275">
        <f>Table1[[#This Row],[Sales]]-Table1[[#This Row],[Total_Cost]]</f>
        <v>2214</v>
      </c>
      <c r="N3275" s="1">
        <f>Table1[[#This Row],[Profit]]/Table1[[#This Row],[Sales]]</f>
        <v>0.3</v>
      </c>
      <c r="O3275" t="str">
        <f>TEXT(Table1[[#This Row],[Order_Date]],"mmmm")</f>
        <v>June</v>
      </c>
      <c r="P3275">
        <f>YEAR(Table1[[#This Row],[Order_Date]])</f>
        <v>2025</v>
      </c>
      <c r="Q3275" t="str">
        <f>"Q"&amp;ROUNDUP(MONTH(Table1[[#This Row],[Order_Date]])/3,0)</f>
        <v>Q2</v>
      </c>
    </row>
    <row r="3276" spans="1:17" x14ac:dyDescent="0.25">
      <c r="A3276" t="s">
        <v>5062</v>
      </c>
      <c r="B3276" t="s">
        <v>656</v>
      </c>
      <c r="C3276" t="s">
        <v>786</v>
      </c>
      <c r="D3276" t="s">
        <v>471</v>
      </c>
      <c r="E3276" t="str">
        <f>_xlfn.XLOOKUP(Table1[[#This Row],[Product_ID]],[1]!Table1[Product_ID],[1]!Table1[Product_Name])</f>
        <v>Sports Product 66</v>
      </c>
      <c r="F3276" t="str">
        <f>_xlfn.XLOOKUP(Table1[[#This Row],[Product_ID]],[1]!Table1[Product_ID],[1]!Table1[Category])</f>
        <v>Sports</v>
      </c>
      <c r="G3276">
        <f>_xlfn.XLOOKUP(Table1[[#This Row],[Product_ID]],[1]!Table1[Product_ID],[1]!Table1[Unit_Price])</f>
        <v>4711</v>
      </c>
      <c r="H3276">
        <f>_xlfn.XLOOKUP(Table1[[#This Row],[Product_ID]],[1]!Table1[Product_ID],[1]!Table1[Cost])</f>
        <v>2826.6</v>
      </c>
      <c r="I3276">
        <v>1</v>
      </c>
      <c r="J3276">
        <v>20</v>
      </c>
      <c r="K3276">
        <f>Table1[[#This Row],[Quantity]]*Table1[[#This Row],[Unit_Price]]</f>
        <v>4711</v>
      </c>
      <c r="L3276">
        <f>Table1[[#This Row],[Quantity]]*Table1[[#This Row],[Cost]]</f>
        <v>2826.6</v>
      </c>
      <c r="M3276">
        <f>Table1[[#This Row],[Sales]]-Table1[[#This Row],[Total_Cost]]</f>
        <v>1884.4</v>
      </c>
      <c r="N3276" s="1">
        <f>Table1[[#This Row],[Profit]]/Table1[[#This Row],[Sales]]</f>
        <v>0.4</v>
      </c>
      <c r="O3276" t="str">
        <f>TEXT(Table1[[#This Row],[Order_Date]],"mmmm")</f>
        <v>October</v>
      </c>
      <c r="P3276">
        <f>YEAR(Table1[[#This Row],[Order_Date]])</f>
        <v>2025</v>
      </c>
      <c r="Q3276" t="str">
        <f>"Q"&amp;ROUNDUP(MONTH(Table1[[#This Row],[Order_Date]])/3,0)</f>
        <v>Q4</v>
      </c>
    </row>
    <row r="3277" spans="1:17" x14ac:dyDescent="0.25">
      <c r="A3277" t="s">
        <v>5063</v>
      </c>
      <c r="B3277" t="s">
        <v>1204</v>
      </c>
      <c r="C3277" t="s">
        <v>3175</v>
      </c>
      <c r="D3277" t="s">
        <v>304</v>
      </c>
      <c r="E3277" t="str">
        <f>_xlfn.XLOOKUP(Table1[[#This Row],[Product_ID]],[1]!Table1[Product_ID],[1]!Table1[Product_Name])</f>
        <v>Sports Product 67</v>
      </c>
      <c r="F3277" t="str">
        <f>_xlfn.XLOOKUP(Table1[[#This Row],[Product_ID]],[1]!Table1[Product_ID],[1]!Table1[Category])</f>
        <v>Sports</v>
      </c>
      <c r="G3277">
        <f>_xlfn.XLOOKUP(Table1[[#This Row],[Product_ID]],[1]!Table1[Product_ID],[1]!Table1[Unit_Price])</f>
        <v>1463</v>
      </c>
      <c r="H3277">
        <f>_xlfn.XLOOKUP(Table1[[#This Row],[Product_ID]],[1]!Table1[Product_ID],[1]!Table1[Cost])</f>
        <v>731.5</v>
      </c>
      <c r="I3277">
        <v>3</v>
      </c>
      <c r="J3277">
        <v>20</v>
      </c>
      <c r="K3277">
        <f>Table1[[#This Row],[Quantity]]*Table1[[#This Row],[Unit_Price]]</f>
        <v>4389</v>
      </c>
      <c r="L3277">
        <f>Table1[[#This Row],[Quantity]]*Table1[[#This Row],[Cost]]</f>
        <v>2194.5</v>
      </c>
      <c r="M3277">
        <f>Table1[[#This Row],[Sales]]-Table1[[#This Row],[Total_Cost]]</f>
        <v>2194.5</v>
      </c>
      <c r="N3277" s="1">
        <f>Table1[[#This Row],[Profit]]/Table1[[#This Row],[Sales]]</f>
        <v>0.5</v>
      </c>
      <c r="O3277" t="str">
        <f>TEXT(Table1[[#This Row],[Order_Date]],"mmmm")</f>
        <v>October</v>
      </c>
      <c r="P3277">
        <f>YEAR(Table1[[#This Row],[Order_Date]])</f>
        <v>2024</v>
      </c>
      <c r="Q3277" t="str">
        <f>"Q"&amp;ROUNDUP(MONTH(Table1[[#This Row],[Order_Date]])/3,0)</f>
        <v>Q4</v>
      </c>
    </row>
    <row r="3278" spans="1:17" x14ac:dyDescent="0.25">
      <c r="A3278" t="s">
        <v>5064</v>
      </c>
      <c r="B3278" t="s">
        <v>79</v>
      </c>
      <c r="C3278" t="s">
        <v>1311</v>
      </c>
      <c r="D3278" t="s">
        <v>628</v>
      </c>
      <c r="E3278" t="str">
        <f>_xlfn.XLOOKUP(Table1[[#This Row],[Product_ID]],[1]!Table1[Product_ID],[1]!Table1[Product_Name])</f>
        <v>Sports Product 97</v>
      </c>
      <c r="F3278" t="str">
        <f>_xlfn.XLOOKUP(Table1[[#This Row],[Product_ID]],[1]!Table1[Product_ID],[1]!Table1[Category])</f>
        <v>Sports</v>
      </c>
      <c r="G3278">
        <f>_xlfn.XLOOKUP(Table1[[#This Row],[Product_ID]],[1]!Table1[Product_ID],[1]!Table1[Unit_Price])</f>
        <v>9084</v>
      </c>
      <c r="H3278">
        <f>_xlfn.XLOOKUP(Table1[[#This Row],[Product_ID]],[1]!Table1[Product_ID],[1]!Table1[Cost])</f>
        <v>6358.8</v>
      </c>
      <c r="I3278">
        <v>4</v>
      </c>
      <c r="J3278">
        <v>15</v>
      </c>
      <c r="K3278">
        <f>Table1[[#This Row],[Quantity]]*Table1[[#This Row],[Unit_Price]]</f>
        <v>36336</v>
      </c>
      <c r="L3278">
        <f>Table1[[#This Row],[Quantity]]*Table1[[#This Row],[Cost]]</f>
        <v>25435.200000000001</v>
      </c>
      <c r="M3278">
        <f>Table1[[#This Row],[Sales]]-Table1[[#This Row],[Total_Cost]]</f>
        <v>10900.8</v>
      </c>
      <c r="N3278" s="1">
        <f>Table1[[#This Row],[Profit]]/Table1[[#This Row],[Sales]]</f>
        <v>0.3</v>
      </c>
      <c r="O3278" t="str">
        <f>TEXT(Table1[[#This Row],[Order_Date]],"mmmm")</f>
        <v>June</v>
      </c>
      <c r="P3278">
        <f>YEAR(Table1[[#This Row],[Order_Date]])</f>
        <v>2024</v>
      </c>
      <c r="Q3278" t="str">
        <f>"Q"&amp;ROUNDUP(MONTH(Table1[[#This Row],[Order_Date]])/3,0)</f>
        <v>Q2</v>
      </c>
    </row>
    <row r="3279" spans="1:17" x14ac:dyDescent="0.25">
      <c r="A3279" t="s">
        <v>5065</v>
      </c>
      <c r="B3279" t="s">
        <v>647</v>
      </c>
      <c r="C3279" t="s">
        <v>4066</v>
      </c>
      <c r="D3279" t="s">
        <v>377</v>
      </c>
      <c r="E3279" t="str">
        <f>_xlfn.XLOOKUP(Table1[[#This Row],[Product_ID]],[1]!Table1[Product_ID],[1]!Table1[Product_Name])</f>
        <v>Sports Product 2</v>
      </c>
      <c r="F3279" t="str">
        <f>_xlfn.XLOOKUP(Table1[[#This Row],[Product_ID]],[1]!Table1[Product_ID],[1]!Table1[Category])</f>
        <v>Sports</v>
      </c>
      <c r="G3279">
        <f>_xlfn.XLOOKUP(Table1[[#This Row],[Product_ID]],[1]!Table1[Product_ID],[1]!Table1[Unit_Price])</f>
        <v>4241</v>
      </c>
      <c r="H3279">
        <f>_xlfn.XLOOKUP(Table1[[#This Row],[Product_ID]],[1]!Table1[Product_ID],[1]!Table1[Cost])</f>
        <v>2120.5</v>
      </c>
      <c r="I3279">
        <v>4</v>
      </c>
      <c r="J3279">
        <v>15</v>
      </c>
      <c r="K3279">
        <f>Table1[[#This Row],[Quantity]]*Table1[[#This Row],[Unit_Price]]</f>
        <v>16964</v>
      </c>
      <c r="L3279">
        <f>Table1[[#This Row],[Quantity]]*Table1[[#This Row],[Cost]]</f>
        <v>8482</v>
      </c>
      <c r="M3279">
        <f>Table1[[#This Row],[Sales]]-Table1[[#This Row],[Total_Cost]]</f>
        <v>8482</v>
      </c>
      <c r="N3279" s="1">
        <f>Table1[[#This Row],[Profit]]/Table1[[#This Row],[Sales]]</f>
        <v>0.5</v>
      </c>
      <c r="O3279" t="str">
        <f>TEXT(Table1[[#This Row],[Order_Date]],"mmmm")</f>
        <v>May</v>
      </c>
      <c r="P3279">
        <f>YEAR(Table1[[#This Row],[Order_Date]])</f>
        <v>2024</v>
      </c>
      <c r="Q3279" t="str">
        <f>"Q"&amp;ROUNDUP(MONTH(Table1[[#This Row],[Order_Date]])/3,0)</f>
        <v>Q2</v>
      </c>
    </row>
    <row r="3280" spans="1:17" x14ac:dyDescent="0.25">
      <c r="A3280" t="s">
        <v>5066</v>
      </c>
      <c r="B3280" t="s">
        <v>1507</v>
      </c>
      <c r="C3280" t="s">
        <v>291</v>
      </c>
      <c r="D3280" t="s">
        <v>563</v>
      </c>
      <c r="E3280" t="str">
        <f>_xlfn.XLOOKUP(Table1[[#This Row],[Product_ID]],[1]!Table1[Product_ID],[1]!Table1[Product_Name])</f>
        <v>Beauty Product 60</v>
      </c>
      <c r="F3280" t="str">
        <f>_xlfn.XLOOKUP(Table1[[#This Row],[Product_ID]],[1]!Table1[Product_ID],[1]!Table1[Category])</f>
        <v>Beauty</v>
      </c>
      <c r="G3280">
        <f>_xlfn.XLOOKUP(Table1[[#This Row],[Product_ID]],[1]!Table1[Product_ID],[1]!Table1[Unit_Price])</f>
        <v>758</v>
      </c>
      <c r="H3280">
        <f>_xlfn.XLOOKUP(Table1[[#This Row],[Product_ID]],[1]!Table1[Product_ID],[1]!Table1[Cost])</f>
        <v>530.6</v>
      </c>
      <c r="I3280">
        <v>1</v>
      </c>
      <c r="J3280">
        <v>5</v>
      </c>
      <c r="K3280">
        <f>Table1[[#This Row],[Quantity]]*Table1[[#This Row],[Unit_Price]]</f>
        <v>758</v>
      </c>
      <c r="L3280">
        <f>Table1[[#This Row],[Quantity]]*Table1[[#This Row],[Cost]]</f>
        <v>530.6</v>
      </c>
      <c r="M3280">
        <f>Table1[[#This Row],[Sales]]-Table1[[#This Row],[Total_Cost]]</f>
        <v>227.39999999999998</v>
      </c>
      <c r="N3280" s="1">
        <f>Table1[[#This Row],[Profit]]/Table1[[#This Row],[Sales]]</f>
        <v>0.3</v>
      </c>
      <c r="O3280" t="str">
        <f>TEXT(Table1[[#This Row],[Order_Date]],"mmmm")</f>
        <v>April</v>
      </c>
      <c r="P3280">
        <f>YEAR(Table1[[#This Row],[Order_Date]])</f>
        <v>2025</v>
      </c>
      <c r="Q3280" t="str">
        <f>"Q"&amp;ROUNDUP(MONTH(Table1[[#This Row],[Order_Date]])/3,0)</f>
        <v>Q2</v>
      </c>
    </row>
    <row r="3281" spans="1:17" x14ac:dyDescent="0.25">
      <c r="A3281" t="s">
        <v>5067</v>
      </c>
      <c r="B3281" t="s">
        <v>1701</v>
      </c>
      <c r="C3281" t="s">
        <v>2096</v>
      </c>
      <c r="D3281" t="s">
        <v>628</v>
      </c>
      <c r="E3281" t="str">
        <f>_xlfn.XLOOKUP(Table1[[#This Row],[Product_ID]],[1]!Table1[Product_ID],[1]!Table1[Product_Name])</f>
        <v>Sports Product 97</v>
      </c>
      <c r="F3281" t="str">
        <f>_xlfn.XLOOKUP(Table1[[#This Row],[Product_ID]],[1]!Table1[Product_ID],[1]!Table1[Category])</f>
        <v>Sports</v>
      </c>
      <c r="G3281">
        <f>_xlfn.XLOOKUP(Table1[[#This Row],[Product_ID]],[1]!Table1[Product_ID],[1]!Table1[Unit_Price])</f>
        <v>9084</v>
      </c>
      <c r="H3281">
        <f>_xlfn.XLOOKUP(Table1[[#This Row],[Product_ID]],[1]!Table1[Product_ID],[1]!Table1[Cost])</f>
        <v>6358.8</v>
      </c>
      <c r="I3281">
        <v>4</v>
      </c>
      <c r="J3281">
        <v>10</v>
      </c>
      <c r="K3281">
        <f>Table1[[#This Row],[Quantity]]*Table1[[#This Row],[Unit_Price]]</f>
        <v>36336</v>
      </c>
      <c r="L3281">
        <f>Table1[[#This Row],[Quantity]]*Table1[[#This Row],[Cost]]</f>
        <v>25435.200000000001</v>
      </c>
      <c r="M3281">
        <f>Table1[[#This Row],[Sales]]-Table1[[#This Row],[Total_Cost]]</f>
        <v>10900.8</v>
      </c>
      <c r="N3281" s="1">
        <f>Table1[[#This Row],[Profit]]/Table1[[#This Row],[Sales]]</f>
        <v>0.3</v>
      </c>
      <c r="O3281" t="str">
        <f>TEXT(Table1[[#This Row],[Order_Date]],"mmmm")</f>
        <v>September</v>
      </c>
      <c r="P3281">
        <f>YEAR(Table1[[#This Row],[Order_Date]])</f>
        <v>2025</v>
      </c>
      <c r="Q3281" t="str">
        <f>"Q"&amp;ROUNDUP(MONTH(Table1[[#This Row],[Order_Date]])/3,0)</f>
        <v>Q3</v>
      </c>
    </row>
    <row r="3282" spans="1:17" x14ac:dyDescent="0.25">
      <c r="A3282" t="s">
        <v>5068</v>
      </c>
      <c r="B3282" t="s">
        <v>3957</v>
      </c>
      <c r="C3282" t="s">
        <v>1267</v>
      </c>
      <c r="D3282" t="s">
        <v>313</v>
      </c>
      <c r="E3282" t="str">
        <f>_xlfn.XLOOKUP(Table1[[#This Row],[Product_ID]],[1]!Table1[Product_ID],[1]!Table1[Product_Name])</f>
        <v>Sports Product 44</v>
      </c>
      <c r="F3282" t="str">
        <f>_xlfn.XLOOKUP(Table1[[#This Row],[Product_ID]],[1]!Table1[Product_ID],[1]!Table1[Category])</f>
        <v>Sports</v>
      </c>
      <c r="G3282">
        <f>_xlfn.XLOOKUP(Table1[[#This Row],[Product_ID]],[1]!Table1[Product_ID],[1]!Table1[Unit_Price])</f>
        <v>5008</v>
      </c>
      <c r="H3282">
        <f>_xlfn.XLOOKUP(Table1[[#This Row],[Product_ID]],[1]!Table1[Product_ID],[1]!Table1[Cost])</f>
        <v>3505.6</v>
      </c>
      <c r="I3282">
        <v>1</v>
      </c>
      <c r="J3282">
        <v>5</v>
      </c>
      <c r="K3282">
        <f>Table1[[#This Row],[Quantity]]*Table1[[#This Row],[Unit_Price]]</f>
        <v>5008</v>
      </c>
      <c r="L3282">
        <f>Table1[[#This Row],[Quantity]]*Table1[[#This Row],[Cost]]</f>
        <v>3505.6</v>
      </c>
      <c r="M3282">
        <f>Table1[[#This Row],[Sales]]-Table1[[#This Row],[Total_Cost]]</f>
        <v>1502.4</v>
      </c>
      <c r="N3282" s="1">
        <f>Table1[[#This Row],[Profit]]/Table1[[#This Row],[Sales]]</f>
        <v>0.30000000000000004</v>
      </c>
      <c r="O3282" t="str">
        <f>TEXT(Table1[[#This Row],[Order_Date]],"mmmm")</f>
        <v>July</v>
      </c>
      <c r="P3282">
        <f>YEAR(Table1[[#This Row],[Order_Date]])</f>
        <v>2024</v>
      </c>
      <c r="Q3282" t="str">
        <f>"Q"&amp;ROUNDUP(MONTH(Table1[[#This Row],[Order_Date]])/3,0)</f>
        <v>Q3</v>
      </c>
    </row>
    <row r="3283" spans="1:17" x14ac:dyDescent="0.25">
      <c r="A3283" t="s">
        <v>5069</v>
      </c>
      <c r="B3283" t="s">
        <v>69</v>
      </c>
      <c r="C3283" t="s">
        <v>1982</v>
      </c>
      <c r="D3283" t="s">
        <v>41</v>
      </c>
      <c r="E3283" t="str">
        <f>_xlfn.XLOOKUP(Table1[[#This Row],[Product_ID]],[1]!Table1[Product_ID],[1]!Table1[Product_Name])</f>
        <v>Clothing Product 86</v>
      </c>
      <c r="F3283" t="str">
        <f>_xlfn.XLOOKUP(Table1[[#This Row],[Product_ID]],[1]!Table1[Product_ID],[1]!Table1[Category])</f>
        <v>Clothing</v>
      </c>
      <c r="G3283">
        <f>_xlfn.XLOOKUP(Table1[[#This Row],[Product_ID]],[1]!Table1[Product_ID],[1]!Table1[Unit_Price])</f>
        <v>3333</v>
      </c>
      <c r="H3283">
        <f>_xlfn.XLOOKUP(Table1[[#This Row],[Product_ID]],[1]!Table1[Product_ID],[1]!Table1[Cost])</f>
        <v>2333.1</v>
      </c>
      <c r="I3283">
        <v>4</v>
      </c>
      <c r="J3283">
        <v>5</v>
      </c>
      <c r="K3283">
        <f>Table1[[#This Row],[Quantity]]*Table1[[#This Row],[Unit_Price]]</f>
        <v>13332</v>
      </c>
      <c r="L3283">
        <f>Table1[[#This Row],[Quantity]]*Table1[[#This Row],[Cost]]</f>
        <v>9332.4</v>
      </c>
      <c r="M3283">
        <f>Table1[[#This Row],[Sales]]-Table1[[#This Row],[Total_Cost]]</f>
        <v>3999.6000000000004</v>
      </c>
      <c r="N3283" s="1">
        <f>Table1[[#This Row],[Profit]]/Table1[[#This Row],[Sales]]</f>
        <v>0.30000000000000004</v>
      </c>
      <c r="O3283" t="str">
        <f>TEXT(Table1[[#This Row],[Order_Date]],"mmmm")</f>
        <v>December</v>
      </c>
      <c r="P3283">
        <f>YEAR(Table1[[#This Row],[Order_Date]])</f>
        <v>2024</v>
      </c>
      <c r="Q3283" t="str">
        <f>"Q"&amp;ROUNDUP(MONTH(Table1[[#This Row],[Order_Date]])/3,0)</f>
        <v>Q4</v>
      </c>
    </row>
    <row r="3284" spans="1:17" x14ac:dyDescent="0.25">
      <c r="A3284" t="s">
        <v>5070</v>
      </c>
      <c r="B3284" t="s">
        <v>572</v>
      </c>
      <c r="C3284" t="s">
        <v>2797</v>
      </c>
      <c r="D3284" t="s">
        <v>313</v>
      </c>
      <c r="E3284" t="str">
        <f>_xlfn.XLOOKUP(Table1[[#This Row],[Product_ID]],[1]!Table1[Product_ID],[1]!Table1[Product_Name])</f>
        <v>Sports Product 44</v>
      </c>
      <c r="F3284" t="str">
        <f>_xlfn.XLOOKUP(Table1[[#This Row],[Product_ID]],[1]!Table1[Product_ID],[1]!Table1[Category])</f>
        <v>Sports</v>
      </c>
      <c r="G3284">
        <f>_xlfn.XLOOKUP(Table1[[#This Row],[Product_ID]],[1]!Table1[Product_ID],[1]!Table1[Unit_Price])</f>
        <v>5008</v>
      </c>
      <c r="H3284">
        <f>_xlfn.XLOOKUP(Table1[[#This Row],[Product_ID]],[1]!Table1[Product_ID],[1]!Table1[Cost])</f>
        <v>3505.6</v>
      </c>
      <c r="I3284">
        <v>4</v>
      </c>
      <c r="J3284">
        <v>20</v>
      </c>
      <c r="K3284">
        <f>Table1[[#This Row],[Quantity]]*Table1[[#This Row],[Unit_Price]]</f>
        <v>20032</v>
      </c>
      <c r="L3284">
        <f>Table1[[#This Row],[Quantity]]*Table1[[#This Row],[Cost]]</f>
        <v>14022.4</v>
      </c>
      <c r="M3284">
        <f>Table1[[#This Row],[Sales]]-Table1[[#This Row],[Total_Cost]]</f>
        <v>6009.6</v>
      </c>
      <c r="N3284" s="1">
        <f>Table1[[#This Row],[Profit]]/Table1[[#This Row],[Sales]]</f>
        <v>0.30000000000000004</v>
      </c>
      <c r="O3284" t="str">
        <f>TEXT(Table1[[#This Row],[Order_Date]],"mmmm")</f>
        <v>June</v>
      </c>
      <c r="P3284">
        <f>YEAR(Table1[[#This Row],[Order_Date]])</f>
        <v>2025</v>
      </c>
      <c r="Q3284" t="str">
        <f>"Q"&amp;ROUNDUP(MONTH(Table1[[#This Row],[Order_Date]])/3,0)</f>
        <v>Q2</v>
      </c>
    </row>
    <row r="3285" spans="1:17" x14ac:dyDescent="0.25">
      <c r="A3285" t="s">
        <v>5071</v>
      </c>
      <c r="B3285" t="s">
        <v>1380</v>
      </c>
      <c r="C3285" t="s">
        <v>99</v>
      </c>
      <c r="D3285" t="s">
        <v>663</v>
      </c>
      <c r="E3285" t="str">
        <f>_xlfn.XLOOKUP(Table1[[#This Row],[Product_ID]],[1]!Table1[Product_ID],[1]!Table1[Product_Name])</f>
        <v>Electronics Product 34</v>
      </c>
      <c r="F3285" t="str">
        <f>_xlfn.XLOOKUP(Table1[[#This Row],[Product_ID]],[1]!Table1[Product_ID],[1]!Table1[Category])</f>
        <v>Electronics</v>
      </c>
      <c r="G3285">
        <f>_xlfn.XLOOKUP(Table1[[#This Row],[Product_ID]],[1]!Table1[Product_ID],[1]!Table1[Unit_Price])</f>
        <v>4860</v>
      </c>
      <c r="H3285">
        <f>_xlfn.XLOOKUP(Table1[[#This Row],[Product_ID]],[1]!Table1[Product_ID],[1]!Table1[Cost])</f>
        <v>2430</v>
      </c>
      <c r="I3285">
        <v>2</v>
      </c>
      <c r="J3285">
        <v>10</v>
      </c>
      <c r="K3285">
        <f>Table1[[#This Row],[Quantity]]*Table1[[#This Row],[Unit_Price]]</f>
        <v>9720</v>
      </c>
      <c r="L3285">
        <f>Table1[[#This Row],[Quantity]]*Table1[[#This Row],[Cost]]</f>
        <v>4860</v>
      </c>
      <c r="M3285">
        <f>Table1[[#This Row],[Sales]]-Table1[[#This Row],[Total_Cost]]</f>
        <v>4860</v>
      </c>
      <c r="N3285" s="1">
        <f>Table1[[#This Row],[Profit]]/Table1[[#This Row],[Sales]]</f>
        <v>0.5</v>
      </c>
      <c r="O3285" t="str">
        <f>TEXT(Table1[[#This Row],[Order_Date]],"mmmm")</f>
        <v>January</v>
      </c>
      <c r="P3285">
        <f>YEAR(Table1[[#This Row],[Order_Date]])</f>
        <v>2024</v>
      </c>
      <c r="Q3285" t="str">
        <f>"Q"&amp;ROUNDUP(MONTH(Table1[[#This Row],[Order_Date]])/3,0)</f>
        <v>Q1</v>
      </c>
    </row>
    <row r="3286" spans="1:17" x14ac:dyDescent="0.25">
      <c r="A3286" t="s">
        <v>5072</v>
      </c>
      <c r="B3286" t="s">
        <v>169</v>
      </c>
      <c r="C3286" t="s">
        <v>775</v>
      </c>
      <c r="D3286" t="s">
        <v>842</v>
      </c>
      <c r="E3286" t="str">
        <f>_xlfn.XLOOKUP(Table1[[#This Row],[Product_ID]],[1]!Table1[Product_ID],[1]!Table1[Product_Name])</f>
        <v>Sports Product 35</v>
      </c>
      <c r="F3286" t="str">
        <f>_xlfn.XLOOKUP(Table1[[#This Row],[Product_ID]],[1]!Table1[Product_ID],[1]!Table1[Category])</f>
        <v>Sports</v>
      </c>
      <c r="G3286">
        <f>_xlfn.XLOOKUP(Table1[[#This Row],[Product_ID]],[1]!Table1[Product_ID],[1]!Table1[Unit_Price])</f>
        <v>3185</v>
      </c>
      <c r="H3286">
        <f>_xlfn.XLOOKUP(Table1[[#This Row],[Product_ID]],[1]!Table1[Product_ID],[1]!Table1[Cost])</f>
        <v>1592.5</v>
      </c>
      <c r="I3286">
        <v>2</v>
      </c>
      <c r="J3286">
        <v>0</v>
      </c>
      <c r="K3286">
        <f>Table1[[#This Row],[Quantity]]*Table1[[#This Row],[Unit_Price]]</f>
        <v>6370</v>
      </c>
      <c r="L3286">
        <f>Table1[[#This Row],[Quantity]]*Table1[[#This Row],[Cost]]</f>
        <v>3185</v>
      </c>
      <c r="M3286">
        <f>Table1[[#This Row],[Sales]]-Table1[[#This Row],[Total_Cost]]</f>
        <v>3185</v>
      </c>
      <c r="N3286" s="1">
        <f>Table1[[#This Row],[Profit]]/Table1[[#This Row],[Sales]]</f>
        <v>0.5</v>
      </c>
      <c r="O3286" t="str">
        <f>TEXT(Table1[[#This Row],[Order_Date]],"mmmm")</f>
        <v>February</v>
      </c>
      <c r="P3286">
        <f>YEAR(Table1[[#This Row],[Order_Date]])</f>
        <v>2024</v>
      </c>
      <c r="Q3286" t="str">
        <f>"Q"&amp;ROUNDUP(MONTH(Table1[[#This Row],[Order_Date]])/3,0)</f>
        <v>Q1</v>
      </c>
    </row>
    <row r="3287" spans="1:17" x14ac:dyDescent="0.25">
      <c r="A3287" t="s">
        <v>5073</v>
      </c>
      <c r="B3287" t="s">
        <v>2143</v>
      </c>
      <c r="C3287" t="s">
        <v>994</v>
      </c>
      <c r="D3287" t="s">
        <v>450</v>
      </c>
      <c r="E3287" t="str">
        <f>_xlfn.XLOOKUP(Table1[[#This Row],[Product_ID]],[1]!Table1[Product_ID],[1]!Table1[Product_Name])</f>
        <v>Electronics Product 82</v>
      </c>
      <c r="F3287" t="str">
        <f>_xlfn.XLOOKUP(Table1[[#This Row],[Product_ID]],[1]!Table1[Product_ID],[1]!Table1[Category])</f>
        <v>Electronics</v>
      </c>
      <c r="G3287">
        <f>_xlfn.XLOOKUP(Table1[[#This Row],[Product_ID]],[1]!Table1[Product_ID],[1]!Table1[Unit_Price])</f>
        <v>354</v>
      </c>
      <c r="H3287">
        <f>_xlfn.XLOOKUP(Table1[[#This Row],[Product_ID]],[1]!Table1[Product_ID],[1]!Table1[Cost])</f>
        <v>247.8</v>
      </c>
      <c r="I3287">
        <v>4</v>
      </c>
      <c r="J3287">
        <v>15</v>
      </c>
      <c r="K3287">
        <f>Table1[[#This Row],[Quantity]]*Table1[[#This Row],[Unit_Price]]</f>
        <v>1416</v>
      </c>
      <c r="L3287">
        <f>Table1[[#This Row],[Quantity]]*Table1[[#This Row],[Cost]]</f>
        <v>991.2</v>
      </c>
      <c r="M3287">
        <f>Table1[[#This Row],[Sales]]-Table1[[#This Row],[Total_Cost]]</f>
        <v>424.79999999999995</v>
      </c>
      <c r="N3287" s="1">
        <f>Table1[[#This Row],[Profit]]/Table1[[#This Row],[Sales]]</f>
        <v>0.3</v>
      </c>
      <c r="O3287" t="str">
        <f>TEXT(Table1[[#This Row],[Order_Date]],"mmmm")</f>
        <v>July</v>
      </c>
      <c r="P3287">
        <f>YEAR(Table1[[#This Row],[Order_Date]])</f>
        <v>2024</v>
      </c>
      <c r="Q3287" t="str">
        <f>"Q"&amp;ROUNDUP(MONTH(Table1[[#This Row],[Order_Date]])/3,0)</f>
        <v>Q3</v>
      </c>
    </row>
    <row r="3288" spans="1:17" x14ac:dyDescent="0.25">
      <c r="A3288" t="s">
        <v>5074</v>
      </c>
      <c r="B3288" t="s">
        <v>221</v>
      </c>
      <c r="C3288" t="s">
        <v>2116</v>
      </c>
      <c r="D3288" t="s">
        <v>450</v>
      </c>
      <c r="E3288" t="str">
        <f>_xlfn.XLOOKUP(Table1[[#This Row],[Product_ID]],[1]!Table1[Product_ID],[1]!Table1[Product_Name])</f>
        <v>Electronics Product 82</v>
      </c>
      <c r="F3288" t="str">
        <f>_xlfn.XLOOKUP(Table1[[#This Row],[Product_ID]],[1]!Table1[Product_ID],[1]!Table1[Category])</f>
        <v>Electronics</v>
      </c>
      <c r="G3288">
        <f>_xlfn.XLOOKUP(Table1[[#This Row],[Product_ID]],[1]!Table1[Product_ID],[1]!Table1[Unit_Price])</f>
        <v>354</v>
      </c>
      <c r="H3288">
        <f>_xlfn.XLOOKUP(Table1[[#This Row],[Product_ID]],[1]!Table1[Product_ID],[1]!Table1[Cost])</f>
        <v>247.8</v>
      </c>
      <c r="I3288">
        <v>3</v>
      </c>
      <c r="J3288">
        <v>0</v>
      </c>
      <c r="K3288">
        <f>Table1[[#This Row],[Quantity]]*Table1[[#This Row],[Unit_Price]]</f>
        <v>1062</v>
      </c>
      <c r="L3288">
        <f>Table1[[#This Row],[Quantity]]*Table1[[#This Row],[Cost]]</f>
        <v>743.40000000000009</v>
      </c>
      <c r="M3288">
        <f>Table1[[#This Row],[Sales]]-Table1[[#This Row],[Total_Cost]]</f>
        <v>318.59999999999991</v>
      </c>
      <c r="N3288" s="1">
        <f>Table1[[#This Row],[Profit]]/Table1[[#This Row],[Sales]]</f>
        <v>0.29999999999999993</v>
      </c>
      <c r="O3288" t="str">
        <f>TEXT(Table1[[#This Row],[Order_Date]],"mmmm")</f>
        <v>November</v>
      </c>
      <c r="P3288">
        <f>YEAR(Table1[[#This Row],[Order_Date]])</f>
        <v>2025</v>
      </c>
      <c r="Q3288" t="str">
        <f>"Q"&amp;ROUNDUP(MONTH(Table1[[#This Row],[Order_Date]])/3,0)</f>
        <v>Q4</v>
      </c>
    </row>
    <row r="3289" spans="1:17" x14ac:dyDescent="0.25">
      <c r="A3289" t="s">
        <v>5075</v>
      </c>
      <c r="B3289" t="s">
        <v>2413</v>
      </c>
      <c r="C3289" t="s">
        <v>5076</v>
      </c>
      <c r="D3289" t="s">
        <v>123</v>
      </c>
      <c r="E3289" t="str">
        <f>_xlfn.XLOOKUP(Table1[[#This Row],[Product_ID]],[1]!Table1[Product_ID],[1]!Table1[Product_Name])</f>
        <v>Electronics Product 99</v>
      </c>
      <c r="F3289" t="str">
        <f>_xlfn.XLOOKUP(Table1[[#This Row],[Product_ID]],[1]!Table1[Product_ID],[1]!Table1[Category])</f>
        <v>Electronics</v>
      </c>
      <c r="G3289">
        <f>_xlfn.XLOOKUP(Table1[[#This Row],[Product_ID]],[1]!Table1[Product_ID],[1]!Table1[Unit_Price])</f>
        <v>48012</v>
      </c>
      <c r="H3289">
        <f>_xlfn.XLOOKUP(Table1[[#This Row],[Product_ID]],[1]!Table1[Product_ID],[1]!Table1[Cost])</f>
        <v>24006</v>
      </c>
      <c r="I3289">
        <v>2</v>
      </c>
      <c r="J3289">
        <v>20</v>
      </c>
      <c r="K3289">
        <f>Table1[[#This Row],[Quantity]]*Table1[[#This Row],[Unit_Price]]</f>
        <v>96024</v>
      </c>
      <c r="L3289">
        <f>Table1[[#This Row],[Quantity]]*Table1[[#This Row],[Cost]]</f>
        <v>48012</v>
      </c>
      <c r="M3289">
        <f>Table1[[#This Row],[Sales]]-Table1[[#This Row],[Total_Cost]]</f>
        <v>48012</v>
      </c>
      <c r="N3289" s="1">
        <f>Table1[[#This Row],[Profit]]/Table1[[#This Row],[Sales]]</f>
        <v>0.5</v>
      </c>
      <c r="O3289" t="str">
        <f>TEXT(Table1[[#This Row],[Order_Date]],"mmmm")</f>
        <v>July</v>
      </c>
      <c r="P3289">
        <f>YEAR(Table1[[#This Row],[Order_Date]])</f>
        <v>2025</v>
      </c>
      <c r="Q3289" t="str">
        <f>"Q"&amp;ROUNDUP(MONTH(Table1[[#This Row],[Order_Date]])/3,0)</f>
        <v>Q3</v>
      </c>
    </row>
    <row r="3290" spans="1:17" x14ac:dyDescent="0.25">
      <c r="A3290" t="s">
        <v>5077</v>
      </c>
      <c r="B3290" t="s">
        <v>3479</v>
      </c>
      <c r="C3290" t="s">
        <v>1734</v>
      </c>
      <c r="D3290" t="s">
        <v>100</v>
      </c>
      <c r="E3290" t="str">
        <f>_xlfn.XLOOKUP(Table1[[#This Row],[Product_ID]],[1]!Table1[Product_ID],[1]!Table1[Product_Name])</f>
        <v>Electronics Product 74</v>
      </c>
      <c r="F3290" t="str">
        <f>_xlfn.XLOOKUP(Table1[[#This Row],[Product_ID]],[1]!Table1[Product_ID],[1]!Table1[Category])</f>
        <v>Electronics</v>
      </c>
      <c r="G3290">
        <f>_xlfn.XLOOKUP(Table1[[#This Row],[Product_ID]],[1]!Table1[Product_ID],[1]!Table1[Unit_Price])</f>
        <v>20835</v>
      </c>
      <c r="H3290">
        <f>_xlfn.XLOOKUP(Table1[[#This Row],[Product_ID]],[1]!Table1[Product_ID],[1]!Table1[Cost])</f>
        <v>12501</v>
      </c>
      <c r="I3290">
        <v>3</v>
      </c>
      <c r="J3290">
        <v>0</v>
      </c>
      <c r="K3290">
        <f>Table1[[#This Row],[Quantity]]*Table1[[#This Row],[Unit_Price]]</f>
        <v>62505</v>
      </c>
      <c r="L3290">
        <f>Table1[[#This Row],[Quantity]]*Table1[[#This Row],[Cost]]</f>
        <v>37503</v>
      </c>
      <c r="M3290">
        <f>Table1[[#This Row],[Sales]]-Table1[[#This Row],[Total_Cost]]</f>
        <v>25002</v>
      </c>
      <c r="N3290" s="1">
        <f>Table1[[#This Row],[Profit]]/Table1[[#This Row],[Sales]]</f>
        <v>0.4</v>
      </c>
      <c r="O3290" t="str">
        <f>TEXT(Table1[[#This Row],[Order_Date]],"mmmm")</f>
        <v>October</v>
      </c>
      <c r="P3290">
        <f>YEAR(Table1[[#This Row],[Order_Date]])</f>
        <v>2025</v>
      </c>
      <c r="Q3290" t="str">
        <f>"Q"&amp;ROUNDUP(MONTH(Table1[[#This Row],[Order_Date]])/3,0)</f>
        <v>Q4</v>
      </c>
    </row>
    <row r="3291" spans="1:17" x14ac:dyDescent="0.25">
      <c r="A3291" t="s">
        <v>5078</v>
      </c>
      <c r="B3291" t="s">
        <v>1173</v>
      </c>
      <c r="C3291" t="s">
        <v>2584</v>
      </c>
      <c r="D3291" t="s">
        <v>237</v>
      </c>
      <c r="E3291" t="str">
        <f>_xlfn.XLOOKUP(Table1[[#This Row],[Product_ID]],[1]!Table1[Product_ID],[1]!Table1[Product_Name])</f>
        <v>Sports Product 61</v>
      </c>
      <c r="F3291" t="str">
        <f>_xlfn.XLOOKUP(Table1[[#This Row],[Product_ID]],[1]!Table1[Product_ID],[1]!Table1[Category])</f>
        <v>Sports</v>
      </c>
      <c r="G3291">
        <f>_xlfn.XLOOKUP(Table1[[#This Row],[Product_ID]],[1]!Table1[Product_ID],[1]!Table1[Unit_Price])</f>
        <v>7170</v>
      </c>
      <c r="H3291">
        <f>_xlfn.XLOOKUP(Table1[[#This Row],[Product_ID]],[1]!Table1[Product_ID],[1]!Table1[Cost])</f>
        <v>3585</v>
      </c>
      <c r="I3291">
        <v>4</v>
      </c>
      <c r="J3291">
        <v>20</v>
      </c>
      <c r="K3291">
        <f>Table1[[#This Row],[Quantity]]*Table1[[#This Row],[Unit_Price]]</f>
        <v>28680</v>
      </c>
      <c r="L3291">
        <f>Table1[[#This Row],[Quantity]]*Table1[[#This Row],[Cost]]</f>
        <v>14340</v>
      </c>
      <c r="M3291">
        <f>Table1[[#This Row],[Sales]]-Table1[[#This Row],[Total_Cost]]</f>
        <v>14340</v>
      </c>
      <c r="N3291" s="1">
        <f>Table1[[#This Row],[Profit]]/Table1[[#This Row],[Sales]]</f>
        <v>0.5</v>
      </c>
      <c r="O3291" t="str">
        <f>TEXT(Table1[[#This Row],[Order_Date]],"mmmm")</f>
        <v>March</v>
      </c>
      <c r="P3291">
        <f>YEAR(Table1[[#This Row],[Order_Date]])</f>
        <v>2025</v>
      </c>
      <c r="Q3291" t="str">
        <f>"Q"&amp;ROUNDUP(MONTH(Table1[[#This Row],[Order_Date]])/3,0)</f>
        <v>Q1</v>
      </c>
    </row>
    <row r="3292" spans="1:17" x14ac:dyDescent="0.25">
      <c r="A3292" t="s">
        <v>5079</v>
      </c>
      <c r="B3292" t="s">
        <v>565</v>
      </c>
      <c r="C3292" t="s">
        <v>303</v>
      </c>
      <c r="D3292" t="s">
        <v>288</v>
      </c>
      <c r="E3292" t="str">
        <f>_xlfn.XLOOKUP(Table1[[#This Row],[Product_ID]],[1]!Table1[Product_ID],[1]!Table1[Product_Name])</f>
        <v>Clothing Product 81</v>
      </c>
      <c r="F3292" t="str">
        <f>_xlfn.XLOOKUP(Table1[[#This Row],[Product_ID]],[1]!Table1[Product_ID],[1]!Table1[Category])</f>
        <v>Clothing</v>
      </c>
      <c r="G3292">
        <f>_xlfn.XLOOKUP(Table1[[#This Row],[Product_ID]],[1]!Table1[Product_ID],[1]!Table1[Unit_Price])</f>
        <v>4046</v>
      </c>
      <c r="H3292">
        <f>_xlfn.XLOOKUP(Table1[[#This Row],[Product_ID]],[1]!Table1[Product_ID],[1]!Table1[Cost])</f>
        <v>2427.6</v>
      </c>
      <c r="I3292">
        <v>5</v>
      </c>
      <c r="J3292">
        <v>10</v>
      </c>
      <c r="K3292">
        <f>Table1[[#This Row],[Quantity]]*Table1[[#This Row],[Unit_Price]]</f>
        <v>20230</v>
      </c>
      <c r="L3292">
        <f>Table1[[#This Row],[Quantity]]*Table1[[#This Row],[Cost]]</f>
        <v>12138</v>
      </c>
      <c r="M3292">
        <f>Table1[[#This Row],[Sales]]-Table1[[#This Row],[Total_Cost]]</f>
        <v>8092</v>
      </c>
      <c r="N3292" s="1">
        <f>Table1[[#This Row],[Profit]]/Table1[[#This Row],[Sales]]</f>
        <v>0.4</v>
      </c>
      <c r="O3292" t="str">
        <f>TEXT(Table1[[#This Row],[Order_Date]],"mmmm")</f>
        <v>September</v>
      </c>
      <c r="P3292">
        <f>YEAR(Table1[[#This Row],[Order_Date]])</f>
        <v>2025</v>
      </c>
      <c r="Q3292" t="str">
        <f>"Q"&amp;ROUNDUP(MONTH(Table1[[#This Row],[Order_Date]])/3,0)</f>
        <v>Q3</v>
      </c>
    </row>
    <row r="3293" spans="1:17" x14ac:dyDescent="0.25">
      <c r="A3293" t="s">
        <v>5080</v>
      </c>
      <c r="B3293" t="s">
        <v>239</v>
      </c>
      <c r="C3293" t="s">
        <v>5081</v>
      </c>
      <c r="D3293" t="s">
        <v>615</v>
      </c>
      <c r="E3293" t="str">
        <f>_xlfn.XLOOKUP(Table1[[#This Row],[Product_ID]],[1]!Table1[Product_ID],[1]!Table1[Product_Name])</f>
        <v>Home &amp; Kitchen Product 92</v>
      </c>
      <c r="F3293" t="str">
        <f>_xlfn.XLOOKUP(Table1[[#This Row],[Product_ID]],[1]!Table1[Product_ID],[1]!Table1[Category])</f>
        <v>Home &amp; Kitchen</v>
      </c>
      <c r="G3293">
        <f>_xlfn.XLOOKUP(Table1[[#This Row],[Product_ID]],[1]!Table1[Product_ID],[1]!Table1[Unit_Price])</f>
        <v>7315</v>
      </c>
      <c r="H3293">
        <f>_xlfn.XLOOKUP(Table1[[#This Row],[Product_ID]],[1]!Table1[Product_ID],[1]!Table1[Cost])</f>
        <v>4389</v>
      </c>
      <c r="I3293">
        <v>3</v>
      </c>
      <c r="J3293">
        <v>5</v>
      </c>
      <c r="K3293">
        <f>Table1[[#This Row],[Quantity]]*Table1[[#This Row],[Unit_Price]]</f>
        <v>21945</v>
      </c>
      <c r="L3293">
        <f>Table1[[#This Row],[Quantity]]*Table1[[#This Row],[Cost]]</f>
        <v>13167</v>
      </c>
      <c r="M3293">
        <f>Table1[[#This Row],[Sales]]-Table1[[#This Row],[Total_Cost]]</f>
        <v>8778</v>
      </c>
      <c r="N3293" s="1">
        <f>Table1[[#This Row],[Profit]]/Table1[[#This Row],[Sales]]</f>
        <v>0.4</v>
      </c>
      <c r="O3293" t="str">
        <f>TEXT(Table1[[#This Row],[Order_Date]],"mmmm")</f>
        <v>April</v>
      </c>
      <c r="P3293">
        <f>YEAR(Table1[[#This Row],[Order_Date]])</f>
        <v>2024</v>
      </c>
      <c r="Q3293" t="str">
        <f>"Q"&amp;ROUNDUP(MONTH(Table1[[#This Row],[Order_Date]])/3,0)</f>
        <v>Q2</v>
      </c>
    </row>
    <row r="3294" spans="1:17" x14ac:dyDescent="0.25">
      <c r="A3294" t="s">
        <v>5082</v>
      </c>
      <c r="B3294" t="s">
        <v>1157</v>
      </c>
      <c r="C3294" t="s">
        <v>637</v>
      </c>
      <c r="D3294" t="s">
        <v>157</v>
      </c>
      <c r="E3294" t="str">
        <f>_xlfn.XLOOKUP(Table1[[#This Row],[Product_ID]],[1]!Table1[Product_ID],[1]!Table1[Product_Name])</f>
        <v>Sports Product 89</v>
      </c>
      <c r="F3294" t="str">
        <f>_xlfn.XLOOKUP(Table1[[#This Row],[Product_ID]],[1]!Table1[Product_ID],[1]!Table1[Category])</f>
        <v>Sports</v>
      </c>
      <c r="G3294">
        <f>_xlfn.XLOOKUP(Table1[[#This Row],[Product_ID]],[1]!Table1[Product_ID],[1]!Table1[Unit_Price])</f>
        <v>2956</v>
      </c>
      <c r="H3294">
        <f>_xlfn.XLOOKUP(Table1[[#This Row],[Product_ID]],[1]!Table1[Product_ID],[1]!Table1[Cost])</f>
        <v>1478</v>
      </c>
      <c r="I3294">
        <v>1</v>
      </c>
      <c r="J3294">
        <v>10</v>
      </c>
      <c r="K3294">
        <f>Table1[[#This Row],[Quantity]]*Table1[[#This Row],[Unit_Price]]</f>
        <v>2956</v>
      </c>
      <c r="L3294">
        <f>Table1[[#This Row],[Quantity]]*Table1[[#This Row],[Cost]]</f>
        <v>1478</v>
      </c>
      <c r="M3294">
        <f>Table1[[#This Row],[Sales]]-Table1[[#This Row],[Total_Cost]]</f>
        <v>1478</v>
      </c>
      <c r="N3294" s="1">
        <f>Table1[[#This Row],[Profit]]/Table1[[#This Row],[Sales]]</f>
        <v>0.5</v>
      </c>
      <c r="O3294" t="str">
        <f>TEXT(Table1[[#This Row],[Order_Date]],"mmmm")</f>
        <v>June</v>
      </c>
      <c r="P3294">
        <f>YEAR(Table1[[#This Row],[Order_Date]])</f>
        <v>2025</v>
      </c>
      <c r="Q3294" t="str">
        <f>"Q"&amp;ROUNDUP(MONTH(Table1[[#This Row],[Order_Date]])/3,0)</f>
        <v>Q2</v>
      </c>
    </row>
    <row r="3295" spans="1:17" x14ac:dyDescent="0.25">
      <c r="A3295" t="s">
        <v>5083</v>
      </c>
      <c r="B3295" t="s">
        <v>2152</v>
      </c>
      <c r="C3295" t="s">
        <v>1428</v>
      </c>
      <c r="D3295" t="s">
        <v>570</v>
      </c>
      <c r="E3295" t="str">
        <f>_xlfn.XLOOKUP(Table1[[#This Row],[Product_ID]],[1]!Table1[Product_ID],[1]!Table1[Product_Name])</f>
        <v>Electronics Product 87</v>
      </c>
      <c r="F3295" t="str">
        <f>_xlfn.XLOOKUP(Table1[[#This Row],[Product_ID]],[1]!Table1[Product_ID],[1]!Table1[Category])</f>
        <v>Electronics</v>
      </c>
      <c r="G3295">
        <f>_xlfn.XLOOKUP(Table1[[#This Row],[Product_ID]],[1]!Table1[Product_ID],[1]!Table1[Unit_Price])</f>
        <v>25216</v>
      </c>
      <c r="H3295">
        <f>_xlfn.XLOOKUP(Table1[[#This Row],[Product_ID]],[1]!Table1[Product_ID],[1]!Table1[Cost])</f>
        <v>17651.2</v>
      </c>
      <c r="I3295">
        <v>5</v>
      </c>
      <c r="J3295">
        <v>15</v>
      </c>
      <c r="K3295">
        <f>Table1[[#This Row],[Quantity]]*Table1[[#This Row],[Unit_Price]]</f>
        <v>126080</v>
      </c>
      <c r="L3295">
        <f>Table1[[#This Row],[Quantity]]*Table1[[#This Row],[Cost]]</f>
        <v>88256</v>
      </c>
      <c r="M3295">
        <f>Table1[[#This Row],[Sales]]-Table1[[#This Row],[Total_Cost]]</f>
        <v>37824</v>
      </c>
      <c r="N3295" s="1">
        <f>Table1[[#This Row],[Profit]]/Table1[[#This Row],[Sales]]</f>
        <v>0.3</v>
      </c>
      <c r="O3295" t="str">
        <f>TEXT(Table1[[#This Row],[Order_Date]],"mmmm")</f>
        <v>September</v>
      </c>
      <c r="P3295">
        <f>YEAR(Table1[[#This Row],[Order_Date]])</f>
        <v>2025</v>
      </c>
      <c r="Q3295" t="str">
        <f>"Q"&amp;ROUNDUP(MONTH(Table1[[#This Row],[Order_Date]])/3,0)</f>
        <v>Q3</v>
      </c>
    </row>
    <row r="3296" spans="1:17" x14ac:dyDescent="0.25">
      <c r="A3296" t="s">
        <v>5084</v>
      </c>
      <c r="B3296" t="s">
        <v>640</v>
      </c>
      <c r="C3296" t="s">
        <v>2736</v>
      </c>
      <c r="D3296" t="s">
        <v>223</v>
      </c>
      <c r="E3296" t="str">
        <f>_xlfn.XLOOKUP(Table1[[#This Row],[Product_ID]],[1]!Table1[Product_ID],[1]!Table1[Product_Name])</f>
        <v>Clothing Product 48</v>
      </c>
      <c r="F3296" t="str">
        <f>_xlfn.XLOOKUP(Table1[[#This Row],[Product_ID]],[1]!Table1[Product_ID],[1]!Table1[Category])</f>
        <v>Clothing</v>
      </c>
      <c r="G3296">
        <f>_xlfn.XLOOKUP(Table1[[#This Row],[Product_ID]],[1]!Table1[Product_ID],[1]!Table1[Unit_Price])</f>
        <v>2190</v>
      </c>
      <c r="H3296">
        <f>_xlfn.XLOOKUP(Table1[[#This Row],[Product_ID]],[1]!Table1[Product_ID],[1]!Table1[Cost])</f>
        <v>1095</v>
      </c>
      <c r="I3296">
        <v>1</v>
      </c>
      <c r="J3296">
        <v>15</v>
      </c>
      <c r="K3296">
        <f>Table1[[#This Row],[Quantity]]*Table1[[#This Row],[Unit_Price]]</f>
        <v>2190</v>
      </c>
      <c r="L3296">
        <f>Table1[[#This Row],[Quantity]]*Table1[[#This Row],[Cost]]</f>
        <v>1095</v>
      </c>
      <c r="M3296">
        <f>Table1[[#This Row],[Sales]]-Table1[[#This Row],[Total_Cost]]</f>
        <v>1095</v>
      </c>
      <c r="N3296" s="1">
        <f>Table1[[#This Row],[Profit]]/Table1[[#This Row],[Sales]]</f>
        <v>0.5</v>
      </c>
      <c r="O3296" t="str">
        <f>TEXT(Table1[[#This Row],[Order_Date]],"mmmm")</f>
        <v>March</v>
      </c>
      <c r="P3296">
        <f>YEAR(Table1[[#This Row],[Order_Date]])</f>
        <v>2025</v>
      </c>
      <c r="Q3296" t="str">
        <f>"Q"&amp;ROUNDUP(MONTH(Table1[[#This Row],[Order_Date]])/3,0)</f>
        <v>Q1</v>
      </c>
    </row>
    <row r="3297" spans="1:17" x14ac:dyDescent="0.25">
      <c r="A3297" t="s">
        <v>5085</v>
      </c>
      <c r="B3297" t="s">
        <v>2871</v>
      </c>
      <c r="C3297" t="s">
        <v>114</v>
      </c>
      <c r="D3297" t="s">
        <v>659</v>
      </c>
      <c r="E3297" t="str">
        <f>_xlfn.XLOOKUP(Table1[[#This Row],[Product_ID]],[1]!Table1[Product_ID],[1]!Table1[Product_Name])</f>
        <v>Beauty Product 43</v>
      </c>
      <c r="F3297" t="str">
        <f>_xlfn.XLOOKUP(Table1[[#This Row],[Product_ID]],[1]!Table1[Product_ID],[1]!Table1[Category])</f>
        <v>Beauty</v>
      </c>
      <c r="G3297">
        <f>_xlfn.XLOOKUP(Table1[[#This Row],[Product_ID]],[1]!Table1[Product_ID],[1]!Table1[Unit_Price])</f>
        <v>1637</v>
      </c>
      <c r="H3297">
        <f>_xlfn.XLOOKUP(Table1[[#This Row],[Product_ID]],[1]!Table1[Product_ID],[1]!Table1[Cost])</f>
        <v>818.5</v>
      </c>
      <c r="I3297">
        <v>2</v>
      </c>
      <c r="J3297">
        <v>15</v>
      </c>
      <c r="K3297">
        <f>Table1[[#This Row],[Quantity]]*Table1[[#This Row],[Unit_Price]]</f>
        <v>3274</v>
      </c>
      <c r="L3297">
        <f>Table1[[#This Row],[Quantity]]*Table1[[#This Row],[Cost]]</f>
        <v>1637</v>
      </c>
      <c r="M3297">
        <f>Table1[[#This Row],[Sales]]-Table1[[#This Row],[Total_Cost]]</f>
        <v>1637</v>
      </c>
      <c r="N3297" s="1">
        <f>Table1[[#This Row],[Profit]]/Table1[[#This Row],[Sales]]</f>
        <v>0.5</v>
      </c>
      <c r="O3297" t="str">
        <f>TEXT(Table1[[#This Row],[Order_Date]],"mmmm")</f>
        <v>November</v>
      </c>
      <c r="P3297">
        <f>YEAR(Table1[[#This Row],[Order_Date]])</f>
        <v>2024</v>
      </c>
      <c r="Q3297" t="str">
        <f>"Q"&amp;ROUNDUP(MONTH(Table1[[#This Row],[Order_Date]])/3,0)</f>
        <v>Q4</v>
      </c>
    </row>
    <row r="3298" spans="1:17" x14ac:dyDescent="0.25">
      <c r="A3298" t="s">
        <v>5086</v>
      </c>
      <c r="B3298" t="s">
        <v>47</v>
      </c>
      <c r="C3298" t="s">
        <v>1514</v>
      </c>
      <c r="D3298" t="s">
        <v>175</v>
      </c>
      <c r="E3298" t="str">
        <f>_xlfn.XLOOKUP(Table1[[#This Row],[Product_ID]],[1]!Table1[Product_ID],[1]!Table1[Product_Name])</f>
        <v>Clothing Product 49</v>
      </c>
      <c r="F3298" t="str">
        <f>_xlfn.XLOOKUP(Table1[[#This Row],[Product_ID]],[1]!Table1[Product_ID],[1]!Table1[Category])</f>
        <v>Clothing</v>
      </c>
      <c r="G3298">
        <f>_xlfn.XLOOKUP(Table1[[#This Row],[Product_ID]],[1]!Table1[Product_ID],[1]!Table1[Unit_Price])</f>
        <v>4071</v>
      </c>
      <c r="H3298">
        <f>_xlfn.XLOOKUP(Table1[[#This Row],[Product_ID]],[1]!Table1[Product_ID],[1]!Table1[Cost])</f>
        <v>2442.6</v>
      </c>
      <c r="I3298">
        <v>2</v>
      </c>
      <c r="J3298">
        <v>0</v>
      </c>
      <c r="K3298">
        <f>Table1[[#This Row],[Quantity]]*Table1[[#This Row],[Unit_Price]]</f>
        <v>8142</v>
      </c>
      <c r="L3298">
        <f>Table1[[#This Row],[Quantity]]*Table1[[#This Row],[Cost]]</f>
        <v>4885.2</v>
      </c>
      <c r="M3298">
        <f>Table1[[#This Row],[Sales]]-Table1[[#This Row],[Total_Cost]]</f>
        <v>3256.8</v>
      </c>
      <c r="N3298" s="1">
        <f>Table1[[#This Row],[Profit]]/Table1[[#This Row],[Sales]]</f>
        <v>0.4</v>
      </c>
      <c r="O3298" t="str">
        <f>TEXT(Table1[[#This Row],[Order_Date]],"mmmm")</f>
        <v>September</v>
      </c>
      <c r="P3298">
        <f>YEAR(Table1[[#This Row],[Order_Date]])</f>
        <v>2025</v>
      </c>
      <c r="Q3298" t="str">
        <f>"Q"&amp;ROUNDUP(MONTH(Table1[[#This Row],[Order_Date]])/3,0)</f>
        <v>Q3</v>
      </c>
    </row>
    <row r="3299" spans="1:17" x14ac:dyDescent="0.25">
      <c r="A3299" t="s">
        <v>5087</v>
      </c>
      <c r="B3299" t="s">
        <v>1418</v>
      </c>
      <c r="C3299" t="s">
        <v>3322</v>
      </c>
      <c r="D3299" t="s">
        <v>362</v>
      </c>
      <c r="E3299" t="str">
        <f>_xlfn.XLOOKUP(Table1[[#This Row],[Product_ID]],[1]!Table1[Product_ID],[1]!Table1[Product_Name])</f>
        <v>Clothing Product 25</v>
      </c>
      <c r="F3299" t="str">
        <f>_xlfn.XLOOKUP(Table1[[#This Row],[Product_ID]],[1]!Table1[Product_ID],[1]!Table1[Category])</f>
        <v>Clothing</v>
      </c>
      <c r="G3299">
        <f>_xlfn.XLOOKUP(Table1[[#This Row],[Product_ID]],[1]!Table1[Product_ID],[1]!Table1[Unit_Price])</f>
        <v>696</v>
      </c>
      <c r="H3299">
        <f>_xlfn.XLOOKUP(Table1[[#This Row],[Product_ID]],[1]!Table1[Product_ID],[1]!Table1[Cost])</f>
        <v>348</v>
      </c>
      <c r="I3299">
        <v>2</v>
      </c>
      <c r="J3299">
        <v>20</v>
      </c>
      <c r="K3299">
        <f>Table1[[#This Row],[Quantity]]*Table1[[#This Row],[Unit_Price]]</f>
        <v>1392</v>
      </c>
      <c r="L3299">
        <f>Table1[[#This Row],[Quantity]]*Table1[[#This Row],[Cost]]</f>
        <v>696</v>
      </c>
      <c r="M3299">
        <f>Table1[[#This Row],[Sales]]-Table1[[#This Row],[Total_Cost]]</f>
        <v>696</v>
      </c>
      <c r="N3299" s="1">
        <f>Table1[[#This Row],[Profit]]/Table1[[#This Row],[Sales]]</f>
        <v>0.5</v>
      </c>
      <c r="O3299" t="str">
        <f>TEXT(Table1[[#This Row],[Order_Date]],"mmmm")</f>
        <v>February</v>
      </c>
      <c r="P3299">
        <f>YEAR(Table1[[#This Row],[Order_Date]])</f>
        <v>2024</v>
      </c>
      <c r="Q3299" t="str">
        <f>"Q"&amp;ROUNDUP(MONTH(Table1[[#This Row],[Order_Date]])/3,0)</f>
        <v>Q1</v>
      </c>
    </row>
    <row r="3300" spans="1:17" x14ac:dyDescent="0.25">
      <c r="A3300" t="s">
        <v>5088</v>
      </c>
      <c r="B3300" t="s">
        <v>91</v>
      </c>
      <c r="C3300" t="s">
        <v>880</v>
      </c>
      <c r="D3300" t="s">
        <v>598</v>
      </c>
      <c r="E3300" t="str">
        <f>_xlfn.XLOOKUP(Table1[[#This Row],[Product_ID]],[1]!Table1[Product_ID],[1]!Table1[Product_Name])</f>
        <v>Clothing Product 84</v>
      </c>
      <c r="F3300" t="str">
        <f>_xlfn.XLOOKUP(Table1[[#This Row],[Product_ID]],[1]!Table1[Product_ID],[1]!Table1[Category])</f>
        <v>Clothing</v>
      </c>
      <c r="G3300">
        <f>_xlfn.XLOOKUP(Table1[[#This Row],[Product_ID]],[1]!Table1[Product_ID],[1]!Table1[Unit_Price])</f>
        <v>3921</v>
      </c>
      <c r="H3300">
        <f>_xlfn.XLOOKUP(Table1[[#This Row],[Product_ID]],[1]!Table1[Product_ID],[1]!Table1[Cost])</f>
        <v>2352.6</v>
      </c>
      <c r="I3300">
        <v>4</v>
      </c>
      <c r="J3300">
        <v>0</v>
      </c>
      <c r="K3300">
        <f>Table1[[#This Row],[Quantity]]*Table1[[#This Row],[Unit_Price]]</f>
        <v>15684</v>
      </c>
      <c r="L3300">
        <f>Table1[[#This Row],[Quantity]]*Table1[[#This Row],[Cost]]</f>
        <v>9410.4</v>
      </c>
      <c r="M3300">
        <f>Table1[[#This Row],[Sales]]-Table1[[#This Row],[Total_Cost]]</f>
        <v>6273.6</v>
      </c>
      <c r="N3300" s="1">
        <f>Table1[[#This Row],[Profit]]/Table1[[#This Row],[Sales]]</f>
        <v>0.4</v>
      </c>
      <c r="O3300" t="str">
        <f>TEXT(Table1[[#This Row],[Order_Date]],"mmmm")</f>
        <v>December</v>
      </c>
      <c r="P3300">
        <f>YEAR(Table1[[#This Row],[Order_Date]])</f>
        <v>2025</v>
      </c>
      <c r="Q3300" t="str">
        <f>"Q"&amp;ROUNDUP(MONTH(Table1[[#This Row],[Order_Date]])/3,0)</f>
        <v>Q4</v>
      </c>
    </row>
    <row r="3301" spans="1:17" x14ac:dyDescent="0.25">
      <c r="A3301" t="s">
        <v>5089</v>
      </c>
      <c r="B3301" t="s">
        <v>668</v>
      </c>
      <c r="C3301" t="s">
        <v>1116</v>
      </c>
      <c r="D3301" t="s">
        <v>270</v>
      </c>
      <c r="E3301" t="str">
        <f>_xlfn.XLOOKUP(Table1[[#This Row],[Product_ID]],[1]!Table1[Product_ID],[1]!Table1[Product_Name])</f>
        <v>Clothing Product 47</v>
      </c>
      <c r="F3301" t="str">
        <f>_xlfn.XLOOKUP(Table1[[#This Row],[Product_ID]],[1]!Table1[Product_ID],[1]!Table1[Category])</f>
        <v>Clothing</v>
      </c>
      <c r="G3301">
        <f>_xlfn.XLOOKUP(Table1[[#This Row],[Product_ID]],[1]!Table1[Product_ID],[1]!Table1[Unit_Price])</f>
        <v>3146</v>
      </c>
      <c r="H3301">
        <f>_xlfn.XLOOKUP(Table1[[#This Row],[Product_ID]],[1]!Table1[Product_ID],[1]!Table1[Cost])</f>
        <v>1573</v>
      </c>
      <c r="I3301">
        <v>4</v>
      </c>
      <c r="J3301">
        <v>0</v>
      </c>
      <c r="K3301">
        <f>Table1[[#This Row],[Quantity]]*Table1[[#This Row],[Unit_Price]]</f>
        <v>12584</v>
      </c>
      <c r="L3301">
        <f>Table1[[#This Row],[Quantity]]*Table1[[#This Row],[Cost]]</f>
        <v>6292</v>
      </c>
      <c r="M3301">
        <f>Table1[[#This Row],[Sales]]-Table1[[#This Row],[Total_Cost]]</f>
        <v>6292</v>
      </c>
      <c r="N3301" s="1">
        <f>Table1[[#This Row],[Profit]]/Table1[[#This Row],[Sales]]</f>
        <v>0.5</v>
      </c>
      <c r="O3301" t="str">
        <f>TEXT(Table1[[#This Row],[Order_Date]],"mmmm")</f>
        <v>December</v>
      </c>
      <c r="P3301">
        <f>YEAR(Table1[[#This Row],[Order_Date]])</f>
        <v>2024</v>
      </c>
      <c r="Q3301" t="str">
        <f>"Q"&amp;ROUNDUP(MONTH(Table1[[#This Row],[Order_Date]])/3,0)</f>
        <v>Q4</v>
      </c>
    </row>
    <row r="3302" spans="1:17" x14ac:dyDescent="0.25">
      <c r="A3302" t="s">
        <v>5090</v>
      </c>
      <c r="B3302" t="s">
        <v>4663</v>
      </c>
      <c r="C3302" t="s">
        <v>1138</v>
      </c>
      <c r="D3302" t="s">
        <v>638</v>
      </c>
      <c r="E3302" t="str">
        <f>_xlfn.XLOOKUP(Table1[[#This Row],[Product_ID]],[1]!Table1[Product_ID],[1]!Table1[Product_Name])</f>
        <v>Sports Product 70</v>
      </c>
      <c r="F3302" t="str">
        <f>_xlfn.XLOOKUP(Table1[[#This Row],[Product_ID]],[1]!Table1[Product_ID],[1]!Table1[Category])</f>
        <v>Sports</v>
      </c>
      <c r="G3302">
        <f>_xlfn.XLOOKUP(Table1[[#This Row],[Product_ID]],[1]!Table1[Product_ID],[1]!Table1[Unit_Price])</f>
        <v>583</v>
      </c>
      <c r="H3302">
        <f>_xlfn.XLOOKUP(Table1[[#This Row],[Product_ID]],[1]!Table1[Product_ID],[1]!Table1[Cost])</f>
        <v>349.8</v>
      </c>
      <c r="I3302">
        <v>1</v>
      </c>
      <c r="J3302">
        <v>10</v>
      </c>
      <c r="K3302">
        <f>Table1[[#This Row],[Quantity]]*Table1[[#This Row],[Unit_Price]]</f>
        <v>583</v>
      </c>
      <c r="L3302">
        <f>Table1[[#This Row],[Quantity]]*Table1[[#This Row],[Cost]]</f>
        <v>349.8</v>
      </c>
      <c r="M3302">
        <f>Table1[[#This Row],[Sales]]-Table1[[#This Row],[Total_Cost]]</f>
        <v>233.2</v>
      </c>
      <c r="N3302" s="1">
        <f>Table1[[#This Row],[Profit]]/Table1[[#This Row],[Sales]]</f>
        <v>0.39999999999999997</v>
      </c>
      <c r="O3302" t="str">
        <f>TEXT(Table1[[#This Row],[Order_Date]],"mmmm")</f>
        <v>May</v>
      </c>
      <c r="P3302">
        <f>YEAR(Table1[[#This Row],[Order_Date]])</f>
        <v>2025</v>
      </c>
      <c r="Q3302" t="str">
        <f>"Q"&amp;ROUNDUP(MONTH(Table1[[#This Row],[Order_Date]])/3,0)</f>
        <v>Q2</v>
      </c>
    </row>
    <row r="3303" spans="1:17" x14ac:dyDescent="0.25">
      <c r="A3303" t="s">
        <v>5091</v>
      </c>
      <c r="B3303" t="s">
        <v>1287</v>
      </c>
      <c r="C3303" t="s">
        <v>107</v>
      </c>
      <c r="D3303" t="s">
        <v>171</v>
      </c>
      <c r="E3303" t="str">
        <f>_xlfn.XLOOKUP(Table1[[#This Row],[Product_ID]],[1]!Table1[Product_ID],[1]!Table1[Product_Name])</f>
        <v>Clothing Product 27</v>
      </c>
      <c r="F3303" t="str">
        <f>_xlfn.XLOOKUP(Table1[[#This Row],[Product_ID]],[1]!Table1[Product_ID],[1]!Table1[Category])</f>
        <v>Clothing</v>
      </c>
      <c r="G3303">
        <f>_xlfn.XLOOKUP(Table1[[#This Row],[Product_ID]],[1]!Table1[Product_ID],[1]!Table1[Unit_Price])</f>
        <v>4969</v>
      </c>
      <c r="H3303">
        <f>_xlfn.XLOOKUP(Table1[[#This Row],[Product_ID]],[1]!Table1[Product_ID],[1]!Table1[Cost])</f>
        <v>2484.5</v>
      </c>
      <c r="I3303">
        <v>4</v>
      </c>
      <c r="J3303">
        <v>15</v>
      </c>
      <c r="K3303">
        <f>Table1[[#This Row],[Quantity]]*Table1[[#This Row],[Unit_Price]]</f>
        <v>19876</v>
      </c>
      <c r="L3303">
        <f>Table1[[#This Row],[Quantity]]*Table1[[#This Row],[Cost]]</f>
        <v>9938</v>
      </c>
      <c r="M3303">
        <f>Table1[[#This Row],[Sales]]-Table1[[#This Row],[Total_Cost]]</f>
        <v>9938</v>
      </c>
      <c r="N3303" s="1">
        <f>Table1[[#This Row],[Profit]]/Table1[[#This Row],[Sales]]</f>
        <v>0.5</v>
      </c>
      <c r="O3303" t="str">
        <f>TEXT(Table1[[#This Row],[Order_Date]],"mmmm")</f>
        <v>August</v>
      </c>
      <c r="P3303">
        <f>YEAR(Table1[[#This Row],[Order_Date]])</f>
        <v>2024</v>
      </c>
      <c r="Q3303" t="str">
        <f>"Q"&amp;ROUNDUP(MONTH(Table1[[#This Row],[Order_Date]])/3,0)</f>
        <v>Q3</v>
      </c>
    </row>
    <row r="3304" spans="1:17" x14ac:dyDescent="0.25">
      <c r="A3304" t="s">
        <v>5092</v>
      </c>
      <c r="B3304" t="s">
        <v>2567</v>
      </c>
      <c r="C3304" t="s">
        <v>4822</v>
      </c>
      <c r="D3304" t="s">
        <v>394</v>
      </c>
      <c r="E3304" t="str">
        <f>_xlfn.XLOOKUP(Table1[[#This Row],[Product_ID]],[1]!Table1[Product_ID],[1]!Table1[Product_Name])</f>
        <v>Electronics Product 45</v>
      </c>
      <c r="F3304" t="str">
        <f>_xlfn.XLOOKUP(Table1[[#This Row],[Product_ID]],[1]!Table1[Product_ID],[1]!Table1[Category])</f>
        <v>Electronics</v>
      </c>
      <c r="G3304">
        <f>_xlfn.XLOOKUP(Table1[[#This Row],[Product_ID]],[1]!Table1[Product_ID],[1]!Table1[Unit_Price])</f>
        <v>31300</v>
      </c>
      <c r="H3304">
        <f>_xlfn.XLOOKUP(Table1[[#This Row],[Product_ID]],[1]!Table1[Product_ID],[1]!Table1[Cost])</f>
        <v>18780</v>
      </c>
      <c r="I3304">
        <v>5</v>
      </c>
      <c r="J3304">
        <v>5</v>
      </c>
      <c r="K3304">
        <f>Table1[[#This Row],[Quantity]]*Table1[[#This Row],[Unit_Price]]</f>
        <v>156500</v>
      </c>
      <c r="L3304">
        <f>Table1[[#This Row],[Quantity]]*Table1[[#This Row],[Cost]]</f>
        <v>93900</v>
      </c>
      <c r="M3304">
        <f>Table1[[#This Row],[Sales]]-Table1[[#This Row],[Total_Cost]]</f>
        <v>62600</v>
      </c>
      <c r="N3304" s="1">
        <f>Table1[[#This Row],[Profit]]/Table1[[#This Row],[Sales]]</f>
        <v>0.4</v>
      </c>
      <c r="O3304" t="str">
        <f>TEXT(Table1[[#This Row],[Order_Date]],"mmmm")</f>
        <v>April</v>
      </c>
      <c r="P3304">
        <f>YEAR(Table1[[#This Row],[Order_Date]])</f>
        <v>2024</v>
      </c>
      <c r="Q3304" t="str">
        <f>"Q"&amp;ROUNDUP(MONTH(Table1[[#This Row],[Order_Date]])/3,0)</f>
        <v>Q2</v>
      </c>
    </row>
    <row r="3305" spans="1:17" x14ac:dyDescent="0.25">
      <c r="A3305" t="s">
        <v>5093</v>
      </c>
      <c r="B3305" t="s">
        <v>1418</v>
      </c>
      <c r="C3305" t="s">
        <v>4503</v>
      </c>
      <c r="D3305" t="s">
        <v>855</v>
      </c>
      <c r="E3305" t="str">
        <f>_xlfn.XLOOKUP(Table1[[#This Row],[Product_ID]],[1]!Table1[Product_ID],[1]!Table1[Product_Name])</f>
        <v>Sports Product 62</v>
      </c>
      <c r="F3305" t="str">
        <f>_xlfn.XLOOKUP(Table1[[#This Row],[Product_ID]],[1]!Table1[Product_ID],[1]!Table1[Category])</f>
        <v>Sports</v>
      </c>
      <c r="G3305">
        <f>_xlfn.XLOOKUP(Table1[[#This Row],[Product_ID]],[1]!Table1[Product_ID],[1]!Table1[Unit_Price])</f>
        <v>2777</v>
      </c>
      <c r="H3305">
        <f>_xlfn.XLOOKUP(Table1[[#This Row],[Product_ID]],[1]!Table1[Product_ID],[1]!Table1[Cost])</f>
        <v>1943.9</v>
      </c>
      <c r="I3305">
        <v>2</v>
      </c>
      <c r="J3305">
        <v>15</v>
      </c>
      <c r="K3305">
        <f>Table1[[#This Row],[Quantity]]*Table1[[#This Row],[Unit_Price]]</f>
        <v>5554</v>
      </c>
      <c r="L3305">
        <f>Table1[[#This Row],[Quantity]]*Table1[[#This Row],[Cost]]</f>
        <v>3887.8</v>
      </c>
      <c r="M3305">
        <f>Table1[[#This Row],[Sales]]-Table1[[#This Row],[Total_Cost]]</f>
        <v>1666.1999999999998</v>
      </c>
      <c r="N3305" s="1">
        <f>Table1[[#This Row],[Profit]]/Table1[[#This Row],[Sales]]</f>
        <v>0.3</v>
      </c>
      <c r="O3305" t="str">
        <f>TEXT(Table1[[#This Row],[Order_Date]],"mmmm")</f>
        <v>February</v>
      </c>
      <c r="P3305">
        <f>YEAR(Table1[[#This Row],[Order_Date]])</f>
        <v>2024</v>
      </c>
      <c r="Q3305" t="str">
        <f>"Q"&amp;ROUNDUP(MONTH(Table1[[#This Row],[Order_Date]])/3,0)</f>
        <v>Q1</v>
      </c>
    </row>
    <row r="3306" spans="1:17" x14ac:dyDescent="0.25">
      <c r="A3306" t="s">
        <v>5094</v>
      </c>
      <c r="B3306" t="s">
        <v>4693</v>
      </c>
      <c r="C3306" t="s">
        <v>1690</v>
      </c>
      <c r="D3306" t="s">
        <v>123</v>
      </c>
      <c r="E3306" t="str">
        <f>_xlfn.XLOOKUP(Table1[[#This Row],[Product_ID]],[1]!Table1[Product_ID],[1]!Table1[Product_Name])</f>
        <v>Electronics Product 99</v>
      </c>
      <c r="F3306" t="str">
        <f>_xlfn.XLOOKUP(Table1[[#This Row],[Product_ID]],[1]!Table1[Product_ID],[1]!Table1[Category])</f>
        <v>Electronics</v>
      </c>
      <c r="G3306">
        <f>_xlfn.XLOOKUP(Table1[[#This Row],[Product_ID]],[1]!Table1[Product_ID],[1]!Table1[Unit_Price])</f>
        <v>48012</v>
      </c>
      <c r="H3306">
        <f>_xlfn.XLOOKUP(Table1[[#This Row],[Product_ID]],[1]!Table1[Product_ID],[1]!Table1[Cost])</f>
        <v>24006</v>
      </c>
      <c r="I3306">
        <v>5</v>
      </c>
      <c r="J3306">
        <v>15</v>
      </c>
      <c r="K3306">
        <f>Table1[[#This Row],[Quantity]]*Table1[[#This Row],[Unit_Price]]</f>
        <v>240060</v>
      </c>
      <c r="L3306">
        <f>Table1[[#This Row],[Quantity]]*Table1[[#This Row],[Cost]]</f>
        <v>120030</v>
      </c>
      <c r="M3306">
        <f>Table1[[#This Row],[Sales]]-Table1[[#This Row],[Total_Cost]]</f>
        <v>120030</v>
      </c>
      <c r="N3306" s="1">
        <f>Table1[[#This Row],[Profit]]/Table1[[#This Row],[Sales]]</f>
        <v>0.5</v>
      </c>
      <c r="O3306" t="str">
        <f>TEXT(Table1[[#This Row],[Order_Date]],"mmmm")</f>
        <v>December</v>
      </c>
      <c r="P3306">
        <f>YEAR(Table1[[#This Row],[Order_Date]])</f>
        <v>2025</v>
      </c>
      <c r="Q3306" t="str">
        <f>"Q"&amp;ROUNDUP(MONTH(Table1[[#This Row],[Order_Date]])/3,0)</f>
        <v>Q4</v>
      </c>
    </row>
    <row r="3307" spans="1:17" x14ac:dyDescent="0.25">
      <c r="A3307" t="s">
        <v>5095</v>
      </c>
      <c r="B3307" t="s">
        <v>540</v>
      </c>
      <c r="C3307" t="s">
        <v>403</v>
      </c>
      <c r="D3307" t="s">
        <v>327</v>
      </c>
      <c r="E3307" t="str">
        <f>_xlfn.XLOOKUP(Table1[[#This Row],[Product_ID]],[1]!Table1[Product_ID],[1]!Table1[Product_Name])</f>
        <v>Electronics Product 55</v>
      </c>
      <c r="F3307" t="str">
        <f>_xlfn.XLOOKUP(Table1[[#This Row],[Product_ID]],[1]!Table1[Product_ID],[1]!Table1[Category])</f>
        <v>Electronics</v>
      </c>
      <c r="G3307">
        <f>_xlfn.XLOOKUP(Table1[[#This Row],[Product_ID]],[1]!Table1[Product_ID],[1]!Table1[Unit_Price])</f>
        <v>6621</v>
      </c>
      <c r="H3307">
        <f>_xlfn.XLOOKUP(Table1[[#This Row],[Product_ID]],[1]!Table1[Product_ID],[1]!Table1[Cost])</f>
        <v>3972.6</v>
      </c>
      <c r="I3307">
        <v>1</v>
      </c>
      <c r="J3307">
        <v>15</v>
      </c>
      <c r="K3307">
        <f>Table1[[#This Row],[Quantity]]*Table1[[#This Row],[Unit_Price]]</f>
        <v>6621</v>
      </c>
      <c r="L3307">
        <f>Table1[[#This Row],[Quantity]]*Table1[[#This Row],[Cost]]</f>
        <v>3972.6</v>
      </c>
      <c r="M3307">
        <f>Table1[[#This Row],[Sales]]-Table1[[#This Row],[Total_Cost]]</f>
        <v>2648.4</v>
      </c>
      <c r="N3307" s="1">
        <f>Table1[[#This Row],[Profit]]/Table1[[#This Row],[Sales]]</f>
        <v>0.4</v>
      </c>
      <c r="O3307" t="str">
        <f>TEXT(Table1[[#This Row],[Order_Date]],"mmmm")</f>
        <v>May</v>
      </c>
      <c r="P3307">
        <f>YEAR(Table1[[#This Row],[Order_Date]])</f>
        <v>2025</v>
      </c>
      <c r="Q3307" t="str">
        <f>"Q"&amp;ROUNDUP(MONTH(Table1[[#This Row],[Order_Date]])/3,0)</f>
        <v>Q2</v>
      </c>
    </row>
    <row r="3308" spans="1:17" x14ac:dyDescent="0.25">
      <c r="A3308" t="s">
        <v>5096</v>
      </c>
      <c r="B3308" t="s">
        <v>948</v>
      </c>
      <c r="C3308" t="s">
        <v>1162</v>
      </c>
      <c r="D3308" t="s">
        <v>223</v>
      </c>
      <c r="E3308" t="str">
        <f>_xlfn.XLOOKUP(Table1[[#This Row],[Product_ID]],[1]!Table1[Product_ID],[1]!Table1[Product_Name])</f>
        <v>Clothing Product 48</v>
      </c>
      <c r="F3308" t="str">
        <f>_xlfn.XLOOKUP(Table1[[#This Row],[Product_ID]],[1]!Table1[Product_ID],[1]!Table1[Category])</f>
        <v>Clothing</v>
      </c>
      <c r="G3308">
        <f>_xlfn.XLOOKUP(Table1[[#This Row],[Product_ID]],[1]!Table1[Product_ID],[1]!Table1[Unit_Price])</f>
        <v>2190</v>
      </c>
      <c r="H3308">
        <f>_xlfn.XLOOKUP(Table1[[#This Row],[Product_ID]],[1]!Table1[Product_ID],[1]!Table1[Cost])</f>
        <v>1095</v>
      </c>
      <c r="I3308">
        <v>1</v>
      </c>
      <c r="J3308">
        <v>5</v>
      </c>
      <c r="K3308">
        <f>Table1[[#This Row],[Quantity]]*Table1[[#This Row],[Unit_Price]]</f>
        <v>2190</v>
      </c>
      <c r="L3308">
        <f>Table1[[#This Row],[Quantity]]*Table1[[#This Row],[Cost]]</f>
        <v>1095</v>
      </c>
      <c r="M3308">
        <f>Table1[[#This Row],[Sales]]-Table1[[#This Row],[Total_Cost]]</f>
        <v>1095</v>
      </c>
      <c r="N3308" s="1">
        <f>Table1[[#This Row],[Profit]]/Table1[[#This Row],[Sales]]</f>
        <v>0.5</v>
      </c>
      <c r="O3308" t="str">
        <f>TEXT(Table1[[#This Row],[Order_Date]],"mmmm")</f>
        <v>December</v>
      </c>
      <c r="P3308">
        <f>YEAR(Table1[[#This Row],[Order_Date]])</f>
        <v>2025</v>
      </c>
      <c r="Q3308" t="str">
        <f>"Q"&amp;ROUNDUP(MONTH(Table1[[#This Row],[Order_Date]])/3,0)</f>
        <v>Q4</v>
      </c>
    </row>
    <row r="3309" spans="1:17" x14ac:dyDescent="0.25">
      <c r="A3309" t="s">
        <v>5097</v>
      </c>
      <c r="B3309" t="s">
        <v>675</v>
      </c>
      <c r="C3309" t="s">
        <v>4270</v>
      </c>
      <c r="D3309" t="s">
        <v>139</v>
      </c>
      <c r="E3309" t="str">
        <f>_xlfn.XLOOKUP(Table1[[#This Row],[Product_ID]],[1]!Table1[Product_ID],[1]!Table1[Product_Name])</f>
        <v>Clothing Product 53</v>
      </c>
      <c r="F3309" t="str">
        <f>_xlfn.XLOOKUP(Table1[[#This Row],[Product_ID]],[1]!Table1[Product_ID],[1]!Table1[Category])</f>
        <v>Clothing</v>
      </c>
      <c r="G3309">
        <f>_xlfn.XLOOKUP(Table1[[#This Row],[Product_ID]],[1]!Table1[Product_ID],[1]!Table1[Unit_Price])</f>
        <v>641</v>
      </c>
      <c r="H3309">
        <f>_xlfn.XLOOKUP(Table1[[#This Row],[Product_ID]],[1]!Table1[Product_ID],[1]!Table1[Cost])</f>
        <v>384.6</v>
      </c>
      <c r="I3309">
        <v>4</v>
      </c>
      <c r="J3309">
        <v>5</v>
      </c>
      <c r="K3309">
        <f>Table1[[#This Row],[Quantity]]*Table1[[#This Row],[Unit_Price]]</f>
        <v>2564</v>
      </c>
      <c r="L3309">
        <f>Table1[[#This Row],[Quantity]]*Table1[[#This Row],[Cost]]</f>
        <v>1538.4</v>
      </c>
      <c r="M3309">
        <f>Table1[[#This Row],[Sales]]-Table1[[#This Row],[Total_Cost]]</f>
        <v>1025.5999999999999</v>
      </c>
      <c r="N3309" s="1">
        <f>Table1[[#This Row],[Profit]]/Table1[[#This Row],[Sales]]</f>
        <v>0.39999999999999997</v>
      </c>
      <c r="O3309" t="str">
        <f>TEXT(Table1[[#This Row],[Order_Date]],"mmmm")</f>
        <v>September</v>
      </c>
      <c r="P3309">
        <f>YEAR(Table1[[#This Row],[Order_Date]])</f>
        <v>2024</v>
      </c>
      <c r="Q3309" t="str">
        <f>"Q"&amp;ROUNDUP(MONTH(Table1[[#This Row],[Order_Date]])/3,0)</f>
        <v>Q3</v>
      </c>
    </row>
    <row r="3310" spans="1:17" x14ac:dyDescent="0.25">
      <c r="A3310" t="s">
        <v>5098</v>
      </c>
      <c r="B3310" t="s">
        <v>785</v>
      </c>
      <c r="C3310" t="s">
        <v>4099</v>
      </c>
      <c r="D3310" t="s">
        <v>585</v>
      </c>
      <c r="E3310" t="str">
        <f>_xlfn.XLOOKUP(Table1[[#This Row],[Product_ID]],[1]!Table1[Product_ID],[1]!Table1[Product_Name])</f>
        <v>Sports Product 80</v>
      </c>
      <c r="F3310" t="str">
        <f>_xlfn.XLOOKUP(Table1[[#This Row],[Product_ID]],[1]!Table1[Product_ID],[1]!Table1[Category])</f>
        <v>Sports</v>
      </c>
      <c r="G3310">
        <f>_xlfn.XLOOKUP(Table1[[#This Row],[Product_ID]],[1]!Table1[Product_ID],[1]!Table1[Unit_Price])</f>
        <v>4816</v>
      </c>
      <c r="H3310">
        <f>_xlfn.XLOOKUP(Table1[[#This Row],[Product_ID]],[1]!Table1[Product_ID],[1]!Table1[Cost])</f>
        <v>3371.2</v>
      </c>
      <c r="I3310">
        <v>2</v>
      </c>
      <c r="J3310">
        <v>15</v>
      </c>
      <c r="K3310">
        <f>Table1[[#This Row],[Quantity]]*Table1[[#This Row],[Unit_Price]]</f>
        <v>9632</v>
      </c>
      <c r="L3310">
        <f>Table1[[#This Row],[Quantity]]*Table1[[#This Row],[Cost]]</f>
        <v>6742.4</v>
      </c>
      <c r="M3310">
        <f>Table1[[#This Row],[Sales]]-Table1[[#This Row],[Total_Cost]]</f>
        <v>2889.6000000000004</v>
      </c>
      <c r="N3310" s="1">
        <f>Table1[[#This Row],[Profit]]/Table1[[#This Row],[Sales]]</f>
        <v>0.30000000000000004</v>
      </c>
      <c r="O3310" t="str">
        <f>TEXT(Table1[[#This Row],[Order_Date]],"mmmm")</f>
        <v>July</v>
      </c>
      <c r="P3310">
        <f>YEAR(Table1[[#This Row],[Order_Date]])</f>
        <v>2025</v>
      </c>
      <c r="Q3310" t="str">
        <f>"Q"&amp;ROUNDUP(MONTH(Table1[[#This Row],[Order_Date]])/3,0)</f>
        <v>Q3</v>
      </c>
    </row>
    <row r="3311" spans="1:17" x14ac:dyDescent="0.25">
      <c r="A3311" t="s">
        <v>5099</v>
      </c>
      <c r="B3311" t="s">
        <v>456</v>
      </c>
      <c r="C3311" t="s">
        <v>939</v>
      </c>
      <c r="D3311" t="s">
        <v>604</v>
      </c>
      <c r="E3311" t="str">
        <f>_xlfn.XLOOKUP(Table1[[#This Row],[Product_ID]],[1]!Table1[Product_ID],[1]!Table1[Product_Name])</f>
        <v>Home &amp; Kitchen Product 39</v>
      </c>
      <c r="F3311" t="str">
        <f>_xlfn.XLOOKUP(Table1[[#This Row],[Product_ID]],[1]!Table1[Product_ID],[1]!Table1[Category])</f>
        <v>Home &amp; Kitchen</v>
      </c>
      <c r="G3311">
        <f>_xlfn.XLOOKUP(Table1[[#This Row],[Product_ID]],[1]!Table1[Product_ID],[1]!Table1[Unit_Price])</f>
        <v>9543</v>
      </c>
      <c r="H3311">
        <f>_xlfn.XLOOKUP(Table1[[#This Row],[Product_ID]],[1]!Table1[Product_ID],[1]!Table1[Cost])</f>
        <v>4771.5</v>
      </c>
      <c r="I3311">
        <v>3</v>
      </c>
      <c r="J3311">
        <v>0</v>
      </c>
      <c r="K3311">
        <f>Table1[[#This Row],[Quantity]]*Table1[[#This Row],[Unit_Price]]</f>
        <v>28629</v>
      </c>
      <c r="L3311">
        <f>Table1[[#This Row],[Quantity]]*Table1[[#This Row],[Cost]]</f>
        <v>14314.5</v>
      </c>
      <c r="M3311">
        <f>Table1[[#This Row],[Sales]]-Table1[[#This Row],[Total_Cost]]</f>
        <v>14314.5</v>
      </c>
      <c r="N3311" s="1">
        <f>Table1[[#This Row],[Profit]]/Table1[[#This Row],[Sales]]</f>
        <v>0.5</v>
      </c>
      <c r="O3311" t="str">
        <f>TEXT(Table1[[#This Row],[Order_Date]],"mmmm")</f>
        <v>July</v>
      </c>
      <c r="P3311">
        <f>YEAR(Table1[[#This Row],[Order_Date]])</f>
        <v>2025</v>
      </c>
      <c r="Q3311" t="str">
        <f>"Q"&amp;ROUNDUP(MONTH(Table1[[#This Row],[Order_Date]])/3,0)</f>
        <v>Q3</v>
      </c>
    </row>
    <row r="3312" spans="1:17" x14ac:dyDescent="0.25">
      <c r="A3312" t="s">
        <v>5100</v>
      </c>
      <c r="B3312" t="s">
        <v>1632</v>
      </c>
      <c r="C3312" t="s">
        <v>745</v>
      </c>
      <c r="D3312" t="s">
        <v>385</v>
      </c>
      <c r="E3312" t="str">
        <f>_xlfn.XLOOKUP(Table1[[#This Row],[Product_ID]],[1]!Table1[Product_ID],[1]!Table1[Product_Name])</f>
        <v>Sports Product 54</v>
      </c>
      <c r="F3312" t="str">
        <f>_xlfn.XLOOKUP(Table1[[#This Row],[Product_ID]],[1]!Table1[Product_ID],[1]!Table1[Category])</f>
        <v>Sports</v>
      </c>
      <c r="G3312">
        <f>_xlfn.XLOOKUP(Table1[[#This Row],[Product_ID]],[1]!Table1[Product_ID],[1]!Table1[Unit_Price])</f>
        <v>611</v>
      </c>
      <c r="H3312">
        <f>_xlfn.XLOOKUP(Table1[[#This Row],[Product_ID]],[1]!Table1[Product_ID],[1]!Table1[Cost])</f>
        <v>427.7</v>
      </c>
      <c r="I3312">
        <v>1</v>
      </c>
      <c r="J3312">
        <v>10</v>
      </c>
      <c r="K3312">
        <f>Table1[[#This Row],[Quantity]]*Table1[[#This Row],[Unit_Price]]</f>
        <v>611</v>
      </c>
      <c r="L3312">
        <f>Table1[[#This Row],[Quantity]]*Table1[[#This Row],[Cost]]</f>
        <v>427.7</v>
      </c>
      <c r="M3312">
        <f>Table1[[#This Row],[Sales]]-Table1[[#This Row],[Total_Cost]]</f>
        <v>183.3</v>
      </c>
      <c r="N3312" s="1">
        <f>Table1[[#This Row],[Profit]]/Table1[[#This Row],[Sales]]</f>
        <v>0.30000000000000004</v>
      </c>
      <c r="O3312" t="str">
        <f>TEXT(Table1[[#This Row],[Order_Date]],"mmmm")</f>
        <v>January</v>
      </c>
      <c r="P3312">
        <f>YEAR(Table1[[#This Row],[Order_Date]])</f>
        <v>2025</v>
      </c>
      <c r="Q3312" t="str">
        <f>"Q"&amp;ROUNDUP(MONTH(Table1[[#This Row],[Order_Date]])/3,0)</f>
        <v>Q1</v>
      </c>
    </row>
    <row r="3313" spans="1:17" x14ac:dyDescent="0.25">
      <c r="A3313" t="s">
        <v>5101</v>
      </c>
      <c r="B3313" t="s">
        <v>3448</v>
      </c>
      <c r="C3313" t="s">
        <v>372</v>
      </c>
      <c r="D3313" t="s">
        <v>822</v>
      </c>
      <c r="E3313" t="str">
        <f>_xlfn.XLOOKUP(Table1[[#This Row],[Product_ID]],[1]!Table1[Product_ID],[1]!Table1[Product_Name])</f>
        <v>Electronics Product 31</v>
      </c>
      <c r="F3313" t="str">
        <f>_xlfn.XLOOKUP(Table1[[#This Row],[Product_ID]],[1]!Table1[Product_ID],[1]!Table1[Category])</f>
        <v>Electronics</v>
      </c>
      <c r="G3313">
        <f>_xlfn.XLOOKUP(Table1[[#This Row],[Product_ID]],[1]!Table1[Product_ID],[1]!Table1[Unit_Price])</f>
        <v>34152</v>
      </c>
      <c r="H3313">
        <f>_xlfn.XLOOKUP(Table1[[#This Row],[Product_ID]],[1]!Table1[Product_ID],[1]!Table1[Cost])</f>
        <v>23906.400000000001</v>
      </c>
      <c r="I3313">
        <v>1</v>
      </c>
      <c r="J3313">
        <v>10</v>
      </c>
      <c r="K3313">
        <f>Table1[[#This Row],[Quantity]]*Table1[[#This Row],[Unit_Price]]</f>
        <v>34152</v>
      </c>
      <c r="L3313">
        <f>Table1[[#This Row],[Quantity]]*Table1[[#This Row],[Cost]]</f>
        <v>23906.400000000001</v>
      </c>
      <c r="M3313">
        <f>Table1[[#This Row],[Sales]]-Table1[[#This Row],[Total_Cost]]</f>
        <v>10245.599999999999</v>
      </c>
      <c r="N3313" s="1">
        <f>Table1[[#This Row],[Profit]]/Table1[[#This Row],[Sales]]</f>
        <v>0.29999999999999993</v>
      </c>
      <c r="O3313" t="str">
        <f>TEXT(Table1[[#This Row],[Order_Date]],"mmmm")</f>
        <v>February</v>
      </c>
      <c r="P3313">
        <f>YEAR(Table1[[#This Row],[Order_Date]])</f>
        <v>2024</v>
      </c>
      <c r="Q3313" t="str">
        <f>"Q"&amp;ROUNDUP(MONTH(Table1[[#This Row],[Order_Date]])/3,0)</f>
        <v>Q1</v>
      </c>
    </row>
    <row r="3314" spans="1:17" x14ac:dyDescent="0.25">
      <c r="A3314" t="s">
        <v>5102</v>
      </c>
      <c r="B3314" t="s">
        <v>1747</v>
      </c>
      <c r="C3314" t="s">
        <v>2584</v>
      </c>
      <c r="D3314" t="s">
        <v>297</v>
      </c>
      <c r="E3314" t="str">
        <f>_xlfn.XLOOKUP(Table1[[#This Row],[Product_ID]],[1]!Table1[Product_ID],[1]!Table1[Product_Name])</f>
        <v>Home &amp; Kitchen Product 64</v>
      </c>
      <c r="F3314" t="str">
        <f>_xlfn.XLOOKUP(Table1[[#This Row],[Product_ID]],[1]!Table1[Product_ID],[1]!Table1[Category])</f>
        <v>Home &amp; Kitchen</v>
      </c>
      <c r="G3314">
        <f>_xlfn.XLOOKUP(Table1[[#This Row],[Product_ID]],[1]!Table1[Product_ID],[1]!Table1[Unit_Price])</f>
        <v>8274</v>
      </c>
      <c r="H3314">
        <f>_xlfn.XLOOKUP(Table1[[#This Row],[Product_ID]],[1]!Table1[Product_ID],[1]!Table1[Cost])</f>
        <v>5791.8</v>
      </c>
      <c r="I3314">
        <v>5</v>
      </c>
      <c r="J3314">
        <v>10</v>
      </c>
      <c r="K3314">
        <f>Table1[[#This Row],[Quantity]]*Table1[[#This Row],[Unit_Price]]</f>
        <v>41370</v>
      </c>
      <c r="L3314">
        <f>Table1[[#This Row],[Quantity]]*Table1[[#This Row],[Cost]]</f>
        <v>28959</v>
      </c>
      <c r="M3314">
        <f>Table1[[#This Row],[Sales]]-Table1[[#This Row],[Total_Cost]]</f>
        <v>12411</v>
      </c>
      <c r="N3314" s="1">
        <f>Table1[[#This Row],[Profit]]/Table1[[#This Row],[Sales]]</f>
        <v>0.3</v>
      </c>
      <c r="O3314" t="str">
        <f>TEXT(Table1[[#This Row],[Order_Date]],"mmmm")</f>
        <v>November</v>
      </c>
      <c r="P3314">
        <f>YEAR(Table1[[#This Row],[Order_Date]])</f>
        <v>2025</v>
      </c>
      <c r="Q3314" t="str">
        <f>"Q"&amp;ROUNDUP(MONTH(Table1[[#This Row],[Order_Date]])/3,0)</f>
        <v>Q4</v>
      </c>
    </row>
    <row r="3315" spans="1:17" x14ac:dyDescent="0.25">
      <c r="A3315" t="s">
        <v>5103</v>
      </c>
      <c r="B3315" t="s">
        <v>3127</v>
      </c>
      <c r="C3315" t="s">
        <v>1121</v>
      </c>
      <c r="D3315" t="s">
        <v>189</v>
      </c>
      <c r="E3315" t="str">
        <f>_xlfn.XLOOKUP(Table1[[#This Row],[Product_ID]],[1]!Table1[Product_ID],[1]!Table1[Product_Name])</f>
        <v>Home &amp; Kitchen Product 79</v>
      </c>
      <c r="F3315" t="str">
        <f>_xlfn.XLOOKUP(Table1[[#This Row],[Product_ID]],[1]!Table1[Product_ID],[1]!Table1[Category])</f>
        <v>Home &amp; Kitchen</v>
      </c>
      <c r="G3315">
        <f>_xlfn.XLOOKUP(Table1[[#This Row],[Product_ID]],[1]!Table1[Product_ID],[1]!Table1[Unit_Price])</f>
        <v>10900</v>
      </c>
      <c r="H3315">
        <f>_xlfn.XLOOKUP(Table1[[#This Row],[Product_ID]],[1]!Table1[Product_ID],[1]!Table1[Cost])</f>
        <v>5450</v>
      </c>
      <c r="I3315">
        <v>4</v>
      </c>
      <c r="J3315">
        <v>15</v>
      </c>
      <c r="K3315">
        <f>Table1[[#This Row],[Quantity]]*Table1[[#This Row],[Unit_Price]]</f>
        <v>43600</v>
      </c>
      <c r="L3315">
        <f>Table1[[#This Row],[Quantity]]*Table1[[#This Row],[Cost]]</f>
        <v>21800</v>
      </c>
      <c r="M3315">
        <f>Table1[[#This Row],[Sales]]-Table1[[#This Row],[Total_Cost]]</f>
        <v>21800</v>
      </c>
      <c r="N3315" s="1">
        <f>Table1[[#This Row],[Profit]]/Table1[[#This Row],[Sales]]</f>
        <v>0.5</v>
      </c>
      <c r="O3315" t="str">
        <f>TEXT(Table1[[#This Row],[Order_Date]],"mmmm")</f>
        <v>July</v>
      </c>
      <c r="P3315">
        <f>YEAR(Table1[[#This Row],[Order_Date]])</f>
        <v>2024</v>
      </c>
      <c r="Q3315" t="str">
        <f>"Q"&amp;ROUNDUP(MONTH(Table1[[#This Row],[Order_Date]])/3,0)</f>
        <v>Q3</v>
      </c>
    </row>
    <row r="3316" spans="1:17" x14ac:dyDescent="0.25">
      <c r="A3316" t="s">
        <v>5104</v>
      </c>
      <c r="B3316" t="s">
        <v>3298</v>
      </c>
      <c r="C3316" t="s">
        <v>919</v>
      </c>
      <c r="D3316" t="s">
        <v>81</v>
      </c>
      <c r="E3316" t="str">
        <f>_xlfn.XLOOKUP(Table1[[#This Row],[Product_ID]],[1]!Table1[Product_ID],[1]!Table1[Product_Name])</f>
        <v>Beauty Product 4</v>
      </c>
      <c r="F3316" t="str">
        <f>_xlfn.XLOOKUP(Table1[[#This Row],[Product_ID]],[1]!Table1[Product_ID],[1]!Table1[Category])</f>
        <v>Beauty</v>
      </c>
      <c r="G3316">
        <f>_xlfn.XLOOKUP(Table1[[#This Row],[Product_ID]],[1]!Table1[Product_ID],[1]!Table1[Unit_Price])</f>
        <v>591</v>
      </c>
      <c r="H3316">
        <f>_xlfn.XLOOKUP(Table1[[#This Row],[Product_ID]],[1]!Table1[Product_ID],[1]!Table1[Cost])</f>
        <v>354.6</v>
      </c>
      <c r="I3316">
        <v>5</v>
      </c>
      <c r="J3316">
        <v>20</v>
      </c>
      <c r="K3316">
        <f>Table1[[#This Row],[Quantity]]*Table1[[#This Row],[Unit_Price]]</f>
        <v>2955</v>
      </c>
      <c r="L3316">
        <f>Table1[[#This Row],[Quantity]]*Table1[[#This Row],[Cost]]</f>
        <v>1773</v>
      </c>
      <c r="M3316">
        <f>Table1[[#This Row],[Sales]]-Table1[[#This Row],[Total_Cost]]</f>
        <v>1182</v>
      </c>
      <c r="N3316" s="1">
        <f>Table1[[#This Row],[Profit]]/Table1[[#This Row],[Sales]]</f>
        <v>0.4</v>
      </c>
      <c r="O3316" t="str">
        <f>TEXT(Table1[[#This Row],[Order_Date]],"mmmm")</f>
        <v>April</v>
      </c>
      <c r="P3316">
        <f>YEAR(Table1[[#This Row],[Order_Date]])</f>
        <v>2024</v>
      </c>
      <c r="Q3316" t="str">
        <f>"Q"&amp;ROUNDUP(MONTH(Table1[[#This Row],[Order_Date]])/3,0)</f>
        <v>Q2</v>
      </c>
    </row>
    <row r="3317" spans="1:17" x14ac:dyDescent="0.25">
      <c r="A3317" t="s">
        <v>5105</v>
      </c>
      <c r="B3317" t="s">
        <v>2663</v>
      </c>
      <c r="C3317" t="s">
        <v>5106</v>
      </c>
      <c r="D3317" t="s">
        <v>604</v>
      </c>
      <c r="E3317" t="str">
        <f>_xlfn.XLOOKUP(Table1[[#This Row],[Product_ID]],[1]!Table1[Product_ID],[1]!Table1[Product_Name])</f>
        <v>Home &amp; Kitchen Product 39</v>
      </c>
      <c r="F3317" t="str">
        <f>_xlfn.XLOOKUP(Table1[[#This Row],[Product_ID]],[1]!Table1[Product_ID],[1]!Table1[Category])</f>
        <v>Home &amp; Kitchen</v>
      </c>
      <c r="G3317">
        <f>_xlfn.XLOOKUP(Table1[[#This Row],[Product_ID]],[1]!Table1[Product_ID],[1]!Table1[Unit_Price])</f>
        <v>9543</v>
      </c>
      <c r="H3317">
        <f>_xlfn.XLOOKUP(Table1[[#This Row],[Product_ID]],[1]!Table1[Product_ID],[1]!Table1[Cost])</f>
        <v>4771.5</v>
      </c>
      <c r="I3317">
        <v>2</v>
      </c>
      <c r="J3317">
        <v>5</v>
      </c>
      <c r="K3317">
        <f>Table1[[#This Row],[Quantity]]*Table1[[#This Row],[Unit_Price]]</f>
        <v>19086</v>
      </c>
      <c r="L3317">
        <f>Table1[[#This Row],[Quantity]]*Table1[[#This Row],[Cost]]</f>
        <v>9543</v>
      </c>
      <c r="M3317">
        <f>Table1[[#This Row],[Sales]]-Table1[[#This Row],[Total_Cost]]</f>
        <v>9543</v>
      </c>
      <c r="N3317" s="1">
        <f>Table1[[#This Row],[Profit]]/Table1[[#This Row],[Sales]]</f>
        <v>0.5</v>
      </c>
      <c r="O3317" t="str">
        <f>TEXT(Table1[[#This Row],[Order_Date]],"mmmm")</f>
        <v>February</v>
      </c>
      <c r="P3317">
        <f>YEAR(Table1[[#This Row],[Order_Date]])</f>
        <v>2025</v>
      </c>
      <c r="Q3317" t="str">
        <f>"Q"&amp;ROUNDUP(MONTH(Table1[[#This Row],[Order_Date]])/3,0)</f>
        <v>Q1</v>
      </c>
    </row>
    <row r="3318" spans="1:17" x14ac:dyDescent="0.25">
      <c r="A3318" t="s">
        <v>5107</v>
      </c>
      <c r="B3318" t="s">
        <v>921</v>
      </c>
      <c r="C3318" t="s">
        <v>1221</v>
      </c>
      <c r="D3318" t="s">
        <v>812</v>
      </c>
      <c r="E3318" t="str">
        <f>_xlfn.XLOOKUP(Table1[[#This Row],[Product_ID]],[1]!Table1[Product_ID],[1]!Table1[Product_Name])</f>
        <v>Beauty Product 5</v>
      </c>
      <c r="F3318" t="str">
        <f>_xlfn.XLOOKUP(Table1[[#This Row],[Product_ID]],[1]!Table1[Product_ID],[1]!Table1[Category])</f>
        <v>Beauty</v>
      </c>
      <c r="G3318">
        <f>_xlfn.XLOOKUP(Table1[[#This Row],[Product_ID]],[1]!Table1[Product_ID],[1]!Table1[Unit_Price])</f>
        <v>3939</v>
      </c>
      <c r="H3318">
        <f>_xlfn.XLOOKUP(Table1[[#This Row],[Product_ID]],[1]!Table1[Product_ID],[1]!Table1[Cost])</f>
        <v>2757.3</v>
      </c>
      <c r="I3318">
        <v>4</v>
      </c>
      <c r="J3318">
        <v>0</v>
      </c>
      <c r="K3318">
        <f>Table1[[#This Row],[Quantity]]*Table1[[#This Row],[Unit_Price]]</f>
        <v>15756</v>
      </c>
      <c r="L3318">
        <f>Table1[[#This Row],[Quantity]]*Table1[[#This Row],[Cost]]</f>
        <v>11029.2</v>
      </c>
      <c r="M3318">
        <f>Table1[[#This Row],[Sales]]-Table1[[#This Row],[Total_Cost]]</f>
        <v>4726.7999999999993</v>
      </c>
      <c r="N3318" s="1">
        <f>Table1[[#This Row],[Profit]]/Table1[[#This Row],[Sales]]</f>
        <v>0.29999999999999993</v>
      </c>
      <c r="O3318" t="str">
        <f>TEXT(Table1[[#This Row],[Order_Date]],"mmmm")</f>
        <v>February</v>
      </c>
      <c r="P3318">
        <f>YEAR(Table1[[#This Row],[Order_Date]])</f>
        <v>2024</v>
      </c>
      <c r="Q3318" t="str">
        <f>"Q"&amp;ROUNDUP(MONTH(Table1[[#This Row],[Order_Date]])/3,0)</f>
        <v>Q1</v>
      </c>
    </row>
    <row r="3319" spans="1:17" x14ac:dyDescent="0.25">
      <c r="A3319" t="s">
        <v>5108</v>
      </c>
      <c r="B3319" t="s">
        <v>3140</v>
      </c>
      <c r="C3319" t="s">
        <v>1648</v>
      </c>
      <c r="D3319" t="s">
        <v>59</v>
      </c>
      <c r="E3319" t="str">
        <f>_xlfn.XLOOKUP(Table1[[#This Row],[Product_ID]],[1]!Table1[Product_ID],[1]!Table1[Product_Name])</f>
        <v>Sports Product 23</v>
      </c>
      <c r="F3319" t="str">
        <f>_xlfn.XLOOKUP(Table1[[#This Row],[Product_ID]],[1]!Table1[Product_ID],[1]!Table1[Category])</f>
        <v>Sports</v>
      </c>
      <c r="G3319">
        <f>_xlfn.XLOOKUP(Table1[[#This Row],[Product_ID]],[1]!Table1[Product_ID],[1]!Table1[Unit_Price])</f>
        <v>4437</v>
      </c>
      <c r="H3319">
        <f>_xlfn.XLOOKUP(Table1[[#This Row],[Product_ID]],[1]!Table1[Product_ID],[1]!Table1[Cost])</f>
        <v>2662.2</v>
      </c>
      <c r="I3319">
        <v>1</v>
      </c>
      <c r="J3319">
        <v>10</v>
      </c>
      <c r="K3319">
        <f>Table1[[#This Row],[Quantity]]*Table1[[#This Row],[Unit_Price]]</f>
        <v>4437</v>
      </c>
      <c r="L3319">
        <f>Table1[[#This Row],[Quantity]]*Table1[[#This Row],[Cost]]</f>
        <v>2662.2</v>
      </c>
      <c r="M3319">
        <f>Table1[[#This Row],[Sales]]-Table1[[#This Row],[Total_Cost]]</f>
        <v>1774.8000000000002</v>
      </c>
      <c r="N3319" s="1">
        <f>Table1[[#This Row],[Profit]]/Table1[[#This Row],[Sales]]</f>
        <v>0.4</v>
      </c>
      <c r="O3319" t="str">
        <f>TEXT(Table1[[#This Row],[Order_Date]],"mmmm")</f>
        <v>August</v>
      </c>
      <c r="P3319">
        <f>YEAR(Table1[[#This Row],[Order_Date]])</f>
        <v>2025</v>
      </c>
      <c r="Q3319" t="str">
        <f>"Q"&amp;ROUNDUP(MONTH(Table1[[#This Row],[Order_Date]])/3,0)</f>
        <v>Q3</v>
      </c>
    </row>
    <row r="3320" spans="1:17" x14ac:dyDescent="0.25">
      <c r="A3320" t="s">
        <v>5109</v>
      </c>
      <c r="B3320" t="s">
        <v>129</v>
      </c>
      <c r="C3320" t="s">
        <v>2500</v>
      </c>
      <c r="D3320" t="s">
        <v>663</v>
      </c>
      <c r="E3320" t="str">
        <f>_xlfn.XLOOKUP(Table1[[#This Row],[Product_ID]],[1]!Table1[Product_ID],[1]!Table1[Product_Name])</f>
        <v>Electronics Product 34</v>
      </c>
      <c r="F3320" t="str">
        <f>_xlfn.XLOOKUP(Table1[[#This Row],[Product_ID]],[1]!Table1[Product_ID],[1]!Table1[Category])</f>
        <v>Electronics</v>
      </c>
      <c r="G3320">
        <f>_xlfn.XLOOKUP(Table1[[#This Row],[Product_ID]],[1]!Table1[Product_ID],[1]!Table1[Unit_Price])</f>
        <v>4860</v>
      </c>
      <c r="H3320">
        <f>_xlfn.XLOOKUP(Table1[[#This Row],[Product_ID]],[1]!Table1[Product_ID],[1]!Table1[Cost])</f>
        <v>2430</v>
      </c>
      <c r="I3320">
        <v>1</v>
      </c>
      <c r="J3320">
        <v>10</v>
      </c>
      <c r="K3320">
        <f>Table1[[#This Row],[Quantity]]*Table1[[#This Row],[Unit_Price]]</f>
        <v>4860</v>
      </c>
      <c r="L3320">
        <f>Table1[[#This Row],[Quantity]]*Table1[[#This Row],[Cost]]</f>
        <v>2430</v>
      </c>
      <c r="M3320">
        <f>Table1[[#This Row],[Sales]]-Table1[[#This Row],[Total_Cost]]</f>
        <v>2430</v>
      </c>
      <c r="N3320" s="1">
        <f>Table1[[#This Row],[Profit]]/Table1[[#This Row],[Sales]]</f>
        <v>0.5</v>
      </c>
      <c r="O3320" t="str">
        <f>TEXT(Table1[[#This Row],[Order_Date]],"mmmm")</f>
        <v>November</v>
      </c>
      <c r="P3320">
        <f>YEAR(Table1[[#This Row],[Order_Date]])</f>
        <v>2025</v>
      </c>
      <c r="Q3320" t="str">
        <f>"Q"&amp;ROUNDUP(MONTH(Table1[[#This Row],[Order_Date]])/3,0)</f>
        <v>Q4</v>
      </c>
    </row>
    <row r="3321" spans="1:17" x14ac:dyDescent="0.25">
      <c r="A3321" t="s">
        <v>5110</v>
      </c>
      <c r="B3321" t="s">
        <v>2179</v>
      </c>
      <c r="C3321" t="s">
        <v>95</v>
      </c>
      <c r="D3321" t="s">
        <v>628</v>
      </c>
      <c r="E3321" t="str">
        <f>_xlfn.XLOOKUP(Table1[[#This Row],[Product_ID]],[1]!Table1[Product_ID],[1]!Table1[Product_Name])</f>
        <v>Sports Product 97</v>
      </c>
      <c r="F3321" t="str">
        <f>_xlfn.XLOOKUP(Table1[[#This Row],[Product_ID]],[1]!Table1[Product_ID],[1]!Table1[Category])</f>
        <v>Sports</v>
      </c>
      <c r="G3321">
        <f>_xlfn.XLOOKUP(Table1[[#This Row],[Product_ID]],[1]!Table1[Product_ID],[1]!Table1[Unit_Price])</f>
        <v>9084</v>
      </c>
      <c r="H3321">
        <f>_xlfn.XLOOKUP(Table1[[#This Row],[Product_ID]],[1]!Table1[Product_ID],[1]!Table1[Cost])</f>
        <v>6358.8</v>
      </c>
      <c r="I3321">
        <v>5</v>
      </c>
      <c r="J3321">
        <v>20</v>
      </c>
      <c r="K3321">
        <f>Table1[[#This Row],[Quantity]]*Table1[[#This Row],[Unit_Price]]</f>
        <v>45420</v>
      </c>
      <c r="L3321">
        <f>Table1[[#This Row],[Quantity]]*Table1[[#This Row],[Cost]]</f>
        <v>31794</v>
      </c>
      <c r="M3321">
        <f>Table1[[#This Row],[Sales]]-Table1[[#This Row],[Total_Cost]]</f>
        <v>13626</v>
      </c>
      <c r="N3321" s="1">
        <f>Table1[[#This Row],[Profit]]/Table1[[#This Row],[Sales]]</f>
        <v>0.3</v>
      </c>
      <c r="O3321" t="str">
        <f>TEXT(Table1[[#This Row],[Order_Date]],"mmmm")</f>
        <v>July</v>
      </c>
      <c r="P3321">
        <f>YEAR(Table1[[#This Row],[Order_Date]])</f>
        <v>2024</v>
      </c>
      <c r="Q3321" t="str">
        <f>"Q"&amp;ROUNDUP(MONTH(Table1[[#This Row],[Order_Date]])/3,0)</f>
        <v>Q3</v>
      </c>
    </row>
    <row r="3322" spans="1:17" x14ac:dyDescent="0.25">
      <c r="A3322" t="s">
        <v>5111</v>
      </c>
      <c r="B3322" t="s">
        <v>1860</v>
      </c>
      <c r="C3322" t="s">
        <v>954</v>
      </c>
      <c r="D3322" t="s">
        <v>812</v>
      </c>
      <c r="E3322" t="str">
        <f>_xlfn.XLOOKUP(Table1[[#This Row],[Product_ID]],[1]!Table1[Product_ID],[1]!Table1[Product_Name])</f>
        <v>Beauty Product 5</v>
      </c>
      <c r="F3322" t="str">
        <f>_xlfn.XLOOKUP(Table1[[#This Row],[Product_ID]],[1]!Table1[Product_ID],[1]!Table1[Category])</f>
        <v>Beauty</v>
      </c>
      <c r="G3322">
        <f>_xlfn.XLOOKUP(Table1[[#This Row],[Product_ID]],[1]!Table1[Product_ID],[1]!Table1[Unit_Price])</f>
        <v>3939</v>
      </c>
      <c r="H3322">
        <f>_xlfn.XLOOKUP(Table1[[#This Row],[Product_ID]],[1]!Table1[Product_ID],[1]!Table1[Cost])</f>
        <v>2757.3</v>
      </c>
      <c r="I3322">
        <v>3</v>
      </c>
      <c r="J3322">
        <v>0</v>
      </c>
      <c r="K3322">
        <f>Table1[[#This Row],[Quantity]]*Table1[[#This Row],[Unit_Price]]</f>
        <v>11817</v>
      </c>
      <c r="L3322">
        <f>Table1[[#This Row],[Quantity]]*Table1[[#This Row],[Cost]]</f>
        <v>8271.9000000000015</v>
      </c>
      <c r="M3322">
        <f>Table1[[#This Row],[Sales]]-Table1[[#This Row],[Total_Cost]]</f>
        <v>3545.0999999999985</v>
      </c>
      <c r="N3322" s="1">
        <f>Table1[[#This Row],[Profit]]/Table1[[#This Row],[Sales]]</f>
        <v>0.29999999999999988</v>
      </c>
      <c r="O3322" t="str">
        <f>TEXT(Table1[[#This Row],[Order_Date]],"mmmm")</f>
        <v>February</v>
      </c>
      <c r="P3322">
        <f>YEAR(Table1[[#This Row],[Order_Date]])</f>
        <v>2025</v>
      </c>
      <c r="Q3322" t="str">
        <f>"Q"&amp;ROUNDUP(MONTH(Table1[[#This Row],[Order_Date]])/3,0)</f>
        <v>Q1</v>
      </c>
    </row>
    <row r="3323" spans="1:17" x14ac:dyDescent="0.25">
      <c r="A3323" t="s">
        <v>5112</v>
      </c>
      <c r="B3323" t="s">
        <v>2357</v>
      </c>
      <c r="C3323" t="s">
        <v>2276</v>
      </c>
      <c r="D3323" t="s">
        <v>25</v>
      </c>
      <c r="E3323" t="str">
        <f>_xlfn.XLOOKUP(Table1[[#This Row],[Product_ID]],[1]!Table1[Product_ID],[1]!Table1[Product_Name])</f>
        <v>Sports Product 7</v>
      </c>
      <c r="F3323" t="str">
        <f>_xlfn.XLOOKUP(Table1[[#This Row],[Product_ID]],[1]!Table1[Product_ID],[1]!Table1[Category])</f>
        <v>Sports</v>
      </c>
      <c r="G3323">
        <f>_xlfn.XLOOKUP(Table1[[#This Row],[Product_ID]],[1]!Table1[Product_ID],[1]!Table1[Unit_Price])</f>
        <v>5469</v>
      </c>
      <c r="H3323">
        <f>_xlfn.XLOOKUP(Table1[[#This Row],[Product_ID]],[1]!Table1[Product_ID],[1]!Table1[Cost])</f>
        <v>3281.4</v>
      </c>
      <c r="I3323">
        <v>2</v>
      </c>
      <c r="J3323">
        <v>5</v>
      </c>
      <c r="K3323">
        <f>Table1[[#This Row],[Quantity]]*Table1[[#This Row],[Unit_Price]]</f>
        <v>10938</v>
      </c>
      <c r="L3323">
        <f>Table1[[#This Row],[Quantity]]*Table1[[#This Row],[Cost]]</f>
        <v>6562.8</v>
      </c>
      <c r="M3323">
        <f>Table1[[#This Row],[Sales]]-Table1[[#This Row],[Total_Cost]]</f>
        <v>4375.2</v>
      </c>
      <c r="N3323" s="1">
        <f>Table1[[#This Row],[Profit]]/Table1[[#This Row],[Sales]]</f>
        <v>0.39999999999999997</v>
      </c>
      <c r="O3323" t="str">
        <f>TEXT(Table1[[#This Row],[Order_Date]],"mmmm")</f>
        <v>August</v>
      </c>
      <c r="P3323">
        <f>YEAR(Table1[[#This Row],[Order_Date]])</f>
        <v>2024</v>
      </c>
      <c r="Q3323" t="str">
        <f>"Q"&amp;ROUNDUP(MONTH(Table1[[#This Row],[Order_Date]])/3,0)</f>
        <v>Q3</v>
      </c>
    </row>
    <row r="3324" spans="1:17" x14ac:dyDescent="0.25">
      <c r="A3324" t="s">
        <v>5113</v>
      </c>
      <c r="B3324" t="s">
        <v>309</v>
      </c>
      <c r="C3324" t="s">
        <v>2265</v>
      </c>
      <c r="D3324" t="s">
        <v>288</v>
      </c>
      <c r="E3324" t="str">
        <f>_xlfn.XLOOKUP(Table1[[#This Row],[Product_ID]],[1]!Table1[Product_ID],[1]!Table1[Product_Name])</f>
        <v>Clothing Product 81</v>
      </c>
      <c r="F3324" t="str">
        <f>_xlfn.XLOOKUP(Table1[[#This Row],[Product_ID]],[1]!Table1[Product_ID],[1]!Table1[Category])</f>
        <v>Clothing</v>
      </c>
      <c r="G3324">
        <f>_xlfn.XLOOKUP(Table1[[#This Row],[Product_ID]],[1]!Table1[Product_ID],[1]!Table1[Unit_Price])</f>
        <v>4046</v>
      </c>
      <c r="H3324">
        <f>_xlfn.XLOOKUP(Table1[[#This Row],[Product_ID]],[1]!Table1[Product_ID],[1]!Table1[Cost])</f>
        <v>2427.6</v>
      </c>
      <c r="I3324">
        <v>1</v>
      </c>
      <c r="J3324">
        <v>15</v>
      </c>
      <c r="K3324">
        <f>Table1[[#This Row],[Quantity]]*Table1[[#This Row],[Unit_Price]]</f>
        <v>4046</v>
      </c>
      <c r="L3324">
        <f>Table1[[#This Row],[Quantity]]*Table1[[#This Row],[Cost]]</f>
        <v>2427.6</v>
      </c>
      <c r="M3324">
        <f>Table1[[#This Row],[Sales]]-Table1[[#This Row],[Total_Cost]]</f>
        <v>1618.4</v>
      </c>
      <c r="N3324" s="1">
        <f>Table1[[#This Row],[Profit]]/Table1[[#This Row],[Sales]]</f>
        <v>0.4</v>
      </c>
      <c r="O3324" t="str">
        <f>TEXT(Table1[[#This Row],[Order_Date]],"mmmm")</f>
        <v>August</v>
      </c>
      <c r="P3324">
        <f>YEAR(Table1[[#This Row],[Order_Date]])</f>
        <v>2024</v>
      </c>
      <c r="Q3324" t="str">
        <f>"Q"&amp;ROUNDUP(MONTH(Table1[[#This Row],[Order_Date]])/3,0)</f>
        <v>Q3</v>
      </c>
    </row>
    <row r="3325" spans="1:17" x14ac:dyDescent="0.25">
      <c r="A3325" t="s">
        <v>5114</v>
      </c>
      <c r="B3325" t="s">
        <v>713</v>
      </c>
      <c r="C3325" t="s">
        <v>1009</v>
      </c>
      <c r="D3325" t="s">
        <v>123</v>
      </c>
      <c r="E3325" t="str">
        <f>_xlfn.XLOOKUP(Table1[[#This Row],[Product_ID]],[1]!Table1[Product_ID],[1]!Table1[Product_Name])</f>
        <v>Electronics Product 99</v>
      </c>
      <c r="F3325" t="str">
        <f>_xlfn.XLOOKUP(Table1[[#This Row],[Product_ID]],[1]!Table1[Product_ID],[1]!Table1[Category])</f>
        <v>Electronics</v>
      </c>
      <c r="G3325">
        <f>_xlfn.XLOOKUP(Table1[[#This Row],[Product_ID]],[1]!Table1[Product_ID],[1]!Table1[Unit_Price])</f>
        <v>48012</v>
      </c>
      <c r="H3325">
        <f>_xlfn.XLOOKUP(Table1[[#This Row],[Product_ID]],[1]!Table1[Product_ID],[1]!Table1[Cost])</f>
        <v>24006</v>
      </c>
      <c r="I3325">
        <v>4</v>
      </c>
      <c r="J3325">
        <v>20</v>
      </c>
      <c r="K3325">
        <f>Table1[[#This Row],[Quantity]]*Table1[[#This Row],[Unit_Price]]</f>
        <v>192048</v>
      </c>
      <c r="L3325">
        <f>Table1[[#This Row],[Quantity]]*Table1[[#This Row],[Cost]]</f>
        <v>96024</v>
      </c>
      <c r="M3325">
        <f>Table1[[#This Row],[Sales]]-Table1[[#This Row],[Total_Cost]]</f>
        <v>96024</v>
      </c>
      <c r="N3325" s="1">
        <f>Table1[[#This Row],[Profit]]/Table1[[#This Row],[Sales]]</f>
        <v>0.5</v>
      </c>
      <c r="O3325" t="str">
        <f>TEXT(Table1[[#This Row],[Order_Date]],"mmmm")</f>
        <v>April</v>
      </c>
      <c r="P3325">
        <f>YEAR(Table1[[#This Row],[Order_Date]])</f>
        <v>2025</v>
      </c>
      <c r="Q3325" t="str">
        <f>"Q"&amp;ROUNDUP(MONTH(Table1[[#This Row],[Order_Date]])/3,0)</f>
        <v>Q2</v>
      </c>
    </row>
    <row r="3326" spans="1:17" x14ac:dyDescent="0.25">
      <c r="A3326" t="s">
        <v>5115</v>
      </c>
      <c r="B3326" t="s">
        <v>2710</v>
      </c>
      <c r="C3326" t="s">
        <v>408</v>
      </c>
      <c r="D3326" t="s">
        <v>270</v>
      </c>
      <c r="E3326" t="str">
        <f>_xlfn.XLOOKUP(Table1[[#This Row],[Product_ID]],[1]!Table1[Product_ID],[1]!Table1[Product_Name])</f>
        <v>Clothing Product 47</v>
      </c>
      <c r="F3326" t="str">
        <f>_xlfn.XLOOKUP(Table1[[#This Row],[Product_ID]],[1]!Table1[Product_ID],[1]!Table1[Category])</f>
        <v>Clothing</v>
      </c>
      <c r="G3326">
        <f>_xlfn.XLOOKUP(Table1[[#This Row],[Product_ID]],[1]!Table1[Product_ID],[1]!Table1[Unit_Price])</f>
        <v>3146</v>
      </c>
      <c r="H3326">
        <f>_xlfn.XLOOKUP(Table1[[#This Row],[Product_ID]],[1]!Table1[Product_ID],[1]!Table1[Cost])</f>
        <v>1573</v>
      </c>
      <c r="I3326">
        <v>3</v>
      </c>
      <c r="J3326">
        <v>20</v>
      </c>
      <c r="K3326">
        <f>Table1[[#This Row],[Quantity]]*Table1[[#This Row],[Unit_Price]]</f>
        <v>9438</v>
      </c>
      <c r="L3326">
        <f>Table1[[#This Row],[Quantity]]*Table1[[#This Row],[Cost]]</f>
        <v>4719</v>
      </c>
      <c r="M3326">
        <f>Table1[[#This Row],[Sales]]-Table1[[#This Row],[Total_Cost]]</f>
        <v>4719</v>
      </c>
      <c r="N3326" s="1">
        <f>Table1[[#This Row],[Profit]]/Table1[[#This Row],[Sales]]</f>
        <v>0.5</v>
      </c>
      <c r="O3326" t="str">
        <f>TEXT(Table1[[#This Row],[Order_Date]],"mmmm")</f>
        <v>May</v>
      </c>
      <c r="P3326">
        <f>YEAR(Table1[[#This Row],[Order_Date]])</f>
        <v>2025</v>
      </c>
      <c r="Q3326" t="str">
        <f>"Q"&amp;ROUNDUP(MONTH(Table1[[#This Row],[Order_Date]])/3,0)</f>
        <v>Q2</v>
      </c>
    </row>
    <row r="3327" spans="1:17" x14ac:dyDescent="0.25">
      <c r="A3327" t="s">
        <v>5116</v>
      </c>
      <c r="B3327" t="s">
        <v>529</v>
      </c>
      <c r="C3327" t="s">
        <v>4503</v>
      </c>
      <c r="D3327" t="s">
        <v>465</v>
      </c>
      <c r="E3327" t="str">
        <f>_xlfn.XLOOKUP(Table1[[#This Row],[Product_ID]],[1]!Table1[Product_ID],[1]!Table1[Product_Name])</f>
        <v>Beauty Product 71</v>
      </c>
      <c r="F3327" t="str">
        <f>_xlfn.XLOOKUP(Table1[[#This Row],[Product_ID]],[1]!Table1[Product_ID],[1]!Table1[Category])</f>
        <v>Beauty</v>
      </c>
      <c r="G3327">
        <f>_xlfn.XLOOKUP(Table1[[#This Row],[Product_ID]],[1]!Table1[Product_ID],[1]!Table1[Unit_Price])</f>
        <v>487</v>
      </c>
      <c r="H3327">
        <f>_xlfn.XLOOKUP(Table1[[#This Row],[Product_ID]],[1]!Table1[Product_ID],[1]!Table1[Cost])</f>
        <v>243.5</v>
      </c>
      <c r="I3327">
        <v>1</v>
      </c>
      <c r="J3327">
        <v>5</v>
      </c>
      <c r="K3327">
        <f>Table1[[#This Row],[Quantity]]*Table1[[#This Row],[Unit_Price]]</f>
        <v>487</v>
      </c>
      <c r="L3327">
        <f>Table1[[#This Row],[Quantity]]*Table1[[#This Row],[Cost]]</f>
        <v>243.5</v>
      </c>
      <c r="M3327">
        <f>Table1[[#This Row],[Sales]]-Table1[[#This Row],[Total_Cost]]</f>
        <v>243.5</v>
      </c>
      <c r="N3327" s="1">
        <f>Table1[[#This Row],[Profit]]/Table1[[#This Row],[Sales]]</f>
        <v>0.5</v>
      </c>
      <c r="O3327" t="str">
        <f>TEXT(Table1[[#This Row],[Order_Date]],"mmmm")</f>
        <v>August</v>
      </c>
      <c r="P3327">
        <f>YEAR(Table1[[#This Row],[Order_Date]])</f>
        <v>2025</v>
      </c>
      <c r="Q3327" t="str">
        <f>"Q"&amp;ROUNDUP(MONTH(Table1[[#This Row],[Order_Date]])/3,0)</f>
        <v>Q3</v>
      </c>
    </row>
    <row r="3328" spans="1:17" x14ac:dyDescent="0.25">
      <c r="A3328" t="s">
        <v>5117</v>
      </c>
      <c r="B3328" t="s">
        <v>2079</v>
      </c>
      <c r="C3328" t="s">
        <v>1118</v>
      </c>
      <c r="D3328" t="s">
        <v>908</v>
      </c>
      <c r="E3328" t="str">
        <f>_xlfn.XLOOKUP(Table1[[#This Row],[Product_ID]],[1]!Table1[Product_ID],[1]!Table1[Product_Name])</f>
        <v>Beauty Product 41</v>
      </c>
      <c r="F3328" t="str">
        <f>_xlfn.XLOOKUP(Table1[[#This Row],[Product_ID]],[1]!Table1[Product_ID],[1]!Table1[Category])</f>
        <v>Beauty</v>
      </c>
      <c r="G3328">
        <f>_xlfn.XLOOKUP(Table1[[#This Row],[Product_ID]],[1]!Table1[Product_ID],[1]!Table1[Unit_Price])</f>
        <v>2433</v>
      </c>
      <c r="H3328">
        <f>_xlfn.XLOOKUP(Table1[[#This Row],[Product_ID]],[1]!Table1[Product_ID],[1]!Table1[Cost])</f>
        <v>1216.5</v>
      </c>
      <c r="I3328">
        <v>2</v>
      </c>
      <c r="J3328">
        <v>10</v>
      </c>
      <c r="K3328">
        <f>Table1[[#This Row],[Quantity]]*Table1[[#This Row],[Unit_Price]]</f>
        <v>4866</v>
      </c>
      <c r="L3328">
        <f>Table1[[#This Row],[Quantity]]*Table1[[#This Row],[Cost]]</f>
        <v>2433</v>
      </c>
      <c r="M3328">
        <f>Table1[[#This Row],[Sales]]-Table1[[#This Row],[Total_Cost]]</f>
        <v>2433</v>
      </c>
      <c r="N3328" s="1">
        <f>Table1[[#This Row],[Profit]]/Table1[[#This Row],[Sales]]</f>
        <v>0.5</v>
      </c>
      <c r="O3328" t="str">
        <f>TEXT(Table1[[#This Row],[Order_Date]],"mmmm")</f>
        <v>October</v>
      </c>
      <c r="P3328">
        <f>YEAR(Table1[[#This Row],[Order_Date]])</f>
        <v>2025</v>
      </c>
      <c r="Q3328" t="str">
        <f>"Q"&amp;ROUNDUP(MONTH(Table1[[#This Row],[Order_Date]])/3,0)</f>
        <v>Q4</v>
      </c>
    </row>
    <row r="3329" spans="1:17" x14ac:dyDescent="0.25">
      <c r="A3329" t="s">
        <v>5118</v>
      </c>
      <c r="B3329" t="s">
        <v>1765</v>
      </c>
      <c r="C3329" t="s">
        <v>3381</v>
      </c>
      <c r="D3329" t="s">
        <v>502</v>
      </c>
      <c r="E3329" t="str">
        <f>_xlfn.XLOOKUP(Table1[[#This Row],[Product_ID]],[1]!Table1[Product_ID],[1]!Table1[Product_Name])</f>
        <v>Beauty Product 42</v>
      </c>
      <c r="F3329" t="str">
        <f>_xlfn.XLOOKUP(Table1[[#This Row],[Product_ID]],[1]!Table1[Product_ID],[1]!Table1[Category])</f>
        <v>Beauty</v>
      </c>
      <c r="G3329">
        <f>_xlfn.XLOOKUP(Table1[[#This Row],[Product_ID]],[1]!Table1[Product_ID],[1]!Table1[Unit_Price])</f>
        <v>2758</v>
      </c>
      <c r="H3329">
        <f>_xlfn.XLOOKUP(Table1[[#This Row],[Product_ID]],[1]!Table1[Product_ID],[1]!Table1[Cost])</f>
        <v>1379</v>
      </c>
      <c r="I3329">
        <v>2</v>
      </c>
      <c r="J3329">
        <v>10</v>
      </c>
      <c r="K3329">
        <f>Table1[[#This Row],[Quantity]]*Table1[[#This Row],[Unit_Price]]</f>
        <v>5516</v>
      </c>
      <c r="L3329">
        <f>Table1[[#This Row],[Quantity]]*Table1[[#This Row],[Cost]]</f>
        <v>2758</v>
      </c>
      <c r="M3329">
        <f>Table1[[#This Row],[Sales]]-Table1[[#This Row],[Total_Cost]]</f>
        <v>2758</v>
      </c>
      <c r="N3329" s="1">
        <f>Table1[[#This Row],[Profit]]/Table1[[#This Row],[Sales]]</f>
        <v>0.5</v>
      </c>
      <c r="O3329" t="str">
        <f>TEXT(Table1[[#This Row],[Order_Date]],"mmmm")</f>
        <v>March</v>
      </c>
      <c r="P3329">
        <f>YEAR(Table1[[#This Row],[Order_Date]])</f>
        <v>2024</v>
      </c>
      <c r="Q3329" t="str">
        <f>"Q"&amp;ROUNDUP(MONTH(Table1[[#This Row],[Order_Date]])/3,0)</f>
        <v>Q1</v>
      </c>
    </row>
    <row r="3330" spans="1:17" x14ac:dyDescent="0.25">
      <c r="A3330" t="s">
        <v>5119</v>
      </c>
      <c r="B3330" t="s">
        <v>329</v>
      </c>
      <c r="C3330" t="s">
        <v>2002</v>
      </c>
      <c r="D3330" t="s">
        <v>199</v>
      </c>
      <c r="E3330" t="str">
        <f>_xlfn.XLOOKUP(Table1[[#This Row],[Product_ID]],[1]!Table1[Product_ID],[1]!Table1[Product_Name])</f>
        <v>Sports Product 19</v>
      </c>
      <c r="F3330" t="str">
        <f>_xlfn.XLOOKUP(Table1[[#This Row],[Product_ID]],[1]!Table1[Product_ID],[1]!Table1[Category])</f>
        <v>Sports</v>
      </c>
      <c r="G3330">
        <f>_xlfn.XLOOKUP(Table1[[#This Row],[Product_ID]],[1]!Table1[Product_ID],[1]!Table1[Unit_Price])</f>
        <v>11395</v>
      </c>
      <c r="H3330">
        <f>_xlfn.XLOOKUP(Table1[[#This Row],[Product_ID]],[1]!Table1[Product_ID],[1]!Table1[Cost])</f>
        <v>5697.5</v>
      </c>
      <c r="I3330">
        <v>3</v>
      </c>
      <c r="J3330">
        <v>10</v>
      </c>
      <c r="K3330">
        <f>Table1[[#This Row],[Quantity]]*Table1[[#This Row],[Unit_Price]]</f>
        <v>34185</v>
      </c>
      <c r="L3330">
        <f>Table1[[#This Row],[Quantity]]*Table1[[#This Row],[Cost]]</f>
        <v>17092.5</v>
      </c>
      <c r="M3330">
        <f>Table1[[#This Row],[Sales]]-Table1[[#This Row],[Total_Cost]]</f>
        <v>17092.5</v>
      </c>
      <c r="N3330" s="1">
        <f>Table1[[#This Row],[Profit]]/Table1[[#This Row],[Sales]]</f>
        <v>0.5</v>
      </c>
      <c r="O3330" t="str">
        <f>TEXT(Table1[[#This Row],[Order_Date]],"mmmm")</f>
        <v>March</v>
      </c>
      <c r="P3330">
        <f>YEAR(Table1[[#This Row],[Order_Date]])</f>
        <v>2024</v>
      </c>
      <c r="Q3330" t="str">
        <f>"Q"&amp;ROUNDUP(MONTH(Table1[[#This Row],[Order_Date]])/3,0)</f>
        <v>Q1</v>
      </c>
    </row>
    <row r="3331" spans="1:17" x14ac:dyDescent="0.25">
      <c r="A3331" t="s">
        <v>5120</v>
      </c>
      <c r="B3331" t="s">
        <v>1285</v>
      </c>
      <c r="C3331" t="s">
        <v>1303</v>
      </c>
      <c r="D3331" t="s">
        <v>426</v>
      </c>
      <c r="E3331" t="str">
        <f>_xlfn.XLOOKUP(Table1[[#This Row],[Product_ID]],[1]!Table1[Product_ID],[1]!Table1[Product_Name])</f>
        <v>Clothing Product 95</v>
      </c>
      <c r="F3331" t="str">
        <f>_xlfn.XLOOKUP(Table1[[#This Row],[Product_ID]],[1]!Table1[Product_ID],[1]!Table1[Category])</f>
        <v>Clothing</v>
      </c>
      <c r="G3331">
        <f>_xlfn.XLOOKUP(Table1[[#This Row],[Product_ID]],[1]!Table1[Product_ID],[1]!Table1[Unit_Price])</f>
        <v>4520</v>
      </c>
      <c r="H3331">
        <f>_xlfn.XLOOKUP(Table1[[#This Row],[Product_ID]],[1]!Table1[Product_ID],[1]!Table1[Cost])</f>
        <v>3164</v>
      </c>
      <c r="I3331">
        <v>2</v>
      </c>
      <c r="J3331">
        <v>15</v>
      </c>
      <c r="K3331">
        <f>Table1[[#This Row],[Quantity]]*Table1[[#This Row],[Unit_Price]]</f>
        <v>9040</v>
      </c>
      <c r="L3331">
        <f>Table1[[#This Row],[Quantity]]*Table1[[#This Row],[Cost]]</f>
        <v>6328</v>
      </c>
      <c r="M3331">
        <f>Table1[[#This Row],[Sales]]-Table1[[#This Row],[Total_Cost]]</f>
        <v>2712</v>
      </c>
      <c r="N3331" s="1">
        <f>Table1[[#This Row],[Profit]]/Table1[[#This Row],[Sales]]</f>
        <v>0.3</v>
      </c>
      <c r="O3331" t="str">
        <f>TEXT(Table1[[#This Row],[Order_Date]],"mmmm")</f>
        <v>August</v>
      </c>
      <c r="P3331">
        <f>YEAR(Table1[[#This Row],[Order_Date]])</f>
        <v>2025</v>
      </c>
      <c r="Q3331" t="str">
        <f>"Q"&amp;ROUNDUP(MONTH(Table1[[#This Row],[Order_Date]])/3,0)</f>
        <v>Q3</v>
      </c>
    </row>
    <row r="3332" spans="1:17" x14ac:dyDescent="0.25">
      <c r="A3332" t="s">
        <v>5121</v>
      </c>
      <c r="B3332" t="s">
        <v>144</v>
      </c>
      <c r="C3332" t="s">
        <v>1133</v>
      </c>
      <c r="D3332" t="s">
        <v>450</v>
      </c>
      <c r="E3332" t="str">
        <f>_xlfn.XLOOKUP(Table1[[#This Row],[Product_ID]],[1]!Table1[Product_ID],[1]!Table1[Product_Name])</f>
        <v>Electronics Product 82</v>
      </c>
      <c r="F3332" t="str">
        <f>_xlfn.XLOOKUP(Table1[[#This Row],[Product_ID]],[1]!Table1[Product_ID],[1]!Table1[Category])</f>
        <v>Electronics</v>
      </c>
      <c r="G3332">
        <f>_xlfn.XLOOKUP(Table1[[#This Row],[Product_ID]],[1]!Table1[Product_ID],[1]!Table1[Unit_Price])</f>
        <v>354</v>
      </c>
      <c r="H3332">
        <f>_xlfn.XLOOKUP(Table1[[#This Row],[Product_ID]],[1]!Table1[Product_ID],[1]!Table1[Cost])</f>
        <v>247.8</v>
      </c>
      <c r="I3332">
        <v>1</v>
      </c>
      <c r="J3332">
        <v>10</v>
      </c>
      <c r="K3332">
        <f>Table1[[#This Row],[Quantity]]*Table1[[#This Row],[Unit_Price]]</f>
        <v>354</v>
      </c>
      <c r="L3332">
        <f>Table1[[#This Row],[Quantity]]*Table1[[#This Row],[Cost]]</f>
        <v>247.8</v>
      </c>
      <c r="M3332">
        <f>Table1[[#This Row],[Sales]]-Table1[[#This Row],[Total_Cost]]</f>
        <v>106.19999999999999</v>
      </c>
      <c r="N3332" s="1">
        <f>Table1[[#This Row],[Profit]]/Table1[[#This Row],[Sales]]</f>
        <v>0.3</v>
      </c>
      <c r="O3332" t="str">
        <f>TEXT(Table1[[#This Row],[Order_Date]],"mmmm")</f>
        <v>February</v>
      </c>
      <c r="P3332">
        <f>YEAR(Table1[[#This Row],[Order_Date]])</f>
        <v>2025</v>
      </c>
      <c r="Q3332" t="str">
        <f>"Q"&amp;ROUNDUP(MONTH(Table1[[#This Row],[Order_Date]])/3,0)</f>
        <v>Q1</v>
      </c>
    </row>
    <row r="3333" spans="1:17" x14ac:dyDescent="0.25">
      <c r="A3333" t="s">
        <v>5122</v>
      </c>
      <c r="B3333" t="s">
        <v>478</v>
      </c>
      <c r="C3333" t="s">
        <v>3114</v>
      </c>
      <c r="D3333" t="s">
        <v>13</v>
      </c>
      <c r="E3333" t="str">
        <f>_xlfn.XLOOKUP(Table1[[#This Row],[Product_ID]],[1]!Table1[Product_ID],[1]!Table1[Product_Name])</f>
        <v>Beauty Product 1</v>
      </c>
      <c r="F3333" t="str">
        <f>_xlfn.XLOOKUP(Table1[[#This Row],[Product_ID]],[1]!Table1[Product_ID],[1]!Table1[Category])</f>
        <v>Beauty</v>
      </c>
      <c r="G3333">
        <f>_xlfn.XLOOKUP(Table1[[#This Row],[Product_ID]],[1]!Table1[Product_ID],[1]!Table1[Unit_Price])</f>
        <v>1891</v>
      </c>
      <c r="H3333">
        <f>_xlfn.XLOOKUP(Table1[[#This Row],[Product_ID]],[1]!Table1[Product_ID],[1]!Table1[Cost])</f>
        <v>945.5</v>
      </c>
      <c r="I3333">
        <v>1</v>
      </c>
      <c r="J3333">
        <v>15</v>
      </c>
      <c r="K3333">
        <f>Table1[[#This Row],[Quantity]]*Table1[[#This Row],[Unit_Price]]</f>
        <v>1891</v>
      </c>
      <c r="L3333">
        <f>Table1[[#This Row],[Quantity]]*Table1[[#This Row],[Cost]]</f>
        <v>945.5</v>
      </c>
      <c r="M3333">
        <f>Table1[[#This Row],[Sales]]-Table1[[#This Row],[Total_Cost]]</f>
        <v>945.5</v>
      </c>
      <c r="N3333" s="1">
        <f>Table1[[#This Row],[Profit]]/Table1[[#This Row],[Sales]]</f>
        <v>0.5</v>
      </c>
      <c r="O3333" t="str">
        <f>TEXT(Table1[[#This Row],[Order_Date]],"mmmm")</f>
        <v>August</v>
      </c>
      <c r="P3333">
        <f>YEAR(Table1[[#This Row],[Order_Date]])</f>
        <v>2024</v>
      </c>
      <c r="Q3333" t="str">
        <f>"Q"&amp;ROUNDUP(MONTH(Table1[[#This Row],[Order_Date]])/3,0)</f>
        <v>Q3</v>
      </c>
    </row>
    <row r="3334" spans="1:17" x14ac:dyDescent="0.25">
      <c r="A3334" t="s">
        <v>5123</v>
      </c>
      <c r="B3334" t="s">
        <v>1439</v>
      </c>
      <c r="C3334" t="s">
        <v>1966</v>
      </c>
      <c r="D3334" t="s">
        <v>179</v>
      </c>
      <c r="E3334" t="str">
        <f>_xlfn.XLOOKUP(Table1[[#This Row],[Product_ID]],[1]!Table1[Product_ID],[1]!Table1[Product_Name])</f>
        <v>Beauty Product 58</v>
      </c>
      <c r="F3334" t="str">
        <f>_xlfn.XLOOKUP(Table1[[#This Row],[Product_ID]],[1]!Table1[Product_ID],[1]!Table1[Category])</f>
        <v>Beauty</v>
      </c>
      <c r="G3334">
        <f>_xlfn.XLOOKUP(Table1[[#This Row],[Product_ID]],[1]!Table1[Product_ID],[1]!Table1[Unit_Price])</f>
        <v>3598</v>
      </c>
      <c r="H3334">
        <f>_xlfn.XLOOKUP(Table1[[#This Row],[Product_ID]],[1]!Table1[Product_ID],[1]!Table1[Cost])</f>
        <v>2158.8000000000002</v>
      </c>
      <c r="I3334">
        <v>2</v>
      </c>
      <c r="J3334">
        <v>10</v>
      </c>
      <c r="K3334">
        <f>Table1[[#This Row],[Quantity]]*Table1[[#This Row],[Unit_Price]]</f>
        <v>7196</v>
      </c>
      <c r="L3334">
        <f>Table1[[#This Row],[Quantity]]*Table1[[#This Row],[Cost]]</f>
        <v>4317.6000000000004</v>
      </c>
      <c r="M3334">
        <f>Table1[[#This Row],[Sales]]-Table1[[#This Row],[Total_Cost]]</f>
        <v>2878.3999999999996</v>
      </c>
      <c r="N3334" s="1">
        <f>Table1[[#This Row],[Profit]]/Table1[[#This Row],[Sales]]</f>
        <v>0.39999999999999997</v>
      </c>
      <c r="O3334" t="str">
        <f>TEXT(Table1[[#This Row],[Order_Date]],"mmmm")</f>
        <v>October</v>
      </c>
      <c r="P3334">
        <f>YEAR(Table1[[#This Row],[Order_Date]])</f>
        <v>2025</v>
      </c>
      <c r="Q3334" t="str">
        <f>"Q"&amp;ROUNDUP(MONTH(Table1[[#This Row],[Order_Date]])/3,0)</f>
        <v>Q4</v>
      </c>
    </row>
    <row r="3335" spans="1:17" x14ac:dyDescent="0.25">
      <c r="A3335" t="s">
        <v>5124</v>
      </c>
      <c r="B3335" t="s">
        <v>656</v>
      </c>
      <c r="C3335" t="s">
        <v>2027</v>
      </c>
      <c r="D3335" t="s">
        <v>17</v>
      </c>
      <c r="E3335" t="str">
        <f>_xlfn.XLOOKUP(Table1[[#This Row],[Product_ID]],[1]!Table1[Product_ID],[1]!Table1[Product_Name])</f>
        <v>Clothing Product 38</v>
      </c>
      <c r="F3335" t="str">
        <f>_xlfn.XLOOKUP(Table1[[#This Row],[Product_ID]],[1]!Table1[Product_ID],[1]!Table1[Category])</f>
        <v>Clothing</v>
      </c>
      <c r="G3335">
        <f>_xlfn.XLOOKUP(Table1[[#This Row],[Product_ID]],[1]!Table1[Product_ID],[1]!Table1[Unit_Price])</f>
        <v>413</v>
      </c>
      <c r="H3335">
        <f>_xlfn.XLOOKUP(Table1[[#This Row],[Product_ID]],[1]!Table1[Product_ID],[1]!Table1[Cost])</f>
        <v>247.8</v>
      </c>
      <c r="I3335">
        <v>2</v>
      </c>
      <c r="J3335">
        <v>5</v>
      </c>
      <c r="K3335">
        <f>Table1[[#This Row],[Quantity]]*Table1[[#This Row],[Unit_Price]]</f>
        <v>826</v>
      </c>
      <c r="L3335">
        <f>Table1[[#This Row],[Quantity]]*Table1[[#This Row],[Cost]]</f>
        <v>495.6</v>
      </c>
      <c r="M3335">
        <f>Table1[[#This Row],[Sales]]-Table1[[#This Row],[Total_Cost]]</f>
        <v>330.4</v>
      </c>
      <c r="N3335" s="1">
        <f>Table1[[#This Row],[Profit]]/Table1[[#This Row],[Sales]]</f>
        <v>0.39999999999999997</v>
      </c>
      <c r="O3335" t="str">
        <f>TEXT(Table1[[#This Row],[Order_Date]],"mmmm")</f>
        <v>October</v>
      </c>
      <c r="P3335">
        <f>YEAR(Table1[[#This Row],[Order_Date]])</f>
        <v>2025</v>
      </c>
      <c r="Q3335" t="str">
        <f>"Q"&amp;ROUNDUP(MONTH(Table1[[#This Row],[Order_Date]])/3,0)</f>
        <v>Q4</v>
      </c>
    </row>
    <row r="3336" spans="1:17" x14ac:dyDescent="0.25">
      <c r="A3336" t="s">
        <v>5125</v>
      </c>
      <c r="B3336" t="s">
        <v>600</v>
      </c>
      <c r="C3336" t="s">
        <v>658</v>
      </c>
      <c r="D3336" t="s">
        <v>1158</v>
      </c>
      <c r="E3336" t="str">
        <f>_xlfn.XLOOKUP(Table1[[#This Row],[Product_ID]],[1]!Table1[Product_ID],[1]!Table1[Product_Name])</f>
        <v>Electronics Product 33</v>
      </c>
      <c r="F3336" t="str">
        <f>_xlfn.XLOOKUP(Table1[[#This Row],[Product_ID]],[1]!Table1[Product_ID],[1]!Table1[Category])</f>
        <v>Electronics</v>
      </c>
      <c r="G3336">
        <f>_xlfn.XLOOKUP(Table1[[#This Row],[Product_ID]],[1]!Table1[Product_ID],[1]!Table1[Unit_Price])</f>
        <v>11428</v>
      </c>
      <c r="H3336">
        <f>_xlfn.XLOOKUP(Table1[[#This Row],[Product_ID]],[1]!Table1[Product_ID],[1]!Table1[Cost])</f>
        <v>6856.8</v>
      </c>
      <c r="I3336">
        <v>4</v>
      </c>
      <c r="J3336">
        <v>0</v>
      </c>
      <c r="K3336">
        <f>Table1[[#This Row],[Quantity]]*Table1[[#This Row],[Unit_Price]]</f>
        <v>45712</v>
      </c>
      <c r="L3336">
        <f>Table1[[#This Row],[Quantity]]*Table1[[#This Row],[Cost]]</f>
        <v>27427.200000000001</v>
      </c>
      <c r="M3336">
        <f>Table1[[#This Row],[Sales]]-Table1[[#This Row],[Total_Cost]]</f>
        <v>18284.8</v>
      </c>
      <c r="N3336" s="1">
        <f>Table1[[#This Row],[Profit]]/Table1[[#This Row],[Sales]]</f>
        <v>0.39999999999999997</v>
      </c>
      <c r="O3336" t="str">
        <f>TEXT(Table1[[#This Row],[Order_Date]],"mmmm")</f>
        <v>December</v>
      </c>
      <c r="P3336">
        <f>YEAR(Table1[[#This Row],[Order_Date]])</f>
        <v>2025</v>
      </c>
      <c r="Q3336" t="str">
        <f>"Q"&amp;ROUNDUP(MONTH(Table1[[#This Row],[Order_Date]])/3,0)</f>
        <v>Q4</v>
      </c>
    </row>
    <row r="3337" spans="1:17" x14ac:dyDescent="0.25">
      <c r="A3337" t="s">
        <v>5126</v>
      </c>
      <c r="B3337" t="s">
        <v>727</v>
      </c>
      <c r="C3337" t="s">
        <v>3735</v>
      </c>
      <c r="D3337" t="s">
        <v>454</v>
      </c>
      <c r="E3337" t="str">
        <f>_xlfn.XLOOKUP(Table1[[#This Row],[Product_ID]],[1]!Table1[Product_ID],[1]!Table1[Product_Name])</f>
        <v>Home &amp; Kitchen Product 94</v>
      </c>
      <c r="F3337" t="str">
        <f>_xlfn.XLOOKUP(Table1[[#This Row],[Product_ID]],[1]!Table1[Product_ID],[1]!Table1[Category])</f>
        <v>Home &amp; Kitchen</v>
      </c>
      <c r="G3337">
        <f>_xlfn.XLOOKUP(Table1[[#This Row],[Product_ID]],[1]!Table1[Product_ID],[1]!Table1[Unit_Price])</f>
        <v>13434</v>
      </c>
      <c r="H3337">
        <f>_xlfn.XLOOKUP(Table1[[#This Row],[Product_ID]],[1]!Table1[Product_ID],[1]!Table1[Cost])</f>
        <v>9403.7999999999993</v>
      </c>
      <c r="I3337">
        <v>4</v>
      </c>
      <c r="J3337">
        <v>5</v>
      </c>
      <c r="K3337">
        <f>Table1[[#This Row],[Quantity]]*Table1[[#This Row],[Unit_Price]]</f>
        <v>53736</v>
      </c>
      <c r="L3337">
        <f>Table1[[#This Row],[Quantity]]*Table1[[#This Row],[Cost]]</f>
        <v>37615.199999999997</v>
      </c>
      <c r="M3337">
        <f>Table1[[#This Row],[Sales]]-Table1[[#This Row],[Total_Cost]]</f>
        <v>16120.800000000003</v>
      </c>
      <c r="N3337" s="1">
        <f>Table1[[#This Row],[Profit]]/Table1[[#This Row],[Sales]]</f>
        <v>0.30000000000000004</v>
      </c>
      <c r="O3337" t="str">
        <f>TEXT(Table1[[#This Row],[Order_Date]],"mmmm")</f>
        <v>April</v>
      </c>
      <c r="P3337">
        <f>YEAR(Table1[[#This Row],[Order_Date]])</f>
        <v>2024</v>
      </c>
      <c r="Q3337" t="str">
        <f>"Q"&amp;ROUNDUP(MONTH(Table1[[#This Row],[Order_Date]])/3,0)</f>
        <v>Q2</v>
      </c>
    </row>
    <row r="3338" spans="1:17" x14ac:dyDescent="0.25">
      <c r="A3338" t="s">
        <v>5127</v>
      </c>
      <c r="B3338" t="s">
        <v>1153</v>
      </c>
      <c r="C3338" t="s">
        <v>928</v>
      </c>
      <c r="D3338" t="s">
        <v>426</v>
      </c>
      <c r="E3338" t="str">
        <f>_xlfn.XLOOKUP(Table1[[#This Row],[Product_ID]],[1]!Table1[Product_ID],[1]!Table1[Product_Name])</f>
        <v>Clothing Product 95</v>
      </c>
      <c r="F3338" t="str">
        <f>_xlfn.XLOOKUP(Table1[[#This Row],[Product_ID]],[1]!Table1[Product_ID],[1]!Table1[Category])</f>
        <v>Clothing</v>
      </c>
      <c r="G3338">
        <f>_xlfn.XLOOKUP(Table1[[#This Row],[Product_ID]],[1]!Table1[Product_ID],[1]!Table1[Unit_Price])</f>
        <v>4520</v>
      </c>
      <c r="H3338">
        <f>_xlfn.XLOOKUP(Table1[[#This Row],[Product_ID]],[1]!Table1[Product_ID],[1]!Table1[Cost])</f>
        <v>3164</v>
      </c>
      <c r="I3338">
        <v>4</v>
      </c>
      <c r="J3338">
        <v>20</v>
      </c>
      <c r="K3338">
        <f>Table1[[#This Row],[Quantity]]*Table1[[#This Row],[Unit_Price]]</f>
        <v>18080</v>
      </c>
      <c r="L3338">
        <f>Table1[[#This Row],[Quantity]]*Table1[[#This Row],[Cost]]</f>
        <v>12656</v>
      </c>
      <c r="M3338">
        <f>Table1[[#This Row],[Sales]]-Table1[[#This Row],[Total_Cost]]</f>
        <v>5424</v>
      </c>
      <c r="N3338" s="1">
        <f>Table1[[#This Row],[Profit]]/Table1[[#This Row],[Sales]]</f>
        <v>0.3</v>
      </c>
      <c r="O3338" t="str">
        <f>TEXT(Table1[[#This Row],[Order_Date]],"mmmm")</f>
        <v>October</v>
      </c>
      <c r="P3338">
        <f>YEAR(Table1[[#This Row],[Order_Date]])</f>
        <v>2025</v>
      </c>
      <c r="Q3338" t="str">
        <f>"Q"&amp;ROUNDUP(MONTH(Table1[[#This Row],[Order_Date]])/3,0)</f>
        <v>Q4</v>
      </c>
    </row>
    <row r="3339" spans="1:17" x14ac:dyDescent="0.25">
      <c r="A3339" t="s">
        <v>5128</v>
      </c>
      <c r="B3339" t="s">
        <v>1660</v>
      </c>
      <c r="C3339" t="s">
        <v>4074</v>
      </c>
      <c r="D3339" t="s">
        <v>476</v>
      </c>
      <c r="E3339" t="str">
        <f>_xlfn.XLOOKUP(Table1[[#This Row],[Product_ID]],[1]!Table1[Product_ID],[1]!Table1[Product_Name])</f>
        <v>Electronics Product 22</v>
      </c>
      <c r="F3339" t="str">
        <f>_xlfn.XLOOKUP(Table1[[#This Row],[Product_ID]],[1]!Table1[Product_ID],[1]!Table1[Category])</f>
        <v>Electronics</v>
      </c>
      <c r="G3339">
        <f>_xlfn.XLOOKUP(Table1[[#This Row],[Product_ID]],[1]!Table1[Product_ID],[1]!Table1[Unit_Price])</f>
        <v>48755</v>
      </c>
      <c r="H3339">
        <f>_xlfn.XLOOKUP(Table1[[#This Row],[Product_ID]],[1]!Table1[Product_ID],[1]!Table1[Cost])</f>
        <v>29253</v>
      </c>
      <c r="I3339">
        <v>4</v>
      </c>
      <c r="J3339">
        <v>15</v>
      </c>
      <c r="K3339">
        <f>Table1[[#This Row],[Quantity]]*Table1[[#This Row],[Unit_Price]]</f>
        <v>195020</v>
      </c>
      <c r="L3339">
        <f>Table1[[#This Row],[Quantity]]*Table1[[#This Row],[Cost]]</f>
        <v>117012</v>
      </c>
      <c r="M3339">
        <f>Table1[[#This Row],[Sales]]-Table1[[#This Row],[Total_Cost]]</f>
        <v>78008</v>
      </c>
      <c r="N3339" s="1">
        <f>Table1[[#This Row],[Profit]]/Table1[[#This Row],[Sales]]</f>
        <v>0.4</v>
      </c>
      <c r="O3339" t="str">
        <f>TEXT(Table1[[#This Row],[Order_Date]],"mmmm")</f>
        <v>February</v>
      </c>
      <c r="P3339">
        <f>YEAR(Table1[[#This Row],[Order_Date]])</f>
        <v>2024</v>
      </c>
      <c r="Q3339" t="str">
        <f>"Q"&amp;ROUNDUP(MONTH(Table1[[#This Row],[Order_Date]])/3,0)</f>
        <v>Q1</v>
      </c>
    </row>
    <row r="3340" spans="1:17" x14ac:dyDescent="0.25">
      <c r="A3340" t="s">
        <v>5129</v>
      </c>
      <c r="B3340" t="s">
        <v>958</v>
      </c>
      <c r="C3340" t="s">
        <v>1283</v>
      </c>
      <c r="D3340" t="s">
        <v>115</v>
      </c>
      <c r="E3340" t="str">
        <f>_xlfn.XLOOKUP(Table1[[#This Row],[Product_ID]],[1]!Table1[Product_ID],[1]!Table1[Product_Name])</f>
        <v>Beauty Product 85</v>
      </c>
      <c r="F3340" t="str">
        <f>_xlfn.XLOOKUP(Table1[[#This Row],[Product_ID]],[1]!Table1[Product_ID],[1]!Table1[Category])</f>
        <v>Beauty</v>
      </c>
      <c r="G3340">
        <f>_xlfn.XLOOKUP(Table1[[#This Row],[Product_ID]],[1]!Table1[Product_ID],[1]!Table1[Unit_Price])</f>
        <v>1436</v>
      </c>
      <c r="H3340">
        <f>_xlfn.XLOOKUP(Table1[[#This Row],[Product_ID]],[1]!Table1[Product_ID],[1]!Table1[Cost])</f>
        <v>1005.2</v>
      </c>
      <c r="I3340">
        <v>5</v>
      </c>
      <c r="J3340">
        <v>20</v>
      </c>
      <c r="K3340">
        <f>Table1[[#This Row],[Quantity]]*Table1[[#This Row],[Unit_Price]]</f>
        <v>7180</v>
      </c>
      <c r="L3340">
        <f>Table1[[#This Row],[Quantity]]*Table1[[#This Row],[Cost]]</f>
        <v>5026</v>
      </c>
      <c r="M3340">
        <f>Table1[[#This Row],[Sales]]-Table1[[#This Row],[Total_Cost]]</f>
        <v>2154</v>
      </c>
      <c r="N3340" s="1">
        <f>Table1[[#This Row],[Profit]]/Table1[[#This Row],[Sales]]</f>
        <v>0.3</v>
      </c>
      <c r="O3340" t="str">
        <f>TEXT(Table1[[#This Row],[Order_Date]],"mmmm")</f>
        <v>November</v>
      </c>
      <c r="P3340">
        <f>YEAR(Table1[[#This Row],[Order_Date]])</f>
        <v>2025</v>
      </c>
      <c r="Q3340" t="str">
        <f>"Q"&amp;ROUNDUP(MONTH(Table1[[#This Row],[Order_Date]])/3,0)</f>
        <v>Q4</v>
      </c>
    </row>
    <row r="3341" spans="1:17" x14ac:dyDescent="0.25">
      <c r="A3341" t="s">
        <v>5130</v>
      </c>
      <c r="B3341" t="s">
        <v>5131</v>
      </c>
      <c r="C3341" t="s">
        <v>1781</v>
      </c>
      <c r="D3341" t="s">
        <v>450</v>
      </c>
      <c r="E3341" t="str">
        <f>_xlfn.XLOOKUP(Table1[[#This Row],[Product_ID]],[1]!Table1[Product_ID],[1]!Table1[Product_Name])</f>
        <v>Electronics Product 82</v>
      </c>
      <c r="F3341" t="str">
        <f>_xlfn.XLOOKUP(Table1[[#This Row],[Product_ID]],[1]!Table1[Product_ID],[1]!Table1[Category])</f>
        <v>Electronics</v>
      </c>
      <c r="G3341">
        <f>_xlfn.XLOOKUP(Table1[[#This Row],[Product_ID]],[1]!Table1[Product_ID],[1]!Table1[Unit_Price])</f>
        <v>354</v>
      </c>
      <c r="H3341">
        <f>_xlfn.XLOOKUP(Table1[[#This Row],[Product_ID]],[1]!Table1[Product_ID],[1]!Table1[Cost])</f>
        <v>247.8</v>
      </c>
      <c r="I3341">
        <v>2</v>
      </c>
      <c r="J3341">
        <v>0</v>
      </c>
      <c r="K3341">
        <f>Table1[[#This Row],[Quantity]]*Table1[[#This Row],[Unit_Price]]</f>
        <v>708</v>
      </c>
      <c r="L3341">
        <f>Table1[[#This Row],[Quantity]]*Table1[[#This Row],[Cost]]</f>
        <v>495.6</v>
      </c>
      <c r="M3341">
        <f>Table1[[#This Row],[Sales]]-Table1[[#This Row],[Total_Cost]]</f>
        <v>212.39999999999998</v>
      </c>
      <c r="N3341" s="1">
        <f>Table1[[#This Row],[Profit]]/Table1[[#This Row],[Sales]]</f>
        <v>0.3</v>
      </c>
      <c r="O3341" t="str">
        <f>TEXT(Table1[[#This Row],[Order_Date]],"mmmm")</f>
        <v>November</v>
      </c>
      <c r="P3341">
        <f>YEAR(Table1[[#This Row],[Order_Date]])</f>
        <v>2024</v>
      </c>
      <c r="Q3341" t="str">
        <f>"Q"&amp;ROUNDUP(MONTH(Table1[[#This Row],[Order_Date]])/3,0)</f>
        <v>Q4</v>
      </c>
    </row>
    <row r="3342" spans="1:17" x14ac:dyDescent="0.25">
      <c r="A3342" t="s">
        <v>5132</v>
      </c>
      <c r="B3342" t="s">
        <v>3624</v>
      </c>
      <c r="C3342" t="s">
        <v>3179</v>
      </c>
      <c r="D3342" t="s">
        <v>9</v>
      </c>
      <c r="E3342" t="str">
        <f>_xlfn.XLOOKUP(Table1[[#This Row],[Product_ID]],[1]!Table1[Product_ID],[1]!Table1[Product_Name])</f>
        <v>Home &amp; Kitchen Product 10</v>
      </c>
      <c r="F3342" t="str">
        <f>_xlfn.XLOOKUP(Table1[[#This Row],[Product_ID]],[1]!Table1[Product_ID],[1]!Table1[Category])</f>
        <v>Home &amp; Kitchen</v>
      </c>
      <c r="G3342">
        <f>_xlfn.XLOOKUP(Table1[[#This Row],[Product_ID]],[1]!Table1[Product_ID],[1]!Table1[Unit_Price])</f>
        <v>10936</v>
      </c>
      <c r="H3342">
        <f>_xlfn.XLOOKUP(Table1[[#This Row],[Product_ID]],[1]!Table1[Product_ID],[1]!Table1[Cost])</f>
        <v>6561.6</v>
      </c>
      <c r="I3342">
        <v>1</v>
      </c>
      <c r="J3342">
        <v>10</v>
      </c>
      <c r="K3342">
        <f>Table1[[#This Row],[Quantity]]*Table1[[#This Row],[Unit_Price]]</f>
        <v>10936</v>
      </c>
      <c r="L3342">
        <f>Table1[[#This Row],[Quantity]]*Table1[[#This Row],[Cost]]</f>
        <v>6561.6</v>
      </c>
      <c r="M3342">
        <f>Table1[[#This Row],[Sales]]-Table1[[#This Row],[Total_Cost]]</f>
        <v>4374.3999999999996</v>
      </c>
      <c r="N3342" s="1">
        <f>Table1[[#This Row],[Profit]]/Table1[[#This Row],[Sales]]</f>
        <v>0.39999999999999997</v>
      </c>
      <c r="O3342" t="str">
        <f>TEXT(Table1[[#This Row],[Order_Date]],"mmmm")</f>
        <v>February</v>
      </c>
      <c r="P3342">
        <f>YEAR(Table1[[#This Row],[Order_Date]])</f>
        <v>2025</v>
      </c>
      <c r="Q3342" t="str">
        <f>"Q"&amp;ROUNDUP(MONTH(Table1[[#This Row],[Order_Date]])/3,0)</f>
        <v>Q1</v>
      </c>
    </row>
    <row r="3343" spans="1:17" x14ac:dyDescent="0.25">
      <c r="A3343" t="s">
        <v>5133</v>
      </c>
      <c r="B3343" t="s">
        <v>702</v>
      </c>
      <c r="C3343" t="s">
        <v>1367</v>
      </c>
      <c r="D3343" t="s">
        <v>611</v>
      </c>
      <c r="E3343" t="str">
        <f>_xlfn.XLOOKUP(Table1[[#This Row],[Product_ID]],[1]!Table1[Product_ID],[1]!Table1[Product_Name])</f>
        <v>Clothing Product 21</v>
      </c>
      <c r="F3343" t="str">
        <f>_xlfn.XLOOKUP(Table1[[#This Row],[Product_ID]],[1]!Table1[Product_ID],[1]!Table1[Category])</f>
        <v>Clothing</v>
      </c>
      <c r="G3343">
        <f>_xlfn.XLOOKUP(Table1[[#This Row],[Product_ID]],[1]!Table1[Product_ID],[1]!Table1[Unit_Price])</f>
        <v>1236</v>
      </c>
      <c r="H3343">
        <f>_xlfn.XLOOKUP(Table1[[#This Row],[Product_ID]],[1]!Table1[Product_ID],[1]!Table1[Cost])</f>
        <v>865.2</v>
      </c>
      <c r="I3343">
        <v>5</v>
      </c>
      <c r="J3343">
        <v>0</v>
      </c>
      <c r="K3343">
        <f>Table1[[#This Row],[Quantity]]*Table1[[#This Row],[Unit_Price]]</f>
        <v>6180</v>
      </c>
      <c r="L3343">
        <f>Table1[[#This Row],[Quantity]]*Table1[[#This Row],[Cost]]</f>
        <v>4326</v>
      </c>
      <c r="M3343">
        <f>Table1[[#This Row],[Sales]]-Table1[[#This Row],[Total_Cost]]</f>
        <v>1854</v>
      </c>
      <c r="N3343" s="1">
        <f>Table1[[#This Row],[Profit]]/Table1[[#This Row],[Sales]]</f>
        <v>0.3</v>
      </c>
      <c r="O3343" t="str">
        <f>TEXT(Table1[[#This Row],[Order_Date]],"mmmm")</f>
        <v>December</v>
      </c>
      <c r="P3343">
        <f>YEAR(Table1[[#This Row],[Order_Date]])</f>
        <v>2024</v>
      </c>
      <c r="Q3343" t="str">
        <f>"Q"&amp;ROUNDUP(MONTH(Table1[[#This Row],[Order_Date]])/3,0)</f>
        <v>Q4</v>
      </c>
    </row>
    <row r="3344" spans="1:17" x14ac:dyDescent="0.25">
      <c r="A3344" t="s">
        <v>5134</v>
      </c>
      <c r="B3344" t="s">
        <v>2072</v>
      </c>
      <c r="C3344" t="s">
        <v>163</v>
      </c>
      <c r="D3344" t="s">
        <v>908</v>
      </c>
      <c r="E3344" t="str">
        <f>_xlfn.XLOOKUP(Table1[[#This Row],[Product_ID]],[1]!Table1[Product_ID],[1]!Table1[Product_Name])</f>
        <v>Beauty Product 41</v>
      </c>
      <c r="F3344" t="str">
        <f>_xlfn.XLOOKUP(Table1[[#This Row],[Product_ID]],[1]!Table1[Product_ID],[1]!Table1[Category])</f>
        <v>Beauty</v>
      </c>
      <c r="G3344">
        <f>_xlfn.XLOOKUP(Table1[[#This Row],[Product_ID]],[1]!Table1[Product_ID],[1]!Table1[Unit_Price])</f>
        <v>2433</v>
      </c>
      <c r="H3344">
        <f>_xlfn.XLOOKUP(Table1[[#This Row],[Product_ID]],[1]!Table1[Product_ID],[1]!Table1[Cost])</f>
        <v>1216.5</v>
      </c>
      <c r="I3344">
        <v>4</v>
      </c>
      <c r="J3344">
        <v>5</v>
      </c>
      <c r="K3344">
        <f>Table1[[#This Row],[Quantity]]*Table1[[#This Row],[Unit_Price]]</f>
        <v>9732</v>
      </c>
      <c r="L3344">
        <f>Table1[[#This Row],[Quantity]]*Table1[[#This Row],[Cost]]</f>
        <v>4866</v>
      </c>
      <c r="M3344">
        <f>Table1[[#This Row],[Sales]]-Table1[[#This Row],[Total_Cost]]</f>
        <v>4866</v>
      </c>
      <c r="N3344" s="1">
        <f>Table1[[#This Row],[Profit]]/Table1[[#This Row],[Sales]]</f>
        <v>0.5</v>
      </c>
      <c r="O3344" t="str">
        <f>TEXT(Table1[[#This Row],[Order_Date]],"mmmm")</f>
        <v>August</v>
      </c>
      <c r="P3344">
        <f>YEAR(Table1[[#This Row],[Order_Date]])</f>
        <v>2025</v>
      </c>
      <c r="Q3344" t="str">
        <f>"Q"&amp;ROUNDUP(MONTH(Table1[[#This Row],[Order_Date]])/3,0)</f>
        <v>Q3</v>
      </c>
    </row>
    <row r="3345" spans="1:17" x14ac:dyDescent="0.25">
      <c r="A3345" t="s">
        <v>5135</v>
      </c>
      <c r="B3345" t="s">
        <v>1404</v>
      </c>
      <c r="C3345" t="s">
        <v>2093</v>
      </c>
      <c r="D3345" t="s">
        <v>444</v>
      </c>
      <c r="E3345" t="str">
        <f>_xlfn.XLOOKUP(Table1[[#This Row],[Product_ID]],[1]!Table1[Product_ID],[1]!Table1[Product_Name])</f>
        <v>Sports Product 14</v>
      </c>
      <c r="F3345" t="str">
        <f>_xlfn.XLOOKUP(Table1[[#This Row],[Product_ID]],[1]!Table1[Product_ID],[1]!Table1[Category])</f>
        <v>Sports</v>
      </c>
      <c r="G3345">
        <f>_xlfn.XLOOKUP(Table1[[#This Row],[Product_ID]],[1]!Table1[Product_ID],[1]!Table1[Unit_Price])</f>
        <v>9565</v>
      </c>
      <c r="H3345">
        <f>_xlfn.XLOOKUP(Table1[[#This Row],[Product_ID]],[1]!Table1[Product_ID],[1]!Table1[Cost])</f>
        <v>6695.5</v>
      </c>
      <c r="I3345">
        <v>1</v>
      </c>
      <c r="J3345">
        <v>20</v>
      </c>
      <c r="K3345">
        <f>Table1[[#This Row],[Quantity]]*Table1[[#This Row],[Unit_Price]]</f>
        <v>9565</v>
      </c>
      <c r="L3345">
        <f>Table1[[#This Row],[Quantity]]*Table1[[#This Row],[Cost]]</f>
        <v>6695.5</v>
      </c>
      <c r="M3345">
        <f>Table1[[#This Row],[Sales]]-Table1[[#This Row],[Total_Cost]]</f>
        <v>2869.5</v>
      </c>
      <c r="N3345" s="1">
        <f>Table1[[#This Row],[Profit]]/Table1[[#This Row],[Sales]]</f>
        <v>0.3</v>
      </c>
      <c r="O3345" t="str">
        <f>TEXT(Table1[[#This Row],[Order_Date]],"mmmm")</f>
        <v>October</v>
      </c>
      <c r="P3345">
        <f>YEAR(Table1[[#This Row],[Order_Date]])</f>
        <v>2024</v>
      </c>
      <c r="Q3345" t="str">
        <f>"Q"&amp;ROUNDUP(MONTH(Table1[[#This Row],[Order_Date]])/3,0)</f>
        <v>Q4</v>
      </c>
    </row>
    <row r="3346" spans="1:17" x14ac:dyDescent="0.25">
      <c r="A3346" t="s">
        <v>5136</v>
      </c>
      <c r="B3346" t="s">
        <v>526</v>
      </c>
      <c r="C3346" t="s">
        <v>4579</v>
      </c>
      <c r="D3346" t="s">
        <v>111</v>
      </c>
      <c r="E3346" t="str">
        <f>_xlfn.XLOOKUP(Table1[[#This Row],[Product_ID]],[1]!Table1[Product_ID],[1]!Table1[Product_Name])</f>
        <v>Sports Product 20</v>
      </c>
      <c r="F3346" t="str">
        <f>_xlfn.XLOOKUP(Table1[[#This Row],[Product_ID]],[1]!Table1[Product_ID],[1]!Table1[Category])</f>
        <v>Sports</v>
      </c>
      <c r="G3346">
        <f>_xlfn.XLOOKUP(Table1[[#This Row],[Product_ID]],[1]!Table1[Product_ID],[1]!Table1[Unit_Price])</f>
        <v>11647</v>
      </c>
      <c r="H3346">
        <f>_xlfn.XLOOKUP(Table1[[#This Row],[Product_ID]],[1]!Table1[Product_ID],[1]!Table1[Cost])</f>
        <v>8152.9</v>
      </c>
      <c r="I3346">
        <v>1</v>
      </c>
      <c r="J3346">
        <v>15</v>
      </c>
      <c r="K3346">
        <f>Table1[[#This Row],[Quantity]]*Table1[[#This Row],[Unit_Price]]</f>
        <v>11647</v>
      </c>
      <c r="L3346">
        <f>Table1[[#This Row],[Quantity]]*Table1[[#This Row],[Cost]]</f>
        <v>8152.9</v>
      </c>
      <c r="M3346">
        <f>Table1[[#This Row],[Sales]]-Table1[[#This Row],[Total_Cost]]</f>
        <v>3494.1000000000004</v>
      </c>
      <c r="N3346" s="1">
        <f>Table1[[#This Row],[Profit]]/Table1[[#This Row],[Sales]]</f>
        <v>0.30000000000000004</v>
      </c>
      <c r="O3346" t="str">
        <f>TEXT(Table1[[#This Row],[Order_Date]],"mmmm")</f>
        <v>January</v>
      </c>
      <c r="P3346">
        <f>YEAR(Table1[[#This Row],[Order_Date]])</f>
        <v>2025</v>
      </c>
      <c r="Q3346" t="str">
        <f>"Q"&amp;ROUNDUP(MONTH(Table1[[#This Row],[Order_Date]])/3,0)</f>
        <v>Q1</v>
      </c>
    </row>
    <row r="3347" spans="1:17" x14ac:dyDescent="0.25">
      <c r="A3347" t="s">
        <v>5137</v>
      </c>
      <c r="B3347" t="s">
        <v>577</v>
      </c>
      <c r="C3347" t="s">
        <v>1262</v>
      </c>
      <c r="D3347" t="s">
        <v>59</v>
      </c>
      <c r="E3347" t="str">
        <f>_xlfn.XLOOKUP(Table1[[#This Row],[Product_ID]],[1]!Table1[Product_ID],[1]!Table1[Product_Name])</f>
        <v>Sports Product 23</v>
      </c>
      <c r="F3347" t="str">
        <f>_xlfn.XLOOKUP(Table1[[#This Row],[Product_ID]],[1]!Table1[Product_ID],[1]!Table1[Category])</f>
        <v>Sports</v>
      </c>
      <c r="G3347">
        <f>_xlfn.XLOOKUP(Table1[[#This Row],[Product_ID]],[1]!Table1[Product_ID],[1]!Table1[Unit_Price])</f>
        <v>4437</v>
      </c>
      <c r="H3347">
        <f>_xlfn.XLOOKUP(Table1[[#This Row],[Product_ID]],[1]!Table1[Product_ID],[1]!Table1[Cost])</f>
        <v>2662.2</v>
      </c>
      <c r="I3347">
        <v>5</v>
      </c>
      <c r="J3347">
        <v>10</v>
      </c>
      <c r="K3347">
        <f>Table1[[#This Row],[Quantity]]*Table1[[#This Row],[Unit_Price]]</f>
        <v>22185</v>
      </c>
      <c r="L3347">
        <f>Table1[[#This Row],[Quantity]]*Table1[[#This Row],[Cost]]</f>
        <v>13311</v>
      </c>
      <c r="M3347">
        <f>Table1[[#This Row],[Sales]]-Table1[[#This Row],[Total_Cost]]</f>
        <v>8874</v>
      </c>
      <c r="N3347" s="1">
        <f>Table1[[#This Row],[Profit]]/Table1[[#This Row],[Sales]]</f>
        <v>0.4</v>
      </c>
      <c r="O3347" t="str">
        <f>TEXT(Table1[[#This Row],[Order_Date]],"mmmm")</f>
        <v>April</v>
      </c>
      <c r="P3347">
        <f>YEAR(Table1[[#This Row],[Order_Date]])</f>
        <v>2024</v>
      </c>
      <c r="Q3347" t="str">
        <f>"Q"&amp;ROUNDUP(MONTH(Table1[[#This Row],[Order_Date]])/3,0)</f>
        <v>Q2</v>
      </c>
    </row>
    <row r="3348" spans="1:17" x14ac:dyDescent="0.25">
      <c r="A3348" t="s">
        <v>5138</v>
      </c>
      <c r="B3348" t="s">
        <v>1863</v>
      </c>
      <c r="C3348" t="s">
        <v>1588</v>
      </c>
      <c r="D3348" t="s">
        <v>135</v>
      </c>
      <c r="E3348" t="str">
        <f>_xlfn.XLOOKUP(Table1[[#This Row],[Product_ID]],[1]!Table1[Product_ID],[1]!Table1[Product_Name])</f>
        <v>Electronics Product 28</v>
      </c>
      <c r="F3348" t="str">
        <f>_xlfn.XLOOKUP(Table1[[#This Row],[Product_ID]],[1]!Table1[Product_ID],[1]!Table1[Category])</f>
        <v>Electronics</v>
      </c>
      <c r="G3348">
        <f>_xlfn.XLOOKUP(Table1[[#This Row],[Product_ID]],[1]!Table1[Product_ID],[1]!Table1[Unit_Price])</f>
        <v>9664</v>
      </c>
      <c r="H3348">
        <f>_xlfn.XLOOKUP(Table1[[#This Row],[Product_ID]],[1]!Table1[Product_ID],[1]!Table1[Cost])</f>
        <v>4832</v>
      </c>
      <c r="I3348">
        <v>3</v>
      </c>
      <c r="J3348">
        <v>15</v>
      </c>
      <c r="K3348">
        <f>Table1[[#This Row],[Quantity]]*Table1[[#This Row],[Unit_Price]]</f>
        <v>28992</v>
      </c>
      <c r="L3348">
        <f>Table1[[#This Row],[Quantity]]*Table1[[#This Row],[Cost]]</f>
        <v>14496</v>
      </c>
      <c r="M3348">
        <f>Table1[[#This Row],[Sales]]-Table1[[#This Row],[Total_Cost]]</f>
        <v>14496</v>
      </c>
      <c r="N3348" s="1">
        <f>Table1[[#This Row],[Profit]]/Table1[[#This Row],[Sales]]</f>
        <v>0.5</v>
      </c>
      <c r="O3348" t="str">
        <f>TEXT(Table1[[#This Row],[Order_Date]],"mmmm")</f>
        <v>August</v>
      </c>
      <c r="P3348">
        <f>YEAR(Table1[[#This Row],[Order_Date]])</f>
        <v>2024</v>
      </c>
      <c r="Q3348" t="str">
        <f>"Q"&amp;ROUNDUP(MONTH(Table1[[#This Row],[Order_Date]])/3,0)</f>
        <v>Q3</v>
      </c>
    </row>
    <row r="3349" spans="1:17" x14ac:dyDescent="0.25">
      <c r="A3349" t="s">
        <v>5139</v>
      </c>
      <c r="B3349" t="s">
        <v>201</v>
      </c>
      <c r="C3349" t="s">
        <v>2214</v>
      </c>
      <c r="D3349" t="s">
        <v>822</v>
      </c>
      <c r="E3349" t="str">
        <f>_xlfn.XLOOKUP(Table1[[#This Row],[Product_ID]],[1]!Table1[Product_ID],[1]!Table1[Product_Name])</f>
        <v>Electronics Product 31</v>
      </c>
      <c r="F3349" t="str">
        <f>_xlfn.XLOOKUP(Table1[[#This Row],[Product_ID]],[1]!Table1[Product_ID],[1]!Table1[Category])</f>
        <v>Electronics</v>
      </c>
      <c r="G3349">
        <f>_xlfn.XLOOKUP(Table1[[#This Row],[Product_ID]],[1]!Table1[Product_ID],[1]!Table1[Unit_Price])</f>
        <v>34152</v>
      </c>
      <c r="H3349">
        <f>_xlfn.XLOOKUP(Table1[[#This Row],[Product_ID]],[1]!Table1[Product_ID],[1]!Table1[Cost])</f>
        <v>23906.400000000001</v>
      </c>
      <c r="I3349">
        <v>1</v>
      </c>
      <c r="J3349">
        <v>20</v>
      </c>
      <c r="K3349">
        <f>Table1[[#This Row],[Quantity]]*Table1[[#This Row],[Unit_Price]]</f>
        <v>34152</v>
      </c>
      <c r="L3349">
        <f>Table1[[#This Row],[Quantity]]*Table1[[#This Row],[Cost]]</f>
        <v>23906.400000000001</v>
      </c>
      <c r="M3349">
        <f>Table1[[#This Row],[Sales]]-Table1[[#This Row],[Total_Cost]]</f>
        <v>10245.599999999999</v>
      </c>
      <c r="N3349" s="1">
        <f>Table1[[#This Row],[Profit]]/Table1[[#This Row],[Sales]]</f>
        <v>0.29999999999999993</v>
      </c>
      <c r="O3349" t="str">
        <f>TEXT(Table1[[#This Row],[Order_Date]],"mmmm")</f>
        <v>April</v>
      </c>
      <c r="P3349">
        <f>YEAR(Table1[[#This Row],[Order_Date]])</f>
        <v>2024</v>
      </c>
      <c r="Q3349" t="str">
        <f>"Q"&amp;ROUNDUP(MONTH(Table1[[#This Row],[Order_Date]])/3,0)</f>
        <v>Q2</v>
      </c>
    </row>
    <row r="3350" spans="1:17" x14ac:dyDescent="0.25">
      <c r="A3350" t="s">
        <v>5140</v>
      </c>
      <c r="B3350" t="s">
        <v>965</v>
      </c>
      <c r="C3350" t="s">
        <v>4435</v>
      </c>
      <c r="D3350" t="s">
        <v>59</v>
      </c>
      <c r="E3350" t="str">
        <f>_xlfn.XLOOKUP(Table1[[#This Row],[Product_ID]],[1]!Table1[Product_ID],[1]!Table1[Product_Name])</f>
        <v>Sports Product 23</v>
      </c>
      <c r="F3350" t="str">
        <f>_xlfn.XLOOKUP(Table1[[#This Row],[Product_ID]],[1]!Table1[Product_ID],[1]!Table1[Category])</f>
        <v>Sports</v>
      </c>
      <c r="G3350">
        <f>_xlfn.XLOOKUP(Table1[[#This Row],[Product_ID]],[1]!Table1[Product_ID],[1]!Table1[Unit_Price])</f>
        <v>4437</v>
      </c>
      <c r="H3350">
        <f>_xlfn.XLOOKUP(Table1[[#This Row],[Product_ID]],[1]!Table1[Product_ID],[1]!Table1[Cost])</f>
        <v>2662.2</v>
      </c>
      <c r="I3350">
        <v>2</v>
      </c>
      <c r="J3350">
        <v>20</v>
      </c>
      <c r="K3350">
        <f>Table1[[#This Row],[Quantity]]*Table1[[#This Row],[Unit_Price]]</f>
        <v>8874</v>
      </c>
      <c r="L3350">
        <f>Table1[[#This Row],[Quantity]]*Table1[[#This Row],[Cost]]</f>
        <v>5324.4</v>
      </c>
      <c r="M3350">
        <f>Table1[[#This Row],[Sales]]-Table1[[#This Row],[Total_Cost]]</f>
        <v>3549.6000000000004</v>
      </c>
      <c r="N3350" s="1">
        <f>Table1[[#This Row],[Profit]]/Table1[[#This Row],[Sales]]</f>
        <v>0.4</v>
      </c>
      <c r="O3350" t="str">
        <f>TEXT(Table1[[#This Row],[Order_Date]],"mmmm")</f>
        <v>May</v>
      </c>
      <c r="P3350">
        <f>YEAR(Table1[[#This Row],[Order_Date]])</f>
        <v>2025</v>
      </c>
      <c r="Q3350" t="str">
        <f>"Q"&amp;ROUNDUP(MONTH(Table1[[#This Row],[Order_Date]])/3,0)</f>
        <v>Q2</v>
      </c>
    </row>
    <row r="3351" spans="1:17" x14ac:dyDescent="0.25">
      <c r="A3351" t="s">
        <v>5141</v>
      </c>
      <c r="B3351" t="s">
        <v>1916</v>
      </c>
      <c r="C3351" t="s">
        <v>3222</v>
      </c>
      <c r="D3351" t="s">
        <v>465</v>
      </c>
      <c r="E3351" t="str">
        <f>_xlfn.XLOOKUP(Table1[[#This Row],[Product_ID]],[1]!Table1[Product_ID],[1]!Table1[Product_Name])</f>
        <v>Beauty Product 71</v>
      </c>
      <c r="F3351" t="str">
        <f>_xlfn.XLOOKUP(Table1[[#This Row],[Product_ID]],[1]!Table1[Product_ID],[1]!Table1[Category])</f>
        <v>Beauty</v>
      </c>
      <c r="G3351">
        <f>_xlfn.XLOOKUP(Table1[[#This Row],[Product_ID]],[1]!Table1[Product_ID],[1]!Table1[Unit_Price])</f>
        <v>487</v>
      </c>
      <c r="H3351">
        <f>_xlfn.XLOOKUP(Table1[[#This Row],[Product_ID]],[1]!Table1[Product_ID],[1]!Table1[Cost])</f>
        <v>243.5</v>
      </c>
      <c r="I3351">
        <v>4</v>
      </c>
      <c r="J3351">
        <v>0</v>
      </c>
      <c r="K3351">
        <f>Table1[[#This Row],[Quantity]]*Table1[[#This Row],[Unit_Price]]</f>
        <v>1948</v>
      </c>
      <c r="L3351">
        <f>Table1[[#This Row],[Quantity]]*Table1[[#This Row],[Cost]]</f>
        <v>974</v>
      </c>
      <c r="M3351">
        <f>Table1[[#This Row],[Sales]]-Table1[[#This Row],[Total_Cost]]</f>
        <v>974</v>
      </c>
      <c r="N3351" s="1">
        <f>Table1[[#This Row],[Profit]]/Table1[[#This Row],[Sales]]</f>
        <v>0.5</v>
      </c>
      <c r="O3351" t="str">
        <f>TEXT(Table1[[#This Row],[Order_Date]],"mmmm")</f>
        <v>October</v>
      </c>
      <c r="P3351">
        <f>YEAR(Table1[[#This Row],[Order_Date]])</f>
        <v>2024</v>
      </c>
      <c r="Q3351" t="str">
        <f>"Q"&amp;ROUNDUP(MONTH(Table1[[#This Row],[Order_Date]])/3,0)</f>
        <v>Q4</v>
      </c>
    </row>
    <row r="3352" spans="1:17" x14ac:dyDescent="0.25">
      <c r="A3352" t="s">
        <v>5142</v>
      </c>
      <c r="B3352" t="s">
        <v>596</v>
      </c>
      <c r="C3352" t="s">
        <v>441</v>
      </c>
      <c r="D3352" t="s">
        <v>373</v>
      </c>
      <c r="E3352" t="str">
        <f>_xlfn.XLOOKUP(Table1[[#This Row],[Product_ID]],[1]!Table1[Product_ID],[1]!Table1[Product_Name])</f>
        <v>Sports Product 26</v>
      </c>
      <c r="F3352" t="str">
        <f>_xlfn.XLOOKUP(Table1[[#This Row],[Product_ID]],[1]!Table1[Product_ID],[1]!Table1[Category])</f>
        <v>Sports</v>
      </c>
      <c r="G3352">
        <f>_xlfn.XLOOKUP(Table1[[#This Row],[Product_ID]],[1]!Table1[Product_ID],[1]!Table1[Unit_Price])</f>
        <v>4882</v>
      </c>
      <c r="H3352">
        <f>_xlfn.XLOOKUP(Table1[[#This Row],[Product_ID]],[1]!Table1[Product_ID],[1]!Table1[Cost])</f>
        <v>2929.2</v>
      </c>
      <c r="I3352">
        <v>5</v>
      </c>
      <c r="J3352">
        <v>5</v>
      </c>
      <c r="K3352">
        <f>Table1[[#This Row],[Quantity]]*Table1[[#This Row],[Unit_Price]]</f>
        <v>24410</v>
      </c>
      <c r="L3352">
        <f>Table1[[#This Row],[Quantity]]*Table1[[#This Row],[Cost]]</f>
        <v>14646</v>
      </c>
      <c r="M3352">
        <f>Table1[[#This Row],[Sales]]-Table1[[#This Row],[Total_Cost]]</f>
        <v>9764</v>
      </c>
      <c r="N3352" s="1">
        <f>Table1[[#This Row],[Profit]]/Table1[[#This Row],[Sales]]</f>
        <v>0.4</v>
      </c>
      <c r="O3352" t="str">
        <f>TEXT(Table1[[#This Row],[Order_Date]],"mmmm")</f>
        <v>July</v>
      </c>
      <c r="P3352">
        <f>YEAR(Table1[[#This Row],[Order_Date]])</f>
        <v>2024</v>
      </c>
      <c r="Q3352" t="str">
        <f>"Q"&amp;ROUNDUP(MONTH(Table1[[#This Row],[Order_Date]])/3,0)</f>
        <v>Q3</v>
      </c>
    </row>
    <row r="3353" spans="1:17" x14ac:dyDescent="0.25">
      <c r="A3353" t="s">
        <v>5143</v>
      </c>
      <c r="B3353" t="s">
        <v>1516</v>
      </c>
      <c r="C3353" t="s">
        <v>3458</v>
      </c>
      <c r="D3353" t="s">
        <v>77</v>
      </c>
      <c r="E3353" t="str">
        <f>_xlfn.XLOOKUP(Table1[[#This Row],[Product_ID]],[1]!Table1[Product_ID],[1]!Table1[Product_Name])</f>
        <v>Sports Product 83</v>
      </c>
      <c r="F3353" t="str">
        <f>_xlfn.XLOOKUP(Table1[[#This Row],[Product_ID]],[1]!Table1[Product_ID],[1]!Table1[Category])</f>
        <v>Sports</v>
      </c>
      <c r="G3353">
        <f>_xlfn.XLOOKUP(Table1[[#This Row],[Product_ID]],[1]!Table1[Product_ID],[1]!Table1[Unit_Price])</f>
        <v>5842</v>
      </c>
      <c r="H3353">
        <f>_xlfn.XLOOKUP(Table1[[#This Row],[Product_ID]],[1]!Table1[Product_ID],[1]!Table1[Cost])</f>
        <v>3505.2</v>
      </c>
      <c r="I3353">
        <v>1</v>
      </c>
      <c r="J3353">
        <v>5</v>
      </c>
      <c r="K3353">
        <f>Table1[[#This Row],[Quantity]]*Table1[[#This Row],[Unit_Price]]</f>
        <v>5842</v>
      </c>
      <c r="L3353">
        <f>Table1[[#This Row],[Quantity]]*Table1[[#This Row],[Cost]]</f>
        <v>3505.2</v>
      </c>
      <c r="M3353">
        <f>Table1[[#This Row],[Sales]]-Table1[[#This Row],[Total_Cost]]</f>
        <v>2336.8000000000002</v>
      </c>
      <c r="N3353" s="1">
        <f>Table1[[#This Row],[Profit]]/Table1[[#This Row],[Sales]]</f>
        <v>0.4</v>
      </c>
      <c r="O3353" t="str">
        <f>TEXT(Table1[[#This Row],[Order_Date]],"mmmm")</f>
        <v>November</v>
      </c>
      <c r="P3353">
        <f>YEAR(Table1[[#This Row],[Order_Date]])</f>
        <v>2024</v>
      </c>
      <c r="Q3353" t="str">
        <f>"Q"&amp;ROUNDUP(MONTH(Table1[[#This Row],[Order_Date]])/3,0)</f>
        <v>Q4</v>
      </c>
    </row>
    <row r="3354" spans="1:17" x14ac:dyDescent="0.25">
      <c r="A3354" t="s">
        <v>5144</v>
      </c>
      <c r="B3354" t="s">
        <v>3316</v>
      </c>
      <c r="C3354" t="s">
        <v>5145</v>
      </c>
      <c r="D3354" t="s">
        <v>13</v>
      </c>
      <c r="E3354" t="str">
        <f>_xlfn.XLOOKUP(Table1[[#This Row],[Product_ID]],[1]!Table1[Product_ID],[1]!Table1[Product_Name])</f>
        <v>Beauty Product 1</v>
      </c>
      <c r="F3354" t="str">
        <f>_xlfn.XLOOKUP(Table1[[#This Row],[Product_ID]],[1]!Table1[Product_ID],[1]!Table1[Category])</f>
        <v>Beauty</v>
      </c>
      <c r="G3354">
        <f>_xlfn.XLOOKUP(Table1[[#This Row],[Product_ID]],[1]!Table1[Product_ID],[1]!Table1[Unit_Price])</f>
        <v>1891</v>
      </c>
      <c r="H3354">
        <f>_xlfn.XLOOKUP(Table1[[#This Row],[Product_ID]],[1]!Table1[Product_ID],[1]!Table1[Cost])</f>
        <v>945.5</v>
      </c>
      <c r="I3354">
        <v>5</v>
      </c>
      <c r="J3354">
        <v>10</v>
      </c>
      <c r="K3354">
        <f>Table1[[#This Row],[Quantity]]*Table1[[#This Row],[Unit_Price]]</f>
        <v>9455</v>
      </c>
      <c r="L3354">
        <f>Table1[[#This Row],[Quantity]]*Table1[[#This Row],[Cost]]</f>
        <v>4727.5</v>
      </c>
      <c r="M3354">
        <f>Table1[[#This Row],[Sales]]-Table1[[#This Row],[Total_Cost]]</f>
        <v>4727.5</v>
      </c>
      <c r="N3354" s="1">
        <f>Table1[[#This Row],[Profit]]/Table1[[#This Row],[Sales]]</f>
        <v>0.5</v>
      </c>
      <c r="O3354" t="str">
        <f>TEXT(Table1[[#This Row],[Order_Date]],"mmmm")</f>
        <v>February</v>
      </c>
      <c r="P3354">
        <f>YEAR(Table1[[#This Row],[Order_Date]])</f>
        <v>2025</v>
      </c>
      <c r="Q3354" t="str">
        <f>"Q"&amp;ROUNDUP(MONTH(Table1[[#This Row],[Order_Date]])/3,0)</f>
        <v>Q1</v>
      </c>
    </row>
    <row r="3355" spans="1:17" x14ac:dyDescent="0.25">
      <c r="A3355" t="s">
        <v>5146</v>
      </c>
      <c r="B3355" t="s">
        <v>299</v>
      </c>
      <c r="C3355" t="s">
        <v>3455</v>
      </c>
      <c r="D3355" t="s">
        <v>450</v>
      </c>
      <c r="E3355" t="str">
        <f>_xlfn.XLOOKUP(Table1[[#This Row],[Product_ID]],[1]!Table1[Product_ID],[1]!Table1[Product_Name])</f>
        <v>Electronics Product 82</v>
      </c>
      <c r="F3355" t="str">
        <f>_xlfn.XLOOKUP(Table1[[#This Row],[Product_ID]],[1]!Table1[Product_ID],[1]!Table1[Category])</f>
        <v>Electronics</v>
      </c>
      <c r="G3355">
        <f>_xlfn.XLOOKUP(Table1[[#This Row],[Product_ID]],[1]!Table1[Product_ID],[1]!Table1[Unit_Price])</f>
        <v>354</v>
      </c>
      <c r="H3355">
        <f>_xlfn.XLOOKUP(Table1[[#This Row],[Product_ID]],[1]!Table1[Product_ID],[1]!Table1[Cost])</f>
        <v>247.8</v>
      </c>
      <c r="I3355">
        <v>1</v>
      </c>
      <c r="J3355">
        <v>5</v>
      </c>
      <c r="K3355">
        <f>Table1[[#This Row],[Quantity]]*Table1[[#This Row],[Unit_Price]]</f>
        <v>354</v>
      </c>
      <c r="L3355">
        <f>Table1[[#This Row],[Quantity]]*Table1[[#This Row],[Cost]]</f>
        <v>247.8</v>
      </c>
      <c r="M3355">
        <f>Table1[[#This Row],[Sales]]-Table1[[#This Row],[Total_Cost]]</f>
        <v>106.19999999999999</v>
      </c>
      <c r="N3355" s="1">
        <f>Table1[[#This Row],[Profit]]/Table1[[#This Row],[Sales]]</f>
        <v>0.3</v>
      </c>
      <c r="O3355" t="str">
        <f>TEXT(Table1[[#This Row],[Order_Date]],"mmmm")</f>
        <v>January</v>
      </c>
      <c r="P3355">
        <f>YEAR(Table1[[#This Row],[Order_Date]])</f>
        <v>2025</v>
      </c>
      <c r="Q3355" t="str">
        <f>"Q"&amp;ROUNDUP(MONTH(Table1[[#This Row],[Order_Date]])/3,0)</f>
        <v>Q1</v>
      </c>
    </row>
    <row r="3356" spans="1:17" x14ac:dyDescent="0.25">
      <c r="A3356" t="s">
        <v>5147</v>
      </c>
      <c r="B3356" t="s">
        <v>1853</v>
      </c>
      <c r="C3356" t="s">
        <v>12</v>
      </c>
      <c r="D3356" t="s">
        <v>362</v>
      </c>
      <c r="E3356" t="str">
        <f>_xlfn.XLOOKUP(Table1[[#This Row],[Product_ID]],[1]!Table1[Product_ID],[1]!Table1[Product_Name])</f>
        <v>Clothing Product 25</v>
      </c>
      <c r="F3356" t="str">
        <f>_xlfn.XLOOKUP(Table1[[#This Row],[Product_ID]],[1]!Table1[Product_ID],[1]!Table1[Category])</f>
        <v>Clothing</v>
      </c>
      <c r="G3356">
        <f>_xlfn.XLOOKUP(Table1[[#This Row],[Product_ID]],[1]!Table1[Product_ID],[1]!Table1[Unit_Price])</f>
        <v>696</v>
      </c>
      <c r="H3356">
        <f>_xlfn.XLOOKUP(Table1[[#This Row],[Product_ID]],[1]!Table1[Product_ID],[1]!Table1[Cost])</f>
        <v>348</v>
      </c>
      <c r="I3356">
        <v>4</v>
      </c>
      <c r="J3356">
        <v>10</v>
      </c>
      <c r="K3356">
        <f>Table1[[#This Row],[Quantity]]*Table1[[#This Row],[Unit_Price]]</f>
        <v>2784</v>
      </c>
      <c r="L3356">
        <f>Table1[[#This Row],[Quantity]]*Table1[[#This Row],[Cost]]</f>
        <v>1392</v>
      </c>
      <c r="M3356">
        <f>Table1[[#This Row],[Sales]]-Table1[[#This Row],[Total_Cost]]</f>
        <v>1392</v>
      </c>
      <c r="N3356" s="1">
        <f>Table1[[#This Row],[Profit]]/Table1[[#This Row],[Sales]]</f>
        <v>0.5</v>
      </c>
      <c r="O3356" t="str">
        <f>TEXT(Table1[[#This Row],[Order_Date]],"mmmm")</f>
        <v>December</v>
      </c>
      <c r="P3356">
        <f>YEAR(Table1[[#This Row],[Order_Date]])</f>
        <v>2024</v>
      </c>
      <c r="Q3356" t="str">
        <f>"Q"&amp;ROUNDUP(MONTH(Table1[[#This Row],[Order_Date]])/3,0)</f>
        <v>Q4</v>
      </c>
    </row>
    <row r="3357" spans="1:17" x14ac:dyDescent="0.25">
      <c r="A3357" t="s">
        <v>5148</v>
      </c>
      <c r="B3357" t="s">
        <v>1457</v>
      </c>
      <c r="C3357" t="s">
        <v>3775</v>
      </c>
      <c r="D3357" t="s">
        <v>1158</v>
      </c>
      <c r="E3357" t="str">
        <f>_xlfn.XLOOKUP(Table1[[#This Row],[Product_ID]],[1]!Table1[Product_ID],[1]!Table1[Product_Name])</f>
        <v>Electronics Product 33</v>
      </c>
      <c r="F3357" t="str">
        <f>_xlfn.XLOOKUP(Table1[[#This Row],[Product_ID]],[1]!Table1[Product_ID],[1]!Table1[Category])</f>
        <v>Electronics</v>
      </c>
      <c r="G3357">
        <f>_xlfn.XLOOKUP(Table1[[#This Row],[Product_ID]],[1]!Table1[Product_ID],[1]!Table1[Unit_Price])</f>
        <v>11428</v>
      </c>
      <c r="H3357">
        <f>_xlfn.XLOOKUP(Table1[[#This Row],[Product_ID]],[1]!Table1[Product_ID],[1]!Table1[Cost])</f>
        <v>6856.8</v>
      </c>
      <c r="I3357">
        <v>2</v>
      </c>
      <c r="J3357">
        <v>0</v>
      </c>
      <c r="K3357">
        <f>Table1[[#This Row],[Quantity]]*Table1[[#This Row],[Unit_Price]]</f>
        <v>22856</v>
      </c>
      <c r="L3357">
        <f>Table1[[#This Row],[Quantity]]*Table1[[#This Row],[Cost]]</f>
        <v>13713.6</v>
      </c>
      <c r="M3357">
        <f>Table1[[#This Row],[Sales]]-Table1[[#This Row],[Total_Cost]]</f>
        <v>9142.4</v>
      </c>
      <c r="N3357" s="1">
        <f>Table1[[#This Row],[Profit]]/Table1[[#This Row],[Sales]]</f>
        <v>0.39999999999999997</v>
      </c>
      <c r="O3357" t="str">
        <f>TEXT(Table1[[#This Row],[Order_Date]],"mmmm")</f>
        <v>August</v>
      </c>
      <c r="P3357">
        <f>YEAR(Table1[[#This Row],[Order_Date]])</f>
        <v>2025</v>
      </c>
      <c r="Q3357" t="str">
        <f>"Q"&amp;ROUNDUP(MONTH(Table1[[#This Row],[Order_Date]])/3,0)</f>
        <v>Q3</v>
      </c>
    </row>
    <row r="3358" spans="1:17" x14ac:dyDescent="0.25">
      <c r="A3358" t="s">
        <v>5149</v>
      </c>
      <c r="B3358" t="s">
        <v>1404</v>
      </c>
      <c r="C3358" t="s">
        <v>423</v>
      </c>
      <c r="D3358" t="s">
        <v>450</v>
      </c>
      <c r="E3358" t="str">
        <f>_xlfn.XLOOKUP(Table1[[#This Row],[Product_ID]],[1]!Table1[Product_ID],[1]!Table1[Product_Name])</f>
        <v>Electronics Product 82</v>
      </c>
      <c r="F3358" t="str">
        <f>_xlfn.XLOOKUP(Table1[[#This Row],[Product_ID]],[1]!Table1[Product_ID],[1]!Table1[Category])</f>
        <v>Electronics</v>
      </c>
      <c r="G3358">
        <f>_xlfn.XLOOKUP(Table1[[#This Row],[Product_ID]],[1]!Table1[Product_ID],[1]!Table1[Unit_Price])</f>
        <v>354</v>
      </c>
      <c r="H3358">
        <f>_xlfn.XLOOKUP(Table1[[#This Row],[Product_ID]],[1]!Table1[Product_ID],[1]!Table1[Cost])</f>
        <v>247.8</v>
      </c>
      <c r="I3358">
        <v>2</v>
      </c>
      <c r="J3358">
        <v>0</v>
      </c>
      <c r="K3358">
        <f>Table1[[#This Row],[Quantity]]*Table1[[#This Row],[Unit_Price]]</f>
        <v>708</v>
      </c>
      <c r="L3358">
        <f>Table1[[#This Row],[Quantity]]*Table1[[#This Row],[Cost]]</f>
        <v>495.6</v>
      </c>
      <c r="M3358">
        <f>Table1[[#This Row],[Sales]]-Table1[[#This Row],[Total_Cost]]</f>
        <v>212.39999999999998</v>
      </c>
      <c r="N3358" s="1">
        <f>Table1[[#This Row],[Profit]]/Table1[[#This Row],[Sales]]</f>
        <v>0.3</v>
      </c>
      <c r="O3358" t="str">
        <f>TEXT(Table1[[#This Row],[Order_Date]],"mmmm")</f>
        <v>October</v>
      </c>
      <c r="P3358">
        <f>YEAR(Table1[[#This Row],[Order_Date]])</f>
        <v>2024</v>
      </c>
      <c r="Q3358" t="str">
        <f>"Q"&amp;ROUNDUP(MONTH(Table1[[#This Row],[Order_Date]])/3,0)</f>
        <v>Q4</v>
      </c>
    </row>
    <row r="3359" spans="1:17" x14ac:dyDescent="0.25">
      <c r="A3359" t="s">
        <v>5150</v>
      </c>
      <c r="B3359" t="s">
        <v>1905</v>
      </c>
      <c r="C3359" t="s">
        <v>2977</v>
      </c>
      <c r="D3359" t="s">
        <v>313</v>
      </c>
      <c r="E3359" t="str">
        <f>_xlfn.XLOOKUP(Table1[[#This Row],[Product_ID]],[1]!Table1[Product_ID],[1]!Table1[Product_Name])</f>
        <v>Sports Product 44</v>
      </c>
      <c r="F3359" t="str">
        <f>_xlfn.XLOOKUP(Table1[[#This Row],[Product_ID]],[1]!Table1[Product_ID],[1]!Table1[Category])</f>
        <v>Sports</v>
      </c>
      <c r="G3359">
        <f>_xlfn.XLOOKUP(Table1[[#This Row],[Product_ID]],[1]!Table1[Product_ID],[1]!Table1[Unit_Price])</f>
        <v>5008</v>
      </c>
      <c r="H3359">
        <f>_xlfn.XLOOKUP(Table1[[#This Row],[Product_ID]],[1]!Table1[Product_ID],[1]!Table1[Cost])</f>
        <v>3505.6</v>
      </c>
      <c r="I3359">
        <v>5</v>
      </c>
      <c r="J3359">
        <v>15</v>
      </c>
      <c r="K3359">
        <f>Table1[[#This Row],[Quantity]]*Table1[[#This Row],[Unit_Price]]</f>
        <v>25040</v>
      </c>
      <c r="L3359">
        <f>Table1[[#This Row],[Quantity]]*Table1[[#This Row],[Cost]]</f>
        <v>17528</v>
      </c>
      <c r="M3359">
        <f>Table1[[#This Row],[Sales]]-Table1[[#This Row],[Total_Cost]]</f>
        <v>7512</v>
      </c>
      <c r="N3359" s="1">
        <f>Table1[[#This Row],[Profit]]/Table1[[#This Row],[Sales]]</f>
        <v>0.3</v>
      </c>
      <c r="O3359" t="str">
        <f>TEXT(Table1[[#This Row],[Order_Date]],"mmmm")</f>
        <v>June</v>
      </c>
      <c r="P3359">
        <f>YEAR(Table1[[#This Row],[Order_Date]])</f>
        <v>2024</v>
      </c>
      <c r="Q3359" t="str">
        <f>"Q"&amp;ROUNDUP(MONTH(Table1[[#This Row],[Order_Date]])/3,0)</f>
        <v>Q2</v>
      </c>
    </row>
    <row r="3360" spans="1:17" x14ac:dyDescent="0.25">
      <c r="A3360" t="s">
        <v>5151</v>
      </c>
      <c r="B3360" t="s">
        <v>500</v>
      </c>
      <c r="C3360" t="s">
        <v>2317</v>
      </c>
      <c r="D3360" t="s">
        <v>13</v>
      </c>
      <c r="E3360" t="str">
        <f>_xlfn.XLOOKUP(Table1[[#This Row],[Product_ID]],[1]!Table1[Product_ID],[1]!Table1[Product_Name])</f>
        <v>Beauty Product 1</v>
      </c>
      <c r="F3360" t="str">
        <f>_xlfn.XLOOKUP(Table1[[#This Row],[Product_ID]],[1]!Table1[Product_ID],[1]!Table1[Category])</f>
        <v>Beauty</v>
      </c>
      <c r="G3360">
        <f>_xlfn.XLOOKUP(Table1[[#This Row],[Product_ID]],[1]!Table1[Product_ID],[1]!Table1[Unit_Price])</f>
        <v>1891</v>
      </c>
      <c r="H3360">
        <f>_xlfn.XLOOKUP(Table1[[#This Row],[Product_ID]],[1]!Table1[Product_ID],[1]!Table1[Cost])</f>
        <v>945.5</v>
      </c>
      <c r="I3360">
        <v>3</v>
      </c>
      <c r="J3360">
        <v>15</v>
      </c>
      <c r="K3360">
        <f>Table1[[#This Row],[Quantity]]*Table1[[#This Row],[Unit_Price]]</f>
        <v>5673</v>
      </c>
      <c r="L3360">
        <f>Table1[[#This Row],[Quantity]]*Table1[[#This Row],[Cost]]</f>
        <v>2836.5</v>
      </c>
      <c r="M3360">
        <f>Table1[[#This Row],[Sales]]-Table1[[#This Row],[Total_Cost]]</f>
        <v>2836.5</v>
      </c>
      <c r="N3360" s="1">
        <f>Table1[[#This Row],[Profit]]/Table1[[#This Row],[Sales]]</f>
        <v>0.5</v>
      </c>
      <c r="O3360" t="str">
        <f>TEXT(Table1[[#This Row],[Order_Date]],"mmmm")</f>
        <v>June</v>
      </c>
      <c r="P3360">
        <f>YEAR(Table1[[#This Row],[Order_Date]])</f>
        <v>2024</v>
      </c>
      <c r="Q3360" t="str">
        <f>"Q"&amp;ROUNDUP(MONTH(Table1[[#This Row],[Order_Date]])/3,0)</f>
        <v>Q2</v>
      </c>
    </row>
    <row r="3361" spans="1:17" x14ac:dyDescent="0.25">
      <c r="A3361" t="s">
        <v>5152</v>
      </c>
      <c r="B3361" t="s">
        <v>5153</v>
      </c>
      <c r="C3361" t="s">
        <v>2261</v>
      </c>
      <c r="D3361" t="s">
        <v>366</v>
      </c>
      <c r="E3361" t="str">
        <f>_xlfn.XLOOKUP(Table1[[#This Row],[Product_ID]],[1]!Table1[Product_ID],[1]!Table1[Product_Name])</f>
        <v>Home &amp; Kitchen Product 93</v>
      </c>
      <c r="F3361" t="str">
        <f>_xlfn.XLOOKUP(Table1[[#This Row],[Product_ID]],[1]!Table1[Product_ID],[1]!Table1[Category])</f>
        <v>Home &amp; Kitchen</v>
      </c>
      <c r="G3361">
        <f>_xlfn.XLOOKUP(Table1[[#This Row],[Product_ID]],[1]!Table1[Product_ID],[1]!Table1[Unit_Price])</f>
        <v>10597</v>
      </c>
      <c r="H3361">
        <f>_xlfn.XLOOKUP(Table1[[#This Row],[Product_ID]],[1]!Table1[Product_ID],[1]!Table1[Cost])</f>
        <v>5298.5</v>
      </c>
      <c r="I3361">
        <v>5</v>
      </c>
      <c r="J3361">
        <v>5</v>
      </c>
      <c r="K3361">
        <f>Table1[[#This Row],[Quantity]]*Table1[[#This Row],[Unit_Price]]</f>
        <v>52985</v>
      </c>
      <c r="L3361">
        <f>Table1[[#This Row],[Quantity]]*Table1[[#This Row],[Cost]]</f>
        <v>26492.5</v>
      </c>
      <c r="M3361">
        <f>Table1[[#This Row],[Sales]]-Table1[[#This Row],[Total_Cost]]</f>
        <v>26492.5</v>
      </c>
      <c r="N3361" s="1">
        <f>Table1[[#This Row],[Profit]]/Table1[[#This Row],[Sales]]</f>
        <v>0.5</v>
      </c>
      <c r="O3361" t="str">
        <f>TEXT(Table1[[#This Row],[Order_Date]],"mmmm")</f>
        <v>August</v>
      </c>
      <c r="P3361">
        <f>YEAR(Table1[[#This Row],[Order_Date]])</f>
        <v>2025</v>
      </c>
      <c r="Q3361" t="str">
        <f>"Q"&amp;ROUNDUP(MONTH(Table1[[#This Row],[Order_Date]])/3,0)</f>
        <v>Q3</v>
      </c>
    </row>
    <row r="3362" spans="1:17" x14ac:dyDescent="0.25">
      <c r="A3362" t="s">
        <v>5154</v>
      </c>
      <c r="B3362" t="s">
        <v>3957</v>
      </c>
      <c r="C3362" t="s">
        <v>2325</v>
      </c>
      <c r="D3362" t="s">
        <v>362</v>
      </c>
      <c r="E3362" t="str">
        <f>_xlfn.XLOOKUP(Table1[[#This Row],[Product_ID]],[1]!Table1[Product_ID],[1]!Table1[Product_Name])</f>
        <v>Clothing Product 25</v>
      </c>
      <c r="F3362" t="str">
        <f>_xlfn.XLOOKUP(Table1[[#This Row],[Product_ID]],[1]!Table1[Product_ID],[1]!Table1[Category])</f>
        <v>Clothing</v>
      </c>
      <c r="G3362">
        <f>_xlfn.XLOOKUP(Table1[[#This Row],[Product_ID]],[1]!Table1[Product_ID],[1]!Table1[Unit_Price])</f>
        <v>696</v>
      </c>
      <c r="H3362">
        <f>_xlfn.XLOOKUP(Table1[[#This Row],[Product_ID]],[1]!Table1[Product_ID],[1]!Table1[Cost])</f>
        <v>348</v>
      </c>
      <c r="I3362">
        <v>3</v>
      </c>
      <c r="J3362">
        <v>15</v>
      </c>
      <c r="K3362">
        <f>Table1[[#This Row],[Quantity]]*Table1[[#This Row],[Unit_Price]]</f>
        <v>2088</v>
      </c>
      <c r="L3362">
        <f>Table1[[#This Row],[Quantity]]*Table1[[#This Row],[Cost]]</f>
        <v>1044</v>
      </c>
      <c r="M3362">
        <f>Table1[[#This Row],[Sales]]-Table1[[#This Row],[Total_Cost]]</f>
        <v>1044</v>
      </c>
      <c r="N3362" s="1">
        <f>Table1[[#This Row],[Profit]]/Table1[[#This Row],[Sales]]</f>
        <v>0.5</v>
      </c>
      <c r="O3362" t="str">
        <f>TEXT(Table1[[#This Row],[Order_Date]],"mmmm")</f>
        <v>July</v>
      </c>
      <c r="P3362">
        <f>YEAR(Table1[[#This Row],[Order_Date]])</f>
        <v>2024</v>
      </c>
      <c r="Q3362" t="str">
        <f>"Q"&amp;ROUNDUP(MONTH(Table1[[#This Row],[Order_Date]])/3,0)</f>
        <v>Q3</v>
      </c>
    </row>
    <row r="3363" spans="1:17" x14ac:dyDescent="0.25">
      <c r="A3363" t="s">
        <v>5155</v>
      </c>
      <c r="B3363" t="s">
        <v>979</v>
      </c>
      <c r="C3363" t="s">
        <v>142</v>
      </c>
      <c r="D3363" t="s">
        <v>394</v>
      </c>
      <c r="E3363" t="str">
        <f>_xlfn.XLOOKUP(Table1[[#This Row],[Product_ID]],[1]!Table1[Product_ID],[1]!Table1[Product_Name])</f>
        <v>Electronics Product 45</v>
      </c>
      <c r="F3363" t="str">
        <f>_xlfn.XLOOKUP(Table1[[#This Row],[Product_ID]],[1]!Table1[Product_ID],[1]!Table1[Category])</f>
        <v>Electronics</v>
      </c>
      <c r="G3363">
        <f>_xlfn.XLOOKUP(Table1[[#This Row],[Product_ID]],[1]!Table1[Product_ID],[1]!Table1[Unit_Price])</f>
        <v>31300</v>
      </c>
      <c r="H3363">
        <f>_xlfn.XLOOKUP(Table1[[#This Row],[Product_ID]],[1]!Table1[Product_ID],[1]!Table1[Cost])</f>
        <v>18780</v>
      </c>
      <c r="I3363">
        <v>2</v>
      </c>
      <c r="J3363">
        <v>15</v>
      </c>
      <c r="K3363">
        <f>Table1[[#This Row],[Quantity]]*Table1[[#This Row],[Unit_Price]]</f>
        <v>62600</v>
      </c>
      <c r="L3363">
        <f>Table1[[#This Row],[Quantity]]*Table1[[#This Row],[Cost]]</f>
        <v>37560</v>
      </c>
      <c r="M3363">
        <f>Table1[[#This Row],[Sales]]-Table1[[#This Row],[Total_Cost]]</f>
        <v>25040</v>
      </c>
      <c r="N3363" s="1">
        <f>Table1[[#This Row],[Profit]]/Table1[[#This Row],[Sales]]</f>
        <v>0.4</v>
      </c>
      <c r="O3363" t="str">
        <f>TEXT(Table1[[#This Row],[Order_Date]],"mmmm")</f>
        <v>May</v>
      </c>
      <c r="P3363">
        <f>YEAR(Table1[[#This Row],[Order_Date]])</f>
        <v>2025</v>
      </c>
      <c r="Q3363" t="str">
        <f>"Q"&amp;ROUNDUP(MONTH(Table1[[#This Row],[Order_Date]])/3,0)</f>
        <v>Q2</v>
      </c>
    </row>
    <row r="3364" spans="1:17" x14ac:dyDescent="0.25">
      <c r="A3364" t="s">
        <v>5156</v>
      </c>
      <c r="B3364" t="s">
        <v>2006</v>
      </c>
      <c r="C3364" t="s">
        <v>3572</v>
      </c>
      <c r="D3364" t="s">
        <v>385</v>
      </c>
      <c r="E3364" t="str">
        <f>_xlfn.XLOOKUP(Table1[[#This Row],[Product_ID]],[1]!Table1[Product_ID],[1]!Table1[Product_Name])</f>
        <v>Sports Product 54</v>
      </c>
      <c r="F3364" t="str">
        <f>_xlfn.XLOOKUP(Table1[[#This Row],[Product_ID]],[1]!Table1[Product_ID],[1]!Table1[Category])</f>
        <v>Sports</v>
      </c>
      <c r="G3364">
        <f>_xlfn.XLOOKUP(Table1[[#This Row],[Product_ID]],[1]!Table1[Product_ID],[1]!Table1[Unit_Price])</f>
        <v>611</v>
      </c>
      <c r="H3364">
        <f>_xlfn.XLOOKUP(Table1[[#This Row],[Product_ID]],[1]!Table1[Product_ID],[1]!Table1[Cost])</f>
        <v>427.7</v>
      </c>
      <c r="I3364">
        <v>4</v>
      </c>
      <c r="J3364">
        <v>20</v>
      </c>
      <c r="K3364">
        <f>Table1[[#This Row],[Quantity]]*Table1[[#This Row],[Unit_Price]]</f>
        <v>2444</v>
      </c>
      <c r="L3364">
        <f>Table1[[#This Row],[Quantity]]*Table1[[#This Row],[Cost]]</f>
        <v>1710.8</v>
      </c>
      <c r="M3364">
        <f>Table1[[#This Row],[Sales]]-Table1[[#This Row],[Total_Cost]]</f>
        <v>733.2</v>
      </c>
      <c r="N3364" s="1">
        <f>Table1[[#This Row],[Profit]]/Table1[[#This Row],[Sales]]</f>
        <v>0.30000000000000004</v>
      </c>
      <c r="O3364" t="str">
        <f>TEXT(Table1[[#This Row],[Order_Date]],"mmmm")</f>
        <v>October</v>
      </c>
      <c r="P3364">
        <f>YEAR(Table1[[#This Row],[Order_Date]])</f>
        <v>2025</v>
      </c>
      <c r="Q3364" t="str">
        <f>"Q"&amp;ROUNDUP(MONTH(Table1[[#This Row],[Order_Date]])/3,0)</f>
        <v>Q4</v>
      </c>
    </row>
    <row r="3365" spans="1:17" x14ac:dyDescent="0.25">
      <c r="A3365" t="s">
        <v>5157</v>
      </c>
      <c r="B3365" t="s">
        <v>653</v>
      </c>
      <c r="C3365" t="s">
        <v>3924</v>
      </c>
      <c r="D3365" t="s">
        <v>822</v>
      </c>
      <c r="E3365" t="str">
        <f>_xlfn.XLOOKUP(Table1[[#This Row],[Product_ID]],[1]!Table1[Product_ID],[1]!Table1[Product_Name])</f>
        <v>Electronics Product 31</v>
      </c>
      <c r="F3365" t="str">
        <f>_xlfn.XLOOKUP(Table1[[#This Row],[Product_ID]],[1]!Table1[Product_ID],[1]!Table1[Category])</f>
        <v>Electronics</v>
      </c>
      <c r="G3365">
        <f>_xlfn.XLOOKUP(Table1[[#This Row],[Product_ID]],[1]!Table1[Product_ID],[1]!Table1[Unit_Price])</f>
        <v>34152</v>
      </c>
      <c r="H3365">
        <f>_xlfn.XLOOKUP(Table1[[#This Row],[Product_ID]],[1]!Table1[Product_ID],[1]!Table1[Cost])</f>
        <v>23906.400000000001</v>
      </c>
      <c r="I3365">
        <v>2</v>
      </c>
      <c r="J3365">
        <v>15</v>
      </c>
      <c r="K3365">
        <f>Table1[[#This Row],[Quantity]]*Table1[[#This Row],[Unit_Price]]</f>
        <v>68304</v>
      </c>
      <c r="L3365">
        <f>Table1[[#This Row],[Quantity]]*Table1[[#This Row],[Cost]]</f>
        <v>47812.800000000003</v>
      </c>
      <c r="M3365">
        <f>Table1[[#This Row],[Sales]]-Table1[[#This Row],[Total_Cost]]</f>
        <v>20491.199999999997</v>
      </c>
      <c r="N3365" s="1">
        <f>Table1[[#This Row],[Profit]]/Table1[[#This Row],[Sales]]</f>
        <v>0.29999999999999993</v>
      </c>
      <c r="O3365" t="str">
        <f>TEXT(Table1[[#This Row],[Order_Date]],"mmmm")</f>
        <v>March</v>
      </c>
      <c r="P3365">
        <f>YEAR(Table1[[#This Row],[Order_Date]])</f>
        <v>2025</v>
      </c>
      <c r="Q3365" t="str">
        <f>"Q"&amp;ROUNDUP(MONTH(Table1[[#This Row],[Order_Date]])/3,0)</f>
        <v>Q1</v>
      </c>
    </row>
    <row r="3366" spans="1:17" x14ac:dyDescent="0.25">
      <c r="A3366" t="s">
        <v>5158</v>
      </c>
      <c r="B3366" t="s">
        <v>117</v>
      </c>
      <c r="C3366" t="s">
        <v>58</v>
      </c>
      <c r="D3366" t="s">
        <v>1034</v>
      </c>
      <c r="E3366" t="str">
        <f>_xlfn.XLOOKUP(Table1[[#This Row],[Product_ID]],[1]!Table1[Product_ID],[1]!Table1[Product_Name])</f>
        <v>Electronics Product 36</v>
      </c>
      <c r="F3366" t="str">
        <f>_xlfn.XLOOKUP(Table1[[#This Row],[Product_ID]],[1]!Table1[Product_ID],[1]!Table1[Category])</f>
        <v>Electronics</v>
      </c>
      <c r="G3366">
        <f>_xlfn.XLOOKUP(Table1[[#This Row],[Product_ID]],[1]!Table1[Product_ID],[1]!Table1[Unit_Price])</f>
        <v>3046</v>
      </c>
      <c r="H3366">
        <f>_xlfn.XLOOKUP(Table1[[#This Row],[Product_ID]],[1]!Table1[Product_ID],[1]!Table1[Cost])</f>
        <v>1827.6</v>
      </c>
      <c r="I3366">
        <v>4</v>
      </c>
      <c r="J3366">
        <v>5</v>
      </c>
      <c r="K3366">
        <f>Table1[[#This Row],[Quantity]]*Table1[[#This Row],[Unit_Price]]</f>
        <v>12184</v>
      </c>
      <c r="L3366">
        <f>Table1[[#This Row],[Quantity]]*Table1[[#This Row],[Cost]]</f>
        <v>7310.4</v>
      </c>
      <c r="M3366">
        <f>Table1[[#This Row],[Sales]]-Table1[[#This Row],[Total_Cost]]</f>
        <v>4873.6000000000004</v>
      </c>
      <c r="N3366" s="1">
        <f>Table1[[#This Row],[Profit]]/Table1[[#This Row],[Sales]]</f>
        <v>0.4</v>
      </c>
      <c r="O3366" t="str">
        <f>TEXT(Table1[[#This Row],[Order_Date]],"mmmm")</f>
        <v>July</v>
      </c>
      <c r="P3366">
        <f>YEAR(Table1[[#This Row],[Order_Date]])</f>
        <v>2025</v>
      </c>
      <c r="Q3366" t="str">
        <f>"Q"&amp;ROUNDUP(MONTH(Table1[[#This Row],[Order_Date]])/3,0)</f>
        <v>Q3</v>
      </c>
    </row>
    <row r="3367" spans="1:17" x14ac:dyDescent="0.25">
      <c r="A3367" t="s">
        <v>5159</v>
      </c>
      <c r="B3367" t="s">
        <v>1093</v>
      </c>
      <c r="C3367" t="s">
        <v>4121</v>
      </c>
      <c r="D3367" t="s">
        <v>1526</v>
      </c>
      <c r="E3367" t="str">
        <f>_xlfn.XLOOKUP(Table1[[#This Row],[Product_ID]],[1]!Table1[Product_ID],[1]!Table1[Product_Name])</f>
        <v>Electronics Product 6</v>
      </c>
      <c r="F3367" t="str">
        <f>_xlfn.XLOOKUP(Table1[[#This Row],[Product_ID]],[1]!Table1[Product_ID],[1]!Table1[Category])</f>
        <v>Electronics</v>
      </c>
      <c r="G3367">
        <f>_xlfn.XLOOKUP(Table1[[#This Row],[Product_ID]],[1]!Table1[Product_ID],[1]!Table1[Unit_Price])</f>
        <v>18855</v>
      </c>
      <c r="H3367">
        <f>_xlfn.XLOOKUP(Table1[[#This Row],[Product_ID]],[1]!Table1[Product_ID],[1]!Table1[Cost])</f>
        <v>9427.5</v>
      </c>
      <c r="I3367">
        <v>1</v>
      </c>
      <c r="J3367">
        <v>10</v>
      </c>
      <c r="K3367">
        <f>Table1[[#This Row],[Quantity]]*Table1[[#This Row],[Unit_Price]]</f>
        <v>18855</v>
      </c>
      <c r="L3367">
        <f>Table1[[#This Row],[Quantity]]*Table1[[#This Row],[Cost]]</f>
        <v>9427.5</v>
      </c>
      <c r="M3367">
        <f>Table1[[#This Row],[Sales]]-Table1[[#This Row],[Total_Cost]]</f>
        <v>9427.5</v>
      </c>
      <c r="N3367" s="1">
        <f>Table1[[#This Row],[Profit]]/Table1[[#This Row],[Sales]]</f>
        <v>0.5</v>
      </c>
      <c r="O3367" t="str">
        <f>TEXT(Table1[[#This Row],[Order_Date]],"mmmm")</f>
        <v>September</v>
      </c>
      <c r="P3367">
        <f>YEAR(Table1[[#This Row],[Order_Date]])</f>
        <v>2024</v>
      </c>
      <c r="Q3367" t="str">
        <f>"Q"&amp;ROUNDUP(MONTH(Table1[[#This Row],[Order_Date]])/3,0)</f>
        <v>Q3</v>
      </c>
    </row>
    <row r="3368" spans="1:17" x14ac:dyDescent="0.25">
      <c r="A3368" t="s">
        <v>5160</v>
      </c>
      <c r="B3368" t="s">
        <v>1457</v>
      </c>
      <c r="C3368" t="s">
        <v>284</v>
      </c>
      <c r="D3368" t="s">
        <v>195</v>
      </c>
      <c r="E3368" t="str">
        <f>_xlfn.XLOOKUP(Table1[[#This Row],[Product_ID]],[1]!Table1[Product_ID],[1]!Table1[Product_Name])</f>
        <v>Electronics Product 57</v>
      </c>
      <c r="F3368" t="str">
        <f>_xlfn.XLOOKUP(Table1[[#This Row],[Product_ID]],[1]!Table1[Product_ID],[1]!Table1[Category])</f>
        <v>Electronics</v>
      </c>
      <c r="G3368">
        <f>_xlfn.XLOOKUP(Table1[[#This Row],[Product_ID]],[1]!Table1[Product_ID],[1]!Table1[Unit_Price])</f>
        <v>26846</v>
      </c>
      <c r="H3368">
        <f>_xlfn.XLOOKUP(Table1[[#This Row],[Product_ID]],[1]!Table1[Product_ID],[1]!Table1[Cost])</f>
        <v>16107.6</v>
      </c>
      <c r="I3368">
        <v>5</v>
      </c>
      <c r="J3368">
        <v>0</v>
      </c>
      <c r="K3368">
        <f>Table1[[#This Row],[Quantity]]*Table1[[#This Row],[Unit_Price]]</f>
        <v>134230</v>
      </c>
      <c r="L3368">
        <f>Table1[[#This Row],[Quantity]]*Table1[[#This Row],[Cost]]</f>
        <v>80538</v>
      </c>
      <c r="M3368">
        <f>Table1[[#This Row],[Sales]]-Table1[[#This Row],[Total_Cost]]</f>
        <v>53692</v>
      </c>
      <c r="N3368" s="1">
        <f>Table1[[#This Row],[Profit]]/Table1[[#This Row],[Sales]]</f>
        <v>0.4</v>
      </c>
      <c r="O3368" t="str">
        <f>TEXT(Table1[[#This Row],[Order_Date]],"mmmm")</f>
        <v>August</v>
      </c>
      <c r="P3368">
        <f>YEAR(Table1[[#This Row],[Order_Date]])</f>
        <v>2025</v>
      </c>
      <c r="Q3368" t="str">
        <f>"Q"&amp;ROUNDUP(MONTH(Table1[[#This Row],[Order_Date]])/3,0)</f>
        <v>Q3</v>
      </c>
    </row>
    <row r="3369" spans="1:17" x14ac:dyDescent="0.25">
      <c r="A3369" t="s">
        <v>5161</v>
      </c>
      <c r="B3369" t="s">
        <v>990</v>
      </c>
      <c r="C3369" t="s">
        <v>1943</v>
      </c>
      <c r="D3369" t="s">
        <v>471</v>
      </c>
      <c r="E3369" t="str">
        <f>_xlfn.XLOOKUP(Table1[[#This Row],[Product_ID]],[1]!Table1[Product_ID],[1]!Table1[Product_Name])</f>
        <v>Sports Product 66</v>
      </c>
      <c r="F3369" t="str">
        <f>_xlfn.XLOOKUP(Table1[[#This Row],[Product_ID]],[1]!Table1[Product_ID],[1]!Table1[Category])</f>
        <v>Sports</v>
      </c>
      <c r="G3369">
        <f>_xlfn.XLOOKUP(Table1[[#This Row],[Product_ID]],[1]!Table1[Product_ID],[1]!Table1[Unit_Price])</f>
        <v>4711</v>
      </c>
      <c r="H3369">
        <f>_xlfn.XLOOKUP(Table1[[#This Row],[Product_ID]],[1]!Table1[Product_ID],[1]!Table1[Cost])</f>
        <v>2826.6</v>
      </c>
      <c r="I3369">
        <v>5</v>
      </c>
      <c r="J3369">
        <v>20</v>
      </c>
      <c r="K3369">
        <f>Table1[[#This Row],[Quantity]]*Table1[[#This Row],[Unit_Price]]</f>
        <v>23555</v>
      </c>
      <c r="L3369">
        <f>Table1[[#This Row],[Quantity]]*Table1[[#This Row],[Cost]]</f>
        <v>14133</v>
      </c>
      <c r="M3369">
        <f>Table1[[#This Row],[Sales]]-Table1[[#This Row],[Total_Cost]]</f>
        <v>9422</v>
      </c>
      <c r="N3369" s="1">
        <f>Table1[[#This Row],[Profit]]/Table1[[#This Row],[Sales]]</f>
        <v>0.4</v>
      </c>
      <c r="O3369" t="str">
        <f>TEXT(Table1[[#This Row],[Order_Date]],"mmmm")</f>
        <v>April</v>
      </c>
      <c r="P3369">
        <f>YEAR(Table1[[#This Row],[Order_Date]])</f>
        <v>2024</v>
      </c>
      <c r="Q3369" t="str">
        <f>"Q"&amp;ROUNDUP(MONTH(Table1[[#This Row],[Order_Date]])/3,0)</f>
        <v>Q2</v>
      </c>
    </row>
    <row r="3370" spans="1:17" x14ac:dyDescent="0.25">
      <c r="A3370" t="s">
        <v>5162</v>
      </c>
      <c r="B3370" t="s">
        <v>302</v>
      </c>
      <c r="C3370" t="s">
        <v>3322</v>
      </c>
      <c r="D3370" t="s">
        <v>223</v>
      </c>
      <c r="E3370" t="str">
        <f>_xlfn.XLOOKUP(Table1[[#This Row],[Product_ID]],[1]!Table1[Product_ID],[1]!Table1[Product_Name])</f>
        <v>Clothing Product 48</v>
      </c>
      <c r="F3370" t="str">
        <f>_xlfn.XLOOKUP(Table1[[#This Row],[Product_ID]],[1]!Table1[Product_ID],[1]!Table1[Category])</f>
        <v>Clothing</v>
      </c>
      <c r="G3370">
        <f>_xlfn.XLOOKUP(Table1[[#This Row],[Product_ID]],[1]!Table1[Product_ID],[1]!Table1[Unit_Price])</f>
        <v>2190</v>
      </c>
      <c r="H3370">
        <f>_xlfn.XLOOKUP(Table1[[#This Row],[Product_ID]],[1]!Table1[Product_ID],[1]!Table1[Cost])</f>
        <v>1095</v>
      </c>
      <c r="I3370">
        <v>1</v>
      </c>
      <c r="J3370">
        <v>10</v>
      </c>
      <c r="K3370">
        <f>Table1[[#This Row],[Quantity]]*Table1[[#This Row],[Unit_Price]]</f>
        <v>2190</v>
      </c>
      <c r="L3370">
        <f>Table1[[#This Row],[Quantity]]*Table1[[#This Row],[Cost]]</f>
        <v>1095</v>
      </c>
      <c r="M3370">
        <f>Table1[[#This Row],[Sales]]-Table1[[#This Row],[Total_Cost]]</f>
        <v>1095</v>
      </c>
      <c r="N3370" s="1">
        <f>Table1[[#This Row],[Profit]]/Table1[[#This Row],[Sales]]</f>
        <v>0.5</v>
      </c>
      <c r="O3370" t="str">
        <f>TEXT(Table1[[#This Row],[Order_Date]],"mmmm")</f>
        <v>December</v>
      </c>
      <c r="P3370">
        <f>YEAR(Table1[[#This Row],[Order_Date]])</f>
        <v>2025</v>
      </c>
      <c r="Q3370" t="str">
        <f>"Q"&amp;ROUNDUP(MONTH(Table1[[#This Row],[Order_Date]])/3,0)</f>
        <v>Q4</v>
      </c>
    </row>
    <row r="3371" spans="1:17" x14ac:dyDescent="0.25">
      <c r="A3371" t="s">
        <v>5163</v>
      </c>
      <c r="B3371" t="s">
        <v>1552</v>
      </c>
      <c r="C3371" t="s">
        <v>2630</v>
      </c>
      <c r="D3371" t="s">
        <v>9</v>
      </c>
      <c r="E3371" t="str">
        <f>_xlfn.XLOOKUP(Table1[[#This Row],[Product_ID]],[1]!Table1[Product_ID],[1]!Table1[Product_Name])</f>
        <v>Home &amp; Kitchen Product 10</v>
      </c>
      <c r="F3371" t="str">
        <f>_xlfn.XLOOKUP(Table1[[#This Row],[Product_ID]],[1]!Table1[Product_ID],[1]!Table1[Category])</f>
        <v>Home &amp; Kitchen</v>
      </c>
      <c r="G3371">
        <f>_xlfn.XLOOKUP(Table1[[#This Row],[Product_ID]],[1]!Table1[Product_ID],[1]!Table1[Unit_Price])</f>
        <v>10936</v>
      </c>
      <c r="H3371">
        <f>_xlfn.XLOOKUP(Table1[[#This Row],[Product_ID]],[1]!Table1[Product_ID],[1]!Table1[Cost])</f>
        <v>6561.6</v>
      </c>
      <c r="I3371">
        <v>5</v>
      </c>
      <c r="J3371">
        <v>10</v>
      </c>
      <c r="K3371">
        <f>Table1[[#This Row],[Quantity]]*Table1[[#This Row],[Unit_Price]]</f>
        <v>54680</v>
      </c>
      <c r="L3371">
        <f>Table1[[#This Row],[Quantity]]*Table1[[#This Row],[Cost]]</f>
        <v>32808</v>
      </c>
      <c r="M3371">
        <f>Table1[[#This Row],[Sales]]-Table1[[#This Row],[Total_Cost]]</f>
        <v>21872</v>
      </c>
      <c r="N3371" s="1">
        <f>Table1[[#This Row],[Profit]]/Table1[[#This Row],[Sales]]</f>
        <v>0.4</v>
      </c>
      <c r="O3371" t="str">
        <f>TEXT(Table1[[#This Row],[Order_Date]],"mmmm")</f>
        <v>November</v>
      </c>
      <c r="P3371">
        <f>YEAR(Table1[[#This Row],[Order_Date]])</f>
        <v>2024</v>
      </c>
      <c r="Q3371" t="str">
        <f>"Q"&amp;ROUNDUP(MONTH(Table1[[#This Row],[Order_Date]])/3,0)</f>
        <v>Q4</v>
      </c>
    </row>
    <row r="3372" spans="1:17" x14ac:dyDescent="0.25">
      <c r="A3372" t="s">
        <v>5164</v>
      </c>
      <c r="B3372" t="s">
        <v>413</v>
      </c>
      <c r="C3372" t="s">
        <v>1283</v>
      </c>
      <c r="D3372" t="s">
        <v>663</v>
      </c>
      <c r="E3372" t="str">
        <f>_xlfn.XLOOKUP(Table1[[#This Row],[Product_ID]],[1]!Table1[Product_ID],[1]!Table1[Product_Name])</f>
        <v>Electronics Product 34</v>
      </c>
      <c r="F3372" t="str">
        <f>_xlfn.XLOOKUP(Table1[[#This Row],[Product_ID]],[1]!Table1[Product_ID],[1]!Table1[Category])</f>
        <v>Electronics</v>
      </c>
      <c r="G3372">
        <f>_xlfn.XLOOKUP(Table1[[#This Row],[Product_ID]],[1]!Table1[Product_ID],[1]!Table1[Unit_Price])</f>
        <v>4860</v>
      </c>
      <c r="H3372">
        <f>_xlfn.XLOOKUP(Table1[[#This Row],[Product_ID]],[1]!Table1[Product_ID],[1]!Table1[Cost])</f>
        <v>2430</v>
      </c>
      <c r="I3372">
        <v>2</v>
      </c>
      <c r="J3372">
        <v>0</v>
      </c>
      <c r="K3372">
        <f>Table1[[#This Row],[Quantity]]*Table1[[#This Row],[Unit_Price]]</f>
        <v>9720</v>
      </c>
      <c r="L3372">
        <f>Table1[[#This Row],[Quantity]]*Table1[[#This Row],[Cost]]</f>
        <v>4860</v>
      </c>
      <c r="M3372">
        <f>Table1[[#This Row],[Sales]]-Table1[[#This Row],[Total_Cost]]</f>
        <v>4860</v>
      </c>
      <c r="N3372" s="1">
        <f>Table1[[#This Row],[Profit]]/Table1[[#This Row],[Sales]]</f>
        <v>0.5</v>
      </c>
      <c r="O3372" t="str">
        <f>TEXT(Table1[[#This Row],[Order_Date]],"mmmm")</f>
        <v>September</v>
      </c>
      <c r="P3372">
        <f>YEAR(Table1[[#This Row],[Order_Date]])</f>
        <v>2024</v>
      </c>
      <c r="Q3372" t="str">
        <f>"Q"&amp;ROUNDUP(MONTH(Table1[[#This Row],[Order_Date]])/3,0)</f>
        <v>Q3</v>
      </c>
    </row>
    <row r="3373" spans="1:17" x14ac:dyDescent="0.25">
      <c r="A3373" t="s">
        <v>5165</v>
      </c>
      <c r="B3373" t="s">
        <v>43</v>
      </c>
      <c r="C3373" t="s">
        <v>1627</v>
      </c>
      <c r="D3373" t="s">
        <v>638</v>
      </c>
      <c r="E3373" t="str">
        <f>_xlfn.XLOOKUP(Table1[[#This Row],[Product_ID]],[1]!Table1[Product_ID],[1]!Table1[Product_Name])</f>
        <v>Sports Product 70</v>
      </c>
      <c r="F3373" t="str">
        <f>_xlfn.XLOOKUP(Table1[[#This Row],[Product_ID]],[1]!Table1[Product_ID],[1]!Table1[Category])</f>
        <v>Sports</v>
      </c>
      <c r="G3373">
        <f>_xlfn.XLOOKUP(Table1[[#This Row],[Product_ID]],[1]!Table1[Product_ID],[1]!Table1[Unit_Price])</f>
        <v>583</v>
      </c>
      <c r="H3373">
        <f>_xlfn.XLOOKUP(Table1[[#This Row],[Product_ID]],[1]!Table1[Product_ID],[1]!Table1[Cost])</f>
        <v>349.8</v>
      </c>
      <c r="I3373">
        <v>1</v>
      </c>
      <c r="J3373">
        <v>15</v>
      </c>
      <c r="K3373">
        <f>Table1[[#This Row],[Quantity]]*Table1[[#This Row],[Unit_Price]]</f>
        <v>583</v>
      </c>
      <c r="L3373">
        <f>Table1[[#This Row],[Quantity]]*Table1[[#This Row],[Cost]]</f>
        <v>349.8</v>
      </c>
      <c r="M3373">
        <f>Table1[[#This Row],[Sales]]-Table1[[#This Row],[Total_Cost]]</f>
        <v>233.2</v>
      </c>
      <c r="N3373" s="1">
        <f>Table1[[#This Row],[Profit]]/Table1[[#This Row],[Sales]]</f>
        <v>0.39999999999999997</v>
      </c>
      <c r="O3373" t="str">
        <f>TEXT(Table1[[#This Row],[Order_Date]],"mmmm")</f>
        <v>December</v>
      </c>
      <c r="P3373">
        <f>YEAR(Table1[[#This Row],[Order_Date]])</f>
        <v>2024</v>
      </c>
      <c r="Q3373" t="str">
        <f>"Q"&amp;ROUNDUP(MONTH(Table1[[#This Row],[Order_Date]])/3,0)</f>
        <v>Q4</v>
      </c>
    </row>
    <row r="3374" spans="1:17" x14ac:dyDescent="0.25">
      <c r="A3374" t="s">
        <v>5166</v>
      </c>
      <c r="B3374" t="s">
        <v>1008</v>
      </c>
      <c r="C3374" t="s">
        <v>1155</v>
      </c>
      <c r="D3374" t="s">
        <v>189</v>
      </c>
      <c r="E3374" t="str">
        <f>_xlfn.XLOOKUP(Table1[[#This Row],[Product_ID]],[1]!Table1[Product_ID],[1]!Table1[Product_Name])</f>
        <v>Home &amp; Kitchen Product 79</v>
      </c>
      <c r="F3374" t="str">
        <f>_xlfn.XLOOKUP(Table1[[#This Row],[Product_ID]],[1]!Table1[Product_ID],[1]!Table1[Category])</f>
        <v>Home &amp; Kitchen</v>
      </c>
      <c r="G3374">
        <f>_xlfn.XLOOKUP(Table1[[#This Row],[Product_ID]],[1]!Table1[Product_ID],[1]!Table1[Unit_Price])</f>
        <v>10900</v>
      </c>
      <c r="H3374">
        <f>_xlfn.XLOOKUP(Table1[[#This Row],[Product_ID]],[1]!Table1[Product_ID],[1]!Table1[Cost])</f>
        <v>5450</v>
      </c>
      <c r="I3374">
        <v>3</v>
      </c>
      <c r="J3374">
        <v>15</v>
      </c>
      <c r="K3374">
        <f>Table1[[#This Row],[Quantity]]*Table1[[#This Row],[Unit_Price]]</f>
        <v>32700</v>
      </c>
      <c r="L3374">
        <f>Table1[[#This Row],[Quantity]]*Table1[[#This Row],[Cost]]</f>
        <v>16350</v>
      </c>
      <c r="M3374">
        <f>Table1[[#This Row],[Sales]]-Table1[[#This Row],[Total_Cost]]</f>
        <v>16350</v>
      </c>
      <c r="N3374" s="1">
        <f>Table1[[#This Row],[Profit]]/Table1[[#This Row],[Sales]]</f>
        <v>0.5</v>
      </c>
      <c r="O3374" t="str">
        <f>TEXT(Table1[[#This Row],[Order_Date]],"mmmm")</f>
        <v>May</v>
      </c>
      <c r="P3374">
        <f>YEAR(Table1[[#This Row],[Order_Date]])</f>
        <v>2025</v>
      </c>
      <c r="Q3374" t="str">
        <f>"Q"&amp;ROUNDUP(MONTH(Table1[[#This Row],[Order_Date]])/3,0)</f>
        <v>Q2</v>
      </c>
    </row>
    <row r="3375" spans="1:17" x14ac:dyDescent="0.25">
      <c r="A3375" t="s">
        <v>5167</v>
      </c>
      <c r="B3375" t="s">
        <v>47</v>
      </c>
      <c r="C3375" t="s">
        <v>2439</v>
      </c>
      <c r="D3375" t="s">
        <v>199</v>
      </c>
      <c r="E3375" t="str">
        <f>_xlfn.XLOOKUP(Table1[[#This Row],[Product_ID]],[1]!Table1[Product_ID],[1]!Table1[Product_Name])</f>
        <v>Sports Product 19</v>
      </c>
      <c r="F3375" t="str">
        <f>_xlfn.XLOOKUP(Table1[[#This Row],[Product_ID]],[1]!Table1[Product_ID],[1]!Table1[Category])</f>
        <v>Sports</v>
      </c>
      <c r="G3375">
        <f>_xlfn.XLOOKUP(Table1[[#This Row],[Product_ID]],[1]!Table1[Product_ID],[1]!Table1[Unit_Price])</f>
        <v>11395</v>
      </c>
      <c r="H3375">
        <f>_xlfn.XLOOKUP(Table1[[#This Row],[Product_ID]],[1]!Table1[Product_ID],[1]!Table1[Cost])</f>
        <v>5697.5</v>
      </c>
      <c r="I3375">
        <v>3</v>
      </c>
      <c r="J3375">
        <v>5</v>
      </c>
      <c r="K3375">
        <f>Table1[[#This Row],[Quantity]]*Table1[[#This Row],[Unit_Price]]</f>
        <v>34185</v>
      </c>
      <c r="L3375">
        <f>Table1[[#This Row],[Quantity]]*Table1[[#This Row],[Cost]]</f>
        <v>17092.5</v>
      </c>
      <c r="M3375">
        <f>Table1[[#This Row],[Sales]]-Table1[[#This Row],[Total_Cost]]</f>
        <v>17092.5</v>
      </c>
      <c r="N3375" s="1">
        <f>Table1[[#This Row],[Profit]]/Table1[[#This Row],[Sales]]</f>
        <v>0.5</v>
      </c>
      <c r="O3375" t="str">
        <f>TEXT(Table1[[#This Row],[Order_Date]],"mmmm")</f>
        <v>September</v>
      </c>
      <c r="P3375">
        <f>YEAR(Table1[[#This Row],[Order_Date]])</f>
        <v>2025</v>
      </c>
      <c r="Q3375" t="str">
        <f>"Q"&amp;ROUNDUP(MONTH(Table1[[#This Row],[Order_Date]])/3,0)</f>
        <v>Q3</v>
      </c>
    </row>
    <row r="3376" spans="1:17" x14ac:dyDescent="0.25">
      <c r="A3376" t="s">
        <v>5168</v>
      </c>
      <c r="B3376" t="s">
        <v>845</v>
      </c>
      <c r="C3376" t="s">
        <v>3909</v>
      </c>
      <c r="D3376" t="s">
        <v>465</v>
      </c>
      <c r="E3376" t="str">
        <f>_xlfn.XLOOKUP(Table1[[#This Row],[Product_ID]],[1]!Table1[Product_ID],[1]!Table1[Product_Name])</f>
        <v>Beauty Product 71</v>
      </c>
      <c r="F3376" t="str">
        <f>_xlfn.XLOOKUP(Table1[[#This Row],[Product_ID]],[1]!Table1[Product_ID],[1]!Table1[Category])</f>
        <v>Beauty</v>
      </c>
      <c r="G3376">
        <f>_xlfn.XLOOKUP(Table1[[#This Row],[Product_ID]],[1]!Table1[Product_ID],[1]!Table1[Unit_Price])</f>
        <v>487</v>
      </c>
      <c r="H3376">
        <f>_xlfn.XLOOKUP(Table1[[#This Row],[Product_ID]],[1]!Table1[Product_ID],[1]!Table1[Cost])</f>
        <v>243.5</v>
      </c>
      <c r="I3376">
        <v>3</v>
      </c>
      <c r="J3376">
        <v>20</v>
      </c>
      <c r="K3376">
        <f>Table1[[#This Row],[Quantity]]*Table1[[#This Row],[Unit_Price]]</f>
        <v>1461</v>
      </c>
      <c r="L3376">
        <f>Table1[[#This Row],[Quantity]]*Table1[[#This Row],[Cost]]</f>
        <v>730.5</v>
      </c>
      <c r="M3376">
        <f>Table1[[#This Row],[Sales]]-Table1[[#This Row],[Total_Cost]]</f>
        <v>730.5</v>
      </c>
      <c r="N3376" s="1">
        <f>Table1[[#This Row],[Profit]]/Table1[[#This Row],[Sales]]</f>
        <v>0.5</v>
      </c>
      <c r="O3376" t="str">
        <f>TEXT(Table1[[#This Row],[Order_Date]],"mmmm")</f>
        <v>September</v>
      </c>
      <c r="P3376">
        <f>YEAR(Table1[[#This Row],[Order_Date]])</f>
        <v>2024</v>
      </c>
      <c r="Q3376" t="str">
        <f>"Q"&amp;ROUNDUP(MONTH(Table1[[#This Row],[Order_Date]])/3,0)</f>
        <v>Q3</v>
      </c>
    </row>
    <row r="3377" spans="1:17" x14ac:dyDescent="0.25">
      <c r="A3377" t="s">
        <v>5169</v>
      </c>
      <c r="B3377" t="s">
        <v>3048</v>
      </c>
      <c r="C3377" t="s">
        <v>1606</v>
      </c>
      <c r="D3377" t="s">
        <v>461</v>
      </c>
      <c r="E3377" t="str">
        <f>_xlfn.XLOOKUP(Table1[[#This Row],[Product_ID]],[1]!Table1[Product_ID],[1]!Table1[Product_Name])</f>
        <v>Beauty Product 13</v>
      </c>
      <c r="F3377" t="str">
        <f>_xlfn.XLOOKUP(Table1[[#This Row],[Product_ID]],[1]!Table1[Product_ID],[1]!Table1[Category])</f>
        <v>Beauty</v>
      </c>
      <c r="G3377">
        <f>_xlfn.XLOOKUP(Table1[[#This Row],[Product_ID]],[1]!Table1[Product_ID],[1]!Table1[Unit_Price])</f>
        <v>639</v>
      </c>
      <c r="H3377">
        <f>_xlfn.XLOOKUP(Table1[[#This Row],[Product_ID]],[1]!Table1[Product_ID],[1]!Table1[Cost])</f>
        <v>319.5</v>
      </c>
      <c r="I3377">
        <v>4</v>
      </c>
      <c r="J3377">
        <v>20</v>
      </c>
      <c r="K3377">
        <f>Table1[[#This Row],[Quantity]]*Table1[[#This Row],[Unit_Price]]</f>
        <v>2556</v>
      </c>
      <c r="L3377">
        <f>Table1[[#This Row],[Quantity]]*Table1[[#This Row],[Cost]]</f>
        <v>1278</v>
      </c>
      <c r="M3377">
        <f>Table1[[#This Row],[Sales]]-Table1[[#This Row],[Total_Cost]]</f>
        <v>1278</v>
      </c>
      <c r="N3377" s="1">
        <f>Table1[[#This Row],[Profit]]/Table1[[#This Row],[Sales]]</f>
        <v>0.5</v>
      </c>
      <c r="O3377" t="str">
        <f>TEXT(Table1[[#This Row],[Order_Date]],"mmmm")</f>
        <v>May</v>
      </c>
      <c r="P3377">
        <f>YEAR(Table1[[#This Row],[Order_Date]])</f>
        <v>2024</v>
      </c>
      <c r="Q3377" t="str">
        <f>"Q"&amp;ROUNDUP(MONTH(Table1[[#This Row],[Order_Date]])/3,0)</f>
        <v>Q2</v>
      </c>
    </row>
    <row r="3378" spans="1:17" x14ac:dyDescent="0.25">
      <c r="A3378" t="s">
        <v>5170</v>
      </c>
      <c r="B3378" t="s">
        <v>1147</v>
      </c>
      <c r="C3378" t="s">
        <v>103</v>
      </c>
      <c r="D3378" t="s">
        <v>189</v>
      </c>
      <c r="E3378" t="str">
        <f>_xlfn.XLOOKUP(Table1[[#This Row],[Product_ID]],[1]!Table1[Product_ID],[1]!Table1[Product_Name])</f>
        <v>Home &amp; Kitchen Product 79</v>
      </c>
      <c r="F3378" t="str">
        <f>_xlfn.XLOOKUP(Table1[[#This Row],[Product_ID]],[1]!Table1[Product_ID],[1]!Table1[Category])</f>
        <v>Home &amp; Kitchen</v>
      </c>
      <c r="G3378">
        <f>_xlfn.XLOOKUP(Table1[[#This Row],[Product_ID]],[1]!Table1[Product_ID],[1]!Table1[Unit_Price])</f>
        <v>10900</v>
      </c>
      <c r="H3378">
        <f>_xlfn.XLOOKUP(Table1[[#This Row],[Product_ID]],[1]!Table1[Product_ID],[1]!Table1[Cost])</f>
        <v>5450</v>
      </c>
      <c r="I3378">
        <v>1</v>
      </c>
      <c r="J3378">
        <v>15</v>
      </c>
      <c r="K3378">
        <f>Table1[[#This Row],[Quantity]]*Table1[[#This Row],[Unit_Price]]</f>
        <v>10900</v>
      </c>
      <c r="L3378">
        <f>Table1[[#This Row],[Quantity]]*Table1[[#This Row],[Cost]]</f>
        <v>5450</v>
      </c>
      <c r="M3378">
        <f>Table1[[#This Row],[Sales]]-Table1[[#This Row],[Total_Cost]]</f>
        <v>5450</v>
      </c>
      <c r="N3378" s="1">
        <f>Table1[[#This Row],[Profit]]/Table1[[#This Row],[Sales]]</f>
        <v>0.5</v>
      </c>
      <c r="O3378" t="str">
        <f>TEXT(Table1[[#This Row],[Order_Date]],"mmmm")</f>
        <v>October</v>
      </c>
      <c r="P3378">
        <f>YEAR(Table1[[#This Row],[Order_Date]])</f>
        <v>2024</v>
      </c>
      <c r="Q3378" t="str">
        <f>"Q"&amp;ROUNDUP(MONTH(Table1[[#This Row],[Order_Date]])/3,0)</f>
        <v>Q4</v>
      </c>
    </row>
    <row r="3379" spans="1:17" x14ac:dyDescent="0.25">
      <c r="A3379" t="s">
        <v>5171</v>
      </c>
      <c r="B3379" t="s">
        <v>2452</v>
      </c>
      <c r="C3379" t="s">
        <v>2593</v>
      </c>
      <c r="D3379" t="s">
        <v>270</v>
      </c>
      <c r="E3379" t="str">
        <f>_xlfn.XLOOKUP(Table1[[#This Row],[Product_ID]],[1]!Table1[Product_ID],[1]!Table1[Product_Name])</f>
        <v>Clothing Product 47</v>
      </c>
      <c r="F3379" t="str">
        <f>_xlfn.XLOOKUP(Table1[[#This Row],[Product_ID]],[1]!Table1[Product_ID],[1]!Table1[Category])</f>
        <v>Clothing</v>
      </c>
      <c r="G3379">
        <f>_xlfn.XLOOKUP(Table1[[#This Row],[Product_ID]],[1]!Table1[Product_ID],[1]!Table1[Unit_Price])</f>
        <v>3146</v>
      </c>
      <c r="H3379">
        <f>_xlfn.XLOOKUP(Table1[[#This Row],[Product_ID]],[1]!Table1[Product_ID],[1]!Table1[Cost])</f>
        <v>1573</v>
      </c>
      <c r="I3379">
        <v>1</v>
      </c>
      <c r="J3379">
        <v>20</v>
      </c>
      <c r="K3379">
        <f>Table1[[#This Row],[Quantity]]*Table1[[#This Row],[Unit_Price]]</f>
        <v>3146</v>
      </c>
      <c r="L3379">
        <f>Table1[[#This Row],[Quantity]]*Table1[[#This Row],[Cost]]</f>
        <v>1573</v>
      </c>
      <c r="M3379">
        <f>Table1[[#This Row],[Sales]]-Table1[[#This Row],[Total_Cost]]</f>
        <v>1573</v>
      </c>
      <c r="N3379" s="1">
        <f>Table1[[#This Row],[Profit]]/Table1[[#This Row],[Sales]]</f>
        <v>0.5</v>
      </c>
      <c r="O3379" t="str">
        <f>TEXT(Table1[[#This Row],[Order_Date]],"mmmm")</f>
        <v>October</v>
      </c>
      <c r="P3379">
        <f>YEAR(Table1[[#This Row],[Order_Date]])</f>
        <v>2024</v>
      </c>
      <c r="Q3379" t="str">
        <f>"Q"&amp;ROUNDUP(MONTH(Table1[[#This Row],[Order_Date]])/3,0)</f>
        <v>Q4</v>
      </c>
    </row>
    <row r="3380" spans="1:17" x14ac:dyDescent="0.25">
      <c r="A3380" t="s">
        <v>5172</v>
      </c>
      <c r="B3380" t="s">
        <v>4008</v>
      </c>
      <c r="C3380" t="s">
        <v>1588</v>
      </c>
      <c r="D3380" t="s">
        <v>29</v>
      </c>
      <c r="E3380" t="str">
        <f>_xlfn.XLOOKUP(Table1[[#This Row],[Product_ID]],[1]!Table1[Product_ID],[1]!Table1[Product_Name])</f>
        <v>Beauty Product 18</v>
      </c>
      <c r="F3380" t="str">
        <f>_xlfn.XLOOKUP(Table1[[#This Row],[Product_ID]],[1]!Table1[Product_ID],[1]!Table1[Category])</f>
        <v>Beauty</v>
      </c>
      <c r="G3380">
        <f>_xlfn.XLOOKUP(Table1[[#This Row],[Product_ID]],[1]!Table1[Product_ID],[1]!Table1[Unit_Price])</f>
        <v>3985</v>
      </c>
      <c r="H3380">
        <f>_xlfn.XLOOKUP(Table1[[#This Row],[Product_ID]],[1]!Table1[Product_ID],[1]!Table1[Cost])</f>
        <v>2789.5</v>
      </c>
      <c r="I3380">
        <v>1</v>
      </c>
      <c r="J3380">
        <v>0</v>
      </c>
      <c r="K3380">
        <f>Table1[[#This Row],[Quantity]]*Table1[[#This Row],[Unit_Price]]</f>
        <v>3985</v>
      </c>
      <c r="L3380">
        <f>Table1[[#This Row],[Quantity]]*Table1[[#This Row],[Cost]]</f>
        <v>2789.5</v>
      </c>
      <c r="M3380">
        <f>Table1[[#This Row],[Sales]]-Table1[[#This Row],[Total_Cost]]</f>
        <v>1195.5</v>
      </c>
      <c r="N3380" s="1">
        <f>Table1[[#This Row],[Profit]]/Table1[[#This Row],[Sales]]</f>
        <v>0.3</v>
      </c>
      <c r="O3380" t="str">
        <f>TEXT(Table1[[#This Row],[Order_Date]],"mmmm")</f>
        <v>May</v>
      </c>
      <c r="P3380">
        <f>YEAR(Table1[[#This Row],[Order_Date]])</f>
        <v>2025</v>
      </c>
      <c r="Q3380" t="str">
        <f>"Q"&amp;ROUNDUP(MONTH(Table1[[#This Row],[Order_Date]])/3,0)</f>
        <v>Q2</v>
      </c>
    </row>
    <row r="3381" spans="1:17" x14ac:dyDescent="0.25">
      <c r="A3381" t="s">
        <v>5173</v>
      </c>
      <c r="B3381" t="s">
        <v>2906</v>
      </c>
      <c r="C3381" t="s">
        <v>538</v>
      </c>
      <c r="D3381" t="s">
        <v>842</v>
      </c>
      <c r="E3381" t="str">
        <f>_xlfn.XLOOKUP(Table1[[#This Row],[Product_ID]],[1]!Table1[Product_ID],[1]!Table1[Product_Name])</f>
        <v>Sports Product 35</v>
      </c>
      <c r="F3381" t="str">
        <f>_xlfn.XLOOKUP(Table1[[#This Row],[Product_ID]],[1]!Table1[Product_ID],[1]!Table1[Category])</f>
        <v>Sports</v>
      </c>
      <c r="G3381">
        <f>_xlfn.XLOOKUP(Table1[[#This Row],[Product_ID]],[1]!Table1[Product_ID],[1]!Table1[Unit_Price])</f>
        <v>3185</v>
      </c>
      <c r="H3381">
        <f>_xlfn.XLOOKUP(Table1[[#This Row],[Product_ID]],[1]!Table1[Product_ID],[1]!Table1[Cost])</f>
        <v>1592.5</v>
      </c>
      <c r="I3381">
        <v>4</v>
      </c>
      <c r="J3381">
        <v>5</v>
      </c>
      <c r="K3381">
        <f>Table1[[#This Row],[Quantity]]*Table1[[#This Row],[Unit_Price]]</f>
        <v>12740</v>
      </c>
      <c r="L3381">
        <f>Table1[[#This Row],[Quantity]]*Table1[[#This Row],[Cost]]</f>
        <v>6370</v>
      </c>
      <c r="M3381">
        <f>Table1[[#This Row],[Sales]]-Table1[[#This Row],[Total_Cost]]</f>
        <v>6370</v>
      </c>
      <c r="N3381" s="1">
        <f>Table1[[#This Row],[Profit]]/Table1[[#This Row],[Sales]]</f>
        <v>0.5</v>
      </c>
      <c r="O3381" t="str">
        <f>TEXT(Table1[[#This Row],[Order_Date]],"mmmm")</f>
        <v>April</v>
      </c>
      <c r="P3381">
        <f>YEAR(Table1[[#This Row],[Order_Date]])</f>
        <v>2025</v>
      </c>
      <c r="Q3381" t="str">
        <f>"Q"&amp;ROUNDUP(MONTH(Table1[[#This Row],[Order_Date]])/3,0)</f>
        <v>Q2</v>
      </c>
    </row>
    <row r="3382" spans="1:17" x14ac:dyDescent="0.25">
      <c r="A3382" t="s">
        <v>5174</v>
      </c>
      <c r="B3382" t="s">
        <v>481</v>
      </c>
      <c r="C3382" t="s">
        <v>1303</v>
      </c>
      <c r="D3382" t="s">
        <v>230</v>
      </c>
      <c r="E3382" t="str">
        <f>_xlfn.XLOOKUP(Table1[[#This Row],[Product_ID]],[1]!Table1[Product_ID],[1]!Table1[Product_Name])</f>
        <v>Beauty Product 16</v>
      </c>
      <c r="F3382" t="str">
        <f>_xlfn.XLOOKUP(Table1[[#This Row],[Product_ID]],[1]!Table1[Product_ID],[1]!Table1[Category])</f>
        <v>Beauty</v>
      </c>
      <c r="G3382">
        <f>_xlfn.XLOOKUP(Table1[[#This Row],[Product_ID]],[1]!Table1[Product_ID],[1]!Table1[Unit_Price])</f>
        <v>1591</v>
      </c>
      <c r="H3382">
        <f>_xlfn.XLOOKUP(Table1[[#This Row],[Product_ID]],[1]!Table1[Product_ID],[1]!Table1[Cost])</f>
        <v>1113.7</v>
      </c>
      <c r="I3382">
        <v>4</v>
      </c>
      <c r="J3382">
        <v>0</v>
      </c>
      <c r="K3382">
        <f>Table1[[#This Row],[Quantity]]*Table1[[#This Row],[Unit_Price]]</f>
        <v>6364</v>
      </c>
      <c r="L3382">
        <f>Table1[[#This Row],[Quantity]]*Table1[[#This Row],[Cost]]</f>
        <v>4454.8</v>
      </c>
      <c r="M3382">
        <f>Table1[[#This Row],[Sales]]-Table1[[#This Row],[Total_Cost]]</f>
        <v>1909.1999999999998</v>
      </c>
      <c r="N3382" s="1">
        <f>Table1[[#This Row],[Profit]]/Table1[[#This Row],[Sales]]</f>
        <v>0.3</v>
      </c>
      <c r="O3382" t="str">
        <f>TEXT(Table1[[#This Row],[Order_Date]],"mmmm")</f>
        <v>July</v>
      </c>
      <c r="P3382">
        <f>YEAR(Table1[[#This Row],[Order_Date]])</f>
        <v>2024</v>
      </c>
      <c r="Q3382" t="str">
        <f>"Q"&amp;ROUNDUP(MONTH(Table1[[#This Row],[Order_Date]])/3,0)</f>
        <v>Q3</v>
      </c>
    </row>
    <row r="3383" spans="1:17" x14ac:dyDescent="0.25">
      <c r="A3383" t="s">
        <v>5175</v>
      </c>
      <c r="B3383" t="s">
        <v>653</v>
      </c>
      <c r="C3383" t="s">
        <v>4531</v>
      </c>
      <c r="D3383" t="s">
        <v>33</v>
      </c>
      <c r="E3383" t="str">
        <f>_xlfn.XLOOKUP(Table1[[#This Row],[Product_ID]],[1]!Table1[Product_ID],[1]!Table1[Product_Name])</f>
        <v>Sports Product 88</v>
      </c>
      <c r="F3383" t="str">
        <f>_xlfn.XLOOKUP(Table1[[#This Row],[Product_ID]],[1]!Table1[Product_ID],[1]!Table1[Category])</f>
        <v>Sports</v>
      </c>
      <c r="G3383">
        <f>_xlfn.XLOOKUP(Table1[[#This Row],[Product_ID]],[1]!Table1[Product_ID],[1]!Table1[Unit_Price])</f>
        <v>11542</v>
      </c>
      <c r="H3383">
        <f>_xlfn.XLOOKUP(Table1[[#This Row],[Product_ID]],[1]!Table1[Product_ID],[1]!Table1[Cost])</f>
        <v>6925.2</v>
      </c>
      <c r="I3383">
        <v>1</v>
      </c>
      <c r="J3383">
        <v>10</v>
      </c>
      <c r="K3383">
        <f>Table1[[#This Row],[Quantity]]*Table1[[#This Row],[Unit_Price]]</f>
        <v>11542</v>
      </c>
      <c r="L3383">
        <f>Table1[[#This Row],[Quantity]]*Table1[[#This Row],[Cost]]</f>
        <v>6925.2</v>
      </c>
      <c r="M3383">
        <f>Table1[[#This Row],[Sales]]-Table1[[#This Row],[Total_Cost]]</f>
        <v>4616.8</v>
      </c>
      <c r="N3383" s="1">
        <f>Table1[[#This Row],[Profit]]/Table1[[#This Row],[Sales]]</f>
        <v>0.4</v>
      </c>
      <c r="O3383" t="str">
        <f>TEXT(Table1[[#This Row],[Order_Date]],"mmmm")</f>
        <v>March</v>
      </c>
      <c r="P3383">
        <f>YEAR(Table1[[#This Row],[Order_Date]])</f>
        <v>2025</v>
      </c>
      <c r="Q3383" t="str">
        <f>"Q"&amp;ROUNDUP(MONTH(Table1[[#This Row],[Order_Date]])/3,0)</f>
        <v>Q1</v>
      </c>
    </row>
    <row r="3384" spans="1:17" x14ac:dyDescent="0.25">
      <c r="A3384" t="s">
        <v>5176</v>
      </c>
      <c r="B3384" t="s">
        <v>3048</v>
      </c>
      <c r="C3384" t="s">
        <v>2548</v>
      </c>
      <c r="D3384" t="s">
        <v>297</v>
      </c>
      <c r="E3384" t="str">
        <f>_xlfn.XLOOKUP(Table1[[#This Row],[Product_ID]],[1]!Table1[Product_ID],[1]!Table1[Product_Name])</f>
        <v>Home &amp; Kitchen Product 64</v>
      </c>
      <c r="F3384" t="str">
        <f>_xlfn.XLOOKUP(Table1[[#This Row],[Product_ID]],[1]!Table1[Product_ID],[1]!Table1[Category])</f>
        <v>Home &amp; Kitchen</v>
      </c>
      <c r="G3384">
        <f>_xlfn.XLOOKUP(Table1[[#This Row],[Product_ID]],[1]!Table1[Product_ID],[1]!Table1[Unit_Price])</f>
        <v>8274</v>
      </c>
      <c r="H3384">
        <f>_xlfn.XLOOKUP(Table1[[#This Row],[Product_ID]],[1]!Table1[Product_ID],[1]!Table1[Cost])</f>
        <v>5791.8</v>
      </c>
      <c r="I3384">
        <v>5</v>
      </c>
      <c r="J3384">
        <v>5</v>
      </c>
      <c r="K3384">
        <f>Table1[[#This Row],[Quantity]]*Table1[[#This Row],[Unit_Price]]</f>
        <v>41370</v>
      </c>
      <c r="L3384">
        <f>Table1[[#This Row],[Quantity]]*Table1[[#This Row],[Cost]]</f>
        <v>28959</v>
      </c>
      <c r="M3384">
        <f>Table1[[#This Row],[Sales]]-Table1[[#This Row],[Total_Cost]]</f>
        <v>12411</v>
      </c>
      <c r="N3384" s="1">
        <f>Table1[[#This Row],[Profit]]/Table1[[#This Row],[Sales]]</f>
        <v>0.3</v>
      </c>
      <c r="O3384" t="str">
        <f>TEXT(Table1[[#This Row],[Order_Date]],"mmmm")</f>
        <v>May</v>
      </c>
      <c r="P3384">
        <f>YEAR(Table1[[#This Row],[Order_Date]])</f>
        <v>2024</v>
      </c>
      <c r="Q3384" t="str">
        <f>"Q"&amp;ROUNDUP(MONTH(Table1[[#This Row],[Order_Date]])/3,0)</f>
        <v>Q2</v>
      </c>
    </row>
    <row r="3385" spans="1:17" x14ac:dyDescent="0.25">
      <c r="A3385" t="s">
        <v>5177</v>
      </c>
      <c r="B3385" t="s">
        <v>4663</v>
      </c>
      <c r="C3385" t="s">
        <v>1581</v>
      </c>
      <c r="D3385" t="s">
        <v>175</v>
      </c>
      <c r="E3385" t="str">
        <f>_xlfn.XLOOKUP(Table1[[#This Row],[Product_ID]],[1]!Table1[Product_ID],[1]!Table1[Product_Name])</f>
        <v>Clothing Product 49</v>
      </c>
      <c r="F3385" t="str">
        <f>_xlfn.XLOOKUP(Table1[[#This Row],[Product_ID]],[1]!Table1[Product_ID],[1]!Table1[Category])</f>
        <v>Clothing</v>
      </c>
      <c r="G3385">
        <f>_xlfn.XLOOKUP(Table1[[#This Row],[Product_ID]],[1]!Table1[Product_ID],[1]!Table1[Unit_Price])</f>
        <v>4071</v>
      </c>
      <c r="H3385">
        <f>_xlfn.XLOOKUP(Table1[[#This Row],[Product_ID]],[1]!Table1[Product_ID],[1]!Table1[Cost])</f>
        <v>2442.6</v>
      </c>
      <c r="I3385">
        <v>3</v>
      </c>
      <c r="J3385">
        <v>10</v>
      </c>
      <c r="K3385">
        <f>Table1[[#This Row],[Quantity]]*Table1[[#This Row],[Unit_Price]]</f>
        <v>12213</v>
      </c>
      <c r="L3385">
        <f>Table1[[#This Row],[Quantity]]*Table1[[#This Row],[Cost]]</f>
        <v>7327.7999999999993</v>
      </c>
      <c r="M3385">
        <f>Table1[[#This Row],[Sales]]-Table1[[#This Row],[Total_Cost]]</f>
        <v>4885.2000000000007</v>
      </c>
      <c r="N3385" s="1">
        <f>Table1[[#This Row],[Profit]]/Table1[[#This Row],[Sales]]</f>
        <v>0.40000000000000008</v>
      </c>
      <c r="O3385" t="str">
        <f>TEXT(Table1[[#This Row],[Order_Date]],"mmmm")</f>
        <v>May</v>
      </c>
      <c r="P3385">
        <f>YEAR(Table1[[#This Row],[Order_Date]])</f>
        <v>2025</v>
      </c>
      <c r="Q3385" t="str">
        <f>"Q"&amp;ROUNDUP(MONTH(Table1[[#This Row],[Order_Date]])/3,0)</f>
        <v>Q2</v>
      </c>
    </row>
    <row r="3386" spans="1:17" x14ac:dyDescent="0.25">
      <c r="A3386" t="s">
        <v>5178</v>
      </c>
      <c r="B3386" t="s">
        <v>1715</v>
      </c>
      <c r="C3386" t="s">
        <v>1832</v>
      </c>
      <c r="D3386" t="s">
        <v>385</v>
      </c>
      <c r="E3386" t="str">
        <f>_xlfn.XLOOKUP(Table1[[#This Row],[Product_ID]],[1]!Table1[Product_ID],[1]!Table1[Product_Name])</f>
        <v>Sports Product 54</v>
      </c>
      <c r="F3386" t="str">
        <f>_xlfn.XLOOKUP(Table1[[#This Row],[Product_ID]],[1]!Table1[Product_ID],[1]!Table1[Category])</f>
        <v>Sports</v>
      </c>
      <c r="G3386">
        <f>_xlfn.XLOOKUP(Table1[[#This Row],[Product_ID]],[1]!Table1[Product_ID],[1]!Table1[Unit_Price])</f>
        <v>611</v>
      </c>
      <c r="H3386">
        <f>_xlfn.XLOOKUP(Table1[[#This Row],[Product_ID]],[1]!Table1[Product_ID],[1]!Table1[Cost])</f>
        <v>427.7</v>
      </c>
      <c r="I3386">
        <v>3</v>
      </c>
      <c r="J3386">
        <v>15</v>
      </c>
      <c r="K3386">
        <f>Table1[[#This Row],[Quantity]]*Table1[[#This Row],[Unit_Price]]</f>
        <v>1833</v>
      </c>
      <c r="L3386">
        <f>Table1[[#This Row],[Quantity]]*Table1[[#This Row],[Cost]]</f>
        <v>1283.0999999999999</v>
      </c>
      <c r="M3386">
        <f>Table1[[#This Row],[Sales]]-Table1[[#This Row],[Total_Cost]]</f>
        <v>549.90000000000009</v>
      </c>
      <c r="N3386" s="1">
        <f>Table1[[#This Row],[Profit]]/Table1[[#This Row],[Sales]]</f>
        <v>0.30000000000000004</v>
      </c>
      <c r="O3386" t="str">
        <f>TEXT(Table1[[#This Row],[Order_Date]],"mmmm")</f>
        <v>July</v>
      </c>
      <c r="P3386">
        <f>YEAR(Table1[[#This Row],[Order_Date]])</f>
        <v>2025</v>
      </c>
      <c r="Q3386" t="str">
        <f>"Q"&amp;ROUNDUP(MONTH(Table1[[#This Row],[Order_Date]])/3,0)</f>
        <v>Q3</v>
      </c>
    </row>
    <row r="3387" spans="1:17" x14ac:dyDescent="0.25">
      <c r="A3387" t="s">
        <v>5179</v>
      </c>
      <c r="B3387" t="s">
        <v>452</v>
      </c>
      <c r="C3387" t="s">
        <v>1674</v>
      </c>
      <c r="D3387" t="s">
        <v>570</v>
      </c>
      <c r="E3387" t="str">
        <f>_xlfn.XLOOKUP(Table1[[#This Row],[Product_ID]],[1]!Table1[Product_ID],[1]!Table1[Product_Name])</f>
        <v>Electronics Product 87</v>
      </c>
      <c r="F3387" t="str">
        <f>_xlfn.XLOOKUP(Table1[[#This Row],[Product_ID]],[1]!Table1[Product_ID],[1]!Table1[Category])</f>
        <v>Electronics</v>
      </c>
      <c r="G3387">
        <f>_xlfn.XLOOKUP(Table1[[#This Row],[Product_ID]],[1]!Table1[Product_ID],[1]!Table1[Unit_Price])</f>
        <v>25216</v>
      </c>
      <c r="H3387">
        <f>_xlfn.XLOOKUP(Table1[[#This Row],[Product_ID]],[1]!Table1[Product_ID],[1]!Table1[Cost])</f>
        <v>17651.2</v>
      </c>
      <c r="I3387">
        <v>1</v>
      </c>
      <c r="J3387">
        <v>20</v>
      </c>
      <c r="K3387">
        <f>Table1[[#This Row],[Quantity]]*Table1[[#This Row],[Unit_Price]]</f>
        <v>25216</v>
      </c>
      <c r="L3387">
        <f>Table1[[#This Row],[Quantity]]*Table1[[#This Row],[Cost]]</f>
        <v>17651.2</v>
      </c>
      <c r="M3387">
        <f>Table1[[#This Row],[Sales]]-Table1[[#This Row],[Total_Cost]]</f>
        <v>7564.7999999999993</v>
      </c>
      <c r="N3387" s="1">
        <f>Table1[[#This Row],[Profit]]/Table1[[#This Row],[Sales]]</f>
        <v>0.3</v>
      </c>
      <c r="O3387" t="str">
        <f>TEXT(Table1[[#This Row],[Order_Date]],"mmmm")</f>
        <v>July</v>
      </c>
      <c r="P3387">
        <f>YEAR(Table1[[#This Row],[Order_Date]])</f>
        <v>2024</v>
      </c>
      <c r="Q3387" t="str">
        <f>"Q"&amp;ROUNDUP(MONTH(Table1[[#This Row],[Order_Date]])/3,0)</f>
        <v>Q3</v>
      </c>
    </row>
    <row r="3388" spans="1:17" x14ac:dyDescent="0.25">
      <c r="A3388" t="s">
        <v>5180</v>
      </c>
      <c r="B3388" t="s">
        <v>810</v>
      </c>
      <c r="C3388" t="s">
        <v>2922</v>
      </c>
      <c r="D3388" t="s">
        <v>908</v>
      </c>
      <c r="E3388" t="str">
        <f>_xlfn.XLOOKUP(Table1[[#This Row],[Product_ID]],[1]!Table1[Product_ID],[1]!Table1[Product_Name])</f>
        <v>Beauty Product 41</v>
      </c>
      <c r="F3388" t="str">
        <f>_xlfn.XLOOKUP(Table1[[#This Row],[Product_ID]],[1]!Table1[Product_ID],[1]!Table1[Category])</f>
        <v>Beauty</v>
      </c>
      <c r="G3388">
        <f>_xlfn.XLOOKUP(Table1[[#This Row],[Product_ID]],[1]!Table1[Product_ID],[1]!Table1[Unit_Price])</f>
        <v>2433</v>
      </c>
      <c r="H3388">
        <f>_xlfn.XLOOKUP(Table1[[#This Row],[Product_ID]],[1]!Table1[Product_ID],[1]!Table1[Cost])</f>
        <v>1216.5</v>
      </c>
      <c r="I3388">
        <v>3</v>
      </c>
      <c r="J3388">
        <v>15</v>
      </c>
      <c r="K3388">
        <f>Table1[[#This Row],[Quantity]]*Table1[[#This Row],[Unit_Price]]</f>
        <v>7299</v>
      </c>
      <c r="L3388">
        <f>Table1[[#This Row],[Quantity]]*Table1[[#This Row],[Cost]]</f>
        <v>3649.5</v>
      </c>
      <c r="M3388">
        <f>Table1[[#This Row],[Sales]]-Table1[[#This Row],[Total_Cost]]</f>
        <v>3649.5</v>
      </c>
      <c r="N3388" s="1">
        <f>Table1[[#This Row],[Profit]]/Table1[[#This Row],[Sales]]</f>
        <v>0.5</v>
      </c>
      <c r="O3388" t="str">
        <f>TEXT(Table1[[#This Row],[Order_Date]],"mmmm")</f>
        <v>July</v>
      </c>
      <c r="P3388">
        <f>YEAR(Table1[[#This Row],[Order_Date]])</f>
        <v>2025</v>
      </c>
      <c r="Q3388" t="str">
        <f>"Q"&amp;ROUNDUP(MONTH(Table1[[#This Row],[Order_Date]])/3,0)</f>
        <v>Q3</v>
      </c>
    </row>
    <row r="3389" spans="1:17" x14ac:dyDescent="0.25">
      <c r="A3389" t="s">
        <v>5181</v>
      </c>
      <c r="B3389" t="s">
        <v>184</v>
      </c>
      <c r="C3389" t="s">
        <v>1514</v>
      </c>
      <c r="D3389" t="s">
        <v>199</v>
      </c>
      <c r="E3389" t="str">
        <f>_xlfn.XLOOKUP(Table1[[#This Row],[Product_ID]],[1]!Table1[Product_ID],[1]!Table1[Product_Name])</f>
        <v>Sports Product 19</v>
      </c>
      <c r="F3389" t="str">
        <f>_xlfn.XLOOKUP(Table1[[#This Row],[Product_ID]],[1]!Table1[Product_ID],[1]!Table1[Category])</f>
        <v>Sports</v>
      </c>
      <c r="G3389">
        <f>_xlfn.XLOOKUP(Table1[[#This Row],[Product_ID]],[1]!Table1[Product_ID],[1]!Table1[Unit_Price])</f>
        <v>11395</v>
      </c>
      <c r="H3389">
        <f>_xlfn.XLOOKUP(Table1[[#This Row],[Product_ID]],[1]!Table1[Product_ID],[1]!Table1[Cost])</f>
        <v>5697.5</v>
      </c>
      <c r="I3389">
        <v>3</v>
      </c>
      <c r="J3389">
        <v>0</v>
      </c>
      <c r="K3389">
        <f>Table1[[#This Row],[Quantity]]*Table1[[#This Row],[Unit_Price]]</f>
        <v>34185</v>
      </c>
      <c r="L3389">
        <f>Table1[[#This Row],[Quantity]]*Table1[[#This Row],[Cost]]</f>
        <v>17092.5</v>
      </c>
      <c r="M3389">
        <f>Table1[[#This Row],[Sales]]-Table1[[#This Row],[Total_Cost]]</f>
        <v>17092.5</v>
      </c>
      <c r="N3389" s="1">
        <f>Table1[[#This Row],[Profit]]/Table1[[#This Row],[Sales]]</f>
        <v>0.5</v>
      </c>
      <c r="O3389" t="str">
        <f>TEXT(Table1[[#This Row],[Order_Date]],"mmmm")</f>
        <v>November</v>
      </c>
      <c r="P3389">
        <f>YEAR(Table1[[#This Row],[Order_Date]])</f>
        <v>2024</v>
      </c>
      <c r="Q3389" t="str">
        <f>"Q"&amp;ROUNDUP(MONTH(Table1[[#This Row],[Order_Date]])/3,0)</f>
        <v>Q4</v>
      </c>
    </row>
    <row r="3390" spans="1:17" x14ac:dyDescent="0.25">
      <c r="A3390" t="s">
        <v>5182</v>
      </c>
      <c r="B3390" t="s">
        <v>590</v>
      </c>
      <c r="C3390" t="s">
        <v>797</v>
      </c>
      <c r="D3390" t="s">
        <v>898</v>
      </c>
      <c r="E3390" t="str">
        <f>_xlfn.XLOOKUP(Table1[[#This Row],[Product_ID]],[1]!Table1[Product_ID],[1]!Table1[Product_Name])</f>
        <v>Sports Product 29</v>
      </c>
      <c r="F3390" t="str">
        <f>_xlfn.XLOOKUP(Table1[[#This Row],[Product_ID]],[1]!Table1[Product_ID],[1]!Table1[Category])</f>
        <v>Sports</v>
      </c>
      <c r="G3390">
        <f>_xlfn.XLOOKUP(Table1[[#This Row],[Product_ID]],[1]!Table1[Product_ID],[1]!Table1[Unit_Price])</f>
        <v>2105</v>
      </c>
      <c r="H3390">
        <f>_xlfn.XLOOKUP(Table1[[#This Row],[Product_ID]],[1]!Table1[Product_ID],[1]!Table1[Cost])</f>
        <v>1263</v>
      </c>
      <c r="I3390">
        <v>4</v>
      </c>
      <c r="J3390">
        <v>5</v>
      </c>
      <c r="K3390">
        <f>Table1[[#This Row],[Quantity]]*Table1[[#This Row],[Unit_Price]]</f>
        <v>8420</v>
      </c>
      <c r="L3390">
        <f>Table1[[#This Row],[Quantity]]*Table1[[#This Row],[Cost]]</f>
        <v>5052</v>
      </c>
      <c r="M3390">
        <f>Table1[[#This Row],[Sales]]-Table1[[#This Row],[Total_Cost]]</f>
        <v>3368</v>
      </c>
      <c r="N3390" s="1">
        <f>Table1[[#This Row],[Profit]]/Table1[[#This Row],[Sales]]</f>
        <v>0.4</v>
      </c>
      <c r="O3390" t="str">
        <f>TEXT(Table1[[#This Row],[Order_Date]],"mmmm")</f>
        <v>November</v>
      </c>
      <c r="P3390">
        <f>YEAR(Table1[[#This Row],[Order_Date]])</f>
        <v>2025</v>
      </c>
      <c r="Q3390" t="str">
        <f>"Q"&amp;ROUNDUP(MONTH(Table1[[#This Row],[Order_Date]])/3,0)</f>
        <v>Q4</v>
      </c>
    </row>
    <row r="3391" spans="1:17" x14ac:dyDescent="0.25">
      <c r="A3391" t="s">
        <v>5183</v>
      </c>
      <c r="B3391" t="s">
        <v>1331</v>
      </c>
      <c r="C3391" t="s">
        <v>3985</v>
      </c>
      <c r="D3391" t="s">
        <v>362</v>
      </c>
      <c r="E3391" t="str">
        <f>_xlfn.XLOOKUP(Table1[[#This Row],[Product_ID]],[1]!Table1[Product_ID],[1]!Table1[Product_Name])</f>
        <v>Clothing Product 25</v>
      </c>
      <c r="F3391" t="str">
        <f>_xlfn.XLOOKUP(Table1[[#This Row],[Product_ID]],[1]!Table1[Product_ID],[1]!Table1[Category])</f>
        <v>Clothing</v>
      </c>
      <c r="G3391">
        <f>_xlfn.XLOOKUP(Table1[[#This Row],[Product_ID]],[1]!Table1[Product_ID],[1]!Table1[Unit_Price])</f>
        <v>696</v>
      </c>
      <c r="H3391">
        <f>_xlfn.XLOOKUP(Table1[[#This Row],[Product_ID]],[1]!Table1[Product_ID],[1]!Table1[Cost])</f>
        <v>348</v>
      </c>
      <c r="I3391">
        <v>2</v>
      </c>
      <c r="J3391">
        <v>15</v>
      </c>
      <c r="K3391">
        <f>Table1[[#This Row],[Quantity]]*Table1[[#This Row],[Unit_Price]]</f>
        <v>1392</v>
      </c>
      <c r="L3391">
        <f>Table1[[#This Row],[Quantity]]*Table1[[#This Row],[Cost]]</f>
        <v>696</v>
      </c>
      <c r="M3391">
        <f>Table1[[#This Row],[Sales]]-Table1[[#This Row],[Total_Cost]]</f>
        <v>696</v>
      </c>
      <c r="N3391" s="1">
        <f>Table1[[#This Row],[Profit]]/Table1[[#This Row],[Sales]]</f>
        <v>0.5</v>
      </c>
      <c r="O3391" t="str">
        <f>TEXT(Table1[[#This Row],[Order_Date]],"mmmm")</f>
        <v>December</v>
      </c>
      <c r="P3391">
        <f>YEAR(Table1[[#This Row],[Order_Date]])</f>
        <v>2025</v>
      </c>
      <c r="Q3391" t="str">
        <f>"Q"&amp;ROUNDUP(MONTH(Table1[[#This Row],[Order_Date]])/3,0)</f>
        <v>Q4</v>
      </c>
    </row>
    <row r="3392" spans="1:17" x14ac:dyDescent="0.25">
      <c r="A3392" t="s">
        <v>5184</v>
      </c>
      <c r="B3392" t="s">
        <v>958</v>
      </c>
      <c r="C3392" t="s">
        <v>2220</v>
      </c>
      <c r="D3392" t="s">
        <v>898</v>
      </c>
      <c r="E3392" t="str">
        <f>_xlfn.XLOOKUP(Table1[[#This Row],[Product_ID]],[1]!Table1[Product_ID],[1]!Table1[Product_Name])</f>
        <v>Sports Product 29</v>
      </c>
      <c r="F3392" t="str">
        <f>_xlfn.XLOOKUP(Table1[[#This Row],[Product_ID]],[1]!Table1[Product_ID],[1]!Table1[Category])</f>
        <v>Sports</v>
      </c>
      <c r="G3392">
        <f>_xlfn.XLOOKUP(Table1[[#This Row],[Product_ID]],[1]!Table1[Product_ID],[1]!Table1[Unit_Price])</f>
        <v>2105</v>
      </c>
      <c r="H3392">
        <f>_xlfn.XLOOKUP(Table1[[#This Row],[Product_ID]],[1]!Table1[Product_ID],[1]!Table1[Cost])</f>
        <v>1263</v>
      </c>
      <c r="I3392">
        <v>1</v>
      </c>
      <c r="J3392">
        <v>0</v>
      </c>
      <c r="K3392">
        <f>Table1[[#This Row],[Quantity]]*Table1[[#This Row],[Unit_Price]]</f>
        <v>2105</v>
      </c>
      <c r="L3392">
        <f>Table1[[#This Row],[Quantity]]*Table1[[#This Row],[Cost]]</f>
        <v>1263</v>
      </c>
      <c r="M3392">
        <f>Table1[[#This Row],[Sales]]-Table1[[#This Row],[Total_Cost]]</f>
        <v>842</v>
      </c>
      <c r="N3392" s="1">
        <f>Table1[[#This Row],[Profit]]/Table1[[#This Row],[Sales]]</f>
        <v>0.4</v>
      </c>
      <c r="O3392" t="str">
        <f>TEXT(Table1[[#This Row],[Order_Date]],"mmmm")</f>
        <v>November</v>
      </c>
      <c r="P3392">
        <f>YEAR(Table1[[#This Row],[Order_Date]])</f>
        <v>2025</v>
      </c>
      <c r="Q3392" t="str">
        <f>"Q"&amp;ROUNDUP(MONTH(Table1[[#This Row],[Order_Date]])/3,0)</f>
        <v>Q4</v>
      </c>
    </row>
    <row r="3393" spans="1:17" x14ac:dyDescent="0.25">
      <c r="A3393" t="s">
        <v>5185</v>
      </c>
      <c r="B3393" t="s">
        <v>181</v>
      </c>
      <c r="C3393" t="s">
        <v>981</v>
      </c>
      <c r="D3393" t="s">
        <v>615</v>
      </c>
      <c r="E3393" t="str">
        <f>_xlfn.XLOOKUP(Table1[[#This Row],[Product_ID]],[1]!Table1[Product_ID],[1]!Table1[Product_Name])</f>
        <v>Home &amp; Kitchen Product 92</v>
      </c>
      <c r="F3393" t="str">
        <f>_xlfn.XLOOKUP(Table1[[#This Row],[Product_ID]],[1]!Table1[Product_ID],[1]!Table1[Category])</f>
        <v>Home &amp; Kitchen</v>
      </c>
      <c r="G3393">
        <f>_xlfn.XLOOKUP(Table1[[#This Row],[Product_ID]],[1]!Table1[Product_ID],[1]!Table1[Unit_Price])</f>
        <v>7315</v>
      </c>
      <c r="H3393">
        <f>_xlfn.XLOOKUP(Table1[[#This Row],[Product_ID]],[1]!Table1[Product_ID],[1]!Table1[Cost])</f>
        <v>4389</v>
      </c>
      <c r="I3393">
        <v>3</v>
      </c>
      <c r="J3393">
        <v>20</v>
      </c>
      <c r="K3393">
        <f>Table1[[#This Row],[Quantity]]*Table1[[#This Row],[Unit_Price]]</f>
        <v>21945</v>
      </c>
      <c r="L3393">
        <f>Table1[[#This Row],[Quantity]]*Table1[[#This Row],[Cost]]</f>
        <v>13167</v>
      </c>
      <c r="M3393">
        <f>Table1[[#This Row],[Sales]]-Table1[[#This Row],[Total_Cost]]</f>
        <v>8778</v>
      </c>
      <c r="N3393" s="1">
        <f>Table1[[#This Row],[Profit]]/Table1[[#This Row],[Sales]]</f>
        <v>0.4</v>
      </c>
      <c r="O3393" t="str">
        <f>TEXT(Table1[[#This Row],[Order_Date]],"mmmm")</f>
        <v>October</v>
      </c>
      <c r="P3393">
        <f>YEAR(Table1[[#This Row],[Order_Date]])</f>
        <v>2025</v>
      </c>
      <c r="Q3393" t="str">
        <f>"Q"&amp;ROUNDUP(MONTH(Table1[[#This Row],[Order_Date]])/3,0)</f>
        <v>Q4</v>
      </c>
    </row>
    <row r="3394" spans="1:17" x14ac:dyDescent="0.25">
      <c r="A3394" t="s">
        <v>5186</v>
      </c>
      <c r="B3394" t="s">
        <v>141</v>
      </c>
      <c r="C3394" t="s">
        <v>1982</v>
      </c>
      <c r="D3394" t="s">
        <v>320</v>
      </c>
      <c r="E3394" t="str">
        <f>_xlfn.XLOOKUP(Table1[[#This Row],[Product_ID]],[1]!Table1[Product_ID],[1]!Table1[Product_Name])</f>
        <v>Clothing Product 15</v>
      </c>
      <c r="F3394" t="str">
        <f>_xlfn.XLOOKUP(Table1[[#This Row],[Product_ID]],[1]!Table1[Product_ID],[1]!Table1[Category])</f>
        <v>Clothing</v>
      </c>
      <c r="G3394">
        <f>_xlfn.XLOOKUP(Table1[[#This Row],[Product_ID]],[1]!Table1[Product_ID],[1]!Table1[Unit_Price])</f>
        <v>2943</v>
      </c>
      <c r="H3394">
        <f>_xlfn.XLOOKUP(Table1[[#This Row],[Product_ID]],[1]!Table1[Product_ID],[1]!Table1[Cost])</f>
        <v>1471.5</v>
      </c>
      <c r="I3394">
        <v>5</v>
      </c>
      <c r="J3394">
        <v>5</v>
      </c>
      <c r="K3394">
        <f>Table1[[#This Row],[Quantity]]*Table1[[#This Row],[Unit_Price]]</f>
        <v>14715</v>
      </c>
      <c r="L3394">
        <f>Table1[[#This Row],[Quantity]]*Table1[[#This Row],[Cost]]</f>
        <v>7357.5</v>
      </c>
      <c r="M3394">
        <f>Table1[[#This Row],[Sales]]-Table1[[#This Row],[Total_Cost]]</f>
        <v>7357.5</v>
      </c>
      <c r="N3394" s="1">
        <f>Table1[[#This Row],[Profit]]/Table1[[#This Row],[Sales]]</f>
        <v>0.5</v>
      </c>
      <c r="O3394" t="str">
        <f>TEXT(Table1[[#This Row],[Order_Date]],"mmmm")</f>
        <v>June</v>
      </c>
      <c r="P3394">
        <f>YEAR(Table1[[#This Row],[Order_Date]])</f>
        <v>2025</v>
      </c>
      <c r="Q3394" t="str">
        <f>"Q"&amp;ROUNDUP(MONTH(Table1[[#This Row],[Order_Date]])/3,0)</f>
        <v>Q2</v>
      </c>
    </row>
    <row r="3395" spans="1:17" x14ac:dyDescent="0.25">
      <c r="A3395" t="s">
        <v>5187</v>
      </c>
      <c r="B3395" t="s">
        <v>2441</v>
      </c>
      <c r="C3395" t="s">
        <v>2317</v>
      </c>
      <c r="D3395" t="s">
        <v>230</v>
      </c>
      <c r="E3395" t="str">
        <f>_xlfn.XLOOKUP(Table1[[#This Row],[Product_ID]],[1]!Table1[Product_ID],[1]!Table1[Product_Name])</f>
        <v>Beauty Product 16</v>
      </c>
      <c r="F3395" t="str">
        <f>_xlfn.XLOOKUP(Table1[[#This Row],[Product_ID]],[1]!Table1[Product_ID],[1]!Table1[Category])</f>
        <v>Beauty</v>
      </c>
      <c r="G3395">
        <f>_xlfn.XLOOKUP(Table1[[#This Row],[Product_ID]],[1]!Table1[Product_ID],[1]!Table1[Unit_Price])</f>
        <v>1591</v>
      </c>
      <c r="H3395">
        <f>_xlfn.XLOOKUP(Table1[[#This Row],[Product_ID]],[1]!Table1[Product_ID],[1]!Table1[Cost])</f>
        <v>1113.7</v>
      </c>
      <c r="I3395">
        <v>3</v>
      </c>
      <c r="J3395">
        <v>15</v>
      </c>
      <c r="K3395">
        <f>Table1[[#This Row],[Quantity]]*Table1[[#This Row],[Unit_Price]]</f>
        <v>4773</v>
      </c>
      <c r="L3395">
        <f>Table1[[#This Row],[Quantity]]*Table1[[#This Row],[Cost]]</f>
        <v>3341.1000000000004</v>
      </c>
      <c r="M3395">
        <f>Table1[[#This Row],[Sales]]-Table1[[#This Row],[Total_Cost]]</f>
        <v>1431.8999999999996</v>
      </c>
      <c r="N3395" s="1">
        <f>Table1[[#This Row],[Profit]]/Table1[[#This Row],[Sales]]</f>
        <v>0.29999999999999993</v>
      </c>
      <c r="O3395" t="str">
        <f>TEXT(Table1[[#This Row],[Order_Date]],"mmmm")</f>
        <v>August</v>
      </c>
      <c r="P3395">
        <f>YEAR(Table1[[#This Row],[Order_Date]])</f>
        <v>2024</v>
      </c>
      <c r="Q3395" t="str">
        <f>"Q"&amp;ROUNDUP(MONTH(Table1[[#This Row],[Order_Date]])/3,0)</f>
        <v>Q3</v>
      </c>
    </row>
    <row r="3396" spans="1:17" x14ac:dyDescent="0.25">
      <c r="A3396" t="s">
        <v>5188</v>
      </c>
      <c r="B3396" t="s">
        <v>1302</v>
      </c>
      <c r="C3396" t="s">
        <v>2588</v>
      </c>
      <c r="D3396" t="s">
        <v>362</v>
      </c>
      <c r="E3396" t="str">
        <f>_xlfn.XLOOKUP(Table1[[#This Row],[Product_ID]],[1]!Table1[Product_ID],[1]!Table1[Product_Name])</f>
        <v>Clothing Product 25</v>
      </c>
      <c r="F3396" t="str">
        <f>_xlfn.XLOOKUP(Table1[[#This Row],[Product_ID]],[1]!Table1[Product_ID],[1]!Table1[Category])</f>
        <v>Clothing</v>
      </c>
      <c r="G3396">
        <f>_xlfn.XLOOKUP(Table1[[#This Row],[Product_ID]],[1]!Table1[Product_ID],[1]!Table1[Unit_Price])</f>
        <v>696</v>
      </c>
      <c r="H3396">
        <f>_xlfn.XLOOKUP(Table1[[#This Row],[Product_ID]],[1]!Table1[Product_ID],[1]!Table1[Cost])</f>
        <v>348</v>
      </c>
      <c r="I3396">
        <v>1</v>
      </c>
      <c r="J3396">
        <v>5</v>
      </c>
      <c r="K3396">
        <f>Table1[[#This Row],[Quantity]]*Table1[[#This Row],[Unit_Price]]</f>
        <v>696</v>
      </c>
      <c r="L3396">
        <f>Table1[[#This Row],[Quantity]]*Table1[[#This Row],[Cost]]</f>
        <v>348</v>
      </c>
      <c r="M3396">
        <f>Table1[[#This Row],[Sales]]-Table1[[#This Row],[Total_Cost]]</f>
        <v>348</v>
      </c>
      <c r="N3396" s="1">
        <f>Table1[[#This Row],[Profit]]/Table1[[#This Row],[Sales]]</f>
        <v>0.5</v>
      </c>
      <c r="O3396" t="str">
        <f>TEXT(Table1[[#This Row],[Order_Date]],"mmmm")</f>
        <v>August</v>
      </c>
      <c r="P3396">
        <f>YEAR(Table1[[#This Row],[Order_Date]])</f>
        <v>2024</v>
      </c>
      <c r="Q3396" t="str">
        <f>"Q"&amp;ROUNDUP(MONTH(Table1[[#This Row],[Order_Date]])/3,0)</f>
        <v>Q3</v>
      </c>
    </row>
    <row r="3397" spans="1:17" x14ac:dyDescent="0.25">
      <c r="A3397" t="s">
        <v>5189</v>
      </c>
      <c r="B3397" t="s">
        <v>2357</v>
      </c>
      <c r="C3397" t="s">
        <v>994</v>
      </c>
      <c r="D3397" t="s">
        <v>366</v>
      </c>
      <c r="E3397" t="str">
        <f>_xlfn.XLOOKUP(Table1[[#This Row],[Product_ID]],[1]!Table1[Product_ID],[1]!Table1[Product_Name])</f>
        <v>Home &amp; Kitchen Product 93</v>
      </c>
      <c r="F3397" t="str">
        <f>_xlfn.XLOOKUP(Table1[[#This Row],[Product_ID]],[1]!Table1[Product_ID],[1]!Table1[Category])</f>
        <v>Home &amp; Kitchen</v>
      </c>
      <c r="G3397">
        <f>_xlfn.XLOOKUP(Table1[[#This Row],[Product_ID]],[1]!Table1[Product_ID],[1]!Table1[Unit_Price])</f>
        <v>10597</v>
      </c>
      <c r="H3397">
        <f>_xlfn.XLOOKUP(Table1[[#This Row],[Product_ID]],[1]!Table1[Product_ID],[1]!Table1[Cost])</f>
        <v>5298.5</v>
      </c>
      <c r="I3397">
        <v>5</v>
      </c>
      <c r="J3397">
        <v>0</v>
      </c>
      <c r="K3397">
        <f>Table1[[#This Row],[Quantity]]*Table1[[#This Row],[Unit_Price]]</f>
        <v>52985</v>
      </c>
      <c r="L3397">
        <f>Table1[[#This Row],[Quantity]]*Table1[[#This Row],[Cost]]</f>
        <v>26492.5</v>
      </c>
      <c r="M3397">
        <f>Table1[[#This Row],[Sales]]-Table1[[#This Row],[Total_Cost]]</f>
        <v>26492.5</v>
      </c>
      <c r="N3397" s="1">
        <f>Table1[[#This Row],[Profit]]/Table1[[#This Row],[Sales]]</f>
        <v>0.5</v>
      </c>
      <c r="O3397" t="str">
        <f>TEXT(Table1[[#This Row],[Order_Date]],"mmmm")</f>
        <v>August</v>
      </c>
      <c r="P3397">
        <f>YEAR(Table1[[#This Row],[Order_Date]])</f>
        <v>2024</v>
      </c>
      <c r="Q3397" t="str">
        <f>"Q"&amp;ROUNDUP(MONTH(Table1[[#This Row],[Order_Date]])/3,0)</f>
        <v>Q3</v>
      </c>
    </row>
    <row r="3398" spans="1:17" x14ac:dyDescent="0.25">
      <c r="A3398" t="s">
        <v>5190</v>
      </c>
      <c r="B3398" t="s">
        <v>2774</v>
      </c>
      <c r="C3398" t="s">
        <v>1846</v>
      </c>
      <c r="D3398" t="s">
        <v>409</v>
      </c>
      <c r="E3398" t="str">
        <f>_xlfn.XLOOKUP(Table1[[#This Row],[Product_ID]],[1]!Table1[Product_ID],[1]!Table1[Product_Name])</f>
        <v>Home &amp; Kitchen Product 68</v>
      </c>
      <c r="F3398" t="str">
        <f>_xlfn.XLOOKUP(Table1[[#This Row],[Product_ID]],[1]!Table1[Product_ID],[1]!Table1[Category])</f>
        <v>Home &amp; Kitchen</v>
      </c>
      <c r="G3398">
        <f>_xlfn.XLOOKUP(Table1[[#This Row],[Product_ID]],[1]!Table1[Product_ID],[1]!Table1[Unit_Price])</f>
        <v>7252</v>
      </c>
      <c r="H3398">
        <f>_xlfn.XLOOKUP(Table1[[#This Row],[Product_ID]],[1]!Table1[Product_ID],[1]!Table1[Cost])</f>
        <v>3626</v>
      </c>
      <c r="I3398">
        <v>5</v>
      </c>
      <c r="J3398">
        <v>5</v>
      </c>
      <c r="K3398">
        <f>Table1[[#This Row],[Quantity]]*Table1[[#This Row],[Unit_Price]]</f>
        <v>36260</v>
      </c>
      <c r="L3398">
        <f>Table1[[#This Row],[Quantity]]*Table1[[#This Row],[Cost]]</f>
        <v>18130</v>
      </c>
      <c r="M3398">
        <f>Table1[[#This Row],[Sales]]-Table1[[#This Row],[Total_Cost]]</f>
        <v>18130</v>
      </c>
      <c r="N3398" s="1">
        <f>Table1[[#This Row],[Profit]]/Table1[[#This Row],[Sales]]</f>
        <v>0.5</v>
      </c>
      <c r="O3398" t="str">
        <f>TEXT(Table1[[#This Row],[Order_Date]],"mmmm")</f>
        <v>September</v>
      </c>
      <c r="P3398">
        <f>YEAR(Table1[[#This Row],[Order_Date]])</f>
        <v>2024</v>
      </c>
      <c r="Q3398" t="str">
        <f>"Q"&amp;ROUNDUP(MONTH(Table1[[#This Row],[Order_Date]])/3,0)</f>
        <v>Q3</v>
      </c>
    </row>
    <row r="3399" spans="1:17" x14ac:dyDescent="0.25">
      <c r="A3399" t="s">
        <v>5191</v>
      </c>
      <c r="B3399" t="s">
        <v>413</v>
      </c>
      <c r="C3399" t="s">
        <v>862</v>
      </c>
      <c r="D3399" t="s">
        <v>223</v>
      </c>
      <c r="E3399" t="str">
        <f>_xlfn.XLOOKUP(Table1[[#This Row],[Product_ID]],[1]!Table1[Product_ID],[1]!Table1[Product_Name])</f>
        <v>Clothing Product 48</v>
      </c>
      <c r="F3399" t="str">
        <f>_xlfn.XLOOKUP(Table1[[#This Row],[Product_ID]],[1]!Table1[Product_ID],[1]!Table1[Category])</f>
        <v>Clothing</v>
      </c>
      <c r="G3399">
        <f>_xlfn.XLOOKUP(Table1[[#This Row],[Product_ID]],[1]!Table1[Product_ID],[1]!Table1[Unit_Price])</f>
        <v>2190</v>
      </c>
      <c r="H3399">
        <f>_xlfn.XLOOKUP(Table1[[#This Row],[Product_ID]],[1]!Table1[Product_ID],[1]!Table1[Cost])</f>
        <v>1095</v>
      </c>
      <c r="I3399">
        <v>1</v>
      </c>
      <c r="J3399">
        <v>5</v>
      </c>
      <c r="K3399">
        <f>Table1[[#This Row],[Quantity]]*Table1[[#This Row],[Unit_Price]]</f>
        <v>2190</v>
      </c>
      <c r="L3399">
        <f>Table1[[#This Row],[Quantity]]*Table1[[#This Row],[Cost]]</f>
        <v>1095</v>
      </c>
      <c r="M3399">
        <f>Table1[[#This Row],[Sales]]-Table1[[#This Row],[Total_Cost]]</f>
        <v>1095</v>
      </c>
      <c r="N3399" s="1">
        <f>Table1[[#This Row],[Profit]]/Table1[[#This Row],[Sales]]</f>
        <v>0.5</v>
      </c>
      <c r="O3399" t="str">
        <f>TEXT(Table1[[#This Row],[Order_Date]],"mmmm")</f>
        <v>September</v>
      </c>
      <c r="P3399">
        <f>YEAR(Table1[[#This Row],[Order_Date]])</f>
        <v>2024</v>
      </c>
      <c r="Q3399" t="str">
        <f>"Q"&amp;ROUNDUP(MONTH(Table1[[#This Row],[Order_Date]])/3,0)</f>
        <v>Q3</v>
      </c>
    </row>
    <row r="3400" spans="1:17" x14ac:dyDescent="0.25">
      <c r="A3400" t="s">
        <v>5192</v>
      </c>
      <c r="B3400" t="s">
        <v>1004</v>
      </c>
      <c r="C3400" t="s">
        <v>934</v>
      </c>
      <c r="D3400" t="s">
        <v>85</v>
      </c>
      <c r="E3400" t="str">
        <f>_xlfn.XLOOKUP(Table1[[#This Row],[Product_ID]],[1]!Table1[Product_ID],[1]!Table1[Product_Name])</f>
        <v>Clothing Product 63</v>
      </c>
      <c r="F3400" t="str">
        <f>_xlfn.XLOOKUP(Table1[[#This Row],[Product_ID]],[1]!Table1[Product_ID],[1]!Table1[Category])</f>
        <v>Clothing</v>
      </c>
      <c r="G3400">
        <f>_xlfn.XLOOKUP(Table1[[#This Row],[Product_ID]],[1]!Table1[Product_ID],[1]!Table1[Unit_Price])</f>
        <v>3643</v>
      </c>
      <c r="H3400">
        <f>_xlfn.XLOOKUP(Table1[[#This Row],[Product_ID]],[1]!Table1[Product_ID],[1]!Table1[Cost])</f>
        <v>2185.8000000000002</v>
      </c>
      <c r="I3400">
        <v>3</v>
      </c>
      <c r="J3400">
        <v>10</v>
      </c>
      <c r="K3400">
        <f>Table1[[#This Row],[Quantity]]*Table1[[#This Row],[Unit_Price]]</f>
        <v>10929</v>
      </c>
      <c r="L3400">
        <f>Table1[[#This Row],[Quantity]]*Table1[[#This Row],[Cost]]</f>
        <v>6557.4000000000005</v>
      </c>
      <c r="M3400">
        <f>Table1[[#This Row],[Sales]]-Table1[[#This Row],[Total_Cost]]</f>
        <v>4371.5999999999995</v>
      </c>
      <c r="N3400" s="1">
        <f>Table1[[#This Row],[Profit]]/Table1[[#This Row],[Sales]]</f>
        <v>0.39999999999999997</v>
      </c>
      <c r="O3400" t="str">
        <f>TEXT(Table1[[#This Row],[Order_Date]],"mmmm")</f>
        <v>February</v>
      </c>
      <c r="P3400">
        <f>YEAR(Table1[[#This Row],[Order_Date]])</f>
        <v>2024</v>
      </c>
      <c r="Q3400" t="str">
        <f>"Q"&amp;ROUNDUP(MONTH(Table1[[#This Row],[Order_Date]])/3,0)</f>
        <v>Q1</v>
      </c>
    </row>
    <row r="3401" spans="1:17" x14ac:dyDescent="0.25">
      <c r="A3401" t="s">
        <v>5193</v>
      </c>
      <c r="B3401" t="s">
        <v>2677</v>
      </c>
      <c r="C3401" t="s">
        <v>1968</v>
      </c>
      <c r="D3401" t="s">
        <v>1526</v>
      </c>
      <c r="E3401" t="str">
        <f>_xlfn.XLOOKUP(Table1[[#This Row],[Product_ID]],[1]!Table1[Product_ID],[1]!Table1[Product_Name])</f>
        <v>Electronics Product 6</v>
      </c>
      <c r="F3401" t="str">
        <f>_xlfn.XLOOKUP(Table1[[#This Row],[Product_ID]],[1]!Table1[Product_ID],[1]!Table1[Category])</f>
        <v>Electronics</v>
      </c>
      <c r="G3401">
        <f>_xlfn.XLOOKUP(Table1[[#This Row],[Product_ID]],[1]!Table1[Product_ID],[1]!Table1[Unit_Price])</f>
        <v>18855</v>
      </c>
      <c r="H3401">
        <f>_xlfn.XLOOKUP(Table1[[#This Row],[Product_ID]],[1]!Table1[Product_ID],[1]!Table1[Cost])</f>
        <v>9427.5</v>
      </c>
      <c r="I3401">
        <v>1</v>
      </c>
      <c r="J3401">
        <v>20</v>
      </c>
      <c r="K3401">
        <f>Table1[[#This Row],[Quantity]]*Table1[[#This Row],[Unit_Price]]</f>
        <v>18855</v>
      </c>
      <c r="L3401">
        <f>Table1[[#This Row],[Quantity]]*Table1[[#This Row],[Cost]]</f>
        <v>9427.5</v>
      </c>
      <c r="M3401">
        <f>Table1[[#This Row],[Sales]]-Table1[[#This Row],[Total_Cost]]</f>
        <v>9427.5</v>
      </c>
      <c r="N3401" s="1">
        <f>Table1[[#This Row],[Profit]]/Table1[[#This Row],[Sales]]</f>
        <v>0.5</v>
      </c>
      <c r="O3401" t="str">
        <f>TEXT(Table1[[#This Row],[Order_Date]],"mmmm")</f>
        <v>February</v>
      </c>
      <c r="P3401">
        <f>YEAR(Table1[[#This Row],[Order_Date]])</f>
        <v>2024</v>
      </c>
      <c r="Q3401" t="str">
        <f>"Q"&amp;ROUNDUP(MONTH(Table1[[#This Row],[Order_Date]])/3,0)</f>
        <v>Q1</v>
      </c>
    </row>
    <row r="3402" spans="1:17" x14ac:dyDescent="0.25">
      <c r="A3402" t="s">
        <v>5194</v>
      </c>
      <c r="B3402" t="s">
        <v>419</v>
      </c>
      <c r="C3402" t="s">
        <v>400</v>
      </c>
      <c r="D3402" t="s">
        <v>244</v>
      </c>
      <c r="E3402" t="str">
        <f>_xlfn.XLOOKUP(Table1[[#This Row],[Product_ID]],[1]!Table1[Product_ID],[1]!Table1[Product_Name])</f>
        <v>Beauty Product 100</v>
      </c>
      <c r="F3402" t="str">
        <f>_xlfn.XLOOKUP(Table1[[#This Row],[Product_ID]],[1]!Table1[Product_ID],[1]!Table1[Category])</f>
        <v>Beauty</v>
      </c>
      <c r="G3402">
        <f>_xlfn.XLOOKUP(Table1[[#This Row],[Product_ID]],[1]!Table1[Product_ID],[1]!Table1[Unit_Price])</f>
        <v>2523</v>
      </c>
      <c r="H3402">
        <f>_xlfn.XLOOKUP(Table1[[#This Row],[Product_ID]],[1]!Table1[Product_ID],[1]!Table1[Cost])</f>
        <v>1766.1</v>
      </c>
      <c r="I3402">
        <v>1</v>
      </c>
      <c r="J3402">
        <v>15</v>
      </c>
      <c r="K3402">
        <f>Table1[[#This Row],[Quantity]]*Table1[[#This Row],[Unit_Price]]</f>
        <v>2523</v>
      </c>
      <c r="L3402">
        <f>Table1[[#This Row],[Quantity]]*Table1[[#This Row],[Cost]]</f>
        <v>1766.1</v>
      </c>
      <c r="M3402">
        <f>Table1[[#This Row],[Sales]]-Table1[[#This Row],[Total_Cost]]</f>
        <v>756.90000000000009</v>
      </c>
      <c r="N3402" s="1">
        <f>Table1[[#This Row],[Profit]]/Table1[[#This Row],[Sales]]</f>
        <v>0.30000000000000004</v>
      </c>
      <c r="O3402" t="str">
        <f>TEXT(Table1[[#This Row],[Order_Date]],"mmmm")</f>
        <v>April</v>
      </c>
      <c r="P3402">
        <f>YEAR(Table1[[#This Row],[Order_Date]])</f>
        <v>2025</v>
      </c>
      <c r="Q3402" t="str">
        <f>"Q"&amp;ROUNDUP(MONTH(Table1[[#This Row],[Order_Date]])/3,0)</f>
        <v>Q2</v>
      </c>
    </row>
    <row r="3403" spans="1:17" x14ac:dyDescent="0.25">
      <c r="A3403" t="s">
        <v>5195</v>
      </c>
      <c r="B3403" t="s">
        <v>965</v>
      </c>
      <c r="C3403" t="s">
        <v>725</v>
      </c>
      <c r="D3403" t="s">
        <v>63</v>
      </c>
      <c r="E3403" t="str">
        <f>_xlfn.XLOOKUP(Table1[[#This Row],[Product_ID]],[1]!Table1[Product_ID],[1]!Table1[Product_Name])</f>
        <v>Clothing Product 17</v>
      </c>
      <c r="F3403" t="str">
        <f>_xlfn.XLOOKUP(Table1[[#This Row],[Product_ID]],[1]!Table1[Product_ID],[1]!Table1[Category])</f>
        <v>Clothing</v>
      </c>
      <c r="G3403">
        <f>_xlfn.XLOOKUP(Table1[[#This Row],[Product_ID]],[1]!Table1[Product_ID],[1]!Table1[Unit_Price])</f>
        <v>978</v>
      </c>
      <c r="H3403">
        <f>_xlfn.XLOOKUP(Table1[[#This Row],[Product_ID]],[1]!Table1[Product_ID],[1]!Table1[Cost])</f>
        <v>684.6</v>
      </c>
      <c r="I3403">
        <v>2</v>
      </c>
      <c r="J3403">
        <v>0</v>
      </c>
      <c r="K3403">
        <f>Table1[[#This Row],[Quantity]]*Table1[[#This Row],[Unit_Price]]</f>
        <v>1956</v>
      </c>
      <c r="L3403">
        <f>Table1[[#This Row],[Quantity]]*Table1[[#This Row],[Cost]]</f>
        <v>1369.2</v>
      </c>
      <c r="M3403">
        <f>Table1[[#This Row],[Sales]]-Table1[[#This Row],[Total_Cost]]</f>
        <v>586.79999999999995</v>
      </c>
      <c r="N3403" s="1">
        <f>Table1[[#This Row],[Profit]]/Table1[[#This Row],[Sales]]</f>
        <v>0.3</v>
      </c>
      <c r="O3403" t="str">
        <f>TEXT(Table1[[#This Row],[Order_Date]],"mmmm")</f>
        <v>May</v>
      </c>
      <c r="P3403">
        <f>YEAR(Table1[[#This Row],[Order_Date]])</f>
        <v>2025</v>
      </c>
      <c r="Q3403" t="str">
        <f>"Q"&amp;ROUNDUP(MONTH(Table1[[#This Row],[Order_Date]])/3,0)</f>
        <v>Q2</v>
      </c>
    </row>
    <row r="3404" spans="1:17" x14ac:dyDescent="0.25">
      <c r="A3404" t="s">
        <v>5196</v>
      </c>
      <c r="B3404" t="s">
        <v>1198</v>
      </c>
      <c r="C3404" t="s">
        <v>110</v>
      </c>
      <c r="D3404" t="s">
        <v>146</v>
      </c>
      <c r="E3404" t="str">
        <f>_xlfn.XLOOKUP(Table1[[#This Row],[Product_ID]],[1]!Table1[Product_ID],[1]!Table1[Product_Name])</f>
        <v>Electronics Product 8</v>
      </c>
      <c r="F3404" t="str">
        <f>_xlfn.XLOOKUP(Table1[[#This Row],[Product_ID]],[1]!Table1[Product_ID],[1]!Table1[Category])</f>
        <v>Electronics</v>
      </c>
      <c r="G3404">
        <f>_xlfn.XLOOKUP(Table1[[#This Row],[Product_ID]],[1]!Table1[Product_ID],[1]!Table1[Unit_Price])</f>
        <v>41971</v>
      </c>
      <c r="H3404">
        <f>_xlfn.XLOOKUP(Table1[[#This Row],[Product_ID]],[1]!Table1[Product_ID],[1]!Table1[Cost])</f>
        <v>29379.7</v>
      </c>
      <c r="I3404">
        <v>4</v>
      </c>
      <c r="J3404">
        <v>5</v>
      </c>
      <c r="K3404">
        <f>Table1[[#This Row],[Quantity]]*Table1[[#This Row],[Unit_Price]]</f>
        <v>167884</v>
      </c>
      <c r="L3404">
        <f>Table1[[#This Row],[Quantity]]*Table1[[#This Row],[Cost]]</f>
        <v>117518.8</v>
      </c>
      <c r="M3404">
        <f>Table1[[#This Row],[Sales]]-Table1[[#This Row],[Total_Cost]]</f>
        <v>50365.2</v>
      </c>
      <c r="N3404" s="1">
        <f>Table1[[#This Row],[Profit]]/Table1[[#This Row],[Sales]]</f>
        <v>0.3</v>
      </c>
      <c r="O3404" t="str">
        <f>TEXT(Table1[[#This Row],[Order_Date]],"mmmm")</f>
        <v>December</v>
      </c>
      <c r="P3404">
        <f>YEAR(Table1[[#This Row],[Order_Date]])</f>
        <v>2024</v>
      </c>
      <c r="Q3404" t="str">
        <f>"Q"&amp;ROUNDUP(MONTH(Table1[[#This Row],[Order_Date]])/3,0)</f>
        <v>Q4</v>
      </c>
    </row>
    <row r="3405" spans="1:17" x14ac:dyDescent="0.25">
      <c r="A3405" t="s">
        <v>5197</v>
      </c>
      <c r="B3405" t="s">
        <v>572</v>
      </c>
      <c r="C3405" t="s">
        <v>3991</v>
      </c>
      <c r="D3405" t="s">
        <v>67</v>
      </c>
      <c r="E3405" t="str">
        <f>_xlfn.XLOOKUP(Table1[[#This Row],[Product_ID]],[1]!Table1[Product_ID],[1]!Table1[Product_Name])</f>
        <v>Home &amp; Kitchen Product 12</v>
      </c>
      <c r="F3405" t="str">
        <f>_xlfn.XLOOKUP(Table1[[#This Row],[Product_ID]],[1]!Table1[Product_ID],[1]!Table1[Category])</f>
        <v>Home &amp; Kitchen</v>
      </c>
      <c r="G3405">
        <f>_xlfn.XLOOKUP(Table1[[#This Row],[Product_ID]],[1]!Table1[Product_ID],[1]!Table1[Unit_Price])</f>
        <v>1513</v>
      </c>
      <c r="H3405">
        <f>_xlfn.XLOOKUP(Table1[[#This Row],[Product_ID]],[1]!Table1[Product_ID],[1]!Table1[Cost])</f>
        <v>907.8</v>
      </c>
      <c r="I3405">
        <v>2</v>
      </c>
      <c r="J3405">
        <v>5</v>
      </c>
      <c r="K3405">
        <f>Table1[[#This Row],[Quantity]]*Table1[[#This Row],[Unit_Price]]</f>
        <v>3026</v>
      </c>
      <c r="L3405">
        <f>Table1[[#This Row],[Quantity]]*Table1[[#This Row],[Cost]]</f>
        <v>1815.6</v>
      </c>
      <c r="M3405">
        <f>Table1[[#This Row],[Sales]]-Table1[[#This Row],[Total_Cost]]</f>
        <v>1210.4000000000001</v>
      </c>
      <c r="N3405" s="1">
        <f>Table1[[#This Row],[Profit]]/Table1[[#This Row],[Sales]]</f>
        <v>0.4</v>
      </c>
      <c r="O3405" t="str">
        <f>TEXT(Table1[[#This Row],[Order_Date]],"mmmm")</f>
        <v>June</v>
      </c>
      <c r="P3405">
        <f>YEAR(Table1[[#This Row],[Order_Date]])</f>
        <v>2025</v>
      </c>
      <c r="Q3405" t="str">
        <f>"Q"&amp;ROUNDUP(MONTH(Table1[[#This Row],[Order_Date]])/3,0)</f>
        <v>Q2</v>
      </c>
    </row>
    <row r="3406" spans="1:17" x14ac:dyDescent="0.25">
      <c r="A3406" t="s">
        <v>5198</v>
      </c>
      <c r="B3406" t="s">
        <v>2177</v>
      </c>
      <c r="C3406" t="s">
        <v>5199</v>
      </c>
      <c r="D3406" t="s">
        <v>157</v>
      </c>
      <c r="E3406" t="str">
        <f>_xlfn.XLOOKUP(Table1[[#This Row],[Product_ID]],[1]!Table1[Product_ID],[1]!Table1[Product_Name])</f>
        <v>Sports Product 89</v>
      </c>
      <c r="F3406" t="str">
        <f>_xlfn.XLOOKUP(Table1[[#This Row],[Product_ID]],[1]!Table1[Product_ID],[1]!Table1[Category])</f>
        <v>Sports</v>
      </c>
      <c r="G3406">
        <f>_xlfn.XLOOKUP(Table1[[#This Row],[Product_ID]],[1]!Table1[Product_ID],[1]!Table1[Unit_Price])</f>
        <v>2956</v>
      </c>
      <c r="H3406">
        <f>_xlfn.XLOOKUP(Table1[[#This Row],[Product_ID]],[1]!Table1[Product_ID],[1]!Table1[Cost])</f>
        <v>1478</v>
      </c>
      <c r="I3406">
        <v>5</v>
      </c>
      <c r="J3406">
        <v>5</v>
      </c>
      <c r="K3406">
        <f>Table1[[#This Row],[Quantity]]*Table1[[#This Row],[Unit_Price]]</f>
        <v>14780</v>
      </c>
      <c r="L3406">
        <f>Table1[[#This Row],[Quantity]]*Table1[[#This Row],[Cost]]</f>
        <v>7390</v>
      </c>
      <c r="M3406">
        <f>Table1[[#This Row],[Sales]]-Table1[[#This Row],[Total_Cost]]</f>
        <v>7390</v>
      </c>
      <c r="N3406" s="1">
        <f>Table1[[#This Row],[Profit]]/Table1[[#This Row],[Sales]]</f>
        <v>0.5</v>
      </c>
      <c r="O3406" t="str">
        <f>TEXT(Table1[[#This Row],[Order_Date]],"mmmm")</f>
        <v>June</v>
      </c>
      <c r="P3406">
        <f>YEAR(Table1[[#This Row],[Order_Date]])</f>
        <v>2024</v>
      </c>
      <c r="Q3406" t="str">
        <f>"Q"&amp;ROUNDUP(MONTH(Table1[[#This Row],[Order_Date]])/3,0)</f>
        <v>Q2</v>
      </c>
    </row>
    <row r="3407" spans="1:17" x14ac:dyDescent="0.25">
      <c r="A3407" t="s">
        <v>5200</v>
      </c>
      <c r="B3407" t="s">
        <v>446</v>
      </c>
      <c r="C3407" t="s">
        <v>73</v>
      </c>
      <c r="D3407" t="s">
        <v>377</v>
      </c>
      <c r="E3407" t="str">
        <f>_xlfn.XLOOKUP(Table1[[#This Row],[Product_ID]],[1]!Table1[Product_ID],[1]!Table1[Product_Name])</f>
        <v>Sports Product 2</v>
      </c>
      <c r="F3407" t="str">
        <f>_xlfn.XLOOKUP(Table1[[#This Row],[Product_ID]],[1]!Table1[Product_ID],[1]!Table1[Category])</f>
        <v>Sports</v>
      </c>
      <c r="G3407">
        <f>_xlfn.XLOOKUP(Table1[[#This Row],[Product_ID]],[1]!Table1[Product_ID],[1]!Table1[Unit_Price])</f>
        <v>4241</v>
      </c>
      <c r="H3407">
        <f>_xlfn.XLOOKUP(Table1[[#This Row],[Product_ID]],[1]!Table1[Product_ID],[1]!Table1[Cost])</f>
        <v>2120.5</v>
      </c>
      <c r="I3407">
        <v>1</v>
      </c>
      <c r="J3407">
        <v>10</v>
      </c>
      <c r="K3407">
        <f>Table1[[#This Row],[Quantity]]*Table1[[#This Row],[Unit_Price]]</f>
        <v>4241</v>
      </c>
      <c r="L3407">
        <f>Table1[[#This Row],[Quantity]]*Table1[[#This Row],[Cost]]</f>
        <v>2120.5</v>
      </c>
      <c r="M3407">
        <f>Table1[[#This Row],[Sales]]-Table1[[#This Row],[Total_Cost]]</f>
        <v>2120.5</v>
      </c>
      <c r="N3407" s="1">
        <f>Table1[[#This Row],[Profit]]/Table1[[#This Row],[Sales]]</f>
        <v>0.5</v>
      </c>
      <c r="O3407" t="str">
        <f>TEXT(Table1[[#This Row],[Order_Date]],"mmmm")</f>
        <v>December</v>
      </c>
      <c r="P3407">
        <f>YEAR(Table1[[#This Row],[Order_Date]])</f>
        <v>2025</v>
      </c>
      <c r="Q3407" t="str">
        <f>"Q"&amp;ROUNDUP(MONTH(Table1[[#This Row],[Order_Date]])/3,0)</f>
        <v>Q4</v>
      </c>
    </row>
    <row r="3408" spans="1:17" x14ac:dyDescent="0.25">
      <c r="A3408" t="s">
        <v>5201</v>
      </c>
      <c r="B3408" t="s">
        <v>617</v>
      </c>
      <c r="C3408" t="s">
        <v>2947</v>
      </c>
      <c r="D3408" t="s">
        <v>223</v>
      </c>
      <c r="E3408" t="str">
        <f>_xlfn.XLOOKUP(Table1[[#This Row],[Product_ID]],[1]!Table1[Product_ID],[1]!Table1[Product_Name])</f>
        <v>Clothing Product 48</v>
      </c>
      <c r="F3408" t="str">
        <f>_xlfn.XLOOKUP(Table1[[#This Row],[Product_ID]],[1]!Table1[Product_ID],[1]!Table1[Category])</f>
        <v>Clothing</v>
      </c>
      <c r="G3408">
        <f>_xlfn.XLOOKUP(Table1[[#This Row],[Product_ID]],[1]!Table1[Product_ID],[1]!Table1[Unit_Price])</f>
        <v>2190</v>
      </c>
      <c r="H3408">
        <f>_xlfn.XLOOKUP(Table1[[#This Row],[Product_ID]],[1]!Table1[Product_ID],[1]!Table1[Cost])</f>
        <v>1095</v>
      </c>
      <c r="I3408">
        <v>4</v>
      </c>
      <c r="J3408">
        <v>15</v>
      </c>
      <c r="K3408">
        <f>Table1[[#This Row],[Quantity]]*Table1[[#This Row],[Unit_Price]]</f>
        <v>8760</v>
      </c>
      <c r="L3408">
        <f>Table1[[#This Row],[Quantity]]*Table1[[#This Row],[Cost]]</f>
        <v>4380</v>
      </c>
      <c r="M3408">
        <f>Table1[[#This Row],[Sales]]-Table1[[#This Row],[Total_Cost]]</f>
        <v>4380</v>
      </c>
      <c r="N3408" s="1">
        <f>Table1[[#This Row],[Profit]]/Table1[[#This Row],[Sales]]</f>
        <v>0.5</v>
      </c>
      <c r="O3408" t="str">
        <f>TEXT(Table1[[#This Row],[Order_Date]],"mmmm")</f>
        <v>October</v>
      </c>
      <c r="P3408">
        <f>YEAR(Table1[[#This Row],[Order_Date]])</f>
        <v>2025</v>
      </c>
      <c r="Q3408" t="str">
        <f>"Q"&amp;ROUNDUP(MONTH(Table1[[#This Row],[Order_Date]])/3,0)</f>
        <v>Q4</v>
      </c>
    </row>
    <row r="3409" spans="1:17" x14ac:dyDescent="0.25">
      <c r="A3409" t="s">
        <v>5202</v>
      </c>
      <c r="B3409" t="s">
        <v>930</v>
      </c>
      <c r="C3409" t="s">
        <v>4562</v>
      </c>
      <c r="D3409" t="s">
        <v>753</v>
      </c>
      <c r="E3409" t="str">
        <f>_xlfn.XLOOKUP(Table1[[#This Row],[Product_ID]],[1]!Table1[Product_ID],[1]!Table1[Product_Name])</f>
        <v>Beauty Product 73</v>
      </c>
      <c r="F3409" t="str">
        <f>_xlfn.XLOOKUP(Table1[[#This Row],[Product_ID]],[1]!Table1[Product_ID],[1]!Table1[Category])</f>
        <v>Beauty</v>
      </c>
      <c r="G3409">
        <f>_xlfn.XLOOKUP(Table1[[#This Row],[Product_ID]],[1]!Table1[Product_ID],[1]!Table1[Unit_Price])</f>
        <v>626</v>
      </c>
      <c r="H3409">
        <f>_xlfn.XLOOKUP(Table1[[#This Row],[Product_ID]],[1]!Table1[Product_ID],[1]!Table1[Cost])</f>
        <v>438.2</v>
      </c>
      <c r="I3409">
        <v>2</v>
      </c>
      <c r="J3409">
        <v>15</v>
      </c>
      <c r="K3409">
        <f>Table1[[#This Row],[Quantity]]*Table1[[#This Row],[Unit_Price]]</f>
        <v>1252</v>
      </c>
      <c r="L3409">
        <f>Table1[[#This Row],[Quantity]]*Table1[[#This Row],[Cost]]</f>
        <v>876.4</v>
      </c>
      <c r="M3409">
        <f>Table1[[#This Row],[Sales]]-Table1[[#This Row],[Total_Cost]]</f>
        <v>375.6</v>
      </c>
      <c r="N3409" s="1">
        <f>Table1[[#This Row],[Profit]]/Table1[[#This Row],[Sales]]</f>
        <v>0.30000000000000004</v>
      </c>
      <c r="O3409" t="str">
        <f>TEXT(Table1[[#This Row],[Order_Date]],"mmmm")</f>
        <v>October</v>
      </c>
      <c r="P3409">
        <f>YEAR(Table1[[#This Row],[Order_Date]])</f>
        <v>2025</v>
      </c>
      <c r="Q3409" t="str">
        <f>"Q"&amp;ROUNDUP(MONTH(Table1[[#This Row],[Order_Date]])/3,0)</f>
        <v>Q4</v>
      </c>
    </row>
    <row r="3410" spans="1:17" x14ac:dyDescent="0.25">
      <c r="A3410" t="s">
        <v>5203</v>
      </c>
      <c r="B3410" t="s">
        <v>4736</v>
      </c>
      <c r="C3410" t="s">
        <v>1982</v>
      </c>
      <c r="D3410" t="s">
        <v>1034</v>
      </c>
      <c r="E3410" t="str">
        <f>_xlfn.XLOOKUP(Table1[[#This Row],[Product_ID]],[1]!Table1[Product_ID],[1]!Table1[Product_Name])</f>
        <v>Electronics Product 36</v>
      </c>
      <c r="F3410" t="str">
        <f>_xlfn.XLOOKUP(Table1[[#This Row],[Product_ID]],[1]!Table1[Product_ID],[1]!Table1[Category])</f>
        <v>Electronics</v>
      </c>
      <c r="G3410">
        <f>_xlfn.XLOOKUP(Table1[[#This Row],[Product_ID]],[1]!Table1[Product_ID],[1]!Table1[Unit_Price])</f>
        <v>3046</v>
      </c>
      <c r="H3410">
        <f>_xlfn.XLOOKUP(Table1[[#This Row],[Product_ID]],[1]!Table1[Product_ID],[1]!Table1[Cost])</f>
        <v>1827.6</v>
      </c>
      <c r="I3410">
        <v>4</v>
      </c>
      <c r="J3410">
        <v>20</v>
      </c>
      <c r="K3410">
        <f>Table1[[#This Row],[Quantity]]*Table1[[#This Row],[Unit_Price]]</f>
        <v>12184</v>
      </c>
      <c r="L3410">
        <f>Table1[[#This Row],[Quantity]]*Table1[[#This Row],[Cost]]</f>
        <v>7310.4</v>
      </c>
      <c r="M3410">
        <f>Table1[[#This Row],[Sales]]-Table1[[#This Row],[Total_Cost]]</f>
        <v>4873.6000000000004</v>
      </c>
      <c r="N3410" s="1">
        <f>Table1[[#This Row],[Profit]]/Table1[[#This Row],[Sales]]</f>
        <v>0.4</v>
      </c>
      <c r="O3410" t="str">
        <f>TEXT(Table1[[#This Row],[Order_Date]],"mmmm")</f>
        <v>March</v>
      </c>
      <c r="P3410">
        <f>YEAR(Table1[[#This Row],[Order_Date]])</f>
        <v>2025</v>
      </c>
      <c r="Q3410" t="str">
        <f>"Q"&amp;ROUNDUP(MONTH(Table1[[#This Row],[Order_Date]])/3,0)</f>
        <v>Q1</v>
      </c>
    </row>
    <row r="3411" spans="1:17" x14ac:dyDescent="0.25">
      <c r="A3411" t="s">
        <v>5204</v>
      </c>
      <c r="B3411" t="s">
        <v>580</v>
      </c>
      <c r="C3411" t="s">
        <v>2684</v>
      </c>
      <c r="D3411" t="s">
        <v>139</v>
      </c>
      <c r="E3411" t="str">
        <f>_xlfn.XLOOKUP(Table1[[#This Row],[Product_ID]],[1]!Table1[Product_ID],[1]!Table1[Product_Name])</f>
        <v>Clothing Product 53</v>
      </c>
      <c r="F3411" t="str">
        <f>_xlfn.XLOOKUP(Table1[[#This Row],[Product_ID]],[1]!Table1[Product_ID],[1]!Table1[Category])</f>
        <v>Clothing</v>
      </c>
      <c r="G3411">
        <f>_xlfn.XLOOKUP(Table1[[#This Row],[Product_ID]],[1]!Table1[Product_ID],[1]!Table1[Unit_Price])</f>
        <v>641</v>
      </c>
      <c r="H3411">
        <f>_xlfn.XLOOKUP(Table1[[#This Row],[Product_ID]],[1]!Table1[Product_ID],[1]!Table1[Cost])</f>
        <v>384.6</v>
      </c>
      <c r="I3411">
        <v>1</v>
      </c>
      <c r="J3411">
        <v>0</v>
      </c>
      <c r="K3411">
        <f>Table1[[#This Row],[Quantity]]*Table1[[#This Row],[Unit_Price]]</f>
        <v>641</v>
      </c>
      <c r="L3411">
        <f>Table1[[#This Row],[Quantity]]*Table1[[#This Row],[Cost]]</f>
        <v>384.6</v>
      </c>
      <c r="M3411">
        <f>Table1[[#This Row],[Sales]]-Table1[[#This Row],[Total_Cost]]</f>
        <v>256.39999999999998</v>
      </c>
      <c r="N3411" s="1">
        <f>Table1[[#This Row],[Profit]]/Table1[[#This Row],[Sales]]</f>
        <v>0.39999999999999997</v>
      </c>
      <c r="O3411" t="str">
        <f>TEXT(Table1[[#This Row],[Order_Date]],"mmmm")</f>
        <v>June</v>
      </c>
      <c r="P3411">
        <f>YEAR(Table1[[#This Row],[Order_Date]])</f>
        <v>2025</v>
      </c>
      <c r="Q3411" t="str">
        <f>"Q"&amp;ROUNDUP(MONTH(Table1[[#This Row],[Order_Date]])/3,0)</f>
        <v>Q2</v>
      </c>
    </row>
    <row r="3412" spans="1:17" x14ac:dyDescent="0.25">
      <c r="A3412" t="s">
        <v>5205</v>
      </c>
      <c r="B3412" t="s">
        <v>2023</v>
      </c>
      <c r="C3412" t="s">
        <v>1389</v>
      </c>
      <c r="D3412" t="s">
        <v>37</v>
      </c>
      <c r="E3412" t="str">
        <f>_xlfn.XLOOKUP(Table1[[#This Row],[Product_ID]],[1]!Table1[Product_ID],[1]!Table1[Product_Name])</f>
        <v>Home &amp; Kitchen Product 46</v>
      </c>
      <c r="F3412" t="str">
        <f>_xlfn.XLOOKUP(Table1[[#This Row],[Product_ID]],[1]!Table1[Product_ID],[1]!Table1[Category])</f>
        <v>Home &amp; Kitchen</v>
      </c>
      <c r="G3412">
        <f>_xlfn.XLOOKUP(Table1[[#This Row],[Product_ID]],[1]!Table1[Product_ID],[1]!Table1[Unit_Price])</f>
        <v>10604</v>
      </c>
      <c r="H3412">
        <f>_xlfn.XLOOKUP(Table1[[#This Row],[Product_ID]],[1]!Table1[Product_ID],[1]!Table1[Cost])</f>
        <v>5302</v>
      </c>
      <c r="I3412">
        <v>4</v>
      </c>
      <c r="J3412">
        <v>0</v>
      </c>
      <c r="K3412">
        <f>Table1[[#This Row],[Quantity]]*Table1[[#This Row],[Unit_Price]]</f>
        <v>42416</v>
      </c>
      <c r="L3412">
        <f>Table1[[#This Row],[Quantity]]*Table1[[#This Row],[Cost]]</f>
        <v>21208</v>
      </c>
      <c r="M3412">
        <f>Table1[[#This Row],[Sales]]-Table1[[#This Row],[Total_Cost]]</f>
        <v>21208</v>
      </c>
      <c r="N3412" s="1">
        <f>Table1[[#This Row],[Profit]]/Table1[[#This Row],[Sales]]</f>
        <v>0.5</v>
      </c>
      <c r="O3412" t="str">
        <f>TEXT(Table1[[#This Row],[Order_Date]],"mmmm")</f>
        <v>April</v>
      </c>
      <c r="P3412">
        <f>YEAR(Table1[[#This Row],[Order_Date]])</f>
        <v>2025</v>
      </c>
      <c r="Q3412" t="str">
        <f>"Q"&amp;ROUNDUP(MONTH(Table1[[#This Row],[Order_Date]])/3,0)</f>
        <v>Q2</v>
      </c>
    </row>
    <row r="3413" spans="1:17" x14ac:dyDescent="0.25">
      <c r="A3413" t="s">
        <v>5206</v>
      </c>
      <c r="B3413" t="s">
        <v>915</v>
      </c>
      <c r="C3413" t="s">
        <v>4096</v>
      </c>
      <c r="D3413" t="s">
        <v>471</v>
      </c>
      <c r="E3413" t="str">
        <f>_xlfn.XLOOKUP(Table1[[#This Row],[Product_ID]],[1]!Table1[Product_ID],[1]!Table1[Product_Name])</f>
        <v>Sports Product 66</v>
      </c>
      <c r="F3413" t="str">
        <f>_xlfn.XLOOKUP(Table1[[#This Row],[Product_ID]],[1]!Table1[Product_ID],[1]!Table1[Category])</f>
        <v>Sports</v>
      </c>
      <c r="G3413">
        <f>_xlfn.XLOOKUP(Table1[[#This Row],[Product_ID]],[1]!Table1[Product_ID],[1]!Table1[Unit_Price])</f>
        <v>4711</v>
      </c>
      <c r="H3413">
        <f>_xlfn.XLOOKUP(Table1[[#This Row],[Product_ID]],[1]!Table1[Product_ID],[1]!Table1[Cost])</f>
        <v>2826.6</v>
      </c>
      <c r="I3413">
        <v>2</v>
      </c>
      <c r="J3413">
        <v>5</v>
      </c>
      <c r="K3413">
        <f>Table1[[#This Row],[Quantity]]*Table1[[#This Row],[Unit_Price]]</f>
        <v>9422</v>
      </c>
      <c r="L3413">
        <f>Table1[[#This Row],[Quantity]]*Table1[[#This Row],[Cost]]</f>
        <v>5653.2</v>
      </c>
      <c r="M3413">
        <f>Table1[[#This Row],[Sales]]-Table1[[#This Row],[Total_Cost]]</f>
        <v>3768.8</v>
      </c>
      <c r="N3413" s="1">
        <f>Table1[[#This Row],[Profit]]/Table1[[#This Row],[Sales]]</f>
        <v>0.4</v>
      </c>
      <c r="O3413" t="str">
        <f>TEXT(Table1[[#This Row],[Order_Date]],"mmmm")</f>
        <v>May</v>
      </c>
      <c r="P3413">
        <f>YEAR(Table1[[#This Row],[Order_Date]])</f>
        <v>2024</v>
      </c>
      <c r="Q3413" t="str">
        <f>"Q"&amp;ROUNDUP(MONTH(Table1[[#This Row],[Order_Date]])/3,0)</f>
        <v>Q2</v>
      </c>
    </row>
    <row r="3414" spans="1:17" x14ac:dyDescent="0.25">
      <c r="A3414" t="s">
        <v>5207</v>
      </c>
      <c r="B3414" t="s">
        <v>1995</v>
      </c>
      <c r="C3414" t="s">
        <v>1278</v>
      </c>
      <c r="D3414" t="s">
        <v>281</v>
      </c>
      <c r="E3414" t="str">
        <f>_xlfn.XLOOKUP(Table1[[#This Row],[Product_ID]],[1]!Table1[Product_ID],[1]!Table1[Product_Name])</f>
        <v>Sports Product 9</v>
      </c>
      <c r="F3414" t="str">
        <f>_xlfn.XLOOKUP(Table1[[#This Row],[Product_ID]],[1]!Table1[Product_ID],[1]!Table1[Category])</f>
        <v>Sports</v>
      </c>
      <c r="G3414">
        <f>_xlfn.XLOOKUP(Table1[[#This Row],[Product_ID]],[1]!Table1[Product_ID],[1]!Table1[Unit_Price])</f>
        <v>10891</v>
      </c>
      <c r="H3414">
        <f>_xlfn.XLOOKUP(Table1[[#This Row],[Product_ID]],[1]!Table1[Product_ID],[1]!Table1[Cost])</f>
        <v>5445.5</v>
      </c>
      <c r="I3414">
        <v>3</v>
      </c>
      <c r="J3414">
        <v>20</v>
      </c>
      <c r="K3414">
        <f>Table1[[#This Row],[Quantity]]*Table1[[#This Row],[Unit_Price]]</f>
        <v>32673</v>
      </c>
      <c r="L3414">
        <f>Table1[[#This Row],[Quantity]]*Table1[[#This Row],[Cost]]</f>
        <v>16336.5</v>
      </c>
      <c r="M3414">
        <f>Table1[[#This Row],[Sales]]-Table1[[#This Row],[Total_Cost]]</f>
        <v>16336.5</v>
      </c>
      <c r="N3414" s="1">
        <f>Table1[[#This Row],[Profit]]/Table1[[#This Row],[Sales]]</f>
        <v>0.5</v>
      </c>
      <c r="O3414" t="str">
        <f>TEXT(Table1[[#This Row],[Order_Date]],"mmmm")</f>
        <v>July</v>
      </c>
      <c r="P3414">
        <f>YEAR(Table1[[#This Row],[Order_Date]])</f>
        <v>2024</v>
      </c>
      <c r="Q3414" t="str">
        <f>"Q"&amp;ROUNDUP(MONTH(Table1[[#This Row],[Order_Date]])/3,0)</f>
        <v>Q3</v>
      </c>
    </row>
    <row r="3415" spans="1:17" x14ac:dyDescent="0.25">
      <c r="A3415" t="s">
        <v>5208</v>
      </c>
      <c r="B3415" t="s">
        <v>3604</v>
      </c>
      <c r="C3415" t="s">
        <v>2593</v>
      </c>
      <c r="D3415" t="s">
        <v>123</v>
      </c>
      <c r="E3415" t="str">
        <f>_xlfn.XLOOKUP(Table1[[#This Row],[Product_ID]],[1]!Table1[Product_ID],[1]!Table1[Product_Name])</f>
        <v>Electronics Product 99</v>
      </c>
      <c r="F3415" t="str">
        <f>_xlfn.XLOOKUP(Table1[[#This Row],[Product_ID]],[1]!Table1[Product_ID],[1]!Table1[Category])</f>
        <v>Electronics</v>
      </c>
      <c r="G3415">
        <f>_xlfn.XLOOKUP(Table1[[#This Row],[Product_ID]],[1]!Table1[Product_ID],[1]!Table1[Unit_Price])</f>
        <v>48012</v>
      </c>
      <c r="H3415">
        <f>_xlfn.XLOOKUP(Table1[[#This Row],[Product_ID]],[1]!Table1[Product_ID],[1]!Table1[Cost])</f>
        <v>24006</v>
      </c>
      <c r="I3415">
        <v>5</v>
      </c>
      <c r="J3415">
        <v>0</v>
      </c>
      <c r="K3415">
        <f>Table1[[#This Row],[Quantity]]*Table1[[#This Row],[Unit_Price]]</f>
        <v>240060</v>
      </c>
      <c r="L3415">
        <f>Table1[[#This Row],[Quantity]]*Table1[[#This Row],[Cost]]</f>
        <v>120030</v>
      </c>
      <c r="M3415">
        <f>Table1[[#This Row],[Sales]]-Table1[[#This Row],[Total_Cost]]</f>
        <v>120030</v>
      </c>
      <c r="N3415" s="1">
        <f>Table1[[#This Row],[Profit]]/Table1[[#This Row],[Sales]]</f>
        <v>0.5</v>
      </c>
      <c r="O3415" t="str">
        <f>TEXT(Table1[[#This Row],[Order_Date]],"mmmm")</f>
        <v>July</v>
      </c>
      <c r="P3415">
        <f>YEAR(Table1[[#This Row],[Order_Date]])</f>
        <v>2025</v>
      </c>
      <c r="Q3415" t="str">
        <f>"Q"&amp;ROUNDUP(MONTH(Table1[[#This Row],[Order_Date]])/3,0)</f>
        <v>Q3</v>
      </c>
    </row>
    <row r="3416" spans="1:17" x14ac:dyDescent="0.25">
      <c r="A3416" t="s">
        <v>5209</v>
      </c>
      <c r="B3416" t="s">
        <v>368</v>
      </c>
      <c r="C3416" t="s">
        <v>1666</v>
      </c>
      <c r="D3416" t="s">
        <v>199</v>
      </c>
      <c r="E3416" t="str">
        <f>_xlfn.XLOOKUP(Table1[[#This Row],[Product_ID]],[1]!Table1[Product_ID],[1]!Table1[Product_Name])</f>
        <v>Sports Product 19</v>
      </c>
      <c r="F3416" t="str">
        <f>_xlfn.XLOOKUP(Table1[[#This Row],[Product_ID]],[1]!Table1[Product_ID],[1]!Table1[Category])</f>
        <v>Sports</v>
      </c>
      <c r="G3416">
        <f>_xlfn.XLOOKUP(Table1[[#This Row],[Product_ID]],[1]!Table1[Product_ID],[1]!Table1[Unit_Price])</f>
        <v>11395</v>
      </c>
      <c r="H3416">
        <f>_xlfn.XLOOKUP(Table1[[#This Row],[Product_ID]],[1]!Table1[Product_ID],[1]!Table1[Cost])</f>
        <v>5697.5</v>
      </c>
      <c r="I3416">
        <v>4</v>
      </c>
      <c r="J3416">
        <v>15</v>
      </c>
      <c r="K3416">
        <f>Table1[[#This Row],[Quantity]]*Table1[[#This Row],[Unit_Price]]</f>
        <v>45580</v>
      </c>
      <c r="L3416">
        <f>Table1[[#This Row],[Quantity]]*Table1[[#This Row],[Cost]]</f>
        <v>22790</v>
      </c>
      <c r="M3416">
        <f>Table1[[#This Row],[Sales]]-Table1[[#This Row],[Total_Cost]]</f>
        <v>22790</v>
      </c>
      <c r="N3416" s="1">
        <f>Table1[[#This Row],[Profit]]/Table1[[#This Row],[Sales]]</f>
        <v>0.5</v>
      </c>
      <c r="O3416" t="str">
        <f>TEXT(Table1[[#This Row],[Order_Date]],"mmmm")</f>
        <v>December</v>
      </c>
      <c r="P3416">
        <f>YEAR(Table1[[#This Row],[Order_Date]])</f>
        <v>2025</v>
      </c>
      <c r="Q3416" t="str">
        <f>"Q"&amp;ROUNDUP(MONTH(Table1[[#This Row],[Order_Date]])/3,0)</f>
        <v>Q4</v>
      </c>
    </row>
    <row r="3417" spans="1:17" x14ac:dyDescent="0.25">
      <c r="A3417" t="s">
        <v>5210</v>
      </c>
      <c r="B3417" t="s">
        <v>3134</v>
      </c>
      <c r="C3417" t="s">
        <v>1434</v>
      </c>
      <c r="D3417" t="s">
        <v>119</v>
      </c>
      <c r="E3417" t="str">
        <f>_xlfn.XLOOKUP(Table1[[#This Row],[Product_ID]],[1]!Table1[Product_ID],[1]!Table1[Product_Name])</f>
        <v>Electronics Product 56</v>
      </c>
      <c r="F3417" t="str">
        <f>_xlfn.XLOOKUP(Table1[[#This Row],[Product_ID]],[1]!Table1[Product_ID],[1]!Table1[Category])</f>
        <v>Electronics</v>
      </c>
      <c r="G3417">
        <f>_xlfn.XLOOKUP(Table1[[#This Row],[Product_ID]],[1]!Table1[Product_ID],[1]!Table1[Unit_Price])</f>
        <v>18900</v>
      </c>
      <c r="H3417">
        <f>_xlfn.XLOOKUP(Table1[[#This Row],[Product_ID]],[1]!Table1[Product_ID],[1]!Table1[Cost])</f>
        <v>9450</v>
      </c>
      <c r="I3417">
        <v>1</v>
      </c>
      <c r="J3417">
        <v>10</v>
      </c>
      <c r="K3417">
        <f>Table1[[#This Row],[Quantity]]*Table1[[#This Row],[Unit_Price]]</f>
        <v>18900</v>
      </c>
      <c r="L3417">
        <f>Table1[[#This Row],[Quantity]]*Table1[[#This Row],[Cost]]</f>
        <v>9450</v>
      </c>
      <c r="M3417">
        <f>Table1[[#This Row],[Sales]]-Table1[[#This Row],[Total_Cost]]</f>
        <v>9450</v>
      </c>
      <c r="N3417" s="1">
        <f>Table1[[#This Row],[Profit]]/Table1[[#This Row],[Sales]]</f>
        <v>0.5</v>
      </c>
      <c r="O3417" t="str">
        <f>TEXT(Table1[[#This Row],[Order_Date]],"mmmm")</f>
        <v>April</v>
      </c>
      <c r="P3417">
        <f>YEAR(Table1[[#This Row],[Order_Date]])</f>
        <v>2024</v>
      </c>
      <c r="Q3417" t="str">
        <f>"Q"&amp;ROUNDUP(MONTH(Table1[[#This Row],[Order_Date]])/3,0)</f>
        <v>Q2</v>
      </c>
    </row>
    <row r="3418" spans="1:17" x14ac:dyDescent="0.25">
      <c r="A3418" t="s">
        <v>5211</v>
      </c>
      <c r="B3418" t="s">
        <v>2004</v>
      </c>
      <c r="C3418" t="s">
        <v>2979</v>
      </c>
      <c r="D3418" t="s">
        <v>13</v>
      </c>
      <c r="E3418" t="str">
        <f>_xlfn.XLOOKUP(Table1[[#This Row],[Product_ID]],[1]!Table1[Product_ID],[1]!Table1[Product_Name])</f>
        <v>Beauty Product 1</v>
      </c>
      <c r="F3418" t="str">
        <f>_xlfn.XLOOKUP(Table1[[#This Row],[Product_ID]],[1]!Table1[Product_ID],[1]!Table1[Category])</f>
        <v>Beauty</v>
      </c>
      <c r="G3418">
        <f>_xlfn.XLOOKUP(Table1[[#This Row],[Product_ID]],[1]!Table1[Product_ID],[1]!Table1[Unit_Price])</f>
        <v>1891</v>
      </c>
      <c r="H3418">
        <f>_xlfn.XLOOKUP(Table1[[#This Row],[Product_ID]],[1]!Table1[Product_ID],[1]!Table1[Cost])</f>
        <v>945.5</v>
      </c>
      <c r="I3418">
        <v>1</v>
      </c>
      <c r="J3418">
        <v>20</v>
      </c>
      <c r="K3418">
        <f>Table1[[#This Row],[Quantity]]*Table1[[#This Row],[Unit_Price]]</f>
        <v>1891</v>
      </c>
      <c r="L3418">
        <f>Table1[[#This Row],[Quantity]]*Table1[[#This Row],[Cost]]</f>
        <v>945.5</v>
      </c>
      <c r="M3418">
        <f>Table1[[#This Row],[Sales]]-Table1[[#This Row],[Total_Cost]]</f>
        <v>945.5</v>
      </c>
      <c r="N3418" s="1">
        <f>Table1[[#This Row],[Profit]]/Table1[[#This Row],[Sales]]</f>
        <v>0.5</v>
      </c>
      <c r="O3418" t="str">
        <f>TEXT(Table1[[#This Row],[Order_Date]],"mmmm")</f>
        <v>January</v>
      </c>
      <c r="P3418">
        <f>YEAR(Table1[[#This Row],[Order_Date]])</f>
        <v>2024</v>
      </c>
      <c r="Q3418" t="str">
        <f>"Q"&amp;ROUNDUP(MONTH(Table1[[#This Row],[Order_Date]])/3,0)</f>
        <v>Q1</v>
      </c>
    </row>
    <row r="3419" spans="1:17" x14ac:dyDescent="0.25">
      <c r="A3419" t="s">
        <v>5212</v>
      </c>
      <c r="B3419" t="s">
        <v>1759</v>
      </c>
      <c r="C3419" t="s">
        <v>2216</v>
      </c>
      <c r="D3419" t="s">
        <v>237</v>
      </c>
      <c r="E3419" t="str">
        <f>_xlfn.XLOOKUP(Table1[[#This Row],[Product_ID]],[1]!Table1[Product_ID],[1]!Table1[Product_Name])</f>
        <v>Sports Product 61</v>
      </c>
      <c r="F3419" t="str">
        <f>_xlfn.XLOOKUP(Table1[[#This Row],[Product_ID]],[1]!Table1[Product_ID],[1]!Table1[Category])</f>
        <v>Sports</v>
      </c>
      <c r="G3419">
        <f>_xlfn.XLOOKUP(Table1[[#This Row],[Product_ID]],[1]!Table1[Product_ID],[1]!Table1[Unit_Price])</f>
        <v>7170</v>
      </c>
      <c r="H3419">
        <f>_xlfn.XLOOKUP(Table1[[#This Row],[Product_ID]],[1]!Table1[Product_ID],[1]!Table1[Cost])</f>
        <v>3585</v>
      </c>
      <c r="I3419">
        <v>5</v>
      </c>
      <c r="J3419">
        <v>0</v>
      </c>
      <c r="K3419">
        <f>Table1[[#This Row],[Quantity]]*Table1[[#This Row],[Unit_Price]]</f>
        <v>35850</v>
      </c>
      <c r="L3419">
        <f>Table1[[#This Row],[Quantity]]*Table1[[#This Row],[Cost]]</f>
        <v>17925</v>
      </c>
      <c r="M3419">
        <f>Table1[[#This Row],[Sales]]-Table1[[#This Row],[Total_Cost]]</f>
        <v>17925</v>
      </c>
      <c r="N3419" s="1">
        <f>Table1[[#This Row],[Profit]]/Table1[[#This Row],[Sales]]</f>
        <v>0.5</v>
      </c>
      <c r="O3419" t="str">
        <f>TEXT(Table1[[#This Row],[Order_Date]],"mmmm")</f>
        <v>June</v>
      </c>
      <c r="P3419">
        <f>YEAR(Table1[[#This Row],[Order_Date]])</f>
        <v>2025</v>
      </c>
      <c r="Q3419" t="str">
        <f>"Q"&amp;ROUNDUP(MONTH(Table1[[#This Row],[Order_Date]])/3,0)</f>
        <v>Q2</v>
      </c>
    </row>
    <row r="3420" spans="1:17" x14ac:dyDescent="0.25">
      <c r="A3420" t="s">
        <v>5213</v>
      </c>
      <c r="B3420" t="s">
        <v>3672</v>
      </c>
      <c r="C3420" t="s">
        <v>913</v>
      </c>
      <c r="D3420" t="s">
        <v>1526</v>
      </c>
      <c r="E3420" t="str">
        <f>_xlfn.XLOOKUP(Table1[[#This Row],[Product_ID]],[1]!Table1[Product_ID],[1]!Table1[Product_Name])</f>
        <v>Electronics Product 6</v>
      </c>
      <c r="F3420" t="str">
        <f>_xlfn.XLOOKUP(Table1[[#This Row],[Product_ID]],[1]!Table1[Product_ID],[1]!Table1[Category])</f>
        <v>Electronics</v>
      </c>
      <c r="G3420">
        <f>_xlfn.XLOOKUP(Table1[[#This Row],[Product_ID]],[1]!Table1[Product_ID],[1]!Table1[Unit_Price])</f>
        <v>18855</v>
      </c>
      <c r="H3420">
        <f>_xlfn.XLOOKUP(Table1[[#This Row],[Product_ID]],[1]!Table1[Product_ID],[1]!Table1[Cost])</f>
        <v>9427.5</v>
      </c>
      <c r="I3420">
        <v>5</v>
      </c>
      <c r="J3420">
        <v>0</v>
      </c>
      <c r="K3420">
        <f>Table1[[#This Row],[Quantity]]*Table1[[#This Row],[Unit_Price]]</f>
        <v>94275</v>
      </c>
      <c r="L3420">
        <f>Table1[[#This Row],[Quantity]]*Table1[[#This Row],[Cost]]</f>
        <v>47137.5</v>
      </c>
      <c r="M3420">
        <f>Table1[[#This Row],[Sales]]-Table1[[#This Row],[Total_Cost]]</f>
        <v>47137.5</v>
      </c>
      <c r="N3420" s="1">
        <f>Table1[[#This Row],[Profit]]/Table1[[#This Row],[Sales]]</f>
        <v>0.5</v>
      </c>
      <c r="O3420" t="str">
        <f>TEXT(Table1[[#This Row],[Order_Date]],"mmmm")</f>
        <v>February</v>
      </c>
      <c r="P3420">
        <f>YEAR(Table1[[#This Row],[Order_Date]])</f>
        <v>2024</v>
      </c>
      <c r="Q3420" t="str">
        <f>"Q"&amp;ROUNDUP(MONTH(Table1[[#This Row],[Order_Date]])/3,0)</f>
        <v>Q1</v>
      </c>
    </row>
    <row r="3421" spans="1:17" x14ac:dyDescent="0.25">
      <c r="A3421" t="s">
        <v>5214</v>
      </c>
      <c r="B3421" t="s">
        <v>1008</v>
      </c>
      <c r="C3421" t="s">
        <v>439</v>
      </c>
      <c r="D3421" t="s">
        <v>471</v>
      </c>
      <c r="E3421" t="str">
        <f>_xlfn.XLOOKUP(Table1[[#This Row],[Product_ID]],[1]!Table1[Product_ID],[1]!Table1[Product_Name])</f>
        <v>Sports Product 66</v>
      </c>
      <c r="F3421" t="str">
        <f>_xlfn.XLOOKUP(Table1[[#This Row],[Product_ID]],[1]!Table1[Product_ID],[1]!Table1[Category])</f>
        <v>Sports</v>
      </c>
      <c r="G3421">
        <f>_xlfn.XLOOKUP(Table1[[#This Row],[Product_ID]],[1]!Table1[Product_ID],[1]!Table1[Unit_Price])</f>
        <v>4711</v>
      </c>
      <c r="H3421">
        <f>_xlfn.XLOOKUP(Table1[[#This Row],[Product_ID]],[1]!Table1[Product_ID],[1]!Table1[Cost])</f>
        <v>2826.6</v>
      </c>
      <c r="I3421">
        <v>2</v>
      </c>
      <c r="J3421">
        <v>20</v>
      </c>
      <c r="K3421">
        <f>Table1[[#This Row],[Quantity]]*Table1[[#This Row],[Unit_Price]]</f>
        <v>9422</v>
      </c>
      <c r="L3421">
        <f>Table1[[#This Row],[Quantity]]*Table1[[#This Row],[Cost]]</f>
        <v>5653.2</v>
      </c>
      <c r="M3421">
        <f>Table1[[#This Row],[Sales]]-Table1[[#This Row],[Total_Cost]]</f>
        <v>3768.8</v>
      </c>
      <c r="N3421" s="1">
        <f>Table1[[#This Row],[Profit]]/Table1[[#This Row],[Sales]]</f>
        <v>0.4</v>
      </c>
      <c r="O3421" t="str">
        <f>TEXT(Table1[[#This Row],[Order_Date]],"mmmm")</f>
        <v>May</v>
      </c>
      <c r="P3421">
        <f>YEAR(Table1[[#This Row],[Order_Date]])</f>
        <v>2025</v>
      </c>
      <c r="Q3421" t="str">
        <f>"Q"&amp;ROUNDUP(MONTH(Table1[[#This Row],[Order_Date]])/3,0)</f>
        <v>Q2</v>
      </c>
    </row>
    <row r="3422" spans="1:17" x14ac:dyDescent="0.25">
      <c r="A3422" t="s">
        <v>5215</v>
      </c>
      <c r="B3422" t="s">
        <v>438</v>
      </c>
      <c r="C3422" t="s">
        <v>2963</v>
      </c>
      <c r="D3422" t="s">
        <v>123</v>
      </c>
      <c r="E3422" t="str">
        <f>_xlfn.XLOOKUP(Table1[[#This Row],[Product_ID]],[1]!Table1[Product_ID],[1]!Table1[Product_Name])</f>
        <v>Electronics Product 99</v>
      </c>
      <c r="F3422" t="str">
        <f>_xlfn.XLOOKUP(Table1[[#This Row],[Product_ID]],[1]!Table1[Product_ID],[1]!Table1[Category])</f>
        <v>Electronics</v>
      </c>
      <c r="G3422">
        <f>_xlfn.XLOOKUP(Table1[[#This Row],[Product_ID]],[1]!Table1[Product_ID],[1]!Table1[Unit_Price])</f>
        <v>48012</v>
      </c>
      <c r="H3422">
        <f>_xlfn.XLOOKUP(Table1[[#This Row],[Product_ID]],[1]!Table1[Product_ID],[1]!Table1[Cost])</f>
        <v>24006</v>
      </c>
      <c r="I3422">
        <v>5</v>
      </c>
      <c r="J3422">
        <v>0</v>
      </c>
      <c r="K3422">
        <f>Table1[[#This Row],[Quantity]]*Table1[[#This Row],[Unit_Price]]</f>
        <v>240060</v>
      </c>
      <c r="L3422">
        <f>Table1[[#This Row],[Quantity]]*Table1[[#This Row],[Cost]]</f>
        <v>120030</v>
      </c>
      <c r="M3422">
        <f>Table1[[#This Row],[Sales]]-Table1[[#This Row],[Total_Cost]]</f>
        <v>120030</v>
      </c>
      <c r="N3422" s="1">
        <f>Table1[[#This Row],[Profit]]/Table1[[#This Row],[Sales]]</f>
        <v>0.5</v>
      </c>
      <c r="O3422" t="str">
        <f>TEXT(Table1[[#This Row],[Order_Date]],"mmmm")</f>
        <v>October</v>
      </c>
      <c r="P3422">
        <f>YEAR(Table1[[#This Row],[Order_Date]])</f>
        <v>2024</v>
      </c>
      <c r="Q3422" t="str">
        <f>"Q"&amp;ROUNDUP(MONTH(Table1[[#This Row],[Order_Date]])/3,0)</f>
        <v>Q4</v>
      </c>
    </row>
    <row r="3423" spans="1:17" x14ac:dyDescent="0.25">
      <c r="A3423" t="s">
        <v>5216</v>
      </c>
      <c r="B3423" t="s">
        <v>544</v>
      </c>
      <c r="C3423" t="s">
        <v>12</v>
      </c>
      <c r="D3423" t="s">
        <v>288</v>
      </c>
      <c r="E3423" t="str">
        <f>_xlfn.XLOOKUP(Table1[[#This Row],[Product_ID]],[1]!Table1[Product_ID],[1]!Table1[Product_Name])</f>
        <v>Clothing Product 81</v>
      </c>
      <c r="F3423" t="str">
        <f>_xlfn.XLOOKUP(Table1[[#This Row],[Product_ID]],[1]!Table1[Product_ID],[1]!Table1[Category])</f>
        <v>Clothing</v>
      </c>
      <c r="G3423">
        <f>_xlfn.XLOOKUP(Table1[[#This Row],[Product_ID]],[1]!Table1[Product_ID],[1]!Table1[Unit_Price])</f>
        <v>4046</v>
      </c>
      <c r="H3423">
        <f>_xlfn.XLOOKUP(Table1[[#This Row],[Product_ID]],[1]!Table1[Product_ID],[1]!Table1[Cost])</f>
        <v>2427.6</v>
      </c>
      <c r="I3423">
        <v>3</v>
      </c>
      <c r="J3423">
        <v>0</v>
      </c>
      <c r="K3423">
        <f>Table1[[#This Row],[Quantity]]*Table1[[#This Row],[Unit_Price]]</f>
        <v>12138</v>
      </c>
      <c r="L3423">
        <f>Table1[[#This Row],[Quantity]]*Table1[[#This Row],[Cost]]</f>
        <v>7282.7999999999993</v>
      </c>
      <c r="M3423">
        <f>Table1[[#This Row],[Sales]]-Table1[[#This Row],[Total_Cost]]</f>
        <v>4855.2000000000007</v>
      </c>
      <c r="N3423" s="1">
        <f>Table1[[#This Row],[Profit]]/Table1[[#This Row],[Sales]]</f>
        <v>0.40000000000000008</v>
      </c>
      <c r="O3423" t="str">
        <f>TEXT(Table1[[#This Row],[Order_Date]],"mmmm")</f>
        <v>March</v>
      </c>
      <c r="P3423">
        <f>YEAR(Table1[[#This Row],[Order_Date]])</f>
        <v>2024</v>
      </c>
      <c r="Q3423" t="str">
        <f>"Q"&amp;ROUNDUP(MONTH(Table1[[#This Row],[Order_Date]])/3,0)</f>
        <v>Q1</v>
      </c>
    </row>
    <row r="3424" spans="1:17" x14ac:dyDescent="0.25">
      <c r="A3424" t="s">
        <v>5217</v>
      </c>
      <c r="B3424" t="s">
        <v>979</v>
      </c>
      <c r="C3424" t="s">
        <v>1048</v>
      </c>
      <c r="D3424" t="s">
        <v>570</v>
      </c>
      <c r="E3424" t="str">
        <f>_xlfn.XLOOKUP(Table1[[#This Row],[Product_ID]],[1]!Table1[Product_ID],[1]!Table1[Product_Name])</f>
        <v>Electronics Product 87</v>
      </c>
      <c r="F3424" t="str">
        <f>_xlfn.XLOOKUP(Table1[[#This Row],[Product_ID]],[1]!Table1[Product_ID],[1]!Table1[Category])</f>
        <v>Electronics</v>
      </c>
      <c r="G3424">
        <f>_xlfn.XLOOKUP(Table1[[#This Row],[Product_ID]],[1]!Table1[Product_ID],[1]!Table1[Unit_Price])</f>
        <v>25216</v>
      </c>
      <c r="H3424">
        <f>_xlfn.XLOOKUP(Table1[[#This Row],[Product_ID]],[1]!Table1[Product_ID],[1]!Table1[Cost])</f>
        <v>17651.2</v>
      </c>
      <c r="I3424">
        <v>5</v>
      </c>
      <c r="J3424">
        <v>5</v>
      </c>
      <c r="K3424">
        <f>Table1[[#This Row],[Quantity]]*Table1[[#This Row],[Unit_Price]]</f>
        <v>126080</v>
      </c>
      <c r="L3424">
        <f>Table1[[#This Row],[Quantity]]*Table1[[#This Row],[Cost]]</f>
        <v>88256</v>
      </c>
      <c r="M3424">
        <f>Table1[[#This Row],[Sales]]-Table1[[#This Row],[Total_Cost]]</f>
        <v>37824</v>
      </c>
      <c r="N3424" s="1">
        <f>Table1[[#This Row],[Profit]]/Table1[[#This Row],[Sales]]</f>
        <v>0.3</v>
      </c>
      <c r="O3424" t="str">
        <f>TEXT(Table1[[#This Row],[Order_Date]],"mmmm")</f>
        <v>May</v>
      </c>
      <c r="P3424">
        <f>YEAR(Table1[[#This Row],[Order_Date]])</f>
        <v>2025</v>
      </c>
      <c r="Q3424" t="str">
        <f>"Q"&amp;ROUNDUP(MONTH(Table1[[#This Row],[Order_Date]])/3,0)</f>
        <v>Q2</v>
      </c>
    </row>
    <row r="3425" spans="1:17" x14ac:dyDescent="0.25">
      <c r="A3425" t="s">
        <v>5218</v>
      </c>
      <c r="B3425" t="s">
        <v>1799</v>
      </c>
      <c r="C3425" t="s">
        <v>998</v>
      </c>
      <c r="D3425" t="s">
        <v>908</v>
      </c>
      <c r="E3425" t="str">
        <f>_xlfn.XLOOKUP(Table1[[#This Row],[Product_ID]],[1]!Table1[Product_ID],[1]!Table1[Product_Name])</f>
        <v>Beauty Product 41</v>
      </c>
      <c r="F3425" t="str">
        <f>_xlfn.XLOOKUP(Table1[[#This Row],[Product_ID]],[1]!Table1[Product_ID],[1]!Table1[Category])</f>
        <v>Beauty</v>
      </c>
      <c r="G3425">
        <f>_xlfn.XLOOKUP(Table1[[#This Row],[Product_ID]],[1]!Table1[Product_ID],[1]!Table1[Unit_Price])</f>
        <v>2433</v>
      </c>
      <c r="H3425">
        <f>_xlfn.XLOOKUP(Table1[[#This Row],[Product_ID]],[1]!Table1[Product_ID],[1]!Table1[Cost])</f>
        <v>1216.5</v>
      </c>
      <c r="I3425">
        <v>3</v>
      </c>
      <c r="J3425">
        <v>10</v>
      </c>
      <c r="K3425">
        <f>Table1[[#This Row],[Quantity]]*Table1[[#This Row],[Unit_Price]]</f>
        <v>7299</v>
      </c>
      <c r="L3425">
        <f>Table1[[#This Row],[Quantity]]*Table1[[#This Row],[Cost]]</f>
        <v>3649.5</v>
      </c>
      <c r="M3425">
        <f>Table1[[#This Row],[Sales]]-Table1[[#This Row],[Total_Cost]]</f>
        <v>3649.5</v>
      </c>
      <c r="N3425" s="1">
        <f>Table1[[#This Row],[Profit]]/Table1[[#This Row],[Sales]]</f>
        <v>0.5</v>
      </c>
      <c r="O3425" t="str">
        <f>TEXT(Table1[[#This Row],[Order_Date]],"mmmm")</f>
        <v>April</v>
      </c>
      <c r="P3425">
        <f>YEAR(Table1[[#This Row],[Order_Date]])</f>
        <v>2024</v>
      </c>
      <c r="Q3425" t="str">
        <f>"Q"&amp;ROUNDUP(MONTH(Table1[[#This Row],[Order_Date]])/3,0)</f>
        <v>Q2</v>
      </c>
    </row>
    <row r="3426" spans="1:17" x14ac:dyDescent="0.25">
      <c r="A3426" t="s">
        <v>5219</v>
      </c>
      <c r="B3426" t="s">
        <v>1004</v>
      </c>
      <c r="C3426" t="s">
        <v>1357</v>
      </c>
      <c r="D3426" t="s">
        <v>855</v>
      </c>
      <c r="E3426" t="str">
        <f>_xlfn.XLOOKUP(Table1[[#This Row],[Product_ID]],[1]!Table1[Product_ID],[1]!Table1[Product_Name])</f>
        <v>Sports Product 62</v>
      </c>
      <c r="F3426" t="str">
        <f>_xlfn.XLOOKUP(Table1[[#This Row],[Product_ID]],[1]!Table1[Product_ID],[1]!Table1[Category])</f>
        <v>Sports</v>
      </c>
      <c r="G3426">
        <f>_xlfn.XLOOKUP(Table1[[#This Row],[Product_ID]],[1]!Table1[Product_ID],[1]!Table1[Unit_Price])</f>
        <v>2777</v>
      </c>
      <c r="H3426">
        <f>_xlfn.XLOOKUP(Table1[[#This Row],[Product_ID]],[1]!Table1[Product_ID],[1]!Table1[Cost])</f>
        <v>1943.9</v>
      </c>
      <c r="I3426">
        <v>3</v>
      </c>
      <c r="J3426">
        <v>5</v>
      </c>
      <c r="K3426">
        <f>Table1[[#This Row],[Quantity]]*Table1[[#This Row],[Unit_Price]]</f>
        <v>8331</v>
      </c>
      <c r="L3426">
        <f>Table1[[#This Row],[Quantity]]*Table1[[#This Row],[Cost]]</f>
        <v>5831.7000000000007</v>
      </c>
      <c r="M3426">
        <f>Table1[[#This Row],[Sales]]-Table1[[#This Row],[Total_Cost]]</f>
        <v>2499.2999999999993</v>
      </c>
      <c r="N3426" s="1">
        <f>Table1[[#This Row],[Profit]]/Table1[[#This Row],[Sales]]</f>
        <v>0.29999999999999993</v>
      </c>
      <c r="O3426" t="str">
        <f>TEXT(Table1[[#This Row],[Order_Date]],"mmmm")</f>
        <v>February</v>
      </c>
      <c r="P3426">
        <f>YEAR(Table1[[#This Row],[Order_Date]])</f>
        <v>2024</v>
      </c>
      <c r="Q3426" t="str">
        <f>"Q"&amp;ROUNDUP(MONTH(Table1[[#This Row],[Order_Date]])/3,0)</f>
        <v>Q1</v>
      </c>
    </row>
    <row r="3427" spans="1:17" x14ac:dyDescent="0.25">
      <c r="A3427" t="s">
        <v>5220</v>
      </c>
      <c r="B3427" t="s">
        <v>1008</v>
      </c>
      <c r="C3427" t="s">
        <v>530</v>
      </c>
      <c r="D3427" t="s">
        <v>244</v>
      </c>
      <c r="E3427" t="str">
        <f>_xlfn.XLOOKUP(Table1[[#This Row],[Product_ID]],[1]!Table1[Product_ID],[1]!Table1[Product_Name])</f>
        <v>Beauty Product 100</v>
      </c>
      <c r="F3427" t="str">
        <f>_xlfn.XLOOKUP(Table1[[#This Row],[Product_ID]],[1]!Table1[Product_ID],[1]!Table1[Category])</f>
        <v>Beauty</v>
      </c>
      <c r="G3427">
        <f>_xlfn.XLOOKUP(Table1[[#This Row],[Product_ID]],[1]!Table1[Product_ID],[1]!Table1[Unit_Price])</f>
        <v>2523</v>
      </c>
      <c r="H3427">
        <f>_xlfn.XLOOKUP(Table1[[#This Row],[Product_ID]],[1]!Table1[Product_ID],[1]!Table1[Cost])</f>
        <v>1766.1</v>
      </c>
      <c r="I3427">
        <v>2</v>
      </c>
      <c r="J3427">
        <v>10</v>
      </c>
      <c r="K3427">
        <f>Table1[[#This Row],[Quantity]]*Table1[[#This Row],[Unit_Price]]</f>
        <v>5046</v>
      </c>
      <c r="L3427">
        <f>Table1[[#This Row],[Quantity]]*Table1[[#This Row],[Cost]]</f>
        <v>3532.2</v>
      </c>
      <c r="M3427">
        <f>Table1[[#This Row],[Sales]]-Table1[[#This Row],[Total_Cost]]</f>
        <v>1513.8000000000002</v>
      </c>
      <c r="N3427" s="1">
        <f>Table1[[#This Row],[Profit]]/Table1[[#This Row],[Sales]]</f>
        <v>0.30000000000000004</v>
      </c>
      <c r="O3427" t="str">
        <f>TEXT(Table1[[#This Row],[Order_Date]],"mmmm")</f>
        <v>May</v>
      </c>
      <c r="P3427">
        <f>YEAR(Table1[[#This Row],[Order_Date]])</f>
        <v>2025</v>
      </c>
      <c r="Q3427" t="str">
        <f>"Q"&amp;ROUNDUP(MONTH(Table1[[#This Row],[Order_Date]])/3,0)</f>
        <v>Q2</v>
      </c>
    </row>
    <row r="3428" spans="1:17" x14ac:dyDescent="0.25">
      <c r="A3428" t="s">
        <v>5221</v>
      </c>
      <c r="B3428" t="s">
        <v>915</v>
      </c>
      <c r="C3428" t="s">
        <v>2043</v>
      </c>
      <c r="D3428" t="s">
        <v>13</v>
      </c>
      <c r="E3428" t="str">
        <f>_xlfn.XLOOKUP(Table1[[#This Row],[Product_ID]],[1]!Table1[Product_ID],[1]!Table1[Product_Name])</f>
        <v>Beauty Product 1</v>
      </c>
      <c r="F3428" t="str">
        <f>_xlfn.XLOOKUP(Table1[[#This Row],[Product_ID]],[1]!Table1[Product_ID],[1]!Table1[Category])</f>
        <v>Beauty</v>
      </c>
      <c r="G3428">
        <f>_xlfn.XLOOKUP(Table1[[#This Row],[Product_ID]],[1]!Table1[Product_ID],[1]!Table1[Unit_Price])</f>
        <v>1891</v>
      </c>
      <c r="H3428">
        <f>_xlfn.XLOOKUP(Table1[[#This Row],[Product_ID]],[1]!Table1[Product_ID],[1]!Table1[Cost])</f>
        <v>945.5</v>
      </c>
      <c r="I3428">
        <v>5</v>
      </c>
      <c r="J3428">
        <v>0</v>
      </c>
      <c r="K3428">
        <f>Table1[[#This Row],[Quantity]]*Table1[[#This Row],[Unit_Price]]</f>
        <v>9455</v>
      </c>
      <c r="L3428">
        <f>Table1[[#This Row],[Quantity]]*Table1[[#This Row],[Cost]]</f>
        <v>4727.5</v>
      </c>
      <c r="M3428">
        <f>Table1[[#This Row],[Sales]]-Table1[[#This Row],[Total_Cost]]</f>
        <v>4727.5</v>
      </c>
      <c r="N3428" s="1">
        <f>Table1[[#This Row],[Profit]]/Table1[[#This Row],[Sales]]</f>
        <v>0.5</v>
      </c>
      <c r="O3428" t="str">
        <f>TEXT(Table1[[#This Row],[Order_Date]],"mmmm")</f>
        <v>May</v>
      </c>
      <c r="P3428">
        <f>YEAR(Table1[[#This Row],[Order_Date]])</f>
        <v>2024</v>
      </c>
      <c r="Q3428" t="str">
        <f>"Q"&amp;ROUNDUP(MONTH(Table1[[#This Row],[Order_Date]])/3,0)</f>
        <v>Q2</v>
      </c>
    </row>
    <row r="3429" spans="1:17" x14ac:dyDescent="0.25">
      <c r="A3429" t="s">
        <v>5222</v>
      </c>
      <c r="B3429" t="s">
        <v>125</v>
      </c>
      <c r="C3429" t="s">
        <v>1108</v>
      </c>
      <c r="D3429" t="s">
        <v>41</v>
      </c>
      <c r="E3429" t="str">
        <f>_xlfn.XLOOKUP(Table1[[#This Row],[Product_ID]],[1]!Table1[Product_ID],[1]!Table1[Product_Name])</f>
        <v>Clothing Product 86</v>
      </c>
      <c r="F3429" t="str">
        <f>_xlfn.XLOOKUP(Table1[[#This Row],[Product_ID]],[1]!Table1[Product_ID],[1]!Table1[Category])</f>
        <v>Clothing</v>
      </c>
      <c r="G3429">
        <f>_xlfn.XLOOKUP(Table1[[#This Row],[Product_ID]],[1]!Table1[Product_ID],[1]!Table1[Unit_Price])</f>
        <v>3333</v>
      </c>
      <c r="H3429">
        <f>_xlfn.XLOOKUP(Table1[[#This Row],[Product_ID]],[1]!Table1[Product_ID],[1]!Table1[Cost])</f>
        <v>2333.1</v>
      </c>
      <c r="I3429">
        <v>4</v>
      </c>
      <c r="J3429">
        <v>0</v>
      </c>
      <c r="K3429">
        <f>Table1[[#This Row],[Quantity]]*Table1[[#This Row],[Unit_Price]]</f>
        <v>13332</v>
      </c>
      <c r="L3429">
        <f>Table1[[#This Row],[Quantity]]*Table1[[#This Row],[Cost]]</f>
        <v>9332.4</v>
      </c>
      <c r="M3429">
        <f>Table1[[#This Row],[Sales]]-Table1[[#This Row],[Total_Cost]]</f>
        <v>3999.6000000000004</v>
      </c>
      <c r="N3429" s="1">
        <f>Table1[[#This Row],[Profit]]/Table1[[#This Row],[Sales]]</f>
        <v>0.30000000000000004</v>
      </c>
      <c r="O3429" t="str">
        <f>TEXT(Table1[[#This Row],[Order_Date]],"mmmm")</f>
        <v>February</v>
      </c>
      <c r="P3429">
        <f>YEAR(Table1[[#This Row],[Order_Date]])</f>
        <v>2024</v>
      </c>
      <c r="Q3429" t="str">
        <f>"Q"&amp;ROUNDUP(MONTH(Table1[[#This Row],[Order_Date]])/3,0)</f>
        <v>Q1</v>
      </c>
    </row>
    <row r="3430" spans="1:17" x14ac:dyDescent="0.25">
      <c r="A3430" t="s">
        <v>5223</v>
      </c>
      <c r="B3430" t="s">
        <v>1587</v>
      </c>
      <c r="C3430" t="s">
        <v>5224</v>
      </c>
      <c r="D3430" t="s">
        <v>654</v>
      </c>
      <c r="E3430" t="str">
        <f>_xlfn.XLOOKUP(Table1[[#This Row],[Product_ID]],[1]!Table1[Product_ID],[1]!Table1[Product_Name])</f>
        <v>Sports Product 40</v>
      </c>
      <c r="F3430" t="str">
        <f>_xlfn.XLOOKUP(Table1[[#This Row],[Product_ID]],[1]!Table1[Product_ID],[1]!Table1[Category])</f>
        <v>Sports</v>
      </c>
      <c r="G3430">
        <f>_xlfn.XLOOKUP(Table1[[#This Row],[Product_ID]],[1]!Table1[Product_ID],[1]!Table1[Unit_Price])</f>
        <v>6724</v>
      </c>
      <c r="H3430">
        <f>_xlfn.XLOOKUP(Table1[[#This Row],[Product_ID]],[1]!Table1[Product_ID],[1]!Table1[Cost])</f>
        <v>4034.4</v>
      </c>
      <c r="I3430">
        <v>1</v>
      </c>
      <c r="J3430">
        <v>15</v>
      </c>
      <c r="K3430">
        <f>Table1[[#This Row],[Quantity]]*Table1[[#This Row],[Unit_Price]]</f>
        <v>6724</v>
      </c>
      <c r="L3430">
        <f>Table1[[#This Row],[Quantity]]*Table1[[#This Row],[Cost]]</f>
        <v>4034.4</v>
      </c>
      <c r="M3430">
        <f>Table1[[#This Row],[Sales]]-Table1[[#This Row],[Total_Cost]]</f>
        <v>2689.6</v>
      </c>
      <c r="N3430" s="1">
        <f>Table1[[#This Row],[Profit]]/Table1[[#This Row],[Sales]]</f>
        <v>0.39999999999999997</v>
      </c>
      <c r="O3430" t="str">
        <f>TEXT(Table1[[#This Row],[Order_Date]],"mmmm")</f>
        <v>July</v>
      </c>
      <c r="P3430">
        <f>YEAR(Table1[[#This Row],[Order_Date]])</f>
        <v>2025</v>
      </c>
      <c r="Q3430" t="str">
        <f>"Q"&amp;ROUNDUP(MONTH(Table1[[#This Row],[Order_Date]])/3,0)</f>
        <v>Q3</v>
      </c>
    </row>
    <row r="3431" spans="1:17" x14ac:dyDescent="0.25">
      <c r="A3431" t="s">
        <v>5225</v>
      </c>
      <c r="B3431" t="s">
        <v>803</v>
      </c>
      <c r="C3431" t="s">
        <v>2584</v>
      </c>
      <c r="D3431" t="s">
        <v>331</v>
      </c>
      <c r="E3431" t="str">
        <f>_xlfn.XLOOKUP(Table1[[#This Row],[Product_ID]],[1]!Table1[Product_ID],[1]!Table1[Product_Name])</f>
        <v>Electronics Product 24</v>
      </c>
      <c r="F3431" t="str">
        <f>_xlfn.XLOOKUP(Table1[[#This Row],[Product_ID]],[1]!Table1[Product_ID],[1]!Table1[Category])</f>
        <v>Electronics</v>
      </c>
      <c r="G3431">
        <f>_xlfn.XLOOKUP(Table1[[#This Row],[Product_ID]],[1]!Table1[Product_ID],[1]!Table1[Unit_Price])</f>
        <v>9702</v>
      </c>
      <c r="H3431">
        <f>_xlfn.XLOOKUP(Table1[[#This Row],[Product_ID]],[1]!Table1[Product_ID],[1]!Table1[Cost])</f>
        <v>4851</v>
      </c>
      <c r="I3431">
        <v>5</v>
      </c>
      <c r="J3431">
        <v>15</v>
      </c>
      <c r="K3431">
        <f>Table1[[#This Row],[Quantity]]*Table1[[#This Row],[Unit_Price]]</f>
        <v>48510</v>
      </c>
      <c r="L3431">
        <f>Table1[[#This Row],[Quantity]]*Table1[[#This Row],[Cost]]</f>
        <v>24255</v>
      </c>
      <c r="M3431">
        <f>Table1[[#This Row],[Sales]]-Table1[[#This Row],[Total_Cost]]</f>
        <v>24255</v>
      </c>
      <c r="N3431" s="1">
        <f>Table1[[#This Row],[Profit]]/Table1[[#This Row],[Sales]]</f>
        <v>0.5</v>
      </c>
      <c r="O3431" t="str">
        <f>TEXT(Table1[[#This Row],[Order_Date]],"mmmm")</f>
        <v>June</v>
      </c>
      <c r="P3431">
        <f>YEAR(Table1[[#This Row],[Order_Date]])</f>
        <v>2024</v>
      </c>
      <c r="Q3431" t="str">
        <f>"Q"&amp;ROUNDUP(MONTH(Table1[[#This Row],[Order_Date]])/3,0)</f>
        <v>Q2</v>
      </c>
    </row>
    <row r="3432" spans="1:17" x14ac:dyDescent="0.25">
      <c r="A3432" t="s">
        <v>5226</v>
      </c>
      <c r="B3432" t="s">
        <v>1539</v>
      </c>
      <c r="C3432" t="s">
        <v>1970</v>
      </c>
      <c r="D3432" t="s">
        <v>21</v>
      </c>
      <c r="E3432" t="str">
        <f>_xlfn.XLOOKUP(Table1[[#This Row],[Product_ID]],[1]!Table1[Product_ID],[1]!Table1[Product_Name])</f>
        <v>Electronics Product 77</v>
      </c>
      <c r="F3432" t="str">
        <f>_xlfn.XLOOKUP(Table1[[#This Row],[Product_ID]],[1]!Table1[Product_ID],[1]!Table1[Category])</f>
        <v>Electronics</v>
      </c>
      <c r="G3432">
        <f>_xlfn.XLOOKUP(Table1[[#This Row],[Product_ID]],[1]!Table1[Product_ID],[1]!Table1[Unit_Price])</f>
        <v>42787</v>
      </c>
      <c r="H3432">
        <f>_xlfn.XLOOKUP(Table1[[#This Row],[Product_ID]],[1]!Table1[Product_ID],[1]!Table1[Cost])</f>
        <v>29950.9</v>
      </c>
      <c r="I3432">
        <v>3</v>
      </c>
      <c r="J3432">
        <v>10</v>
      </c>
      <c r="K3432">
        <f>Table1[[#This Row],[Quantity]]*Table1[[#This Row],[Unit_Price]]</f>
        <v>128361</v>
      </c>
      <c r="L3432">
        <f>Table1[[#This Row],[Quantity]]*Table1[[#This Row],[Cost]]</f>
        <v>89852.700000000012</v>
      </c>
      <c r="M3432">
        <f>Table1[[#This Row],[Sales]]-Table1[[#This Row],[Total_Cost]]</f>
        <v>38508.299999999988</v>
      </c>
      <c r="N3432" s="1">
        <f>Table1[[#This Row],[Profit]]/Table1[[#This Row],[Sales]]</f>
        <v>0.29999999999999993</v>
      </c>
      <c r="O3432" t="str">
        <f>TEXT(Table1[[#This Row],[Order_Date]],"mmmm")</f>
        <v>November</v>
      </c>
      <c r="P3432">
        <f>YEAR(Table1[[#This Row],[Order_Date]])</f>
        <v>2025</v>
      </c>
      <c r="Q3432" t="str">
        <f>"Q"&amp;ROUNDUP(MONTH(Table1[[#This Row],[Order_Date]])/3,0)</f>
        <v>Q4</v>
      </c>
    </row>
    <row r="3433" spans="1:17" x14ac:dyDescent="0.25">
      <c r="A3433" t="s">
        <v>5227</v>
      </c>
      <c r="B3433" t="s">
        <v>1469</v>
      </c>
      <c r="C3433" t="s">
        <v>2285</v>
      </c>
      <c r="D3433" t="s">
        <v>223</v>
      </c>
      <c r="E3433" t="str">
        <f>_xlfn.XLOOKUP(Table1[[#This Row],[Product_ID]],[1]!Table1[Product_ID],[1]!Table1[Product_Name])</f>
        <v>Clothing Product 48</v>
      </c>
      <c r="F3433" t="str">
        <f>_xlfn.XLOOKUP(Table1[[#This Row],[Product_ID]],[1]!Table1[Product_ID],[1]!Table1[Category])</f>
        <v>Clothing</v>
      </c>
      <c r="G3433">
        <f>_xlfn.XLOOKUP(Table1[[#This Row],[Product_ID]],[1]!Table1[Product_ID],[1]!Table1[Unit_Price])</f>
        <v>2190</v>
      </c>
      <c r="H3433">
        <f>_xlfn.XLOOKUP(Table1[[#This Row],[Product_ID]],[1]!Table1[Product_ID],[1]!Table1[Cost])</f>
        <v>1095</v>
      </c>
      <c r="I3433">
        <v>1</v>
      </c>
      <c r="J3433">
        <v>15</v>
      </c>
      <c r="K3433">
        <f>Table1[[#This Row],[Quantity]]*Table1[[#This Row],[Unit_Price]]</f>
        <v>2190</v>
      </c>
      <c r="L3433">
        <f>Table1[[#This Row],[Quantity]]*Table1[[#This Row],[Cost]]</f>
        <v>1095</v>
      </c>
      <c r="M3433">
        <f>Table1[[#This Row],[Sales]]-Table1[[#This Row],[Total_Cost]]</f>
        <v>1095</v>
      </c>
      <c r="N3433" s="1">
        <f>Table1[[#This Row],[Profit]]/Table1[[#This Row],[Sales]]</f>
        <v>0.5</v>
      </c>
      <c r="O3433" t="str">
        <f>TEXT(Table1[[#This Row],[Order_Date]],"mmmm")</f>
        <v>December</v>
      </c>
      <c r="P3433">
        <f>YEAR(Table1[[#This Row],[Order_Date]])</f>
        <v>2025</v>
      </c>
      <c r="Q3433" t="str">
        <f>"Q"&amp;ROUNDUP(MONTH(Table1[[#This Row],[Order_Date]])/3,0)</f>
        <v>Q4</v>
      </c>
    </row>
    <row r="3434" spans="1:17" x14ac:dyDescent="0.25">
      <c r="A3434" t="s">
        <v>5228</v>
      </c>
      <c r="B3434" t="s">
        <v>3413</v>
      </c>
      <c r="C3434" t="s">
        <v>2200</v>
      </c>
      <c r="D3434" t="s">
        <v>89</v>
      </c>
      <c r="E3434" t="str">
        <f>_xlfn.XLOOKUP(Table1[[#This Row],[Product_ID]],[1]!Table1[Product_ID],[1]!Table1[Product_Name])</f>
        <v>Beauty Product 76</v>
      </c>
      <c r="F3434" t="str">
        <f>_xlfn.XLOOKUP(Table1[[#This Row],[Product_ID]],[1]!Table1[Product_ID],[1]!Table1[Category])</f>
        <v>Beauty</v>
      </c>
      <c r="G3434">
        <f>_xlfn.XLOOKUP(Table1[[#This Row],[Product_ID]],[1]!Table1[Product_ID],[1]!Table1[Unit_Price])</f>
        <v>3690</v>
      </c>
      <c r="H3434">
        <f>_xlfn.XLOOKUP(Table1[[#This Row],[Product_ID]],[1]!Table1[Product_ID],[1]!Table1[Cost])</f>
        <v>2583</v>
      </c>
      <c r="I3434">
        <v>5</v>
      </c>
      <c r="J3434">
        <v>20</v>
      </c>
      <c r="K3434">
        <f>Table1[[#This Row],[Quantity]]*Table1[[#This Row],[Unit_Price]]</f>
        <v>18450</v>
      </c>
      <c r="L3434">
        <f>Table1[[#This Row],[Quantity]]*Table1[[#This Row],[Cost]]</f>
        <v>12915</v>
      </c>
      <c r="M3434">
        <f>Table1[[#This Row],[Sales]]-Table1[[#This Row],[Total_Cost]]</f>
        <v>5535</v>
      </c>
      <c r="N3434" s="1">
        <f>Table1[[#This Row],[Profit]]/Table1[[#This Row],[Sales]]</f>
        <v>0.3</v>
      </c>
      <c r="O3434" t="str">
        <f>TEXT(Table1[[#This Row],[Order_Date]],"mmmm")</f>
        <v>July</v>
      </c>
      <c r="P3434">
        <f>YEAR(Table1[[#This Row],[Order_Date]])</f>
        <v>2025</v>
      </c>
      <c r="Q3434" t="str">
        <f>"Q"&amp;ROUNDUP(MONTH(Table1[[#This Row],[Order_Date]])/3,0)</f>
        <v>Q3</v>
      </c>
    </row>
    <row r="3435" spans="1:17" x14ac:dyDescent="0.25">
      <c r="A3435" t="s">
        <v>5229</v>
      </c>
      <c r="B3435" t="s">
        <v>228</v>
      </c>
      <c r="C3435" t="s">
        <v>1583</v>
      </c>
      <c r="D3435" t="s">
        <v>454</v>
      </c>
      <c r="E3435" t="str">
        <f>_xlfn.XLOOKUP(Table1[[#This Row],[Product_ID]],[1]!Table1[Product_ID],[1]!Table1[Product_Name])</f>
        <v>Home &amp; Kitchen Product 94</v>
      </c>
      <c r="F3435" t="str">
        <f>_xlfn.XLOOKUP(Table1[[#This Row],[Product_ID]],[1]!Table1[Product_ID],[1]!Table1[Category])</f>
        <v>Home &amp; Kitchen</v>
      </c>
      <c r="G3435">
        <f>_xlfn.XLOOKUP(Table1[[#This Row],[Product_ID]],[1]!Table1[Product_ID],[1]!Table1[Unit_Price])</f>
        <v>13434</v>
      </c>
      <c r="H3435">
        <f>_xlfn.XLOOKUP(Table1[[#This Row],[Product_ID]],[1]!Table1[Product_ID],[1]!Table1[Cost])</f>
        <v>9403.7999999999993</v>
      </c>
      <c r="I3435">
        <v>2</v>
      </c>
      <c r="J3435">
        <v>15</v>
      </c>
      <c r="K3435">
        <f>Table1[[#This Row],[Quantity]]*Table1[[#This Row],[Unit_Price]]</f>
        <v>26868</v>
      </c>
      <c r="L3435">
        <f>Table1[[#This Row],[Quantity]]*Table1[[#This Row],[Cost]]</f>
        <v>18807.599999999999</v>
      </c>
      <c r="M3435">
        <f>Table1[[#This Row],[Sales]]-Table1[[#This Row],[Total_Cost]]</f>
        <v>8060.4000000000015</v>
      </c>
      <c r="N3435" s="1">
        <f>Table1[[#This Row],[Profit]]/Table1[[#This Row],[Sales]]</f>
        <v>0.30000000000000004</v>
      </c>
      <c r="O3435" t="str">
        <f>TEXT(Table1[[#This Row],[Order_Date]],"mmmm")</f>
        <v>August</v>
      </c>
      <c r="P3435">
        <f>YEAR(Table1[[#This Row],[Order_Date]])</f>
        <v>2024</v>
      </c>
      <c r="Q3435" t="str">
        <f>"Q"&amp;ROUNDUP(MONTH(Table1[[#This Row],[Order_Date]])/3,0)</f>
        <v>Q3</v>
      </c>
    </row>
    <row r="3436" spans="1:17" x14ac:dyDescent="0.25">
      <c r="A3436" t="s">
        <v>5230</v>
      </c>
      <c r="B3436" t="s">
        <v>2324</v>
      </c>
      <c r="C3436" t="s">
        <v>2588</v>
      </c>
      <c r="D3436" t="s">
        <v>465</v>
      </c>
      <c r="E3436" t="str">
        <f>_xlfn.XLOOKUP(Table1[[#This Row],[Product_ID]],[1]!Table1[Product_ID],[1]!Table1[Product_Name])</f>
        <v>Beauty Product 71</v>
      </c>
      <c r="F3436" t="str">
        <f>_xlfn.XLOOKUP(Table1[[#This Row],[Product_ID]],[1]!Table1[Product_ID],[1]!Table1[Category])</f>
        <v>Beauty</v>
      </c>
      <c r="G3436">
        <f>_xlfn.XLOOKUP(Table1[[#This Row],[Product_ID]],[1]!Table1[Product_ID],[1]!Table1[Unit_Price])</f>
        <v>487</v>
      </c>
      <c r="H3436">
        <f>_xlfn.XLOOKUP(Table1[[#This Row],[Product_ID]],[1]!Table1[Product_ID],[1]!Table1[Cost])</f>
        <v>243.5</v>
      </c>
      <c r="I3436">
        <v>2</v>
      </c>
      <c r="J3436">
        <v>10</v>
      </c>
      <c r="K3436">
        <f>Table1[[#This Row],[Quantity]]*Table1[[#This Row],[Unit_Price]]</f>
        <v>974</v>
      </c>
      <c r="L3436">
        <f>Table1[[#This Row],[Quantity]]*Table1[[#This Row],[Cost]]</f>
        <v>487</v>
      </c>
      <c r="M3436">
        <f>Table1[[#This Row],[Sales]]-Table1[[#This Row],[Total_Cost]]</f>
        <v>487</v>
      </c>
      <c r="N3436" s="1">
        <f>Table1[[#This Row],[Profit]]/Table1[[#This Row],[Sales]]</f>
        <v>0.5</v>
      </c>
      <c r="O3436" t="str">
        <f>TEXT(Table1[[#This Row],[Order_Date]],"mmmm")</f>
        <v>October</v>
      </c>
      <c r="P3436">
        <f>YEAR(Table1[[#This Row],[Order_Date]])</f>
        <v>2024</v>
      </c>
      <c r="Q3436" t="str">
        <f>"Q"&amp;ROUNDUP(MONTH(Table1[[#This Row],[Order_Date]])/3,0)</f>
        <v>Q4</v>
      </c>
    </row>
    <row r="3437" spans="1:17" x14ac:dyDescent="0.25">
      <c r="A3437" t="s">
        <v>5231</v>
      </c>
      <c r="B3437" t="s">
        <v>1576</v>
      </c>
      <c r="C3437" t="s">
        <v>673</v>
      </c>
      <c r="D3437" t="s">
        <v>753</v>
      </c>
      <c r="E3437" t="str">
        <f>_xlfn.XLOOKUP(Table1[[#This Row],[Product_ID]],[1]!Table1[Product_ID],[1]!Table1[Product_Name])</f>
        <v>Beauty Product 73</v>
      </c>
      <c r="F3437" t="str">
        <f>_xlfn.XLOOKUP(Table1[[#This Row],[Product_ID]],[1]!Table1[Product_ID],[1]!Table1[Category])</f>
        <v>Beauty</v>
      </c>
      <c r="G3437">
        <f>_xlfn.XLOOKUP(Table1[[#This Row],[Product_ID]],[1]!Table1[Product_ID],[1]!Table1[Unit_Price])</f>
        <v>626</v>
      </c>
      <c r="H3437">
        <f>_xlfn.XLOOKUP(Table1[[#This Row],[Product_ID]],[1]!Table1[Product_ID],[1]!Table1[Cost])</f>
        <v>438.2</v>
      </c>
      <c r="I3437">
        <v>1</v>
      </c>
      <c r="J3437">
        <v>10</v>
      </c>
      <c r="K3437">
        <f>Table1[[#This Row],[Quantity]]*Table1[[#This Row],[Unit_Price]]</f>
        <v>626</v>
      </c>
      <c r="L3437">
        <f>Table1[[#This Row],[Quantity]]*Table1[[#This Row],[Cost]]</f>
        <v>438.2</v>
      </c>
      <c r="M3437">
        <f>Table1[[#This Row],[Sales]]-Table1[[#This Row],[Total_Cost]]</f>
        <v>187.8</v>
      </c>
      <c r="N3437" s="1">
        <f>Table1[[#This Row],[Profit]]/Table1[[#This Row],[Sales]]</f>
        <v>0.30000000000000004</v>
      </c>
      <c r="O3437" t="str">
        <f>TEXT(Table1[[#This Row],[Order_Date]],"mmmm")</f>
        <v>March</v>
      </c>
      <c r="P3437">
        <f>YEAR(Table1[[#This Row],[Order_Date]])</f>
        <v>2025</v>
      </c>
      <c r="Q3437" t="str">
        <f>"Q"&amp;ROUNDUP(MONTH(Table1[[#This Row],[Order_Date]])/3,0)</f>
        <v>Q1</v>
      </c>
    </row>
    <row r="3438" spans="1:17" x14ac:dyDescent="0.25">
      <c r="A3438" t="s">
        <v>5232</v>
      </c>
      <c r="B3438" t="s">
        <v>1289</v>
      </c>
      <c r="C3438" t="s">
        <v>716</v>
      </c>
      <c r="D3438" t="s">
        <v>59</v>
      </c>
      <c r="E3438" t="str">
        <f>_xlfn.XLOOKUP(Table1[[#This Row],[Product_ID]],[1]!Table1[Product_ID],[1]!Table1[Product_Name])</f>
        <v>Sports Product 23</v>
      </c>
      <c r="F3438" t="str">
        <f>_xlfn.XLOOKUP(Table1[[#This Row],[Product_ID]],[1]!Table1[Product_ID],[1]!Table1[Category])</f>
        <v>Sports</v>
      </c>
      <c r="G3438">
        <f>_xlfn.XLOOKUP(Table1[[#This Row],[Product_ID]],[1]!Table1[Product_ID],[1]!Table1[Unit_Price])</f>
        <v>4437</v>
      </c>
      <c r="H3438">
        <f>_xlfn.XLOOKUP(Table1[[#This Row],[Product_ID]],[1]!Table1[Product_ID],[1]!Table1[Cost])</f>
        <v>2662.2</v>
      </c>
      <c r="I3438">
        <v>2</v>
      </c>
      <c r="J3438">
        <v>15</v>
      </c>
      <c r="K3438">
        <f>Table1[[#This Row],[Quantity]]*Table1[[#This Row],[Unit_Price]]</f>
        <v>8874</v>
      </c>
      <c r="L3438">
        <f>Table1[[#This Row],[Quantity]]*Table1[[#This Row],[Cost]]</f>
        <v>5324.4</v>
      </c>
      <c r="M3438">
        <f>Table1[[#This Row],[Sales]]-Table1[[#This Row],[Total_Cost]]</f>
        <v>3549.6000000000004</v>
      </c>
      <c r="N3438" s="1">
        <f>Table1[[#This Row],[Profit]]/Table1[[#This Row],[Sales]]</f>
        <v>0.4</v>
      </c>
      <c r="O3438" t="str">
        <f>TEXT(Table1[[#This Row],[Order_Date]],"mmmm")</f>
        <v>June</v>
      </c>
      <c r="P3438">
        <f>YEAR(Table1[[#This Row],[Order_Date]])</f>
        <v>2025</v>
      </c>
      <c r="Q3438" t="str">
        <f>"Q"&amp;ROUNDUP(MONTH(Table1[[#This Row],[Order_Date]])/3,0)</f>
        <v>Q2</v>
      </c>
    </row>
    <row r="3439" spans="1:17" x14ac:dyDescent="0.25">
      <c r="A3439" t="s">
        <v>5233</v>
      </c>
      <c r="B3439" t="s">
        <v>1020</v>
      </c>
      <c r="C3439" t="s">
        <v>1856</v>
      </c>
      <c r="D3439" t="s">
        <v>999</v>
      </c>
      <c r="E3439" t="str">
        <f>_xlfn.XLOOKUP(Table1[[#This Row],[Product_ID]],[1]!Table1[Product_ID],[1]!Table1[Product_Name])</f>
        <v>Beauty Product 51</v>
      </c>
      <c r="F3439" t="str">
        <f>_xlfn.XLOOKUP(Table1[[#This Row],[Product_ID]],[1]!Table1[Product_ID],[1]!Table1[Category])</f>
        <v>Beauty</v>
      </c>
      <c r="G3439">
        <f>_xlfn.XLOOKUP(Table1[[#This Row],[Product_ID]],[1]!Table1[Product_ID],[1]!Table1[Unit_Price])</f>
        <v>1507</v>
      </c>
      <c r="H3439">
        <f>_xlfn.XLOOKUP(Table1[[#This Row],[Product_ID]],[1]!Table1[Product_ID],[1]!Table1[Cost])</f>
        <v>753.5</v>
      </c>
      <c r="I3439">
        <v>3</v>
      </c>
      <c r="J3439">
        <v>5</v>
      </c>
      <c r="K3439">
        <f>Table1[[#This Row],[Quantity]]*Table1[[#This Row],[Unit_Price]]</f>
        <v>4521</v>
      </c>
      <c r="L3439">
        <f>Table1[[#This Row],[Quantity]]*Table1[[#This Row],[Cost]]</f>
        <v>2260.5</v>
      </c>
      <c r="M3439">
        <f>Table1[[#This Row],[Sales]]-Table1[[#This Row],[Total_Cost]]</f>
        <v>2260.5</v>
      </c>
      <c r="N3439" s="1">
        <f>Table1[[#This Row],[Profit]]/Table1[[#This Row],[Sales]]</f>
        <v>0.5</v>
      </c>
      <c r="O3439" t="str">
        <f>TEXT(Table1[[#This Row],[Order_Date]],"mmmm")</f>
        <v>November</v>
      </c>
      <c r="P3439">
        <f>YEAR(Table1[[#This Row],[Order_Date]])</f>
        <v>2025</v>
      </c>
      <c r="Q3439" t="str">
        <f>"Q"&amp;ROUNDUP(MONTH(Table1[[#This Row],[Order_Date]])/3,0)</f>
        <v>Q4</v>
      </c>
    </row>
    <row r="3440" spans="1:17" x14ac:dyDescent="0.25">
      <c r="A3440" t="s">
        <v>5234</v>
      </c>
      <c r="B3440" t="s">
        <v>1701</v>
      </c>
      <c r="C3440" t="s">
        <v>323</v>
      </c>
      <c r="D3440" t="s">
        <v>898</v>
      </c>
      <c r="E3440" t="str">
        <f>_xlfn.XLOOKUP(Table1[[#This Row],[Product_ID]],[1]!Table1[Product_ID],[1]!Table1[Product_Name])</f>
        <v>Sports Product 29</v>
      </c>
      <c r="F3440" t="str">
        <f>_xlfn.XLOOKUP(Table1[[#This Row],[Product_ID]],[1]!Table1[Product_ID],[1]!Table1[Category])</f>
        <v>Sports</v>
      </c>
      <c r="G3440">
        <f>_xlfn.XLOOKUP(Table1[[#This Row],[Product_ID]],[1]!Table1[Product_ID],[1]!Table1[Unit_Price])</f>
        <v>2105</v>
      </c>
      <c r="H3440">
        <f>_xlfn.XLOOKUP(Table1[[#This Row],[Product_ID]],[1]!Table1[Product_ID],[1]!Table1[Cost])</f>
        <v>1263</v>
      </c>
      <c r="I3440">
        <v>4</v>
      </c>
      <c r="J3440">
        <v>5</v>
      </c>
      <c r="K3440">
        <f>Table1[[#This Row],[Quantity]]*Table1[[#This Row],[Unit_Price]]</f>
        <v>8420</v>
      </c>
      <c r="L3440">
        <f>Table1[[#This Row],[Quantity]]*Table1[[#This Row],[Cost]]</f>
        <v>5052</v>
      </c>
      <c r="M3440">
        <f>Table1[[#This Row],[Sales]]-Table1[[#This Row],[Total_Cost]]</f>
        <v>3368</v>
      </c>
      <c r="N3440" s="1">
        <f>Table1[[#This Row],[Profit]]/Table1[[#This Row],[Sales]]</f>
        <v>0.4</v>
      </c>
      <c r="O3440" t="str">
        <f>TEXT(Table1[[#This Row],[Order_Date]],"mmmm")</f>
        <v>September</v>
      </c>
      <c r="P3440">
        <f>YEAR(Table1[[#This Row],[Order_Date]])</f>
        <v>2025</v>
      </c>
      <c r="Q3440" t="str">
        <f>"Q"&amp;ROUNDUP(MONTH(Table1[[#This Row],[Order_Date]])/3,0)</f>
        <v>Q3</v>
      </c>
    </row>
    <row r="3441" spans="1:17" x14ac:dyDescent="0.25">
      <c r="A3441" t="s">
        <v>5235</v>
      </c>
      <c r="B3441" t="s">
        <v>2056</v>
      </c>
      <c r="C3441" t="s">
        <v>1323</v>
      </c>
      <c r="D3441" t="s">
        <v>81</v>
      </c>
      <c r="E3441" t="str">
        <f>_xlfn.XLOOKUP(Table1[[#This Row],[Product_ID]],[1]!Table1[Product_ID],[1]!Table1[Product_Name])</f>
        <v>Beauty Product 4</v>
      </c>
      <c r="F3441" t="str">
        <f>_xlfn.XLOOKUP(Table1[[#This Row],[Product_ID]],[1]!Table1[Product_ID],[1]!Table1[Category])</f>
        <v>Beauty</v>
      </c>
      <c r="G3441">
        <f>_xlfn.XLOOKUP(Table1[[#This Row],[Product_ID]],[1]!Table1[Product_ID],[1]!Table1[Unit_Price])</f>
        <v>591</v>
      </c>
      <c r="H3441">
        <f>_xlfn.XLOOKUP(Table1[[#This Row],[Product_ID]],[1]!Table1[Product_ID],[1]!Table1[Cost])</f>
        <v>354.6</v>
      </c>
      <c r="I3441">
        <v>3</v>
      </c>
      <c r="J3441">
        <v>15</v>
      </c>
      <c r="K3441">
        <f>Table1[[#This Row],[Quantity]]*Table1[[#This Row],[Unit_Price]]</f>
        <v>1773</v>
      </c>
      <c r="L3441">
        <f>Table1[[#This Row],[Quantity]]*Table1[[#This Row],[Cost]]</f>
        <v>1063.8000000000002</v>
      </c>
      <c r="M3441">
        <f>Table1[[#This Row],[Sales]]-Table1[[#This Row],[Total_Cost]]</f>
        <v>709.19999999999982</v>
      </c>
      <c r="N3441" s="1">
        <f>Table1[[#This Row],[Profit]]/Table1[[#This Row],[Sales]]</f>
        <v>0.39999999999999991</v>
      </c>
      <c r="O3441" t="str">
        <f>TEXT(Table1[[#This Row],[Order_Date]],"mmmm")</f>
        <v>December</v>
      </c>
      <c r="P3441">
        <f>YEAR(Table1[[#This Row],[Order_Date]])</f>
        <v>2024</v>
      </c>
      <c r="Q3441" t="str">
        <f>"Q"&amp;ROUNDUP(MONTH(Table1[[#This Row],[Order_Date]])/3,0)</f>
        <v>Q4</v>
      </c>
    </row>
    <row r="3442" spans="1:17" x14ac:dyDescent="0.25">
      <c r="A3442" t="s">
        <v>5236</v>
      </c>
      <c r="B3442" t="s">
        <v>2927</v>
      </c>
      <c r="C3442" t="s">
        <v>1896</v>
      </c>
      <c r="D3442" t="s">
        <v>659</v>
      </c>
      <c r="E3442" t="str">
        <f>_xlfn.XLOOKUP(Table1[[#This Row],[Product_ID]],[1]!Table1[Product_ID],[1]!Table1[Product_Name])</f>
        <v>Beauty Product 43</v>
      </c>
      <c r="F3442" t="str">
        <f>_xlfn.XLOOKUP(Table1[[#This Row],[Product_ID]],[1]!Table1[Product_ID],[1]!Table1[Category])</f>
        <v>Beauty</v>
      </c>
      <c r="G3442">
        <f>_xlfn.XLOOKUP(Table1[[#This Row],[Product_ID]],[1]!Table1[Product_ID],[1]!Table1[Unit_Price])</f>
        <v>1637</v>
      </c>
      <c r="H3442">
        <f>_xlfn.XLOOKUP(Table1[[#This Row],[Product_ID]],[1]!Table1[Product_ID],[1]!Table1[Cost])</f>
        <v>818.5</v>
      </c>
      <c r="I3442">
        <v>4</v>
      </c>
      <c r="J3442">
        <v>5</v>
      </c>
      <c r="K3442">
        <f>Table1[[#This Row],[Quantity]]*Table1[[#This Row],[Unit_Price]]</f>
        <v>6548</v>
      </c>
      <c r="L3442">
        <f>Table1[[#This Row],[Quantity]]*Table1[[#This Row],[Cost]]</f>
        <v>3274</v>
      </c>
      <c r="M3442">
        <f>Table1[[#This Row],[Sales]]-Table1[[#This Row],[Total_Cost]]</f>
        <v>3274</v>
      </c>
      <c r="N3442" s="1">
        <f>Table1[[#This Row],[Profit]]/Table1[[#This Row],[Sales]]</f>
        <v>0.5</v>
      </c>
      <c r="O3442" t="str">
        <f>TEXT(Table1[[#This Row],[Order_Date]],"mmmm")</f>
        <v>June</v>
      </c>
      <c r="P3442">
        <f>YEAR(Table1[[#This Row],[Order_Date]])</f>
        <v>2024</v>
      </c>
      <c r="Q3442" t="str">
        <f>"Q"&amp;ROUNDUP(MONTH(Table1[[#This Row],[Order_Date]])/3,0)</f>
        <v>Q2</v>
      </c>
    </row>
    <row r="3443" spans="1:17" x14ac:dyDescent="0.25">
      <c r="A3443" t="s">
        <v>5237</v>
      </c>
      <c r="B3443" t="s">
        <v>4247</v>
      </c>
      <c r="C3443" t="s">
        <v>3229</v>
      </c>
      <c r="D3443" t="s">
        <v>317</v>
      </c>
      <c r="E3443" t="str">
        <f>_xlfn.XLOOKUP(Table1[[#This Row],[Product_ID]],[1]!Table1[Product_ID],[1]!Table1[Product_Name])</f>
        <v>Beauty Product 90</v>
      </c>
      <c r="F3443" t="str">
        <f>_xlfn.XLOOKUP(Table1[[#This Row],[Product_ID]],[1]!Table1[Product_ID],[1]!Table1[Category])</f>
        <v>Beauty</v>
      </c>
      <c r="G3443">
        <f>_xlfn.XLOOKUP(Table1[[#This Row],[Product_ID]],[1]!Table1[Product_ID],[1]!Table1[Unit_Price])</f>
        <v>1510</v>
      </c>
      <c r="H3443">
        <f>_xlfn.XLOOKUP(Table1[[#This Row],[Product_ID]],[1]!Table1[Product_ID],[1]!Table1[Cost])</f>
        <v>755</v>
      </c>
      <c r="I3443">
        <v>5</v>
      </c>
      <c r="J3443">
        <v>15</v>
      </c>
      <c r="K3443">
        <f>Table1[[#This Row],[Quantity]]*Table1[[#This Row],[Unit_Price]]</f>
        <v>7550</v>
      </c>
      <c r="L3443">
        <f>Table1[[#This Row],[Quantity]]*Table1[[#This Row],[Cost]]</f>
        <v>3775</v>
      </c>
      <c r="M3443">
        <f>Table1[[#This Row],[Sales]]-Table1[[#This Row],[Total_Cost]]</f>
        <v>3775</v>
      </c>
      <c r="N3443" s="1">
        <f>Table1[[#This Row],[Profit]]/Table1[[#This Row],[Sales]]</f>
        <v>0.5</v>
      </c>
      <c r="O3443" t="str">
        <f>TEXT(Table1[[#This Row],[Order_Date]],"mmmm")</f>
        <v>June</v>
      </c>
      <c r="P3443">
        <f>YEAR(Table1[[#This Row],[Order_Date]])</f>
        <v>2024</v>
      </c>
      <c r="Q3443" t="str">
        <f>"Q"&amp;ROUNDUP(MONTH(Table1[[#This Row],[Order_Date]])/3,0)</f>
        <v>Q2</v>
      </c>
    </row>
    <row r="3444" spans="1:17" x14ac:dyDescent="0.25">
      <c r="A3444" t="s">
        <v>5238</v>
      </c>
      <c r="B3444" t="s">
        <v>747</v>
      </c>
      <c r="C3444" t="s">
        <v>939</v>
      </c>
      <c r="D3444" t="s">
        <v>373</v>
      </c>
      <c r="E3444" t="str">
        <f>_xlfn.XLOOKUP(Table1[[#This Row],[Product_ID]],[1]!Table1[Product_ID],[1]!Table1[Product_Name])</f>
        <v>Sports Product 26</v>
      </c>
      <c r="F3444" t="str">
        <f>_xlfn.XLOOKUP(Table1[[#This Row],[Product_ID]],[1]!Table1[Product_ID],[1]!Table1[Category])</f>
        <v>Sports</v>
      </c>
      <c r="G3444">
        <f>_xlfn.XLOOKUP(Table1[[#This Row],[Product_ID]],[1]!Table1[Product_ID],[1]!Table1[Unit_Price])</f>
        <v>4882</v>
      </c>
      <c r="H3444">
        <f>_xlfn.XLOOKUP(Table1[[#This Row],[Product_ID]],[1]!Table1[Product_ID],[1]!Table1[Cost])</f>
        <v>2929.2</v>
      </c>
      <c r="I3444">
        <v>5</v>
      </c>
      <c r="J3444">
        <v>20</v>
      </c>
      <c r="K3444">
        <f>Table1[[#This Row],[Quantity]]*Table1[[#This Row],[Unit_Price]]</f>
        <v>24410</v>
      </c>
      <c r="L3444">
        <f>Table1[[#This Row],[Quantity]]*Table1[[#This Row],[Cost]]</f>
        <v>14646</v>
      </c>
      <c r="M3444">
        <f>Table1[[#This Row],[Sales]]-Table1[[#This Row],[Total_Cost]]</f>
        <v>9764</v>
      </c>
      <c r="N3444" s="1">
        <f>Table1[[#This Row],[Profit]]/Table1[[#This Row],[Sales]]</f>
        <v>0.4</v>
      </c>
      <c r="O3444" t="str">
        <f>TEXT(Table1[[#This Row],[Order_Date]],"mmmm")</f>
        <v>July</v>
      </c>
      <c r="P3444">
        <f>YEAR(Table1[[#This Row],[Order_Date]])</f>
        <v>2025</v>
      </c>
      <c r="Q3444" t="str">
        <f>"Q"&amp;ROUNDUP(MONTH(Table1[[#This Row],[Order_Date]])/3,0)</f>
        <v>Q3</v>
      </c>
    </row>
    <row r="3445" spans="1:17" x14ac:dyDescent="0.25">
      <c r="A3445" t="s">
        <v>5239</v>
      </c>
      <c r="B3445" t="s">
        <v>2059</v>
      </c>
      <c r="C3445" t="s">
        <v>2548</v>
      </c>
      <c r="D3445" t="s">
        <v>570</v>
      </c>
      <c r="E3445" t="str">
        <f>_xlfn.XLOOKUP(Table1[[#This Row],[Product_ID]],[1]!Table1[Product_ID],[1]!Table1[Product_Name])</f>
        <v>Electronics Product 87</v>
      </c>
      <c r="F3445" t="str">
        <f>_xlfn.XLOOKUP(Table1[[#This Row],[Product_ID]],[1]!Table1[Product_ID],[1]!Table1[Category])</f>
        <v>Electronics</v>
      </c>
      <c r="G3445">
        <f>_xlfn.XLOOKUP(Table1[[#This Row],[Product_ID]],[1]!Table1[Product_ID],[1]!Table1[Unit_Price])</f>
        <v>25216</v>
      </c>
      <c r="H3445">
        <f>_xlfn.XLOOKUP(Table1[[#This Row],[Product_ID]],[1]!Table1[Product_ID],[1]!Table1[Cost])</f>
        <v>17651.2</v>
      </c>
      <c r="I3445">
        <v>5</v>
      </c>
      <c r="J3445">
        <v>10</v>
      </c>
      <c r="K3445">
        <f>Table1[[#This Row],[Quantity]]*Table1[[#This Row],[Unit_Price]]</f>
        <v>126080</v>
      </c>
      <c r="L3445">
        <f>Table1[[#This Row],[Quantity]]*Table1[[#This Row],[Cost]]</f>
        <v>88256</v>
      </c>
      <c r="M3445">
        <f>Table1[[#This Row],[Sales]]-Table1[[#This Row],[Total_Cost]]</f>
        <v>37824</v>
      </c>
      <c r="N3445" s="1">
        <f>Table1[[#This Row],[Profit]]/Table1[[#This Row],[Sales]]</f>
        <v>0.3</v>
      </c>
      <c r="O3445" t="str">
        <f>TEXT(Table1[[#This Row],[Order_Date]],"mmmm")</f>
        <v>July</v>
      </c>
      <c r="P3445">
        <f>YEAR(Table1[[#This Row],[Order_Date]])</f>
        <v>2024</v>
      </c>
      <c r="Q3445" t="str">
        <f>"Q"&amp;ROUNDUP(MONTH(Table1[[#This Row],[Order_Date]])/3,0)</f>
        <v>Q3</v>
      </c>
    </row>
    <row r="3446" spans="1:17" x14ac:dyDescent="0.25">
      <c r="A3446" t="s">
        <v>5240</v>
      </c>
      <c r="B3446" t="s">
        <v>861</v>
      </c>
      <c r="C3446" t="s">
        <v>1138</v>
      </c>
      <c r="D3446" t="s">
        <v>313</v>
      </c>
      <c r="E3446" t="str">
        <f>_xlfn.XLOOKUP(Table1[[#This Row],[Product_ID]],[1]!Table1[Product_ID],[1]!Table1[Product_Name])</f>
        <v>Sports Product 44</v>
      </c>
      <c r="F3446" t="str">
        <f>_xlfn.XLOOKUP(Table1[[#This Row],[Product_ID]],[1]!Table1[Product_ID],[1]!Table1[Category])</f>
        <v>Sports</v>
      </c>
      <c r="G3446">
        <f>_xlfn.XLOOKUP(Table1[[#This Row],[Product_ID]],[1]!Table1[Product_ID],[1]!Table1[Unit_Price])</f>
        <v>5008</v>
      </c>
      <c r="H3446">
        <f>_xlfn.XLOOKUP(Table1[[#This Row],[Product_ID]],[1]!Table1[Product_ID],[1]!Table1[Cost])</f>
        <v>3505.6</v>
      </c>
      <c r="I3446">
        <v>2</v>
      </c>
      <c r="J3446">
        <v>5</v>
      </c>
      <c r="K3446">
        <f>Table1[[#This Row],[Quantity]]*Table1[[#This Row],[Unit_Price]]</f>
        <v>10016</v>
      </c>
      <c r="L3446">
        <f>Table1[[#This Row],[Quantity]]*Table1[[#This Row],[Cost]]</f>
        <v>7011.2</v>
      </c>
      <c r="M3446">
        <f>Table1[[#This Row],[Sales]]-Table1[[#This Row],[Total_Cost]]</f>
        <v>3004.8</v>
      </c>
      <c r="N3446" s="1">
        <f>Table1[[#This Row],[Profit]]/Table1[[#This Row],[Sales]]</f>
        <v>0.30000000000000004</v>
      </c>
      <c r="O3446" t="str">
        <f>TEXT(Table1[[#This Row],[Order_Date]],"mmmm")</f>
        <v>January</v>
      </c>
      <c r="P3446">
        <f>YEAR(Table1[[#This Row],[Order_Date]])</f>
        <v>2024</v>
      </c>
      <c r="Q3446" t="str">
        <f>"Q"&amp;ROUNDUP(MONTH(Table1[[#This Row],[Order_Date]])/3,0)</f>
        <v>Q1</v>
      </c>
    </row>
    <row r="3447" spans="1:17" x14ac:dyDescent="0.25">
      <c r="A3447" t="s">
        <v>5241</v>
      </c>
      <c r="B3447" t="s">
        <v>948</v>
      </c>
      <c r="C3447" t="s">
        <v>1323</v>
      </c>
      <c r="D3447" t="s">
        <v>611</v>
      </c>
      <c r="E3447" t="str">
        <f>_xlfn.XLOOKUP(Table1[[#This Row],[Product_ID]],[1]!Table1[Product_ID],[1]!Table1[Product_Name])</f>
        <v>Clothing Product 21</v>
      </c>
      <c r="F3447" t="str">
        <f>_xlfn.XLOOKUP(Table1[[#This Row],[Product_ID]],[1]!Table1[Product_ID],[1]!Table1[Category])</f>
        <v>Clothing</v>
      </c>
      <c r="G3447">
        <f>_xlfn.XLOOKUP(Table1[[#This Row],[Product_ID]],[1]!Table1[Product_ID],[1]!Table1[Unit_Price])</f>
        <v>1236</v>
      </c>
      <c r="H3447">
        <f>_xlfn.XLOOKUP(Table1[[#This Row],[Product_ID]],[1]!Table1[Product_ID],[1]!Table1[Cost])</f>
        <v>865.2</v>
      </c>
      <c r="I3447">
        <v>3</v>
      </c>
      <c r="J3447">
        <v>0</v>
      </c>
      <c r="K3447">
        <f>Table1[[#This Row],[Quantity]]*Table1[[#This Row],[Unit_Price]]</f>
        <v>3708</v>
      </c>
      <c r="L3447">
        <f>Table1[[#This Row],[Quantity]]*Table1[[#This Row],[Cost]]</f>
        <v>2595.6000000000004</v>
      </c>
      <c r="M3447">
        <f>Table1[[#This Row],[Sales]]-Table1[[#This Row],[Total_Cost]]</f>
        <v>1112.3999999999996</v>
      </c>
      <c r="N3447" s="1">
        <f>Table1[[#This Row],[Profit]]/Table1[[#This Row],[Sales]]</f>
        <v>0.29999999999999988</v>
      </c>
      <c r="O3447" t="str">
        <f>TEXT(Table1[[#This Row],[Order_Date]],"mmmm")</f>
        <v>December</v>
      </c>
      <c r="P3447">
        <f>YEAR(Table1[[#This Row],[Order_Date]])</f>
        <v>2025</v>
      </c>
      <c r="Q3447" t="str">
        <f>"Q"&amp;ROUNDUP(MONTH(Table1[[#This Row],[Order_Date]])/3,0)</f>
        <v>Q4</v>
      </c>
    </row>
    <row r="3448" spans="1:17" x14ac:dyDescent="0.25">
      <c r="A3448" t="s">
        <v>5242</v>
      </c>
      <c r="B3448" t="s">
        <v>979</v>
      </c>
      <c r="C3448" t="s">
        <v>2791</v>
      </c>
      <c r="D3448" t="s">
        <v>195</v>
      </c>
      <c r="E3448" t="str">
        <f>_xlfn.XLOOKUP(Table1[[#This Row],[Product_ID]],[1]!Table1[Product_ID],[1]!Table1[Product_Name])</f>
        <v>Electronics Product 57</v>
      </c>
      <c r="F3448" t="str">
        <f>_xlfn.XLOOKUP(Table1[[#This Row],[Product_ID]],[1]!Table1[Product_ID],[1]!Table1[Category])</f>
        <v>Electronics</v>
      </c>
      <c r="G3448">
        <f>_xlfn.XLOOKUP(Table1[[#This Row],[Product_ID]],[1]!Table1[Product_ID],[1]!Table1[Unit_Price])</f>
        <v>26846</v>
      </c>
      <c r="H3448">
        <f>_xlfn.XLOOKUP(Table1[[#This Row],[Product_ID]],[1]!Table1[Product_ID],[1]!Table1[Cost])</f>
        <v>16107.6</v>
      </c>
      <c r="I3448">
        <v>4</v>
      </c>
      <c r="J3448">
        <v>5</v>
      </c>
      <c r="K3448">
        <f>Table1[[#This Row],[Quantity]]*Table1[[#This Row],[Unit_Price]]</f>
        <v>107384</v>
      </c>
      <c r="L3448">
        <f>Table1[[#This Row],[Quantity]]*Table1[[#This Row],[Cost]]</f>
        <v>64430.400000000001</v>
      </c>
      <c r="M3448">
        <f>Table1[[#This Row],[Sales]]-Table1[[#This Row],[Total_Cost]]</f>
        <v>42953.599999999999</v>
      </c>
      <c r="N3448" s="1">
        <f>Table1[[#This Row],[Profit]]/Table1[[#This Row],[Sales]]</f>
        <v>0.39999999999999997</v>
      </c>
      <c r="O3448" t="str">
        <f>TEXT(Table1[[#This Row],[Order_Date]],"mmmm")</f>
        <v>May</v>
      </c>
      <c r="P3448">
        <f>YEAR(Table1[[#This Row],[Order_Date]])</f>
        <v>2025</v>
      </c>
      <c r="Q3448" t="str">
        <f>"Q"&amp;ROUNDUP(MONTH(Table1[[#This Row],[Order_Date]])/3,0)</f>
        <v>Q2</v>
      </c>
    </row>
    <row r="3449" spans="1:17" x14ac:dyDescent="0.25">
      <c r="A3449" t="s">
        <v>5243</v>
      </c>
      <c r="B3449" t="s">
        <v>3349</v>
      </c>
      <c r="C3449" t="s">
        <v>1757</v>
      </c>
      <c r="D3449" t="s">
        <v>450</v>
      </c>
      <c r="E3449" t="str">
        <f>_xlfn.XLOOKUP(Table1[[#This Row],[Product_ID]],[1]!Table1[Product_ID],[1]!Table1[Product_Name])</f>
        <v>Electronics Product 82</v>
      </c>
      <c r="F3449" t="str">
        <f>_xlfn.XLOOKUP(Table1[[#This Row],[Product_ID]],[1]!Table1[Product_ID],[1]!Table1[Category])</f>
        <v>Electronics</v>
      </c>
      <c r="G3449">
        <f>_xlfn.XLOOKUP(Table1[[#This Row],[Product_ID]],[1]!Table1[Product_ID],[1]!Table1[Unit_Price])</f>
        <v>354</v>
      </c>
      <c r="H3449">
        <f>_xlfn.XLOOKUP(Table1[[#This Row],[Product_ID]],[1]!Table1[Product_ID],[1]!Table1[Cost])</f>
        <v>247.8</v>
      </c>
      <c r="I3449">
        <v>4</v>
      </c>
      <c r="J3449">
        <v>20</v>
      </c>
      <c r="K3449">
        <f>Table1[[#This Row],[Quantity]]*Table1[[#This Row],[Unit_Price]]</f>
        <v>1416</v>
      </c>
      <c r="L3449">
        <f>Table1[[#This Row],[Quantity]]*Table1[[#This Row],[Cost]]</f>
        <v>991.2</v>
      </c>
      <c r="M3449">
        <f>Table1[[#This Row],[Sales]]-Table1[[#This Row],[Total_Cost]]</f>
        <v>424.79999999999995</v>
      </c>
      <c r="N3449" s="1">
        <f>Table1[[#This Row],[Profit]]/Table1[[#This Row],[Sales]]</f>
        <v>0.3</v>
      </c>
      <c r="O3449" t="str">
        <f>TEXT(Table1[[#This Row],[Order_Date]],"mmmm")</f>
        <v>April</v>
      </c>
      <c r="P3449">
        <f>YEAR(Table1[[#This Row],[Order_Date]])</f>
        <v>2025</v>
      </c>
      <c r="Q3449" t="str">
        <f>"Q"&amp;ROUNDUP(MONTH(Table1[[#This Row],[Order_Date]])/3,0)</f>
        <v>Q2</v>
      </c>
    </row>
    <row r="3450" spans="1:17" x14ac:dyDescent="0.25">
      <c r="A3450" t="s">
        <v>5244</v>
      </c>
      <c r="B3450" t="s">
        <v>1571</v>
      </c>
      <c r="C3450" t="s">
        <v>5245</v>
      </c>
      <c r="D3450" t="s">
        <v>63</v>
      </c>
      <c r="E3450" t="str">
        <f>_xlfn.XLOOKUP(Table1[[#This Row],[Product_ID]],[1]!Table1[Product_ID],[1]!Table1[Product_Name])</f>
        <v>Clothing Product 17</v>
      </c>
      <c r="F3450" t="str">
        <f>_xlfn.XLOOKUP(Table1[[#This Row],[Product_ID]],[1]!Table1[Product_ID],[1]!Table1[Category])</f>
        <v>Clothing</v>
      </c>
      <c r="G3450">
        <f>_xlfn.XLOOKUP(Table1[[#This Row],[Product_ID]],[1]!Table1[Product_ID],[1]!Table1[Unit_Price])</f>
        <v>978</v>
      </c>
      <c r="H3450">
        <f>_xlfn.XLOOKUP(Table1[[#This Row],[Product_ID]],[1]!Table1[Product_ID],[1]!Table1[Cost])</f>
        <v>684.6</v>
      </c>
      <c r="I3450">
        <v>3</v>
      </c>
      <c r="J3450">
        <v>20</v>
      </c>
      <c r="K3450">
        <f>Table1[[#This Row],[Quantity]]*Table1[[#This Row],[Unit_Price]]</f>
        <v>2934</v>
      </c>
      <c r="L3450">
        <f>Table1[[#This Row],[Quantity]]*Table1[[#This Row],[Cost]]</f>
        <v>2053.8000000000002</v>
      </c>
      <c r="M3450">
        <f>Table1[[#This Row],[Sales]]-Table1[[#This Row],[Total_Cost]]</f>
        <v>880.19999999999982</v>
      </c>
      <c r="N3450" s="1">
        <f>Table1[[#This Row],[Profit]]/Table1[[#This Row],[Sales]]</f>
        <v>0.29999999999999993</v>
      </c>
      <c r="O3450" t="str">
        <f>TEXT(Table1[[#This Row],[Order_Date]],"mmmm")</f>
        <v>March</v>
      </c>
      <c r="P3450">
        <f>YEAR(Table1[[#This Row],[Order_Date]])</f>
        <v>2024</v>
      </c>
      <c r="Q3450" t="str">
        <f>"Q"&amp;ROUNDUP(MONTH(Table1[[#This Row],[Order_Date]])/3,0)</f>
        <v>Q1</v>
      </c>
    </row>
    <row r="3451" spans="1:17" x14ac:dyDescent="0.25">
      <c r="A3451" t="s">
        <v>5246</v>
      </c>
      <c r="B3451" t="s">
        <v>764</v>
      </c>
      <c r="C3451" t="s">
        <v>3712</v>
      </c>
      <c r="D3451" t="s">
        <v>89</v>
      </c>
      <c r="E3451" t="str">
        <f>_xlfn.XLOOKUP(Table1[[#This Row],[Product_ID]],[1]!Table1[Product_ID],[1]!Table1[Product_Name])</f>
        <v>Beauty Product 76</v>
      </c>
      <c r="F3451" t="str">
        <f>_xlfn.XLOOKUP(Table1[[#This Row],[Product_ID]],[1]!Table1[Product_ID],[1]!Table1[Category])</f>
        <v>Beauty</v>
      </c>
      <c r="G3451">
        <f>_xlfn.XLOOKUP(Table1[[#This Row],[Product_ID]],[1]!Table1[Product_ID],[1]!Table1[Unit_Price])</f>
        <v>3690</v>
      </c>
      <c r="H3451">
        <f>_xlfn.XLOOKUP(Table1[[#This Row],[Product_ID]],[1]!Table1[Product_ID],[1]!Table1[Cost])</f>
        <v>2583</v>
      </c>
      <c r="I3451">
        <v>3</v>
      </c>
      <c r="J3451">
        <v>10</v>
      </c>
      <c r="K3451">
        <f>Table1[[#This Row],[Quantity]]*Table1[[#This Row],[Unit_Price]]</f>
        <v>11070</v>
      </c>
      <c r="L3451">
        <f>Table1[[#This Row],[Quantity]]*Table1[[#This Row],[Cost]]</f>
        <v>7749</v>
      </c>
      <c r="M3451">
        <f>Table1[[#This Row],[Sales]]-Table1[[#This Row],[Total_Cost]]</f>
        <v>3321</v>
      </c>
      <c r="N3451" s="1">
        <f>Table1[[#This Row],[Profit]]/Table1[[#This Row],[Sales]]</f>
        <v>0.3</v>
      </c>
      <c r="O3451" t="str">
        <f>TEXT(Table1[[#This Row],[Order_Date]],"mmmm")</f>
        <v>January</v>
      </c>
      <c r="P3451">
        <f>YEAR(Table1[[#This Row],[Order_Date]])</f>
        <v>2025</v>
      </c>
      <c r="Q3451" t="str">
        <f>"Q"&amp;ROUNDUP(MONTH(Table1[[#This Row],[Order_Date]])/3,0)</f>
        <v>Q1</v>
      </c>
    </row>
    <row r="3452" spans="1:17" x14ac:dyDescent="0.25">
      <c r="A3452" t="s">
        <v>5247</v>
      </c>
      <c r="B3452" t="s">
        <v>2045</v>
      </c>
      <c r="C3452" t="s">
        <v>122</v>
      </c>
      <c r="D3452" t="s">
        <v>313</v>
      </c>
      <c r="E3452" t="str">
        <f>_xlfn.XLOOKUP(Table1[[#This Row],[Product_ID]],[1]!Table1[Product_ID],[1]!Table1[Product_Name])</f>
        <v>Sports Product 44</v>
      </c>
      <c r="F3452" t="str">
        <f>_xlfn.XLOOKUP(Table1[[#This Row],[Product_ID]],[1]!Table1[Product_ID],[1]!Table1[Category])</f>
        <v>Sports</v>
      </c>
      <c r="G3452">
        <f>_xlfn.XLOOKUP(Table1[[#This Row],[Product_ID]],[1]!Table1[Product_ID],[1]!Table1[Unit_Price])</f>
        <v>5008</v>
      </c>
      <c r="H3452">
        <f>_xlfn.XLOOKUP(Table1[[#This Row],[Product_ID]],[1]!Table1[Product_ID],[1]!Table1[Cost])</f>
        <v>3505.6</v>
      </c>
      <c r="I3452">
        <v>5</v>
      </c>
      <c r="J3452">
        <v>20</v>
      </c>
      <c r="K3452">
        <f>Table1[[#This Row],[Quantity]]*Table1[[#This Row],[Unit_Price]]</f>
        <v>25040</v>
      </c>
      <c r="L3452">
        <f>Table1[[#This Row],[Quantity]]*Table1[[#This Row],[Cost]]</f>
        <v>17528</v>
      </c>
      <c r="M3452">
        <f>Table1[[#This Row],[Sales]]-Table1[[#This Row],[Total_Cost]]</f>
        <v>7512</v>
      </c>
      <c r="N3452" s="1">
        <f>Table1[[#This Row],[Profit]]/Table1[[#This Row],[Sales]]</f>
        <v>0.3</v>
      </c>
      <c r="O3452" t="str">
        <f>TEXT(Table1[[#This Row],[Order_Date]],"mmmm")</f>
        <v>August</v>
      </c>
      <c r="P3452">
        <f>YEAR(Table1[[#This Row],[Order_Date]])</f>
        <v>2025</v>
      </c>
      <c r="Q3452" t="str">
        <f>"Q"&amp;ROUNDUP(MONTH(Table1[[#This Row],[Order_Date]])/3,0)</f>
        <v>Q3</v>
      </c>
    </row>
    <row r="3453" spans="1:17" x14ac:dyDescent="0.25">
      <c r="A3453" t="s">
        <v>5248</v>
      </c>
      <c r="B3453" t="s">
        <v>4006</v>
      </c>
      <c r="C3453" t="s">
        <v>1609</v>
      </c>
      <c r="D3453" t="s">
        <v>450</v>
      </c>
      <c r="E3453" t="str">
        <f>_xlfn.XLOOKUP(Table1[[#This Row],[Product_ID]],[1]!Table1[Product_ID],[1]!Table1[Product_Name])</f>
        <v>Electronics Product 82</v>
      </c>
      <c r="F3453" t="str">
        <f>_xlfn.XLOOKUP(Table1[[#This Row],[Product_ID]],[1]!Table1[Product_ID],[1]!Table1[Category])</f>
        <v>Electronics</v>
      </c>
      <c r="G3453">
        <f>_xlfn.XLOOKUP(Table1[[#This Row],[Product_ID]],[1]!Table1[Product_ID],[1]!Table1[Unit_Price])</f>
        <v>354</v>
      </c>
      <c r="H3453">
        <f>_xlfn.XLOOKUP(Table1[[#This Row],[Product_ID]],[1]!Table1[Product_ID],[1]!Table1[Cost])</f>
        <v>247.8</v>
      </c>
      <c r="I3453">
        <v>1</v>
      </c>
      <c r="J3453">
        <v>20</v>
      </c>
      <c r="K3453">
        <f>Table1[[#This Row],[Quantity]]*Table1[[#This Row],[Unit_Price]]</f>
        <v>354</v>
      </c>
      <c r="L3453">
        <f>Table1[[#This Row],[Quantity]]*Table1[[#This Row],[Cost]]</f>
        <v>247.8</v>
      </c>
      <c r="M3453">
        <f>Table1[[#This Row],[Sales]]-Table1[[#This Row],[Total_Cost]]</f>
        <v>106.19999999999999</v>
      </c>
      <c r="N3453" s="1">
        <f>Table1[[#This Row],[Profit]]/Table1[[#This Row],[Sales]]</f>
        <v>0.3</v>
      </c>
      <c r="O3453" t="str">
        <f>TEXT(Table1[[#This Row],[Order_Date]],"mmmm")</f>
        <v>September</v>
      </c>
      <c r="P3453">
        <f>YEAR(Table1[[#This Row],[Order_Date]])</f>
        <v>2025</v>
      </c>
      <c r="Q3453" t="str">
        <f>"Q"&amp;ROUNDUP(MONTH(Table1[[#This Row],[Order_Date]])/3,0)</f>
        <v>Q3</v>
      </c>
    </row>
    <row r="3454" spans="1:17" x14ac:dyDescent="0.25">
      <c r="A3454" t="s">
        <v>5249</v>
      </c>
      <c r="B3454" t="s">
        <v>1052</v>
      </c>
      <c r="C3454" t="s">
        <v>3426</v>
      </c>
      <c r="D3454" t="s">
        <v>146</v>
      </c>
      <c r="E3454" t="str">
        <f>_xlfn.XLOOKUP(Table1[[#This Row],[Product_ID]],[1]!Table1[Product_ID],[1]!Table1[Product_Name])</f>
        <v>Electronics Product 8</v>
      </c>
      <c r="F3454" t="str">
        <f>_xlfn.XLOOKUP(Table1[[#This Row],[Product_ID]],[1]!Table1[Product_ID],[1]!Table1[Category])</f>
        <v>Electronics</v>
      </c>
      <c r="G3454">
        <f>_xlfn.XLOOKUP(Table1[[#This Row],[Product_ID]],[1]!Table1[Product_ID],[1]!Table1[Unit_Price])</f>
        <v>41971</v>
      </c>
      <c r="H3454">
        <f>_xlfn.XLOOKUP(Table1[[#This Row],[Product_ID]],[1]!Table1[Product_ID],[1]!Table1[Cost])</f>
        <v>29379.7</v>
      </c>
      <c r="I3454">
        <v>1</v>
      </c>
      <c r="J3454">
        <v>0</v>
      </c>
      <c r="K3454">
        <f>Table1[[#This Row],[Quantity]]*Table1[[#This Row],[Unit_Price]]</f>
        <v>41971</v>
      </c>
      <c r="L3454">
        <f>Table1[[#This Row],[Quantity]]*Table1[[#This Row],[Cost]]</f>
        <v>29379.7</v>
      </c>
      <c r="M3454">
        <f>Table1[[#This Row],[Sales]]-Table1[[#This Row],[Total_Cost]]</f>
        <v>12591.3</v>
      </c>
      <c r="N3454" s="1">
        <f>Table1[[#This Row],[Profit]]/Table1[[#This Row],[Sales]]</f>
        <v>0.3</v>
      </c>
      <c r="O3454" t="str">
        <f>TEXT(Table1[[#This Row],[Order_Date]],"mmmm")</f>
        <v>April</v>
      </c>
      <c r="P3454">
        <f>YEAR(Table1[[#This Row],[Order_Date]])</f>
        <v>2024</v>
      </c>
      <c r="Q3454" t="str">
        <f>"Q"&amp;ROUNDUP(MONTH(Table1[[#This Row],[Order_Date]])/3,0)</f>
        <v>Q2</v>
      </c>
    </row>
    <row r="3455" spans="1:17" x14ac:dyDescent="0.25">
      <c r="A3455" t="s">
        <v>5250</v>
      </c>
      <c r="B3455" t="s">
        <v>1320</v>
      </c>
      <c r="C3455" t="s">
        <v>2756</v>
      </c>
      <c r="D3455" t="s">
        <v>195</v>
      </c>
      <c r="E3455" t="str">
        <f>_xlfn.XLOOKUP(Table1[[#This Row],[Product_ID]],[1]!Table1[Product_ID],[1]!Table1[Product_Name])</f>
        <v>Electronics Product 57</v>
      </c>
      <c r="F3455" t="str">
        <f>_xlfn.XLOOKUP(Table1[[#This Row],[Product_ID]],[1]!Table1[Product_ID],[1]!Table1[Category])</f>
        <v>Electronics</v>
      </c>
      <c r="G3455">
        <f>_xlfn.XLOOKUP(Table1[[#This Row],[Product_ID]],[1]!Table1[Product_ID],[1]!Table1[Unit_Price])</f>
        <v>26846</v>
      </c>
      <c r="H3455">
        <f>_xlfn.XLOOKUP(Table1[[#This Row],[Product_ID]],[1]!Table1[Product_ID],[1]!Table1[Cost])</f>
        <v>16107.6</v>
      </c>
      <c r="I3455">
        <v>3</v>
      </c>
      <c r="J3455">
        <v>0</v>
      </c>
      <c r="K3455">
        <f>Table1[[#This Row],[Quantity]]*Table1[[#This Row],[Unit_Price]]</f>
        <v>80538</v>
      </c>
      <c r="L3455">
        <f>Table1[[#This Row],[Quantity]]*Table1[[#This Row],[Cost]]</f>
        <v>48322.8</v>
      </c>
      <c r="M3455">
        <f>Table1[[#This Row],[Sales]]-Table1[[#This Row],[Total_Cost]]</f>
        <v>32215.199999999997</v>
      </c>
      <c r="N3455" s="1">
        <f>Table1[[#This Row],[Profit]]/Table1[[#This Row],[Sales]]</f>
        <v>0.39999999999999997</v>
      </c>
      <c r="O3455" t="str">
        <f>TEXT(Table1[[#This Row],[Order_Date]],"mmmm")</f>
        <v>October</v>
      </c>
      <c r="P3455">
        <f>YEAR(Table1[[#This Row],[Order_Date]])</f>
        <v>2024</v>
      </c>
      <c r="Q3455" t="str">
        <f>"Q"&amp;ROUNDUP(MONTH(Table1[[#This Row],[Order_Date]])/3,0)</f>
        <v>Q4</v>
      </c>
    </row>
    <row r="3456" spans="1:17" x14ac:dyDescent="0.25">
      <c r="A3456" t="s">
        <v>5251</v>
      </c>
      <c r="B3456" t="s">
        <v>893</v>
      </c>
      <c r="C3456" t="s">
        <v>1472</v>
      </c>
      <c r="D3456" t="s">
        <v>104</v>
      </c>
      <c r="E3456" t="str">
        <f>_xlfn.XLOOKUP(Table1[[#This Row],[Product_ID]],[1]!Table1[Product_ID],[1]!Table1[Product_Name])</f>
        <v>Electronics Product 72</v>
      </c>
      <c r="F3456" t="str">
        <f>_xlfn.XLOOKUP(Table1[[#This Row],[Product_ID]],[1]!Table1[Product_ID],[1]!Table1[Category])</f>
        <v>Electronics</v>
      </c>
      <c r="G3456">
        <f>_xlfn.XLOOKUP(Table1[[#This Row],[Product_ID]],[1]!Table1[Product_ID],[1]!Table1[Unit_Price])</f>
        <v>27555</v>
      </c>
      <c r="H3456">
        <f>_xlfn.XLOOKUP(Table1[[#This Row],[Product_ID]],[1]!Table1[Product_ID],[1]!Table1[Cost])</f>
        <v>19288.5</v>
      </c>
      <c r="I3456">
        <v>1</v>
      </c>
      <c r="J3456">
        <v>10</v>
      </c>
      <c r="K3456">
        <f>Table1[[#This Row],[Quantity]]*Table1[[#This Row],[Unit_Price]]</f>
        <v>27555</v>
      </c>
      <c r="L3456">
        <f>Table1[[#This Row],[Quantity]]*Table1[[#This Row],[Cost]]</f>
        <v>19288.5</v>
      </c>
      <c r="M3456">
        <f>Table1[[#This Row],[Sales]]-Table1[[#This Row],[Total_Cost]]</f>
        <v>8266.5</v>
      </c>
      <c r="N3456" s="1">
        <f>Table1[[#This Row],[Profit]]/Table1[[#This Row],[Sales]]</f>
        <v>0.3</v>
      </c>
      <c r="O3456" t="str">
        <f>TEXT(Table1[[#This Row],[Order_Date]],"mmmm")</f>
        <v>December</v>
      </c>
      <c r="P3456">
        <f>YEAR(Table1[[#This Row],[Order_Date]])</f>
        <v>2025</v>
      </c>
      <c r="Q3456" t="str">
        <f>"Q"&amp;ROUNDUP(MONTH(Table1[[#This Row],[Order_Date]])/3,0)</f>
        <v>Q4</v>
      </c>
    </row>
    <row r="3457" spans="1:17" x14ac:dyDescent="0.25">
      <c r="A3457" t="s">
        <v>5252</v>
      </c>
      <c r="B3457" t="s">
        <v>204</v>
      </c>
      <c r="C3457" t="s">
        <v>2407</v>
      </c>
      <c r="D3457" t="s">
        <v>257</v>
      </c>
      <c r="E3457" t="str">
        <f>_xlfn.XLOOKUP(Table1[[#This Row],[Product_ID]],[1]!Table1[Product_ID],[1]!Table1[Product_Name])</f>
        <v>Beauty Product 3</v>
      </c>
      <c r="F3457" t="str">
        <f>_xlfn.XLOOKUP(Table1[[#This Row],[Product_ID]],[1]!Table1[Product_ID],[1]!Table1[Category])</f>
        <v>Beauty</v>
      </c>
      <c r="G3457">
        <f>_xlfn.XLOOKUP(Table1[[#This Row],[Product_ID]],[1]!Table1[Product_ID],[1]!Table1[Unit_Price])</f>
        <v>569</v>
      </c>
      <c r="H3457">
        <f>_xlfn.XLOOKUP(Table1[[#This Row],[Product_ID]],[1]!Table1[Product_ID],[1]!Table1[Cost])</f>
        <v>341.4</v>
      </c>
      <c r="I3457">
        <v>3</v>
      </c>
      <c r="J3457">
        <v>5</v>
      </c>
      <c r="K3457">
        <f>Table1[[#This Row],[Quantity]]*Table1[[#This Row],[Unit_Price]]</f>
        <v>1707</v>
      </c>
      <c r="L3457">
        <f>Table1[[#This Row],[Quantity]]*Table1[[#This Row],[Cost]]</f>
        <v>1024.1999999999998</v>
      </c>
      <c r="M3457">
        <f>Table1[[#This Row],[Sales]]-Table1[[#This Row],[Total_Cost]]</f>
        <v>682.80000000000018</v>
      </c>
      <c r="N3457" s="1">
        <f>Table1[[#This Row],[Profit]]/Table1[[#This Row],[Sales]]</f>
        <v>0.40000000000000013</v>
      </c>
      <c r="O3457" t="str">
        <f>TEXT(Table1[[#This Row],[Order_Date]],"mmmm")</f>
        <v>March</v>
      </c>
      <c r="P3457">
        <f>YEAR(Table1[[#This Row],[Order_Date]])</f>
        <v>2024</v>
      </c>
      <c r="Q3457" t="str">
        <f>"Q"&amp;ROUNDUP(MONTH(Table1[[#This Row],[Order_Date]])/3,0)</f>
        <v>Q1</v>
      </c>
    </row>
    <row r="3458" spans="1:17" x14ac:dyDescent="0.25">
      <c r="A3458" t="s">
        <v>5253</v>
      </c>
      <c r="B3458" t="s">
        <v>1401</v>
      </c>
      <c r="C3458" t="s">
        <v>2745</v>
      </c>
      <c r="D3458" t="s">
        <v>444</v>
      </c>
      <c r="E3458" t="str">
        <f>_xlfn.XLOOKUP(Table1[[#This Row],[Product_ID]],[1]!Table1[Product_ID],[1]!Table1[Product_Name])</f>
        <v>Sports Product 14</v>
      </c>
      <c r="F3458" t="str">
        <f>_xlfn.XLOOKUP(Table1[[#This Row],[Product_ID]],[1]!Table1[Product_ID],[1]!Table1[Category])</f>
        <v>Sports</v>
      </c>
      <c r="G3458">
        <f>_xlfn.XLOOKUP(Table1[[#This Row],[Product_ID]],[1]!Table1[Product_ID],[1]!Table1[Unit_Price])</f>
        <v>9565</v>
      </c>
      <c r="H3458">
        <f>_xlfn.XLOOKUP(Table1[[#This Row],[Product_ID]],[1]!Table1[Product_ID],[1]!Table1[Cost])</f>
        <v>6695.5</v>
      </c>
      <c r="I3458">
        <v>1</v>
      </c>
      <c r="J3458">
        <v>20</v>
      </c>
      <c r="K3458">
        <f>Table1[[#This Row],[Quantity]]*Table1[[#This Row],[Unit_Price]]</f>
        <v>9565</v>
      </c>
      <c r="L3458">
        <f>Table1[[#This Row],[Quantity]]*Table1[[#This Row],[Cost]]</f>
        <v>6695.5</v>
      </c>
      <c r="M3458">
        <f>Table1[[#This Row],[Sales]]-Table1[[#This Row],[Total_Cost]]</f>
        <v>2869.5</v>
      </c>
      <c r="N3458" s="1">
        <f>Table1[[#This Row],[Profit]]/Table1[[#This Row],[Sales]]</f>
        <v>0.3</v>
      </c>
      <c r="O3458" t="str">
        <f>TEXT(Table1[[#This Row],[Order_Date]],"mmmm")</f>
        <v>December</v>
      </c>
      <c r="P3458">
        <f>YEAR(Table1[[#This Row],[Order_Date]])</f>
        <v>2024</v>
      </c>
      <c r="Q3458" t="str">
        <f>"Q"&amp;ROUNDUP(MONTH(Table1[[#This Row],[Order_Date]])/3,0)</f>
        <v>Q4</v>
      </c>
    </row>
    <row r="3459" spans="1:17" x14ac:dyDescent="0.25">
      <c r="A3459" t="s">
        <v>5254</v>
      </c>
      <c r="B3459" t="s">
        <v>500</v>
      </c>
      <c r="C3459" t="s">
        <v>5255</v>
      </c>
      <c r="D3459" t="s">
        <v>135</v>
      </c>
      <c r="E3459" t="str">
        <f>_xlfn.XLOOKUP(Table1[[#This Row],[Product_ID]],[1]!Table1[Product_ID],[1]!Table1[Product_Name])</f>
        <v>Electronics Product 28</v>
      </c>
      <c r="F3459" t="str">
        <f>_xlfn.XLOOKUP(Table1[[#This Row],[Product_ID]],[1]!Table1[Product_ID],[1]!Table1[Category])</f>
        <v>Electronics</v>
      </c>
      <c r="G3459">
        <f>_xlfn.XLOOKUP(Table1[[#This Row],[Product_ID]],[1]!Table1[Product_ID],[1]!Table1[Unit_Price])</f>
        <v>9664</v>
      </c>
      <c r="H3459">
        <f>_xlfn.XLOOKUP(Table1[[#This Row],[Product_ID]],[1]!Table1[Product_ID],[1]!Table1[Cost])</f>
        <v>4832</v>
      </c>
      <c r="I3459">
        <v>5</v>
      </c>
      <c r="J3459">
        <v>20</v>
      </c>
      <c r="K3459">
        <f>Table1[[#This Row],[Quantity]]*Table1[[#This Row],[Unit_Price]]</f>
        <v>48320</v>
      </c>
      <c r="L3459">
        <f>Table1[[#This Row],[Quantity]]*Table1[[#This Row],[Cost]]</f>
        <v>24160</v>
      </c>
      <c r="M3459">
        <f>Table1[[#This Row],[Sales]]-Table1[[#This Row],[Total_Cost]]</f>
        <v>24160</v>
      </c>
      <c r="N3459" s="1">
        <f>Table1[[#This Row],[Profit]]/Table1[[#This Row],[Sales]]</f>
        <v>0.5</v>
      </c>
      <c r="O3459" t="str">
        <f>TEXT(Table1[[#This Row],[Order_Date]],"mmmm")</f>
        <v>June</v>
      </c>
      <c r="P3459">
        <f>YEAR(Table1[[#This Row],[Order_Date]])</f>
        <v>2024</v>
      </c>
      <c r="Q3459" t="str">
        <f>"Q"&amp;ROUNDUP(MONTH(Table1[[#This Row],[Order_Date]])/3,0)</f>
        <v>Q2</v>
      </c>
    </row>
    <row r="3460" spans="1:17" x14ac:dyDescent="0.25">
      <c r="A3460" t="s">
        <v>5256</v>
      </c>
      <c r="B3460" t="s">
        <v>2165</v>
      </c>
      <c r="C3460" t="s">
        <v>4493</v>
      </c>
      <c r="D3460" t="s">
        <v>317</v>
      </c>
      <c r="E3460" t="str">
        <f>_xlfn.XLOOKUP(Table1[[#This Row],[Product_ID]],[1]!Table1[Product_ID],[1]!Table1[Product_Name])</f>
        <v>Beauty Product 90</v>
      </c>
      <c r="F3460" t="str">
        <f>_xlfn.XLOOKUP(Table1[[#This Row],[Product_ID]],[1]!Table1[Product_ID],[1]!Table1[Category])</f>
        <v>Beauty</v>
      </c>
      <c r="G3460">
        <f>_xlfn.XLOOKUP(Table1[[#This Row],[Product_ID]],[1]!Table1[Product_ID],[1]!Table1[Unit_Price])</f>
        <v>1510</v>
      </c>
      <c r="H3460">
        <f>_xlfn.XLOOKUP(Table1[[#This Row],[Product_ID]],[1]!Table1[Product_ID],[1]!Table1[Cost])</f>
        <v>755</v>
      </c>
      <c r="I3460">
        <v>4</v>
      </c>
      <c r="J3460">
        <v>10</v>
      </c>
      <c r="K3460">
        <f>Table1[[#This Row],[Quantity]]*Table1[[#This Row],[Unit_Price]]</f>
        <v>6040</v>
      </c>
      <c r="L3460">
        <f>Table1[[#This Row],[Quantity]]*Table1[[#This Row],[Cost]]</f>
        <v>3020</v>
      </c>
      <c r="M3460">
        <f>Table1[[#This Row],[Sales]]-Table1[[#This Row],[Total_Cost]]</f>
        <v>3020</v>
      </c>
      <c r="N3460" s="1">
        <f>Table1[[#This Row],[Profit]]/Table1[[#This Row],[Sales]]</f>
        <v>0.5</v>
      </c>
      <c r="O3460" t="str">
        <f>TEXT(Table1[[#This Row],[Order_Date]],"mmmm")</f>
        <v>November</v>
      </c>
      <c r="P3460">
        <f>YEAR(Table1[[#This Row],[Order_Date]])</f>
        <v>2024</v>
      </c>
      <c r="Q3460" t="str">
        <f>"Q"&amp;ROUNDUP(MONTH(Table1[[#This Row],[Order_Date]])/3,0)</f>
        <v>Q4</v>
      </c>
    </row>
    <row r="3461" spans="1:17" x14ac:dyDescent="0.25">
      <c r="A3461" t="s">
        <v>5257</v>
      </c>
      <c r="B3461" t="s">
        <v>3479</v>
      </c>
      <c r="C3461" t="s">
        <v>1245</v>
      </c>
      <c r="D3461" t="s">
        <v>476</v>
      </c>
      <c r="E3461" t="str">
        <f>_xlfn.XLOOKUP(Table1[[#This Row],[Product_ID]],[1]!Table1[Product_ID],[1]!Table1[Product_Name])</f>
        <v>Electronics Product 22</v>
      </c>
      <c r="F3461" t="str">
        <f>_xlfn.XLOOKUP(Table1[[#This Row],[Product_ID]],[1]!Table1[Product_ID],[1]!Table1[Category])</f>
        <v>Electronics</v>
      </c>
      <c r="G3461">
        <f>_xlfn.XLOOKUP(Table1[[#This Row],[Product_ID]],[1]!Table1[Product_ID],[1]!Table1[Unit_Price])</f>
        <v>48755</v>
      </c>
      <c r="H3461">
        <f>_xlfn.XLOOKUP(Table1[[#This Row],[Product_ID]],[1]!Table1[Product_ID],[1]!Table1[Cost])</f>
        <v>29253</v>
      </c>
      <c r="I3461">
        <v>4</v>
      </c>
      <c r="J3461">
        <v>10</v>
      </c>
      <c r="K3461">
        <f>Table1[[#This Row],[Quantity]]*Table1[[#This Row],[Unit_Price]]</f>
        <v>195020</v>
      </c>
      <c r="L3461">
        <f>Table1[[#This Row],[Quantity]]*Table1[[#This Row],[Cost]]</f>
        <v>117012</v>
      </c>
      <c r="M3461">
        <f>Table1[[#This Row],[Sales]]-Table1[[#This Row],[Total_Cost]]</f>
        <v>78008</v>
      </c>
      <c r="N3461" s="1">
        <f>Table1[[#This Row],[Profit]]/Table1[[#This Row],[Sales]]</f>
        <v>0.4</v>
      </c>
      <c r="O3461" t="str">
        <f>TEXT(Table1[[#This Row],[Order_Date]],"mmmm")</f>
        <v>October</v>
      </c>
      <c r="P3461">
        <f>YEAR(Table1[[#This Row],[Order_Date]])</f>
        <v>2025</v>
      </c>
      <c r="Q3461" t="str">
        <f>"Q"&amp;ROUNDUP(MONTH(Table1[[#This Row],[Order_Date]])/3,0)</f>
        <v>Q4</v>
      </c>
    </row>
    <row r="3462" spans="1:17" x14ac:dyDescent="0.25">
      <c r="A3462" t="s">
        <v>5258</v>
      </c>
      <c r="B3462" t="s">
        <v>1507</v>
      </c>
      <c r="C3462" t="s">
        <v>3222</v>
      </c>
      <c r="D3462" t="s">
        <v>366</v>
      </c>
      <c r="E3462" t="str">
        <f>_xlfn.XLOOKUP(Table1[[#This Row],[Product_ID]],[1]!Table1[Product_ID],[1]!Table1[Product_Name])</f>
        <v>Home &amp; Kitchen Product 93</v>
      </c>
      <c r="F3462" t="str">
        <f>_xlfn.XLOOKUP(Table1[[#This Row],[Product_ID]],[1]!Table1[Product_ID],[1]!Table1[Category])</f>
        <v>Home &amp; Kitchen</v>
      </c>
      <c r="G3462">
        <f>_xlfn.XLOOKUP(Table1[[#This Row],[Product_ID]],[1]!Table1[Product_ID],[1]!Table1[Unit_Price])</f>
        <v>10597</v>
      </c>
      <c r="H3462">
        <f>_xlfn.XLOOKUP(Table1[[#This Row],[Product_ID]],[1]!Table1[Product_ID],[1]!Table1[Cost])</f>
        <v>5298.5</v>
      </c>
      <c r="I3462">
        <v>3</v>
      </c>
      <c r="J3462">
        <v>15</v>
      </c>
      <c r="K3462">
        <f>Table1[[#This Row],[Quantity]]*Table1[[#This Row],[Unit_Price]]</f>
        <v>31791</v>
      </c>
      <c r="L3462">
        <f>Table1[[#This Row],[Quantity]]*Table1[[#This Row],[Cost]]</f>
        <v>15895.5</v>
      </c>
      <c r="M3462">
        <f>Table1[[#This Row],[Sales]]-Table1[[#This Row],[Total_Cost]]</f>
        <v>15895.5</v>
      </c>
      <c r="N3462" s="1">
        <f>Table1[[#This Row],[Profit]]/Table1[[#This Row],[Sales]]</f>
        <v>0.5</v>
      </c>
      <c r="O3462" t="str">
        <f>TEXT(Table1[[#This Row],[Order_Date]],"mmmm")</f>
        <v>April</v>
      </c>
      <c r="P3462">
        <f>YEAR(Table1[[#This Row],[Order_Date]])</f>
        <v>2025</v>
      </c>
      <c r="Q3462" t="str">
        <f>"Q"&amp;ROUNDUP(MONTH(Table1[[#This Row],[Order_Date]])/3,0)</f>
        <v>Q2</v>
      </c>
    </row>
    <row r="3463" spans="1:17" x14ac:dyDescent="0.25">
      <c r="A3463" t="s">
        <v>5259</v>
      </c>
      <c r="B3463" t="s">
        <v>1727</v>
      </c>
      <c r="C3463" t="s">
        <v>303</v>
      </c>
      <c r="D3463" t="s">
        <v>216</v>
      </c>
      <c r="E3463" t="str">
        <f>_xlfn.XLOOKUP(Table1[[#This Row],[Product_ID]],[1]!Table1[Product_ID],[1]!Table1[Product_Name])</f>
        <v>Beauty Product 69</v>
      </c>
      <c r="F3463" t="str">
        <f>_xlfn.XLOOKUP(Table1[[#This Row],[Product_ID]],[1]!Table1[Product_ID],[1]!Table1[Category])</f>
        <v>Beauty</v>
      </c>
      <c r="G3463">
        <f>_xlfn.XLOOKUP(Table1[[#This Row],[Product_ID]],[1]!Table1[Product_ID],[1]!Table1[Unit_Price])</f>
        <v>384</v>
      </c>
      <c r="H3463">
        <f>_xlfn.XLOOKUP(Table1[[#This Row],[Product_ID]],[1]!Table1[Product_ID],[1]!Table1[Cost])</f>
        <v>192</v>
      </c>
      <c r="I3463">
        <v>4</v>
      </c>
      <c r="J3463">
        <v>10</v>
      </c>
      <c r="K3463">
        <f>Table1[[#This Row],[Quantity]]*Table1[[#This Row],[Unit_Price]]</f>
        <v>1536</v>
      </c>
      <c r="L3463">
        <f>Table1[[#This Row],[Quantity]]*Table1[[#This Row],[Cost]]</f>
        <v>768</v>
      </c>
      <c r="M3463">
        <f>Table1[[#This Row],[Sales]]-Table1[[#This Row],[Total_Cost]]</f>
        <v>768</v>
      </c>
      <c r="N3463" s="1">
        <f>Table1[[#This Row],[Profit]]/Table1[[#This Row],[Sales]]</f>
        <v>0.5</v>
      </c>
      <c r="O3463" t="str">
        <f>TEXT(Table1[[#This Row],[Order_Date]],"mmmm")</f>
        <v>March</v>
      </c>
      <c r="P3463">
        <f>YEAR(Table1[[#This Row],[Order_Date]])</f>
        <v>2025</v>
      </c>
      <c r="Q3463" t="str">
        <f>"Q"&amp;ROUNDUP(MONTH(Table1[[#This Row],[Order_Date]])/3,0)</f>
        <v>Q1</v>
      </c>
    </row>
    <row r="3464" spans="1:17" x14ac:dyDescent="0.25">
      <c r="A3464" t="s">
        <v>5260</v>
      </c>
      <c r="B3464" t="s">
        <v>3278</v>
      </c>
      <c r="C3464" t="s">
        <v>1026</v>
      </c>
      <c r="D3464" t="s">
        <v>131</v>
      </c>
      <c r="E3464" t="str">
        <f>_xlfn.XLOOKUP(Table1[[#This Row],[Product_ID]],[1]!Table1[Product_ID],[1]!Table1[Product_Name])</f>
        <v>Sports Product 50</v>
      </c>
      <c r="F3464" t="str">
        <f>_xlfn.XLOOKUP(Table1[[#This Row],[Product_ID]],[1]!Table1[Product_ID],[1]!Table1[Category])</f>
        <v>Sports</v>
      </c>
      <c r="G3464">
        <f>_xlfn.XLOOKUP(Table1[[#This Row],[Product_ID]],[1]!Table1[Product_ID],[1]!Table1[Unit_Price])</f>
        <v>10475</v>
      </c>
      <c r="H3464">
        <f>_xlfn.XLOOKUP(Table1[[#This Row],[Product_ID]],[1]!Table1[Product_ID],[1]!Table1[Cost])</f>
        <v>7332.5</v>
      </c>
      <c r="I3464">
        <v>5</v>
      </c>
      <c r="J3464">
        <v>0</v>
      </c>
      <c r="K3464">
        <f>Table1[[#This Row],[Quantity]]*Table1[[#This Row],[Unit_Price]]</f>
        <v>52375</v>
      </c>
      <c r="L3464">
        <f>Table1[[#This Row],[Quantity]]*Table1[[#This Row],[Cost]]</f>
        <v>36662.5</v>
      </c>
      <c r="M3464">
        <f>Table1[[#This Row],[Sales]]-Table1[[#This Row],[Total_Cost]]</f>
        <v>15712.5</v>
      </c>
      <c r="N3464" s="1">
        <f>Table1[[#This Row],[Profit]]/Table1[[#This Row],[Sales]]</f>
        <v>0.3</v>
      </c>
      <c r="O3464" t="str">
        <f>TEXT(Table1[[#This Row],[Order_Date]],"mmmm")</f>
        <v>April</v>
      </c>
      <c r="P3464">
        <f>YEAR(Table1[[#This Row],[Order_Date]])</f>
        <v>2024</v>
      </c>
      <c r="Q3464" t="str">
        <f>"Q"&amp;ROUNDUP(MONTH(Table1[[#This Row],[Order_Date]])/3,0)</f>
        <v>Q2</v>
      </c>
    </row>
    <row r="3465" spans="1:17" x14ac:dyDescent="0.25">
      <c r="A3465" t="s">
        <v>5261</v>
      </c>
      <c r="B3465" t="s">
        <v>2480</v>
      </c>
      <c r="C3465" t="s">
        <v>1446</v>
      </c>
      <c r="D3465" t="s">
        <v>373</v>
      </c>
      <c r="E3465" t="str">
        <f>_xlfn.XLOOKUP(Table1[[#This Row],[Product_ID]],[1]!Table1[Product_ID],[1]!Table1[Product_Name])</f>
        <v>Sports Product 26</v>
      </c>
      <c r="F3465" t="str">
        <f>_xlfn.XLOOKUP(Table1[[#This Row],[Product_ID]],[1]!Table1[Product_ID],[1]!Table1[Category])</f>
        <v>Sports</v>
      </c>
      <c r="G3465">
        <f>_xlfn.XLOOKUP(Table1[[#This Row],[Product_ID]],[1]!Table1[Product_ID],[1]!Table1[Unit_Price])</f>
        <v>4882</v>
      </c>
      <c r="H3465">
        <f>_xlfn.XLOOKUP(Table1[[#This Row],[Product_ID]],[1]!Table1[Product_ID],[1]!Table1[Cost])</f>
        <v>2929.2</v>
      </c>
      <c r="I3465">
        <v>3</v>
      </c>
      <c r="J3465">
        <v>5</v>
      </c>
      <c r="K3465">
        <f>Table1[[#This Row],[Quantity]]*Table1[[#This Row],[Unit_Price]]</f>
        <v>14646</v>
      </c>
      <c r="L3465">
        <f>Table1[[#This Row],[Quantity]]*Table1[[#This Row],[Cost]]</f>
        <v>8787.5999999999985</v>
      </c>
      <c r="M3465">
        <f>Table1[[#This Row],[Sales]]-Table1[[#This Row],[Total_Cost]]</f>
        <v>5858.4000000000015</v>
      </c>
      <c r="N3465" s="1">
        <f>Table1[[#This Row],[Profit]]/Table1[[#This Row],[Sales]]</f>
        <v>0.40000000000000008</v>
      </c>
      <c r="O3465" t="str">
        <f>TEXT(Table1[[#This Row],[Order_Date]],"mmmm")</f>
        <v>October</v>
      </c>
      <c r="P3465">
        <f>YEAR(Table1[[#This Row],[Order_Date]])</f>
        <v>2024</v>
      </c>
      <c r="Q3465" t="str">
        <f>"Q"&amp;ROUNDUP(MONTH(Table1[[#This Row],[Order_Date]])/3,0)</f>
        <v>Q4</v>
      </c>
    </row>
    <row r="3466" spans="1:17" x14ac:dyDescent="0.25">
      <c r="A3466" t="s">
        <v>5262</v>
      </c>
      <c r="B3466" t="s">
        <v>1127</v>
      </c>
      <c r="C3466" t="s">
        <v>4609</v>
      </c>
      <c r="D3466" t="s">
        <v>476</v>
      </c>
      <c r="E3466" t="str">
        <f>_xlfn.XLOOKUP(Table1[[#This Row],[Product_ID]],[1]!Table1[Product_ID],[1]!Table1[Product_Name])</f>
        <v>Electronics Product 22</v>
      </c>
      <c r="F3466" t="str">
        <f>_xlfn.XLOOKUP(Table1[[#This Row],[Product_ID]],[1]!Table1[Product_ID],[1]!Table1[Category])</f>
        <v>Electronics</v>
      </c>
      <c r="G3466">
        <f>_xlfn.XLOOKUP(Table1[[#This Row],[Product_ID]],[1]!Table1[Product_ID],[1]!Table1[Unit_Price])</f>
        <v>48755</v>
      </c>
      <c r="H3466">
        <f>_xlfn.XLOOKUP(Table1[[#This Row],[Product_ID]],[1]!Table1[Product_ID],[1]!Table1[Cost])</f>
        <v>29253</v>
      </c>
      <c r="I3466">
        <v>2</v>
      </c>
      <c r="J3466">
        <v>15</v>
      </c>
      <c r="K3466">
        <f>Table1[[#This Row],[Quantity]]*Table1[[#This Row],[Unit_Price]]</f>
        <v>97510</v>
      </c>
      <c r="L3466">
        <f>Table1[[#This Row],[Quantity]]*Table1[[#This Row],[Cost]]</f>
        <v>58506</v>
      </c>
      <c r="M3466">
        <f>Table1[[#This Row],[Sales]]-Table1[[#This Row],[Total_Cost]]</f>
        <v>39004</v>
      </c>
      <c r="N3466" s="1">
        <f>Table1[[#This Row],[Profit]]/Table1[[#This Row],[Sales]]</f>
        <v>0.4</v>
      </c>
      <c r="O3466" t="str">
        <f>TEXT(Table1[[#This Row],[Order_Date]],"mmmm")</f>
        <v>June</v>
      </c>
      <c r="P3466">
        <f>YEAR(Table1[[#This Row],[Order_Date]])</f>
        <v>2025</v>
      </c>
      <c r="Q3466" t="str">
        <f>"Q"&amp;ROUNDUP(MONTH(Table1[[#This Row],[Order_Date]])/3,0)</f>
        <v>Q2</v>
      </c>
    </row>
    <row r="3467" spans="1:17" x14ac:dyDescent="0.25">
      <c r="A3467" t="s">
        <v>5263</v>
      </c>
      <c r="B3467" t="s">
        <v>277</v>
      </c>
      <c r="C3467" t="s">
        <v>429</v>
      </c>
      <c r="D3467" t="s">
        <v>563</v>
      </c>
      <c r="E3467" t="str">
        <f>_xlfn.XLOOKUP(Table1[[#This Row],[Product_ID]],[1]!Table1[Product_ID],[1]!Table1[Product_Name])</f>
        <v>Beauty Product 60</v>
      </c>
      <c r="F3467" t="str">
        <f>_xlfn.XLOOKUP(Table1[[#This Row],[Product_ID]],[1]!Table1[Product_ID],[1]!Table1[Category])</f>
        <v>Beauty</v>
      </c>
      <c r="G3467">
        <f>_xlfn.XLOOKUP(Table1[[#This Row],[Product_ID]],[1]!Table1[Product_ID],[1]!Table1[Unit_Price])</f>
        <v>758</v>
      </c>
      <c r="H3467">
        <f>_xlfn.XLOOKUP(Table1[[#This Row],[Product_ID]],[1]!Table1[Product_ID],[1]!Table1[Cost])</f>
        <v>530.6</v>
      </c>
      <c r="I3467">
        <v>4</v>
      </c>
      <c r="J3467">
        <v>10</v>
      </c>
      <c r="K3467">
        <f>Table1[[#This Row],[Quantity]]*Table1[[#This Row],[Unit_Price]]</f>
        <v>3032</v>
      </c>
      <c r="L3467">
        <f>Table1[[#This Row],[Quantity]]*Table1[[#This Row],[Cost]]</f>
        <v>2122.4</v>
      </c>
      <c r="M3467">
        <f>Table1[[#This Row],[Sales]]-Table1[[#This Row],[Total_Cost]]</f>
        <v>909.59999999999991</v>
      </c>
      <c r="N3467" s="1">
        <f>Table1[[#This Row],[Profit]]/Table1[[#This Row],[Sales]]</f>
        <v>0.3</v>
      </c>
      <c r="O3467" t="str">
        <f>TEXT(Table1[[#This Row],[Order_Date]],"mmmm")</f>
        <v>March</v>
      </c>
      <c r="P3467">
        <f>YEAR(Table1[[#This Row],[Order_Date]])</f>
        <v>2024</v>
      </c>
      <c r="Q3467" t="str">
        <f>"Q"&amp;ROUNDUP(MONTH(Table1[[#This Row],[Order_Date]])/3,0)</f>
        <v>Q1</v>
      </c>
    </row>
    <row r="3468" spans="1:17" x14ac:dyDescent="0.25">
      <c r="A3468" t="s">
        <v>5264</v>
      </c>
      <c r="B3468" t="s">
        <v>1287</v>
      </c>
      <c r="C3468" t="s">
        <v>2442</v>
      </c>
      <c r="D3468" t="s">
        <v>454</v>
      </c>
      <c r="E3468" t="str">
        <f>_xlfn.XLOOKUP(Table1[[#This Row],[Product_ID]],[1]!Table1[Product_ID],[1]!Table1[Product_Name])</f>
        <v>Home &amp; Kitchen Product 94</v>
      </c>
      <c r="F3468" t="str">
        <f>_xlfn.XLOOKUP(Table1[[#This Row],[Product_ID]],[1]!Table1[Product_ID],[1]!Table1[Category])</f>
        <v>Home &amp; Kitchen</v>
      </c>
      <c r="G3468">
        <f>_xlfn.XLOOKUP(Table1[[#This Row],[Product_ID]],[1]!Table1[Product_ID],[1]!Table1[Unit_Price])</f>
        <v>13434</v>
      </c>
      <c r="H3468">
        <f>_xlfn.XLOOKUP(Table1[[#This Row],[Product_ID]],[1]!Table1[Product_ID],[1]!Table1[Cost])</f>
        <v>9403.7999999999993</v>
      </c>
      <c r="I3468">
        <v>4</v>
      </c>
      <c r="J3468">
        <v>5</v>
      </c>
      <c r="K3468">
        <f>Table1[[#This Row],[Quantity]]*Table1[[#This Row],[Unit_Price]]</f>
        <v>53736</v>
      </c>
      <c r="L3468">
        <f>Table1[[#This Row],[Quantity]]*Table1[[#This Row],[Cost]]</f>
        <v>37615.199999999997</v>
      </c>
      <c r="M3468">
        <f>Table1[[#This Row],[Sales]]-Table1[[#This Row],[Total_Cost]]</f>
        <v>16120.800000000003</v>
      </c>
      <c r="N3468" s="1">
        <f>Table1[[#This Row],[Profit]]/Table1[[#This Row],[Sales]]</f>
        <v>0.30000000000000004</v>
      </c>
      <c r="O3468" t="str">
        <f>TEXT(Table1[[#This Row],[Order_Date]],"mmmm")</f>
        <v>August</v>
      </c>
      <c r="P3468">
        <f>YEAR(Table1[[#This Row],[Order_Date]])</f>
        <v>2024</v>
      </c>
      <c r="Q3468" t="str">
        <f>"Q"&amp;ROUNDUP(MONTH(Table1[[#This Row],[Order_Date]])/3,0)</f>
        <v>Q3</v>
      </c>
    </row>
    <row r="3469" spans="1:17" x14ac:dyDescent="0.25">
      <c r="A3469" t="s">
        <v>5265</v>
      </c>
      <c r="B3469" t="s">
        <v>259</v>
      </c>
      <c r="C3469" t="s">
        <v>1685</v>
      </c>
      <c r="D3469" t="s">
        <v>567</v>
      </c>
      <c r="E3469" t="str">
        <f>_xlfn.XLOOKUP(Table1[[#This Row],[Product_ID]],[1]!Table1[Product_ID],[1]!Table1[Product_Name])</f>
        <v>Beauty Product 52</v>
      </c>
      <c r="F3469" t="str">
        <f>_xlfn.XLOOKUP(Table1[[#This Row],[Product_ID]],[1]!Table1[Product_ID],[1]!Table1[Category])</f>
        <v>Beauty</v>
      </c>
      <c r="G3469">
        <f>_xlfn.XLOOKUP(Table1[[#This Row],[Product_ID]],[1]!Table1[Product_ID],[1]!Table1[Unit_Price])</f>
        <v>192</v>
      </c>
      <c r="H3469">
        <f>_xlfn.XLOOKUP(Table1[[#This Row],[Product_ID]],[1]!Table1[Product_ID],[1]!Table1[Cost])</f>
        <v>96</v>
      </c>
      <c r="I3469">
        <v>1</v>
      </c>
      <c r="J3469">
        <v>5</v>
      </c>
      <c r="K3469">
        <f>Table1[[#This Row],[Quantity]]*Table1[[#This Row],[Unit_Price]]</f>
        <v>192</v>
      </c>
      <c r="L3469">
        <f>Table1[[#This Row],[Quantity]]*Table1[[#This Row],[Cost]]</f>
        <v>96</v>
      </c>
      <c r="M3469">
        <f>Table1[[#This Row],[Sales]]-Table1[[#This Row],[Total_Cost]]</f>
        <v>96</v>
      </c>
      <c r="N3469" s="1">
        <f>Table1[[#This Row],[Profit]]/Table1[[#This Row],[Sales]]</f>
        <v>0.5</v>
      </c>
      <c r="O3469" t="str">
        <f>TEXT(Table1[[#This Row],[Order_Date]],"mmmm")</f>
        <v>March</v>
      </c>
      <c r="P3469">
        <f>YEAR(Table1[[#This Row],[Order_Date]])</f>
        <v>2025</v>
      </c>
      <c r="Q3469" t="str">
        <f>"Q"&amp;ROUNDUP(MONTH(Table1[[#This Row],[Order_Date]])/3,0)</f>
        <v>Q1</v>
      </c>
    </row>
    <row r="3470" spans="1:17" x14ac:dyDescent="0.25">
      <c r="A3470" t="s">
        <v>5266</v>
      </c>
      <c r="B3470" t="s">
        <v>1011</v>
      </c>
      <c r="C3470" t="s">
        <v>351</v>
      </c>
      <c r="D3470" t="s">
        <v>77</v>
      </c>
      <c r="E3470" t="str">
        <f>_xlfn.XLOOKUP(Table1[[#This Row],[Product_ID]],[1]!Table1[Product_ID],[1]!Table1[Product_Name])</f>
        <v>Sports Product 83</v>
      </c>
      <c r="F3470" t="str">
        <f>_xlfn.XLOOKUP(Table1[[#This Row],[Product_ID]],[1]!Table1[Product_ID],[1]!Table1[Category])</f>
        <v>Sports</v>
      </c>
      <c r="G3470">
        <f>_xlfn.XLOOKUP(Table1[[#This Row],[Product_ID]],[1]!Table1[Product_ID],[1]!Table1[Unit_Price])</f>
        <v>5842</v>
      </c>
      <c r="H3470">
        <f>_xlfn.XLOOKUP(Table1[[#This Row],[Product_ID]],[1]!Table1[Product_ID],[1]!Table1[Cost])</f>
        <v>3505.2</v>
      </c>
      <c r="I3470">
        <v>2</v>
      </c>
      <c r="J3470">
        <v>5</v>
      </c>
      <c r="K3470">
        <f>Table1[[#This Row],[Quantity]]*Table1[[#This Row],[Unit_Price]]</f>
        <v>11684</v>
      </c>
      <c r="L3470">
        <f>Table1[[#This Row],[Quantity]]*Table1[[#This Row],[Cost]]</f>
        <v>7010.4</v>
      </c>
      <c r="M3470">
        <f>Table1[[#This Row],[Sales]]-Table1[[#This Row],[Total_Cost]]</f>
        <v>4673.6000000000004</v>
      </c>
      <c r="N3470" s="1">
        <f>Table1[[#This Row],[Profit]]/Table1[[#This Row],[Sales]]</f>
        <v>0.4</v>
      </c>
      <c r="O3470" t="str">
        <f>TEXT(Table1[[#This Row],[Order_Date]],"mmmm")</f>
        <v>March</v>
      </c>
      <c r="P3470">
        <f>YEAR(Table1[[#This Row],[Order_Date]])</f>
        <v>2024</v>
      </c>
      <c r="Q3470" t="str">
        <f>"Q"&amp;ROUNDUP(MONTH(Table1[[#This Row],[Order_Date]])/3,0)</f>
        <v>Q1</v>
      </c>
    </row>
    <row r="3471" spans="1:17" x14ac:dyDescent="0.25">
      <c r="A3471" t="s">
        <v>5267</v>
      </c>
      <c r="B3471" t="s">
        <v>943</v>
      </c>
      <c r="C3471" t="s">
        <v>215</v>
      </c>
      <c r="D3471" t="s">
        <v>111</v>
      </c>
      <c r="E3471" t="str">
        <f>_xlfn.XLOOKUP(Table1[[#This Row],[Product_ID]],[1]!Table1[Product_ID],[1]!Table1[Product_Name])</f>
        <v>Sports Product 20</v>
      </c>
      <c r="F3471" t="str">
        <f>_xlfn.XLOOKUP(Table1[[#This Row],[Product_ID]],[1]!Table1[Product_ID],[1]!Table1[Category])</f>
        <v>Sports</v>
      </c>
      <c r="G3471">
        <f>_xlfn.XLOOKUP(Table1[[#This Row],[Product_ID]],[1]!Table1[Product_ID],[1]!Table1[Unit_Price])</f>
        <v>11647</v>
      </c>
      <c r="H3471">
        <f>_xlfn.XLOOKUP(Table1[[#This Row],[Product_ID]],[1]!Table1[Product_ID],[1]!Table1[Cost])</f>
        <v>8152.9</v>
      </c>
      <c r="I3471">
        <v>1</v>
      </c>
      <c r="J3471">
        <v>10</v>
      </c>
      <c r="K3471">
        <f>Table1[[#This Row],[Quantity]]*Table1[[#This Row],[Unit_Price]]</f>
        <v>11647</v>
      </c>
      <c r="L3471">
        <f>Table1[[#This Row],[Quantity]]*Table1[[#This Row],[Cost]]</f>
        <v>8152.9</v>
      </c>
      <c r="M3471">
        <f>Table1[[#This Row],[Sales]]-Table1[[#This Row],[Total_Cost]]</f>
        <v>3494.1000000000004</v>
      </c>
      <c r="N3471" s="1">
        <f>Table1[[#This Row],[Profit]]/Table1[[#This Row],[Sales]]</f>
        <v>0.30000000000000004</v>
      </c>
      <c r="O3471" t="str">
        <f>TEXT(Table1[[#This Row],[Order_Date]],"mmmm")</f>
        <v>June</v>
      </c>
      <c r="P3471">
        <f>YEAR(Table1[[#This Row],[Order_Date]])</f>
        <v>2025</v>
      </c>
      <c r="Q3471" t="str">
        <f>"Q"&amp;ROUNDUP(MONTH(Table1[[#This Row],[Order_Date]])/3,0)</f>
        <v>Q2</v>
      </c>
    </row>
    <row r="3472" spans="1:17" x14ac:dyDescent="0.25">
      <c r="A3472" t="s">
        <v>5268</v>
      </c>
      <c r="B3472" t="s">
        <v>3039</v>
      </c>
      <c r="C3472" t="s">
        <v>3322</v>
      </c>
      <c r="D3472" t="s">
        <v>313</v>
      </c>
      <c r="E3472" t="str">
        <f>_xlfn.XLOOKUP(Table1[[#This Row],[Product_ID]],[1]!Table1[Product_ID],[1]!Table1[Product_Name])</f>
        <v>Sports Product 44</v>
      </c>
      <c r="F3472" t="str">
        <f>_xlfn.XLOOKUP(Table1[[#This Row],[Product_ID]],[1]!Table1[Product_ID],[1]!Table1[Category])</f>
        <v>Sports</v>
      </c>
      <c r="G3472">
        <f>_xlfn.XLOOKUP(Table1[[#This Row],[Product_ID]],[1]!Table1[Product_ID],[1]!Table1[Unit_Price])</f>
        <v>5008</v>
      </c>
      <c r="H3472">
        <f>_xlfn.XLOOKUP(Table1[[#This Row],[Product_ID]],[1]!Table1[Product_ID],[1]!Table1[Cost])</f>
        <v>3505.6</v>
      </c>
      <c r="I3472">
        <v>4</v>
      </c>
      <c r="J3472">
        <v>15</v>
      </c>
      <c r="K3472">
        <f>Table1[[#This Row],[Quantity]]*Table1[[#This Row],[Unit_Price]]</f>
        <v>20032</v>
      </c>
      <c r="L3472">
        <f>Table1[[#This Row],[Quantity]]*Table1[[#This Row],[Cost]]</f>
        <v>14022.4</v>
      </c>
      <c r="M3472">
        <f>Table1[[#This Row],[Sales]]-Table1[[#This Row],[Total_Cost]]</f>
        <v>6009.6</v>
      </c>
      <c r="N3472" s="1">
        <f>Table1[[#This Row],[Profit]]/Table1[[#This Row],[Sales]]</f>
        <v>0.30000000000000004</v>
      </c>
      <c r="O3472" t="str">
        <f>TEXT(Table1[[#This Row],[Order_Date]],"mmmm")</f>
        <v>November</v>
      </c>
      <c r="P3472">
        <f>YEAR(Table1[[#This Row],[Order_Date]])</f>
        <v>2025</v>
      </c>
      <c r="Q3472" t="str">
        <f>"Q"&amp;ROUNDUP(MONTH(Table1[[#This Row],[Order_Date]])/3,0)</f>
        <v>Q4</v>
      </c>
    </row>
    <row r="3473" spans="1:17" x14ac:dyDescent="0.25">
      <c r="A3473" t="s">
        <v>5269</v>
      </c>
      <c r="B3473" t="s">
        <v>678</v>
      </c>
      <c r="C3473" t="s">
        <v>521</v>
      </c>
      <c r="D3473" t="s">
        <v>812</v>
      </c>
      <c r="E3473" t="str">
        <f>_xlfn.XLOOKUP(Table1[[#This Row],[Product_ID]],[1]!Table1[Product_ID],[1]!Table1[Product_Name])</f>
        <v>Beauty Product 5</v>
      </c>
      <c r="F3473" t="str">
        <f>_xlfn.XLOOKUP(Table1[[#This Row],[Product_ID]],[1]!Table1[Product_ID],[1]!Table1[Category])</f>
        <v>Beauty</v>
      </c>
      <c r="G3473">
        <f>_xlfn.XLOOKUP(Table1[[#This Row],[Product_ID]],[1]!Table1[Product_ID],[1]!Table1[Unit_Price])</f>
        <v>3939</v>
      </c>
      <c r="H3473">
        <f>_xlfn.XLOOKUP(Table1[[#This Row],[Product_ID]],[1]!Table1[Product_ID],[1]!Table1[Cost])</f>
        <v>2757.3</v>
      </c>
      <c r="I3473">
        <v>5</v>
      </c>
      <c r="J3473">
        <v>0</v>
      </c>
      <c r="K3473">
        <f>Table1[[#This Row],[Quantity]]*Table1[[#This Row],[Unit_Price]]</f>
        <v>19695</v>
      </c>
      <c r="L3473">
        <f>Table1[[#This Row],[Quantity]]*Table1[[#This Row],[Cost]]</f>
        <v>13786.5</v>
      </c>
      <c r="M3473">
        <f>Table1[[#This Row],[Sales]]-Table1[[#This Row],[Total_Cost]]</f>
        <v>5908.5</v>
      </c>
      <c r="N3473" s="1">
        <f>Table1[[#This Row],[Profit]]/Table1[[#This Row],[Sales]]</f>
        <v>0.3</v>
      </c>
      <c r="O3473" t="str">
        <f>TEXT(Table1[[#This Row],[Order_Date]],"mmmm")</f>
        <v>November</v>
      </c>
      <c r="P3473">
        <f>YEAR(Table1[[#This Row],[Order_Date]])</f>
        <v>2025</v>
      </c>
      <c r="Q3473" t="str">
        <f>"Q"&amp;ROUNDUP(MONTH(Table1[[#This Row],[Order_Date]])/3,0)</f>
        <v>Q4</v>
      </c>
    </row>
    <row r="3474" spans="1:17" x14ac:dyDescent="0.25">
      <c r="A3474" t="s">
        <v>5270</v>
      </c>
      <c r="B3474" t="s">
        <v>553</v>
      </c>
      <c r="C3474" t="s">
        <v>4577</v>
      </c>
      <c r="D3474" t="s">
        <v>119</v>
      </c>
      <c r="E3474" t="str">
        <f>_xlfn.XLOOKUP(Table1[[#This Row],[Product_ID]],[1]!Table1[Product_ID],[1]!Table1[Product_Name])</f>
        <v>Electronics Product 56</v>
      </c>
      <c r="F3474" t="str">
        <f>_xlfn.XLOOKUP(Table1[[#This Row],[Product_ID]],[1]!Table1[Product_ID],[1]!Table1[Category])</f>
        <v>Electronics</v>
      </c>
      <c r="G3474">
        <f>_xlfn.XLOOKUP(Table1[[#This Row],[Product_ID]],[1]!Table1[Product_ID],[1]!Table1[Unit_Price])</f>
        <v>18900</v>
      </c>
      <c r="H3474">
        <f>_xlfn.XLOOKUP(Table1[[#This Row],[Product_ID]],[1]!Table1[Product_ID],[1]!Table1[Cost])</f>
        <v>9450</v>
      </c>
      <c r="I3474">
        <v>4</v>
      </c>
      <c r="J3474">
        <v>15</v>
      </c>
      <c r="K3474">
        <f>Table1[[#This Row],[Quantity]]*Table1[[#This Row],[Unit_Price]]</f>
        <v>75600</v>
      </c>
      <c r="L3474">
        <f>Table1[[#This Row],[Quantity]]*Table1[[#This Row],[Cost]]</f>
        <v>37800</v>
      </c>
      <c r="M3474">
        <f>Table1[[#This Row],[Sales]]-Table1[[#This Row],[Total_Cost]]</f>
        <v>37800</v>
      </c>
      <c r="N3474" s="1">
        <f>Table1[[#This Row],[Profit]]/Table1[[#This Row],[Sales]]</f>
        <v>0.5</v>
      </c>
      <c r="O3474" t="str">
        <f>TEXT(Table1[[#This Row],[Order_Date]],"mmmm")</f>
        <v>November</v>
      </c>
      <c r="P3474">
        <f>YEAR(Table1[[#This Row],[Order_Date]])</f>
        <v>2025</v>
      </c>
      <c r="Q3474" t="str">
        <f>"Q"&amp;ROUNDUP(MONTH(Table1[[#This Row],[Order_Date]])/3,0)</f>
        <v>Q4</v>
      </c>
    </row>
    <row r="3475" spans="1:17" x14ac:dyDescent="0.25">
      <c r="A3475" t="s">
        <v>5271</v>
      </c>
      <c r="B3475" t="s">
        <v>5016</v>
      </c>
      <c r="C3475" t="s">
        <v>1676</v>
      </c>
      <c r="D3475" t="s">
        <v>409</v>
      </c>
      <c r="E3475" t="str">
        <f>_xlfn.XLOOKUP(Table1[[#This Row],[Product_ID]],[1]!Table1[Product_ID],[1]!Table1[Product_Name])</f>
        <v>Home &amp; Kitchen Product 68</v>
      </c>
      <c r="F3475" t="str">
        <f>_xlfn.XLOOKUP(Table1[[#This Row],[Product_ID]],[1]!Table1[Product_ID],[1]!Table1[Category])</f>
        <v>Home &amp; Kitchen</v>
      </c>
      <c r="G3475">
        <f>_xlfn.XLOOKUP(Table1[[#This Row],[Product_ID]],[1]!Table1[Product_ID],[1]!Table1[Unit_Price])</f>
        <v>7252</v>
      </c>
      <c r="H3475">
        <f>_xlfn.XLOOKUP(Table1[[#This Row],[Product_ID]],[1]!Table1[Product_ID],[1]!Table1[Cost])</f>
        <v>3626</v>
      </c>
      <c r="I3475">
        <v>1</v>
      </c>
      <c r="J3475">
        <v>15</v>
      </c>
      <c r="K3475">
        <f>Table1[[#This Row],[Quantity]]*Table1[[#This Row],[Unit_Price]]</f>
        <v>7252</v>
      </c>
      <c r="L3475">
        <f>Table1[[#This Row],[Quantity]]*Table1[[#This Row],[Cost]]</f>
        <v>3626</v>
      </c>
      <c r="M3475">
        <f>Table1[[#This Row],[Sales]]-Table1[[#This Row],[Total_Cost]]</f>
        <v>3626</v>
      </c>
      <c r="N3475" s="1">
        <f>Table1[[#This Row],[Profit]]/Table1[[#This Row],[Sales]]</f>
        <v>0.5</v>
      </c>
      <c r="O3475" t="str">
        <f>TEXT(Table1[[#This Row],[Order_Date]],"mmmm")</f>
        <v>June</v>
      </c>
      <c r="P3475">
        <f>YEAR(Table1[[#This Row],[Order_Date]])</f>
        <v>2024</v>
      </c>
      <c r="Q3475" t="str">
        <f>"Q"&amp;ROUNDUP(MONTH(Table1[[#This Row],[Order_Date]])/3,0)</f>
        <v>Q2</v>
      </c>
    </row>
    <row r="3476" spans="1:17" x14ac:dyDescent="0.25">
      <c r="A3476" t="s">
        <v>5272</v>
      </c>
      <c r="B3476" t="s">
        <v>144</v>
      </c>
      <c r="C3476" t="s">
        <v>1760</v>
      </c>
      <c r="D3476" t="s">
        <v>1526</v>
      </c>
      <c r="E3476" t="str">
        <f>_xlfn.XLOOKUP(Table1[[#This Row],[Product_ID]],[1]!Table1[Product_ID],[1]!Table1[Product_Name])</f>
        <v>Electronics Product 6</v>
      </c>
      <c r="F3476" t="str">
        <f>_xlfn.XLOOKUP(Table1[[#This Row],[Product_ID]],[1]!Table1[Product_ID],[1]!Table1[Category])</f>
        <v>Electronics</v>
      </c>
      <c r="G3476">
        <f>_xlfn.XLOOKUP(Table1[[#This Row],[Product_ID]],[1]!Table1[Product_ID],[1]!Table1[Unit_Price])</f>
        <v>18855</v>
      </c>
      <c r="H3476">
        <f>_xlfn.XLOOKUP(Table1[[#This Row],[Product_ID]],[1]!Table1[Product_ID],[1]!Table1[Cost])</f>
        <v>9427.5</v>
      </c>
      <c r="I3476">
        <v>3</v>
      </c>
      <c r="J3476">
        <v>0</v>
      </c>
      <c r="K3476">
        <f>Table1[[#This Row],[Quantity]]*Table1[[#This Row],[Unit_Price]]</f>
        <v>56565</v>
      </c>
      <c r="L3476">
        <f>Table1[[#This Row],[Quantity]]*Table1[[#This Row],[Cost]]</f>
        <v>28282.5</v>
      </c>
      <c r="M3476">
        <f>Table1[[#This Row],[Sales]]-Table1[[#This Row],[Total_Cost]]</f>
        <v>28282.5</v>
      </c>
      <c r="N3476" s="1">
        <f>Table1[[#This Row],[Profit]]/Table1[[#This Row],[Sales]]</f>
        <v>0.5</v>
      </c>
      <c r="O3476" t="str">
        <f>TEXT(Table1[[#This Row],[Order_Date]],"mmmm")</f>
        <v>February</v>
      </c>
      <c r="P3476">
        <f>YEAR(Table1[[#This Row],[Order_Date]])</f>
        <v>2025</v>
      </c>
      <c r="Q3476" t="str">
        <f>"Q"&amp;ROUNDUP(MONTH(Table1[[#This Row],[Order_Date]])/3,0)</f>
        <v>Q1</v>
      </c>
    </row>
    <row r="3477" spans="1:17" x14ac:dyDescent="0.25">
      <c r="A3477" t="s">
        <v>5273</v>
      </c>
      <c r="B3477" t="s">
        <v>177</v>
      </c>
      <c r="C3477" t="s">
        <v>2265</v>
      </c>
      <c r="D3477" t="s">
        <v>157</v>
      </c>
      <c r="E3477" t="str">
        <f>_xlfn.XLOOKUP(Table1[[#This Row],[Product_ID]],[1]!Table1[Product_ID],[1]!Table1[Product_Name])</f>
        <v>Sports Product 89</v>
      </c>
      <c r="F3477" t="str">
        <f>_xlfn.XLOOKUP(Table1[[#This Row],[Product_ID]],[1]!Table1[Product_ID],[1]!Table1[Category])</f>
        <v>Sports</v>
      </c>
      <c r="G3477">
        <f>_xlfn.XLOOKUP(Table1[[#This Row],[Product_ID]],[1]!Table1[Product_ID],[1]!Table1[Unit_Price])</f>
        <v>2956</v>
      </c>
      <c r="H3477">
        <f>_xlfn.XLOOKUP(Table1[[#This Row],[Product_ID]],[1]!Table1[Product_ID],[1]!Table1[Cost])</f>
        <v>1478</v>
      </c>
      <c r="I3477">
        <v>4</v>
      </c>
      <c r="J3477">
        <v>20</v>
      </c>
      <c r="K3477">
        <f>Table1[[#This Row],[Quantity]]*Table1[[#This Row],[Unit_Price]]</f>
        <v>11824</v>
      </c>
      <c r="L3477">
        <f>Table1[[#This Row],[Quantity]]*Table1[[#This Row],[Cost]]</f>
        <v>5912</v>
      </c>
      <c r="M3477">
        <f>Table1[[#This Row],[Sales]]-Table1[[#This Row],[Total_Cost]]</f>
        <v>5912</v>
      </c>
      <c r="N3477" s="1">
        <f>Table1[[#This Row],[Profit]]/Table1[[#This Row],[Sales]]</f>
        <v>0.5</v>
      </c>
      <c r="O3477" t="str">
        <f>TEXT(Table1[[#This Row],[Order_Date]],"mmmm")</f>
        <v>August</v>
      </c>
      <c r="P3477">
        <f>YEAR(Table1[[#This Row],[Order_Date]])</f>
        <v>2025</v>
      </c>
      <c r="Q3477" t="str">
        <f>"Q"&amp;ROUNDUP(MONTH(Table1[[#This Row],[Order_Date]])/3,0)</f>
        <v>Q3</v>
      </c>
    </row>
    <row r="3478" spans="1:17" x14ac:dyDescent="0.25">
      <c r="A3478" t="s">
        <v>5274</v>
      </c>
      <c r="B3478" t="s">
        <v>208</v>
      </c>
      <c r="C3478" t="s">
        <v>1042</v>
      </c>
      <c r="D3478" t="s">
        <v>29</v>
      </c>
      <c r="E3478" t="str">
        <f>_xlfn.XLOOKUP(Table1[[#This Row],[Product_ID]],[1]!Table1[Product_ID],[1]!Table1[Product_Name])</f>
        <v>Beauty Product 18</v>
      </c>
      <c r="F3478" t="str">
        <f>_xlfn.XLOOKUP(Table1[[#This Row],[Product_ID]],[1]!Table1[Product_ID],[1]!Table1[Category])</f>
        <v>Beauty</v>
      </c>
      <c r="G3478">
        <f>_xlfn.XLOOKUP(Table1[[#This Row],[Product_ID]],[1]!Table1[Product_ID],[1]!Table1[Unit_Price])</f>
        <v>3985</v>
      </c>
      <c r="H3478">
        <f>_xlfn.XLOOKUP(Table1[[#This Row],[Product_ID]],[1]!Table1[Product_ID],[1]!Table1[Cost])</f>
        <v>2789.5</v>
      </c>
      <c r="I3478">
        <v>2</v>
      </c>
      <c r="J3478">
        <v>20</v>
      </c>
      <c r="K3478">
        <f>Table1[[#This Row],[Quantity]]*Table1[[#This Row],[Unit_Price]]</f>
        <v>7970</v>
      </c>
      <c r="L3478">
        <f>Table1[[#This Row],[Quantity]]*Table1[[#This Row],[Cost]]</f>
        <v>5579</v>
      </c>
      <c r="M3478">
        <f>Table1[[#This Row],[Sales]]-Table1[[#This Row],[Total_Cost]]</f>
        <v>2391</v>
      </c>
      <c r="N3478" s="1">
        <f>Table1[[#This Row],[Profit]]/Table1[[#This Row],[Sales]]</f>
        <v>0.3</v>
      </c>
      <c r="O3478" t="str">
        <f>TEXT(Table1[[#This Row],[Order_Date]],"mmmm")</f>
        <v>December</v>
      </c>
      <c r="P3478">
        <f>YEAR(Table1[[#This Row],[Order_Date]])</f>
        <v>2025</v>
      </c>
      <c r="Q3478" t="str">
        <f>"Q"&amp;ROUNDUP(MONTH(Table1[[#This Row],[Order_Date]])/3,0)</f>
        <v>Q4</v>
      </c>
    </row>
    <row r="3479" spans="1:17" x14ac:dyDescent="0.25">
      <c r="A3479" t="s">
        <v>5275</v>
      </c>
      <c r="B3479" t="s">
        <v>51</v>
      </c>
      <c r="C3479" t="s">
        <v>1125</v>
      </c>
      <c r="D3479" t="s">
        <v>131</v>
      </c>
      <c r="E3479" t="str">
        <f>_xlfn.XLOOKUP(Table1[[#This Row],[Product_ID]],[1]!Table1[Product_ID],[1]!Table1[Product_Name])</f>
        <v>Sports Product 50</v>
      </c>
      <c r="F3479" t="str">
        <f>_xlfn.XLOOKUP(Table1[[#This Row],[Product_ID]],[1]!Table1[Product_ID],[1]!Table1[Category])</f>
        <v>Sports</v>
      </c>
      <c r="G3479">
        <f>_xlfn.XLOOKUP(Table1[[#This Row],[Product_ID]],[1]!Table1[Product_ID],[1]!Table1[Unit_Price])</f>
        <v>10475</v>
      </c>
      <c r="H3479">
        <f>_xlfn.XLOOKUP(Table1[[#This Row],[Product_ID]],[1]!Table1[Product_ID],[1]!Table1[Cost])</f>
        <v>7332.5</v>
      </c>
      <c r="I3479">
        <v>5</v>
      </c>
      <c r="J3479">
        <v>5</v>
      </c>
      <c r="K3479">
        <f>Table1[[#This Row],[Quantity]]*Table1[[#This Row],[Unit_Price]]</f>
        <v>52375</v>
      </c>
      <c r="L3479">
        <f>Table1[[#This Row],[Quantity]]*Table1[[#This Row],[Cost]]</f>
        <v>36662.5</v>
      </c>
      <c r="M3479">
        <f>Table1[[#This Row],[Sales]]-Table1[[#This Row],[Total_Cost]]</f>
        <v>15712.5</v>
      </c>
      <c r="N3479" s="1">
        <f>Table1[[#This Row],[Profit]]/Table1[[#This Row],[Sales]]</f>
        <v>0.3</v>
      </c>
      <c r="O3479" t="str">
        <f>TEXT(Table1[[#This Row],[Order_Date]],"mmmm")</f>
        <v>November</v>
      </c>
      <c r="P3479">
        <f>YEAR(Table1[[#This Row],[Order_Date]])</f>
        <v>2025</v>
      </c>
      <c r="Q3479" t="str">
        <f>"Q"&amp;ROUNDUP(MONTH(Table1[[#This Row],[Order_Date]])/3,0)</f>
        <v>Q4</v>
      </c>
    </row>
    <row r="3480" spans="1:17" x14ac:dyDescent="0.25">
      <c r="A3480" t="s">
        <v>5276</v>
      </c>
      <c r="B3480" t="s">
        <v>1632</v>
      </c>
      <c r="C3480" t="s">
        <v>1235</v>
      </c>
      <c r="D3480" t="s">
        <v>244</v>
      </c>
      <c r="E3480" t="str">
        <f>_xlfn.XLOOKUP(Table1[[#This Row],[Product_ID]],[1]!Table1[Product_ID],[1]!Table1[Product_Name])</f>
        <v>Beauty Product 100</v>
      </c>
      <c r="F3480" t="str">
        <f>_xlfn.XLOOKUP(Table1[[#This Row],[Product_ID]],[1]!Table1[Product_ID],[1]!Table1[Category])</f>
        <v>Beauty</v>
      </c>
      <c r="G3480">
        <f>_xlfn.XLOOKUP(Table1[[#This Row],[Product_ID]],[1]!Table1[Product_ID],[1]!Table1[Unit_Price])</f>
        <v>2523</v>
      </c>
      <c r="H3480">
        <f>_xlfn.XLOOKUP(Table1[[#This Row],[Product_ID]],[1]!Table1[Product_ID],[1]!Table1[Cost])</f>
        <v>1766.1</v>
      </c>
      <c r="I3480">
        <v>3</v>
      </c>
      <c r="J3480">
        <v>20</v>
      </c>
      <c r="K3480">
        <f>Table1[[#This Row],[Quantity]]*Table1[[#This Row],[Unit_Price]]</f>
        <v>7569</v>
      </c>
      <c r="L3480">
        <f>Table1[[#This Row],[Quantity]]*Table1[[#This Row],[Cost]]</f>
        <v>5298.2999999999993</v>
      </c>
      <c r="M3480">
        <f>Table1[[#This Row],[Sales]]-Table1[[#This Row],[Total_Cost]]</f>
        <v>2270.7000000000007</v>
      </c>
      <c r="N3480" s="1">
        <f>Table1[[#This Row],[Profit]]/Table1[[#This Row],[Sales]]</f>
        <v>0.3000000000000001</v>
      </c>
      <c r="O3480" t="str">
        <f>TEXT(Table1[[#This Row],[Order_Date]],"mmmm")</f>
        <v>January</v>
      </c>
      <c r="P3480">
        <f>YEAR(Table1[[#This Row],[Order_Date]])</f>
        <v>2025</v>
      </c>
      <c r="Q3480" t="str">
        <f>"Q"&amp;ROUNDUP(MONTH(Table1[[#This Row],[Order_Date]])/3,0)</f>
        <v>Q1</v>
      </c>
    </row>
    <row r="3481" spans="1:17" x14ac:dyDescent="0.25">
      <c r="A3481" t="s">
        <v>5277</v>
      </c>
      <c r="B3481" t="s">
        <v>2834</v>
      </c>
      <c r="C3481" t="s">
        <v>3007</v>
      </c>
      <c r="D3481" t="s">
        <v>127</v>
      </c>
      <c r="E3481" t="str">
        <f>_xlfn.XLOOKUP(Table1[[#This Row],[Product_ID]],[1]!Table1[Product_ID],[1]!Table1[Product_Name])</f>
        <v>Sports Product 75</v>
      </c>
      <c r="F3481" t="str">
        <f>_xlfn.XLOOKUP(Table1[[#This Row],[Product_ID]],[1]!Table1[Product_ID],[1]!Table1[Category])</f>
        <v>Sports</v>
      </c>
      <c r="G3481">
        <f>_xlfn.XLOOKUP(Table1[[#This Row],[Product_ID]],[1]!Table1[Product_ID],[1]!Table1[Unit_Price])</f>
        <v>5435</v>
      </c>
      <c r="H3481">
        <f>_xlfn.XLOOKUP(Table1[[#This Row],[Product_ID]],[1]!Table1[Product_ID],[1]!Table1[Cost])</f>
        <v>3804.5</v>
      </c>
      <c r="I3481">
        <v>2</v>
      </c>
      <c r="J3481">
        <v>5</v>
      </c>
      <c r="K3481">
        <f>Table1[[#This Row],[Quantity]]*Table1[[#This Row],[Unit_Price]]</f>
        <v>10870</v>
      </c>
      <c r="L3481">
        <f>Table1[[#This Row],[Quantity]]*Table1[[#This Row],[Cost]]</f>
        <v>7609</v>
      </c>
      <c r="M3481">
        <f>Table1[[#This Row],[Sales]]-Table1[[#This Row],[Total_Cost]]</f>
        <v>3261</v>
      </c>
      <c r="N3481" s="1">
        <f>Table1[[#This Row],[Profit]]/Table1[[#This Row],[Sales]]</f>
        <v>0.3</v>
      </c>
      <c r="O3481" t="str">
        <f>TEXT(Table1[[#This Row],[Order_Date]],"mmmm")</f>
        <v>March</v>
      </c>
      <c r="P3481">
        <f>YEAR(Table1[[#This Row],[Order_Date]])</f>
        <v>2024</v>
      </c>
      <c r="Q3481" t="str">
        <f>"Q"&amp;ROUNDUP(MONTH(Table1[[#This Row],[Order_Date]])/3,0)</f>
        <v>Q1</v>
      </c>
    </row>
    <row r="3482" spans="1:17" x14ac:dyDescent="0.25">
      <c r="A3482" t="s">
        <v>5278</v>
      </c>
      <c r="B3482" t="s">
        <v>1083</v>
      </c>
      <c r="C3482" t="s">
        <v>816</v>
      </c>
      <c r="D3482" t="s">
        <v>812</v>
      </c>
      <c r="E3482" t="str">
        <f>_xlfn.XLOOKUP(Table1[[#This Row],[Product_ID]],[1]!Table1[Product_ID],[1]!Table1[Product_Name])</f>
        <v>Beauty Product 5</v>
      </c>
      <c r="F3482" t="str">
        <f>_xlfn.XLOOKUP(Table1[[#This Row],[Product_ID]],[1]!Table1[Product_ID],[1]!Table1[Category])</f>
        <v>Beauty</v>
      </c>
      <c r="G3482">
        <f>_xlfn.XLOOKUP(Table1[[#This Row],[Product_ID]],[1]!Table1[Product_ID],[1]!Table1[Unit_Price])</f>
        <v>3939</v>
      </c>
      <c r="H3482">
        <f>_xlfn.XLOOKUP(Table1[[#This Row],[Product_ID]],[1]!Table1[Product_ID],[1]!Table1[Cost])</f>
        <v>2757.3</v>
      </c>
      <c r="I3482">
        <v>4</v>
      </c>
      <c r="J3482">
        <v>10</v>
      </c>
      <c r="K3482">
        <f>Table1[[#This Row],[Quantity]]*Table1[[#This Row],[Unit_Price]]</f>
        <v>15756</v>
      </c>
      <c r="L3482">
        <f>Table1[[#This Row],[Quantity]]*Table1[[#This Row],[Cost]]</f>
        <v>11029.2</v>
      </c>
      <c r="M3482">
        <f>Table1[[#This Row],[Sales]]-Table1[[#This Row],[Total_Cost]]</f>
        <v>4726.7999999999993</v>
      </c>
      <c r="N3482" s="1">
        <f>Table1[[#This Row],[Profit]]/Table1[[#This Row],[Sales]]</f>
        <v>0.29999999999999993</v>
      </c>
      <c r="O3482" t="str">
        <f>TEXT(Table1[[#This Row],[Order_Date]],"mmmm")</f>
        <v>November</v>
      </c>
      <c r="P3482">
        <f>YEAR(Table1[[#This Row],[Order_Date]])</f>
        <v>2025</v>
      </c>
      <c r="Q3482" t="str">
        <f>"Q"&amp;ROUNDUP(MONTH(Table1[[#This Row],[Order_Date]])/3,0)</f>
        <v>Q4</v>
      </c>
    </row>
    <row r="3483" spans="1:17" x14ac:dyDescent="0.25">
      <c r="A3483" t="s">
        <v>5279</v>
      </c>
      <c r="B3483" t="s">
        <v>228</v>
      </c>
      <c r="C3483" t="s">
        <v>777</v>
      </c>
      <c r="D3483" t="s">
        <v>444</v>
      </c>
      <c r="E3483" t="str">
        <f>_xlfn.XLOOKUP(Table1[[#This Row],[Product_ID]],[1]!Table1[Product_ID],[1]!Table1[Product_Name])</f>
        <v>Sports Product 14</v>
      </c>
      <c r="F3483" t="str">
        <f>_xlfn.XLOOKUP(Table1[[#This Row],[Product_ID]],[1]!Table1[Product_ID],[1]!Table1[Category])</f>
        <v>Sports</v>
      </c>
      <c r="G3483">
        <f>_xlfn.XLOOKUP(Table1[[#This Row],[Product_ID]],[1]!Table1[Product_ID],[1]!Table1[Unit_Price])</f>
        <v>9565</v>
      </c>
      <c r="H3483">
        <f>_xlfn.XLOOKUP(Table1[[#This Row],[Product_ID]],[1]!Table1[Product_ID],[1]!Table1[Cost])</f>
        <v>6695.5</v>
      </c>
      <c r="I3483">
        <v>1</v>
      </c>
      <c r="J3483">
        <v>5</v>
      </c>
      <c r="K3483">
        <f>Table1[[#This Row],[Quantity]]*Table1[[#This Row],[Unit_Price]]</f>
        <v>9565</v>
      </c>
      <c r="L3483">
        <f>Table1[[#This Row],[Quantity]]*Table1[[#This Row],[Cost]]</f>
        <v>6695.5</v>
      </c>
      <c r="M3483">
        <f>Table1[[#This Row],[Sales]]-Table1[[#This Row],[Total_Cost]]</f>
        <v>2869.5</v>
      </c>
      <c r="N3483" s="1">
        <f>Table1[[#This Row],[Profit]]/Table1[[#This Row],[Sales]]</f>
        <v>0.3</v>
      </c>
      <c r="O3483" t="str">
        <f>TEXT(Table1[[#This Row],[Order_Date]],"mmmm")</f>
        <v>August</v>
      </c>
      <c r="P3483">
        <f>YEAR(Table1[[#This Row],[Order_Date]])</f>
        <v>2024</v>
      </c>
      <c r="Q3483" t="str">
        <f>"Q"&amp;ROUNDUP(MONTH(Table1[[#This Row],[Order_Date]])/3,0)</f>
        <v>Q3</v>
      </c>
    </row>
    <row r="3484" spans="1:17" x14ac:dyDescent="0.25">
      <c r="A3484" t="s">
        <v>5280</v>
      </c>
      <c r="B3484" t="s">
        <v>1264</v>
      </c>
      <c r="C3484" t="s">
        <v>55</v>
      </c>
      <c r="D3484" t="s">
        <v>230</v>
      </c>
      <c r="E3484" t="str">
        <f>_xlfn.XLOOKUP(Table1[[#This Row],[Product_ID]],[1]!Table1[Product_ID],[1]!Table1[Product_Name])</f>
        <v>Beauty Product 16</v>
      </c>
      <c r="F3484" t="str">
        <f>_xlfn.XLOOKUP(Table1[[#This Row],[Product_ID]],[1]!Table1[Product_ID],[1]!Table1[Category])</f>
        <v>Beauty</v>
      </c>
      <c r="G3484">
        <f>_xlfn.XLOOKUP(Table1[[#This Row],[Product_ID]],[1]!Table1[Product_ID],[1]!Table1[Unit_Price])</f>
        <v>1591</v>
      </c>
      <c r="H3484">
        <f>_xlfn.XLOOKUP(Table1[[#This Row],[Product_ID]],[1]!Table1[Product_ID],[1]!Table1[Cost])</f>
        <v>1113.7</v>
      </c>
      <c r="I3484">
        <v>1</v>
      </c>
      <c r="J3484">
        <v>10</v>
      </c>
      <c r="K3484">
        <f>Table1[[#This Row],[Quantity]]*Table1[[#This Row],[Unit_Price]]</f>
        <v>1591</v>
      </c>
      <c r="L3484">
        <f>Table1[[#This Row],[Quantity]]*Table1[[#This Row],[Cost]]</f>
        <v>1113.7</v>
      </c>
      <c r="M3484">
        <f>Table1[[#This Row],[Sales]]-Table1[[#This Row],[Total_Cost]]</f>
        <v>477.29999999999995</v>
      </c>
      <c r="N3484" s="1">
        <f>Table1[[#This Row],[Profit]]/Table1[[#This Row],[Sales]]</f>
        <v>0.3</v>
      </c>
      <c r="O3484" t="str">
        <f>TEXT(Table1[[#This Row],[Order_Date]],"mmmm")</f>
        <v>August</v>
      </c>
      <c r="P3484">
        <f>YEAR(Table1[[#This Row],[Order_Date]])</f>
        <v>2024</v>
      </c>
      <c r="Q3484" t="str">
        <f>"Q"&amp;ROUNDUP(MONTH(Table1[[#This Row],[Order_Date]])/3,0)</f>
        <v>Q3</v>
      </c>
    </row>
    <row r="3485" spans="1:17" x14ac:dyDescent="0.25">
      <c r="A3485" t="s">
        <v>5281</v>
      </c>
      <c r="B3485" t="s">
        <v>1543</v>
      </c>
      <c r="C3485" t="s">
        <v>1391</v>
      </c>
      <c r="D3485" t="s">
        <v>230</v>
      </c>
      <c r="E3485" t="str">
        <f>_xlfn.XLOOKUP(Table1[[#This Row],[Product_ID]],[1]!Table1[Product_ID],[1]!Table1[Product_Name])</f>
        <v>Beauty Product 16</v>
      </c>
      <c r="F3485" t="str">
        <f>_xlfn.XLOOKUP(Table1[[#This Row],[Product_ID]],[1]!Table1[Product_ID],[1]!Table1[Category])</f>
        <v>Beauty</v>
      </c>
      <c r="G3485">
        <f>_xlfn.XLOOKUP(Table1[[#This Row],[Product_ID]],[1]!Table1[Product_ID],[1]!Table1[Unit_Price])</f>
        <v>1591</v>
      </c>
      <c r="H3485">
        <f>_xlfn.XLOOKUP(Table1[[#This Row],[Product_ID]],[1]!Table1[Product_ID],[1]!Table1[Cost])</f>
        <v>1113.7</v>
      </c>
      <c r="I3485">
        <v>3</v>
      </c>
      <c r="J3485">
        <v>15</v>
      </c>
      <c r="K3485">
        <f>Table1[[#This Row],[Quantity]]*Table1[[#This Row],[Unit_Price]]</f>
        <v>4773</v>
      </c>
      <c r="L3485">
        <f>Table1[[#This Row],[Quantity]]*Table1[[#This Row],[Cost]]</f>
        <v>3341.1000000000004</v>
      </c>
      <c r="M3485">
        <f>Table1[[#This Row],[Sales]]-Table1[[#This Row],[Total_Cost]]</f>
        <v>1431.8999999999996</v>
      </c>
      <c r="N3485" s="1">
        <f>Table1[[#This Row],[Profit]]/Table1[[#This Row],[Sales]]</f>
        <v>0.29999999999999993</v>
      </c>
      <c r="O3485" t="str">
        <f>TEXT(Table1[[#This Row],[Order_Date]],"mmmm")</f>
        <v>June</v>
      </c>
      <c r="P3485">
        <f>YEAR(Table1[[#This Row],[Order_Date]])</f>
        <v>2024</v>
      </c>
      <c r="Q3485" t="str">
        <f>"Q"&amp;ROUNDUP(MONTH(Table1[[#This Row],[Order_Date]])/3,0)</f>
        <v>Q2</v>
      </c>
    </row>
    <row r="3486" spans="1:17" x14ac:dyDescent="0.25">
      <c r="A3486" t="s">
        <v>5282</v>
      </c>
      <c r="B3486" t="s">
        <v>876</v>
      </c>
      <c r="C3486" t="s">
        <v>4461</v>
      </c>
      <c r="D3486" t="s">
        <v>611</v>
      </c>
      <c r="E3486" t="str">
        <f>_xlfn.XLOOKUP(Table1[[#This Row],[Product_ID]],[1]!Table1[Product_ID],[1]!Table1[Product_Name])</f>
        <v>Clothing Product 21</v>
      </c>
      <c r="F3486" t="str">
        <f>_xlfn.XLOOKUP(Table1[[#This Row],[Product_ID]],[1]!Table1[Product_ID],[1]!Table1[Category])</f>
        <v>Clothing</v>
      </c>
      <c r="G3486">
        <f>_xlfn.XLOOKUP(Table1[[#This Row],[Product_ID]],[1]!Table1[Product_ID],[1]!Table1[Unit_Price])</f>
        <v>1236</v>
      </c>
      <c r="H3486">
        <f>_xlfn.XLOOKUP(Table1[[#This Row],[Product_ID]],[1]!Table1[Product_ID],[1]!Table1[Cost])</f>
        <v>865.2</v>
      </c>
      <c r="I3486">
        <v>5</v>
      </c>
      <c r="J3486">
        <v>0</v>
      </c>
      <c r="K3486">
        <f>Table1[[#This Row],[Quantity]]*Table1[[#This Row],[Unit_Price]]</f>
        <v>6180</v>
      </c>
      <c r="L3486">
        <f>Table1[[#This Row],[Quantity]]*Table1[[#This Row],[Cost]]</f>
        <v>4326</v>
      </c>
      <c r="M3486">
        <f>Table1[[#This Row],[Sales]]-Table1[[#This Row],[Total_Cost]]</f>
        <v>1854</v>
      </c>
      <c r="N3486" s="1">
        <f>Table1[[#This Row],[Profit]]/Table1[[#This Row],[Sales]]</f>
        <v>0.3</v>
      </c>
      <c r="O3486" t="str">
        <f>TEXT(Table1[[#This Row],[Order_Date]],"mmmm")</f>
        <v>January</v>
      </c>
      <c r="P3486">
        <f>YEAR(Table1[[#This Row],[Order_Date]])</f>
        <v>2024</v>
      </c>
      <c r="Q3486" t="str">
        <f>"Q"&amp;ROUNDUP(MONTH(Table1[[#This Row],[Order_Date]])/3,0)</f>
        <v>Q1</v>
      </c>
    </row>
    <row r="3487" spans="1:17" x14ac:dyDescent="0.25">
      <c r="A3487" t="s">
        <v>5283</v>
      </c>
      <c r="B3487" t="s">
        <v>2894</v>
      </c>
      <c r="C3487" t="s">
        <v>2745</v>
      </c>
      <c r="D3487" t="s">
        <v>281</v>
      </c>
      <c r="E3487" t="str">
        <f>_xlfn.XLOOKUP(Table1[[#This Row],[Product_ID]],[1]!Table1[Product_ID],[1]!Table1[Product_Name])</f>
        <v>Sports Product 9</v>
      </c>
      <c r="F3487" t="str">
        <f>_xlfn.XLOOKUP(Table1[[#This Row],[Product_ID]],[1]!Table1[Product_ID],[1]!Table1[Category])</f>
        <v>Sports</v>
      </c>
      <c r="G3487">
        <f>_xlfn.XLOOKUP(Table1[[#This Row],[Product_ID]],[1]!Table1[Product_ID],[1]!Table1[Unit_Price])</f>
        <v>10891</v>
      </c>
      <c r="H3487">
        <f>_xlfn.XLOOKUP(Table1[[#This Row],[Product_ID]],[1]!Table1[Product_ID],[1]!Table1[Cost])</f>
        <v>5445.5</v>
      </c>
      <c r="I3487">
        <v>3</v>
      </c>
      <c r="J3487">
        <v>0</v>
      </c>
      <c r="K3487">
        <f>Table1[[#This Row],[Quantity]]*Table1[[#This Row],[Unit_Price]]</f>
        <v>32673</v>
      </c>
      <c r="L3487">
        <f>Table1[[#This Row],[Quantity]]*Table1[[#This Row],[Cost]]</f>
        <v>16336.5</v>
      </c>
      <c r="M3487">
        <f>Table1[[#This Row],[Sales]]-Table1[[#This Row],[Total_Cost]]</f>
        <v>16336.5</v>
      </c>
      <c r="N3487" s="1">
        <f>Table1[[#This Row],[Profit]]/Table1[[#This Row],[Sales]]</f>
        <v>0.5</v>
      </c>
      <c r="O3487" t="str">
        <f>TEXT(Table1[[#This Row],[Order_Date]],"mmmm")</f>
        <v>March</v>
      </c>
      <c r="P3487">
        <f>YEAR(Table1[[#This Row],[Order_Date]])</f>
        <v>2024</v>
      </c>
      <c r="Q3487" t="str">
        <f>"Q"&amp;ROUNDUP(MONTH(Table1[[#This Row],[Order_Date]])/3,0)</f>
        <v>Q1</v>
      </c>
    </row>
    <row r="3488" spans="1:17" x14ac:dyDescent="0.25">
      <c r="A3488" t="s">
        <v>5284</v>
      </c>
      <c r="B3488" t="s">
        <v>239</v>
      </c>
      <c r="C3488" t="s">
        <v>4223</v>
      </c>
      <c r="D3488" t="s">
        <v>49</v>
      </c>
      <c r="E3488" t="str">
        <f>_xlfn.XLOOKUP(Table1[[#This Row],[Product_ID]],[1]!Table1[Product_ID],[1]!Table1[Product_Name])</f>
        <v>Sports Product 65</v>
      </c>
      <c r="F3488" t="str">
        <f>_xlfn.XLOOKUP(Table1[[#This Row],[Product_ID]],[1]!Table1[Product_ID],[1]!Table1[Category])</f>
        <v>Sports</v>
      </c>
      <c r="G3488">
        <f>_xlfn.XLOOKUP(Table1[[#This Row],[Product_ID]],[1]!Table1[Product_ID],[1]!Table1[Unit_Price])</f>
        <v>4421</v>
      </c>
      <c r="H3488">
        <f>_xlfn.XLOOKUP(Table1[[#This Row],[Product_ID]],[1]!Table1[Product_ID],[1]!Table1[Cost])</f>
        <v>3094.7</v>
      </c>
      <c r="I3488">
        <v>4</v>
      </c>
      <c r="J3488">
        <v>10</v>
      </c>
      <c r="K3488">
        <f>Table1[[#This Row],[Quantity]]*Table1[[#This Row],[Unit_Price]]</f>
        <v>17684</v>
      </c>
      <c r="L3488">
        <f>Table1[[#This Row],[Quantity]]*Table1[[#This Row],[Cost]]</f>
        <v>12378.8</v>
      </c>
      <c r="M3488">
        <f>Table1[[#This Row],[Sales]]-Table1[[#This Row],[Total_Cost]]</f>
        <v>5305.2000000000007</v>
      </c>
      <c r="N3488" s="1">
        <f>Table1[[#This Row],[Profit]]/Table1[[#This Row],[Sales]]</f>
        <v>0.30000000000000004</v>
      </c>
      <c r="O3488" t="str">
        <f>TEXT(Table1[[#This Row],[Order_Date]],"mmmm")</f>
        <v>April</v>
      </c>
      <c r="P3488">
        <f>YEAR(Table1[[#This Row],[Order_Date]])</f>
        <v>2024</v>
      </c>
      <c r="Q3488" t="str">
        <f>"Q"&amp;ROUNDUP(MONTH(Table1[[#This Row],[Order_Date]])/3,0)</f>
        <v>Q2</v>
      </c>
    </row>
    <row r="3489" spans="1:17" x14ac:dyDescent="0.25">
      <c r="A3489" t="s">
        <v>5285</v>
      </c>
      <c r="B3489" t="s">
        <v>3479</v>
      </c>
      <c r="C3489" t="s">
        <v>874</v>
      </c>
      <c r="D3489" t="s">
        <v>189</v>
      </c>
      <c r="E3489" t="str">
        <f>_xlfn.XLOOKUP(Table1[[#This Row],[Product_ID]],[1]!Table1[Product_ID],[1]!Table1[Product_Name])</f>
        <v>Home &amp; Kitchen Product 79</v>
      </c>
      <c r="F3489" t="str">
        <f>_xlfn.XLOOKUP(Table1[[#This Row],[Product_ID]],[1]!Table1[Product_ID],[1]!Table1[Category])</f>
        <v>Home &amp; Kitchen</v>
      </c>
      <c r="G3489">
        <f>_xlfn.XLOOKUP(Table1[[#This Row],[Product_ID]],[1]!Table1[Product_ID],[1]!Table1[Unit_Price])</f>
        <v>10900</v>
      </c>
      <c r="H3489">
        <f>_xlfn.XLOOKUP(Table1[[#This Row],[Product_ID]],[1]!Table1[Product_ID],[1]!Table1[Cost])</f>
        <v>5450</v>
      </c>
      <c r="I3489">
        <v>1</v>
      </c>
      <c r="J3489">
        <v>10</v>
      </c>
      <c r="K3489">
        <f>Table1[[#This Row],[Quantity]]*Table1[[#This Row],[Unit_Price]]</f>
        <v>10900</v>
      </c>
      <c r="L3489">
        <f>Table1[[#This Row],[Quantity]]*Table1[[#This Row],[Cost]]</f>
        <v>5450</v>
      </c>
      <c r="M3489">
        <f>Table1[[#This Row],[Sales]]-Table1[[#This Row],[Total_Cost]]</f>
        <v>5450</v>
      </c>
      <c r="N3489" s="1">
        <f>Table1[[#This Row],[Profit]]/Table1[[#This Row],[Sales]]</f>
        <v>0.5</v>
      </c>
      <c r="O3489" t="str">
        <f>TEXT(Table1[[#This Row],[Order_Date]],"mmmm")</f>
        <v>October</v>
      </c>
      <c r="P3489">
        <f>YEAR(Table1[[#This Row],[Order_Date]])</f>
        <v>2025</v>
      </c>
      <c r="Q3489" t="str">
        <f>"Q"&amp;ROUNDUP(MONTH(Table1[[#This Row],[Order_Date]])/3,0)</f>
        <v>Q4</v>
      </c>
    </row>
    <row r="3490" spans="1:17" x14ac:dyDescent="0.25">
      <c r="A3490" t="s">
        <v>5286</v>
      </c>
      <c r="B3490" t="s">
        <v>2755</v>
      </c>
      <c r="C3490" t="s">
        <v>411</v>
      </c>
      <c r="D3490" t="s">
        <v>317</v>
      </c>
      <c r="E3490" t="str">
        <f>_xlfn.XLOOKUP(Table1[[#This Row],[Product_ID]],[1]!Table1[Product_ID],[1]!Table1[Product_Name])</f>
        <v>Beauty Product 90</v>
      </c>
      <c r="F3490" t="str">
        <f>_xlfn.XLOOKUP(Table1[[#This Row],[Product_ID]],[1]!Table1[Product_ID],[1]!Table1[Category])</f>
        <v>Beauty</v>
      </c>
      <c r="G3490">
        <f>_xlfn.XLOOKUP(Table1[[#This Row],[Product_ID]],[1]!Table1[Product_ID],[1]!Table1[Unit_Price])</f>
        <v>1510</v>
      </c>
      <c r="H3490">
        <f>_xlfn.XLOOKUP(Table1[[#This Row],[Product_ID]],[1]!Table1[Product_ID],[1]!Table1[Cost])</f>
        <v>755</v>
      </c>
      <c r="I3490">
        <v>1</v>
      </c>
      <c r="J3490">
        <v>20</v>
      </c>
      <c r="K3490">
        <f>Table1[[#This Row],[Quantity]]*Table1[[#This Row],[Unit_Price]]</f>
        <v>1510</v>
      </c>
      <c r="L3490">
        <f>Table1[[#This Row],[Quantity]]*Table1[[#This Row],[Cost]]</f>
        <v>755</v>
      </c>
      <c r="M3490">
        <f>Table1[[#This Row],[Sales]]-Table1[[#This Row],[Total_Cost]]</f>
        <v>755</v>
      </c>
      <c r="N3490" s="1">
        <f>Table1[[#This Row],[Profit]]/Table1[[#This Row],[Sales]]</f>
        <v>0.5</v>
      </c>
      <c r="O3490" t="str">
        <f>TEXT(Table1[[#This Row],[Order_Date]],"mmmm")</f>
        <v>March</v>
      </c>
      <c r="P3490">
        <f>YEAR(Table1[[#This Row],[Order_Date]])</f>
        <v>2024</v>
      </c>
      <c r="Q3490" t="str">
        <f>"Q"&amp;ROUNDUP(MONTH(Table1[[#This Row],[Order_Date]])/3,0)</f>
        <v>Q1</v>
      </c>
    </row>
    <row r="3491" spans="1:17" x14ac:dyDescent="0.25">
      <c r="A3491" t="s">
        <v>5287</v>
      </c>
      <c r="B3491" t="s">
        <v>2534</v>
      </c>
      <c r="C3491" t="s">
        <v>1993</v>
      </c>
      <c r="D3491" t="s">
        <v>812</v>
      </c>
      <c r="E3491" t="str">
        <f>_xlfn.XLOOKUP(Table1[[#This Row],[Product_ID]],[1]!Table1[Product_ID],[1]!Table1[Product_Name])</f>
        <v>Beauty Product 5</v>
      </c>
      <c r="F3491" t="str">
        <f>_xlfn.XLOOKUP(Table1[[#This Row],[Product_ID]],[1]!Table1[Product_ID],[1]!Table1[Category])</f>
        <v>Beauty</v>
      </c>
      <c r="G3491">
        <f>_xlfn.XLOOKUP(Table1[[#This Row],[Product_ID]],[1]!Table1[Product_ID],[1]!Table1[Unit_Price])</f>
        <v>3939</v>
      </c>
      <c r="H3491">
        <f>_xlfn.XLOOKUP(Table1[[#This Row],[Product_ID]],[1]!Table1[Product_ID],[1]!Table1[Cost])</f>
        <v>2757.3</v>
      </c>
      <c r="I3491">
        <v>5</v>
      </c>
      <c r="J3491">
        <v>0</v>
      </c>
      <c r="K3491">
        <f>Table1[[#This Row],[Quantity]]*Table1[[#This Row],[Unit_Price]]</f>
        <v>19695</v>
      </c>
      <c r="L3491">
        <f>Table1[[#This Row],[Quantity]]*Table1[[#This Row],[Cost]]</f>
        <v>13786.5</v>
      </c>
      <c r="M3491">
        <f>Table1[[#This Row],[Sales]]-Table1[[#This Row],[Total_Cost]]</f>
        <v>5908.5</v>
      </c>
      <c r="N3491" s="1">
        <f>Table1[[#This Row],[Profit]]/Table1[[#This Row],[Sales]]</f>
        <v>0.3</v>
      </c>
      <c r="O3491" t="str">
        <f>TEXT(Table1[[#This Row],[Order_Date]],"mmmm")</f>
        <v>November</v>
      </c>
      <c r="P3491">
        <f>YEAR(Table1[[#This Row],[Order_Date]])</f>
        <v>2025</v>
      </c>
      <c r="Q3491" t="str">
        <f>"Q"&amp;ROUNDUP(MONTH(Table1[[#This Row],[Order_Date]])/3,0)</f>
        <v>Q4</v>
      </c>
    </row>
    <row r="3492" spans="1:17" x14ac:dyDescent="0.25">
      <c r="A3492" t="s">
        <v>5288</v>
      </c>
      <c r="B3492" t="s">
        <v>1997</v>
      </c>
      <c r="C3492" t="s">
        <v>850</v>
      </c>
      <c r="D3492" t="s">
        <v>381</v>
      </c>
      <c r="E3492" t="str">
        <f>_xlfn.XLOOKUP(Table1[[#This Row],[Product_ID]],[1]!Table1[Product_ID],[1]!Table1[Product_Name])</f>
        <v>Electronics Product 59</v>
      </c>
      <c r="F3492" t="str">
        <f>_xlfn.XLOOKUP(Table1[[#This Row],[Product_ID]],[1]!Table1[Product_ID],[1]!Table1[Category])</f>
        <v>Electronics</v>
      </c>
      <c r="G3492">
        <f>_xlfn.XLOOKUP(Table1[[#This Row],[Product_ID]],[1]!Table1[Product_ID],[1]!Table1[Unit_Price])</f>
        <v>39929</v>
      </c>
      <c r="H3492">
        <f>_xlfn.XLOOKUP(Table1[[#This Row],[Product_ID]],[1]!Table1[Product_ID],[1]!Table1[Cost])</f>
        <v>23957.4</v>
      </c>
      <c r="I3492">
        <v>5</v>
      </c>
      <c r="J3492">
        <v>5</v>
      </c>
      <c r="K3492">
        <f>Table1[[#This Row],[Quantity]]*Table1[[#This Row],[Unit_Price]]</f>
        <v>199645</v>
      </c>
      <c r="L3492">
        <f>Table1[[#This Row],[Quantity]]*Table1[[#This Row],[Cost]]</f>
        <v>119787</v>
      </c>
      <c r="M3492">
        <f>Table1[[#This Row],[Sales]]-Table1[[#This Row],[Total_Cost]]</f>
        <v>79858</v>
      </c>
      <c r="N3492" s="1">
        <f>Table1[[#This Row],[Profit]]/Table1[[#This Row],[Sales]]</f>
        <v>0.4</v>
      </c>
      <c r="O3492" t="str">
        <f>TEXT(Table1[[#This Row],[Order_Date]],"mmmm")</f>
        <v>April</v>
      </c>
      <c r="P3492">
        <f>YEAR(Table1[[#This Row],[Order_Date]])</f>
        <v>2025</v>
      </c>
      <c r="Q3492" t="str">
        <f>"Q"&amp;ROUNDUP(MONTH(Table1[[#This Row],[Order_Date]])/3,0)</f>
        <v>Q2</v>
      </c>
    </row>
    <row r="3493" spans="1:17" x14ac:dyDescent="0.25">
      <c r="A3493" t="s">
        <v>5289</v>
      </c>
      <c r="B3493" t="s">
        <v>1784</v>
      </c>
      <c r="C3493" t="s">
        <v>484</v>
      </c>
      <c r="D3493" t="s">
        <v>471</v>
      </c>
      <c r="E3493" t="str">
        <f>_xlfn.XLOOKUP(Table1[[#This Row],[Product_ID]],[1]!Table1[Product_ID],[1]!Table1[Product_Name])</f>
        <v>Sports Product 66</v>
      </c>
      <c r="F3493" t="str">
        <f>_xlfn.XLOOKUP(Table1[[#This Row],[Product_ID]],[1]!Table1[Product_ID],[1]!Table1[Category])</f>
        <v>Sports</v>
      </c>
      <c r="G3493">
        <f>_xlfn.XLOOKUP(Table1[[#This Row],[Product_ID]],[1]!Table1[Product_ID],[1]!Table1[Unit_Price])</f>
        <v>4711</v>
      </c>
      <c r="H3493">
        <f>_xlfn.XLOOKUP(Table1[[#This Row],[Product_ID]],[1]!Table1[Product_ID],[1]!Table1[Cost])</f>
        <v>2826.6</v>
      </c>
      <c r="I3493">
        <v>3</v>
      </c>
      <c r="J3493">
        <v>5</v>
      </c>
      <c r="K3493">
        <f>Table1[[#This Row],[Quantity]]*Table1[[#This Row],[Unit_Price]]</f>
        <v>14133</v>
      </c>
      <c r="L3493">
        <f>Table1[[#This Row],[Quantity]]*Table1[[#This Row],[Cost]]</f>
        <v>8479.7999999999993</v>
      </c>
      <c r="M3493">
        <f>Table1[[#This Row],[Sales]]-Table1[[#This Row],[Total_Cost]]</f>
        <v>5653.2000000000007</v>
      </c>
      <c r="N3493" s="1">
        <f>Table1[[#This Row],[Profit]]/Table1[[#This Row],[Sales]]</f>
        <v>0.40000000000000008</v>
      </c>
      <c r="O3493" t="str">
        <f>TEXT(Table1[[#This Row],[Order_Date]],"mmmm")</f>
        <v>January</v>
      </c>
      <c r="P3493">
        <f>YEAR(Table1[[#This Row],[Order_Date]])</f>
        <v>2024</v>
      </c>
      <c r="Q3493" t="str">
        <f>"Q"&amp;ROUNDUP(MONTH(Table1[[#This Row],[Order_Date]])/3,0)</f>
        <v>Q1</v>
      </c>
    </row>
    <row r="3494" spans="1:17" x14ac:dyDescent="0.25">
      <c r="A3494" t="s">
        <v>5290</v>
      </c>
      <c r="B3494" t="s">
        <v>486</v>
      </c>
      <c r="C3494" t="s">
        <v>736</v>
      </c>
      <c r="D3494" t="s">
        <v>409</v>
      </c>
      <c r="E3494" t="str">
        <f>_xlfn.XLOOKUP(Table1[[#This Row],[Product_ID]],[1]!Table1[Product_ID],[1]!Table1[Product_Name])</f>
        <v>Home &amp; Kitchen Product 68</v>
      </c>
      <c r="F3494" t="str">
        <f>_xlfn.XLOOKUP(Table1[[#This Row],[Product_ID]],[1]!Table1[Product_ID],[1]!Table1[Category])</f>
        <v>Home &amp; Kitchen</v>
      </c>
      <c r="G3494">
        <f>_xlfn.XLOOKUP(Table1[[#This Row],[Product_ID]],[1]!Table1[Product_ID],[1]!Table1[Unit_Price])</f>
        <v>7252</v>
      </c>
      <c r="H3494">
        <f>_xlfn.XLOOKUP(Table1[[#This Row],[Product_ID]],[1]!Table1[Product_ID],[1]!Table1[Cost])</f>
        <v>3626</v>
      </c>
      <c r="I3494">
        <v>5</v>
      </c>
      <c r="J3494">
        <v>20</v>
      </c>
      <c r="K3494">
        <f>Table1[[#This Row],[Quantity]]*Table1[[#This Row],[Unit_Price]]</f>
        <v>36260</v>
      </c>
      <c r="L3494">
        <f>Table1[[#This Row],[Quantity]]*Table1[[#This Row],[Cost]]</f>
        <v>18130</v>
      </c>
      <c r="M3494">
        <f>Table1[[#This Row],[Sales]]-Table1[[#This Row],[Total_Cost]]</f>
        <v>18130</v>
      </c>
      <c r="N3494" s="1">
        <f>Table1[[#This Row],[Profit]]/Table1[[#This Row],[Sales]]</f>
        <v>0.5</v>
      </c>
      <c r="O3494" t="str">
        <f>TEXT(Table1[[#This Row],[Order_Date]],"mmmm")</f>
        <v>September</v>
      </c>
      <c r="P3494">
        <f>YEAR(Table1[[#This Row],[Order_Date]])</f>
        <v>2024</v>
      </c>
      <c r="Q3494" t="str">
        <f>"Q"&amp;ROUNDUP(MONTH(Table1[[#This Row],[Order_Date]])/3,0)</f>
        <v>Q3</v>
      </c>
    </row>
    <row r="3495" spans="1:17" x14ac:dyDescent="0.25">
      <c r="A3495" t="s">
        <v>5291</v>
      </c>
      <c r="B3495" t="s">
        <v>2115</v>
      </c>
      <c r="C3495" t="s">
        <v>1416</v>
      </c>
      <c r="D3495" t="s">
        <v>604</v>
      </c>
      <c r="E3495" t="str">
        <f>_xlfn.XLOOKUP(Table1[[#This Row],[Product_ID]],[1]!Table1[Product_ID],[1]!Table1[Product_Name])</f>
        <v>Home &amp; Kitchen Product 39</v>
      </c>
      <c r="F3495" t="str">
        <f>_xlfn.XLOOKUP(Table1[[#This Row],[Product_ID]],[1]!Table1[Product_ID],[1]!Table1[Category])</f>
        <v>Home &amp; Kitchen</v>
      </c>
      <c r="G3495">
        <f>_xlfn.XLOOKUP(Table1[[#This Row],[Product_ID]],[1]!Table1[Product_ID],[1]!Table1[Unit_Price])</f>
        <v>9543</v>
      </c>
      <c r="H3495">
        <f>_xlfn.XLOOKUP(Table1[[#This Row],[Product_ID]],[1]!Table1[Product_ID],[1]!Table1[Cost])</f>
        <v>4771.5</v>
      </c>
      <c r="I3495">
        <v>5</v>
      </c>
      <c r="J3495">
        <v>10</v>
      </c>
      <c r="K3495">
        <f>Table1[[#This Row],[Quantity]]*Table1[[#This Row],[Unit_Price]]</f>
        <v>47715</v>
      </c>
      <c r="L3495">
        <f>Table1[[#This Row],[Quantity]]*Table1[[#This Row],[Cost]]</f>
        <v>23857.5</v>
      </c>
      <c r="M3495">
        <f>Table1[[#This Row],[Sales]]-Table1[[#This Row],[Total_Cost]]</f>
        <v>23857.5</v>
      </c>
      <c r="N3495" s="1">
        <f>Table1[[#This Row],[Profit]]/Table1[[#This Row],[Sales]]</f>
        <v>0.5</v>
      </c>
      <c r="O3495" t="str">
        <f>TEXT(Table1[[#This Row],[Order_Date]],"mmmm")</f>
        <v>November</v>
      </c>
      <c r="P3495">
        <f>YEAR(Table1[[#This Row],[Order_Date]])</f>
        <v>2024</v>
      </c>
      <c r="Q3495" t="str">
        <f>"Q"&amp;ROUNDUP(MONTH(Table1[[#This Row],[Order_Date]])/3,0)</f>
        <v>Q4</v>
      </c>
    </row>
    <row r="3496" spans="1:17" x14ac:dyDescent="0.25">
      <c r="A3496" t="s">
        <v>5292</v>
      </c>
      <c r="B3496" t="s">
        <v>849</v>
      </c>
      <c r="C3496" t="s">
        <v>4163</v>
      </c>
      <c r="D3496" t="s">
        <v>41</v>
      </c>
      <c r="E3496" t="str">
        <f>_xlfn.XLOOKUP(Table1[[#This Row],[Product_ID]],[1]!Table1[Product_ID],[1]!Table1[Product_Name])</f>
        <v>Clothing Product 86</v>
      </c>
      <c r="F3496" t="str">
        <f>_xlfn.XLOOKUP(Table1[[#This Row],[Product_ID]],[1]!Table1[Product_ID],[1]!Table1[Category])</f>
        <v>Clothing</v>
      </c>
      <c r="G3496">
        <f>_xlfn.XLOOKUP(Table1[[#This Row],[Product_ID]],[1]!Table1[Product_ID],[1]!Table1[Unit_Price])</f>
        <v>3333</v>
      </c>
      <c r="H3496">
        <f>_xlfn.XLOOKUP(Table1[[#This Row],[Product_ID]],[1]!Table1[Product_ID],[1]!Table1[Cost])</f>
        <v>2333.1</v>
      </c>
      <c r="I3496">
        <v>3</v>
      </c>
      <c r="J3496">
        <v>20</v>
      </c>
      <c r="K3496">
        <f>Table1[[#This Row],[Quantity]]*Table1[[#This Row],[Unit_Price]]</f>
        <v>9999</v>
      </c>
      <c r="L3496">
        <f>Table1[[#This Row],[Quantity]]*Table1[[#This Row],[Cost]]</f>
        <v>6999.2999999999993</v>
      </c>
      <c r="M3496">
        <f>Table1[[#This Row],[Sales]]-Table1[[#This Row],[Total_Cost]]</f>
        <v>2999.7000000000007</v>
      </c>
      <c r="N3496" s="1">
        <f>Table1[[#This Row],[Profit]]/Table1[[#This Row],[Sales]]</f>
        <v>0.3000000000000001</v>
      </c>
      <c r="O3496" t="str">
        <f>TEXT(Table1[[#This Row],[Order_Date]],"mmmm")</f>
        <v>June</v>
      </c>
      <c r="P3496">
        <f>YEAR(Table1[[#This Row],[Order_Date]])</f>
        <v>2025</v>
      </c>
      <c r="Q3496" t="str">
        <f>"Q"&amp;ROUNDUP(MONTH(Table1[[#This Row],[Order_Date]])/3,0)</f>
        <v>Q2</v>
      </c>
    </row>
    <row r="3497" spans="1:17" x14ac:dyDescent="0.25">
      <c r="A3497" t="s">
        <v>5293</v>
      </c>
      <c r="B3497" t="s">
        <v>1469</v>
      </c>
      <c r="C3497" t="s">
        <v>519</v>
      </c>
      <c r="D3497" t="s">
        <v>842</v>
      </c>
      <c r="E3497" t="str">
        <f>_xlfn.XLOOKUP(Table1[[#This Row],[Product_ID]],[1]!Table1[Product_ID],[1]!Table1[Product_Name])</f>
        <v>Sports Product 35</v>
      </c>
      <c r="F3497" t="str">
        <f>_xlfn.XLOOKUP(Table1[[#This Row],[Product_ID]],[1]!Table1[Product_ID],[1]!Table1[Category])</f>
        <v>Sports</v>
      </c>
      <c r="G3497">
        <f>_xlfn.XLOOKUP(Table1[[#This Row],[Product_ID]],[1]!Table1[Product_ID],[1]!Table1[Unit_Price])</f>
        <v>3185</v>
      </c>
      <c r="H3497">
        <f>_xlfn.XLOOKUP(Table1[[#This Row],[Product_ID]],[1]!Table1[Product_ID],[1]!Table1[Cost])</f>
        <v>1592.5</v>
      </c>
      <c r="I3497">
        <v>5</v>
      </c>
      <c r="J3497">
        <v>15</v>
      </c>
      <c r="K3497">
        <f>Table1[[#This Row],[Quantity]]*Table1[[#This Row],[Unit_Price]]</f>
        <v>15925</v>
      </c>
      <c r="L3497">
        <f>Table1[[#This Row],[Quantity]]*Table1[[#This Row],[Cost]]</f>
        <v>7962.5</v>
      </c>
      <c r="M3497">
        <f>Table1[[#This Row],[Sales]]-Table1[[#This Row],[Total_Cost]]</f>
        <v>7962.5</v>
      </c>
      <c r="N3497" s="1">
        <f>Table1[[#This Row],[Profit]]/Table1[[#This Row],[Sales]]</f>
        <v>0.5</v>
      </c>
      <c r="O3497" t="str">
        <f>TEXT(Table1[[#This Row],[Order_Date]],"mmmm")</f>
        <v>December</v>
      </c>
      <c r="P3497">
        <f>YEAR(Table1[[#This Row],[Order_Date]])</f>
        <v>2025</v>
      </c>
      <c r="Q3497" t="str">
        <f>"Q"&amp;ROUNDUP(MONTH(Table1[[#This Row],[Order_Date]])/3,0)</f>
        <v>Q4</v>
      </c>
    </row>
    <row r="3498" spans="1:17" x14ac:dyDescent="0.25">
      <c r="A3498" t="s">
        <v>5294</v>
      </c>
      <c r="B3498" t="s">
        <v>5131</v>
      </c>
      <c r="C3498" t="s">
        <v>1306</v>
      </c>
      <c r="D3498" t="s">
        <v>1034</v>
      </c>
      <c r="E3498" t="str">
        <f>_xlfn.XLOOKUP(Table1[[#This Row],[Product_ID]],[1]!Table1[Product_ID],[1]!Table1[Product_Name])</f>
        <v>Electronics Product 36</v>
      </c>
      <c r="F3498" t="str">
        <f>_xlfn.XLOOKUP(Table1[[#This Row],[Product_ID]],[1]!Table1[Product_ID],[1]!Table1[Category])</f>
        <v>Electronics</v>
      </c>
      <c r="G3498">
        <f>_xlfn.XLOOKUP(Table1[[#This Row],[Product_ID]],[1]!Table1[Product_ID],[1]!Table1[Unit_Price])</f>
        <v>3046</v>
      </c>
      <c r="H3498">
        <f>_xlfn.XLOOKUP(Table1[[#This Row],[Product_ID]],[1]!Table1[Product_ID],[1]!Table1[Cost])</f>
        <v>1827.6</v>
      </c>
      <c r="I3498">
        <v>3</v>
      </c>
      <c r="J3498">
        <v>15</v>
      </c>
      <c r="K3498">
        <f>Table1[[#This Row],[Quantity]]*Table1[[#This Row],[Unit_Price]]</f>
        <v>9138</v>
      </c>
      <c r="L3498">
        <f>Table1[[#This Row],[Quantity]]*Table1[[#This Row],[Cost]]</f>
        <v>5482.7999999999993</v>
      </c>
      <c r="M3498">
        <f>Table1[[#This Row],[Sales]]-Table1[[#This Row],[Total_Cost]]</f>
        <v>3655.2000000000007</v>
      </c>
      <c r="N3498" s="1">
        <f>Table1[[#This Row],[Profit]]/Table1[[#This Row],[Sales]]</f>
        <v>0.40000000000000008</v>
      </c>
      <c r="O3498" t="str">
        <f>TEXT(Table1[[#This Row],[Order_Date]],"mmmm")</f>
        <v>November</v>
      </c>
      <c r="P3498">
        <f>YEAR(Table1[[#This Row],[Order_Date]])</f>
        <v>2024</v>
      </c>
      <c r="Q3498" t="str">
        <f>"Q"&amp;ROUNDUP(MONTH(Table1[[#This Row],[Order_Date]])/3,0)</f>
        <v>Q4</v>
      </c>
    </row>
    <row r="3499" spans="1:17" x14ac:dyDescent="0.25">
      <c r="A3499" t="s">
        <v>5295</v>
      </c>
      <c r="B3499" t="s">
        <v>1643</v>
      </c>
      <c r="C3499" t="s">
        <v>3326</v>
      </c>
      <c r="D3499" t="s">
        <v>898</v>
      </c>
      <c r="E3499" t="str">
        <f>_xlfn.XLOOKUP(Table1[[#This Row],[Product_ID]],[1]!Table1[Product_ID],[1]!Table1[Product_Name])</f>
        <v>Sports Product 29</v>
      </c>
      <c r="F3499" t="str">
        <f>_xlfn.XLOOKUP(Table1[[#This Row],[Product_ID]],[1]!Table1[Product_ID],[1]!Table1[Category])</f>
        <v>Sports</v>
      </c>
      <c r="G3499">
        <f>_xlfn.XLOOKUP(Table1[[#This Row],[Product_ID]],[1]!Table1[Product_ID],[1]!Table1[Unit_Price])</f>
        <v>2105</v>
      </c>
      <c r="H3499">
        <f>_xlfn.XLOOKUP(Table1[[#This Row],[Product_ID]],[1]!Table1[Product_ID],[1]!Table1[Cost])</f>
        <v>1263</v>
      </c>
      <c r="I3499">
        <v>2</v>
      </c>
      <c r="J3499">
        <v>20</v>
      </c>
      <c r="K3499">
        <f>Table1[[#This Row],[Quantity]]*Table1[[#This Row],[Unit_Price]]</f>
        <v>4210</v>
      </c>
      <c r="L3499">
        <f>Table1[[#This Row],[Quantity]]*Table1[[#This Row],[Cost]]</f>
        <v>2526</v>
      </c>
      <c r="M3499">
        <f>Table1[[#This Row],[Sales]]-Table1[[#This Row],[Total_Cost]]</f>
        <v>1684</v>
      </c>
      <c r="N3499" s="1">
        <f>Table1[[#This Row],[Profit]]/Table1[[#This Row],[Sales]]</f>
        <v>0.4</v>
      </c>
      <c r="O3499" t="str">
        <f>TEXT(Table1[[#This Row],[Order_Date]],"mmmm")</f>
        <v>May</v>
      </c>
      <c r="P3499">
        <f>YEAR(Table1[[#This Row],[Order_Date]])</f>
        <v>2025</v>
      </c>
      <c r="Q3499" t="str">
        <f>"Q"&amp;ROUNDUP(MONTH(Table1[[#This Row],[Order_Date]])/3,0)</f>
        <v>Q2</v>
      </c>
    </row>
    <row r="3500" spans="1:17" x14ac:dyDescent="0.25">
      <c r="A3500" t="s">
        <v>5296</v>
      </c>
      <c r="B3500" t="s">
        <v>2161</v>
      </c>
      <c r="C3500" t="s">
        <v>821</v>
      </c>
      <c r="D3500" t="s">
        <v>244</v>
      </c>
      <c r="E3500" t="str">
        <f>_xlfn.XLOOKUP(Table1[[#This Row],[Product_ID]],[1]!Table1[Product_ID],[1]!Table1[Product_Name])</f>
        <v>Beauty Product 100</v>
      </c>
      <c r="F3500" t="str">
        <f>_xlfn.XLOOKUP(Table1[[#This Row],[Product_ID]],[1]!Table1[Product_ID],[1]!Table1[Category])</f>
        <v>Beauty</v>
      </c>
      <c r="G3500">
        <f>_xlfn.XLOOKUP(Table1[[#This Row],[Product_ID]],[1]!Table1[Product_ID],[1]!Table1[Unit_Price])</f>
        <v>2523</v>
      </c>
      <c r="H3500">
        <f>_xlfn.XLOOKUP(Table1[[#This Row],[Product_ID]],[1]!Table1[Product_ID],[1]!Table1[Cost])</f>
        <v>1766.1</v>
      </c>
      <c r="I3500">
        <v>5</v>
      </c>
      <c r="J3500">
        <v>0</v>
      </c>
      <c r="K3500">
        <f>Table1[[#This Row],[Quantity]]*Table1[[#This Row],[Unit_Price]]</f>
        <v>12615</v>
      </c>
      <c r="L3500">
        <f>Table1[[#This Row],[Quantity]]*Table1[[#This Row],[Cost]]</f>
        <v>8830.5</v>
      </c>
      <c r="M3500">
        <f>Table1[[#This Row],[Sales]]-Table1[[#This Row],[Total_Cost]]</f>
        <v>3784.5</v>
      </c>
      <c r="N3500" s="1">
        <f>Table1[[#This Row],[Profit]]/Table1[[#This Row],[Sales]]</f>
        <v>0.3</v>
      </c>
      <c r="O3500" t="str">
        <f>TEXT(Table1[[#This Row],[Order_Date]],"mmmm")</f>
        <v>March</v>
      </c>
      <c r="P3500">
        <f>YEAR(Table1[[#This Row],[Order_Date]])</f>
        <v>2024</v>
      </c>
      <c r="Q3500" t="str">
        <f>"Q"&amp;ROUNDUP(MONTH(Table1[[#This Row],[Order_Date]])/3,0)</f>
        <v>Q1</v>
      </c>
    </row>
    <row r="3501" spans="1:17" x14ac:dyDescent="0.25">
      <c r="A3501" t="s">
        <v>5297</v>
      </c>
      <c r="B3501" t="s">
        <v>133</v>
      </c>
      <c r="C3501" t="s">
        <v>2404</v>
      </c>
      <c r="D3501" t="s">
        <v>502</v>
      </c>
      <c r="E3501" t="str">
        <f>_xlfn.XLOOKUP(Table1[[#This Row],[Product_ID]],[1]!Table1[Product_ID],[1]!Table1[Product_Name])</f>
        <v>Beauty Product 42</v>
      </c>
      <c r="F3501" t="str">
        <f>_xlfn.XLOOKUP(Table1[[#This Row],[Product_ID]],[1]!Table1[Product_ID],[1]!Table1[Category])</f>
        <v>Beauty</v>
      </c>
      <c r="G3501">
        <f>_xlfn.XLOOKUP(Table1[[#This Row],[Product_ID]],[1]!Table1[Product_ID],[1]!Table1[Unit_Price])</f>
        <v>2758</v>
      </c>
      <c r="H3501">
        <f>_xlfn.XLOOKUP(Table1[[#This Row],[Product_ID]],[1]!Table1[Product_ID],[1]!Table1[Cost])</f>
        <v>1379</v>
      </c>
      <c r="I3501">
        <v>4</v>
      </c>
      <c r="J3501">
        <v>20</v>
      </c>
      <c r="K3501">
        <f>Table1[[#This Row],[Quantity]]*Table1[[#This Row],[Unit_Price]]</f>
        <v>11032</v>
      </c>
      <c r="L3501">
        <f>Table1[[#This Row],[Quantity]]*Table1[[#This Row],[Cost]]</f>
        <v>5516</v>
      </c>
      <c r="M3501">
        <f>Table1[[#This Row],[Sales]]-Table1[[#This Row],[Total_Cost]]</f>
        <v>5516</v>
      </c>
      <c r="N3501" s="1">
        <f>Table1[[#This Row],[Profit]]/Table1[[#This Row],[Sales]]</f>
        <v>0.5</v>
      </c>
      <c r="O3501" t="str">
        <f>TEXT(Table1[[#This Row],[Order_Date]],"mmmm")</f>
        <v>May</v>
      </c>
      <c r="P3501">
        <f>YEAR(Table1[[#This Row],[Order_Date]])</f>
        <v>2025</v>
      </c>
      <c r="Q3501" t="str">
        <f>"Q"&amp;ROUNDUP(MONTH(Table1[[#This Row],[Order_Date]])/3,0)</f>
        <v>Q2</v>
      </c>
    </row>
    <row r="3502" spans="1:17" x14ac:dyDescent="0.25">
      <c r="A3502" t="s">
        <v>5298</v>
      </c>
      <c r="B3502" t="s">
        <v>2503</v>
      </c>
      <c r="C3502" t="s">
        <v>247</v>
      </c>
      <c r="D3502" t="s">
        <v>237</v>
      </c>
      <c r="E3502" t="str">
        <f>_xlfn.XLOOKUP(Table1[[#This Row],[Product_ID]],[1]!Table1[Product_ID],[1]!Table1[Product_Name])</f>
        <v>Sports Product 61</v>
      </c>
      <c r="F3502" t="str">
        <f>_xlfn.XLOOKUP(Table1[[#This Row],[Product_ID]],[1]!Table1[Product_ID],[1]!Table1[Category])</f>
        <v>Sports</v>
      </c>
      <c r="G3502">
        <f>_xlfn.XLOOKUP(Table1[[#This Row],[Product_ID]],[1]!Table1[Product_ID],[1]!Table1[Unit_Price])</f>
        <v>7170</v>
      </c>
      <c r="H3502">
        <f>_xlfn.XLOOKUP(Table1[[#This Row],[Product_ID]],[1]!Table1[Product_ID],[1]!Table1[Cost])</f>
        <v>3585</v>
      </c>
      <c r="I3502">
        <v>3</v>
      </c>
      <c r="J3502">
        <v>0</v>
      </c>
      <c r="K3502">
        <f>Table1[[#This Row],[Quantity]]*Table1[[#This Row],[Unit_Price]]</f>
        <v>21510</v>
      </c>
      <c r="L3502">
        <f>Table1[[#This Row],[Quantity]]*Table1[[#This Row],[Cost]]</f>
        <v>10755</v>
      </c>
      <c r="M3502">
        <f>Table1[[#This Row],[Sales]]-Table1[[#This Row],[Total_Cost]]</f>
        <v>10755</v>
      </c>
      <c r="N3502" s="1">
        <f>Table1[[#This Row],[Profit]]/Table1[[#This Row],[Sales]]</f>
        <v>0.5</v>
      </c>
      <c r="O3502" t="str">
        <f>TEXT(Table1[[#This Row],[Order_Date]],"mmmm")</f>
        <v>September</v>
      </c>
      <c r="P3502">
        <f>YEAR(Table1[[#This Row],[Order_Date]])</f>
        <v>2024</v>
      </c>
      <c r="Q3502" t="str">
        <f>"Q"&amp;ROUNDUP(MONTH(Table1[[#This Row],[Order_Date]])/3,0)</f>
        <v>Q3</v>
      </c>
    </row>
    <row r="3503" spans="1:17" x14ac:dyDescent="0.25">
      <c r="A3503" t="s">
        <v>5299</v>
      </c>
      <c r="B3503" t="s">
        <v>3487</v>
      </c>
      <c r="C3503" t="s">
        <v>5300</v>
      </c>
      <c r="D3503" t="s">
        <v>119</v>
      </c>
      <c r="E3503" t="str">
        <f>_xlfn.XLOOKUP(Table1[[#This Row],[Product_ID]],[1]!Table1[Product_ID],[1]!Table1[Product_Name])</f>
        <v>Electronics Product 56</v>
      </c>
      <c r="F3503" t="str">
        <f>_xlfn.XLOOKUP(Table1[[#This Row],[Product_ID]],[1]!Table1[Product_ID],[1]!Table1[Category])</f>
        <v>Electronics</v>
      </c>
      <c r="G3503">
        <f>_xlfn.XLOOKUP(Table1[[#This Row],[Product_ID]],[1]!Table1[Product_ID],[1]!Table1[Unit_Price])</f>
        <v>18900</v>
      </c>
      <c r="H3503">
        <f>_xlfn.XLOOKUP(Table1[[#This Row],[Product_ID]],[1]!Table1[Product_ID],[1]!Table1[Cost])</f>
        <v>9450</v>
      </c>
      <c r="I3503">
        <v>2</v>
      </c>
      <c r="J3503">
        <v>5</v>
      </c>
      <c r="K3503">
        <f>Table1[[#This Row],[Quantity]]*Table1[[#This Row],[Unit_Price]]</f>
        <v>37800</v>
      </c>
      <c r="L3503">
        <f>Table1[[#This Row],[Quantity]]*Table1[[#This Row],[Cost]]</f>
        <v>18900</v>
      </c>
      <c r="M3503">
        <f>Table1[[#This Row],[Sales]]-Table1[[#This Row],[Total_Cost]]</f>
        <v>18900</v>
      </c>
      <c r="N3503" s="1">
        <f>Table1[[#This Row],[Profit]]/Table1[[#This Row],[Sales]]</f>
        <v>0.5</v>
      </c>
      <c r="O3503" t="str">
        <f>TEXT(Table1[[#This Row],[Order_Date]],"mmmm")</f>
        <v>December</v>
      </c>
      <c r="P3503">
        <f>YEAR(Table1[[#This Row],[Order_Date]])</f>
        <v>2025</v>
      </c>
      <c r="Q3503" t="str">
        <f>"Q"&amp;ROUNDUP(MONTH(Table1[[#This Row],[Order_Date]])/3,0)</f>
        <v>Q4</v>
      </c>
    </row>
    <row r="3504" spans="1:17" x14ac:dyDescent="0.25">
      <c r="A3504" t="s">
        <v>5301</v>
      </c>
      <c r="B3504" t="s">
        <v>4253</v>
      </c>
      <c r="C3504" t="s">
        <v>777</v>
      </c>
      <c r="D3504" t="s">
        <v>471</v>
      </c>
      <c r="E3504" t="str">
        <f>_xlfn.XLOOKUP(Table1[[#This Row],[Product_ID]],[1]!Table1[Product_ID],[1]!Table1[Product_Name])</f>
        <v>Sports Product 66</v>
      </c>
      <c r="F3504" t="str">
        <f>_xlfn.XLOOKUP(Table1[[#This Row],[Product_ID]],[1]!Table1[Product_ID],[1]!Table1[Category])</f>
        <v>Sports</v>
      </c>
      <c r="G3504">
        <f>_xlfn.XLOOKUP(Table1[[#This Row],[Product_ID]],[1]!Table1[Product_ID],[1]!Table1[Unit_Price])</f>
        <v>4711</v>
      </c>
      <c r="H3504">
        <f>_xlfn.XLOOKUP(Table1[[#This Row],[Product_ID]],[1]!Table1[Product_ID],[1]!Table1[Cost])</f>
        <v>2826.6</v>
      </c>
      <c r="I3504">
        <v>3</v>
      </c>
      <c r="J3504">
        <v>5</v>
      </c>
      <c r="K3504">
        <f>Table1[[#This Row],[Quantity]]*Table1[[#This Row],[Unit_Price]]</f>
        <v>14133</v>
      </c>
      <c r="L3504">
        <f>Table1[[#This Row],[Quantity]]*Table1[[#This Row],[Cost]]</f>
        <v>8479.7999999999993</v>
      </c>
      <c r="M3504">
        <f>Table1[[#This Row],[Sales]]-Table1[[#This Row],[Total_Cost]]</f>
        <v>5653.2000000000007</v>
      </c>
      <c r="N3504" s="1">
        <f>Table1[[#This Row],[Profit]]/Table1[[#This Row],[Sales]]</f>
        <v>0.40000000000000008</v>
      </c>
      <c r="O3504" t="str">
        <f>TEXT(Table1[[#This Row],[Order_Date]],"mmmm")</f>
        <v>November</v>
      </c>
      <c r="P3504">
        <f>YEAR(Table1[[#This Row],[Order_Date]])</f>
        <v>2025</v>
      </c>
      <c r="Q3504" t="str">
        <f>"Q"&amp;ROUNDUP(MONTH(Table1[[#This Row],[Order_Date]])/3,0)</f>
        <v>Q4</v>
      </c>
    </row>
    <row r="3505" spans="1:17" x14ac:dyDescent="0.25">
      <c r="A3505" t="s">
        <v>5302</v>
      </c>
      <c r="B3505" t="s">
        <v>2193</v>
      </c>
      <c r="C3505" t="s">
        <v>5145</v>
      </c>
      <c r="D3505" t="s">
        <v>164</v>
      </c>
      <c r="E3505" t="str">
        <f>_xlfn.XLOOKUP(Table1[[#This Row],[Product_ID]],[1]!Table1[Product_ID],[1]!Table1[Product_Name])</f>
        <v>Home &amp; Kitchen Product 11</v>
      </c>
      <c r="F3505" t="str">
        <f>_xlfn.XLOOKUP(Table1[[#This Row],[Product_ID]],[1]!Table1[Product_ID],[1]!Table1[Category])</f>
        <v>Home &amp; Kitchen</v>
      </c>
      <c r="G3505">
        <f>_xlfn.XLOOKUP(Table1[[#This Row],[Product_ID]],[1]!Table1[Product_ID],[1]!Table1[Unit_Price])</f>
        <v>4339</v>
      </c>
      <c r="H3505">
        <f>_xlfn.XLOOKUP(Table1[[#This Row],[Product_ID]],[1]!Table1[Product_ID],[1]!Table1[Cost])</f>
        <v>2169.5</v>
      </c>
      <c r="I3505">
        <v>1</v>
      </c>
      <c r="J3505">
        <v>0</v>
      </c>
      <c r="K3505">
        <f>Table1[[#This Row],[Quantity]]*Table1[[#This Row],[Unit_Price]]</f>
        <v>4339</v>
      </c>
      <c r="L3505">
        <f>Table1[[#This Row],[Quantity]]*Table1[[#This Row],[Cost]]</f>
        <v>2169.5</v>
      </c>
      <c r="M3505">
        <f>Table1[[#This Row],[Sales]]-Table1[[#This Row],[Total_Cost]]</f>
        <v>2169.5</v>
      </c>
      <c r="N3505" s="1">
        <f>Table1[[#This Row],[Profit]]/Table1[[#This Row],[Sales]]</f>
        <v>0.5</v>
      </c>
      <c r="O3505" t="str">
        <f>TEXT(Table1[[#This Row],[Order_Date]],"mmmm")</f>
        <v>June</v>
      </c>
      <c r="P3505">
        <f>YEAR(Table1[[#This Row],[Order_Date]])</f>
        <v>2025</v>
      </c>
      <c r="Q3505" t="str">
        <f>"Q"&amp;ROUNDUP(MONTH(Table1[[#This Row],[Order_Date]])/3,0)</f>
        <v>Q2</v>
      </c>
    </row>
    <row r="3506" spans="1:17" x14ac:dyDescent="0.25">
      <c r="A3506" t="s">
        <v>5303</v>
      </c>
      <c r="B3506" t="s">
        <v>1207</v>
      </c>
      <c r="C3506" t="s">
        <v>1205</v>
      </c>
      <c r="D3506" t="s">
        <v>585</v>
      </c>
      <c r="E3506" t="str">
        <f>_xlfn.XLOOKUP(Table1[[#This Row],[Product_ID]],[1]!Table1[Product_ID],[1]!Table1[Product_Name])</f>
        <v>Sports Product 80</v>
      </c>
      <c r="F3506" t="str">
        <f>_xlfn.XLOOKUP(Table1[[#This Row],[Product_ID]],[1]!Table1[Product_ID],[1]!Table1[Category])</f>
        <v>Sports</v>
      </c>
      <c r="G3506">
        <f>_xlfn.XLOOKUP(Table1[[#This Row],[Product_ID]],[1]!Table1[Product_ID],[1]!Table1[Unit_Price])</f>
        <v>4816</v>
      </c>
      <c r="H3506">
        <f>_xlfn.XLOOKUP(Table1[[#This Row],[Product_ID]],[1]!Table1[Product_ID],[1]!Table1[Cost])</f>
        <v>3371.2</v>
      </c>
      <c r="I3506">
        <v>1</v>
      </c>
      <c r="J3506">
        <v>15</v>
      </c>
      <c r="K3506">
        <f>Table1[[#This Row],[Quantity]]*Table1[[#This Row],[Unit_Price]]</f>
        <v>4816</v>
      </c>
      <c r="L3506">
        <f>Table1[[#This Row],[Quantity]]*Table1[[#This Row],[Cost]]</f>
        <v>3371.2</v>
      </c>
      <c r="M3506">
        <f>Table1[[#This Row],[Sales]]-Table1[[#This Row],[Total_Cost]]</f>
        <v>1444.8000000000002</v>
      </c>
      <c r="N3506" s="1">
        <f>Table1[[#This Row],[Profit]]/Table1[[#This Row],[Sales]]</f>
        <v>0.30000000000000004</v>
      </c>
      <c r="O3506" t="str">
        <f>TEXT(Table1[[#This Row],[Order_Date]],"mmmm")</f>
        <v>August</v>
      </c>
      <c r="P3506">
        <f>YEAR(Table1[[#This Row],[Order_Date]])</f>
        <v>2025</v>
      </c>
      <c r="Q3506" t="str">
        <f>"Q"&amp;ROUNDUP(MONTH(Table1[[#This Row],[Order_Date]])/3,0)</f>
        <v>Q3</v>
      </c>
    </row>
    <row r="3507" spans="1:17" x14ac:dyDescent="0.25">
      <c r="A3507" t="s">
        <v>5304</v>
      </c>
      <c r="B3507" t="s">
        <v>98</v>
      </c>
      <c r="C3507" t="s">
        <v>1595</v>
      </c>
      <c r="D3507" t="s">
        <v>77</v>
      </c>
      <c r="E3507" t="str">
        <f>_xlfn.XLOOKUP(Table1[[#This Row],[Product_ID]],[1]!Table1[Product_ID],[1]!Table1[Product_Name])</f>
        <v>Sports Product 83</v>
      </c>
      <c r="F3507" t="str">
        <f>_xlfn.XLOOKUP(Table1[[#This Row],[Product_ID]],[1]!Table1[Product_ID],[1]!Table1[Category])</f>
        <v>Sports</v>
      </c>
      <c r="G3507">
        <f>_xlfn.XLOOKUP(Table1[[#This Row],[Product_ID]],[1]!Table1[Product_ID],[1]!Table1[Unit_Price])</f>
        <v>5842</v>
      </c>
      <c r="H3507">
        <f>_xlfn.XLOOKUP(Table1[[#This Row],[Product_ID]],[1]!Table1[Product_ID],[1]!Table1[Cost])</f>
        <v>3505.2</v>
      </c>
      <c r="I3507">
        <v>2</v>
      </c>
      <c r="J3507">
        <v>5</v>
      </c>
      <c r="K3507">
        <f>Table1[[#This Row],[Quantity]]*Table1[[#This Row],[Unit_Price]]</f>
        <v>11684</v>
      </c>
      <c r="L3507">
        <f>Table1[[#This Row],[Quantity]]*Table1[[#This Row],[Cost]]</f>
        <v>7010.4</v>
      </c>
      <c r="M3507">
        <f>Table1[[#This Row],[Sales]]-Table1[[#This Row],[Total_Cost]]</f>
        <v>4673.6000000000004</v>
      </c>
      <c r="N3507" s="1">
        <f>Table1[[#This Row],[Profit]]/Table1[[#This Row],[Sales]]</f>
        <v>0.4</v>
      </c>
      <c r="O3507" t="str">
        <f>TEXT(Table1[[#This Row],[Order_Date]],"mmmm")</f>
        <v>August</v>
      </c>
      <c r="P3507">
        <f>YEAR(Table1[[#This Row],[Order_Date]])</f>
        <v>2024</v>
      </c>
      <c r="Q3507" t="str">
        <f>"Q"&amp;ROUNDUP(MONTH(Table1[[#This Row],[Order_Date]])/3,0)</f>
        <v>Q3</v>
      </c>
    </row>
    <row r="3508" spans="1:17" x14ac:dyDescent="0.25">
      <c r="A3508" t="s">
        <v>5305</v>
      </c>
      <c r="B3508" t="s">
        <v>1751</v>
      </c>
      <c r="C3508" t="s">
        <v>2235</v>
      </c>
      <c r="D3508" t="s">
        <v>654</v>
      </c>
      <c r="E3508" t="str">
        <f>_xlfn.XLOOKUP(Table1[[#This Row],[Product_ID]],[1]!Table1[Product_ID],[1]!Table1[Product_Name])</f>
        <v>Sports Product 40</v>
      </c>
      <c r="F3508" t="str">
        <f>_xlfn.XLOOKUP(Table1[[#This Row],[Product_ID]],[1]!Table1[Product_ID],[1]!Table1[Category])</f>
        <v>Sports</v>
      </c>
      <c r="G3508">
        <f>_xlfn.XLOOKUP(Table1[[#This Row],[Product_ID]],[1]!Table1[Product_ID],[1]!Table1[Unit_Price])</f>
        <v>6724</v>
      </c>
      <c r="H3508">
        <f>_xlfn.XLOOKUP(Table1[[#This Row],[Product_ID]],[1]!Table1[Product_ID],[1]!Table1[Cost])</f>
        <v>4034.4</v>
      </c>
      <c r="I3508">
        <v>2</v>
      </c>
      <c r="J3508">
        <v>15</v>
      </c>
      <c r="K3508">
        <f>Table1[[#This Row],[Quantity]]*Table1[[#This Row],[Unit_Price]]</f>
        <v>13448</v>
      </c>
      <c r="L3508">
        <f>Table1[[#This Row],[Quantity]]*Table1[[#This Row],[Cost]]</f>
        <v>8068.8</v>
      </c>
      <c r="M3508">
        <f>Table1[[#This Row],[Sales]]-Table1[[#This Row],[Total_Cost]]</f>
        <v>5379.2</v>
      </c>
      <c r="N3508" s="1">
        <f>Table1[[#This Row],[Profit]]/Table1[[#This Row],[Sales]]</f>
        <v>0.39999999999999997</v>
      </c>
      <c r="O3508" t="str">
        <f>TEXT(Table1[[#This Row],[Order_Date]],"mmmm")</f>
        <v>July</v>
      </c>
      <c r="P3508">
        <f>YEAR(Table1[[#This Row],[Order_Date]])</f>
        <v>2025</v>
      </c>
      <c r="Q3508" t="str">
        <f>"Q"&amp;ROUNDUP(MONTH(Table1[[#This Row],[Order_Date]])/3,0)</f>
        <v>Q3</v>
      </c>
    </row>
    <row r="3509" spans="1:17" x14ac:dyDescent="0.25">
      <c r="A3509" t="s">
        <v>5306</v>
      </c>
      <c r="B3509" t="s">
        <v>2690</v>
      </c>
      <c r="C3509" t="s">
        <v>2207</v>
      </c>
      <c r="D3509" t="s">
        <v>41</v>
      </c>
      <c r="E3509" t="str">
        <f>_xlfn.XLOOKUP(Table1[[#This Row],[Product_ID]],[1]!Table1[Product_ID],[1]!Table1[Product_Name])</f>
        <v>Clothing Product 86</v>
      </c>
      <c r="F3509" t="str">
        <f>_xlfn.XLOOKUP(Table1[[#This Row],[Product_ID]],[1]!Table1[Product_ID],[1]!Table1[Category])</f>
        <v>Clothing</v>
      </c>
      <c r="G3509">
        <f>_xlfn.XLOOKUP(Table1[[#This Row],[Product_ID]],[1]!Table1[Product_ID],[1]!Table1[Unit_Price])</f>
        <v>3333</v>
      </c>
      <c r="H3509">
        <f>_xlfn.XLOOKUP(Table1[[#This Row],[Product_ID]],[1]!Table1[Product_ID],[1]!Table1[Cost])</f>
        <v>2333.1</v>
      </c>
      <c r="I3509">
        <v>4</v>
      </c>
      <c r="J3509">
        <v>10</v>
      </c>
      <c r="K3509">
        <f>Table1[[#This Row],[Quantity]]*Table1[[#This Row],[Unit_Price]]</f>
        <v>13332</v>
      </c>
      <c r="L3509">
        <f>Table1[[#This Row],[Quantity]]*Table1[[#This Row],[Cost]]</f>
        <v>9332.4</v>
      </c>
      <c r="M3509">
        <f>Table1[[#This Row],[Sales]]-Table1[[#This Row],[Total_Cost]]</f>
        <v>3999.6000000000004</v>
      </c>
      <c r="N3509" s="1">
        <f>Table1[[#This Row],[Profit]]/Table1[[#This Row],[Sales]]</f>
        <v>0.30000000000000004</v>
      </c>
      <c r="O3509" t="str">
        <f>TEXT(Table1[[#This Row],[Order_Date]],"mmmm")</f>
        <v>May</v>
      </c>
      <c r="P3509">
        <f>YEAR(Table1[[#This Row],[Order_Date]])</f>
        <v>2024</v>
      </c>
      <c r="Q3509" t="str">
        <f>"Q"&amp;ROUNDUP(MONTH(Table1[[#This Row],[Order_Date]])/3,0)</f>
        <v>Q2</v>
      </c>
    </row>
    <row r="3510" spans="1:17" x14ac:dyDescent="0.25">
      <c r="A3510" t="s">
        <v>5307</v>
      </c>
      <c r="B3510" t="s">
        <v>2088</v>
      </c>
      <c r="C3510" t="s">
        <v>1258</v>
      </c>
      <c r="D3510" t="s">
        <v>638</v>
      </c>
      <c r="E3510" t="str">
        <f>_xlfn.XLOOKUP(Table1[[#This Row],[Product_ID]],[1]!Table1[Product_ID],[1]!Table1[Product_Name])</f>
        <v>Sports Product 70</v>
      </c>
      <c r="F3510" t="str">
        <f>_xlfn.XLOOKUP(Table1[[#This Row],[Product_ID]],[1]!Table1[Product_ID],[1]!Table1[Category])</f>
        <v>Sports</v>
      </c>
      <c r="G3510">
        <f>_xlfn.XLOOKUP(Table1[[#This Row],[Product_ID]],[1]!Table1[Product_ID],[1]!Table1[Unit_Price])</f>
        <v>583</v>
      </c>
      <c r="H3510">
        <f>_xlfn.XLOOKUP(Table1[[#This Row],[Product_ID]],[1]!Table1[Product_ID],[1]!Table1[Cost])</f>
        <v>349.8</v>
      </c>
      <c r="I3510">
        <v>3</v>
      </c>
      <c r="J3510">
        <v>15</v>
      </c>
      <c r="K3510">
        <f>Table1[[#This Row],[Quantity]]*Table1[[#This Row],[Unit_Price]]</f>
        <v>1749</v>
      </c>
      <c r="L3510">
        <f>Table1[[#This Row],[Quantity]]*Table1[[#This Row],[Cost]]</f>
        <v>1049.4000000000001</v>
      </c>
      <c r="M3510">
        <f>Table1[[#This Row],[Sales]]-Table1[[#This Row],[Total_Cost]]</f>
        <v>699.59999999999991</v>
      </c>
      <c r="N3510" s="1">
        <f>Table1[[#This Row],[Profit]]/Table1[[#This Row],[Sales]]</f>
        <v>0.39999999999999997</v>
      </c>
      <c r="O3510" t="str">
        <f>TEXT(Table1[[#This Row],[Order_Date]],"mmmm")</f>
        <v>July</v>
      </c>
      <c r="P3510">
        <f>YEAR(Table1[[#This Row],[Order_Date]])</f>
        <v>2024</v>
      </c>
      <c r="Q3510" t="str">
        <f>"Q"&amp;ROUNDUP(MONTH(Table1[[#This Row],[Order_Date]])/3,0)</f>
        <v>Q3</v>
      </c>
    </row>
    <row r="3511" spans="1:17" x14ac:dyDescent="0.25">
      <c r="A3511" t="s">
        <v>5308</v>
      </c>
      <c r="B3511" t="s">
        <v>950</v>
      </c>
      <c r="C3511" t="s">
        <v>3985</v>
      </c>
      <c r="D3511" t="s">
        <v>1158</v>
      </c>
      <c r="E3511" t="str">
        <f>_xlfn.XLOOKUP(Table1[[#This Row],[Product_ID]],[1]!Table1[Product_ID],[1]!Table1[Product_Name])</f>
        <v>Electronics Product 33</v>
      </c>
      <c r="F3511" t="str">
        <f>_xlfn.XLOOKUP(Table1[[#This Row],[Product_ID]],[1]!Table1[Product_ID],[1]!Table1[Category])</f>
        <v>Electronics</v>
      </c>
      <c r="G3511">
        <f>_xlfn.XLOOKUP(Table1[[#This Row],[Product_ID]],[1]!Table1[Product_ID],[1]!Table1[Unit_Price])</f>
        <v>11428</v>
      </c>
      <c r="H3511">
        <f>_xlfn.XLOOKUP(Table1[[#This Row],[Product_ID]],[1]!Table1[Product_ID],[1]!Table1[Cost])</f>
        <v>6856.8</v>
      </c>
      <c r="I3511">
        <v>1</v>
      </c>
      <c r="J3511">
        <v>15</v>
      </c>
      <c r="K3511">
        <f>Table1[[#This Row],[Quantity]]*Table1[[#This Row],[Unit_Price]]</f>
        <v>11428</v>
      </c>
      <c r="L3511">
        <f>Table1[[#This Row],[Quantity]]*Table1[[#This Row],[Cost]]</f>
        <v>6856.8</v>
      </c>
      <c r="M3511">
        <f>Table1[[#This Row],[Sales]]-Table1[[#This Row],[Total_Cost]]</f>
        <v>4571.2</v>
      </c>
      <c r="N3511" s="1">
        <f>Table1[[#This Row],[Profit]]/Table1[[#This Row],[Sales]]</f>
        <v>0.39999999999999997</v>
      </c>
      <c r="O3511" t="str">
        <f>TEXT(Table1[[#This Row],[Order_Date]],"mmmm")</f>
        <v>January</v>
      </c>
      <c r="P3511">
        <f>YEAR(Table1[[#This Row],[Order_Date]])</f>
        <v>2024</v>
      </c>
      <c r="Q3511" t="str">
        <f>"Q"&amp;ROUNDUP(MONTH(Table1[[#This Row],[Order_Date]])/3,0)</f>
        <v>Q1</v>
      </c>
    </row>
    <row r="3512" spans="1:17" x14ac:dyDescent="0.25">
      <c r="A3512" t="s">
        <v>5309</v>
      </c>
      <c r="B3512" t="s">
        <v>1821</v>
      </c>
      <c r="C3512" t="s">
        <v>4284</v>
      </c>
      <c r="D3512" t="s">
        <v>206</v>
      </c>
      <c r="E3512" t="str">
        <f>_xlfn.XLOOKUP(Table1[[#This Row],[Product_ID]],[1]!Table1[Product_ID],[1]!Table1[Product_Name])</f>
        <v>Electronics Product 30</v>
      </c>
      <c r="F3512" t="str">
        <f>_xlfn.XLOOKUP(Table1[[#This Row],[Product_ID]],[1]!Table1[Product_ID],[1]!Table1[Category])</f>
        <v>Electronics</v>
      </c>
      <c r="G3512">
        <f>_xlfn.XLOOKUP(Table1[[#This Row],[Product_ID]],[1]!Table1[Product_ID],[1]!Table1[Unit_Price])</f>
        <v>16441</v>
      </c>
      <c r="H3512">
        <f>_xlfn.XLOOKUP(Table1[[#This Row],[Product_ID]],[1]!Table1[Product_ID],[1]!Table1[Cost])</f>
        <v>8220.5</v>
      </c>
      <c r="I3512">
        <v>3</v>
      </c>
      <c r="J3512">
        <v>0</v>
      </c>
      <c r="K3512">
        <f>Table1[[#This Row],[Quantity]]*Table1[[#This Row],[Unit_Price]]</f>
        <v>49323</v>
      </c>
      <c r="L3512">
        <f>Table1[[#This Row],[Quantity]]*Table1[[#This Row],[Cost]]</f>
        <v>24661.5</v>
      </c>
      <c r="M3512">
        <f>Table1[[#This Row],[Sales]]-Table1[[#This Row],[Total_Cost]]</f>
        <v>24661.5</v>
      </c>
      <c r="N3512" s="1">
        <f>Table1[[#This Row],[Profit]]/Table1[[#This Row],[Sales]]</f>
        <v>0.5</v>
      </c>
      <c r="O3512" t="str">
        <f>TEXT(Table1[[#This Row],[Order_Date]],"mmmm")</f>
        <v>September</v>
      </c>
      <c r="P3512">
        <f>YEAR(Table1[[#This Row],[Order_Date]])</f>
        <v>2024</v>
      </c>
      <c r="Q3512" t="str">
        <f>"Q"&amp;ROUNDUP(MONTH(Table1[[#This Row],[Order_Date]])/3,0)</f>
        <v>Q3</v>
      </c>
    </row>
    <row r="3513" spans="1:17" x14ac:dyDescent="0.25">
      <c r="A3513" t="s">
        <v>5310</v>
      </c>
      <c r="B3513" t="s">
        <v>69</v>
      </c>
      <c r="C3513" t="s">
        <v>2214</v>
      </c>
      <c r="D3513" t="s">
        <v>753</v>
      </c>
      <c r="E3513" t="str">
        <f>_xlfn.XLOOKUP(Table1[[#This Row],[Product_ID]],[1]!Table1[Product_ID],[1]!Table1[Product_Name])</f>
        <v>Beauty Product 73</v>
      </c>
      <c r="F3513" t="str">
        <f>_xlfn.XLOOKUP(Table1[[#This Row],[Product_ID]],[1]!Table1[Product_ID],[1]!Table1[Category])</f>
        <v>Beauty</v>
      </c>
      <c r="G3513">
        <f>_xlfn.XLOOKUP(Table1[[#This Row],[Product_ID]],[1]!Table1[Product_ID],[1]!Table1[Unit_Price])</f>
        <v>626</v>
      </c>
      <c r="H3513">
        <f>_xlfn.XLOOKUP(Table1[[#This Row],[Product_ID]],[1]!Table1[Product_ID],[1]!Table1[Cost])</f>
        <v>438.2</v>
      </c>
      <c r="I3513">
        <v>5</v>
      </c>
      <c r="J3513">
        <v>5</v>
      </c>
      <c r="K3513">
        <f>Table1[[#This Row],[Quantity]]*Table1[[#This Row],[Unit_Price]]</f>
        <v>3130</v>
      </c>
      <c r="L3513">
        <f>Table1[[#This Row],[Quantity]]*Table1[[#This Row],[Cost]]</f>
        <v>2191</v>
      </c>
      <c r="M3513">
        <f>Table1[[#This Row],[Sales]]-Table1[[#This Row],[Total_Cost]]</f>
        <v>939</v>
      </c>
      <c r="N3513" s="1">
        <f>Table1[[#This Row],[Profit]]/Table1[[#This Row],[Sales]]</f>
        <v>0.3</v>
      </c>
      <c r="O3513" t="str">
        <f>TEXT(Table1[[#This Row],[Order_Date]],"mmmm")</f>
        <v>December</v>
      </c>
      <c r="P3513">
        <f>YEAR(Table1[[#This Row],[Order_Date]])</f>
        <v>2024</v>
      </c>
      <c r="Q3513" t="str">
        <f>"Q"&amp;ROUNDUP(MONTH(Table1[[#This Row],[Order_Date]])/3,0)</f>
        <v>Q4</v>
      </c>
    </row>
    <row r="3514" spans="1:17" x14ac:dyDescent="0.25">
      <c r="A3514" t="s">
        <v>5311</v>
      </c>
      <c r="B3514" t="s">
        <v>507</v>
      </c>
      <c r="C3514" t="s">
        <v>1945</v>
      </c>
      <c r="D3514" t="s">
        <v>100</v>
      </c>
      <c r="E3514" t="str">
        <f>_xlfn.XLOOKUP(Table1[[#This Row],[Product_ID]],[1]!Table1[Product_ID],[1]!Table1[Product_Name])</f>
        <v>Electronics Product 74</v>
      </c>
      <c r="F3514" t="str">
        <f>_xlfn.XLOOKUP(Table1[[#This Row],[Product_ID]],[1]!Table1[Product_ID],[1]!Table1[Category])</f>
        <v>Electronics</v>
      </c>
      <c r="G3514">
        <f>_xlfn.XLOOKUP(Table1[[#This Row],[Product_ID]],[1]!Table1[Product_ID],[1]!Table1[Unit_Price])</f>
        <v>20835</v>
      </c>
      <c r="H3514">
        <f>_xlfn.XLOOKUP(Table1[[#This Row],[Product_ID]],[1]!Table1[Product_ID],[1]!Table1[Cost])</f>
        <v>12501</v>
      </c>
      <c r="I3514">
        <v>2</v>
      </c>
      <c r="J3514">
        <v>20</v>
      </c>
      <c r="K3514">
        <f>Table1[[#This Row],[Quantity]]*Table1[[#This Row],[Unit_Price]]</f>
        <v>41670</v>
      </c>
      <c r="L3514">
        <f>Table1[[#This Row],[Quantity]]*Table1[[#This Row],[Cost]]</f>
        <v>25002</v>
      </c>
      <c r="M3514">
        <f>Table1[[#This Row],[Sales]]-Table1[[#This Row],[Total_Cost]]</f>
        <v>16668</v>
      </c>
      <c r="N3514" s="1">
        <f>Table1[[#This Row],[Profit]]/Table1[[#This Row],[Sales]]</f>
        <v>0.4</v>
      </c>
      <c r="O3514" t="str">
        <f>TEXT(Table1[[#This Row],[Order_Date]],"mmmm")</f>
        <v>August</v>
      </c>
      <c r="P3514">
        <f>YEAR(Table1[[#This Row],[Order_Date]])</f>
        <v>2024</v>
      </c>
      <c r="Q3514" t="str">
        <f>"Q"&amp;ROUNDUP(MONTH(Table1[[#This Row],[Order_Date]])/3,0)</f>
        <v>Q3</v>
      </c>
    </row>
    <row r="3515" spans="1:17" x14ac:dyDescent="0.25">
      <c r="A3515" t="s">
        <v>5312</v>
      </c>
      <c r="B3515" t="s">
        <v>1257</v>
      </c>
      <c r="C3515" t="s">
        <v>3445</v>
      </c>
      <c r="D3515" t="s">
        <v>1526</v>
      </c>
      <c r="E3515" t="str">
        <f>_xlfn.XLOOKUP(Table1[[#This Row],[Product_ID]],[1]!Table1[Product_ID],[1]!Table1[Product_Name])</f>
        <v>Electronics Product 6</v>
      </c>
      <c r="F3515" t="str">
        <f>_xlfn.XLOOKUP(Table1[[#This Row],[Product_ID]],[1]!Table1[Product_ID],[1]!Table1[Category])</f>
        <v>Electronics</v>
      </c>
      <c r="G3515">
        <f>_xlfn.XLOOKUP(Table1[[#This Row],[Product_ID]],[1]!Table1[Product_ID],[1]!Table1[Unit_Price])</f>
        <v>18855</v>
      </c>
      <c r="H3515">
        <f>_xlfn.XLOOKUP(Table1[[#This Row],[Product_ID]],[1]!Table1[Product_ID],[1]!Table1[Cost])</f>
        <v>9427.5</v>
      </c>
      <c r="I3515">
        <v>4</v>
      </c>
      <c r="J3515">
        <v>5</v>
      </c>
      <c r="K3515">
        <f>Table1[[#This Row],[Quantity]]*Table1[[#This Row],[Unit_Price]]</f>
        <v>75420</v>
      </c>
      <c r="L3515">
        <f>Table1[[#This Row],[Quantity]]*Table1[[#This Row],[Cost]]</f>
        <v>37710</v>
      </c>
      <c r="M3515">
        <f>Table1[[#This Row],[Sales]]-Table1[[#This Row],[Total_Cost]]</f>
        <v>37710</v>
      </c>
      <c r="N3515" s="1">
        <f>Table1[[#This Row],[Profit]]/Table1[[#This Row],[Sales]]</f>
        <v>0.5</v>
      </c>
      <c r="O3515" t="str">
        <f>TEXT(Table1[[#This Row],[Order_Date]],"mmmm")</f>
        <v>November</v>
      </c>
      <c r="P3515">
        <f>YEAR(Table1[[#This Row],[Order_Date]])</f>
        <v>2025</v>
      </c>
      <c r="Q3515" t="str">
        <f>"Q"&amp;ROUNDUP(MONTH(Table1[[#This Row],[Order_Date]])/3,0)</f>
        <v>Q4</v>
      </c>
    </row>
    <row r="3516" spans="1:17" x14ac:dyDescent="0.25">
      <c r="A3516" t="s">
        <v>5313</v>
      </c>
      <c r="B3516" t="s">
        <v>774</v>
      </c>
      <c r="C3516" t="s">
        <v>545</v>
      </c>
      <c r="D3516" t="s">
        <v>288</v>
      </c>
      <c r="E3516" t="str">
        <f>_xlfn.XLOOKUP(Table1[[#This Row],[Product_ID]],[1]!Table1[Product_ID],[1]!Table1[Product_Name])</f>
        <v>Clothing Product 81</v>
      </c>
      <c r="F3516" t="str">
        <f>_xlfn.XLOOKUP(Table1[[#This Row],[Product_ID]],[1]!Table1[Product_ID],[1]!Table1[Category])</f>
        <v>Clothing</v>
      </c>
      <c r="G3516">
        <f>_xlfn.XLOOKUP(Table1[[#This Row],[Product_ID]],[1]!Table1[Product_ID],[1]!Table1[Unit_Price])</f>
        <v>4046</v>
      </c>
      <c r="H3516">
        <f>_xlfn.XLOOKUP(Table1[[#This Row],[Product_ID]],[1]!Table1[Product_ID],[1]!Table1[Cost])</f>
        <v>2427.6</v>
      </c>
      <c r="I3516">
        <v>3</v>
      </c>
      <c r="J3516">
        <v>15</v>
      </c>
      <c r="K3516">
        <f>Table1[[#This Row],[Quantity]]*Table1[[#This Row],[Unit_Price]]</f>
        <v>12138</v>
      </c>
      <c r="L3516">
        <f>Table1[[#This Row],[Quantity]]*Table1[[#This Row],[Cost]]</f>
        <v>7282.7999999999993</v>
      </c>
      <c r="M3516">
        <f>Table1[[#This Row],[Sales]]-Table1[[#This Row],[Total_Cost]]</f>
        <v>4855.2000000000007</v>
      </c>
      <c r="N3516" s="1">
        <f>Table1[[#This Row],[Profit]]/Table1[[#This Row],[Sales]]</f>
        <v>0.40000000000000008</v>
      </c>
      <c r="O3516" t="str">
        <f>TEXT(Table1[[#This Row],[Order_Date]],"mmmm")</f>
        <v>February</v>
      </c>
      <c r="P3516">
        <f>YEAR(Table1[[#This Row],[Order_Date]])</f>
        <v>2025</v>
      </c>
      <c r="Q3516" t="str">
        <f>"Q"&amp;ROUNDUP(MONTH(Table1[[#This Row],[Order_Date]])/3,0)</f>
        <v>Q1</v>
      </c>
    </row>
    <row r="3517" spans="1:17" x14ac:dyDescent="0.25">
      <c r="A3517" t="s">
        <v>5314</v>
      </c>
      <c r="B3517" t="s">
        <v>1190</v>
      </c>
      <c r="C3517" t="s">
        <v>883</v>
      </c>
      <c r="D3517" t="s">
        <v>171</v>
      </c>
      <c r="E3517" t="str">
        <f>_xlfn.XLOOKUP(Table1[[#This Row],[Product_ID]],[1]!Table1[Product_ID],[1]!Table1[Product_Name])</f>
        <v>Clothing Product 27</v>
      </c>
      <c r="F3517" t="str">
        <f>_xlfn.XLOOKUP(Table1[[#This Row],[Product_ID]],[1]!Table1[Product_ID],[1]!Table1[Category])</f>
        <v>Clothing</v>
      </c>
      <c r="G3517">
        <f>_xlfn.XLOOKUP(Table1[[#This Row],[Product_ID]],[1]!Table1[Product_ID],[1]!Table1[Unit_Price])</f>
        <v>4969</v>
      </c>
      <c r="H3517">
        <f>_xlfn.XLOOKUP(Table1[[#This Row],[Product_ID]],[1]!Table1[Product_ID],[1]!Table1[Cost])</f>
        <v>2484.5</v>
      </c>
      <c r="I3517">
        <v>1</v>
      </c>
      <c r="J3517">
        <v>0</v>
      </c>
      <c r="K3517">
        <f>Table1[[#This Row],[Quantity]]*Table1[[#This Row],[Unit_Price]]</f>
        <v>4969</v>
      </c>
      <c r="L3517">
        <f>Table1[[#This Row],[Quantity]]*Table1[[#This Row],[Cost]]</f>
        <v>2484.5</v>
      </c>
      <c r="M3517">
        <f>Table1[[#This Row],[Sales]]-Table1[[#This Row],[Total_Cost]]</f>
        <v>2484.5</v>
      </c>
      <c r="N3517" s="1">
        <f>Table1[[#This Row],[Profit]]/Table1[[#This Row],[Sales]]</f>
        <v>0.5</v>
      </c>
      <c r="O3517" t="str">
        <f>TEXT(Table1[[#This Row],[Order_Date]],"mmmm")</f>
        <v>April</v>
      </c>
      <c r="P3517">
        <f>YEAR(Table1[[#This Row],[Order_Date]])</f>
        <v>2025</v>
      </c>
      <c r="Q3517" t="str">
        <f>"Q"&amp;ROUNDUP(MONTH(Table1[[#This Row],[Order_Date]])/3,0)</f>
        <v>Q2</v>
      </c>
    </row>
    <row r="3518" spans="1:17" x14ac:dyDescent="0.25">
      <c r="A3518" t="s">
        <v>5315</v>
      </c>
      <c r="B3518" t="s">
        <v>4591</v>
      </c>
      <c r="C3518" t="s">
        <v>2986</v>
      </c>
      <c r="D3518" t="s">
        <v>33</v>
      </c>
      <c r="E3518" t="str">
        <f>_xlfn.XLOOKUP(Table1[[#This Row],[Product_ID]],[1]!Table1[Product_ID],[1]!Table1[Product_Name])</f>
        <v>Sports Product 88</v>
      </c>
      <c r="F3518" t="str">
        <f>_xlfn.XLOOKUP(Table1[[#This Row],[Product_ID]],[1]!Table1[Product_ID],[1]!Table1[Category])</f>
        <v>Sports</v>
      </c>
      <c r="G3518">
        <f>_xlfn.XLOOKUP(Table1[[#This Row],[Product_ID]],[1]!Table1[Product_ID],[1]!Table1[Unit_Price])</f>
        <v>11542</v>
      </c>
      <c r="H3518">
        <f>_xlfn.XLOOKUP(Table1[[#This Row],[Product_ID]],[1]!Table1[Product_ID],[1]!Table1[Cost])</f>
        <v>6925.2</v>
      </c>
      <c r="I3518">
        <v>5</v>
      </c>
      <c r="J3518">
        <v>0</v>
      </c>
      <c r="K3518">
        <f>Table1[[#This Row],[Quantity]]*Table1[[#This Row],[Unit_Price]]</f>
        <v>57710</v>
      </c>
      <c r="L3518">
        <f>Table1[[#This Row],[Quantity]]*Table1[[#This Row],[Cost]]</f>
        <v>34626</v>
      </c>
      <c r="M3518">
        <f>Table1[[#This Row],[Sales]]-Table1[[#This Row],[Total_Cost]]</f>
        <v>23084</v>
      </c>
      <c r="N3518" s="1">
        <f>Table1[[#This Row],[Profit]]/Table1[[#This Row],[Sales]]</f>
        <v>0.4</v>
      </c>
      <c r="O3518" t="str">
        <f>TEXT(Table1[[#This Row],[Order_Date]],"mmmm")</f>
        <v>March</v>
      </c>
      <c r="P3518">
        <f>YEAR(Table1[[#This Row],[Order_Date]])</f>
        <v>2025</v>
      </c>
      <c r="Q3518" t="str">
        <f>"Q"&amp;ROUNDUP(MONTH(Table1[[#This Row],[Order_Date]])/3,0)</f>
        <v>Q1</v>
      </c>
    </row>
    <row r="3519" spans="1:17" x14ac:dyDescent="0.25">
      <c r="A3519" t="s">
        <v>5316</v>
      </c>
      <c r="B3519" t="s">
        <v>7</v>
      </c>
      <c r="C3519" t="s">
        <v>2252</v>
      </c>
      <c r="D3519" t="s">
        <v>604</v>
      </c>
      <c r="E3519" t="str">
        <f>_xlfn.XLOOKUP(Table1[[#This Row],[Product_ID]],[1]!Table1[Product_ID],[1]!Table1[Product_Name])</f>
        <v>Home &amp; Kitchen Product 39</v>
      </c>
      <c r="F3519" t="str">
        <f>_xlfn.XLOOKUP(Table1[[#This Row],[Product_ID]],[1]!Table1[Product_ID],[1]!Table1[Category])</f>
        <v>Home &amp; Kitchen</v>
      </c>
      <c r="G3519">
        <f>_xlfn.XLOOKUP(Table1[[#This Row],[Product_ID]],[1]!Table1[Product_ID],[1]!Table1[Unit_Price])</f>
        <v>9543</v>
      </c>
      <c r="H3519">
        <f>_xlfn.XLOOKUP(Table1[[#This Row],[Product_ID]],[1]!Table1[Product_ID],[1]!Table1[Cost])</f>
        <v>4771.5</v>
      </c>
      <c r="I3519">
        <v>5</v>
      </c>
      <c r="J3519">
        <v>15</v>
      </c>
      <c r="K3519">
        <f>Table1[[#This Row],[Quantity]]*Table1[[#This Row],[Unit_Price]]</f>
        <v>47715</v>
      </c>
      <c r="L3519">
        <f>Table1[[#This Row],[Quantity]]*Table1[[#This Row],[Cost]]</f>
        <v>23857.5</v>
      </c>
      <c r="M3519">
        <f>Table1[[#This Row],[Sales]]-Table1[[#This Row],[Total_Cost]]</f>
        <v>23857.5</v>
      </c>
      <c r="N3519" s="1">
        <f>Table1[[#This Row],[Profit]]/Table1[[#This Row],[Sales]]</f>
        <v>0.5</v>
      </c>
      <c r="O3519" t="str">
        <f>TEXT(Table1[[#This Row],[Order_Date]],"mmmm")</f>
        <v>May</v>
      </c>
      <c r="P3519">
        <f>YEAR(Table1[[#This Row],[Order_Date]])</f>
        <v>2024</v>
      </c>
      <c r="Q3519" t="str">
        <f>"Q"&amp;ROUNDUP(MONTH(Table1[[#This Row],[Order_Date]])/3,0)</f>
        <v>Q2</v>
      </c>
    </row>
    <row r="3520" spans="1:17" x14ac:dyDescent="0.25">
      <c r="A3520" t="s">
        <v>5317</v>
      </c>
      <c r="B3520" t="s">
        <v>1965</v>
      </c>
      <c r="C3520" t="s">
        <v>280</v>
      </c>
      <c r="D3520" t="s">
        <v>77</v>
      </c>
      <c r="E3520" t="str">
        <f>_xlfn.XLOOKUP(Table1[[#This Row],[Product_ID]],[1]!Table1[Product_ID],[1]!Table1[Product_Name])</f>
        <v>Sports Product 83</v>
      </c>
      <c r="F3520" t="str">
        <f>_xlfn.XLOOKUP(Table1[[#This Row],[Product_ID]],[1]!Table1[Product_ID],[1]!Table1[Category])</f>
        <v>Sports</v>
      </c>
      <c r="G3520">
        <f>_xlfn.XLOOKUP(Table1[[#This Row],[Product_ID]],[1]!Table1[Product_ID],[1]!Table1[Unit_Price])</f>
        <v>5842</v>
      </c>
      <c r="H3520">
        <f>_xlfn.XLOOKUP(Table1[[#This Row],[Product_ID]],[1]!Table1[Product_ID],[1]!Table1[Cost])</f>
        <v>3505.2</v>
      </c>
      <c r="I3520">
        <v>3</v>
      </c>
      <c r="J3520">
        <v>0</v>
      </c>
      <c r="K3520">
        <f>Table1[[#This Row],[Quantity]]*Table1[[#This Row],[Unit_Price]]</f>
        <v>17526</v>
      </c>
      <c r="L3520">
        <f>Table1[[#This Row],[Quantity]]*Table1[[#This Row],[Cost]]</f>
        <v>10515.599999999999</v>
      </c>
      <c r="M3520">
        <f>Table1[[#This Row],[Sales]]-Table1[[#This Row],[Total_Cost]]</f>
        <v>7010.4000000000015</v>
      </c>
      <c r="N3520" s="1">
        <f>Table1[[#This Row],[Profit]]/Table1[[#This Row],[Sales]]</f>
        <v>0.40000000000000008</v>
      </c>
      <c r="O3520" t="str">
        <f>TEXT(Table1[[#This Row],[Order_Date]],"mmmm")</f>
        <v>February</v>
      </c>
      <c r="P3520">
        <f>YEAR(Table1[[#This Row],[Order_Date]])</f>
        <v>2024</v>
      </c>
      <c r="Q3520" t="str">
        <f>"Q"&amp;ROUNDUP(MONTH(Table1[[#This Row],[Order_Date]])/3,0)</f>
        <v>Q1</v>
      </c>
    </row>
    <row r="3521" spans="1:17" x14ac:dyDescent="0.25">
      <c r="A3521" t="s">
        <v>5318</v>
      </c>
      <c r="B3521" t="s">
        <v>1860</v>
      </c>
      <c r="C3521" t="s">
        <v>2233</v>
      </c>
      <c r="D3521" t="s">
        <v>111</v>
      </c>
      <c r="E3521" t="str">
        <f>_xlfn.XLOOKUP(Table1[[#This Row],[Product_ID]],[1]!Table1[Product_ID],[1]!Table1[Product_Name])</f>
        <v>Sports Product 20</v>
      </c>
      <c r="F3521" t="str">
        <f>_xlfn.XLOOKUP(Table1[[#This Row],[Product_ID]],[1]!Table1[Product_ID],[1]!Table1[Category])</f>
        <v>Sports</v>
      </c>
      <c r="G3521">
        <f>_xlfn.XLOOKUP(Table1[[#This Row],[Product_ID]],[1]!Table1[Product_ID],[1]!Table1[Unit_Price])</f>
        <v>11647</v>
      </c>
      <c r="H3521">
        <f>_xlfn.XLOOKUP(Table1[[#This Row],[Product_ID]],[1]!Table1[Product_ID],[1]!Table1[Cost])</f>
        <v>8152.9</v>
      </c>
      <c r="I3521">
        <v>5</v>
      </c>
      <c r="J3521">
        <v>20</v>
      </c>
      <c r="K3521">
        <f>Table1[[#This Row],[Quantity]]*Table1[[#This Row],[Unit_Price]]</f>
        <v>58235</v>
      </c>
      <c r="L3521">
        <f>Table1[[#This Row],[Quantity]]*Table1[[#This Row],[Cost]]</f>
        <v>40764.5</v>
      </c>
      <c r="M3521">
        <f>Table1[[#This Row],[Sales]]-Table1[[#This Row],[Total_Cost]]</f>
        <v>17470.5</v>
      </c>
      <c r="N3521" s="1">
        <f>Table1[[#This Row],[Profit]]/Table1[[#This Row],[Sales]]</f>
        <v>0.3</v>
      </c>
      <c r="O3521" t="str">
        <f>TEXT(Table1[[#This Row],[Order_Date]],"mmmm")</f>
        <v>February</v>
      </c>
      <c r="P3521">
        <f>YEAR(Table1[[#This Row],[Order_Date]])</f>
        <v>2025</v>
      </c>
      <c r="Q3521" t="str">
        <f>"Q"&amp;ROUNDUP(MONTH(Table1[[#This Row],[Order_Date]])/3,0)</f>
        <v>Q1</v>
      </c>
    </row>
    <row r="3522" spans="1:17" x14ac:dyDescent="0.25">
      <c r="A3522" t="s">
        <v>5319</v>
      </c>
      <c r="B3522" t="s">
        <v>1028</v>
      </c>
      <c r="C3522" t="s">
        <v>3724</v>
      </c>
      <c r="D3522" t="s">
        <v>842</v>
      </c>
      <c r="E3522" t="str">
        <f>_xlfn.XLOOKUP(Table1[[#This Row],[Product_ID]],[1]!Table1[Product_ID],[1]!Table1[Product_Name])</f>
        <v>Sports Product 35</v>
      </c>
      <c r="F3522" t="str">
        <f>_xlfn.XLOOKUP(Table1[[#This Row],[Product_ID]],[1]!Table1[Product_ID],[1]!Table1[Category])</f>
        <v>Sports</v>
      </c>
      <c r="G3522">
        <f>_xlfn.XLOOKUP(Table1[[#This Row],[Product_ID]],[1]!Table1[Product_ID],[1]!Table1[Unit_Price])</f>
        <v>3185</v>
      </c>
      <c r="H3522">
        <f>_xlfn.XLOOKUP(Table1[[#This Row],[Product_ID]],[1]!Table1[Product_ID],[1]!Table1[Cost])</f>
        <v>1592.5</v>
      </c>
      <c r="I3522">
        <v>4</v>
      </c>
      <c r="J3522">
        <v>15</v>
      </c>
      <c r="K3522">
        <f>Table1[[#This Row],[Quantity]]*Table1[[#This Row],[Unit_Price]]</f>
        <v>12740</v>
      </c>
      <c r="L3522">
        <f>Table1[[#This Row],[Quantity]]*Table1[[#This Row],[Cost]]</f>
        <v>6370</v>
      </c>
      <c r="M3522">
        <f>Table1[[#This Row],[Sales]]-Table1[[#This Row],[Total_Cost]]</f>
        <v>6370</v>
      </c>
      <c r="N3522" s="1">
        <f>Table1[[#This Row],[Profit]]/Table1[[#This Row],[Sales]]</f>
        <v>0.5</v>
      </c>
      <c r="O3522" t="str">
        <f>TEXT(Table1[[#This Row],[Order_Date]],"mmmm")</f>
        <v>December</v>
      </c>
      <c r="P3522">
        <f>YEAR(Table1[[#This Row],[Order_Date]])</f>
        <v>2024</v>
      </c>
      <c r="Q3522" t="str">
        <f>"Q"&amp;ROUNDUP(MONTH(Table1[[#This Row],[Order_Date]])/3,0)</f>
        <v>Q4</v>
      </c>
    </row>
    <row r="3523" spans="1:17" x14ac:dyDescent="0.25">
      <c r="A3523" t="s">
        <v>5320</v>
      </c>
      <c r="B3523" t="s">
        <v>47</v>
      </c>
      <c r="C3523" t="s">
        <v>1637</v>
      </c>
      <c r="D3523" t="s">
        <v>59</v>
      </c>
      <c r="E3523" t="str">
        <f>_xlfn.XLOOKUP(Table1[[#This Row],[Product_ID]],[1]!Table1[Product_ID],[1]!Table1[Product_Name])</f>
        <v>Sports Product 23</v>
      </c>
      <c r="F3523" t="str">
        <f>_xlfn.XLOOKUP(Table1[[#This Row],[Product_ID]],[1]!Table1[Product_ID],[1]!Table1[Category])</f>
        <v>Sports</v>
      </c>
      <c r="G3523">
        <f>_xlfn.XLOOKUP(Table1[[#This Row],[Product_ID]],[1]!Table1[Product_ID],[1]!Table1[Unit_Price])</f>
        <v>4437</v>
      </c>
      <c r="H3523">
        <f>_xlfn.XLOOKUP(Table1[[#This Row],[Product_ID]],[1]!Table1[Product_ID],[1]!Table1[Cost])</f>
        <v>2662.2</v>
      </c>
      <c r="I3523">
        <v>1</v>
      </c>
      <c r="J3523">
        <v>20</v>
      </c>
      <c r="K3523">
        <f>Table1[[#This Row],[Quantity]]*Table1[[#This Row],[Unit_Price]]</f>
        <v>4437</v>
      </c>
      <c r="L3523">
        <f>Table1[[#This Row],[Quantity]]*Table1[[#This Row],[Cost]]</f>
        <v>2662.2</v>
      </c>
      <c r="M3523">
        <f>Table1[[#This Row],[Sales]]-Table1[[#This Row],[Total_Cost]]</f>
        <v>1774.8000000000002</v>
      </c>
      <c r="N3523" s="1">
        <f>Table1[[#This Row],[Profit]]/Table1[[#This Row],[Sales]]</f>
        <v>0.4</v>
      </c>
      <c r="O3523" t="str">
        <f>TEXT(Table1[[#This Row],[Order_Date]],"mmmm")</f>
        <v>September</v>
      </c>
      <c r="P3523">
        <f>YEAR(Table1[[#This Row],[Order_Date]])</f>
        <v>2025</v>
      </c>
      <c r="Q3523" t="str">
        <f>"Q"&amp;ROUNDUP(MONTH(Table1[[#This Row],[Order_Date]])/3,0)</f>
        <v>Q3</v>
      </c>
    </row>
    <row r="3524" spans="1:17" x14ac:dyDescent="0.25">
      <c r="A3524" t="s">
        <v>5321</v>
      </c>
      <c r="B3524" t="s">
        <v>2152</v>
      </c>
      <c r="C3524" t="s">
        <v>3179</v>
      </c>
      <c r="D3524" t="s">
        <v>25</v>
      </c>
      <c r="E3524" t="str">
        <f>_xlfn.XLOOKUP(Table1[[#This Row],[Product_ID]],[1]!Table1[Product_ID],[1]!Table1[Product_Name])</f>
        <v>Sports Product 7</v>
      </c>
      <c r="F3524" t="str">
        <f>_xlfn.XLOOKUP(Table1[[#This Row],[Product_ID]],[1]!Table1[Product_ID],[1]!Table1[Category])</f>
        <v>Sports</v>
      </c>
      <c r="G3524">
        <f>_xlfn.XLOOKUP(Table1[[#This Row],[Product_ID]],[1]!Table1[Product_ID],[1]!Table1[Unit_Price])</f>
        <v>5469</v>
      </c>
      <c r="H3524">
        <f>_xlfn.XLOOKUP(Table1[[#This Row],[Product_ID]],[1]!Table1[Product_ID],[1]!Table1[Cost])</f>
        <v>3281.4</v>
      </c>
      <c r="I3524">
        <v>3</v>
      </c>
      <c r="J3524">
        <v>5</v>
      </c>
      <c r="K3524">
        <f>Table1[[#This Row],[Quantity]]*Table1[[#This Row],[Unit_Price]]</f>
        <v>16407</v>
      </c>
      <c r="L3524">
        <f>Table1[[#This Row],[Quantity]]*Table1[[#This Row],[Cost]]</f>
        <v>9844.2000000000007</v>
      </c>
      <c r="M3524">
        <f>Table1[[#This Row],[Sales]]-Table1[[#This Row],[Total_Cost]]</f>
        <v>6562.7999999999993</v>
      </c>
      <c r="N3524" s="1">
        <f>Table1[[#This Row],[Profit]]/Table1[[#This Row],[Sales]]</f>
        <v>0.39999999999999997</v>
      </c>
      <c r="O3524" t="str">
        <f>TEXT(Table1[[#This Row],[Order_Date]],"mmmm")</f>
        <v>September</v>
      </c>
      <c r="P3524">
        <f>YEAR(Table1[[#This Row],[Order_Date]])</f>
        <v>2025</v>
      </c>
      <c r="Q3524" t="str">
        <f>"Q"&amp;ROUNDUP(MONTH(Table1[[#This Row],[Order_Date]])/3,0)</f>
        <v>Q3</v>
      </c>
    </row>
    <row r="3525" spans="1:17" x14ac:dyDescent="0.25">
      <c r="A3525" t="s">
        <v>5322</v>
      </c>
      <c r="B3525" t="s">
        <v>2438</v>
      </c>
      <c r="C3525" t="s">
        <v>5323</v>
      </c>
      <c r="D3525" t="s">
        <v>855</v>
      </c>
      <c r="E3525" t="str">
        <f>_xlfn.XLOOKUP(Table1[[#This Row],[Product_ID]],[1]!Table1[Product_ID],[1]!Table1[Product_Name])</f>
        <v>Sports Product 62</v>
      </c>
      <c r="F3525" t="str">
        <f>_xlfn.XLOOKUP(Table1[[#This Row],[Product_ID]],[1]!Table1[Product_ID],[1]!Table1[Category])</f>
        <v>Sports</v>
      </c>
      <c r="G3525">
        <f>_xlfn.XLOOKUP(Table1[[#This Row],[Product_ID]],[1]!Table1[Product_ID],[1]!Table1[Unit_Price])</f>
        <v>2777</v>
      </c>
      <c r="H3525">
        <f>_xlfn.XLOOKUP(Table1[[#This Row],[Product_ID]],[1]!Table1[Product_ID],[1]!Table1[Cost])</f>
        <v>1943.9</v>
      </c>
      <c r="I3525">
        <v>1</v>
      </c>
      <c r="J3525">
        <v>20</v>
      </c>
      <c r="K3525">
        <f>Table1[[#This Row],[Quantity]]*Table1[[#This Row],[Unit_Price]]</f>
        <v>2777</v>
      </c>
      <c r="L3525">
        <f>Table1[[#This Row],[Quantity]]*Table1[[#This Row],[Cost]]</f>
        <v>1943.9</v>
      </c>
      <c r="M3525">
        <f>Table1[[#This Row],[Sales]]-Table1[[#This Row],[Total_Cost]]</f>
        <v>833.09999999999991</v>
      </c>
      <c r="N3525" s="1">
        <f>Table1[[#This Row],[Profit]]/Table1[[#This Row],[Sales]]</f>
        <v>0.3</v>
      </c>
      <c r="O3525" t="str">
        <f>TEXT(Table1[[#This Row],[Order_Date]],"mmmm")</f>
        <v>February</v>
      </c>
      <c r="P3525">
        <f>YEAR(Table1[[#This Row],[Order_Date]])</f>
        <v>2024</v>
      </c>
      <c r="Q3525" t="str">
        <f>"Q"&amp;ROUNDUP(MONTH(Table1[[#This Row],[Order_Date]])/3,0)</f>
        <v>Q1</v>
      </c>
    </row>
    <row r="3526" spans="1:17" x14ac:dyDescent="0.25">
      <c r="A3526" t="s">
        <v>5324</v>
      </c>
      <c r="B3526" t="s">
        <v>218</v>
      </c>
      <c r="C3526" t="s">
        <v>2373</v>
      </c>
      <c r="D3526" t="s">
        <v>570</v>
      </c>
      <c r="E3526" t="str">
        <f>_xlfn.XLOOKUP(Table1[[#This Row],[Product_ID]],[1]!Table1[Product_ID],[1]!Table1[Product_Name])</f>
        <v>Electronics Product 87</v>
      </c>
      <c r="F3526" t="str">
        <f>_xlfn.XLOOKUP(Table1[[#This Row],[Product_ID]],[1]!Table1[Product_ID],[1]!Table1[Category])</f>
        <v>Electronics</v>
      </c>
      <c r="G3526">
        <f>_xlfn.XLOOKUP(Table1[[#This Row],[Product_ID]],[1]!Table1[Product_ID],[1]!Table1[Unit_Price])</f>
        <v>25216</v>
      </c>
      <c r="H3526">
        <f>_xlfn.XLOOKUP(Table1[[#This Row],[Product_ID]],[1]!Table1[Product_ID],[1]!Table1[Cost])</f>
        <v>17651.2</v>
      </c>
      <c r="I3526">
        <v>5</v>
      </c>
      <c r="J3526">
        <v>0</v>
      </c>
      <c r="K3526">
        <f>Table1[[#This Row],[Quantity]]*Table1[[#This Row],[Unit_Price]]</f>
        <v>126080</v>
      </c>
      <c r="L3526">
        <f>Table1[[#This Row],[Quantity]]*Table1[[#This Row],[Cost]]</f>
        <v>88256</v>
      </c>
      <c r="M3526">
        <f>Table1[[#This Row],[Sales]]-Table1[[#This Row],[Total_Cost]]</f>
        <v>37824</v>
      </c>
      <c r="N3526" s="1">
        <f>Table1[[#This Row],[Profit]]/Table1[[#This Row],[Sales]]</f>
        <v>0.3</v>
      </c>
      <c r="O3526" t="str">
        <f>TEXT(Table1[[#This Row],[Order_Date]],"mmmm")</f>
        <v>November</v>
      </c>
      <c r="P3526">
        <f>YEAR(Table1[[#This Row],[Order_Date]])</f>
        <v>2024</v>
      </c>
      <c r="Q3526" t="str">
        <f>"Q"&amp;ROUNDUP(MONTH(Table1[[#This Row],[Order_Date]])/3,0)</f>
        <v>Q4</v>
      </c>
    </row>
    <row r="3527" spans="1:17" x14ac:dyDescent="0.25">
      <c r="A3527" t="s">
        <v>5325</v>
      </c>
      <c r="B3527" t="s">
        <v>3001</v>
      </c>
      <c r="C3527" t="s">
        <v>703</v>
      </c>
      <c r="D3527" t="s">
        <v>753</v>
      </c>
      <c r="E3527" t="str">
        <f>_xlfn.XLOOKUP(Table1[[#This Row],[Product_ID]],[1]!Table1[Product_ID],[1]!Table1[Product_Name])</f>
        <v>Beauty Product 73</v>
      </c>
      <c r="F3527" t="str">
        <f>_xlfn.XLOOKUP(Table1[[#This Row],[Product_ID]],[1]!Table1[Product_ID],[1]!Table1[Category])</f>
        <v>Beauty</v>
      </c>
      <c r="G3527">
        <f>_xlfn.XLOOKUP(Table1[[#This Row],[Product_ID]],[1]!Table1[Product_ID],[1]!Table1[Unit_Price])</f>
        <v>626</v>
      </c>
      <c r="H3527">
        <f>_xlfn.XLOOKUP(Table1[[#This Row],[Product_ID]],[1]!Table1[Product_ID],[1]!Table1[Cost])</f>
        <v>438.2</v>
      </c>
      <c r="I3527">
        <v>2</v>
      </c>
      <c r="J3527">
        <v>5</v>
      </c>
      <c r="K3527">
        <f>Table1[[#This Row],[Quantity]]*Table1[[#This Row],[Unit_Price]]</f>
        <v>1252</v>
      </c>
      <c r="L3527">
        <f>Table1[[#This Row],[Quantity]]*Table1[[#This Row],[Cost]]</f>
        <v>876.4</v>
      </c>
      <c r="M3527">
        <f>Table1[[#This Row],[Sales]]-Table1[[#This Row],[Total_Cost]]</f>
        <v>375.6</v>
      </c>
      <c r="N3527" s="1">
        <f>Table1[[#This Row],[Profit]]/Table1[[#This Row],[Sales]]</f>
        <v>0.30000000000000004</v>
      </c>
      <c r="O3527" t="str">
        <f>TEXT(Table1[[#This Row],[Order_Date]],"mmmm")</f>
        <v>October</v>
      </c>
      <c r="P3527">
        <f>YEAR(Table1[[#This Row],[Order_Date]])</f>
        <v>2024</v>
      </c>
      <c r="Q3527" t="str">
        <f>"Q"&amp;ROUNDUP(MONTH(Table1[[#This Row],[Order_Date]])/3,0)</f>
        <v>Q4</v>
      </c>
    </row>
    <row r="3528" spans="1:17" x14ac:dyDescent="0.25">
      <c r="A3528" t="s">
        <v>5326</v>
      </c>
      <c r="B3528" t="s">
        <v>653</v>
      </c>
      <c r="C3528" t="s">
        <v>1559</v>
      </c>
      <c r="D3528" t="s">
        <v>327</v>
      </c>
      <c r="E3528" t="str">
        <f>_xlfn.XLOOKUP(Table1[[#This Row],[Product_ID]],[1]!Table1[Product_ID],[1]!Table1[Product_Name])</f>
        <v>Electronics Product 55</v>
      </c>
      <c r="F3528" t="str">
        <f>_xlfn.XLOOKUP(Table1[[#This Row],[Product_ID]],[1]!Table1[Product_ID],[1]!Table1[Category])</f>
        <v>Electronics</v>
      </c>
      <c r="G3528">
        <f>_xlfn.XLOOKUP(Table1[[#This Row],[Product_ID]],[1]!Table1[Product_ID],[1]!Table1[Unit_Price])</f>
        <v>6621</v>
      </c>
      <c r="H3528">
        <f>_xlfn.XLOOKUP(Table1[[#This Row],[Product_ID]],[1]!Table1[Product_ID],[1]!Table1[Cost])</f>
        <v>3972.6</v>
      </c>
      <c r="I3528">
        <v>4</v>
      </c>
      <c r="J3528">
        <v>15</v>
      </c>
      <c r="K3528">
        <f>Table1[[#This Row],[Quantity]]*Table1[[#This Row],[Unit_Price]]</f>
        <v>26484</v>
      </c>
      <c r="L3528">
        <f>Table1[[#This Row],[Quantity]]*Table1[[#This Row],[Cost]]</f>
        <v>15890.4</v>
      </c>
      <c r="M3528">
        <f>Table1[[#This Row],[Sales]]-Table1[[#This Row],[Total_Cost]]</f>
        <v>10593.6</v>
      </c>
      <c r="N3528" s="1">
        <f>Table1[[#This Row],[Profit]]/Table1[[#This Row],[Sales]]</f>
        <v>0.4</v>
      </c>
      <c r="O3528" t="str">
        <f>TEXT(Table1[[#This Row],[Order_Date]],"mmmm")</f>
        <v>March</v>
      </c>
      <c r="P3528">
        <f>YEAR(Table1[[#This Row],[Order_Date]])</f>
        <v>2025</v>
      </c>
      <c r="Q3528" t="str">
        <f>"Q"&amp;ROUNDUP(MONTH(Table1[[#This Row],[Order_Date]])/3,0)</f>
        <v>Q1</v>
      </c>
    </row>
    <row r="3529" spans="1:17" x14ac:dyDescent="0.25">
      <c r="A3529" t="s">
        <v>5327</v>
      </c>
      <c r="B3529" t="s">
        <v>1364</v>
      </c>
      <c r="C3529" t="s">
        <v>1711</v>
      </c>
      <c r="D3529" t="s">
        <v>1158</v>
      </c>
      <c r="E3529" t="str">
        <f>_xlfn.XLOOKUP(Table1[[#This Row],[Product_ID]],[1]!Table1[Product_ID],[1]!Table1[Product_Name])</f>
        <v>Electronics Product 33</v>
      </c>
      <c r="F3529" t="str">
        <f>_xlfn.XLOOKUP(Table1[[#This Row],[Product_ID]],[1]!Table1[Product_ID],[1]!Table1[Category])</f>
        <v>Electronics</v>
      </c>
      <c r="G3529">
        <f>_xlfn.XLOOKUP(Table1[[#This Row],[Product_ID]],[1]!Table1[Product_ID],[1]!Table1[Unit_Price])</f>
        <v>11428</v>
      </c>
      <c r="H3529">
        <f>_xlfn.XLOOKUP(Table1[[#This Row],[Product_ID]],[1]!Table1[Product_ID],[1]!Table1[Cost])</f>
        <v>6856.8</v>
      </c>
      <c r="I3529">
        <v>3</v>
      </c>
      <c r="J3529">
        <v>10</v>
      </c>
      <c r="K3529">
        <f>Table1[[#This Row],[Quantity]]*Table1[[#This Row],[Unit_Price]]</f>
        <v>34284</v>
      </c>
      <c r="L3529">
        <f>Table1[[#This Row],[Quantity]]*Table1[[#This Row],[Cost]]</f>
        <v>20570.400000000001</v>
      </c>
      <c r="M3529">
        <f>Table1[[#This Row],[Sales]]-Table1[[#This Row],[Total_Cost]]</f>
        <v>13713.599999999999</v>
      </c>
      <c r="N3529" s="1">
        <f>Table1[[#This Row],[Profit]]/Table1[[#This Row],[Sales]]</f>
        <v>0.39999999999999997</v>
      </c>
      <c r="O3529" t="str">
        <f>TEXT(Table1[[#This Row],[Order_Date]],"mmmm")</f>
        <v>September</v>
      </c>
      <c r="P3529">
        <f>YEAR(Table1[[#This Row],[Order_Date]])</f>
        <v>2025</v>
      </c>
      <c r="Q3529" t="str">
        <f>"Q"&amp;ROUNDUP(MONTH(Table1[[#This Row],[Order_Date]])/3,0)</f>
        <v>Q3</v>
      </c>
    </row>
    <row r="3530" spans="1:17" x14ac:dyDescent="0.25">
      <c r="A3530" t="s">
        <v>5328</v>
      </c>
      <c r="B3530" t="s">
        <v>2677</v>
      </c>
      <c r="C3530" t="s">
        <v>1143</v>
      </c>
      <c r="D3530" t="s">
        <v>131</v>
      </c>
      <c r="E3530" t="str">
        <f>_xlfn.XLOOKUP(Table1[[#This Row],[Product_ID]],[1]!Table1[Product_ID],[1]!Table1[Product_Name])</f>
        <v>Sports Product 50</v>
      </c>
      <c r="F3530" t="str">
        <f>_xlfn.XLOOKUP(Table1[[#This Row],[Product_ID]],[1]!Table1[Product_ID],[1]!Table1[Category])</f>
        <v>Sports</v>
      </c>
      <c r="G3530">
        <f>_xlfn.XLOOKUP(Table1[[#This Row],[Product_ID]],[1]!Table1[Product_ID],[1]!Table1[Unit_Price])</f>
        <v>10475</v>
      </c>
      <c r="H3530">
        <f>_xlfn.XLOOKUP(Table1[[#This Row],[Product_ID]],[1]!Table1[Product_ID],[1]!Table1[Cost])</f>
        <v>7332.5</v>
      </c>
      <c r="I3530">
        <v>1</v>
      </c>
      <c r="J3530">
        <v>5</v>
      </c>
      <c r="K3530">
        <f>Table1[[#This Row],[Quantity]]*Table1[[#This Row],[Unit_Price]]</f>
        <v>10475</v>
      </c>
      <c r="L3530">
        <f>Table1[[#This Row],[Quantity]]*Table1[[#This Row],[Cost]]</f>
        <v>7332.5</v>
      </c>
      <c r="M3530">
        <f>Table1[[#This Row],[Sales]]-Table1[[#This Row],[Total_Cost]]</f>
        <v>3142.5</v>
      </c>
      <c r="N3530" s="1">
        <f>Table1[[#This Row],[Profit]]/Table1[[#This Row],[Sales]]</f>
        <v>0.3</v>
      </c>
      <c r="O3530" t="str">
        <f>TEXT(Table1[[#This Row],[Order_Date]],"mmmm")</f>
        <v>February</v>
      </c>
      <c r="P3530">
        <f>YEAR(Table1[[#This Row],[Order_Date]])</f>
        <v>2024</v>
      </c>
      <c r="Q3530" t="str">
        <f>"Q"&amp;ROUNDUP(MONTH(Table1[[#This Row],[Order_Date]])/3,0)</f>
        <v>Q1</v>
      </c>
    </row>
    <row r="3531" spans="1:17" x14ac:dyDescent="0.25">
      <c r="A3531" t="s">
        <v>5329</v>
      </c>
      <c r="B3531" t="s">
        <v>2478</v>
      </c>
      <c r="C3531" t="s">
        <v>2797</v>
      </c>
      <c r="D3531" t="s">
        <v>444</v>
      </c>
      <c r="E3531" t="str">
        <f>_xlfn.XLOOKUP(Table1[[#This Row],[Product_ID]],[1]!Table1[Product_ID],[1]!Table1[Product_Name])</f>
        <v>Sports Product 14</v>
      </c>
      <c r="F3531" t="str">
        <f>_xlfn.XLOOKUP(Table1[[#This Row],[Product_ID]],[1]!Table1[Product_ID],[1]!Table1[Category])</f>
        <v>Sports</v>
      </c>
      <c r="G3531">
        <f>_xlfn.XLOOKUP(Table1[[#This Row],[Product_ID]],[1]!Table1[Product_ID],[1]!Table1[Unit_Price])</f>
        <v>9565</v>
      </c>
      <c r="H3531">
        <f>_xlfn.XLOOKUP(Table1[[#This Row],[Product_ID]],[1]!Table1[Product_ID],[1]!Table1[Cost])</f>
        <v>6695.5</v>
      </c>
      <c r="I3531">
        <v>4</v>
      </c>
      <c r="J3531">
        <v>20</v>
      </c>
      <c r="K3531">
        <f>Table1[[#This Row],[Quantity]]*Table1[[#This Row],[Unit_Price]]</f>
        <v>38260</v>
      </c>
      <c r="L3531">
        <f>Table1[[#This Row],[Quantity]]*Table1[[#This Row],[Cost]]</f>
        <v>26782</v>
      </c>
      <c r="M3531">
        <f>Table1[[#This Row],[Sales]]-Table1[[#This Row],[Total_Cost]]</f>
        <v>11478</v>
      </c>
      <c r="N3531" s="1">
        <f>Table1[[#This Row],[Profit]]/Table1[[#This Row],[Sales]]</f>
        <v>0.3</v>
      </c>
      <c r="O3531" t="str">
        <f>TEXT(Table1[[#This Row],[Order_Date]],"mmmm")</f>
        <v>September</v>
      </c>
      <c r="P3531">
        <f>YEAR(Table1[[#This Row],[Order_Date]])</f>
        <v>2024</v>
      </c>
      <c r="Q3531" t="str">
        <f>"Q"&amp;ROUNDUP(MONTH(Table1[[#This Row],[Order_Date]])/3,0)</f>
        <v>Q3</v>
      </c>
    </row>
    <row r="3532" spans="1:17" x14ac:dyDescent="0.25">
      <c r="A3532" t="s">
        <v>5330</v>
      </c>
      <c r="B3532" t="s">
        <v>1074</v>
      </c>
      <c r="C3532" t="s">
        <v>473</v>
      </c>
      <c r="D3532" t="s">
        <v>153</v>
      </c>
      <c r="E3532" t="str">
        <f>_xlfn.XLOOKUP(Table1[[#This Row],[Product_ID]],[1]!Table1[Product_ID],[1]!Table1[Product_Name])</f>
        <v>Beauty Product 98</v>
      </c>
      <c r="F3532" t="str">
        <f>_xlfn.XLOOKUP(Table1[[#This Row],[Product_ID]],[1]!Table1[Product_ID],[1]!Table1[Category])</f>
        <v>Beauty</v>
      </c>
      <c r="G3532">
        <f>_xlfn.XLOOKUP(Table1[[#This Row],[Product_ID]],[1]!Table1[Product_ID],[1]!Table1[Unit_Price])</f>
        <v>1661</v>
      </c>
      <c r="H3532">
        <f>_xlfn.XLOOKUP(Table1[[#This Row],[Product_ID]],[1]!Table1[Product_ID],[1]!Table1[Cost])</f>
        <v>830.5</v>
      </c>
      <c r="I3532">
        <v>5</v>
      </c>
      <c r="J3532">
        <v>0</v>
      </c>
      <c r="K3532">
        <f>Table1[[#This Row],[Quantity]]*Table1[[#This Row],[Unit_Price]]</f>
        <v>8305</v>
      </c>
      <c r="L3532">
        <f>Table1[[#This Row],[Quantity]]*Table1[[#This Row],[Cost]]</f>
        <v>4152.5</v>
      </c>
      <c r="M3532">
        <f>Table1[[#This Row],[Sales]]-Table1[[#This Row],[Total_Cost]]</f>
        <v>4152.5</v>
      </c>
      <c r="N3532" s="1">
        <f>Table1[[#This Row],[Profit]]/Table1[[#This Row],[Sales]]</f>
        <v>0.5</v>
      </c>
      <c r="O3532" t="str">
        <f>TEXT(Table1[[#This Row],[Order_Date]],"mmmm")</f>
        <v>May</v>
      </c>
      <c r="P3532">
        <f>YEAR(Table1[[#This Row],[Order_Date]])</f>
        <v>2024</v>
      </c>
      <c r="Q3532" t="str">
        <f>"Q"&amp;ROUNDUP(MONTH(Table1[[#This Row],[Order_Date]])/3,0)</f>
        <v>Q2</v>
      </c>
    </row>
    <row r="3533" spans="1:17" x14ac:dyDescent="0.25">
      <c r="A3533" t="s">
        <v>5331</v>
      </c>
      <c r="B3533" t="s">
        <v>943</v>
      </c>
      <c r="C3533" t="s">
        <v>2881</v>
      </c>
      <c r="D3533" t="s">
        <v>111</v>
      </c>
      <c r="E3533" t="str">
        <f>_xlfn.XLOOKUP(Table1[[#This Row],[Product_ID]],[1]!Table1[Product_ID],[1]!Table1[Product_Name])</f>
        <v>Sports Product 20</v>
      </c>
      <c r="F3533" t="str">
        <f>_xlfn.XLOOKUP(Table1[[#This Row],[Product_ID]],[1]!Table1[Product_ID],[1]!Table1[Category])</f>
        <v>Sports</v>
      </c>
      <c r="G3533">
        <f>_xlfn.XLOOKUP(Table1[[#This Row],[Product_ID]],[1]!Table1[Product_ID],[1]!Table1[Unit_Price])</f>
        <v>11647</v>
      </c>
      <c r="H3533">
        <f>_xlfn.XLOOKUP(Table1[[#This Row],[Product_ID]],[1]!Table1[Product_ID],[1]!Table1[Cost])</f>
        <v>8152.9</v>
      </c>
      <c r="I3533">
        <v>1</v>
      </c>
      <c r="J3533">
        <v>10</v>
      </c>
      <c r="K3533">
        <f>Table1[[#This Row],[Quantity]]*Table1[[#This Row],[Unit_Price]]</f>
        <v>11647</v>
      </c>
      <c r="L3533">
        <f>Table1[[#This Row],[Quantity]]*Table1[[#This Row],[Cost]]</f>
        <v>8152.9</v>
      </c>
      <c r="M3533">
        <f>Table1[[#This Row],[Sales]]-Table1[[#This Row],[Total_Cost]]</f>
        <v>3494.1000000000004</v>
      </c>
      <c r="N3533" s="1">
        <f>Table1[[#This Row],[Profit]]/Table1[[#This Row],[Sales]]</f>
        <v>0.30000000000000004</v>
      </c>
      <c r="O3533" t="str">
        <f>TEXT(Table1[[#This Row],[Order_Date]],"mmmm")</f>
        <v>June</v>
      </c>
      <c r="P3533">
        <f>YEAR(Table1[[#This Row],[Order_Date]])</f>
        <v>2025</v>
      </c>
      <c r="Q3533" t="str">
        <f>"Q"&amp;ROUNDUP(MONTH(Table1[[#This Row],[Order_Date]])/3,0)</f>
        <v>Q2</v>
      </c>
    </row>
    <row r="3534" spans="1:17" x14ac:dyDescent="0.25">
      <c r="A3534" t="s">
        <v>5332</v>
      </c>
      <c r="B3534" t="s">
        <v>7</v>
      </c>
      <c r="C3534" t="s">
        <v>5076</v>
      </c>
      <c r="D3534" t="s">
        <v>585</v>
      </c>
      <c r="E3534" t="str">
        <f>_xlfn.XLOOKUP(Table1[[#This Row],[Product_ID]],[1]!Table1[Product_ID],[1]!Table1[Product_Name])</f>
        <v>Sports Product 80</v>
      </c>
      <c r="F3534" t="str">
        <f>_xlfn.XLOOKUP(Table1[[#This Row],[Product_ID]],[1]!Table1[Product_ID],[1]!Table1[Category])</f>
        <v>Sports</v>
      </c>
      <c r="G3534">
        <f>_xlfn.XLOOKUP(Table1[[#This Row],[Product_ID]],[1]!Table1[Product_ID],[1]!Table1[Unit_Price])</f>
        <v>4816</v>
      </c>
      <c r="H3534">
        <f>_xlfn.XLOOKUP(Table1[[#This Row],[Product_ID]],[1]!Table1[Product_ID],[1]!Table1[Cost])</f>
        <v>3371.2</v>
      </c>
      <c r="I3534">
        <v>1</v>
      </c>
      <c r="J3534">
        <v>20</v>
      </c>
      <c r="K3534">
        <f>Table1[[#This Row],[Quantity]]*Table1[[#This Row],[Unit_Price]]</f>
        <v>4816</v>
      </c>
      <c r="L3534">
        <f>Table1[[#This Row],[Quantity]]*Table1[[#This Row],[Cost]]</f>
        <v>3371.2</v>
      </c>
      <c r="M3534">
        <f>Table1[[#This Row],[Sales]]-Table1[[#This Row],[Total_Cost]]</f>
        <v>1444.8000000000002</v>
      </c>
      <c r="N3534" s="1">
        <f>Table1[[#This Row],[Profit]]/Table1[[#This Row],[Sales]]</f>
        <v>0.30000000000000004</v>
      </c>
      <c r="O3534" t="str">
        <f>TEXT(Table1[[#This Row],[Order_Date]],"mmmm")</f>
        <v>May</v>
      </c>
      <c r="P3534">
        <f>YEAR(Table1[[#This Row],[Order_Date]])</f>
        <v>2024</v>
      </c>
      <c r="Q3534" t="str">
        <f>"Q"&amp;ROUNDUP(MONTH(Table1[[#This Row],[Order_Date]])/3,0)</f>
        <v>Q2</v>
      </c>
    </row>
    <row r="3535" spans="1:17" x14ac:dyDescent="0.25">
      <c r="A3535" t="s">
        <v>5333</v>
      </c>
      <c r="B3535" t="s">
        <v>2256</v>
      </c>
      <c r="C3535" t="s">
        <v>1230</v>
      </c>
      <c r="D3535" t="s">
        <v>377</v>
      </c>
      <c r="E3535" t="str">
        <f>_xlfn.XLOOKUP(Table1[[#This Row],[Product_ID]],[1]!Table1[Product_ID],[1]!Table1[Product_Name])</f>
        <v>Sports Product 2</v>
      </c>
      <c r="F3535" t="str">
        <f>_xlfn.XLOOKUP(Table1[[#This Row],[Product_ID]],[1]!Table1[Product_ID],[1]!Table1[Category])</f>
        <v>Sports</v>
      </c>
      <c r="G3535">
        <f>_xlfn.XLOOKUP(Table1[[#This Row],[Product_ID]],[1]!Table1[Product_ID],[1]!Table1[Unit_Price])</f>
        <v>4241</v>
      </c>
      <c r="H3535">
        <f>_xlfn.XLOOKUP(Table1[[#This Row],[Product_ID]],[1]!Table1[Product_ID],[1]!Table1[Cost])</f>
        <v>2120.5</v>
      </c>
      <c r="I3535">
        <v>2</v>
      </c>
      <c r="J3535">
        <v>20</v>
      </c>
      <c r="K3535">
        <f>Table1[[#This Row],[Quantity]]*Table1[[#This Row],[Unit_Price]]</f>
        <v>8482</v>
      </c>
      <c r="L3535">
        <f>Table1[[#This Row],[Quantity]]*Table1[[#This Row],[Cost]]</f>
        <v>4241</v>
      </c>
      <c r="M3535">
        <f>Table1[[#This Row],[Sales]]-Table1[[#This Row],[Total_Cost]]</f>
        <v>4241</v>
      </c>
      <c r="N3535" s="1">
        <f>Table1[[#This Row],[Profit]]/Table1[[#This Row],[Sales]]</f>
        <v>0.5</v>
      </c>
      <c r="O3535" t="str">
        <f>TEXT(Table1[[#This Row],[Order_Date]],"mmmm")</f>
        <v>April</v>
      </c>
      <c r="P3535">
        <f>YEAR(Table1[[#This Row],[Order_Date]])</f>
        <v>2024</v>
      </c>
      <c r="Q3535" t="str">
        <f>"Q"&amp;ROUNDUP(MONTH(Table1[[#This Row],[Order_Date]])/3,0)</f>
        <v>Q2</v>
      </c>
    </row>
    <row r="3536" spans="1:17" x14ac:dyDescent="0.25">
      <c r="A3536" t="s">
        <v>5334</v>
      </c>
      <c r="B3536" t="s">
        <v>1853</v>
      </c>
      <c r="C3536" t="s">
        <v>473</v>
      </c>
      <c r="D3536" t="s">
        <v>104</v>
      </c>
      <c r="E3536" t="str">
        <f>_xlfn.XLOOKUP(Table1[[#This Row],[Product_ID]],[1]!Table1[Product_ID],[1]!Table1[Product_Name])</f>
        <v>Electronics Product 72</v>
      </c>
      <c r="F3536" t="str">
        <f>_xlfn.XLOOKUP(Table1[[#This Row],[Product_ID]],[1]!Table1[Product_ID],[1]!Table1[Category])</f>
        <v>Electronics</v>
      </c>
      <c r="G3536">
        <f>_xlfn.XLOOKUP(Table1[[#This Row],[Product_ID]],[1]!Table1[Product_ID],[1]!Table1[Unit_Price])</f>
        <v>27555</v>
      </c>
      <c r="H3536">
        <f>_xlfn.XLOOKUP(Table1[[#This Row],[Product_ID]],[1]!Table1[Product_ID],[1]!Table1[Cost])</f>
        <v>19288.5</v>
      </c>
      <c r="I3536">
        <v>1</v>
      </c>
      <c r="J3536">
        <v>10</v>
      </c>
      <c r="K3536">
        <f>Table1[[#This Row],[Quantity]]*Table1[[#This Row],[Unit_Price]]</f>
        <v>27555</v>
      </c>
      <c r="L3536">
        <f>Table1[[#This Row],[Quantity]]*Table1[[#This Row],[Cost]]</f>
        <v>19288.5</v>
      </c>
      <c r="M3536">
        <f>Table1[[#This Row],[Sales]]-Table1[[#This Row],[Total_Cost]]</f>
        <v>8266.5</v>
      </c>
      <c r="N3536" s="1">
        <f>Table1[[#This Row],[Profit]]/Table1[[#This Row],[Sales]]</f>
        <v>0.3</v>
      </c>
      <c r="O3536" t="str">
        <f>TEXT(Table1[[#This Row],[Order_Date]],"mmmm")</f>
        <v>December</v>
      </c>
      <c r="P3536">
        <f>YEAR(Table1[[#This Row],[Order_Date]])</f>
        <v>2024</v>
      </c>
      <c r="Q3536" t="str">
        <f>"Q"&amp;ROUNDUP(MONTH(Table1[[#This Row],[Order_Date]])/3,0)</f>
        <v>Q4</v>
      </c>
    </row>
    <row r="3537" spans="1:17" x14ac:dyDescent="0.25">
      <c r="A3537" t="s">
        <v>5335</v>
      </c>
      <c r="B3537" t="s">
        <v>329</v>
      </c>
      <c r="C3537" t="s">
        <v>32</v>
      </c>
      <c r="D3537" t="s">
        <v>257</v>
      </c>
      <c r="E3537" t="str">
        <f>_xlfn.XLOOKUP(Table1[[#This Row],[Product_ID]],[1]!Table1[Product_ID],[1]!Table1[Product_Name])</f>
        <v>Beauty Product 3</v>
      </c>
      <c r="F3537" t="str">
        <f>_xlfn.XLOOKUP(Table1[[#This Row],[Product_ID]],[1]!Table1[Product_ID],[1]!Table1[Category])</f>
        <v>Beauty</v>
      </c>
      <c r="G3537">
        <f>_xlfn.XLOOKUP(Table1[[#This Row],[Product_ID]],[1]!Table1[Product_ID],[1]!Table1[Unit_Price])</f>
        <v>569</v>
      </c>
      <c r="H3537">
        <f>_xlfn.XLOOKUP(Table1[[#This Row],[Product_ID]],[1]!Table1[Product_ID],[1]!Table1[Cost])</f>
        <v>341.4</v>
      </c>
      <c r="I3537">
        <v>5</v>
      </c>
      <c r="J3537">
        <v>20</v>
      </c>
      <c r="K3537">
        <f>Table1[[#This Row],[Quantity]]*Table1[[#This Row],[Unit_Price]]</f>
        <v>2845</v>
      </c>
      <c r="L3537">
        <f>Table1[[#This Row],[Quantity]]*Table1[[#This Row],[Cost]]</f>
        <v>1707</v>
      </c>
      <c r="M3537">
        <f>Table1[[#This Row],[Sales]]-Table1[[#This Row],[Total_Cost]]</f>
        <v>1138</v>
      </c>
      <c r="N3537" s="1">
        <f>Table1[[#This Row],[Profit]]/Table1[[#This Row],[Sales]]</f>
        <v>0.4</v>
      </c>
      <c r="O3537" t="str">
        <f>TEXT(Table1[[#This Row],[Order_Date]],"mmmm")</f>
        <v>March</v>
      </c>
      <c r="P3537">
        <f>YEAR(Table1[[#This Row],[Order_Date]])</f>
        <v>2024</v>
      </c>
      <c r="Q3537" t="str">
        <f>"Q"&amp;ROUNDUP(MONTH(Table1[[#This Row],[Order_Date]])/3,0)</f>
        <v>Q1</v>
      </c>
    </row>
    <row r="3538" spans="1:17" x14ac:dyDescent="0.25">
      <c r="A3538" t="s">
        <v>5336</v>
      </c>
      <c r="B3538" t="s">
        <v>225</v>
      </c>
      <c r="C3538" t="s">
        <v>5081</v>
      </c>
      <c r="D3538" t="s">
        <v>999</v>
      </c>
      <c r="E3538" t="str">
        <f>_xlfn.XLOOKUP(Table1[[#This Row],[Product_ID]],[1]!Table1[Product_ID],[1]!Table1[Product_Name])</f>
        <v>Beauty Product 51</v>
      </c>
      <c r="F3538" t="str">
        <f>_xlfn.XLOOKUP(Table1[[#This Row],[Product_ID]],[1]!Table1[Product_ID],[1]!Table1[Category])</f>
        <v>Beauty</v>
      </c>
      <c r="G3538">
        <f>_xlfn.XLOOKUP(Table1[[#This Row],[Product_ID]],[1]!Table1[Product_ID],[1]!Table1[Unit_Price])</f>
        <v>1507</v>
      </c>
      <c r="H3538">
        <f>_xlfn.XLOOKUP(Table1[[#This Row],[Product_ID]],[1]!Table1[Product_ID],[1]!Table1[Cost])</f>
        <v>753.5</v>
      </c>
      <c r="I3538">
        <v>5</v>
      </c>
      <c r="J3538">
        <v>5</v>
      </c>
      <c r="K3538">
        <f>Table1[[#This Row],[Quantity]]*Table1[[#This Row],[Unit_Price]]</f>
        <v>7535</v>
      </c>
      <c r="L3538">
        <f>Table1[[#This Row],[Quantity]]*Table1[[#This Row],[Cost]]</f>
        <v>3767.5</v>
      </c>
      <c r="M3538">
        <f>Table1[[#This Row],[Sales]]-Table1[[#This Row],[Total_Cost]]</f>
        <v>3767.5</v>
      </c>
      <c r="N3538" s="1">
        <f>Table1[[#This Row],[Profit]]/Table1[[#This Row],[Sales]]</f>
        <v>0.5</v>
      </c>
      <c r="O3538" t="str">
        <f>TEXT(Table1[[#This Row],[Order_Date]],"mmmm")</f>
        <v>June</v>
      </c>
      <c r="P3538">
        <f>YEAR(Table1[[#This Row],[Order_Date]])</f>
        <v>2024</v>
      </c>
      <c r="Q3538" t="str">
        <f>"Q"&amp;ROUNDUP(MONTH(Table1[[#This Row],[Order_Date]])/3,0)</f>
        <v>Q2</v>
      </c>
    </row>
    <row r="3539" spans="1:17" x14ac:dyDescent="0.25">
      <c r="A3539" t="s">
        <v>5337</v>
      </c>
      <c r="B3539" t="s">
        <v>486</v>
      </c>
      <c r="C3539" t="s">
        <v>1208</v>
      </c>
      <c r="D3539" t="s">
        <v>223</v>
      </c>
      <c r="E3539" t="str">
        <f>_xlfn.XLOOKUP(Table1[[#This Row],[Product_ID]],[1]!Table1[Product_ID],[1]!Table1[Product_Name])</f>
        <v>Clothing Product 48</v>
      </c>
      <c r="F3539" t="str">
        <f>_xlfn.XLOOKUP(Table1[[#This Row],[Product_ID]],[1]!Table1[Product_ID],[1]!Table1[Category])</f>
        <v>Clothing</v>
      </c>
      <c r="G3539">
        <f>_xlfn.XLOOKUP(Table1[[#This Row],[Product_ID]],[1]!Table1[Product_ID],[1]!Table1[Unit_Price])</f>
        <v>2190</v>
      </c>
      <c r="H3539">
        <f>_xlfn.XLOOKUP(Table1[[#This Row],[Product_ID]],[1]!Table1[Product_ID],[1]!Table1[Cost])</f>
        <v>1095</v>
      </c>
      <c r="I3539">
        <v>1</v>
      </c>
      <c r="J3539">
        <v>15</v>
      </c>
      <c r="K3539">
        <f>Table1[[#This Row],[Quantity]]*Table1[[#This Row],[Unit_Price]]</f>
        <v>2190</v>
      </c>
      <c r="L3539">
        <f>Table1[[#This Row],[Quantity]]*Table1[[#This Row],[Cost]]</f>
        <v>1095</v>
      </c>
      <c r="M3539">
        <f>Table1[[#This Row],[Sales]]-Table1[[#This Row],[Total_Cost]]</f>
        <v>1095</v>
      </c>
      <c r="N3539" s="1">
        <f>Table1[[#This Row],[Profit]]/Table1[[#This Row],[Sales]]</f>
        <v>0.5</v>
      </c>
      <c r="O3539" t="str">
        <f>TEXT(Table1[[#This Row],[Order_Date]],"mmmm")</f>
        <v>September</v>
      </c>
      <c r="P3539">
        <f>YEAR(Table1[[#This Row],[Order_Date]])</f>
        <v>2024</v>
      </c>
      <c r="Q3539" t="str">
        <f>"Q"&amp;ROUNDUP(MONTH(Table1[[#This Row],[Order_Date]])/3,0)</f>
        <v>Q3</v>
      </c>
    </row>
    <row r="3540" spans="1:17" x14ac:dyDescent="0.25">
      <c r="A3540" t="s">
        <v>5338</v>
      </c>
      <c r="B3540" t="s">
        <v>375</v>
      </c>
      <c r="C3540" t="s">
        <v>578</v>
      </c>
      <c r="D3540" t="s">
        <v>842</v>
      </c>
      <c r="E3540" t="str">
        <f>_xlfn.XLOOKUP(Table1[[#This Row],[Product_ID]],[1]!Table1[Product_ID],[1]!Table1[Product_Name])</f>
        <v>Sports Product 35</v>
      </c>
      <c r="F3540" t="str">
        <f>_xlfn.XLOOKUP(Table1[[#This Row],[Product_ID]],[1]!Table1[Product_ID],[1]!Table1[Category])</f>
        <v>Sports</v>
      </c>
      <c r="G3540">
        <f>_xlfn.XLOOKUP(Table1[[#This Row],[Product_ID]],[1]!Table1[Product_ID],[1]!Table1[Unit_Price])</f>
        <v>3185</v>
      </c>
      <c r="H3540">
        <f>_xlfn.XLOOKUP(Table1[[#This Row],[Product_ID]],[1]!Table1[Product_ID],[1]!Table1[Cost])</f>
        <v>1592.5</v>
      </c>
      <c r="I3540">
        <v>3</v>
      </c>
      <c r="J3540">
        <v>0</v>
      </c>
      <c r="K3540">
        <f>Table1[[#This Row],[Quantity]]*Table1[[#This Row],[Unit_Price]]</f>
        <v>9555</v>
      </c>
      <c r="L3540">
        <f>Table1[[#This Row],[Quantity]]*Table1[[#This Row],[Cost]]</f>
        <v>4777.5</v>
      </c>
      <c r="M3540">
        <f>Table1[[#This Row],[Sales]]-Table1[[#This Row],[Total_Cost]]</f>
        <v>4777.5</v>
      </c>
      <c r="N3540" s="1">
        <f>Table1[[#This Row],[Profit]]/Table1[[#This Row],[Sales]]</f>
        <v>0.5</v>
      </c>
      <c r="O3540" t="str">
        <f>TEXT(Table1[[#This Row],[Order_Date]],"mmmm")</f>
        <v>May</v>
      </c>
      <c r="P3540">
        <f>YEAR(Table1[[#This Row],[Order_Date]])</f>
        <v>2025</v>
      </c>
      <c r="Q3540" t="str">
        <f>"Q"&amp;ROUNDUP(MONTH(Table1[[#This Row],[Order_Date]])/3,0)</f>
        <v>Q2</v>
      </c>
    </row>
    <row r="3541" spans="1:17" x14ac:dyDescent="0.25">
      <c r="A3541" t="s">
        <v>5339</v>
      </c>
      <c r="B3541" t="s">
        <v>348</v>
      </c>
      <c r="C3541" t="s">
        <v>1555</v>
      </c>
      <c r="D3541" t="s">
        <v>304</v>
      </c>
      <c r="E3541" t="str">
        <f>_xlfn.XLOOKUP(Table1[[#This Row],[Product_ID]],[1]!Table1[Product_ID],[1]!Table1[Product_Name])</f>
        <v>Sports Product 67</v>
      </c>
      <c r="F3541" t="str">
        <f>_xlfn.XLOOKUP(Table1[[#This Row],[Product_ID]],[1]!Table1[Product_ID],[1]!Table1[Category])</f>
        <v>Sports</v>
      </c>
      <c r="G3541">
        <f>_xlfn.XLOOKUP(Table1[[#This Row],[Product_ID]],[1]!Table1[Product_ID],[1]!Table1[Unit_Price])</f>
        <v>1463</v>
      </c>
      <c r="H3541">
        <f>_xlfn.XLOOKUP(Table1[[#This Row],[Product_ID]],[1]!Table1[Product_ID],[1]!Table1[Cost])</f>
        <v>731.5</v>
      </c>
      <c r="I3541">
        <v>4</v>
      </c>
      <c r="J3541">
        <v>20</v>
      </c>
      <c r="K3541">
        <f>Table1[[#This Row],[Quantity]]*Table1[[#This Row],[Unit_Price]]</f>
        <v>5852</v>
      </c>
      <c r="L3541">
        <f>Table1[[#This Row],[Quantity]]*Table1[[#This Row],[Cost]]</f>
        <v>2926</v>
      </c>
      <c r="M3541">
        <f>Table1[[#This Row],[Sales]]-Table1[[#This Row],[Total_Cost]]</f>
        <v>2926</v>
      </c>
      <c r="N3541" s="1">
        <f>Table1[[#This Row],[Profit]]/Table1[[#This Row],[Sales]]</f>
        <v>0.5</v>
      </c>
      <c r="O3541" t="str">
        <f>TEXT(Table1[[#This Row],[Order_Date]],"mmmm")</f>
        <v>March</v>
      </c>
      <c r="P3541">
        <f>YEAR(Table1[[#This Row],[Order_Date]])</f>
        <v>2025</v>
      </c>
      <c r="Q3541" t="str">
        <f>"Q"&amp;ROUNDUP(MONTH(Table1[[#This Row],[Order_Date]])/3,0)</f>
        <v>Q1</v>
      </c>
    </row>
    <row r="3542" spans="1:17" x14ac:dyDescent="0.25">
      <c r="A3542" t="s">
        <v>5340</v>
      </c>
      <c r="B3542" t="s">
        <v>4736</v>
      </c>
      <c r="C3542" t="s">
        <v>827</v>
      </c>
      <c r="D3542" t="s">
        <v>611</v>
      </c>
      <c r="E3542" t="str">
        <f>_xlfn.XLOOKUP(Table1[[#This Row],[Product_ID]],[1]!Table1[Product_ID],[1]!Table1[Product_Name])</f>
        <v>Clothing Product 21</v>
      </c>
      <c r="F3542" t="str">
        <f>_xlfn.XLOOKUP(Table1[[#This Row],[Product_ID]],[1]!Table1[Product_ID],[1]!Table1[Category])</f>
        <v>Clothing</v>
      </c>
      <c r="G3542">
        <f>_xlfn.XLOOKUP(Table1[[#This Row],[Product_ID]],[1]!Table1[Product_ID],[1]!Table1[Unit_Price])</f>
        <v>1236</v>
      </c>
      <c r="H3542">
        <f>_xlfn.XLOOKUP(Table1[[#This Row],[Product_ID]],[1]!Table1[Product_ID],[1]!Table1[Cost])</f>
        <v>865.2</v>
      </c>
      <c r="I3542">
        <v>2</v>
      </c>
      <c r="J3542">
        <v>15</v>
      </c>
      <c r="K3542">
        <f>Table1[[#This Row],[Quantity]]*Table1[[#This Row],[Unit_Price]]</f>
        <v>2472</v>
      </c>
      <c r="L3542">
        <f>Table1[[#This Row],[Quantity]]*Table1[[#This Row],[Cost]]</f>
        <v>1730.4</v>
      </c>
      <c r="M3542">
        <f>Table1[[#This Row],[Sales]]-Table1[[#This Row],[Total_Cost]]</f>
        <v>741.59999999999991</v>
      </c>
      <c r="N3542" s="1">
        <f>Table1[[#This Row],[Profit]]/Table1[[#This Row],[Sales]]</f>
        <v>0.3</v>
      </c>
      <c r="O3542" t="str">
        <f>TEXT(Table1[[#This Row],[Order_Date]],"mmmm")</f>
        <v>March</v>
      </c>
      <c r="P3542">
        <f>YEAR(Table1[[#This Row],[Order_Date]])</f>
        <v>2025</v>
      </c>
      <c r="Q3542" t="str">
        <f>"Q"&amp;ROUNDUP(MONTH(Table1[[#This Row],[Order_Date]])/3,0)</f>
        <v>Q1</v>
      </c>
    </row>
    <row r="3543" spans="1:17" x14ac:dyDescent="0.25">
      <c r="A3543" t="s">
        <v>5341</v>
      </c>
      <c r="B3543" t="s">
        <v>1234</v>
      </c>
      <c r="C3543" t="s">
        <v>5342</v>
      </c>
      <c r="D3543" t="s">
        <v>135</v>
      </c>
      <c r="E3543" t="str">
        <f>_xlfn.XLOOKUP(Table1[[#This Row],[Product_ID]],[1]!Table1[Product_ID],[1]!Table1[Product_Name])</f>
        <v>Electronics Product 28</v>
      </c>
      <c r="F3543" t="str">
        <f>_xlfn.XLOOKUP(Table1[[#This Row],[Product_ID]],[1]!Table1[Product_ID],[1]!Table1[Category])</f>
        <v>Electronics</v>
      </c>
      <c r="G3543">
        <f>_xlfn.XLOOKUP(Table1[[#This Row],[Product_ID]],[1]!Table1[Product_ID],[1]!Table1[Unit_Price])</f>
        <v>9664</v>
      </c>
      <c r="H3543">
        <f>_xlfn.XLOOKUP(Table1[[#This Row],[Product_ID]],[1]!Table1[Product_ID],[1]!Table1[Cost])</f>
        <v>4832</v>
      </c>
      <c r="I3543">
        <v>3</v>
      </c>
      <c r="J3543">
        <v>10</v>
      </c>
      <c r="K3543">
        <f>Table1[[#This Row],[Quantity]]*Table1[[#This Row],[Unit_Price]]</f>
        <v>28992</v>
      </c>
      <c r="L3543">
        <f>Table1[[#This Row],[Quantity]]*Table1[[#This Row],[Cost]]</f>
        <v>14496</v>
      </c>
      <c r="M3543">
        <f>Table1[[#This Row],[Sales]]-Table1[[#This Row],[Total_Cost]]</f>
        <v>14496</v>
      </c>
      <c r="N3543" s="1">
        <f>Table1[[#This Row],[Profit]]/Table1[[#This Row],[Sales]]</f>
        <v>0.5</v>
      </c>
      <c r="O3543" t="str">
        <f>TEXT(Table1[[#This Row],[Order_Date]],"mmmm")</f>
        <v>June</v>
      </c>
      <c r="P3543">
        <f>YEAR(Table1[[#This Row],[Order_Date]])</f>
        <v>2024</v>
      </c>
      <c r="Q3543" t="str">
        <f>"Q"&amp;ROUNDUP(MONTH(Table1[[#This Row],[Order_Date]])/3,0)</f>
        <v>Q2</v>
      </c>
    </row>
    <row r="3544" spans="1:17" x14ac:dyDescent="0.25">
      <c r="A3544" t="s">
        <v>5343</v>
      </c>
      <c r="B3544" t="s">
        <v>47</v>
      </c>
      <c r="C3544" t="s">
        <v>1486</v>
      </c>
      <c r="D3544" t="s">
        <v>257</v>
      </c>
      <c r="E3544" t="str">
        <f>_xlfn.XLOOKUP(Table1[[#This Row],[Product_ID]],[1]!Table1[Product_ID],[1]!Table1[Product_Name])</f>
        <v>Beauty Product 3</v>
      </c>
      <c r="F3544" t="str">
        <f>_xlfn.XLOOKUP(Table1[[#This Row],[Product_ID]],[1]!Table1[Product_ID],[1]!Table1[Category])</f>
        <v>Beauty</v>
      </c>
      <c r="G3544">
        <f>_xlfn.XLOOKUP(Table1[[#This Row],[Product_ID]],[1]!Table1[Product_ID],[1]!Table1[Unit_Price])</f>
        <v>569</v>
      </c>
      <c r="H3544">
        <f>_xlfn.XLOOKUP(Table1[[#This Row],[Product_ID]],[1]!Table1[Product_ID],[1]!Table1[Cost])</f>
        <v>341.4</v>
      </c>
      <c r="I3544">
        <v>2</v>
      </c>
      <c r="J3544">
        <v>20</v>
      </c>
      <c r="K3544">
        <f>Table1[[#This Row],[Quantity]]*Table1[[#This Row],[Unit_Price]]</f>
        <v>1138</v>
      </c>
      <c r="L3544">
        <f>Table1[[#This Row],[Quantity]]*Table1[[#This Row],[Cost]]</f>
        <v>682.8</v>
      </c>
      <c r="M3544">
        <f>Table1[[#This Row],[Sales]]-Table1[[#This Row],[Total_Cost]]</f>
        <v>455.20000000000005</v>
      </c>
      <c r="N3544" s="1">
        <f>Table1[[#This Row],[Profit]]/Table1[[#This Row],[Sales]]</f>
        <v>0.4</v>
      </c>
      <c r="O3544" t="str">
        <f>TEXT(Table1[[#This Row],[Order_Date]],"mmmm")</f>
        <v>September</v>
      </c>
      <c r="P3544">
        <f>YEAR(Table1[[#This Row],[Order_Date]])</f>
        <v>2025</v>
      </c>
      <c r="Q3544" t="str">
        <f>"Q"&amp;ROUNDUP(MONTH(Table1[[#This Row],[Order_Date]])/3,0)</f>
        <v>Q3</v>
      </c>
    </row>
    <row r="3545" spans="1:17" x14ac:dyDescent="0.25">
      <c r="A3545" t="s">
        <v>5344</v>
      </c>
      <c r="B3545" t="s">
        <v>1033</v>
      </c>
      <c r="C3545" t="s">
        <v>3664</v>
      </c>
      <c r="D3545" t="s">
        <v>362</v>
      </c>
      <c r="E3545" t="str">
        <f>_xlfn.XLOOKUP(Table1[[#This Row],[Product_ID]],[1]!Table1[Product_ID],[1]!Table1[Product_Name])</f>
        <v>Clothing Product 25</v>
      </c>
      <c r="F3545" t="str">
        <f>_xlfn.XLOOKUP(Table1[[#This Row],[Product_ID]],[1]!Table1[Product_ID],[1]!Table1[Category])</f>
        <v>Clothing</v>
      </c>
      <c r="G3545">
        <f>_xlfn.XLOOKUP(Table1[[#This Row],[Product_ID]],[1]!Table1[Product_ID],[1]!Table1[Unit_Price])</f>
        <v>696</v>
      </c>
      <c r="H3545">
        <f>_xlfn.XLOOKUP(Table1[[#This Row],[Product_ID]],[1]!Table1[Product_ID],[1]!Table1[Cost])</f>
        <v>348</v>
      </c>
      <c r="I3545">
        <v>2</v>
      </c>
      <c r="J3545">
        <v>10</v>
      </c>
      <c r="K3545">
        <f>Table1[[#This Row],[Quantity]]*Table1[[#This Row],[Unit_Price]]</f>
        <v>1392</v>
      </c>
      <c r="L3545">
        <f>Table1[[#This Row],[Quantity]]*Table1[[#This Row],[Cost]]</f>
        <v>696</v>
      </c>
      <c r="M3545">
        <f>Table1[[#This Row],[Sales]]-Table1[[#This Row],[Total_Cost]]</f>
        <v>696</v>
      </c>
      <c r="N3545" s="1">
        <f>Table1[[#This Row],[Profit]]/Table1[[#This Row],[Sales]]</f>
        <v>0.5</v>
      </c>
      <c r="O3545" t="str">
        <f>TEXT(Table1[[#This Row],[Order_Date]],"mmmm")</f>
        <v>June</v>
      </c>
      <c r="P3545">
        <f>YEAR(Table1[[#This Row],[Order_Date]])</f>
        <v>2024</v>
      </c>
      <c r="Q3545" t="str">
        <f>"Q"&amp;ROUNDUP(MONTH(Table1[[#This Row],[Order_Date]])/3,0)</f>
        <v>Q2</v>
      </c>
    </row>
    <row r="3546" spans="1:17" x14ac:dyDescent="0.25">
      <c r="A3546" t="s">
        <v>5345</v>
      </c>
      <c r="B3546" t="s">
        <v>1942</v>
      </c>
      <c r="C3546" t="s">
        <v>5346</v>
      </c>
      <c r="D3546" t="s">
        <v>264</v>
      </c>
      <c r="E3546" t="str">
        <f>_xlfn.XLOOKUP(Table1[[#This Row],[Product_ID]],[1]!Table1[Product_ID],[1]!Table1[Product_Name])</f>
        <v>Clothing Product 96</v>
      </c>
      <c r="F3546" t="str">
        <f>_xlfn.XLOOKUP(Table1[[#This Row],[Product_ID]],[1]!Table1[Product_ID],[1]!Table1[Category])</f>
        <v>Clothing</v>
      </c>
      <c r="G3546">
        <f>_xlfn.XLOOKUP(Table1[[#This Row],[Product_ID]],[1]!Table1[Product_ID],[1]!Table1[Unit_Price])</f>
        <v>483</v>
      </c>
      <c r="H3546">
        <f>_xlfn.XLOOKUP(Table1[[#This Row],[Product_ID]],[1]!Table1[Product_ID],[1]!Table1[Cost])</f>
        <v>289.8</v>
      </c>
      <c r="I3546">
        <v>5</v>
      </c>
      <c r="J3546">
        <v>5</v>
      </c>
      <c r="K3546">
        <f>Table1[[#This Row],[Quantity]]*Table1[[#This Row],[Unit_Price]]</f>
        <v>2415</v>
      </c>
      <c r="L3546">
        <f>Table1[[#This Row],[Quantity]]*Table1[[#This Row],[Cost]]</f>
        <v>1449</v>
      </c>
      <c r="M3546">
        <f>Table1[[#This Row],[Sales]]-Table1[[#This Row],[Total_Cost]]</f>
        <v>966</v>
      </c>
      <c r="N3546" s="1">
        <f>Table1[[#This Row],[Profit]]/Table1[[#This Row],[Sales]]</f>
        <v>0.4</v>
      </c>
      <c r="O3546" t="str">
        <f>TEXT(Table1[[#This Row],[Order_Date]],"mmmm")</f>
        <v>February</v>
      </c>
      <c r="P3546">
        <f>YEAR(Table1[[#This Row],[Order_Date]])</f>
        <v>2025</v>
      </c>
      <c r="Q3546" t="str">
        <f>"Q"&amp;ROUNDUP(MONTH(Table1[[#This Row],[Order_Date]])/3,0)</f>
        <v>Q1</v>
      </c>
    </row>
    <row r="3547" spans="1:17" x14ac:dyDescent="0.25">
      <c r="A3547" t="s">
        <v>5347</v>
      </c>
      <c r="B3547" t="s">
        <v>593</v>
      </c>
      <c r="C3547" t="s">
        <v>2971</v>
      </c>
      <c r="D3547" t="s">
        <v>812</v>
      </c>
      <c r="E3547" t="str">
        <f>_xlfn.XLOOKUP(Table1[[#This Row],[Product_ID]],[1]!Table1[Product_ID],[1]!Table1[Product_Name])</f>
        <v>Beauty Product 5</v>
      </c>
      <c r="F3547" t="str">
        <f>_xlfn.XLOOKUP(Table1[[#This Row],[Product_ID]],[1]!Table1[Product_ID],[1]!Table1[Category])</f>
        <v>Beauty</v>
      </c>
      <c r="G3547">
        <f>_xlfn.XLOOKUP(Table1[[#This Row],[Product_ID]],[1]!Table1[Product_ID],[1]!Table1[Unit_Price])</f>
        <v>3939</v>
      </c>
      <c r="H3547">
        <f>_xlfn.XLOOKUP(Table1[[#This Row],[Product_ID]],[1]!Table1[Product_ID],[1]!Table1[Cost])</f>
        <v>2757.3</v>
      </c>
      <c r="I3547">
        <v>2</v>
      </c>
      <c r="J3547">
        <v>5</v>
      </c>
      <c r="K3547">
        <f>Table1[[#This Row],[Quantity]]*Table1[[#This Row],[Unit_Price]]</f>
        <v>7878</v>
      </c>
      <c r="L3547">
        <f>Table1[[#This Row],[Quantity]]*Table1[[#This Row],[Cost]]</f>
        <v>5514.6</v>
      </c>
      <c r="M3547">
        <f>Table1[[#This Row],[Sales]]-Table1[[#This Row],[Total_Cost]]</f>
        <v>2363.3999999999996</v>
      </c>
      <c r="N3547" s="1">
        <f>Table1[[#This Row],[Profit]]/Table1[[#This Row],[Sales]]</f>
        <v>0.29999999999999993</v>
      </c>
      <c r="O3547" t="str">
        <f>TEXT(Table1[[#This Row],[Order_Date]],"mmmm")</f>
        <v>May</v>
      </c>
      <c r="P3547">
        <f>YEAR(Table1[[#This Row],[Order_Date]])</f>
        <v>2025</v>
      </c>
      <c r="Q3547" t="str">
        <f>"Q"&amp;ROUNDUP(MONTH(Table1[[#This Row],[Order_Date]])/3,0)</f>
        <v>Q2</v>
      </c>
    </row>
    <row r="3548" spans="1:17" x14ac:dyDescent="0.25">
      <c r="A3548" t="s">
        <v>5348</v>
      </c>
      <c r="B3548" t="s">
        <v>1140</v>
      </c>
      <c r="C3548" t="s">
        <v>827</v>
      </c>
      <c r="D3548" t="s">
        <v>317</v>
      </c>
      <c r="E3548" t="str">
        <f>_xlfn.XLOOKUP(Table1[[#This Row],[Product_ID]],[1]!Table1[Product_ID],[1]!Table1[Product_Name])</f>
        <v>Beauty Product 90</v>
      </c>
      <c r="F3548" t="str">
        <f>_xlfn.XLOOKUP(Table1[[#This Row],[Product_ID]],[1]!Table1[Product_ID],[1]!Table1[Category])</f>
        <v>Beauty</v>
      </c>
      <c r="G3548">
        <f>_xlfn.XLOOKUP(Table1[[#This Row],[Product_ID]],[1]!Table1[Product_ID],[1]!Table1[Unit_Price])</f>
        <v>1510</v>
      </c>
      <c r="H3548">
        <f>_xlfn.XLOOKUP(Table1[[#This Row],[Product_ID]],[1]!Table1[Product_ID],[1]!Table1[Cost])</f>
        <v>755</v>
      </c>
      <c r="I3548">
        <v>5</v>
      </c>
      <c r="J3548">
        <v>10</v>
      </c>
      <c r="K3548">
        <f>Table1[[#This Row],[Quantity]]*Table1[[#This Row],[Unit_Price]]</f>
        <v>7550</v>
      </c>
      <c r="L3548">
        <f>Table1[[#This Row],[Quantity]]*Table1[[#This Row],[Cost]]</f>
        <v>3775</v>
      </c>
      <c r="M3548">
        <f>Table1[[#This Row],[Sales]]-Table1[[#This Row],[Total_Cost]]</f>
        <v>3775</v>
      </c>
      <c r="N3548" s="1">
        <f>Table1[[#This Row],[Profit]]/Table1[[#This Row],[Sales]]</f>
        <v>0.5</v>
      </c>
      <c r="O3548" t="str">
        <f>TEXT(Table1[[#This Row],[Order_Date]],"mmmm")</f>
        <v>October</v>
      </c>
      <c r="P3548">
        <f>YEAR(Table1[[#This Row],[Order_Date]])</f>
        <v>2025</v>
      </c>
      <c r="Q3548" t="str">
        <f>"Q"&amp;ROUNDUP(MONTH(Table1[[#This Row],[Order_Date]])/3,0)</f>
        <v>Q4</v>
      </c>
    </row>
    <row r="3549" spans="1:17" x14ac:dyDescent="0.25">
      <c r="A3549" t="s">
        <v>5349</v>
      </c>
      <c r="B3549" t="s">
        <v>2657</v>
      </c>
      <c r="C3549" t="s">
        <v>959</v>
      </c>
      <c r="D3549" t="s">
        <v>570</v>
      </c>
      <c r="E3549" t="str">
        <f>_xlfn.XLOOKUP(Table1[[#This Row],[Product_ID]],[1]!Table1[Product_ID],[1]!Table1[Product_Name])</f>
        <v>Electronics Product 87</v>
      </c>
      <c r="F3549" t="str">
        <f>_xlfn.XLOOKUP(Table1[[#This Row],[Product_ID]],[1]!Table1[Product_ID],[1]!Table1[Category])</f>
        <v>Electronics</v>
      </c>
      <c r="G3549">
        <f>_xlfn.XLOOKUP(Table1[[#This Row],[Product_ID]],[1]!Table1[Product_ID],[1]!Table1[Unit_Price])</f>
        <v>25216</v>
      </c>
      <c r="H3549">
        <f>_xlfn.XLOOKUP(Table1[[#This Row],[Product_ID]],[1]!Table1[Product_ID],[1]!Table1[Cost])</f>
        <v>17651.2</v>
      </c>
      <c r="I3549">
        <v>1</v>
      </c>
      <c r="J3549">
        <v>20</v>
      </c>
      <c r="K3549">
        <f>Table1[[#This Row],[Quantity]]*Table1[[#This Row],[Unit_Price]]</f>
        <v>25216</v>
      </c>
      <c r="L3549">
        <f>Table1[[#This Row],[Quantity]]*Table1[[#This Row],[Cost]]</f>
        <v>17651.2</v>
      </c>
      <c r="M3549">
        <f>Table1[[#This Row],[Sales]]-Table1[[#This Row],[Total_Cost]]</f>
        <v>7564.7999999999993</v>
      </c>
      <c r="N3549" s="1">
        <f>Table1[[#This Row],[Profit]]/Table1[[#This Row],[Sales]]</f>
        <v>0.3</v>
      </c>
      <c r="O3549" t="str">
        <f>TEXT(Table1[[#This Row],[Order_Date]],"mmmm")</f>
        <v>February</v>
      </c>
      <c r="P3549">
        <f>YEAR(Table1[[#This Row],[Order_Date]])</f>
        <v>2024</v>
      </c>
      <c r="Q3549" t="str">
        <f>"Q"&amp;ROUNDUP(MONTH(Table1[[#This Row],[Order_Date]])/3,0)</f>
        <v>Q1</v>
      </c>
    </row>
    <row r="3550" spans="1:17" x14ac:dyDescent="0.25">
      <c r="A3550" t="s">
        <v>5350</v>
      </c>
      <c r="B3550" t="s">
        <v>2398</v>
      </c>
      <c r="C3550" t="s">
        <v>538</v>
      </c>
      <c r="D3550" t="s">
        <v>146</v>
      </c>
      <c r="E3550" t="str">
        <f>_xlfn.XLOOKUP(Table1[[#This Row],[Product_ID]],[1]!Table1[Product_ID],[1]!Table1[Product_Name])</f>
        <v>Electronics Product 8</v>
      </c>
      <c r="F3550" t="str">
        <f>_xlfn.XLOOKUP(Table1[[#This Row],[Product_ID]],[1]!Table1[Product_ID],[1]!Table1[Category])</f>
        <v>Electronics</v>
      </c>
      <c r="G3550">
        <f>_xlfn.XLOOKUP(Table1[[#This Row],[Product_ID]],[1]!Table1[Product_ID],[1]!Table1[Unit_Price])</f>
        <v>41971</v>
      </c>
      <c r="H3550">
        <f>_xlfn.XLOOKUP(Table1[[#This Row],[Product_ID]],[1]!Table1[Product_ID],[1]!Table1[Cost])</f>
        <v>29379.7</v>
      </c>
      <c r="I3550">
        <v>4</v>
      </c>
      <c r="J3550">
        <v>15</v>
      </c>
      <c r="K3550">
        <f>Table1[[#This Row],[Quantity]]*Table1[[#This Row],[Unit_Price]]</f>
        <v>167884</v>
      </c>
      <c r="L3550">
        <f>Table1[[#This Row],[Quantity]]*Table1[[#This Row],[Cost]]</f>
        <v>117518.8</v>
      </c>
      <c r="M3550">
        <f>Table1[[#This Row],[Sales]]-Table1[[#This Row],[Total_Cost]]</f>
        <v>50365.2</v>
      </c>
      <c r="N3550" s="1">
        <f>Table1[[#This Row],[Profit]]/Table1[[#This Row],[Sales]]</f>
        <v>0.3</v>
      </c>
      <c r="O3550" t="str">
        <f>TEXT(Table1[[#This Row],[Order_Date]],"mmmm")</f>
        <v>November</v>
      </c>
      <c r="P3550">
        <f>YEAR(Table1[[#This Row],[Order_Date]])</f>
        <v>2025</v>
      </c>
      <c r="Q3550" t="str">
        <f>"Q"&amp;ROUNDUP(MONTH(Table1[[#This Row],[Order_Date]])/3,0)</f>
        <v>Q4</v>
      </c>
    </row>
    <row r="3551" spans="1:17" x14ac:dyDescent="0.25">
      <c r="A3551" t="s">
        <v>5351</v>
      </c>
      <c r="B3551" t="s">
        <v>678</v>
      </c>
      <c r="C3551" t="s">
        <v>2054</v>
      </c>
      <c r="D3551" t="s">
        <v>563</v>
      </c>
      <c r="E3551" t="str">
        <f>_xlfn.XLOOKUP(Table1[[#This Row],[Product_ID]],[1]!Table1[Product_ID],[1]!Table1[Product_Name])</f>
        <v>Beauty Product 60</v>
      </c>
      <c r="F3551" t="str">
        <f>_xlfn.XLOOKUP(Table1[[#This Row],[Product_ID]],[1]!Table1[Product_ID],[1]!Table1[Category])</f>
        <v>Beauty</v>
      </c>
      <c r="G3551">
        <f>_xlfn.XLOOKUP(Table1[[#This Row],[Product_ID]],[1]!Table1[Product_ID],[1]!Table1[Unit_Price])</f>
        <v>758</v>
      </c>
      <c r="H3551">
        <f>_xlfn.XLOOKUP(Table1[[#This Row],[Product_ID]],[1]!Table1[Product_ID],[1]!Table1[Cost])</f>
        <v>530.6</v>
      </c>
      <c r="I3551">
        <v>3</v>
      </c>
      <c r="J3551">
        <v>0</v>
      </c>
      <c r="K3551">
        <f>Table1[[#This Row],[Quantity]]*Table1[[#This Row],[Unit_Price]]</f>
        <v>2274</v>
      </c>
      <c r="L3551">
        <f>Table1[[#This Row],[Quantity]]*Table1[[#This Row],[Cost]]</f>
        <v>1591.8000000000002</v>
      </c>
      <c r="M3551">
        <f>Table1[[#This Row],[Sales]]-Table1[[#This Row],[Total_Cost]]</f>
        <v>682.19999999999982</v>
      </c>
      <c r="N3551" s="1">
        <f>Table1[[#This Row],[Profit]]/Table1[[#This Row],[Sales]]</f>
        <v>0.29999999999999993</v>
      </c>
      <c r="O3551" t="str">
        <f>TEXT(Table1[[#This Row],[Order_Date]],"mmmm")</f>
        <v>November</v>
      </c>
      <c r="P3551">
        <f>YEAR(Table1[[#This Row],[Order_Date]])</f>
        <v>2025</v>
      </c>
      <c r="Q3551" t="str">
        <f>"Q"&amp;ROUNDUP(MONTH(Table1[[#This Row],[Order_Date]])/3,0)</f>
        <v>Q4</v>
      </c>
    </row>
    <row r="3552" spans="1:17" x14ac:dyDescent="0.25">
      <c r="A3552" t="s">
        <v>5352</v>
      </c>
      <c r="B3552" t="s">
        <v>1247</v>
      </c>
      <c r="C3552" t="s">
        <v>4705</v>
      </c>
      <c r="D3552" t="s">
        <v>59</v>
      </c>
      <c r="E3552" t="str">
        <f>_xlfn.XLOOKUP(Table1[[#This Row],[Product_ID]],[1]!Table1[Product_ID],[1]!Table1[Product_Name])</f>
        <v>Sports Product 23</v>
      </c>
      <c r="F3552" t="str">
        <f>_xlfn.XLOOKUP(Table1[[#This Row],[Product_ID]],[1]!Table1[Product_ID],[1]!Table1[Category])</f>
        <v>Sports</v>
      </c>
      <c r="G3552">
        <f>_xlfn.XLOOKUP(Table1[[#This Row],[Product_ID]],[1]!Table1[Product_ID],[1]!Table1[Unit_Price])</f>
        <v>4437</v>
      </c>
      <c r="H3552">
        <f>_xlfn.XLOOKUP(Table1[[#This Row],[Product_ID]],[1]!Table1[Product_ID],[1]!Table1[Cost])</f>
        <v>2662.2</v>
      </c>
      <c r="I3552">
        <v>5</v>
      </c>
      <c r="J3552">
        <v>15</v>
      </c>
      <c r="K3552">
        <f>Table1[[#This Row],[Quantity]]*Table1[[#This Row],[Unit_Price]]</f>
        <v>22185</v>
      </c>
      <c r="L3552">
        <f>Table1[[#This Row],[Quantity]]*Table1[[#This Row],[Cost]]</f>
        <v>13311</v>
      </c>
      <c r="M3552">
        <f>Table1[[#This Row],[Sales]]-Table1[[#This Row],[Total_Cost]]</f>
        <v>8874</v>
      </c>
      <c r="N3552" s="1">
        <f>Table1[[#This Row],[Profit]]/Table1[[#This Row],[Sales]]</f>
        <v>0.4</v>
      </c>
      <c r="O3552" t="str">
        <f>TEXT(Table1[[#This Row],[Order_Date]],"mmmm")</f>
        <v>July</v>
      </c>
      <c r="P3552">
        <f>YEAR(Table1[[#This Row],[Order_Date]])</f>
        <v>2024</v>
      </c>
      <c r="Q3552" t="str">
        <f>"Q"&amp;ROUNDUP(MONTH(Table1[[#This Row],[Order_Date]])/3,0)</f>
        <v>Q3</v>
      </c>
    </row>
    <row r="3553" spans="1:17" x14ac:dyDescent="0.25">
      <c r="A3553" t="s">
        <v>5353</v>
      </c>
      <c r="B3553" t="s">
        <v>2184</v>
      </c>
      <c r="C3553" t="s">
        <v>2442</v>
      </c>
      <c r="D3553" t="s">
        <v>119</v>
      </c>
      <c r="E3553" t="str">
        <f>_xlfn.XLOOKUP(Table1[[#This Row],[Product_ID]],[1]!Table1[Product_ID],[1]!Table1[Product_Name])</f>
        <v>Electronics Product 56</v>
      </c>
      <c r="F3553" t="str">
        <f>_xlfn.XLOOKUP(Table1[[#This Row],[Product_ID]],[1]!Table1[Product_ID],[1]!Table1[Category])</f>
        <v>Electronics</v>
      </c>
      <c r="G3553">
        <f>_xlfn.XLOOKUP(Table1[[#This Row],[Product_ID]],[1]!Table1[Product_ID],[1]!Table1[Unit_Price])</f>
        <v>18900</v>
      </c>
      <c r="H3553">
        <f>_xlfn.XLOOKUP(Table1[[#This Row],[Product_ID]],[1]!Table1[Product_ID],[1]!Table1[Cost])</f>
        <v>9450</v>
      </c>
      <c r="I3553">
        <v>1</v>
      </c>
      <c r="J3553">
        <v>0</v>
      </c>
      <c r="K3553">
        <f>Table1[[#This Row],[Quantity]]*Table1[[#This Row],[Unit_Price]]</f>
        <v>18900</v>
      </c>
      <c r="L3553">
        <f>Table1[[#This Row],[Quantity]]*Table1[[#This Row],[Cost]]</f>
        <v>9450</v>
      </c>
      <c r="M3553">
        <f>Table1[[#This Row],[Sales]]-Table1[[#This Row],[Total_Cost]]</f>
        <v>9450</v>
      </c>
      <c r="N3553" s="1">
        <f>Table1[[#This Row],[Profit]]/Table1[[#This Row],[Sales]]</f>
        <v>0.5</v>
      </c>
      <c r="O3553" t="str">
        <f>TEXT(Table1[[#This Row],[Order_Date]],"mmmm")</f>
        <v>June</v>
      </c>
      <c r="P3553">
        <f>YEAR(Table1[[#This Row],[Order_Date]])</f>
        <v>2025</v>
      </c>
      <c r="Q3553" t="str">
        <f>"Q"&amp;ROUNDUP(MONTH(Table1[[#This Row],[Order_Date]])/3,0)</f>
        <v>Q2</v>
      </c>
    </row>
    <row r="3554" spans="1:17" x14ac:dyDescent="0.25">
      <c r="A3554" t="s">
        <v>5354</v>
      </c>
      <c r="B3554" t="s">
        <v>1264</v>
      </c>
      <c r="C3554" t="s">
        <v>1461</v>
      </c>
      <c r="D3554" t="s">
        <v>663</v>
      </c>
      <c r="E3554" t="str">
        <f>_xlfn.XLOOKUP(Table1[[#This Row],[Product_ID]],[1]!Table1[Product_ID],[1]!Table1[Product_Name])</f>
        <v>Electronics Product 34</v>
      </c>
      <c r="F3554" t="str">
        <f>_xlfn.XLOOKUP(Table1[[#This Row],[Product_ID]],[1]!Table1[Product_ID],[1]!Table1[Category])</f>
        <v>Electronics</v>
      </c>
      <c r="G3554">
        <f>_xlfn.XLOOKUP(Table1[[#This Row],[Product_ID]],[1]!Table1[Product_ID],[1]!Table1[Unit_Price])</f>
        <v>4860</v>
      </c>
      <c r="H3554">
        <f>_xlfn.XLOOKUP(Table1[[#This Row],[Product_ID]],[1]!Table1[Product_ID],[1]!Table1[Cost])</f>
        <v>2430</v>
      </c>
      <c r="I3554">
        <v>1</v>
      </c>
      <c r="J3554">
        <v>5</v>
      </c>
      <c r="K3554">
        <f>Table1[[#This Row],[Quantity]]*Table1[[#This Row],[Unit_Price]]</f>
        <v>4860</v>
      </c>
      <c r="L3554">
        <f>Table1[[#This Row],[Quantity]]*Table1[[#This Row],[Cost]]</f>
        <v>2430</v>
      </c>
      <c r="M3554">
        <f>Table1[[#This Row],[Sales]]-Table1[[#This Row],[Total_Cost]]</f>
        <v>2430</v>
      </c>
      <c r="N3554" s="1">
        <f>Table1[[#This Row],[Profit]]/Table1[[#This Row],[Sales]]</f>
        <v>0.5</v>
      </c>
      <c r="O3554" t="str">
        <f>TEXT(Table1[[#This Row],[Order_Date]],"mmmm")</f>
        <v>August</v>
      </c>
      <c r="P3554">
        <f>YEAR(Table1[[#This Row],[Order_Date]])</f>
        <v>2024</v>
      </c>
      <c r="Q3554" t="str">
        <f>"Q"&amp;ROUNDUP(MONTH(Table1[[#This Row],[Order_Date]])/3,0)</f>
        <v>Q3</v>
      </c>
    </row>
    <row r="3555" spans="1:17" x14ac:dyDescent="0.25">
      <c r="A3555" t="s">
        <v>5355</v>
      </c>
      <c r="B3555" t="s">
        <v>43</v>
      </c>
      <c r="C3555" t="s">
        <v>2196</v>
      </c>
      <c r="D3555" t="s">
        <v>476</v>
      </c>
      <c r="E3555" t="str">
        <f>_xlfn.XLOOKUP(Table1[[#This Row],[Product_ID]],[1]!Table1[Product_ID],[1]!Table1[Product_Name])</f>
        <v>Electronics Product 22</v>
      </c>
      <c r="F3555" t="str">
        <f>_xlfn.XLOOKUP(Table1[[#This Row],[Product_ID]],[1]!Table1[Product_ID],[1]!Table1[Category])</f>
        <v>Electronics</v>
      </c>
      <c r="G3555">
        <f>_xlfn.XLOOKUP(Table1[[#This Row],[Product_ID]],[1]!Table1[Product_ID],[1]!Table1[Unit_Price])</f>
        <v>48755</v>
      </c>
      <c r="H3555">
        <f>_xlfn.XLOOKUP(Table1[[#This Row],[Product_ID]],[1]!Table1[Product_ID],[1]!Table1[Cost])</f>
        <v>29253</v>
      </c>
      <c r="I3555">
        <v>3</v>
      </c>
      <c r="J3555">
        <v>15</v>
      </c>
      <c r="K3555">
        <f>Table1[[#This Row],[Quantity]]*Table1[[#This Row],[Unit_Price]]</f>
        <v>146265</v>
      </c>
      <c r="L3555">
        <f>Table1[[#This Row],[Quantity]]*Table1[[#This Row],[Cost]]</f>
        <v>87759</v>
      </c>
      <c r="M3555">
        <f>Table1[[#This Row],[Sales]]-Table1[[#This Row],[Total_Cost]]</f>
        <v>58506</v>
      </c>
      <c r="N3555" s="1">
        <f>Table1[[#This Row],[Profit]]/Table1[[#This Row],[Sales]]</f>
        <v>0.4</v>
      </c>
      <c r="O3555" t="str">
        <f>TEXT(Table1[[#This Row],[Order_Date]],"mmmm")</f>
        <v>December</v>
      </c>
      <c r="P3555">
        <f>YEAR(Table1[[#This Row],[Order_Date]])</f>
        <v>2024</v>
      </c>
      <c r="Q3555" t="str">
        <f>"Q"&amp;ROUNDUP(MONTH(Table1[[#This Row],[Order_Date]])/3,0)</f>
        <v>Q4</v>
      </c>
    </row>
    <row r="3556" spans="1:17" x14ac:dyDescent="0.25">
      <c r="A3556" t="s">
        <v>5356</v>
      </c>
      <c r="B3556" t="s">
        <v>2186</v>
      </c>
      <c r="C3556" t="s">
        <v>1281</v>
      </c>
      <c r="D3556" t="s">
        <v>139</v>
      </c>
      <c r="E3556" t="str">
        <f>_xlfn.XLOOKUP(Table1[[#This Row],[Product_ID]],[1]!Table1[Product_ID],[1]!Table1[Product_Name])</f>
        <v>Clothing Product 53</v>
      </c>
      <c r="F3556" t="str">
        <f>_xlfn.XLOOKUP(Table1[[#This Row],[Product_ID]],[1]!Table1[Product_ID],[1]!Table1[Category])</f>
        <v>Clothing</v>
      </c>
      <c r="G3556">
        <f>_xlfn.XLOOKUP(Table1[[#This Row],[Product_ID]],[1]!Table1[Product_ID],[1]!Table1[Unit_Price])</f>
        <v>641</v>
      </c>
      <c r="H3556">
        <f>_xlfn.XLOOKUP(Table1[[#This Row],[Product_ID]],[1]!Table1[Product_ID],[1]!Table1[Cost])</f>
        <v>384.6</v>
      </c>
      <c r="I3556">
        <v>3</v>
      </c>
      <c r="J3556">
        <v>20</v>
      </c>
      <c r="K3556">
        <f>Table1[[#This Row],[Quantity]]*Table1[[#This Row],[Unit_Price]]</f>
        <v>1923</v>
      </c>
      <c r="L3556">
        <f>Table1[[#This Row],[Quantity]]*Table1[[#This Row],[Cost]]</f>
        <v>1153.8000000000002</v>
      </c>
      <c r="M3556">
        <f>Table1[[#This Row],[Sales]]-Table1[[#This Row],[Total_Cost]]</f>
        <v>769.19999999999982</v>
      </c>
      <c r="N3556" s="1">
        <f>Table1[[#This Row],[Profit]]/Table1[[#This Row],[Sales]]</f>
        <v>0.39999999999999991</v>
      </c>
      <c r="O3556" t="str">
        <f>TEXT(Table1[[#This Row],[Order_Date]],"mmmm")</f>
        <v>August</v>
      </c>
      <c r="P3556">
        <f>YEAR(Table1[[#This Row],[Order_Date]])</f>
        <v>2025</v>
      </c>
      <c r="Q3556" t="str">
        <f>"Q"&amp;ROUNDUP(MONTH(Table1[[#This Row],[Order_Date]])/3,0)</f>
        <v>Q3</v>
      </c>
    </row>
    <row r="3557" spans="1:17" x14ac:dyDescent="0.25">
      <c r="A3557" t="s">
        <v>5357</v>
      </c>
      <c r="B3557" t="s">
        <v>2359</v>
      </c>
      <c r="C3557" t="s">
        <v>423</v>
      </c>
      <c r="D3557" t="s">
        <v>327</v>
      </c>
      <c r="E3557" t="str">
        <f>_xlfn.XLOOKUP(Table1[[#This Row],[Product_ID]],[1]!Table1[Product_ID],[1]!Table1[Product_Name])</f>
        <v>Electronics Product 55</v>
      </c>
      <c r="F3557" t="str">
        <f>_xlfn.XLOOKUP(Table1[[#This Row],[Product_ID]],[1]!Table1[Product_ID],[1]!Table1[Category])</f>
        <v>Electronics</v>
      </c>
      <c r="G3557">
        <f>_xlfn.XLOOKUP(Table1[[#This Row],[Product_ID]],[1]!Table1[Product_ID],[1]!Table1[Unit_Price])</f>
        <v>6621</v>
      </c>
      <c r="H3557">
        <f>_xlfn.XLOOKUP(Table1[[#This Row],[Product_ID]],[1]!Table1[Product_ID],[1]!Table1[Cost])</f>
        <v>3972.6</v>
      </c>
      <c r="I3557">
        <v>1</v>
      </c>
      <c r="J3557">
        <v>5</v>
      </c>
      <c r="K3557">
        <f>Table1[[#This Row],[Quantity]]*Table1[[#This Row],[Unit_Price]]</f>
        <v>6621</v>
      </c>
      <c r="L3557">
        <f>Table1[[#This Row],[Quantity]]*Table1[[#This Row],[Cost]]</f>
        <v>3972.6</v>
      </c>
      <c r="M3557">
        <f>Table1[[#This Row],[Sales]]-Table1[[#This Row],[Total_Cost]]</f>
        <v>2648.4</v>
      </c>
      <c r="N3557" s="1">
        <f>Table1[[#This Row],[Profit]]/Table1[[#This Row],[Sales]]</f>
        <v>0.4</v>
      </c>
      <c r="O3557" t="str">
        <f>TEXT(Table1[[#This Row],[Order_Date]],"mmmm")</f>
        <v>February</v>
      </c>
      <c r="P3557">
        <f>YEAR(Table1[[#This Row],[Order_Date]])</f>
        <v>2024</v>
      </c>
      <c r="Q3557" t="str">
        <f>"Q"&amp;ROUNDUP(MONTH(Table1[[#This Row],[Order_Date]])/3,0)</f>
        <v>Q1</v>
      </c>
    </row>
    <row r="3558" spans="1:17" x14ac:dyDescent="0.25">
      <c r="A3558" t="s">
        <v>5358</v>
      </c>
      <c r="B3558" t="s">
        <v>4008</v>
      </c>
      <c r="C3558" t="s">
        <v>1760</v>
      </c>
      <c r="D3558" t="s">
        <v>100</v>
      </c>
      <c r="E3558" t="str">
        <f>_xlfn.XLOOKUP(Table1[[#This Row],[Product_ID]],[1]!Table1[Product_ID],[1]!Table1[Product_Name])</f>
        <v>Electronics Product 74</v>
      </c>
      <c r="F3558" t="str">
        <f>_xlfn.XLOOKUP(Table1[[#This Row],[Product_ID]],[1]!Table1[Product_ID],[1]!Table1[Category])</f>
        <v>Electronics</v>
      </c>
      <c r="G3558">
        <f>_xlfn.XLOOKUP(Table1[[#This Row],[Product_ID]],[1]!Table1[Product_ID],[1]!Table1[Unit_Price])</f>
        <v>20835</v>
      </c>
      <c r="H3558">
        <f>_xlfn.XLOOKUP(Table1[[#This Row],[Product_ID]],[1]!Table1[Product_ID],[1]!Table1[Cost])</f>
        <v>12501</v>
      </c>
      <c r="I3558">
        <v>5</v>
      </c>
      <c r="J3558">
        <v>10</v>
      </c>
      <c r="K3558">
        <f>Table1[[#This Row],[Quantity]]*Table1[[#This Row],[Unit_Price]]</f>
        <v>104175</v>
      </c>
      <c r="L3558">
        <f>Table1[[#This Row],[Quantity]]*Table1[[#This Row],[Cost]]</f>
        <v>62505</v>
      </c>
      <c r="M3558">
        <f>Table1[[#This Row],[Sales]]-Table1[[#This Row],[Total_Cost]]</f>
        <v>41670</v>
      </c>
      <c r="N3558" s="1">
        <f>Table1[[#This Row],[Profit]]/Table1[[#This Row],[Sales]]</f>
        <v>0.4</v>
      </c>
      <c r="O3558" t="str">
        <f>TEXT(Table1[[#This Row],[Order_Date]],"mmmm")</f>
        <v>May</v>
      </c>
      <c r="P3558">
        <f>YEAR(Table1[[#This Row],[Order_Date]])</f>
        <v>2025</v>
      </c>
      <c r="Q3558" t="str">
        <f>"Q"&amp;ROUNDUP(MONTH(Table1[[#This Row],[Order_Date]])/3,0)</f>
        <v>Q2</v>
      </c>
    </row>
    <row r="3559" spans="1:17" x14ac:dyDescent="0.25">
      <c r="A3559" t="s">
        <v>5359</v>
      </c>
      <c r="B3559" t="s">
        <v>603</v>
      </c>
      <c r="C3559" t="s">
        <v>2007</v>
      </c>
      <c r="D3559" t="s">
        <v>29</v>
      </c>
      <c r="E3559" t="str">
        <f>_xlfn.XLOOKUP(Table1[[#This Row],[Product_ID]],[1]!Table1[Product_ID],[1]!Table1[Product_Name])</f>
        <v>Beauty Product 18</v>
      </c>
      <c r="F3559" t="str">
        <f>_xlfn.XLOOKUP(Table1[[#This Row],[Product_ID]],[1]!Table1[Product_ID],[1]!Table1[Category])</f>
        <v>Beauty</v>
      </c>
      <c r="G3559">
        <f>_xlfn.XLOOKUP(Table1[[#This Row],[Product_ID]],[1]!Table1[Product_ID],[1]!Table1[Unit_Price])</f>
        <v>3985</v>
      </c>
      <c r="H3559">
        <f>_xlfn.XLOOKUP(Table1[[#This Row],[Product_ID]],[1]!Table1[Product_ID],[1]!Table1[Cost])</f>
        <v>2789.5</v>
      </c>
      <c r="I3559">
        <v>2</v>
      </c>
      <c r="J3559">
        <v>15</v>
      </c>
      <c r="K3559">
        <f>Table1[[#This Row],[Quantity]]*Table1[[#This Row],[Unit_Price]]</f>
        <v>7970</v>
      </c>
      <c r="L3559">
        <f>Table1[[#This Row],[Quantity]]*Table1[[#This Row],[Cost]]</f>
        <v>5579</v>
      </c>
      <c r="M3559">
        <f>Table1[[#This Row],[Sales]]-Table1[[#This Row],[Total_Cost]]</f>
        <v>2391</v>
      </c>
      <c r="N3559" s="1">
        <f>Table1[[#This Row],[Profit]]/Table1[[#This Row],[Sales]]</f>
        <v>0.3</v>
      </c>
      <c r="O3559" t="str">
        <f>TEXT(Table1[[#This Row],[Order_Date]],"mmmm")</f>
        <v>June</v>
      </c>
      <c r="P3559">
        <f>YEAR(Table1[[#This Row],[Order_Date]])</f>
        <v>2024</v>
      </c>
      <c r="Q3559" t="str">
        <f>"Q"&amp;ROUNDUP(MONTH(Table1[[#This Row],[Order_Date]])/3,0)</f>
        <v>Q2</v>
      </c>
    </row>
    <row r="3560" spans="1:17" x14ac:dyDescent="0.25">
      <c r="A3560" t="s">
        <v>5360</v>
      </c>
      <c r="B3560" t="s">
        <v>3042</v>
      </c>
      <c r="C3560" t="s">
        <v>1779</v>
      </c>
      <c r="D3560" t="s">
        <v>17</v>
      </c>
      <c r="E3560" t="str">
        <f>_xlfn.XLOOKUP(Table1[[#This Row],[Product_ID]],[1]!Table1[Product_ID],[1]!Table1[Product_Name])</f>
        <v>Clothing Product 38</v>
      </c>
      <c r="F3560" t="str">
        <f>_xlfn.XLOOKUP(Table1[[#This Row],[Product_ID]],[1]!Table1[Product_ID],[1]!Table1[Category])</f>
        <v>Clothing</v>
      </c>
      <c r="G3560">
        <f>_xlfn.XLOOKUP(Table1[[#This Row],[Product_ID]],[1]!Table1[Product_ID],[1]!Table1[Unit_Price])</f>
        <v>413</v>
      </c>
      <c r="H3560">
        <f>_xlfn.XLOOKUP(Table1[[#This Row],[Product_ID]],[1]!Table1[Product_ID],[1]!Table1[Cost])</f>
        <v>247.8</v>
      </c>
      <c r="I3560">
        <v>5</v>
      </c>
      <c r="J3560">
        <v>0</v>
      </c>
      <c r="K3560">
        <f>Table1[[#This Row],[Quantity]]*Table1[[#This Row],[Unit_Price]]</f>
        <v>2065</v>
      </c>
      <c r="L3560">
        <f>Table1[[#This Row],[Quantity]]*Table1[[#This Row],[Cost]]</f>
        <v>1239</v>
      </c>
      <c r="M3560">
        <f>Table1[[#This Row],[Sales]]-Table1[[#This Row],[Total_Cost]]</f>
        <v>826</v>
      </c>
      <c r="N3560" s="1">
        <f>Table1[[#This Row],[Profit]]/Table1[[#This Row],[Sales]]</f>
        <v>0.4</v>
      </c>
      <c r="O3560" t="str">
        <f>TEXT(Table1[[#This Row],[Order_Date]],"mmmm")</f>
        <v>January</v>
      </c>
      <c r="P3560">
        <f>YEAR(Table1[[#This Row],[Order_Date]])</f>
        <v>2025</v>
      </c>
      <c r="Q3560" t="str">
        <f>"Q"&amp;ROUNDUP(MONTH(Table1[[#This Row],[Order_Date]])/3,0)</f>
        <v>Q1</v>
      </c>
    </row>
    <row r="3561" spans="1:17" x14ac:dyDescent="0.25">
      <c r="A3561" t="s">
        <v>5361</v>
      </c>
      <c r="B3561" t="s">
        <v>1483</v>
      </c>
      <c r="C3561" t="s">
        <v>1210</v>
      </c>
      <c r="D3561" t="s">
        <v>476</v>
      </c>
      <c r="E3561" t="str">
        <f>_xlfn.XLOOKUP(Table1[[#This Row],[Product_ID]],[1]!Table1[Product_ID],[1]!Table1[Product_Name])</f>
        <v>Electronics Product 22</v>
      </c>
      <c r="F3561" t="str">
        <f>_xlfn.XLOOKUP(Table1[[#This Row],[Product_ID]],[1]!Table1[Product_ID],[1]!Table1[Category])</f>
        <v>Electronics</v>
      </c>
      <c r="G3561">
        <f>_xlfn.XLOOKUP(Table1[[#This Row],[Product_ID]],[1]!Table1[Product_ID],[1]!Table1[Unit_Price])</f>
        <v>48755</v>
      </c>
      <c r="H3561">
        <f>_xlfn.XLOOKUP(Table1[[#This Row],[Product_ID]],[1]!Table1[Product_ID],[1]!Table1[Cost])</f>
        <v>29253</v>
      </c>
      <c r="I3561">
        <v>1</v>
      </c>
      <c r="J3561">
        <v>0</v>
      </c>
      <c r="K3561">
        <f>Table1[[#This Row],[Quantity]]*Table1[[#This Row],[Unit_Price]]</f>
        <v>48755</v>
      </c>
      <c r="L3561">
        <f>Table1[[#This Row],[Quantity]]*Table1[[#This Row],[Cost]]</f>
        <v>29253</v>
      </c>
      <c r="M3561">
        <f>Table1[[#This Row],[Sales]]-Table1[[#This Row],[Total_Cost]]</f>
        <v>19502</v>
      </c>
      <c r="N3561" s="1">
        <f>Table1[[#This Row],[Profit]]/Table1[[#This Row],[Sales]]</f>
        <v>0.4</v>
      </c>
      <c r="O3561" t="str">
        <f>TEXT(Table1[[#This Row],[Order_Date]],"mmmm")</f>
        <v>December</v>
      </c>
      <c r="P3561">
        <f>YEAR(Table1[[#This Row],[Order_Date]])</f>
        <v>2024</v>
      </c>
      <c r="Q3561" t="str">
        <f>"Q"&amp;ROUNDUP(MONTH(Table1[[#This Row],[Order_Date]])/3,0)</f>
        <v>Q4</v>
      </c>
    </row>
    <row r="3562" spans="1:17" x14ac:dyDescent="0.25">
      <c r="A3562" t="s">
        <v>5362</v>
      </c>
      <c r="B3562" t="s">
        <v>2480</v>
      </c>
      <c r="C3562" t="s">
        <v>294</v>
      </c>
      <c r="D3562" t="s">
        <v>85</v>
      </c>
      <c r="E3562" t="str">
        <f>_xlfn.XLOOKUP(Table1[[#This Row],[Product_ID]],[1]!Table1[Product_ID],[1]!Table1[Product_Name])</f>
        <v>Clothing Product 63</v>
      </c>
      <c r="F3562" t="str">
        <f>_xlfn.XLOOKUP(Table1[[#This Row],[Product_ID]],[1]!Table1[Product_ID],[1]!Table1[Category])</f>
        <v>Clothing</v>
      </c>
      <c r="G3562">
        <f>_xlfn.XLOOKUP(Table1[[#This Row],[Product_ID]],[1]!Table1[Product_ID],[1]!Table1[Unit_Price])</f>
        <v>3643</v>
      </c>
      <c r="H3562">
        <f>_xlfn.XLOOKUP(Table1[[#This Row],[Product_ID]],[1]!Table1[Product_ID],[1]!Table1[Cost])</f>
        <v>2185.8000000000002</v>
      </c>
      <c r="I3562">
        <v>3</v>
      </c>
      <c r="J3562">
        <v>0</v>
      </c>
      <c r="K3562">
        <f>Table1[[#This Row],[Quantity]]*Table1[[#This Row],[Unit_Price]]</f>
        <v>10929</v>
      </c>
      <c r="L3562">
        <f>Table1[[#This Row],[Quantity]]*Table1[[#This Row],[Cost]]</f>
        <v>6557.4000000000005</v>
      </c>
      <c r="M3562">
        <f>Table1[[#This Row],[Sales]]-Table1[[#This Row],[Total_Cost]]</f>
        <v>4371.5999999999995</v>
      </c>
      <c r="N3562" s="1">
        <f>Table1[[#This Row],[Profit]]/Table1[[#This Row],[Sales]]</f>
        <v>0.39999999999999997</v>
      </c>
      <c r="O3562" t="str">
        <f>TEXT(Table1[[#This Row],[Order_Date]],"mmmm")</f>
        <v>October</v>
      </c>
      <c r="P3562">
        <f>YEAR(Table1[[#This Row],[Order_Date]])</f>
        <v>2024</v>
      </c>
      <c r="Q3562" t="str">
        <f>"Q"&amp;ROUNDUP(MONTH(Table1[[#This Row],[Order_Date]])/3,0)</f>
        <v>Q4</v>
      </c>
    </row>
    <row r="3563" spans="1:17" x14ac:dyDescent="0.25">
      <c r="A3563" t="s">
        <v>5363</v>
      </c>
      <c r="B3563" t="s">
        <v>1918</v>
      </c>
      <c r="C3563" t="s">
        <v>2090</v>
      </c>
      <c r="D3563" t="s">
        <v>377</v>
      </c>
      <c r="E3563" t="str">
        <f>_xlfn.XLOOKUP(Table1[[#This Row],[Product_ID]],[1]!Table1[Product_ID],[1]!Table1[Product_Name])</f>
        <v>Sports Product 2</v>
      </c>
      <c r="F3563" t="str">
        <f>_xlfn.XLOOKUP(Table1[[#This Row],[Product_ID]],[1]!Table1[Product_ID],[1]!Table1[Category])</f>
        <v>Sports</v>
      </c>
      <c r="G3563">
        <f>_xlfn.XLOOKUP(Table1[[#This Row],[Product_ID]],[1]!Table1[Product_ID],[1]!Table1[Unit_Price])</f>
        <v>4241</v>
      </c>
      <c r="H3563">
        <f>_xlfn.XLOOKUP(Table1[[#This Row],[Product_ID]],[1]!Table1[Product_ID],[1]!Table1[Cost])</f>
        <v>2120.5</v>
      </c>
      <c r="I3563">
        <v>2</v>
      </c>
      <c r="J3563">
        <v>5</v>
      </c>
      <c r="K3563">
        <f>Table1[[#This Row],[Quantity]]*Table1[[#This Row],[Unit_Price]]</f>
        <v>8482</v>
      </c>
      <c r="L3563">
        <f>Table1[[#This Row],[Quantity]]*Table1[[#This Row],[Cost]]</f>
        <v>4241</v>
      </c>
      <c r="M3563">
        <f>Table1[[#This Row],[Sales]]-Table1[[#This Row],[Total_Cost]]</f>
        <v>4241</v>
      </c>
      <c r="N3563" s="1">
        <f>Table1[[#This Row],[Profit]]/Table1[[#This Row],[Sales]]</f>
        <v>0.5</v>
      </c>
      <c r="O3563" t="str">
        <f>TEXT(Table1[[#This Row],[Order_Date]],"mmmm")</f>
        <v>November</v>
      </c>
      <c r="P3563">
        <f>YEAR(Table1[[#This Row],[Order_Date]])</f>
        <v>2025</v>
      </c>
      <c r="Q3563" t="str">
        <f>"Q"&amp;ROUNDUP(MONTH(Table1[[#This Row],[Order_Date]])/3,0)</f>
        <v>Q4</v>
      </c>
    </row>
    <row r="3564" spans="1:17" x14ac:dyDescent="0.25">
      <c r="A3564" t="s">
        <v>5364</v>
      </c>
      <c r="B3564" t="s">
        <v>1285</v>
      </c>
      <c r="C3564" t="s">
        <v>2484</v>
      </c>
      <c r="D3564" t="s">
        <v>157</v>
      </c>
      <c r="E3564" t="str">
        <f>_xlfn.XLOOKUP(Table1[[#This Row],[Product_ID]],[1]!Table1[Product_ID],[1]!Table1[Product_Name])</f>
        <v>Sports Product 89</v>
      </c>
      <c r="F3564" t="str">
        <f>_xlfn.XLOOKUP(Table1[[#This Row],[Product_ID]],[1]!Table1[Product_ID],[1]!Table1[Category])</f>
        <v>Sports</v>
      </c>
      <c r="G3564">
        <f>_xlfn.XLOOKUP(Table1[[#This Row],[Product_ID]],[1]!Table1[Product_ID],[1]!Table1[Unit_Price])</f>
        <v>2956</v>
      </c>
      <c r="H3564">
        <f>_xlfn.XLOOKUP(Table1[[#This Row],[Product_ID]],[1]!Table1[Product_ID],[1]!Table1[Cost])</f>
        <v>1478</v>
      </c>
      <c r="I3564">
        <v>2</v>
      </c>
      <c r="J3564">
        <v>0</v>
      </c>
      <c r="K3564">
        <f>Table1[[#This Row],[Quantity]]*Table1[[#This Row],[Unit_Price]]</f>
        <v>5912</v>
      </c>
      <c r="L3564">
        <f>Table1[[#This Row],[Quantity]]*Table1[[#This Row],[Cost]]</f>
        <v>2956</v>
      </c>
      <c r="M3564">
        <f>Table1[[#This Row],[Sales]]-Table1[[#This Row],[Total_Cost]]</f>
        <v>2956</v>
      </c>
      <c r="N3564" s="1">
        <f>Table1[[#This Row],[Profit]]/Table1[[#This Row],[Sales]]</f>
        <v>0.5</v>
      </c>
      <c r="O3564" t="str">
        <f>TEXT(Table1[[#This Row],[Order_Date]],"mmmm")</f>
        <v>August</v>
      </c>
      <c r="P3564">
        <f>YEAR(Table1[[#This Row],[Order_Date]])</f>
        <v>2025</v>
      </c>
      <c r="Q3564" t="str">
        <f>"Q"&amp;ROUNDUP(MONTH(Table1[[#This Row],[Order_Date]])/3,0)</f>
        <v>Q3</v>
      </c>
    </row>
    <row r="3565" spans="1:17" x14ac:dyDescent="0.25">
      <c r="A3565" t="s">
        <v>5365</v>
      </c>
      <c r="B3565" t="s">
        <v>1080</v>
      </c>
      <c r="C3565" t="s">
        <v>307</v>
      </c>
      <c r="D3565" t="s">
        <v>304</v>
      </c>
      <c r="E3565" t="str">
        <f>_xlfn.XLOOKUP(Table1[[#This Row],[Product_ID]],[1]!Table1[Product_ID],[1]!Table1[Product_Name])</f>
        <v>Sports Product 67</v>
      </c>
      <c r="F3565" t="str">
        <f>_xlfn.XLOOKUP(Table1[[#This Row],[Product_ID]],[1]!Table1[Product_ID],[1]!Table1[Category])</f>
        <v>Sports</v>
      </c>
      <c r="G3565">
        <f>_xlfn.XLOOKUP(Table1[[#This Row],[Product_ID]],[1]!Table1[Product_ID],[1]!Table1[Unit_Price])</f>
        <v>1463</v>
      </c>
      <c r="H3565">
        <f>_xlfn.XLOOKUP(Table1[[#This Row],[Product_ID]],[1]!Table1[Product_ID],[1]!Table1[Cost])</f>
        <v>731.5</v>
      </c>
      <c r="I3565">
        <v>4</v>
      </c>
      <c r="J3565">
        <v>10</v>
      </c>
      <c r="K3565">
        <f>Table1[[#This Row],[Quantity]]*Table1[[#This Row],[Unit_Price]]</f>
        <v>5852</v>
      </c>
      <c r="L3565">
        <f>Table1[[#This Row],[Quantity]]*Table1[[#This Row],[Cost]]</f>
        <v>2926</v>
      </c>
      <c r="M3565">
        <f>Table1[[#This Row],[Sales]]-Table1[[#This Row],[Total_Cost]]</f>
        <v>2926</v>
      </c>
      <c r="N3565" s="1">
        <f>Table1[[#This Row],[Profit]]/Table1[[#This Row],[Sales]]</f>
        <v>0.5</v>
      </c>
      <c r="O3565" t="str">
        <f>TEXT(Table1[[#This Row],[Order_Date]],"mmmm")</f>
        <v>June</v>
      </c>
      <c r="P3565">
        <f>YEAR(Table1[[#This Row],[Order_Date]])</f>
        <v>2025</v>
      </c>
      <c r="Q3565" t="str">
        <f>"Q"&amp;ROUNDUP(MONTH(Table1[[#This Row],[Order_Date]])/3,0)</f>
        <v>Q2</v>
      </c>
    </row>
    <row r="3566" spans="1:17" x14ac:dyDescent="0.25">
      <c r="A3566" t="s">
        <v>5366</v>
      </c>
      <c r="B3566" t="s">
        <v>2119</v>
      </c>
      <c r="C3566" t="s">
        <v>3775</v>
      </c>
      <c r="D3566" t="s">
        <v>123</v>
      </c>
      <c r="E3566" t="str">
        <f>_xlfn.XLOOKUP(Table1[[#This Row],[Product_ID]],[1]!Table1[Product_ID],[1]!Table1[Product_Name])</f>
        <v>Electronics Product 99</v>
      </c>
      <c r="F3566" t="str">
        <f>_xlfn.XLOOKUP(Table1[[#This Row],[Product_ID]],[1]!Table1[Product_ID],[1]!Table1[Category])</f>
        <v>Electronics</v>
      </c>
      <c r="G3566">
        <f>_xlfn.XLOOKUP(Table1[[#This Row],[Product_ID]],[1]!Table1[Product_ID],[1]!Table1[Unit_Price])</f>
        <v>48012</v>
      </c>
      <c r="H3566">
        <f>_xlfn.XLOOKUP(Table1[[#This Row],[Product_ID]],[1]!Table1[Product_ID],[1]!Table1[Cost])</f>
        <v>24006</v>
      </c>
      <c r="I3566">
        <v>1</v>
      </c>
      <c r="J3566">
        <v>15</v>
      </c>
      <c r="K3566">
        <f>Table1[[#This Row],[Quantity]]*Table1[[#This Row],[Unit_Price]]</f>
        <v>48012</v>
      </c>
      <c r="L3566">
        <f>Table1[[#This Row],[Quantity]]*Table1[[#This Row],[Cost]]</f>
        <v>24006</v>
      </c>
      <c r="M3566">
        <f>Table1[[#This Row],[Sales]]-Table1[[#This Row],[Total_Cost]]</f>
        <v>24006</v>
      </c>
      <c r="N3566" s="1">
        <f>Table1[[#This Row],[Profit]]/Table1[[#This Row],[Sales]]</f>
        <v>0.5</v>
      </c>
      <c r="O3566" t="str">
        <f>TEXT(Table1[[#This Row],[Order_Date]],"mmmm")</f>
        <v>May</v>
      </c>
      <c r="P3566">
        <f>YEAR(Table1[[#This Row],[Order_Date]])</f>
        <v>2024</v>
      </c>
      <c r="Q3566" t="str">
        <f>"Q"&amp;ROUNDUP(MONTH(Table1[[#This Row],[Order_Date]])/3,0)</f>
        <v>Q2</v>
      </c>
    </row>
    <row r="3567" spans="1:17" x14ac:dyDescent="0.25">
      <c r="A3567" t="s">
        <v>5367</v>
      </c>
      <c r="B3567" t="s">
        <v>630</v>
      </c>
      <c r="C3567" t="s">
        <v>457</v>
      </c>
      <c r="D3567" t="s">
        <v>842</v>
      </c>
      <c r="E3567" t="str">
        <f>_xlfn.XLOOKUP(Table1[[#This Row],[Product_ID]],[1]!Table1[Product_ID],[1]!Table1[Product_Name])</f>
        <v>Sports Product 35</v>
      </c>
      <c r="F3567" t="str">
        <f>_xlfn.XLOOKUP(Table1[[#This Row],[Product_ID]],[1]!Table1[Product_ID],[1]!Table1[Category])</f>
        <v>Sports</v>
      </c>
      <c r="G3567">
        <f>_xlfn.XLOOKUP(Table1[[#This Row],[Product_ID]],[1]!Table1[Product_ID],[1]!Table1[Unit_Price])</f>
        <v>3185</v>
      </c>
      <c r="H3567">
        <f>_xlfn.XLOOKUP(Table1[[#This Row],[Product_ID]],[1]!Table1[Product_ID],[1]!Table1[Cost])</f>
        <v>1592.5</v>
      </c>
      <c r="I3567">
        <v>5</v>
      </c>
      <c r="J3567">
        <v>5</v>
      </c>
      <c r="K3567">
        <f>Table1[[#This Row],[Quantity]]*Table1[[#This Row],[Unit_Price]]</f>
        <v>15925</v>
      </c>
      <c r="L3567">
        <f>Table1[[#This Row],[Quantity]]*Table1[[#This Row],[Cost]]</f>
        <v>7962.5</v>
      </c>
      <c r="M3567">
        <f>Table1[[#This Row],[Sales]]-Table1[[#This Row],[Total_Cost]]</f>
        <v>7962.5</v>
      </c>
      <c r="N3567" s="1">
        <f>Table1[[#This Row],[Profit]]/Table1[[#This Row],[Sales]]</f>
        <v>0.5</v>
      </c>
      <c r="O3567" t="str">
        <f>TEXT(Table1[[#This Row],[Order_Date]],"mmmm")</f>
        <v>April</v>
      </c>
      <c r="P3567">
        <f>YEAR(Table1[[#This Row],[Order_Date]])</f>
        <v>2025</v>
      </c>
      <c r="Q3567" t="str">
        <f>"Q"&amp;ROUNDUP(MONTH(Table1[[#This Row],[Order_Date]])/3,0)</f>
        <v>Q2</v>
      </c>
    </row>
    <row r="3568" spans="1:17" x14ac:dyDescent="0.25">
      <c r="A3568" t="s">
        <v>5368</v>
      </c>
      <c r="B3568" t="s">
        <v>4158</v>
      </c>
      <c r="C3568" t="s">
        <v>307</v>
      </c>
      <c r="D3568" t="s">
        <v>41</v>
      </c>
      <c r="E3568" t="str">
        <f>_xlfn.XLOOKUP(Table1[[#This Row],[Product_ID]],[1]!Table1[Product_ID],[1]!Table1[Product_Name])</f>
        <v>Clothing Product 86</v>
      </c>
      <c r="F3568" t="str">
        <f>_xlfn.XLOOKUP(Table1[[#This Row],[Product_ID]],[1]!Table1[Product_ID],[1]!Table1[Category])</f>
        <v>Clothing</v>
      </c>
      <c r="G3568">
        <f>_xlfn.XLOOKUP(Table1[[#This Row],[Product_ID]],[1]!Table1[Product_ID],[1]!Table1[Unit_Price])</f>
        <v>3333</v>
      </c>
      <c r="H3568">
        <f>_xlfn.XLOOKUP(Table1[[#This Row],[Product_ID]],[1]!Table1[Product_ID],[1]!Table1[Cost])</f>
        <v>2333.1</v>
      </c>
      <c r="I3568">
        <v>1</v>
      </c>
      <c r="J3568">
        <v>10</v>
      </c>
      <c r="K3568">
        <f>Table1[[#This Row],[Quantity]]*Table1[[#This Row],[Unit_Price]]</f>
        <v>3333</v>
      </c>
      <c r="L3568">
        <f>Table1[[#This Row],[Quantity]]*Table1[[#This Row],[Cost]]</f>
        <v>2333.1</v>
      </c>
      <c r="M3568">
        <f>Table1[[#This Row],[Sales]]-Table1[[#This Row],[Total_Cost]]</f>
        <v>999.90000000000009</v>
      </c>
      <c r="N3568" s="1">
        <f>Table1[[#This Row],[Profit]]/Table1[[#This Row],[Sales]]</f>
        <v>0.30000000000000004</v>
      </c>
      <c r="O3568" t="str">
        <f>TEXT(Table1[[#This Row],[Order_Date]],"mmmm")</f>
        <v>August</v>
      </c>
      <c r="P3568">
        <f>YEAR(Table1[[#This Row],[Order_Date]])</f>
        <v>2025</v>
      </c>
      <c r="Q3568" t="str">
        <f>"Q"&amp;ROUNDUP(MONTH(Table1[[#This Row],[Order_Date]])/3,0)</f>
        <v>Q3</v>
      </c>
    </row>
    <row r="3569" spans="1:17" x14ac:dyDescent="0.25">
      <c r="A3569" t="s">
        <v>5369</v>
      </c>
      <c r="B3569" t="s">
        <v>1198</v>
      </c>
      <c r="C3569" t="s">
        <v>1399</v>
      </c>
      <c r="D3569" t="s">
        <v>598</v>
      </c>
      <c r="E3569" t="str">
        <f>_xlfn.XLOOKUP(Table1[[#This Row],[Product_ID]],[1]!Table1[Product_ID],[1]!Table1[Product_Name])</f>
        <v>Clothing Product 84</v>
      </c>
      <c r="F3569" t="str">
        <f>_xlfn.XLOOKUP(Table1[[#This Row],[Product_ID]],[1]!Table1[Product_ID],[1]!Table1[Category])</f>
        <v>Clothing</v>
      </c>
      <c r="G3569">
        <f>_xlfn.XLOOKUP(Table1[[#This Row],[Product_ID]],[1]!Table1[Product_ID],[1]!Table1[Unit_Price])</f>
        <v>3921</v>
      </c>
      <c r="H3569">
        <f>_xlfn.XLOOKUP(Table1[[#This Row],[Product_ID]],[1]!Table1[Product_ID],[1]!Table1[Cost])</f>
        <v>2352.6</v>
      </c>
      <c r="I3569">
        <v>4</v>
      </c>
      <c r="J3569">
        <v>20</v>
      </c>
      <c r="K3569">
        <f>Table1[[#This Row],[Quantity]]*Table1[[#This Row],[Unit_Price]]</f>
        <v>15684</v>
      </c>
      <c r="L3569">
        <f>Table1[[#This Row],[Quantity]]*Table1[[#This Row],[Cost]]</f>
        <v>9410.4</v>
      </c>
      <c r="M3569">
        <f>Table1[[#This Row],[Sales]]-Table1[[#This Row],[Total_Cost]]</f>
        <v>6273.6</v>
      </c>
      <c r="N3569" s="1">
        <f>Table1[[#This Row],[Profit]]/Table1[[#This Row],[Sales]]</f>
        <v>0.4</v>
      </c>
      <c r="O3569" t="str">
        <f>TEXT(Table1[[#This Row],[Order_Date]],"mmmm")</f>
        <v>December</v>
      </c>
      <c r="P3569">
        <f>YEAR(Table1[[#This Row],[Order_Date]])</f>
        <v>2024</v>
      </c>
      <c r="Q3569" t="str">
        <f>"Q"&amp;ROUNDUP(MONTH(Table1[[#This Row],[Order_Date]])/3,0)</f>
        <v>Q4</v>
      </c>
    </row>
    <row r="3570" spans="1:17" x14ac:dyDescent="0.25">
      <c r="A3570" t="s">
        <v>5370</v>
      </c>
      <c r="B3570" t="s">
        <v>3433</v>
      </c>
      <c r="C3570" t="s">
        <v>2250</v>
      </c>
      <c r="D3570" t="s">
        <v>77</v>
      </c>
      <c r="E3570" t="str">
        <f>_xlfn.XLOOKUP(Table1[[#This Row],[Product_ID]],[1]!Table1[Product_ID],[1]!Table1[Product_Name])</f>
        <v>Sports Product 83</v>
      </c>
      <c r="F3570" t="str">
        <f>_xlfn.XLOOKUP(Table1[[#This Row],[Product_ID]],[1]!Table1[Product_ID],[1]!Table1[Category])</f>
        <v>Sports</v>
      </c>
      <c r="G3570">
        <f>_xlfn.XLOOKUP(Table1[[#This Row],[Product_ID]],[1]!Table1[Product_ID],[1]!Table1[Unit_Price])</f>
        <v>5842</v>
      </c>
      <c r="H3570">
        <f>_xlfn.XLOOKUP(Table1[[#This Row],[Product_ID]],[1]!Table1[Product_ID],[1]!Table1[Cost])</f>
        <v>3505.2</v>
      </c>
      <c r="I3570">
        <v>3</v>
      </c>
      <c r="J3570">
        <v>15</v>
      </c>
      <c r="K3570">
        <f>Table1[[#This Row],[Quantity]]*Table1[[#This Row],[Unit_Price]]</f>
        <v>17526</v>
      </c>
      <c r="L3570">
        <f>Table1[[#This Row],[Quantity]]*Table1[[#This Row],[Cost]]</f>
        <v>10515.599999999999</v>
      </c>
      <c r="M3570">
        <f>Table1[[#This Row],[Sales]]-Table1[[#This Row],[Total_Cost]]</f>
        <v>7010.4000000000015</v>
      </c>
      <c r="N3570" s="1">
        <f>Table1[[#This Row],[Profit]]/Table1[[#This Row],[Sales]]</f>
        <v>0.40000000000000008</v>
      </c>
      <c r="O3570" t="str">
        <f>TEXT(Table1[[#This Row],[Order_Date]],"mmmm")</f>
        <v>April</v>
      </c>
      <c r="P3570">
        <f>YEAR(Table1[[#This Row],[Order_Date]])</f>
        <v>2024</v>
      </c>
      <c r="Q3570" t="str">
        <f>"Q"&amp;ROUNDUP(MONTH(Table1[[#This Row],[Order_Date]])/3,0)</f>
        <v>Q2</v>
      </c>
    </row>
    <row r="3571" spans="1:17" x14ac:dyDescent="0.25">
      <c r="A3571" t="s">
        <v>5371</v>
      </c>
      <c r="B3571" t="s">
        <v>3268</v>
      </c>
      <c r="C3571" t="s">
        <v>44</v>
      </c>
      <c r="D3571" t="s">
        <v>563</v>
      </c>
      <c r="E3571" t="str">
        <f>_xlfn.XLOOKUP(Table1[[#This Row],[Product_ID]],[1]!Table1[Product_ID],[1]!Table1[Product_Name])</f>
        <v>Beauty Product 60</v>
      </c>
      <c r="F3571" t="str">
        <f>_xlfn.XLOOKUP(Table1[[#This Row],[Product_ID]],[1]!Table1[Product_ID],[1]!Table1[Category])</f>
        <v>Beauty</v>
      </c>
      <c r="G3571">
        <f>_xlfn.XLOOKUP(Table1[[#This Row],[Product_ID]],[1]!Table1[Product_ID],[1]!Table1[Unit_Price])</f>
        <v>758</v>
      </c>
      <c r="H3571">
        <f>_xlfn.XLOOKUP(Table1[[#This Row],[Product_ID]],[1]!Table1[Product_ID],[1]!Table1[Cost])</f>
        <v>530.6</v>
      </c>
      <c r="I3571">
        <v>4</v>
      </c>
      <c r="J3571">
        <v>15</v>
      </c>
      <c r="K3571">
        <f>Table1[[#This Row],[Quantity]]*Table1[[#This Row],[Unit_Price]]</f>
        <v>3032</v>
      </c>
      <c r="L3571">
        <f>Table1[[#This Row],[Quantity]]*Table1[[#This Row],[Cost]]</f>
        <v>2122.4</v>
      </c>
      <c r="M3571">
        <f>Table1[[#This Row],[Sales]]-Table1[[#This Row],[Total_Cost]]</f>
        <v>909.59999999999991</v>
      </c>
      <c r="N3571" s="1">
        <f>Table1[[#This Row],[Profit]]/Table1[[#This Row],[Sales]]</f>
        <v>0.3</v>
      </c>
      <c r="O3571" t="str">
        <f>TEXT(Table1[[#This Row],[Order_Date]],"mmmm")</f>
        <v>October</v>
      </c>
      <c r="P3571">
        <f>YEAR(Table1[[#This Row],[Order_Date]])</f>
        <v>2024</v>
      </c>
      <c r="Q3571" t="str">
        <f>"Q"&amp;ROUNDUP(MONTH(Table1[[#This Row],[Order_Date]])/3,0)</f>
        <v>Q4</v>
      </c>
    </row>
    <row r="3572" spans="1:17" x14ac:dyDescent="0.25">
      <c r="A3572" t="s">
        <v>5372</v>
      </c>
      <c r="B3572" t="s">
        <v>1345</v>
      </c>
      <c r="C3572" t="s">
        <v>2805</v>
      </c>
      <c r="D3572" t="s">
        <v>313</v>
      </c>
      <c r="E3572" t="str">
        <f>_xlfn.XLOOKUP(Table1[[#This Row],[Product_ID]],[1]!Table1[Product_ID],[1]!Table1[Product_Name])</f>
        <v>Sports Product 44</v>
      </c>
      <c r="F3572" t="str">
        <f>_xlfn.XLOOKUP(Table1[[#This Row],[Product_ID]],[1]!Table1[Product_ID],[1]!Table1[Category])</f>
        <v>Sports</v>
      </c>
      <c r="G3572">
        <f>_xlfn.XLOOKUP(Table1[[#This Row],[Product_ID]],[1]!Table1[Product_ID],[1]!Table1[Unit_Price])</f>
        <v>5008</v>
      </c>
      <c r="H3572">
        <f>_xlfn.XLOOKUP(Table1[[#This Row],[Product_ID]],[1]!Table1[Product_ID],[1]!Table1[Cost])</f>
        <v>3505.6</v>
      </c>
      <c r="I3572">
        <v>2</v>
      </c>
      <c r="J3572">
        <v>5</v>
      </c>
      <c r="K3572">
        <f>Table1[[#This Row],[Quantity]]*Table1[[#This Row],[Unit_Price]]</f>
        <v>10016</v>
      </c>
      <c r="L3572">
        <f>Table1[[#This Row],[Quantity]]*Table1[[#This Row],[Cost]]</f>
        <v>7011.2</v>
      </c>
      <c r="M3572">
        <f>Table1[[#This Row],[Sales]]-Table1[[#This Row],[Total_Cost]]</f>
        <v>3004.8</v>
      </c>
      <c r="N3572" s="1">
        <f>Table1[[#This Row],[Profit]]/Table1[[#This Row],[Sales]]</f>
        <v>0.30000000000000004</v>
      </c>
      <c r="O3572" t="str">
        <f>TEXT(Table1[[#This Row],[Order_Date]],"mmmm")</f>
        <v>October</v>
      </c>
      <c r="P3572">
        <f>YEAR(Table1[[#This Row],[Order_Date]])</f>
        <v>2025</v>
      </c>
      <c r="Q3572" t="str">
        <f>"Q"&amp;ROUNDUP(MONTH(Table1[[#This Row],[Order_Date]])/3,0)</f>
        <v>Q4</v>
      </c>
    </row>
    <row r="3573" spans="1:17" x14ac:dyDescent="0.25">
      <c r="A3573" t="s">
        <v>5373</v>
      </c>
      <c r="B3573" t="s">
        <v>3042</v>
      </c>
      <c r="C3573" t="s">
        <v>588</v>
      </c>
      <c r="D3573" t="s">
        <v>426</v>
      </c>
      <c r="E3573" t="str">
        <f>_xlfn.XLOOKUP(Table1[[#This Row],[Product_ID]],[1]!Table1[Product_ID],[1]!Table1[Product_Name])</f>
        <v>Clothing Product 95</v>
      </c>
      <c r="F3573" t="str">
        <f>_xlfn.XLOOKUP(Table1[[#This Row],[Product_ID]],[1]!Table1[Product_ID],[1]!Table1[Category])</f>
        <v>Clothing</v>
      </c>
      <c r="G3573">
        <f>_xlfn.XLOOKUP(Table1[[#This Row],[Product_ID]],[1]!Table1[Product_ID],[1]!Table1[Unit_Price])</f>
        <v>4520</v>
      </c>
      <c r="H3573">
        <f>_xlfn.XLOOKUP(Table1[[#This Row],[Product_ID]],[1]!Table1[Product_ID],[1]!Table1[Cost])</f>
        <v>3164</v>
      </c>
      <c r="I3573">
        <v>5</v>
      </c>
      <c r="J3573">
        <v>5</v>
      </c>
      <c r="K3573">
        <f>Table1[[#This Row],[Quantity]]*Table1[[#This Row],[Unit_Price]]</f>
        <v>22600</v>
      </c>
      <c r="L3573">
        <f>Table1[[#This Row],[Quantity]]*Table1[[#This Row],[Cost]]</f>
        <v>15820</v>
      </c>
      <c r="M3573">
        <f>Table1[[#This Row],[Sales]]-Table1[[#This Row],[Total_Cost]]</f>
        <v>6780</v>
      </c>
      <c r="N3573" s="1">
        <f>Table1[[#This Row],[Profit]]/Table1[[#This Row],[Sales]]</f>
        <v>0.3</v>
      </c>
      <c r="O3573" t="str">
        <f>TEXT(Table1[[#This Row],[Order_Date]],"mmmm")</f>
        <v>January</v>
      </c>
      <c r="P3573">
        <f>YEAR(Table1[[#This Row],[Order_Date]])</f>
        <v>2025</v>
      </c>
      <c r="Q3573" t="str">
        <f>"Q"&amp;ROUNDUP(MONTH(Table1[[#This Row],[Order_Date]])/3,0)</f>
        <v>Q1</v>
      </c>
    </row>
    <row r="3574" spans="1:17" x14ac:dyDescent="0.25">
      <c r="A3574" t="s">
        <v>5374</v>
      </c>
      <c r="B3574" t="s">
        <v>1708</v>
      </c>
      <c r="C3574" t="s">
        <v>1757</v>
      </c>
      <c r="D3574" t="s">
        <v>192</v>
      </c>
      <c r="E3574" t="str">
        <f>_xlfn.XLOOKUP(Table1[[#This Row],[Product_ID]],[1]!Table1[Product_ID],[1]!Table1[Product_Name])</f>
        <v>Electronics Product 37</v>
      </c>
      <c r="F3574" t="str">
        <f>_xlfn.XLOOKUP(Table1[[#This Row],[Product_ID]],[1]!Table1[Product_ID],[1]!Table1[Category])</f>
        <v>Electronics</v>
      </c>
      <c r="G3574">
        <f>_xlfn.XLOOKUP(Table1[[#This Row],[Product_ID]],[1]!Table1[Product_ID],[1]!Table1[Unit_Price])</f>
        <v>29046</v>
      </c>
      <c r="H3574">
        <f>_xlfn.XLOOKUP(Table1[[#This Row],[Product_ID]],[1]!Table1[Product_ID],[1]!Table1[Cost])</f>
        <v>20332.2</v>
      </c>
      <c r="I3574">
        <v>3</v>
      </c>
      <c r="J3574">
        <v>15</v>
      </c>
      <c r="K3574">
        <f>Table1[[#This Row],[Quantity]]*Table1[[#This Row],[Unit_Price]]</f>
        <v>87138</v>
      </c>
      <c r="L3574">
        <f>Table1[[#This Row],[Quantity]]*Table1[[#This Row],[Cost]]</f>
        <v>60996.600000000006</v>
      </c>
      <c r="M3574">
        <f>Table1[[#This Row],[Sales]]-Table1[[#This Row],[Total_Cost]]</f>
        <v>26141.399999999994</v>
      </c>
      <c r="N3574" s="1">
        <f>Table1[[#This Row],[Profit]]/Table1[[#This Row],[Sales]]</f>
        <v>0.29999999999999993</v>
      </c>
      <c r="O3574" t="str">
        <f>TEXT(Table1[[#This Row],[Order_Date]],"mmmm")</f>
        <v>March</v>
      </c>
      <c r="P3574">
        <f>YEAR(Table1[[#This Row],[Order_Date]])</f>
        <v>2025</v>
      </c>
      <c r="Q3574" t="str">
        <f>"Q"&amp;ROUNDUP(MONTH(Table1[[#This Row],[Order_Date]])/3,0)</f>
        <v>Q1</v>
      </c>
    </row>
    <row r="3575" spans="1:17" x14ac:dyDescent="0.25">
      <c r="A3575" t="s">
        <v>5375</v>
      </c>
      <c r="B3575" t="s">
        <v>4289</v>
      </c>
      <c r="C3575" t="s">
        <v>107</v>
      </c>
      <c r="D3575" t="s">
        <v>842</v>
      </c>
      <c r="E3575" t="str">
        <f>_xlfn.XLOOKUP(Table1[[#This Row],[Product_ID]],[1]!Table1[Product_ID],[1]!Table1[Product_Name])</f>
        <v>Sports Product 35</v>
      </c>
      <c r="F3575" t="str">
        <f>_xlfn.XLOOKUP(Table1[[#This Row],[Product_ID]],[1]!Table1[Product_ID],[1]!Table1[Category])</f>
        <v>Sports</v>
      </c>
      <c r="G3575">
        <f>_xlfn.XLOOKUP(Table1[[#This Row],[Product_ID]],[1]!Table1[Product_ID],[1]!Table1[Unit_Price])</f>
        <v>3185</v>
      </c>
      <c r="H3575">
        <f>_xlfn.XLOOKUP(Table1[[#This Row],[Product_ID]],[1]!Table1[Product_ID],[1]!Table1[Cost])</f>
        <v>1592.5</v>
      </c>
      <c r="I3575">
        <v>4</v>
      </c>
      <c r="J3575">
        <v>10</v>
      </c>
      <c r="K3575">
        <f>Table1[[#This Row],[Quantity]]*Table1[[#This Row],[Unit_Price]]</f>
        <v>12740</v>
      </c>
      <c r="L3575">
        <f>Table1[[#This Row],[Quantity]]*Table1[[#This Row],[Cost]]</f>
        <v>6370</v>
      </c>
      <c r="M3575">
        <f>Table1[[#This Row],[Sales]]-Table1[[#This Row],[Total_Cost]]</f>
        <v>6370</v>
      </c>
      <c r="N3575" s="1">
        <f>Table1[[#This Row],[Profit]]/Table1[[#This Row],[Sales]]</f>
        <v>0.5</v>
      </c>
      <c r="O3575" t="str">
        <f>TEXT(Table1[[#This Row],[Order_Date]],"mmmm")</f>
        <v>March</v>
      </c>
      <c r="P3575">
        <f>YEAR(Table1[[#This Row],[Order_Date]])</f>
        <v>2024</v>
      </c>
      <c r="Q3575" t="str">
        <f>"Q"&amp;ROUNDUP(MONTH(Table1[[#This Row],[Order_Date]])/3,0)</f>
        <v>Q1</v>
      </c>
    </row>
    <row r="3576" spans="1:17" x14ac:dyDescent="0.25">
      <c r="A3576" t="s">
        <v>5376</v>
      </c>
      <c r="B3576" t="s">
        <v>214</v>
      </c>
      <c r="C3576" t="s">
        <v>2189</v>
      </c>
      <c r="D3576" t="s">
        <v>67</v>
      </c>
      <c r="E3576" t="str">
        <f>_xlfn.XLOOKUP(Table1[[#This Row],[Product_ID]],[1]!Table1[Product_ID],[1]!Table1[Product_Name])</f>
        <v>Home &amp; Kitchen Product 12</v>
      </c>
      <c r="F3576" t="str">
        <f>_xlfn.XLOOKUP(Table1[[#This Row],[Product_ID]],[1]!Table1[Product_ID],[1]!Table1[Category])</f>
        <v>Home &amp; Kitchen</v>
      </c>
      <c r="G3576">
        <f>_xlfn.XLOOKUP(Table1[[#This Row],[Product_ID]],[1]!Table1[Product_ID],[1]!Table1[Unit_Price])</f>
        <v>1513</v>
      </c>
      <c r="H3576">
        <f>_xlfn.XLOOKUP(Table1[[#This Row],[Product_ID]],[1]!Table1[Product_ID],[1]!Table1[Cost])</f>
        <v>907.8</v>
      </c>
      <c r="I3576">
        <v>4</v>
      </c>
      <c r="J3576">
        <v>20</v>
      </c>
      <c r="K3576">
        <f>Table1[[#This Row],[Quantity]]*Table1[[#This Row],[Unit_Price]]</f>
        <v>6052</v>
      </c>
      <c r="L3576">
        <f>Table1[[#This Row],[Quantity]]*Table1[[#This Row],[Cost]]</f>
        <v>3631.2</v>
      </c>
      <c r="M3576">
        <f>Table1[[#This Row],[Sales]]-Table1[[#This Row],[Total_Cost]]</f>
        <v>2420.8000000000002</v>
      </c>
      <c r="N3576" s="1">
        <f>Table1[[#This Row],[Profit]]/Table1[[#This Row],[Sales]]</f>
        <v>0.4</v>
      </c>
      <c r="O3576" t="str">
        <f>TEXT(Table1[[#This Row],[Order_Date]],"mmmm")</f>
        <v>September</v>
      </c>
      <c r="P3576">
        <f>YEAR(Table1[[#This Row],[Order_Date]])</f>
        <v>2025</v>
      </c>
      <c r="Q3576" t="str">
        <f>"Q"&amp;ROUNDUP(MONTH(Table1[[#This Row],[Order_Date]])/3,0)</f>
        <v>Q3</v>
      </c>
    </row>
    <row r="3577" spans="1:17" x14ac:dyDescent="0.25">
      <c r="A3577" t="s">
        <v>5377</v>
      </c>
      <c r="B3577" t="s">
        <v>419</v>
      </c>
      <c r="C3577" t="s">
        <v>4074</v>
      </c>
      <c r="D3577" t="s">
        <v>320</v>
      </c>
      <c r="E3577" t="str">
        <f>_xlfn.XLOOKUP(Table1[[#This Row],[Product_ID]],[1]!Table1[Product_ID],[1]!Table1[Product_Name])</f>
        <v>Clothing Product 15</v>
      </c>
      <c r="F3577" t="str">
        <f>_xlfn.XLOOKUP(Table1[[#This Row],[Product_ID]],[1]!Table1[Product_ID],[1]!Table1[Category])</f>
        <v>Clothing</v>
      </c>
      <c r="G3577">
        <f>_xlfn.XLOOKUP(Table1[[#This Row],[Product_ID]],[1]!Table1[Product_ID],[1]!Table1[Unit_Price])</f>
        <v>2943</v>
      </c>
      <c r="H3577">
        <f>_xlfn.XLOOKUP(Table1[[#This Row],[Product_ID]],[1]!Table1[Product_ID],[1]!Table1[Cost])</f>
        <v>1471.5</v>
      </c>
      <c r="I3577">
        <v>5</v>
      </c>
      <c r="J3577">
        <v>15</v>
      </c>
      <c r="K3577">
        <f>Table1[[#This Row],[Quantity]]*Table1[[#This Row],[Unit_Price]]</f>
        <v>14715</v>
      </c>
      <c r="L3577">
        <f>Table1[[#This Row],[Quantity]]*Table1[[#This Row],[Cost]]</f>
        <v>7357.5</v>
      </c>
      <c r="M3577">
        <f>Table1[[#This Row],[Sales]]-Table1[[#This Row],[Total_Cost]]</f>
        <v>7357.5</v>
      </c>
      <c r="N3577" s="1">
        <f>Table1[[#This Row],[Profit]]/Table1[[#This Row],[Sales]]</f>
        <v>0.5</v>
      </c>
      <c r="O3577" t="str">
        <f>TEXT(Table1[[#This Row],[Order_Date]],"mmmm")</f>
        <v>April</v>
      </c>
      <c r="P3577">
        <f>YEAR(Table1[[#This Row],[Order_Date]])</f>
        <v>2025</v>
      </c>
      <c r="Q3577" t="str">
        <f>"Q"&amp;ROUNDUP(MONTH(Table1[[#This Row],[Order_Date]])/3,0)</f>
        <v>Q2</v>
      </c>
    </row>
    <row r="3578" spans="1:17" x14ac:dyDescent="0.25">
      <c r="A3578" t="s">
        <v>5378</v>
      </c>
      <c r="B3578" t="s">
        <v>2434</v>
      </c>
      <c r="C3578" t="s">
        <v>256</v>
      </c>
      <c r="D3578" t="s">
        <v>327</v>
      </c>
      <c r="E3578" t="str">
        <f>_xlfn.XLOOKUP(Table1[[#This Row],[Product_ID]],[1]!Table1[Product_ID],[1]!Table1[Product_Name])</f>
        <v>Electronics Product 55</v>
      </c>
      <c r="F3578" t="str">
        <f>_xlfn.XLOOKUP(Table1[[#This Row],[Product_ID]],[1]!Table1[Product_ID],[1]!Table1[Category])</f>
        <v>Electronics</v>
      </c>
      <c r="G3578">
        <f>_xlfn.XLOOKUP(Table1[[#This Row],[Product_ID]],[1]!Table1[Product_ID],[1]!Table1[Unit_Price])</f>
        <v>6621</v>
      </c>
      <c r="H3578">
        <f>_xlfn.XLOOKUP(Table1[[#This Row],[Product_ID]],[1]!Table1[Product_ID],[1]!Table1[Cost])</f>
        <v>3972.6</v>
      </c>
      <c r="I3578">
        <v>2</v>
      </c>
      <c r="J3578">
        <v>10</v>
      </c>
      <c r="K3578">
        <f>Table1[[#This Row],[Quantity]]*Table1[[#This Row],[Unit_Price]]</f>
        <v>13242</v>
      </c>
      <c r="L3578">
        <f>Table1[[#This Row],[Quantity]]*Table1[[#This Row],[Cost]]</f>
        <v>7945.2</v>
      </c>
      <c r="M3578">
        <f>Table1[[#This Row],[Sales]]-Table1[[#This Row],[Total_Cost]]</f>
        <v>5296.8</v>
      </c>
      <c r="N3578" s="1">
        <f>Table1[[#This Row],[Profit]]/Table1[[#This Row],[Sales]]</f>
        <v>0.4</v>
      </c>
      <c r="O3578" t="str">
        <f>TEXT(Table1[[#This Row],[Order_Date]],"mmmm")</f>
        <v>November</v>
      </c>
      <c r="P3578">
        <f>YEAR(Table1[[#This Row],[Order_Date]])</f>
        <v>2025</v>
      </c>
      <c r="Q3578" t="str">
        <f>"Q"&amp;ROUNDUP(MONTH(Table1[[#This Row],[Order_Date]])/3,0)</f>
        <v>Q4</v>
      </c>
    </row>
    <row r="3579" spans="1:17" x14ac:dyDescent="0.25">
      <c r="A3579" t="s">
        <v>5379</v>
      </c>
      <c r="B3579" t="s">
        <v>3310</v>
      </c>
      <c r="C3579" t="s">
        <v>1133</v>
      </c>
      <c r="D3579" t="s">
        <v>327</v>
      </c>
      <c r="E3579" t="str">
        <f>_xlfn.XLOOKUP(Table1[[#This Row],[Product_ID]],[1]!Table1[Product_ID],[1]!Table1[Product_Name])</f>
        <v>Electronics Product 55</v>
      </c>
      <c r="F3579" t="str">
        <f>_xlfn.XLOOKUP(Table1[[#This Row],[Product_ID]],[1]!Table1[Product_ID],[1]!Table1[Category])</f>
        <v>Electronics</v>
      </c>
      <c r="G3579">
        <f>_xlfn.XLOOKUP(Table1[[#This Row],[Product_ID]],[1]!Table1[Product_ID],[1]!Table1[Unit_Price])</f>
        <v>6621</v>
      </c>
      <c r="H3579">
        <f>_xlfn.XLOOKUP(Table1[[#This Row],[Product_ID]],[1]!Table1[Product_ID],[1]!Table1[Cost])</f>
        <v>3972.6</v>
      </c>
      <c r="I3579">
        <v>2</v>
      </c>
      <c r="J3579">
        <v>10</v>
      </c>
      <c r="K3579">
        <f>Table1[[#This Row],[Quantity]]*Table1[[#This Row],[Unit_Price]]</f>
        <v>13242</v>
      </c>
      <c r="L3579">
        <f>Table1[[#This Row],[Quantity]]*Table1[[#This Row],[Cost]]</f>
        <v>7945.2</v>
      </c>
      <c r="M3579">
        <f>Table1[[#This Row],[Sales]]-Table1[[#This Row],[Total_Cost]]</f>
        <v>5296.8</v>
      </c>
      <c r="N3579" s="1">
        <f>Table1[[#This Row],[Profit]]/Table1[[#This Row],[Sales]]</f>
        <v>0.4</v>
      </c>
      <c r="O3579" t="str">
        <f>TEXT(Table1[[#This Row],[Order_Date]],"mmmm")</f>
        <v>January</v>
      </c>
      <c r="P3579">
        <f>YEAR(Table1[[#This Row],[Order_Date]])</f>
        <v>2024</v>
      </c>
      <c r="Q3579" t="str">
        <f>"Q"&amp;ROUNDUP(MONTH(Table1[[#This Row],[Order_Date]])/3,0)</f>
        <v>Q1</v>
      </c>
    </row>
    <row r="3580" spans="1:17" x14ac:dyDescent="0.25">
      <c r="A3580" t="s">
        <v>5380</v>
      </c>
      <c r="B3580" t="s">
        <v>2682</v>
      </c>
      <c r="C3580" t="s">
        <v>891</v>
      </c>
      <c r="D3580" t="s">
        <v>195</v>
      </c>
      <c r="E3580" t="str">
        <f>_xlfn.XLOOKUP(Table1[[#This Row],[Product_ID]],[1]!Table1[Product_ID],[1]!Table1[Product_Name])</f>
        <v>Electronics Product 57</v>
      </c>
      <c r="F3580" t="str">
        <f>_xlfn.XLOOKUP(Table1[[#This Row],[Product_ID]],[1]!Table1[Product_ID],[1]!Table1[Category])</f>
        <v>Electronics</v>
      </c>
      <c r="G3580">
        <f>_xlfn.XLOOKUP(Table1[[#This Row],[Product_ID]],[1]!Table1[Product_ID],[1]!Table1[Unit_Price])</f>
        <v>26846</v>
      </c>
      <c r="H3580">
        <f>_xlfn.XLOOKUP(Table1[[#This Row],[Product_ID]],[1]!Table1[Product_ID],[1]!Table1[Cost])</f>
        <v>16107.6</v>
      </c>
      <c r="I3580">
        <v>4</v>
      </c>
      <c r="J3580">
        <v>5</v>
      </c>
      <c r="K3580">
        <f>Table1[[#This Row],[Quantity]]*Table1[[#This Row],[Unit_Price]]</f>
        <v>107384</v>
      </c>
      <c r="L3580">
        <f>Table1[[#This Row],[Quantity]]*Table1[[#This Row],[Cost]]</f>
        <v>64430.400000000001</v>
      </c>
      <c r="M3580">
        <f>Table1[[#This Row],[Sales]]-Table1[[#This Row],[Total_Cost]]</f>
        <v>42953.599999999999</v>
      </c>
      <c r="N3580" s="1">
        <f>Table1[[#This Row],[Profit]]/Table1[[#This Row],[Sales]]</f>
        <v>0.39999999999999997</v>
      </c>
      <c r="O3580" t="str">
        <f>TEXT(Table1[[#This Row],[Order_Date]],"mmmm")</f>
        <v>November</v>
      </c>
      <c r="P3580">
        <f>YEAR(Table1[[#This Row],[Order_Date]])</f>
        <v>2024</v>
      </c>
      <c r="Q3580" t="str">
        <f>"Q"&amp;ROUNDUP(MONTH(Table1[[#This Row],[Order_Date]])/3,0)</f>
        <v>Q4</v>
      </c>
    </row>
    <row r="3581" spans="1:17" x14ac:dyDescent="0.25">
      <c r="A3581" t="s">
        <v>5381</v>
      </c>
      <c r="B3581" t="s">
        <v>921</v>
      </c>
      <c r="C3581" t="s">
        <v>2216</v>
      </c>
      <c r="D3581" t="s">
        <v>63</v>
      </c>
      <c r="E3581" t="str">
        <f>_xlfn.XLOOKUP(Table1[[#This Row],[Product_ID]],[1]!Table1[Product_ID],[1]!Table1[Product_Name])</f>
        <v>Clothing Product 17</v>
      </c>
      <c r="F3581" t="str">
        <f>_xlfn.XLOOKUP(Table1[[#This Row],[Product_ID]],[1]!Table1[Product_ID],[1]!Table1[Category])</f>
        <v>Clothing</v>
      </c>
      <c r="G3581">
        <f>_xlfn.XLOOKUP(Table1[[#This Row],[Product_ID]],[1]!Table1[Product_ID],[1]!Table1[Unit_Price])</f>
        <v>978</v>
      </c>
      <c r="H3581">
        <f>_xlfn.XLOOKUP(Table1[[#This Row],[Product_ID]],[1]!Table1[Product_ID],[1]!Table1[Cost])</f>
        <v>684.6</v>
      </c>
      <c r="I3581">
        <v>3</v>
      </c>
      <c r="J3581">
        <v>10</v>
      </c>
      <c r="K3581">
        <f>Table1[[#This Row],[Quantity]]*Table1[[#This Row],[Unit_Price]]</f>
        <v>2934</v>
      </c>
      <c r="L3581">
        <f>Table1[[#This Row],[Quantity]]*Table1[[#This Row],[Cost]]</f>
        <v>2053.8000000000002</v>
      </c>
      <c r="M3581">
        <f>Table1[[#This Row],[Sales]]-Table1[[#This Row],[Total_Cost]]</f>
        <v>880.19999999999982</v>
      </c>
      <c r="N3581" s="1">
        <f>Table1[[#This Row],[Profit]]/Table1[[#This Row],[Sales]]</f>
        <v>0.29999999999999993</v>
      </c>
      <c r="O3581" t="str">
        <f>TEXT(Table1[[#This Row],[Order_Date]],"mmmm")</f>
        <v>February</v>
      </c>
      <c r="P3581">
        <f>YEAR(Table1[[#This Row],[Order_Date]])</f>
        <v>2024</v>
      </c>
      <c r="Q3581" t="str">
        <f>"Q"&amp;ROUNDUP(MONTH(Table1[[#This Row],[Order_Date]])/3,0)</f>
        <v>Q1</v>
      </c>
    </row>
    <row r="3582" spans="1:17" x14ac:dyDescent="0.25">
      <c r="A3582" t="s">
        <v>5382</v>
      </c>
      <c r="B3582" t="s">
        <v>3140</v>
      </c>
      <c r="C3582" t="s">
        <v>1367</v>
      </c>
      <c r="D3582" t="s">
        <v>237</v>
      </c>
      <c r="E3582" t="str">
        <f>_xlfn.XLOOKUP(Table1[[#This Row],[Product_ID]],[1]!Table1[Product_ID],[1]!Table1[Product_Name])</f>
        <v>Sports Product 61</v>
      </c>
      <c r="F3582" t="str">
        <f>_xlfn.XLOOKUP(Table1[[#This Row],[Product_ID]],[1]!Table1[Product_ID],[1]!Table1[Category])</f>
        <v>Sports</v>
      </c>
      <c r="G3582">
        <f>_xlfn.XLOOKUP(Table1[[#This Row],[Product_ID]],[1]!Table1[Product_ID],[1]!Table1[Unit_Price])</f>
        <v>7170</v>
      </c>
      <c r="H3582">
        <f>_xlfn.XLOOKUP(Table1[[#This Row],[Product_ID]],[1]!Table1[Product_ID],[1]!Table1[Cost])</f>
        <v>3585</v>
      </c>
      <c r="I3582">
        <v>3</v>
      </c>
      <c r="J3582">
        <v>20</v>
      </c>
      <c r="K3582">
        <f>Table1[[#This Row],[Quantity]]*Table1[[#This Row],[Unit_Price]]</f>
        <v>21510</v>
      </c>
      <c r="L3582">
        <f>Table1[[#This Row],[Quantity]]*Table1[[#This Row],[Cost]]</f>
        <v>10755</v>
      </c>
      <c r="M3582">
        <f>Table1[[#This Row],[Sales]]-Table1[[#This Row],[Total_Cost]]</f>
        <v>10755</v>
      </c>
      <c r="N3582" s="1">
        <f>Table1[[#This Row],[Profit]]/Table1[[#This Row],[Sales]]</f>
        <v>0.5</v>
      </c>
      <c r="O3582" t="str">
        <f>TEXT(Table1[[#This Row],[Order_Date]],"mmmm")</f>
        <v>August</v>
      </c>
      <c r="P3582">
        <f>YEAR(Table1[[#This Row],[Order_Date]])</f>
        <v>2025</v>
      </c>
      <c r="Q3582" t="str">
        <f>"Q"&amp;ROUNDUP(MONTH(Table1[[#This Row],[Order_Date]])/3,0)</f>
        <v>Q3</v>
      </c>
    </row>
    <row r="3583" spans="1:17" x14ac:dyDescent="0.25">
      <c r="A3583" t="s">
        <v>5383</v>
      </c>
      <c r="B3583" t="s">
        <v>2167</v>
      </c>
      <c r="C3583" t="s">
        <v>2298</v>
      </c>
      <c r="D3583" t="s">
        <v>812</v>
      </c>
      <c r="E3583" t="str">
        <f>_xlfn.XLOOKUP(Table1[[#This Row],[Product_ID]],[1]!Table1[Product_ID],[1]!Table1[Product_Name])</f>
        <v>Beauty Product 5</v>
      </c>
      <c r="F3583" t="str">
        <f>_xlfn.XLOOKUP(Table1[[#This Row],[Product_ID]],[1]!Table1[Product_ID],[1]!Table1[Category])</f>
        <v>Beauty</v>
      </c>
      <c r="G3583">
        <f>_xlfn.XLOOKUP(Table1[[#This Row],[Product_ID]],[1]!Table1[Product_ID],[1]!Table1[Unit_Price])</f>
        <v>3939</v>
      </c>
      <c r="H3583">
        <f>_xlfn.XLOOKUP(Table1[[#This Row],[Product_ID]],[1]!Table1[Product_ID],[1]!Table1[Cost])</f>
        <v>2757.3</v>
      </c>
      <c r="I3583">
        <v>4</v>
      </c>
      <c r="J3583">
        <v>5</v>
      </c>
      <c r="K3583">
        <f>Table1[[#This Row],[Quantity]]*Table1[[#This Row],[Unit_Price]]</f>
        <v>15756</v>
      </c>
      <c r="L3583">
        <f>Table1[[#This Row],[Quantity]]*Table1[[#This Row],[Cost]]</f>
        <v>11029.2</v>
      </c>
      <c r="M3583">
        <f>Table1[[#This Row],[Sales]]-Table1[[#This Row],[Total_Cost]]</f>
        <v>4726.7999999999993</v>
      </c>
      <c r="N3583" s="1">
        <f>Table1[[#This Row],[Profit]]/Table1[[#This Row],[Sales]]</f>
        <v>0.29999999999999993</v>
      </c>
      <c r="O3583" t="str">
        <f>TEXT(Table1[[#This Row],[Order_Date]],"mmmm")</f>
        <v>September</v>
      </c>
      <c r="P3583">
        <f>YEAR(Table1[[#This Row],[Order_Date]])</f>
        <v>2025</v>
      </c>
      <c r="Q3583" t="str">
        <f>"Q"&amp;ROUNDUP(MONTH(Table1[[#This Row],[Order_Date]])/3,0)</f>
        <v>Q3</v>
      </c>
    </row>
    <row r="3584" spans="1:17" x14ac:dyDescent="0.25">
      <c r="A3584" t="s">
        <v>5384</v>
      </c>
      <c r="B3584" t="s">
        <v>2229</v>
      </c>
      <c r="C3584" t="s">
        <v>479</v>
      </c>
      <c r="D3584" t="s">
        <v>465</v>
      </c>
      <c r="E3584" t="str">
        <f>_xlfn.XLOOKUP(Table1[[#This Row],[Product_ID]],[1]!Table1[Product_ID],[1]!Table1[Product_Name])</f>
        <v>Beauty Product 71</v>
      </c>
      <c r="F3584" t="str">
        <f>_xlfn.XLOOKUP(Table1[[#This Row],[Product_ID]],[1]!Table1[Product_ID],[1]!Table1[Category])</f>
        <v>Beauty</v>
      </c>
      <c r="G3584">
        <f>_xlfn.XLOOKUP(Table1[[#This Row],[Product_ID]],[1]!Table1[Product_ID],[1]!Table1[Unit_Price])</f>
        <v>487</v>
      </c>
      <c r="H3584">
        <f>_xlfn.XLOOKUP(Table1[[#This Row],[Product_ID]],[1]!Table1[Product_ID],[1]!Table1[Cost])</f>
        <v>243.5</v>
      </c>
      <c r="I3584">
        <v>4</v>
      </c>
      <c r="J3584">
        <v>5</v>
      </c>
      <c r="K3584">
        <f>Table1[[#This Row],[Quantity]]*Table1[[#This Row],[Unit_Price]]</f>
        <v>1948</v>
      </c>
      <c r="L3584">
        <f>Table1[[#This Row],[Quantity]]*Table1[[#This Row],[Cost]]</f>
        <v>974</v>
      </c>
      <c r="M3584">
        <f>Table1[[#This Row],[Sales]]-Table1[[#This Row],[Total_Cost]]</f>
        <v>974</v>
      </c>
      <c r="N3584" s="1">
        <f>Table1[[#This Row],[Profit]]/Table1[[#This Row],[Sales]]</f>
        <v>0.5</v>
      </c>
      <c r="O3584" t="str">
        <f>TEXT(Table1[[#This Row],[Order_Date]],"mmmm")</f>
        <v>June</v>
      </c>
      <c r="P3584">
        <f>YEAR(Table1[[#This Row],[Order_Date]])</f>
        <v>2024</v>
      </c>
      <c r="Q3584" t="str">
        <f>"Q"&amp;ROUNDUP(MONTH(Table1[[#This Row],[Order_Date]])/3,0)</f>
        <v>Q2</v>
      </c>
    </row>
    <row r="3585" spans="1:17" x14ac:dyDescent="0.25">
      <c r="A3585" t="s">
        <v>5385</v>
      </c>
      <c r="B3585" t="s">
        <v>747</v>
      </c>
      <c r="C3585" t="s">
        <v>5076</v>
      </c>
      <c r="D3585" t="s">
        <v>461</v>
      </c>
      <c r="E3585" t="str">
        <f>_xlfn.XLOOKUP(Table1[[#This Row],[Product_ID]],[1]!Table1[Product_ID],[1]!Table1[Product_Name])</f>
        <v>Beauty Product 13</v>
      </c>
      <c r="F3585" t="str">
        <f>_xlfn.XLOOKUP(Table1[[#This Row],[Product_ID]],[1]!Table1[Product_ID],[1]!Table1[Category])</f>
        <v>Beauty</v>
      </c>
      <c r="G3585">
        <f>_xlfn.XLOOKUP(Table1[[#This Row],[Product_ID]],[1]!Table1[Product_ID],[1]!Table1[Unit_Price])</f>
        <v>639</v>
      </c>
      <c r="H3585">
        <f>_xlfn.XLOOKUP(Table1[[#This Row],[Product_ID]],[1]!Table1[Product_ID],[1]!Table1[Cost])</f>
        <v>319.5</v>
      </c>
      <c r="I3585">
        <v>3</v>
      </c>
      <c r="J3585">
        <v>5</v>
      </c>
      <c r="K3585">
        <f>Table1[[#This Row],[Quantity]]*Table1[[#This Row],[Unit_Price]]</f>
        <v>1917</v>
      </c>
      <c r="L3585">
        <f>Table1[[#This Row],[Quantity]]*Table1[[#This Row],[Cost]]</f>
        <v>958.5</v>
      </c>
      <c r="M3585">
        <f>Table1[[#This Row],[Sales]]-Table1[[#This Row],[Total_Cost]]</f>
        <v>958.5</v>
      </c>
      <c r="N3585" s="1">
        <f>Table1[[#This Row],[Profit]]/Table1[[#This Row],[Sales]]</f>
        <v>0.5</v>
      </c>
      <c r="O3585" t="str">
        <f>TEXT(Table1[[#This Row],[Order_Date]],"mmmm")</f>
        <v>July</v>
      </c>
      <c r="P3585">
        <f>YEAR(Table1[[#This Row],[Order_Date]])</f>
        <v>2025</v>
      </c>
      <c r="Q3585" t="str">
        <f>"Q"&amp;ROUNDUP(MONTH(Table1[[#This Row],[Order_Date]])/3,0)</f>
        <v>Q3</v>
      </c>
    </row>
    <row r="3586" spans="1:17" x14ac:dyDescent="0.25">
      <c r="A3586" t="s">
        <v>5386</v>
      </c>
      <c r="B3586" t="s">
        <v>2010</v>
      </c>
      <c r="C3586" t="s">
        <v>95</v>
      </c>
      <c r="D3586" t="s">
        <v>123</v>
      </c>
      <c r="E3586" t="str">
        <f>_xlfn.XLOOKUP(Table1[[#This Row],[Product_ID]],[1]!Table1[Product_ID],[1]!Table1[Product_Name])</f>
        <v>Electronics Product 99</v>
      </c>
      <c r="F3586" t="str">
        <f>_xlfn.XLOOKUP(Table1[[#This Row],[Product_ID]],[1]!Table1[Product_ID],[1]!Table1[Category])</f>
        <v>Electronics</v>
      </c>
      <c r="G3586">
        <f>_xlfn.XLOOKUP(Table1[[#This Row],[Product_ID]],[1]!Table1[Product_ID],[1]!Table1[Unit_Price])</f>
        <v>48012</v>
      </c>
      <c r="H3586">
        <f>_xlfn.XLOOKUP(Table1[[#This Row],[Product_ID]],[1]!Table1[Product_ID],[1]!Table1[Cost])</f>
        <v>24006</v>
      </c>
      <c r="I3586">
        <v>5</v>
      </c>
      <c r="J3586">
        <v>15</v>
      </c>
      <c r="K3586">
        <f>Table1[[#This Row],[Quantity]]*Table1[[#This Row],[Unit_Price]]</f>
        <v>240060</v>
      </c>
      <c r="L3586">
        <f>Table1[[#This Row],[Quantity]]*Table1[[#This Row],[Cost]]</f>
        <v>120030</v>
      </c>
      <c r="M3586">
        <f>Table1[[#This Row],[Sales]]-Table1[[#This Row],[Total_Cost]]</f>
        <v>120030</v>
      </c>
      <c r="N3586" s="1">
        <f>Table1[[#This Row],[Profit]]/Table1[[#This Row],[Sales]]</f>
        <v>0.5</v>
      </c>
      <c r="O3586" t="str">
        <f>TEXT(Table1[[#This Row],[Order_Date]],"mmmm")</f>
        <v>April</v>
      </c>
      <c r="P3586">
        <f>YEAR(Table1[[#This Row],[Order_Date]])</f>
        <v>2025</v>
      </c>
      <c r="Q3586" t="str">
        <f>"Q"&amp;ROUNDUP(MONTH(Table1[[#This Row],[Order_Date]])/3,0)</f>
        <v>Q2</v>
      </c>
    </row>
    <row r="3587" spans="1:17" x14ac:dyDescent="0.25">
      <c r="A3587" t="s">
        <v>5387</v>
      </c>
      <c r="B3587" t="s">
        <v>478</v>
      </c>
      <c r="C3587" t="s">
        <v>2851</v>
      </c>
      <c r="D3587" t="s">
        <v>570</v>
      </c>
      <c r="E3587" t="str">
        <f>_xlfn.XLOOKUP(Table1[[#This Row],[Product_ID]],[1]!Table1[Product_ID],[1]!Table1[Product_Name])</f>
        <v>Electronics Product 87</v>
      </c>
      <c r="F3587" t="str">
        <f>_xlfn.XLOOKUP(Table1[[#This Row],[Product_ID]],[1]!Table1[Product_ID],[1]!Table1[Category])</f>
        <v>Electronics</v>
      </c>
      <c r="G3587">
        <f>_xlfn.XLOOKUP(Table1[[#This Row],[Product_ID]],[1]!Table1[Product_ID],[1]!Table1[Unit_Price])</f>
        <v>25216</v>
      </c>
      <c r="H3587">
        <f>_xlfn.XLOOKUP(Table1[[#This Row],[Product_ID]],[1]!Table1[Product_ID],[1]!Table1[Cost])</f>
        <v>17651.2</v>
      </c>
      <c r="I3587">
        <v>2</v>
      </c>
      <c r="J3587">
        <v>0</v>
      </c>
      <c r="K3587">
        <f>Table1[[#This Row],[Quantity]]*Table1[[#This Row],[Unit_Price]]</f>
        <v>50432</v>
      </c>
      <c r="L3587">
        <f>Table1[[#This Row],[Quantity]]*Table1[[#This Row],[Cost]]</f>
        <v>35302.400000000001</v>
      </c>
      <c r="M3587">
        <f>Table1[[#This Row],[Sales]]-Table1[[#This Row],[Total_Cost]]</f>
        <v>15129.599999999999</v>
      </c>
      <c r="N3587" s="1">
        <f>Table1[[#This Row],[Profit]]/Table1[[#This Row],[Sales]]</f>
        <v>0.3</v>
      </c>
      <c r="O3587" t="str">
        <f>TEXT(Table1[[#This Row],[Order_Date]],"mmmm")</f>
        <v>August</v>
      </c>
      <c r="P3587">
        <f>YEAR(Table1[[#This Row],[Order_Date]])</f>
        <v>2024</v>
      </c>
      <c r="Q3587" t="str">
        <f>"Q"&amp;ROUNDUP(MONTH(Table1[[#This Row],[Order_Date]])/3,0)</f>
        <v>Q3</v>
      </c>
    </row>
    <row r="3588" spans="1:17" x14ac:dyDescent="0.25">
      <c r="A3588" t="s">
        <v>5388</v>
      </c>
      <c r="B3588" t="s">
        <v>1157</v>
      </c>
      <c r="C3588" t="s">
        <v>2330</v>
      </c>
      <c r="D3588" t="s">
        <v>139</v>
      </c>
      <c r="E3588" t="str">
        <f>_xlfn.XLOOKUP(Table1[[#This Row],[Product_ID]],[1]!Table1[Product_ID],[1]!Table1[Product_Name])</f>
        <v>Clothing Product 53</v>
      </c>
      <c r="F3588" t="str">
        <f>_xlfn.XLOOKUP(Table1[[#This Row],[Product_ID]],[1]!Table1[Product_ID],[1]!Table1[Category])</f>
        <v>Clothing</v>
      </c>
      <c r="G3588">
        <f>_xlfn.XLOOKUP(Table1[[#This Row],[Product_ID]],[1]!Table1[Product_ID],[1]!Table1[Unit_Price])</f>
        <v>641</v>
      </c>
      <c r="H3588">
        <f>_xlfn.XLOOKUP(Table1[[#This Row],[Product_ID]],[1]!Table1[Product_ID],[1]!Table1[Cost])</f>
        <v>384.6</v>
      </c>
      <c r="I3588">
        <v>1</v>
      </c>
      <c r="J3588">
        <v>0</v>
      </c>
      <c r="K3588">
        <f>Table1[[#This Row],[Quantity]]*Table1[[#This Row],[Unit_Price]]</f>
        <v>641</v>
      </c>
      <c r="L3588">
        <f>Table1[[#This Row],[Quantity]]*Table1[[#This Row],[Cost]]</f>
        <v>384.6</v>
      </c>
      <c r="M3588">
        <f>Table1[[#This Row],[Sales]]-Table1[[#This Row],[Total_Cost]]</f>
        <v>256.39999999999998</v>
      </c>
      <c r="N3588" s="1">
        <f>Table1[[#This Row],[Profit]]/Table1[[#This Row],[Sales]]</f>
        <v>0.39999999999999997</v>
      </c>
      <c r="O3588" t="str">
        <f>TEXT(Table1[[#This Row],[Order_Date]],"mmmm")</f>
        <v>June</v>
      </c>
      <c r="P3588">
        <f>YEAR(Table1[[#This Row],[Order_Date]])</f>
        <v>2025</v>
      </c>
      <c r="Q3588" t="str">
        <f>"Q"&amp;ROUNDUP(MONTH(Table1[[#This Row],[Order_Date]])/3,0)</f>
        <v>Q2</v>
      </c>
    </row>
    <row r="3589" spans="1:17" x14ac:dyDescent="0.25">
      <c r="A3589" t="s">
        <v>5389</v>
      </c>
      <c r="B3589" t="s">
        <v>518</v>
      </c>
      <c r="C3589" t="s">
        <v>1409</v>
      </c>
      <c r="D3589" t="s">
        <v>45</v>
      </c>
      <c r="E3589" t="str">
        <f>_xlfn.XLOOKUP(Table1[[#This Row],[Product_ID]],[1]!Table1[Product_ID],[1]!Table1[Product_Name])</f>
        <v>Clothing Product 32</v>
      </c>
      <c r="F3589" t="str">
        <f>_xlfn.XLOOKUP(Table1[[#This Row],[Product_ID]],[1]!Table1[Product_ID],[1]!Table1[Category])</f>
        <v>Clothing</v>
      </c>
      <c r="G3589">
        <f>_xlfn.XLOOKUP(Table1[[#This Row],[Product_ID]],[1]!Table1[Product_ID],[1]!Table1[Unit_Price])</f>
        <v>3034</v>
      </c>
      <c r="H3589">
        <f>_xlfn.XLOOKUP(Table1[[#This Row],[Product_ID]],[1]!Table1[Product_ID],[1]!Table1[Cost])</f>
        <v>1820.4</v>
      </c>
      <c r="I3589">
        <v>2</v>
      </c>
      <c r="J3589">
        <v>5</v>
      </c>
      <c r="K3589">
        <f>Table1[[#This Row],[Quantity]]*Table1[[#This Row],[Unit_Price]]</f>
        <v>6068</v>
      </c>
      <c r="L3589">
        <f>Table1[[#This Row],[Quantity]]*Table1[[#This Row],[Cost]]</f>
        <v>3640.8</v>
      </c>
      <c r="M3589">
        <f>Table1[[#This Row],[Sales]]-Table1[[#This Row],[Total_Cost]]</f>
        <v>2427.1999999999998</v>
      </c>
      <c r="N3589" s="1">
        <f>Table1[[#This Row],[Profit]]/Table1[[#This Row],[Sales]]</f>
        <v>0.39999999999999997</v>
      </c>
      <c r="O3589" t="str">
        <f>TEXT(Table1[[#This Row],[Order_Date]],"mmmm")</f>
        <v>November</v>
      </c>
      <c r="P3589">
        <f>YEAR(Table1[[#This Row],[Order_Date]])</f>
        <v>2024</v>
      </c>
      <c r="Q3589" t="str">
        <f>"Q"&amp;ROUNDUP(MONTH(Table1[[#This Row],[Order_Date]])/3,0)</f>
        <v>Q4</v>
      </c>
    </row>
    <row r="3590" spans="1:17" x14ac:dyDescent="0.25">
      <c r="A3590" t="s">
        <v>5390</v>
      </c>
      <c r="B3590" t="s">
        <v>1989</v>
      </c>
      <c r="C3590" t="s">
        <v>1505</v>
      </c>
      <c r="D3590" t="s">
        <v>542</v>
      </c>
      <c r="E3590" t="str">
        <f>_xlfn.XLOOKUP(Table1[[#This Row],[Product_ID]],[1]!Table1[Product_ID],[1]!Table1[Product_Name])</f>
        <v>Home &amp; Kitchen Product 78</v>
      </c>
      <c r="F3590" t="str">
        <f>_xlfn.XLOOKUP(Table1[[#This Row],[Product_ID]],[1]!Table1[Product_ID],[1]!Table1[Category])</f>
        <v>Home &amp; Kitchen</v>
      </c>
      <c r="G3590">
        <f>_xlfn.XLOOKUP(Table1[[#This Row],[Product_ID]],[1]!Table1[Product_ID],[1]!Table1[Unit_Price])</f>
        <v>700</v>
      </c>
      <c r="H3590">
        <f>_xlfn.XLOOKUP(Table1[[#This Row],[Product_ID]],[1]!Table1[Product_ID],[1]!Table1[Cost])</f>
        <v>420</v>
      </c>
      <c r="I3590">
        <v>2</v>
      </c>
      <c r="J3590">
        <v>10</v>
      </c>
      <c r="K3590">
        <f>Table1[[#This Row],[Quantity]]*Table1[[#This Row],[Unit_Price]]</f>
        <v>1400</v>
      </c>
      <c r="L3590">
        <f>Table1[[#This Row],[Quantity]]*Table1[[#This Row],[Cost]]</f>
        <v>840</v>
      </c>
      <c r="M3590">
        <f>Table1[[#This Row],[Sales]]-Table1[[#This Row],[Total_Cost]]</f>
        <v>560</v>
      </c>
      <c r="N3590" s="1">
        <f>Table1[[#This Row],[Profit]]/Table1[[#This Row],[Sales]]</f>
        <v>0.4</v>
      </c>
      <c r="O3590" t="str">
        <f>TEXT(Table1[[#This Row],[Order_Date]],"mmmm")</f>
        <v>August</v>
      </c>
      <c r="P3590">
        <f>YEAR(Table1[[#This Row],[Order_Date]])</f>
        <v>2025</v>
      </c>
      <c r="Q3590" t="str">
        <f>"Q"&amp;ROUNDUP(MONTH(Table1[[#This Row],[Order_Date]])/3,0)</f>
        <v>Q3</v>
      </c>
    </row>
    <row r="3591" spans="1:17" x14ac:dyDescent="0.25">
      <c r="A3591" t="s">
        <v>5391</v>
      </c>
      <c r="B3591" t="s">
        <v>2755</v>
      </c>
      <c r="C3591" t="s">
        <v>3269</v>
      </c>
      <c r="D3591" t="s">
        <v>465</v>
      </c>
      <c r="E3591" t="str">
        <f>_xlfn.XLOOKUP(Table1[[#This Row],[Product_ID]],[1]!Table1[Product_ID],[1]!Table1[Product_Name])</f>
        <v>Beauty Product 71</v>
      </c>
      <c r="F3591" t="str">
        <f>_xlfn.XLOOKUP(Table1[[#This Row],[Product_ID]],[1]!Table1[Product_ID],[1]!Table1[Category])</f>
        <v>Beauty</v>
      </c>
      <c r="G3591">
        <f>_xlfn.XLOOKUP(Table1[[#This Row],[Product_ID]],[1]!Table1[Product_ID],[1]!Table1[Unit_Price])</f>
        <v>487</v>
      </c>
      <c r="H3591">
        <f>_xlfn.XLOOKUP(Table1[[#This Row],[Product_ID]],[1]!Table1[Product_ID],[1]!Table1[Cost])</f>
        <v>243.5</v>
      </c>
      <c r="I3591">
        <v>3</v>
      </c>
      <c r="J3591">
        <v>20</v>
      </c>
      <c r="K3591">
        <f>Table1[[#This Row],[Quantity]]*Table1[[#This Row],[Unit_Price]]</f>
        <v>1461</v>
      </c>
      <c r="L3591">
        <f>Table1[[#This Row],[Quantity]]*Table1[[#This Row],[Cost]]</f>
        <v>730.5</v>
      </c>
      <c r="M3591">
        <f>Table1[[#This Row],[Sales]]-Table1[[#This Row],[Total_Cost]]</f>
        <v>730.5</v>
      </c>
      <c r="N3591" s="1">
        <f>Table1[[#This Row],[Profit]]/Table1[[#This Row],[Sales]]</f>
        <v>0.5</v>
      </c>
      <c r="O3591" t="str">
        <f>TEXT(Table1[[#This Row],[Order_Date]],"mmmm")</f>
        <v>March</v>
      </c>
      <c r="P3591">
        <f>YEAR(Table1[[#This Row],[Order_Date]])</f>
        <v>2024</v>
      </c>
      <c r="Q3591" t="str">
        <f>"Q"&amp;ROUNDUP(MONTH(Table1[[#This Row],[Order_Date]])/3,0)</f>
        <v>Q1</v>
      </c>
    </row>
    <row r="3592" spans="1:17" x14ac:dyDescent="0.25">
      <c r="A3592" t="s">
        <v>5392</v>
      </c>
      <c r="B3592" t="s">
        <v>1232</v>
      </c>
      <c r="C3592" t="s">
        <v>349</v>
      </c>
      <c r="D3592" t="s">
        <v>104</v>
      </c>
      <c r="E3592" t="str">
        <f>_xlfn.XLOOKUP(Table1[[#This Row],[Product_ID]],[1]!Table1[Product_ID],[1]!Table1[Product_Name])</f>
        <v>Electronics Product 72</v>
      </c>
      <c r="F3592" t="str">
        <f>_xlfn.XLOOKUP(Table1[[#This Row],[Product_ID]],[1]!Table1[Product_ID],[1]!Table1[Category])</f>
        <v>Electronics</v>
      </c>
      <c r="G3592">
        <f>_xlfn.XLOOKUP(Table1[[#This Row],[Product_ID]],[1]!Table1[Product_ID],[1]!Table1[Unit_Price])</f>
        <v>27555</v>
      </c>
      <c r="H3592">
        <f>_xlfn.XLOOKUP(Table1[[#This Row],[Product_ID]],[1]!Table1[Product_ID],[1]!Table1[Cost])</f>
        <v>19288.5</v>
      </c>
      <c r="I3592">
        <v>4</v>
      </c>
      <c r="J3592">
        <v>0</v>
      </c>
      <c r="K3592">
        <f>Table1[[#This Row],[Quantity]]*Table1[[#This Row],[Unit_Price]]</f>
        <v>110220</v>
      </c>
      <c r="L3592">
        <f>Table1[[#This Row],[Quantity]]*Table1[[#This Row],[Cost]]</f>
        <v>77154</v>
      </c>
      <c r="M3592">
        <f>Table1[[#This Row],[Sales]]-Table1[[#This Row],[Total_Cost]]</f>
        <v>33066</v>
      </c>
      <c r="N3592" s="1">
        <f>Table1[[#This Row],[Profit]]/Table1[[#This Row],[Sales]]</f>
        <v>0.3</v>
      </c>
      <c r="O3592" t="str">
        <f>TEXT(Table1[[#This Row],[Order_Date]],"mmmm")</f>
        <v>July</v>
      </c>
      <c r="P3592">
        <f>YEAR(Table1[[#This Row],[Order_Date]])</f>
        <v>2024</v>
      </c>
      <c r="Q3592" t="str">
        <f>"Q"&amp;ROUNDUP(MONTH(Table1[[#This Row],[Order_Date]])/3,0)</f>
        <v>Q3</v>
      </c>
    </row>
    <row r="3593" spans="1:17" x14ac:dyDescent="0.25">
      <c r="A3593" t="s">
        <v>5393</v>
      </c>
      <c r="B3593" t="s">
        <v>419</v>
      </c>
      <c r="C3593" t="s">
        <v>2093</v>
      </c>
      <c r="D3593" t="s">
        <v>611</v>
      </c>
      <c r="E3593" t="str">
        <f>_xlfn.XLOOKUP(Table1[[#This Row],[Product_ID]],[1]!Table1[Product_ID],[1]!Table1[Product_Name])</f>
        <v>Clothing Product 21</v>
      </c>
      <c r="F3593" t="str">
        <f>_xlfn.XLOOKUP(Table1[[#This Row],[Product_ID]],[1]!Table1[Product_ID],[1]!Table1[Category])</f>
        <v>Clothing</v>
      </c>
      <c r="G3593">
        <f>_xlfn.XLOOKUP(Table1[[#This Row],[Product_ID]],[1]!Table1[Product_ID],[1]!Table1[Unit_Price])</f>
        <v>1236</v>
      </c>
      <c r="H3593">
        <f>_xlfn.XLOOKUP(Table1[[#This Row],[Product_ID]],[1]!Table1[Product_ID],[1]!Table1[Cost])</f>
        <v>865.2</v>
      </c>
      <c r="I3593">
        <v>2</v>
      </c>
      <c r="J3593">
        <v>0</v>
      </c>
      <c r="K3593">
        <f>Table1[[#This Row],[Quantity]]*Table1[[#This Row],[Unit_Price]]</f>
        <v>2472</v>
      </c>
      <c r="L3593">
        <f>Table1[[#This Row],[Quantity]]*Table1[[#This Row],[Cost]]</f>
        <v>1730.4</v>
      </c>
      <c r="M3593">
        <f>Table1[[#This Row],[Sales]]-Table1[[#This Row],[Total_Cost]]</f>
        <v>741.59999999999991</v>
      </c>
      <c r="N3593" s="1">
        <f>Table1[[#This Row],[Profit]]/Table1[[#This Row],[Sales]]</f>
        <v>0.3</v>
      </c>
      <c r="O3593" t="str">
        <f>TEXT(Table1[[#This Row],[Order_Date]],"mmmm")</f>
        <v>April</v>
      </c>
      <c r="P3593">
        <f>YEAR(Table1[[#This Row],[Order_Date]])</f>
        <v>2025</v>
      </c>
      <c r="Q3593" t="str">
        <f>"Q"&amp;ROUNDUP(MONTH(Table1[[#This Row],[Order_Date]])/3,0)</f>
        <v>Q2</v>
      </c>
    </row>
    <row r="3594" spans="1:17" x14ac:dyDescent="0.25">
      <c r="A3594" t="s">
        <v>5394</v>
      </c>
      <c r="B3594" t="s">
        <v>1345</v>
      </c>
      <c r="C3594" t="s">
        <v>2265</v>
      </c>
      <c r="D3594" t="s">
        <v>288</v>
      </c>
      <c r="E3594" t="str">
        <f>_xlfn.XLOOKUP(Table1[[#This Row],[Product_ID]],[1]!Table1[Product_ID],[1]!Table1[Product_Name])</f>
        <v>Clothing Product 81</v>
      </c>
      <c r="F3594" t="str">
        <f>_xlfn.XLOOKUP(Table1[[#This Row],[Product_ID]],[1]!Table1[Product_ID],[1]!Table1[Category])</f>
        <v>Clothing</v>
      </c>
      <c r="G3594">
        <f>_xlfn.XLOOKUP(Table1[[#This Row],[Product_ID]],[1]!Table1[Product_ID],[1]!Table1[Unit_Price])</f>
        <v>4046</v>
      </c>
      <c r="H3594">
        <f>_xlfn.XLOOKUP(Table1[[#This Row],[Product_ID]],[1]!Table1[Product_ID],[1]!Table1[Cost])</f>
        <v>2427.6</v>
      </c>
      <c r="I3594">
        <v>5</v>
      </c>
      <c r="J3594">
        <v>15</v>
      </c>
      <c r="K3594">
        <f>Table1[[#This Row],[Quantity]]*Table1[[#This Row],[Unit_Price]]</f>
        <v>20230</v>
      </c>
      <c r="L3594">
        <f>Table1[[#This Row],[Quantity]]*Table1[[#This Row],[Cost]]</f>
        <v>12138</v>
      </c>
      <c r="M3594">
        <f>Table1[[#This Row],[Sales]]-Table1[[#This Row],[Total_Cost]]</f>
        <v>8092</v>
      </c>
      <c r="N3594" s="1">
        <f>Table1[[#This Row],[Profit]]/Table1[[#This Row],[Sales]]</f>
        <v>0.4</v>
      </c>
      <c r="O3594" t="str">
        <f>TEXT(Table1[[#This Row],[Order_Date]],"mmmm")</f>
        <v>October</v>
      </c>
      <c r="P3594">
        <f>YEAR(Table1[[#This Row],[Order_Date]])</f>
        <v>2025</v>
      </c>
      <c r="Q3594" t="str">
        <f>"Q"&amp;ROUNDUP(MONTH(Table1[[#This Row],[Order_Date]])/3,0)</f>
        <v>Q4</v>
      </c>
    </row>
    <row r="3595" spans="1:17" x14ac:dyDescent="0.25">
      <c r="A3595" t="s">
        <v>5395</v>
      </c>
      <c r="B3595" t="s">
        <v>1878</v>
      </c>
      <c r="C3595" t="s">
        <v>1086</v>
      </c>
      <c r="D3595" t="s">
        <v>281</v>
      </c>
      <c r="E3595" t="str">
        <f>_xlfn.XLOOKUP(Table1[[#This Row],[Product_ID]],[1]!Table1[Product_ID],[1]!Table1[Product_Name])</f>
        <v>Sports Product 9</v>
      </c>
      <c r="F3595" t="str">
        <f>_xlfn.XLOOKUP(Table1[[#This Row],[Product_ID]],[1]!Table1[Product_ID],[1]!Table1[Category])</f>
        <v>Sports</v>
      </c>
      <c r="G3595">
        <f>_xlfn.XLOOKUP(Table1[[#This Row],[Product_ID]],[1]!Table1[Product_ID],[1]!Table1[Unit_Price])</f>
        <v>10891</v>
      </c>
      <c r="H3595">
        <f>_xlfn.XLOOKUP(Table1[[#This Row],[Product_ID]],[1]!Table1[Product_ID],[1]!Table1[Cost])</f>
        <v>5445.5</v>
      </c>
      <c r="I3595">
        <v>4</v>
      </c>
      <c r="J3595">
        <v>10</v>
      </c>
      <c r="K3595">
        <f>Table1[[#This Row],[Quantity]]*Table1[[#This Row],[Unit_Price]]</f>
        <v>43564</v>
      </c>
      <c r="L3595">
        <f>Table1[[#This Row],[Quantity]]*Table1[[#This Row],[Cost]]</f>
        <v>21782</v>
      </c>
      <c r="M3595">
        <f>Table1[[#This Row],[Sales]]-Table1[[#This Row],[Total_Cost]]</f>
        <v>21782</v>
      </c>
      <c r="N3595" s="1">
        <f>Table1[[#This Row],[Profit]]/Table1[[#This Row],[Sales]]</f>
        <v>0.5</v>
      </c>
      <c r="O3595" t="str">
        <f>TEXT(Table1[[#This Row],[Order_Date]],"mmmm")</f>
        <v>January</v>
      </c>
      <c r="P3595">
        <f>YEAR(Table1[[#This Row],[Order_Date]])</f>
        <v>2024</v>
      </c>
      <c r="Q3595" t="str">
        <f>"Q"&amp;ROUNDUP(MONTH(Table1[[#This Row],[Order_Date]])/3,0)</f>
        <v>Q1</v>
      </c>
    </row>
    <row r="3596" spans="1:17" x14ac:dyDescent="0.25">
      <c r="A3596" t="s">
        <v>5396</v>
      </c>
      <c r="B3596" t="s">
        <v>3001</v>
      </c>
      <c r="C3596" t="s">
        <v>349</v>
      </c>
      <c r="D3596" t="s">
        <v>135</v>
      </c>
      <c r="E3596" t="str">
        <f>_xlfn.XLOOKUP(Table1[[#This Row],[Product_ID]],[1]!Table1[Product_ID],[1]!Table1[Product_Name])</f>
        <v>Electronics Product 28</v>
      </c>
      <c r="F3596" t="str">
        <f>_xlfn.XLOOKUP(Table1[[#This Row],[Product_ID]],[1]!Table1[Product_ID],[1]!Table1[Category])</f>
        <v>Electronics</v>
      </c>
      <c r="G3596">
        <f>_xlfn.XLOOKUP(Table1[[#This Row],[Product_ID]],[1]!Table1[Product_ID],[1]!Table1[Unit_Price])</f>
        <v>9664</v>
      </c>
      <c r="H3596">
        <f>_xlfn.XLOOKUP(Table1[[#This Row],[Product_ID]],[1]!Table1[Product_ID],[1]!Table1[Cost])</f>
        <v>4832</v>
      </c>
      <c r="I3596">
        <v>1</v>
      </c>
      <c r="J3596">
        <v>20</v>
      </c>
      <c r="K3596">
        <f>Table1[[#This Row],[Quantity]]*Table1[[#This Row],[Unit_Price]]</f>
        <v>9664</v>
      </c>
      <c r="L3596">
        <f>Table1[[#This Row],[Quantity]]*Table1[[#This Row],[Cost]]</f>
        <v>4832</v>
      </c>
      <c r="M3596">
        <f>Table1[[#This Row],[Sales]]-Table1[[#This Row],[Total_Cost]]</f>
        <v>4832</v>
      </c>
      <c r="N3596" s="1">
        <f>Table1[[#This Row],[Profit]]/Table1[[#This Row],[Sales]]</f>
        <v>0.5</v>
      </c>
      <c r="O3596" t="str">
        <f>TEXT(Table1[[#This Row],[Order_Date]],"mmmm")</f>
        <v>October</v>
      </c>
      <c r="P3596">
        <f>YEAR(Table1[[#This Row],[Order_Date]])</f>
        <v>2024</v>
      </c>
      <c r="Q3596" t="str">
        <f>"Q"&amp;ROUNDUP(MONTH(Table1[[#This Row],[Order_Date]])/3,0)</f>
        <v>Q4</v>
      </c>
    </row>
    <row r="3597" spans="1:17" x14ac:dyDescent="0.25">
      <c r="A3597" t="s">
        <v>5397</v>
      </c>
      <c r="B3597" t="s">
        <v>1408</v>
      </c>
      <c r="C3597" t="s">
        <v>2016</v>
      </c>
      <c r="D3597" t="s">
        <v>812</v>
      </c>
      <c r="E3597" t="str">
        <f>_xlfn.XLOOKUP(Table1[[#This Row],[Product_ID]],[1]!Table1[Product_ID],[1]!Table1[Product_Name])</f>
        <v>Beauty Product 5</v>
      </c>
      <c r="F3597" t="str">
        <f>_xlfn.XLOOKUP(Table1[[#This Row],[Product_ID]],[1]!Table1[Product_ID],[1]!Table1[Category])</f>
        <v>Beauty</v>
      </c>
      <c r="G3597">
        <f>_xlfn.XLOOKUP(Table1[[#This Row],[Product_ID]],[1]!Table1[Product_ID],[1]!Table1[Unit_Price])</f>
        <v>3939</v>
      </c>
      <c r="H3597">
        <f>_xlfn.XLOOKUP(Table1[[#This Row],[Product_ID]],[1]!Table1[Product_ID],[1]!Table1[Cost])</f>
        <v>2757.3</v>
      </c>
      <c r="I3597">
        <v>5</v>
      </c>
      <c r="J3597">
        <v>10</v>
      </c>
      <c r="K3597">
        <f>Table1[[#This Row],[Quantity]]*Table1[[#This Row],[Unit_Price]]</f>
        <v>19695</v>
      </c>
      <c r="L3597">
        <f>Table1[[#This Row],[Quantity]]*Table1[[#This Row],[Cost]]</f>
        <v>13786.5</v>
      </c>
      <c r="M3597">
        <f>Table1[[#This Row],[Sales]]-Table1[[#This Row],[Total_Cost]]</f>
        <v>5908.5</v>
      </c>
      <c r="N3597" s="1">
        <f>Table1[[#This Row],[Profit]]/Table1[[#This Row],[Sales]]</f>
        <v>0.3</v>
      </c>
      <c r="O3597" t="str">
        <f>TEXT(Table1[[#This Row],[Order_Date]],"mmmm")</f>
        <v>September</v>
      </c>
      <c r="P3597">
        <f>YEAR(Table1[[#This Row],[Order_Date]])</f>
        <v>2025</v>
      </c>
      <c r="Q3597" t="str">
        <f>"Q"&amp;ROUNDUP(MONTH(Table1[[#This Row],[Order_Date]])/3,0)</f>
        <v>Q3</v>
      </c>
    </row>
    <row r="3598" spans="1:17" x14ac:dyDescent="0.25">
      <c r="A3598" t="s">
        <v>5398</v>
      </c>
      <c r="B3598" t="s">
        <v>580</v>
      </c>
      <c r="C3598" t="s">
        <v>2661</v>
      </c>
      <c r="D3598" t="s">
        <v>604</v>
      </c>
      <c r="E3598" t="str">
        <f>_xlfn.XLOOKUP(Table1[[#This Row],[Product_ID]],[1]!Table1[Product_ID],[1]!Table1[Product_Name])</f>
        <v>Home &amp; Kitchen Product 39</v>
      </c>
      <c r="F3598" t="str">
        <f>_xlfn.XLOOKUP(Table1[[#This Row],[Product_ID]],[1]!Table1[Product_ID],[1]!Table1[Category])</f>
        <v>Home &amp; Kitchen</v>
      </c>
      <c r="G3598">
        <f>_xlfn.XLOOKUP(Table1[[#This Row],[Product_ID]],[1]!Table1[Product_ID],[1]!Table1[Unit_Price])</f>
        <v>9543</v>
      </c>
      <c r="H3598">
        <f>_xlfn.XLOOKUP(Table1[[#This Row],[Product_ID]],[1]!Table1[Product_ID],[1]!Table1[Cost])</f>
        <v>4771.5</v>
      </c>
      <c r="I3598">
        <v>5</v>
      </c>
      <c r="J3598">
        <v>20</v>
      </c>
      <c r="K3598">
        <f>Table1[[#This Row],[Quantity]]*Table1[[#This Row],[Unit_Price]]</f>
        <v>47715</v>
      </c>
      <c r="L3598">
        <f>Table1[[#This Row],[Quantity]]*Table1[[#This Row],[Cost]]</f>
        <v>23857.5</v>
      </c>
      <c r="M3598">
        <f>Table1[[#This Row],[Sales]]-Table1[[#This Row],[Total_Cost]]</f>
        <v>23857.5</v>
      </c>
      <c r="N3598" s="1">
        <f>Table1[[#This Row],[Profit]]/Table1[[#This Row],[Sales]]</f>
        <v>0.5</v>
      </c>
      <c r="O3598" t="str">
        <f>TEXT(Table1[[#This Row],[Order_Date]],"mmmm")</f>
        <v>June</v>
      </c>
      <c r="P3598">
        <f>YEAR(Table1[[#This Row],[Order_Date]])</f>
        <v>2025</v>
      </c>
      <c r="Q3598" t="str">
        <f>"Q"&amp;ROUNDUP(MONTH(Table1[[#This Row],[Order_Date]])/3,0)</f>
        <v>Q2</v>
      </c>
    </row>
    <row r="3599" spans="1:17" x14ac:dyDescent="0.25">
      <c r="A3599" t="s">
        <v>5399</v>
      </c>
      <c r="B3599" t="s">
        <v>463</v>
      </c>
      <c r="C3599" t="s">
        <v>1832</v>
      </c>
      <c r="D3599" t="s">
        <v>362</v>
      </c>
      <c r="E3599" t="str">
        <f>_xlfn.XLOOKUP(Table1[[#This Row],[Product_ID]],[1]!Table1[Product_ID],[1]!Table1[Product_Name])</f>
        <v>Clothing Product 25</v>
      </c>
      <c r="F3599" t="str">
        <f>_xlfn.XLOOKUP(Table1[[#This Row],[Product_ID]],[1]!Table1[Product_ID],[1]!Table1[Category])</f>
        <v>Clothing</v>
      </c>
      <c r="G3599">
        <f>_xlfn.XLOOKUP(Table1[[#This Row],[Product_ID]],[1]!Table1[Product_ID],[1]!Table1[Unit_Price])</f>
        <v>696</v>
      </c>
      <c r="H3599">
        <f>_xlfn.XLOOKUP(Table1[[#This Row],[Product_ID]],[1]!Table1[Product_ID],[1]!Table1[Cost])</f>
        <v>348</v>
      </c>
      <c r="I3599">
        <v>2</v>
      </c>
      <c r="J3599">
        <v>0</v>
      </c>
      <c r="K3599">
        <f>Table1[[#This Row],[Quantity]]*Table1[[#This Row],[Unit_Price]]</f>
        <v>1392</v>
      </c>
      <c r="L3599">
        <f>Table1[[#This Row],[Quantity]]*Table1[[#This Row],[Cost]]</f>
        <v>696</v>
      </c>
      <c r="M3599">
        <f>Table1[[#This Row],[Sales]]-Table1[[#This Row],[Total_Cost]]</f>
        <v>696</v>
      </c>
      <c r="N3599" s="1">
        <f>Table1[[#This Row],[Profit]]/Table1[[#This Row],[Sales]]</f>
        <v>0.5</v>
      </c>
      <c r="O3599" t="str">
        <f>TEXT(Table1[[#This Row],[Order_Date]],"mmmm")</f>
        <v>November</v>
      </c>
      <c r="P3599">
        <f>YEAR(Table1[[#This Row],[Order_Date]])</f>
        <v>2025</v>
      </c>
      <c r="Q3599" t="str">
        <f>"Q"&amp;ROUNDUP(MONTH(Table1[[#This Row],[Order_Date]])/3,0)</f>
        <v>Q4</v>
      </c>
    </row>
    <row r="3600" spans="1:17" x14ac:dyDescent="0.25">
      <c r="A3600" t="s">
        <v>5400</v>
      </c>
      <c r="B3600" t="s">
        <v>2657</v>
      </c>
      <c r="C3600" t="s">
        <v>1800</v>
      </c>
      <c r="D3600" t="s">
        <v>281</v>
      </c>
      <c r="E3600" t="str">
        <f>_xlfn.XLOOKUP(Table1[[#This Row],[Product_ID]],[1]!Table1[Product_ID],[1]!Table1[Product_Name])</f>
        <v>Sports Product 9</v>
      </c>
      <c r="F3600" t="str">
        <f>_xlfn.XLOOKUP(Table1[[#This Row],[Product_ID]],[1]!Table1[Product_ID],[1]!Table1[Category])</f>
        <v>Sports</v>
      </c>
      <c r="G3600">
        <f>_xlfn.XLOOKUP(Table1[[#This Row],[Product_ID]],[1]!Table1[Product_ID],[1]!Table1[Unit_Price])</f>
        <v>10891</v>
      </c>
      <c r="H3600">
        <f>_xlfn.XLOOKUP(Table1[[#This Row],[Product_ID]],[1]!Table1[Product_ID],[1]!Table1[Cost])</f>
        <v>5445.5</v>
      </c>
      <c r="I3600">
        <v>4</v>
      </c>
      <c r="J3600">
        <v>15</v>
      </c>
      <c r="K3600">
        <f>Table1[[#This Row],[Quantity]]*Table1[[#This Row],[Unit_Price]]</f>
        <v>43564</v>
      </c>
      <c r="L3600">
        <f>Table1[[#This Row],[Quantity]]*Table1[[#This Row],[Cost]]</f>
        <v>21782</v>
      </c>
      <c r="M3600">
        <f>Table1[[#This Row],[Sales]]-Table1[[#This Row],[Total_Cost]]</f>
        <v>21782</v>
      </c>
      <c r="N3600" s="1">
        <f>Table1[[#This Row],[Profit]]/Table1[[#This Row],[Sales]]</f>
        <v>0.5</v>
      </c>
      <c r="O3600" t="str">
        <f>TEXT(Table1[[#This Row],[Order_Date]],"mmmm")</f>
        <v>February</v>
      </c>
      <c r="P3600">
        <f>YEAR(Table1[[#This Row],[Order_Date]])</f>
        <v>2024</v>
      </c>
      <c r="Q3600" t="str">
        <f>"Q"&amp;ROUNDUP(MONTH(Table1[[#This Row],[Order_Date]])/3,0)</f>
        <v>Q1</v>
      </c>
    </row>
    <row r="3601" spans="1:17" x14ac:dyDescent="0.25">
      <c r="A3601" t="s">
        <v>5401</v>
      </c>
      <c r="B3601" t="s">
        <v>27</v>
      </c>
      <c r="C3601" t="s">
        <v>2896</v>
      </c>
      <c r="D3601" t="s">
        <v>37</v>
      </c>
      <c r="E3601" t="str">
        <f>_xlfn.XLOOKUP(Table1[[#This Row],[Product_ID]],[1]!Table1[Product_ID],[1]!Table1[Product_Name])</f>
        <v>Home &amp; Kitchen Product 46</v>
      </c>
      <c r="F3601" t="str">
        <f>_xlfn.XLOOKUP(Table1[[#This Row],[Product_ID]],[1]!Table1[Product_ID],[1]!Table1[Category])</f>
        <v>Home &amp; Kitchen</v>
      </c>
      <c r="G3601">
        <f>_xlfn.XLOOKUP(Table1[[#This Row],[Product_ID]],[1]!Table1[Product_ID],[1]!Table1[Unit_Price])</f>
        <v>10604</v>
      </c>
      <c r="H3601">
        <f>_xlfn.XLOOKUP(Table1[[#This Row],[Product_ID]],[1]!Table1[Product_ID],[1]!Table1[Cost])</f>
        <v>5302</v>
      </c>
      <c r="I3601">
        <v>2</v>
      </c>
      <c r="J3601">
        <v>0</v>
      </c>
      <c r="K3601">
        <f>Table1[[#This Row],[Quantity]]*Table1[[#This Row],[Unit_Price]]</f>
        <v>21208</v>
      </c>
      <c r="L3601">
        <f>Table1[[#This Row],[Quantity]]*Table1[[#This Row],[Cost]]</f>
        <v>10604</v>
      </c>
      <c r="M3601">
        <f>Table1[[#This Row],[Sales]]-Table1[[#This Row],[Total_Cost]]</f>
        <v>10604</v>
      </c>
      <c r="N3601" s="1">
        <f>Table1[[#This Row],[Profit]]/Table1[[#This Row],[Sales]]</f>
        <v>0.5</v>
      </c>
      <c r="O3601" t="str">
        <f>TEXT(Table1[[#This Row],[Order_Date]],"mmmm")</f>
        <v>July</v>
      </c>
      <c r="P3601">
        <f>YEAR(Table1[[#This Row],[Order_Date]])</f>
        <v>2024</v>
      </c>
      <c r="Q3601" t="str">
        <f>"Q"&amp;ROUNDUP(MONTH(Table1[[#This Row],[Order_Date]])/3,0)</f>
        <v>Q3</v>
      </c>
    </row>
    <row r="3602" spans="1:17" x14ac:dyDescent="0.25">
      <c r="A3602" t="s">
        <v>5402</v>
      </c>
      <c r="B3602" t="s">
        <v>636</v>
      </c>
      <c r="C3602" t="s">
        <v>2225</v>
      </c>
      <c r="D3602" t="s">
        <v>898</v>
      </c>
      <c r="E3602" t="str">
        <f>_xlfn.XLOOKUP(Table1[[#This Row],[Product_ID]],[1]!Table1[Product_ID],[1]!Table1[Product_Name])</f>
        <v>Sports Product 29</v>
      </c>
      <c r="F3602" t="str">
        <f>_xlfn.XLOOKUP(Table1[[#This Row],[Product_ID]],[1]!Table1[Product_ID],[1]!Table1[Category])</f>
        <v>Sports</v>
      </c>
      <c r="G3602">
        <f>_xlfn.XLOOKUP(Table1[[#This Row],[Product_ID]],[1]!Table1[Product_ID],[1]!Table1[Unit_Price])</f>
        <v>2105</v>
      </c>
      <c r="H3602">
        <f>_xlfn.XLOOKUP(Table1[[#This Row],[Product_ID]],[1]!Table1[Product_ID],[1]!Table1[Cost])</f>
        <v>1263</v>
      </c>
      <c r="I3602">
        <v>3</v>
      </c>
      <c r="J3602">
        <v>10</v>
      </c>
      <c r="K3602">
        <f>Table1[[#This Row],[Quantity]]*Table1[[#This Row],[Unit_Price]]</f>
        <v>6315</v>
      </c>
      <c r="L3602">
        <f>Table1[[#This Row],[Quantity]]*Table1[[#This Row],[Cost]]</f>
        <v>3789</v>
      </c>
      <c r="M3602">
        <f>Table1[[#This Row],[Sales]]-Table1[[#This Row],[Total_Cost]]</f>
        <v>2526</v>
      </c>
      <c r="N3602" s="1">
        <f>Table1[[#This Row],[Profit]]/Table1[[#This Row],[Sales]]</f>
        <v>0.4</v>
      </c>
      <c r="O3602" t="str">
        <f>TEXT(Table1[[#This Row],[Order_Date]],"mmmm")</f>
        <v>November</v>
      </c>
      <c r="P3602">
        <f>YEAR(Table1[[#This Row],[Order_Date]])</f>
        <v>2025</v>
      </c>
      <c r="Q3602" t="str">
        <f>"Q"&amp;ROUNDUP(MONTH(Table1[[#This Row],[Order_Date]])/3,0)</f>
        <v>Q4</v>
      </c>
    </row>
    <row r="3603" spans="1:17" x14ac:dyDescent="0.25">
      <c r="A3603" t="s">
        <v>5403</v>
      </c>
      <c r="B3603" t="s">
        <v>1563</v>
      </c>
      <c r="C3603" t="s">
        <v>3050</v>
      </c>
      <c r="D3603" t="s">
        <v>471</v>
      </c>
      <c r="E3603" t="str">
        <f>_xlfn.XLOOKUP(Table1[[#This Row],[Product_ID]],[1]!Table1[Product_ID],[1]!Table1[Product_Name])</f>
        <v>Sports Product 66</v>
      </c>
      <c r="F3603" t="str">
        <f>_xlfn.XLOOKUP(Table1[[#This Row],[Product_ID]],[1]!Table1[Product_ID],[1]!Table1[Category])</f>
        <v>Sports</v>
      </c>
      <c r="G3603">
        <f>_xlfn.XLOOKUP(Table1[[#This Row],[Product_ID]],[1]!Table1[Product_ID],[1]!Table1[Unit_Price])</f>
        <v>4711</v>
      </c>
      <c r="H3603">
        <f>_xlfn.XLOOKUP(Table1[[#This Row],[Product_ID]],[1]!Table1[Product_ID],[1]!Table1[Cost])</f>
        <v>2826.6</v>
      </c>
      <c r="I3603">
        <v>3</v>
      </c>
      <c r="J3603">
        <v>20</v>
      </c>
      <c r="K3603">
        <f>Table1[[#This Row],[Quantity]]*Table1[[#This Row],[Unit_Price]]</f>
        <v>14133</v>
      </c>
      <c r="L3603">
        <f>Table1[[#This Row],[Quantity]]*Table1[[#This Row],[Cost]]</f>
        <v>8479.7999999999993</v>
      </c>
      <c r="M3603">
        <f>Table1[[#This Row],[Sales]]-Table1[[#This Row],[Total_Cost]]</f>
        <v>5653.2000000000007</v>
      </c>
      <c r="N3603" s="1">
        <f>Table1[[#This Row],[Profit]]/Table1[[#This Row],[Sales]]</f>
        <v>0.40000000000000008</v>
      </c>
      <c r="O3603" t="str">
        <f>TEXT(Table1[[#This Row],[Order_Date]],"mmmm")</f>
        <v>September</v>
      </c>
      <c r="P3603">
        <f>YEAR(Table1[[#This Row],[Order_Date]])</f>
        <v>2024</v>
      </c>
      <c r="Q3603" t="str">
        <f>"Q"&amp;ROUNDUP(MONTH(Table1[[#This Row],[Order_Date]])/3,0)</f>
        <v>Q3</v>
      </c>
    </row>
    <row r="3604" spans="1:17" x14ac:dyDescent="0.25">
      <c r="A3604" t="s">
        <v>5404</v>
      </c>
      <c r="B3604" t="s">
        <v>930</v>
      </c>
      <c r="C3604" t="s">
        <v>182</v>
      </c>
      <c r="D3604" t="s">
        <v>257</v>
      </c>
      <c r="E3604" t="str">
        <f>_xlfn.XLOOKUP(Table1[[#This Row],[Product_ID]],[1]!Table1[Product_ID],[1]!Table1[Product_Name])</f>
        <v>Beauty Product 3</v>
      </c>
      <c r="F3604" t="str">
        <f>_xlfn.XLOOKUP(Table1[[#This Row],[Product_ID]],[1]!Table1[Product_ID],[1]!Table1[Category])</f>
        <v>Beauty</v>
      </c>
      <c r="G3604">
        <f>_xlfn.XLOOKUP(Table1[[#This Row],[Product_ID]],[1]!Table1[Product_ID],[1]!Table1[Unit_Price])</f>
        <v>569</v>
      </c>
      <c r="H3604">
        <f>_xlfn.XLOOKUP(Table1[[#This Row],[Product_ID]],[1]!Table1[Product_ID],[1]!Table1[Cost])</f>
        <v>341.4</v>
      </c>
      <c r="I3604">
        <v>1</v>
      </c>
      <c r="J3604">
        <v>15</v>
      </c>
      <c r="K3604">
        <f>Table1[[#This Row],[Quantity]]*Table1[[#This Row],[Unit_Price]]</f>
        <v>569</v>
      </c>
      <c r="L3604">
        <f>Table1[[#This Row],[Quantity]]*Table1[[#This Row],[Cost]]</f>
        <v>341.4</v>
      </c>
      <c r="M3604">
        <f>Table1[[#This Row],[Sales]]-Table1[[#This Row],[Total_Cost]]</f>
        <v>227.60000000000002</v>
      </c>
      <c r="N3604" s="1">
        <f>Table1[[#This Row],[Profit]]/Table1[[#This Row],[Sales]]</f>
        <v>0.4</v>
      </c>
      <c r="O3604" t="str">
        <f>TEXT(Table1[[#This Row],[Order_Date]],"mmmm")</f>
        <v>October</v>
      </c>
      <c r="P3604">
        <f>YEAR(Table1[[#This Row],[Order_Date]])</f>
        <v>2025</v>
      </c>
      <c r="Q3604" t="str">
        <f>"Q"&amp;ROUNDUP(MONTH(Table1[[#This Row],[Order_Date]])/3,0)</f>
        <v>Q4</v>
      </c>
    </row>
    <row r="3605" spans="1:17" x14ac:dyDescent="0.25">
      <c r="A3605" t="s">
        <v>5405</v>
      </c>
      <c r="B3605" t="s">
        <v>2680</v>
      </c>
      <c r="C3605" t="s">
        <v>95</v>
      </c>
      <c r="D3605" t="s">
        <v>313</v>
      </c>
      <c r="E3605" t="str">
        <f>_xlfn.XLOOKUP(Table1[[#This Row],[Product_ID]],[1]!Table1[Product_ID],[1]!Table1[Product_Name])</f>
        <v>Sports Product 44</v>
      </c>
      <c r="F3605" t="str">
        <f>_xlfn.XLOOKUP(Table1[[#This Row],[Product_ID]],[1]!Table1[Product_ID],[1]!Table1[Category])</f>
        <v>Sports</v>
      </c>
      <c r="G3605">
        <f>_xlfn.XLOOKUP(Table1[[#This Row],[Product_ID]],[1]!Table1[Product_ID],[1]!Table1[Unit_Price])</f>
        <v>5008</v>
      </c>
      <c r="H3605">
        <f>_xlfn.XLOOKUP(Table1[[#This Row],[Product_ID]],[1]!Table1[Product_ID],[1]!Table1[Cost])</f>
        <v>3505.6</v>
      </c>
      <c r="I3605">
        <v>4</v>
      </c>
      <c r="J3605">
        <v>20</v>
      </c>
      <c r="K3605">
        <f>Table1[[#This Row],[Quantity]]*Table1[[#This Row],[Unit_Price]]</f>
        <v>20032</v>
      </c>
      <c r="L3605">
        <f>Table1[[#This Row],[Quantity]]*Table1[[#This Row],[Cost]]</f>
        <v>14022.4</v>
      </c>
      <c r="M3605">
        <f>Table1[[#This Row],[Sales]]-Table1[[#This Row],[Total_Cost]]</f>
        <v>6009.6</v>
      </c>
      <c r="N3605" s="1">
        <f>Table1[[#This Row],[Profit]]/Table1[[#This Row],[Sales]]</f>
        <v>0.30000000000000004</v>
      </c>
      <c r="O3605" t="str">
        <f>TEXT(Table1[[#This Row],[Order_Date]],"mmmm")</f>
        <v>July</v>
      </c>
      <c r="P3605">
        <f>YEAR(Table1[[#This Row],[Order_Date]])</f>
        <v>2024</v>
      </c>
      <c r="Q3605" t="str">
        <f>"Q"&amp;ROUNDUP(MONTH(Table1[[#This Row],[Order_Date]])/3,0)</f>
        <v>Q3</v>
      </c>
    </row>
    <row r="3606" spans="1:17" x14ac:dyDescent="0.25">
      <c r="A3606" t="s">
        <v>5406</v>
      </c>
      <c r="B3606" t="s">
        <v>1093</v>
      </c>
      <c r="C3606" t="s">
        <v>1133</v>
      </c>
      <c r="D3606" t="s">
        <v>81</v>
      </c>
      <c r="E3606" t="str">
        <f>_xlfn.XLOOKUP(Table1[[#This Row],[Product_ID]],[1]!Table1[Product_ID],[1]!Table1[Product_Name])</f>
        <v>Beauty Product 4</v>
      </c>
      <c r="F3606" t="str">
        <f>_xlfn.XLOOKUP(Table1[[#This Row],[Product_ID]],[1]!Table1[Product_ID],[1]!Table1[Category])</f>
        <v>Beauty</v>
      </c>
      <c r="G3606">
        <f>_xlfn.XLOOKUP(Table1[[#This Row],[Product_ID]],[1]!Table1[Product_ID],[1]!Table1[Unit_Price])</f>
        <v>591</v>
      </c>
      <c r="H3606">
        <f>_xlfn.XLOOKUP(Table1[[#This Row],[Product_ID]],[1]!Table1[Product_ID],[1]!Table1[Cost])</f>
        <v>354.6</v>
      </c>
      <c r="I3606">
        <v>3</v>
      </c>
      <c r="J3606">
        <v>10</v>
      </c>
      <c r="K3606">
        <f>Table1[[#This Row],[Quantity]]*Table1[[#This Row],[Unit_Price]]</f>
        <v>1773</v>
      </c>
      <c r="L3606">
        <f>Table1[[#This Row],[Quantity]]*Table1[[#This Row],[Cost]]</f>
        <v>1063.8000000000002</v>
      </c>
      <c r="M3606">
        <f>Table1[[#This Row],[Sales]]-Table1[[#This Row],[Total_Cost]]</f>
        <v>709.19999999999982</v>
      </c>
      <c r="N3606" s="1">
        <f>Table1[[#This Row],[Profit]]/Table1[[#This Row],[Sales]]</f>
        <v>0.39999999999999991</v>
      </c>
      <c r="O3606" t="str">
        <f>TEXT(Table1[[#This Row],[Order_Date]],"mmmm")</f>
        <v>September</v>
      </c>
      <c r="P3606">
        <f>YEAR(Table1[[#This Row],[Order_Date]])</f>
        <v>2024</v>
      </c>
      <c r="Q3606" t="str">
        <f>"Q"&amp;ROUNDUP(MONTH(Table1[[#This Row],[Order_Date]])/3,0)</f>
        <v>Q3</v>
      </c>
    </row>
    <row r="3607" spans="1:17" x14ac:dyDescent="0.25">
      <c r="A3607" t="s">
        <v>5407</v>
      </c>
      <c r="B3607" t="s">
        <v>930</v>
      </c>
      <c r="C3607" t="s">
        <v>114</v>
      </c>
      <c r="D3607" t="s">
        <v>37</v>
      </c>
      <c r="E3607" t="str">
        <f>_xlfn.XLOOKUP(Table1[[#This Row],[Product_ID]],[1]!Table1[Product_ID],[1]!Table1[Product_Name])</f>
        <v>Home &amp; Kitchen Product 46</v>
      </c>
      <c r="F3607" t="str">
        <f>_xlfn.XLOOKUP(Table1[[#This Row],[Product_ID]],[1]!Table1[Product_ID],[1]!Table1[Category])</f>
        <v>Home &amp; Kitchen</v>
      </c>
      <c r="G3607">
        <f>_xlfn.XLOOKUP(Table1[[#This Row],[Product_ID]],[1]!Table1[Product_ID],[1]!Table1[Unit_Price])</f>
        <v>10604</v>
      </c>
      <c r="H3607">
        <f>_xlfn.XLOOKUP(Table1[[#This Row],[Product_ID]],[1]!Table1[Product_ID],[1]!Table1[Cost])</f>
        <v>5302</v>
      </c>
      <c r="I3607">
        <v>2</v>
      </c>
      <c r="J3607">
        <v>5</v>
      </c>
      <c r="K3607">
        <f>Table1[[#This Row],[Quantity]]*Table1[[#This Row],[Unit_Price]]</f>
        <v>21208</v>
      </c>
      <c r="L3607">
        <f>Table1[[#This Row],[Quantity]]*Table1[[#This Row],[Cost]]</f>
        <v>10604</v>
      </c>
      <c r="M3607">
        <f>Table1[[#This Row],[Sales]]-Table1[[#This Row],[Total_Cost]]</f>
        <v>10604</v>
      </c>
      <c r="N3607" s="1">
        <f>Table1[[#This Row],[Profit]]/Table1[[#This Row],[Sales]]</f>
        <v>0.5</v>
      </c>
      <c r="O3607" t="str">
        <f>TEXT(Table1[[#This Row],[Order_Date]],"mmmm")</f>
        <v>October</v>
      </c>
      <c r="P3607">
        <f>YEAR(Table1[[#This Row],[Order_Date]])</f>
        <v>2025</v>
      </c>
      <c r="Q3607" t="str">
        <f>"Q"&amp;ROUNDUP(MONTH(Table1[[#This Row],[Order_Date]])/3,0)</f>
        <v>Q4</v>
      </c>
    </row>
    <row r="3608" spans="1:17" x14ac:dyDescent="0.25">
      <c r="A3608" t="s">
        <v>5408</v>
      </c>
      <c r="B3608" t="s">
        <v>1404</v>
      </c>
      <c r="C3608" t="s">
        <v>2456</v>
      </c>
      <c r="D3608" t="s">
        <v>41</v>
      </c>
      <c r="E3608" t="str">
        <f>_xlfn.XLOOKUP(Table1[[#This Row],[Product_ID]],[1]!Table1[Product_ID],[1]!Table1[Product_Name])</f>
        <v>Clothing Product 86</v>
      </c>
      <c r="F3608" t="str">
        <f>_xlfn.XLOOKUP(Table1[[#This Row],[Product_ID]],[1]!Table1[Product_ID],[1]!Table1[Category])</f>
        <v>Clothing</v>
      </c>
      <c r="G3608">
        <f>_xlfn.XLOOKUP(Table1[[#This Row],[Product_ID]],[1]!Table1[Product_ID],[1]!Table1[Unit_Price])</f>
        <v>3333</v>
      </c>
      <c r="H3608">
        <f>_xlfn.XLOOKUP(Table1[[#This Row],[Product_ID]],[1]!Table1[Product_ID],[1]!Table1[Cost])</f>
        <v>2333.1</v>
      </c>
      <c r="I3608">
        <v>1</v>
      </c>
      <c r="J3608">
        <v>0</v>
      </c>
      <c r="K3608">
        <f>Table1[[#This Row],[Quantity]]*Table1[[#This Row],[Unit_Price]]</f>
        <v>3333</v>
      </c>
      <c r="L3608">
        <f>Table1[[#This Row],[Quantity]]*Table1[[#This Row],[Cost]]</f>
        <v>2333.1</v>
      </c>
      <c r="M3608">
        <f>Table1[[#This Row],[Sales]]-Table1[[#This Row],[Total_Cost]]</f>
        <v>999.90000000000009</v>
      </c>
      <c r="N3608" s="1">
        <f>Table1[[#This Row],[Profit]]/Table1[[#This Row],[Sales]]</f>
        <v>0.30000000000000004</v>
      </c>
      <c r="O3608" t="str">
        <f>TEXT(Table1[[#This Row],[Order_Date]],"mmmm")</f>
        <v>October</v>
      </c>
      <c r="P3608">
        <f>YEAR(Table1[[#This Row],[Order_Date]])</f>
        <v>2024</v>
      </c>
      <c r="Q3608" t="str">
        <f>"Q"&amp;ROUNDUP(MONTH(Table1[[#This Row],[Order_Date]])/3,0)</f>
        <v>Q4</v>
      </c>
    </row>
    <row r="3609" spans="1:17" x14ac:dyDescent="0.25">
      <c r="A3609" t="s">
        <v>5409</v>
      </c>
      <c r="B3609" t="s">
        <v>2165</v>
      </c>
      <c r="C3609" t="s">
        <v>294</v>
      </c>
      <c r="D3609" t="s">
        <v>123</v>
      </c>
      <c r="E3609" t="str">
        <f>_xlfn.XLOOKUP(Table1[[#This Row],[Product_ID]],[1]!Table1[Product_ID],[1]!Table1[Product_Name])</f>
        <v>Electronics Product 99</v>
      </c>
      <c r="F3609" t="str">
        <f>_xlfn.XLOOKUP(Table1[[#This Row],[Product_ID]],[1]!Table1[Product_ID],[1]!Table1[Category])</f>
        <v>Electronics</v>
      </c>
      <c r="G3609">
        <f>_xlfn.XLOOKUP(Table1[[#This Row],[Product_ID]],[1]!Table1[Product_ID],[1]!Table1[Unit_Price])</f>
        <v>48012</v>
      </c>
      <c r="H3609">
        <f>_xlfn.XLOOKUP(Table1[[#This Row],[Product_ID]],[1]!Table1[Product_ID],[1]!Table1[Cost])</f>
        <v>24006</v>
      </c>
      <c r="I3609">
        <v>1</v>
      </c>
      <c r="J3609">
        <v>0</v>
      </c>
      <c r="K3609">
        <f>Table1[[#This Row],[Quantity]]*Table1[[#This Row],[Unit_Price]]</f>
        <v>48012</v>
      </c>
      <c r="L3609">
        <f>Table1[[#This Row],[Quantity]]*Table1[[#This Row],[Cost]]</f>
        <v>24006</v>
      </c>
      <c r="M3609">
        <f>Table1[[#This Row],[Sales]]-Table1[[#This Row],[Total_Cost]]</f>
        <v>24006</v>
      </c>
      <c r="N3609" s="1">
        <f>Table1[[#This Row],[Profit]]/Table1[[#This Row],[Sales]]</f>
        <v>0.5</v>
      </c>
      <c r="O3609" t="str">
        <f>TEXT(Table1[[#This Row],[Order_Date]],"mmmm")</f>
        <v>November</v>
      </c>
      <c r="P3609">
        <f>YEAR(Table1[[#This Row],[Order_Date]])</f>
        <v>2024</v>
      </c>
      <c r="Q3609" t="str">
        <f>"Q"&amp;ROUNDUP(MONTH(Table1[[#This Row],[Order_Date]])/3,0)</f>
        <v>Q4</v>
      </c>
    </row>
    <row r="3610" spans="1:17" x14ac:dyDescent="0.25">
      <c r="A3610" t="s">
        <v>5410</v>
      </c>
      <c r="B3610" t="s">
        <v>870</v>
      </c>
      <c r="C3610" t="s">
        <v>551</v>
      </c>
      <c r="D3610" t="s">
        <v>598</v>
      </c>
      <c r="E3610" t="str">
        <f>_xlfn.XLOOKUP(Table1[[#This Row],[Product_ID]],[1]!Table1[Product_ID],[1]!Table1[Product_Name])</f>
        <v>Clothing Product 84</v>
      </c>
      <c r="F3610" t="str">
        <f>_xlfn.XLOOKUP(Table1[[#This Row],[Product_ID]],[1]!Table1[Product_ID],[1]!Table1[Category])</f>
        <v>Clothing</v>
      </c>
      <c r="G3610">
        <f>_xlfn.XLOOKUP(Table1[[#This Row],[Product_ID]],[1]!Table1[Product_ID],[1]!Table1[Unit_Price])</f>
        <v>3921</v>
      </c>
      <c r="H3610">
        <f>_xlfn.XLOOKUP(Table1[[#This Row],[Product_ID]],[1]!Table1[Product_ID],[1]!Table1[Cost])</f>
        <v>2352.6</v>
      </c>
      <c r="I3610">
        <v>3</v>
      </c>
      <c r="J3610">
        <v>5</v>
      </c>
      <c r="K3610">
        <f>Table1[[#This Row],[Quantity]]*Table1[[#This Row],[Unit_Price]]</f>
        <v>11763</v>
      </c>
      <c r="L3610">
        <f>Table1[[#This Row],[Quantity]]*Table1[[#This Row],[Cost]]</f>
        <v>7057.7999999999993</v>
      </c>
      <c r="M3610">
        <f>Table1[[#This Row],[Sales]]-Table1[[#This Row],[Total_Cost]]</f>
        <v>4705.2000000000007</v>
      </c>
      <c r="N3610" s="1">
        <f>Table1[[#This Row],[Profit]]/Table1[[#This Row],[Sales]]</f>
        <v>0.40000000000000008</v>
      </c>
      <c r="O3610" t="str">
        <f>TEXT(Table1[[#This Row],[Order_Date]],"mmmm")</f>
        <v>November</v>
      </c>
      <c r="P3610">
        <f>YEAR(Table1[[#This Row],[Order_Date]])</f>
        <v>2024</v>
      </c>
      <c r="Q3610" t="str">
        <f>"Q"&amp;ROUNDUP(MONTH(Table1[[#This Row],[Order_Date]])/3,0)</f>
        <v>Q4</v>
      </c>
    </row>
    <row r="3611" spans="1:17" x14ac:dyDescent="0.25">
      <c r="A3611" t="s">
        <v>5411</v>
      </c>
      <c r="B3611" t="s">
        <v>3110</v>
      </c>
      <c r="C3611" t="s">
        <v>5106</v>
      </c>
      <c r="D3611" t="s">
        <v>157</v>
      </c>
      <c r="E3611" t="str">
        <f>_xlfn.XLOOKUP(Table1[[#This Row],[Product_ID]],[1]!Table1[Product_ID],[1]!Table1[Product_Name])</f>
        <v>Sports Product 89</v>
      </c>
      <c r="F3611" t="str">
        <f>_xlfn.XLOOKUP(Table1[[#This Row],[Product_ID]],[1]!Table1[Product_ID],[1]!Table1[Category])</f>
        <v>Sports</v>
      </c>
      <c r="G3611">
        <f>_xlfn.XLOOKUP(Table1[[#This Row],[Product_ID]],[1]!Table1[Product_ID],[1]!Table1[Unit_Price])</f>
        <v>2956</v>
      </c>
      <c r="H3611">
        <f>_xlfn.XLOOKUP(Table1[[#This Row],[Product_ID]],[1]!Table1[Product_ID],[1]!Table1[Cost])</f>
        <v>1478</v>
      </c>
      <c r="I3611">
        <v>1</v>
      </c>
      <c r="J3611">
        <v>10</v>
      </c>
      <c r="K3611">
        <f>Table1[[#This Row],[Quantity]]*Table1[[#This Row],[Unit_Price]]</f>
        <v>2956</v>
      </c>
      <c r="L3611">
        <f>Table1[[#This Row],[Quantity]]*Table1[[#This Row],[Cost]]</f>
        <v>1478</v>
      </c>
      <c r="M3611">
        <f>Table1[[#This Row],[Sales]]-Table1[[#This Row],[Total_Cost]]</f>
        <v>1478</v>
      </c>
      <c r="N3611" s="1">
        <f>Table1[[#This Row],[Profit]]/Table1[[#This Row],[Sales]]</f>
        <v>0.5</v>
      </c>
      <c r="O3611" t="str">
        <f>TEXT(Table1[[#This Row],[Order_Date]],"mmmm")</f>
        <v>June</v>
      </c>
      <c r="P3611">
        <f>YEAR(Table1[[#This Row],[Order_Date]])</f>
        <v>2024</v>
      </c>
      <c r="Q3611" t="str">
        <f>"Q"&amp;ROUNDUP(MONTH(Table1[[#This Row],[Order_Date]])/3,0)</f>
        <v>Q2</v>
      </c>
    </row>
    <row r="3612" spans="1:17" x14ac:dyDescent="0.25">
      <c r="A3612" t="s">
        <v>5412</v>
      </c>
      <c r="B3612" t="s">
        <v>51</v>
      </c>
      <c r="C3612" t="s">
        <v>3215</v>
      </c>
      <c r="D3612" t="s">
        <v>362</v>
      </c>
      <c r="E3612" t="str">
        <f>_xlfn.XLOOKUP(Table1[[#This Row],[Product_ID]],[1]!Table1[Product_ID],[1]!Table1[Product_Name])</f>
        <v>Clothing Product 25</v>
      </c>
      <c r="F3612" t="str">
        <f>_xlfn.XLOOKUP(Table1[[#This Row],[Product_ID]],[1]!Table1[Product_ID],[1]!Table1[Category])</f>
        <v>Clothing</v>
      </c>
      <c r="G3612">
        <f>_xlfn.XLOOKUP(Table1[[#This Row],[Product_ID]],[1]!Table1[Product_ID],[1]!Table1[Unit_Price])</f>
        <v>696</v>
      </c>
      <c r="H3612">
        <f>_xlfn.XLOOKUP(Table1[[#This Row],[Product_ID]],[1]!Table1[Product_ID],[1]!Table1[Cost])</f>
        <v>348</v>
      </c>
      <c r="I3612">
        <v>3</v>
      </c>
      <c r="J3612">
        <v>5</v>
      </c>
      <c r="K3612">
        <f>Table1[[#This Row],[Quantity]]*Table1[[#This Row],[Unit_Price]]</f>
        <v>2088</v>
      </c>
      <c r="L3612">
        <f>Table1[[#This Row],[Quantity]]*Table1[[#This Row],[Cost]]</f>
        <v>1044</v>
      </c>
      <c r="M3612">
        <f>Table1[[#This Row],[Sales]]-Table1[[#This Row],[Total_Cost]]</f>
        <v>1044</v>
      </c>
      <c r="N3612" s="1">
        <f>Table1[[#This Row],[Profit]]/Table1[[#This Row],[Sales]]</f>
        <v>0.5</v>
      </c>
      <c r="O3612" t="str">
        <f>TEXT(Table1[[#This Row],[Order_Date]],"mmmm")</f>
        <v>November</v>
      </c>
      <c r="P3612">
        <f>YEAR(Table1[[#This Row],[Order_Date]])</f>
        <v>2025</v>
      </c>
      <c r="Q3612" t="str">
        <f>"Q"&amp;ROUNDUP(MONTH(Table1[[#This Row],[Order_Date]])/3,0)</f>
        <v>Q4</v>
      </c>
    </row>
    <row r="3613" spans="1:17" x14ac:dyDescent="0.25">
      <c r="A3613" t="s">
        <v>5413</v>
      </c>
      <c r="B3613" t="s">
        <v>1331</v>
      </c>
      <c r="C3613" t="s">
        <v>2312</v>
      </c>
      <c r="D3613" t="s">
        <v>135</v>
      </c>
      <c r="E3613" t="str">
        <f>_xlfn.XLOOKUP(Table1[[#This Row],[Product_ID]],[1]!Table1[Product_ID],[1]!Table1[Product_Name])</f>
        <v>Electronics Product 28</v>
      </c>
      <c r="F3613" t="str">
        <f>_xlfn.XLOOKUP(Table1[[#This Row],[Product_ID]],[1]!Table1[Product_ID],[1]!Table1[Category])</f>
        <v>Electronics</v>
      </c>
      <c r="G3613">
        <f>_xlfn.XLOOKUP(Table1[[#This Row],[Product_ID]],[1]!Table1[Product_ID],[1]!Table1[Unit_Price])</f>
        <v>9664</v>
      </c>
      <c r="H3613">
        <f>_xlfn.XLOOKUP(Table1[[#This Row],[Product_ID]],[1]!Table1[Product_ID],[1]!Table1[Cost])</f>
        <v>4832</v>
      </c>
      <c r="I3613">
        <v>5</v>
      </c>
      <c r="J3613">
        <v>10</v>
      </c>
      <c r="K3613">
        <f>Table1[[#This Row],[Quantity]]*Table1[[#This Row],[Unit_Price]]</f>
        <v>48320</v>
      </c>
      <c r="L3613">
        <f>Table1[[#This Row],[Quantity]]*Table1[[#This Row],[Cost]]</f>
        <v>24160</v>
      </c>
      <c r="M3613">
        <f>Table1[[#This Row],[Sales]]-Table1[[#This Row],[Total_Cost]]</f>
        <v>24160</v>
      </c>
      <c r="N3613" s="1">
        <f>Table1[[#This Row],[Profit]]/Table1[[#This Row],[Sales]]</f>
        <v>0.5</v>
      </c>
      <c r="O3613" t="str">
        <f>TEXT(Table1[[#This Row],[Order_Date]],"mmmm")</f>
        <v>December</v>
      </c>
      <c r="P3613">
        <f>YEAR(Table1[[#This Row],[Order_Date]])</f>
        <v>2025</v>
      </c>
      <c r="Q3613" t="str">
        <f>"Q"&amp;ROUNDUP(MONTH(Table1[[#This Row],[Order_Date]])/3,0)</f>
        <v>Q4</v>
      </c>
    </row>
    <row r="3614" spans="1:17" x14ac:dyDescent="0.25">
      <c r="A3614" t="s">
        <v>5414</v>
      </c>
      <c r="B3614" t="s">
        <v>379</v>
      </c>
      <c r="C3614" t="s">
        <v>1886</v>
      </c>
      <c r="D3614" t="s">
        <v>119</v>
      </c>
      <c r="E3614" t="str">
        <f>_xlfn.XLOOKUP(Table1[[#This Row],[Product_ID]],[1]!Table1[Product_ID],[1]!Table1[Product_Name])</f>
        <v>Electronics Product 56</v>
      </c>
      <c r="F3614" t="str">
        <f>_xlfn.XLOOKUP(Table1[[#This Row],[Product_ID]],[1]!Table1[Product_ID],[1]!Table1[Category])</f>
        <v>Electronics</v>
      </c>
      <c r="G3614">
        <f>_xlfn.XLOOKUP(Table1[[#This Row],[Product_ID]],[1]!Table1[Product_ID],[1]!Table1[Unit_Price])</f>
        <v>18900</v>
      </c>
      <c r="H3614">
        <f>_xlfn.XLOOKUP(Table1[[#This Row],[Product_ID]],[1]!Table1[Product_ID],[1]!Table1[Cost])</f>
        <v>9450</v>
      </c>
      <c r="I3614">
        <v>5</v>
      </c>
      <c r="J3614">
        <v>0</v>
      </c>
      <c r="K3614">
        <f>Table1[[#This Row],[Quantity]]*Table1[[#This Row],[Unit_Price]]</f>
        <v>94500</v>
      </c>
      <c r="L3614">
        <f>Table1[[#This Row],[Quantity]]*Table1[[#This Row],[Cost]]</f>
        <v>47250</v>
      </c>
      <c r="M3614">
        <f>Table1[[#This Row],[Sales]]-Table1[[#This Row],[Total_Cost]]</f>
        <v>47250</v>
      </c>
      <c r="N3614" s="1">
        <f>Table1[[#This Row],[Profit]]/Table1[[#This Row],[Sales]]</f>
        <v>0.5</v>
      </c>
      <c r="O3614" t="str">
        <f>TEXT(Table1[[#This Row],[Order_Date]],"mmmm")</f>
        <v>September</v>
      </c>
      <c r="P3614">
        <f>YEAR(Table1[[#This Row],[Order_Date]])</f>
        <v>2025</v>
      </c>
      <c r="Q3614" t="str">
        <f>"Q"&amp;ROUNDUP(MONTH(Table1[[#This Row],[Order_Date]])/3,0)</f>
        <v>Q3</v>
      </c>
    </row>
    <row r="3615" spans="1:17" x14ac:dyDescent="0.25">
      <c r="A3615" t="s">
        <v>5415</v>
      </c>
      <c r="B3615" t="s">
        <v>1354</v>
      </c>
      <c r="C3615" t="s">
        <v>1970</v>
      </c>
      <c r="D3615" t="s">
        <v>59</v>
      </c>
      <c r="E3615" t="str">
        <f>_xlfn.XLOOKUP(Table1[[#This Row],[Product_ID]],[1]!Table1[Product_ID],[1]!Table1[Product_Name])</f>
        <v>Sports Product 23</v>
      </c>
      <c r="F3615" t="str">
        <f>_xlfn.XLOOKUP(Table1[[#This Row],[Product_ID]],[1]!Table1[Product_ID],[1]!Table1[Category])</f>
        <v>Sports</v>
      </c>
      <c r="G3615">
        <f>_xlfn.XLOOKUP(Table1[[#This Row],[Product_ID]],[1]!Table1[Product_ID],[1]!Table1[Unit_Price])</f>
        <v>4437</v>
      </c>
      <c r="H3615">
        <f>_xlfn.XLOOKUP(Table1[[#This Row],[Product_ID]],[1]!Table1[Product_ID],[1]!Table1[Cost])</f>
        <v>2662.2</v>
      </c>
      <c r="I3615">
        <v>3</v>
      </c>
      <c r="J3615">
        <v>5</v>
      </c>
      <c r="K3615">
        <f>Table1[[#This Row],[Quantity]]*Table1[[#This Row],[Unit_Price]]</f>
        <v>13311</v>
      </c>
      <c r="L3615">
        <f>Table1[[#This Row],[Quantity]]*Table1[[#This Row],[Cost]]</f>
        <v>7986.5999999999995</v>
      </c>
      <c r="M3615">
        <f>Table1[[#This Row],[Sales]]-Table1[[#This Row],[Total_Cost]]</f>
        <v>5324.4000000000005</v>
      </c>
      <c r="N3615" s="1">
        <f>Table1[[#This Row],[Profit]]/Table1[[#This Row],[Sales]]</f>
        <v>0.4</v>
      </c>
      <c r="O3615" t="str">
        <f>TEXT(Table1[[#This Row],[Order_Date]],"mmmm")</f>
        <v>January</v>
      </c>
      <c r="P3615">
        <f>YEAR(Table1[[#This Row],[Order_Date]])</f>
        <v>2024</v>
      </c>
      <c r="Q3615" t="str">
        <f>"Q"&amp;ROUNDUP(MONTH(Table1[[#This Row],[Order_Date]])/3,0)</f>
        <v>Q1</v>
      </c>
    </row>
    <row r="3616" spans="1:17" x14ac:dyDescent="0.25">
      <c r="A3616" t="s">
        <v>5416</v>
      </c>
      <c r="B3616" t="s">
        <v>1297</v>
      </c>
      <c r="C3616" t="s">
        <v>417</v>
      </c>
      <c r="D3616" t="s">
        <v>1158</v>
      </c>
      <c r="E3616" t="str">
        <f>_xlfn.XLOOKUP(Table1[[#This Row],[Product_ID]],[1]!Table1[Product_ID],[1]!Table1[Product_Name])</f>
        <v>Electronics Product 33</v>
      </c>
      <c r="F3616" t="str">
        <f>_xlfn.XLOOKUP(Table1[[#This Row],[Product_ID]],[1]!Table1[Product_ID],[1]!Table1[Category])</f>
        <v>Electronics</v>
      </c>
      <c r="G3616">
        <f>_xlfn.XLOOKUP(Table1[[#This Row],[Product_ID]],[1]!Table1[Product_ID],[1]!Table1[Unit_Price])</f>
        <v>11428</v>
      </c>
      <c r="H3616">
        <f>_xlfn.XLOOKUP(Table1[[#This Row],[Product_ID]],[1]!Table1[Product_ID],[1]!Table1[Cost])</f>
        <v>6856.8</v>
      </c>
      <c r="I3616">
        <v>2</v>
      </c>
      <c r="J3616">
        <v>15</v>
      </c>
      <c r="K3616">
        <f>Table1[[#This Row],[Quantity]]*Table1[[#This Row],[Unit_Price]]</f>
        <v>22856</v>
      </c>
      <c r="L3616">
        <f>Table1[[#This Row],[Quantity]]*Table1[[#This Row],[Cost]]</f>
        <v>13713.6</v>
      </c>
      <c r="M3616">
        <f>Table1[[#This Row],[Sales]]-Table1[[#This Row],[Total_Cost]]</f>
        <v>9142.4</v>
      </c>
      <c r="N3616" s="1">
        <f>Table1[[#This Row],[Profit]]/Table1[[#This Row],[Sales]]</f>
        <v>0.39999999999999997</v>
      </c>
      <c r="O3616" t="str">
        <f>TEXT(Table1[[#This Row],[Order_Date]],"mmmm")</f>
        <v>April</v>
      </c>
      <c r="P3616">
        <f>YEAR(Table1[[#This Row],[Order_Date]])</f>
        <v>2024</v>
      </c>
      <c r="Q3616" t="str">
        <f>"Q"&amp;ROUNDUP(MONTH(Table1[[#This Row],[Order_Date]])/3,0)</f>
        <v>Q2</v>
      </c>
    </row>
    <row r="3617" spans="1:17" x14ac:dyDescent="0.25">
      <c r="A3617" t="s">
        <v>5417</v>
      </c>
      <c r="B3617" t="s">
        <v>540</v>
      </c>
      <c r="C3617" t="s">
        <v>2481</v>
      </c>
      <c r="D3617" t="s">
        <v>999</v>
      </c>
      <c r="E3617" t="str">
        <f>_xlfn.XLOOKUP(Table1[[#This Row],[Product_ID]],[1]!Table1[Product_ID],[1]!Table1[Product_Name])</f>
        <v>Beauty Product 51</v>
      </c>
      <c r="F3617" t="str">
        <f>_xlfn.XLOOKUP(Table1[[#This Row],[Product_ID]],[1]!Table1[Product_ID],[1]!Table1[Category])</f>
        <v>Beauty</v>
      </c>
      <c r="G3617">
        <f>_xlfn.XLOOKUP(Table1[[#This Row],[Product_ID]],[1]!Table1[Product_ID],[1]!Table1[Unit_Price])</f>
        <v>1507</v>
      </c>
      <c r="H3617">
        <f>_xlfn.XLOOKUP(Table1[[#This Row],[Product_ID]],[1]!Table1[Product_ID],[1]!Table1[Cost])</f>
        <v>753.5</v>
      </c>
      <c r="I3617">
        <v>5</v>
      </c>
      <c r="J3617">
        <v>10</v>
      </c>
      <c r="K3617">
        <f>Table1[[#This Row],[Quantity]]*Table1[[#This Row],[Unit_Price]]</f>
        <v>7535</v>
      </c>
      <c r="L3617">
        <f>Table1[[#This Row],[Quantity]]*Table1[[#This Row],[Cost]]</f>
        <v>3767.5</v>
      </c>
      <c r="M3617">
        <f>Table1[[#This Row],[Sales]]-Table1[[#This Row],[Total_Cost]]</f>
        <v>3767.5</v>
      </c>
      <c r="N3617" s="1">
        <f>Table1[[#This Row],[Profit]]/Table1[[#This Row],[Sales]]</f>
        <v>0.5</v>
      </c>
      <c r="O3617" t="str">
        <f>TEXT(Table1[[#This Row],[Order_Date]],"mmmm")</f>
        <v>May</v>
      </c>
      <c r="P3617">
        <f>YEAR(Table1[[#This Row],[Order_Date]])</f>
        <v>2025</v>
      </c>
      <c r="Q3617" t="str">
        <f>"Q"&amp;ROUNDUP(MONTH(Table1[[#This Row],[Order_Date]])/3,0)</f>
        <v>Q2</v>
      </c>
    </row>
    <row r="3618" spans="1:17" x14ac:dyDescent="0.25">
      <c r="A3618" t="s">
        <v>5418</v>
      </c>
      <c r="B3618" t="s">
        <v>4841</v>
      </c>
      <c r="C3618" t="s">
        <v>1811</v>
      </c>
      <c r="D3618" t="s">
        <v>327</v>
      </c>
      <c r="E3618" t="str">
        <f>_xlfn.XLOOKUP(Table1[[#This Row],[Product_ID]],[1]!Table1[Product_ID],[1]!Table1[Product_Name])</f>
        <v>Electronics Product 55</v>
      </c>
      <c r="F3618" t="str">
        <f>_xlfn.XLOOKUP(Table1[[#This Row],[Product_ID]],[1]!Table1[Product_ID],[1]!Table1[Category])</f>
        <v>Electronics</v>
      </c>
      <c r="G3618">
        <f>_xlfn.XLOOKUP(Table1[[#This Row],[Product_ID]],[1]!Table1[Product_ID],[1]!Table1[Unit_Price])</f>
        <v>6621</v>
      </c>
      <c r="H3618">
        <f>_xlfn.XLOOKUP(Table1[[#This Row],[Product_ID]],[1]!Table1[Product_ID],[1]!Table1[Cost])</f>
        <v>3972.6</v>
      </c>
      <c r="I3618">
        <v>3</v>
      </c>
      <c r="J3618">
        <v>0</v>
      </c>
      <c r="K3618">
        <f>Table1[[#This Row],[Quantity]]*Table1[[#This Row],[Unit_Price]]</f>
        <v>19863</v>
      </c>
      <c r="L3618">
        <f>Table1[[#This Row],[Quantity]]*Table1[[#This Row],[Cost]]</f>
        <v>11917.8</v>
      </c>
      <c r="M3618">
        <f>Table1[[#This Row],[Sales]]-Table1[[#This Row],[Total_Cost]]</f>
        <v>7945.2000000000007</v>
      </c>
      <c r="N3618" s="1">
        <f>Table1[[#This Row],[Profit]]/Table1[[#This Row],[Sales]]</f>
        <v>0.4</v>
      </c>
      <c r="O3618" t="str">
        <f>TEXT(Table1[[#This Row],[Order_Date]],"mmmm")</f>
        <v>June</v>
      </c>
      <c r="P3618">
        <f>YEAR(Table1[[#This Row],[Order_Date]])</f>
        <v>2025</v>
      </c>
      <c r="Q3618" t="str">
        <f>"Q"&amp;ROUNDUP(MONTH(Table1[[#This Row],[Order_Date]])/3,0)</f>
        <v>Q2</v>
      </c>
    </row>
    <row r="3619" spans="1:17" x14ac:dyDescent="0.25">
      <c r="A3619" t="s">
        <v>5419</v>
      </c>
      <c r="B3619" t="s">
        <v>1177</v>
      </c>
      <c r="C3619" t="s">
        <v>4771</v>
      </c>
      <c r="D3619" t="s">
        <v>244</v>
      </c>
      <c r="E3619" t="str">
        <f>_xlfn.XLOOKUP(Table1[[#This Row],[Product_ID]],[1]!Table1[Product_ID],[1]!Table1[Product_Name])</f>
        <v>Beauty Product 100</v>
      </c>
      <c r="F3619" t="str">
        <f>_xlfn.XLOOKUP(Table1[[#This Row],[Product_ID]],[1]!Table1[Product_ID],[1]!Table1[Category])</f>
        <v>Beauty</v>
      </c>
      <c r="G3619">
        <f>_xlfn.XLOOKUP(Table1[[#This Row],[Product_ID]],[1]!Table1[Product_ID],[1]!Table1[Unit_Price])</f>
        <v>2523</v>
      </c>
      <c r="H3619">
        <f>_xlfn.XLOOKUP(Table1[[#This Row],[Product_ID]],[1]!Table1[Product_ID],[1]!Table1[Cost])</f>
        <v>1766.1</v>
      </c>
      <c r="I3619">
        <v>4</v>
      </c>
      <c r="J3619">
        <v>10</v>
      </c>
      <c r="K3619">
        <f>Table1[[#This Row],[Quantity]]*Table1[[#This Row],[Unit_Price]]</f>
        <v>10092</v>
      </c>
      <c r="L3619">
        <f>Table1[[#This Row],[Quantity]]*Table1[[#This Row],[Cost]]</f>
        <v>7064.4</v>
      </c>
      <c r="M3619">
        <f>Table1[[#This Row],[Sales]]-Table1[[#This Row],[Total_Cost]]</f>
        <v>3027.6000000000004</v>
      </c>
      <c r="N3619" s="1">
        <f>Table1[[#This Row],[Profit]]/Table1[[#This Row],[Sales]]</f>
        <v>0.30000000000000004</v>
      </c>
      <c r="O3619" t="str">
        <f>TEXT(Table1[[#This Row],[Order_Date]],"mmmm")</f>
        <v>June</v>
      </c>
      <c r="P3619">
        <f>YEAR(Table1[[#This Row],[Order_Date]])</f>
        <v>2024</v>
      </c>
      <c r="Q3619" t="str">
        <f>"Q"&amp;ROUNDUP(MONTH(Table1[[#This Row],[Order_Date]])/3,0)</f>
        <v>Q2</v>
      </c>
    </row>
    <row r="3620" spans="1:17" x14ac:dyDescent="0.25">
      <c r="A3620" t="s">
        <v>5420</v>
      </c>
      <c r="B3620" t="s">
        <v>2357</v>
      </c>
      <c r="C3620" t="s">
        <v>1842</v>
      </c>
      <c r="D3620" t="s">
        <v>1158</v>
      </c>
      <c r="E3620" t="str">
        <f>_xlfn.XLOOKUP(Table1[[#This Row],[Product_ID]],[1]!Table1[Product_ID],[1]!Table1[Product_Name])</f>
        <v>Electronics Product 33</v>
      </c>
      <c r="F3620" t="str">
        <f>_xlfn.XLOOKUP(Table1[[#This Row],[Product_ID]],[1]!Table1[Product_ID],[1]!Table1[Category])</f>
        <v>Electronics</v>
      </c>
      <c r="G3620">
        <f>_xlfn.XLOOKUP(Table1[[#This Row],[Product_ID]],[1]!Table1[Product_ID],[1]!Table1[Unit_Price])</f>
        <v>11428</v>
      </c>
      <c r="H3620">
        <f>_xlfn.XLOOKUP(Table1[[#This Row],[Product_ID]],[1]!Table1[Product_ID],[1]!Table1[Cost])</f>
        <v>6856.8</v>
      </c>
      <c r="I3620">
        <v>5</v>
      </c>
      <c r="J3620">
        <v>10</v>
      </c>
      <c r="K3620">
        <f>Table1[[#This Row],[Quantity]]*Table1[[#This Row],[Unit_Price]]</f>
        <v>57140</v>
      </c>
      <c r="L3620">
        <f>Table1[[#This Row],[Quantity]]*Table1[[#This Row],[Cost]]</f>
        <v>34284</v>
      </c>
      <c r="M3620">
        <f>Table1[[#This Row],[Sales]]-Table1[[#This Row],[Total_Cost]]</f>
        <v>22856</v>
      </c>
      <c r="N3620" s="1">
        <f>Table1[[#This Row],[Profit]]/Table1[[#This Row],[Sales]]</f>
        <v>0.4</v>
      </c>
      <c r="O3620" t="str">
        <f>TEXT(Table1[[#This Row],[Order_Date]],"mmmm")</f>
        <v>August</v>
      </c>
      <c r="P3620">
        <f>YEAR(Table1[[#This Row],[Order_Date]])</f>
        <v>2024</v>
      </c>
      <c r="Q3620" t="str">
        <f>"Q"&amp;ROUNDUP(MONTH(Table1[[#This Row],[Order_Date]])/3,0)</f>
        <v>Q3</v>
      </c>
    </row>
    <row r="3621" spans="1:17" x14ac:dyDescent="0.25">
      <c r="A3621" t="s">
        <v>5421</v>
      </c>
      <c r="B3621" t="s">
        <v>1918</v>
      </c>
      <c r="C3621" t="s">
        <v>1599</v>
      </c>
      <c r="D3621" t="s">
        <v>654</v>
      </c>
      <c r="E3621" t="str">
        <f>_xlfn.XLOOKUP(Table1[[#This Row],[Product_ID]],[1]!Table1[Product_ID],[1]!Table1[Product_Name])</f>
        <v>Sports Product 40</v>
      </c>
      <c r="F3621" t="str">
        <f>_xlfn.XLOOKUP(Table1[[#This Row],[Product_ID]],[1]!Table1[Product_ID],[1]!Table1[Category])</f>
        <v>Sports</v>
      </c>
      <c r="G3621">
        <f>_xlfn.XLOOKUP(Table1[[#This Row],[Product_ID]],[1]!Table1[Product_ID],[1]!Table1[Unit_Price])</f>
        <v>6724</v>
      </c>
      <c r="H3621">
        <f>_xlfn.XLOOKUP(Table1[[#This Row],[Product_ID]],[1]!Table1[Product_ID],[1]!Table1[Cost])</f>
        <v>4034.4</v>
      </c>
      <c r="I3621">
        <v>1</v>
      </c>
      <c r="J3621">
        <v>0</v>
      </c>
      <c r="K3621">
        <f>Table1[[#This Row],[Quantity]]*Table1[[#This Row],[Unit_Price]]</f>
        <v>6724</v>
      </c>
      <c r="L3621">
        <f>Table1[[#This Row],[Quantity]]*Table1[[#This Row],[Cost]]</f>
        <v>4034.4</v>
      </c>
      <c r="M3621">
        <f>Table1[[#This Row],[Sales]]-Table1[[#This Row],[Total_Cost]]</f>
        <v>2689.6</v>
      </c>
      <c r="N3621" s="1">
        <f>Table1[[#This Row],[Profit]]/Table1[[#This Row],[Sales]]</f>
        <v>0.39999999999999997</v>
      </c>
      <c r="O3621" t="str">
        <f>TEXT(Table1[[#This Row],[Order_Date]],"mmmm")</f>
        <v>November</v>
      </c>
      <c r="P3621">
        <f>YEAR(Table1[[#This Row],[Order_Date]])</f>
        <v>2025</v>
      </c>
      <c r="Q3621" t="str">
        <f>"Q"&amp;ROUNDUP(MONTH(Table1[[#This Row],[Order_Date]])/3,0)</f>
        <v>Q4</v>
      </c>
    </row>
    <row r="3622" spans="1:17" x14ac:dyDescent="0.25">
      <c r="A3622" t="s">
        <v>5422</v>
      </c>
      <c r="B3622" t="s">
        <v>2310</v>
      </c>
      <c r="C3622" t="s">
        <v>3125</v>
      </c>
      <c r="D3622" t="s">
        <v>320</v>
      </c>
      <c r="E3622" t="str">
        <f>_xlfn.XLOOKUP(Table1[[#This Row],[Product_ID]],[1]!Table1[Product_ID],[1]!Table1[Product_Name])</f>
        <v>Clothing Product 15</v>
      </c>
      <c r="F3622" t="str">
        <f>_xlfn.XLOOKUP(Table1[[#This Row],[Product_ID]],[1]!Table1[Product_ID],[1]!Table1[Category])</f>
        <v>Clothing</v>
      </c>
      <c r="G3622">
        <f>_xlfn.XLOOKUP(Table1[[#This Row],[Product_ID]],[1]!Table1[Product_ID],[1]!Table1[Unit_Price])</f>
        <v>2943</v>
      </c>
      <c r="H3622">
        <f>_xlfn.XLOOKUP(Table1[[#This Row],[Product_ID]],[1]!Table1[Product_ID],[1]!Table1[Cost])</f>
        <v>1471.5</v>
      </c>
      <c r="I3622">
        <v>5</v>
      </c>
      <c r="J3622">
        <v>0</v>
      </c>
      <c r="K3622">
        <f>Table1[[#This Row],[Quantity]]*Table1[[#This Row],[Unit_Price]]</f>
        <v>14715</v>
      </c>
      <c r="L3622">
        <f>Table1[[#This Row],[Quantity]]*Table1[[#This Row],[Cost]]</f>
        <v>7357.5</v>
      </c>
      <c r="M3622">
        <f>Table1[[#This Row],[Sales]]-Table1[[#This Row],[Total_Cost]]</f>
        <v>7357.5</v>
      </c>
      <c r="N3622" s="1">
        <f>Table1[[#This Row],[Profit]]/Table1[[#This Row],[Sales]]</f>
        <v>0.5</v>
      </c>
      <c r="O3622" t="str">
        <f>TEXT(Table1[[#This Row],[Order_Date]],"mmmm")</f>
        <v>October</v>
      </c>
      <c r="P3622">
        <f>YEAR(Table1[[#This Row],[Order_Date]])</f>
        <v>2024</v>
      </c>
      <c r="Q3622" t="str">
        <f>"Q"&amp;ROUNDUP(MONTH(Table1[[#This Row],[Order_Date]])/3,0)</f>
        <v>Q4</v>
      </c>
    </row>
    <row r="3623" spans="1:17" x14ac:dyDescent="0.25">
      <c r="A3623" t="s">
        <v>5423</v>
      </c>
      <c r="B3623" t="s">
        <v>990</v>
      </c>
      <c r="C3623" t="s">
        <v>1450</v>
      </c>
      <c r="D3623" t="s">
        <v>812</v>
      </c>
      <c r="E3623" t="str">
        <f>_xlfn.XLOOKUP(Table1[[#This Row],[Product_ID]],[1]!Table1[Product_ID],[1]!Table1[Product_Name])</f>
        <v>Beauty Product 5</v>
      </c>
      <c r="F3623" t="str">
        <f>_xlfn.XLOOKUP(Table1[[#This Row],[Product_ID]],[1]!Table1[Product_ID],[1]!Table1[Category])</f>
        <v>Beauty</v>
      </c>
      <c r="G3623">
        <f>_xlfn.XLOOKUP(Table1[[#This Row],[Product_ID]],[1]!Table1[Product_ID],[1]!Table1[Unit_Price])</f>
        <v>3939</v>
      </c>
      <c r="H3623">
        <f>_xlfn.XLOOKUP(Table1[[#This Row],[Product_ID]],[1]!Table1[Product_ID],[1]!Table1[Cost])</f>
        <v>2757.3</v>
      </c>
      <c r="I3623">
        <v>4</v>
      </c>
      <c r="J3623">
        <v>15</v>
      </c>
      <c r="K3623">
        <f>Table1[[#This Row],[Quantity]]*Table1[[#This Row],[Unit_Price]]</f>
        <v>15756</v>
      </c>
      <c r="L3623">
        <f>Table1[[#This Row],[Quantity]]*Table1[[#This Row],[Cost]]</f>
        <v>11029.2</v>
      </c>
      <c r="M3623">
        <f>Table1[[#This Row],[Sales]]-Table1[[#This Row],[Total_Cost]]</f>
        <v>4726.7999999999993</v>
      </c>
      <c r="N3623" s="1">
        <f>Table1[[#This Row],[Profit]]/Table1[[#This Row],[Sales]]</f>
        <v>0.29999999999999993</v>
      </c>
      <c r="O3623" t="str">
        <f>TEXT(Table1[[#This Row],[Order_Date]],"mmmm")</f>
        <v>April</v>
      </c>
      <c r="P3623">
        <f>YEAR(Table1[[#This Row],[Order_Date]])</f>
        <v>2024</v>
      </c>
      <c r="Q3623" t="str">
        <f>"Q"&amp;ROUNDUP(MONTH(Table1[[#This Row],[Order_Date]])/3,0)</f>
        <v>Q2</v>
      </c>
    </row>
    <row r="3624" spans="1:17" x14ac:dyDescent="0.25">
      <c r="A3624" t="s">
        <v>5424</v>
      </c>
      <c r="B3624" t="s">
        <v>2413</v>
      </c>
      <c r="C3624" t="s">
        <v>1094</v>
      </c>
      <c r="D3624" t="s">
        <v>13</v>
      </c>
      <c r="E3624" t="str">
        <f>_xlfn.XLOOKUP(Table1[[#This Row],[Product_ID]],[1]!Table1[Product_ID],[1]!Table1[Product_Name])</f>
        <v>Beauty Product 1</v>
      </c>
      <c r="F3624" t="str">
        <f>_xlfn.XLOOKUP(Table1[[#This Row],[Product_ID]],[1]!Table1[Product_ID],[1]!Table1[Category])</f>
        <v>Beauty</v>
      </c>
      <c r="G3624">
        <f>_xlfn.XLOOKUP(Table1[[#This Row],[Product_ID]],[1]!Table1[Product_ID],[1]!Table1[Unit_Price])</f>
        <v>1891</v>
      </c>
      <c r="H3624">
        <f>_xlfn.XLOOKUP(Table1[[#This Row],[Product_ID]],[1]!Table1[Product_ID],[1]!Table1[Cost])</f>
        <v>945.5</v>
      </c>
      <c r="I3624">
        <v>2</v>
      </c>
      <c r="J3624">
        <v>20</v>
      </c>
      <c r="K3624">
        <f>Table1[[#This Row],[Quantity]]*Table1[[#This Row],[Unit_Price]]</f>
        <v>3782</v>
      </c>
      <c r="L3624">
        <f>Table1[[#This Row],[Quantity]]*Table1[[#This Row],[Cost]]</f>
        <v>1891</v>
      </c>
      <c r="M3624">
        <f>Table1[[#This Row],[Sales]]-Table1[[#This Row],[Total_Cost]]</f>
        <v>1891</v>
      </c>
      <c r="N3624" s="1">
        <f>Table1[[#This Row],[Profit]]/Table1[[#This Row],[Sales]]</f>
        <v>0.5</v>
      </c>
      <c r="O3624" t="str">
        <f>TEXT(Table1[[#This Row],[Order_Date]],"mmmm")</f>
        <v>July</v>
      </c>
      <c r="P3624">
        <f>YEAR(Table1[[#This Row],[Order_Date]])</f>
        <v>2025</v>
      </c>
      <c r="Q3624" t="str">
        <f>"Q"&amp;ROUNDUP(MONTH(Table1[[#This Row],[Order_Date]])/3,0)</f>
        <v>Q3</v>
      </c>
    </row>
    <row r="3625" spans="1:17" x14ac:dyDescent="0.25">
      <c r="A3625" t="s">
        <v>5425</v>
      </c>
      <c r="B3625" t="s">
        <v>4158</v>
      </c>
      <c r="C3625" t="s">
        <v>716</v>
      </c>
      <c r="D3625" t="s">
        <v>216</v>
      </c>
      <c r="E3625" t="str">
        <f>_xlfn.XLOOKUP(Table1[[#This Row],[Product_ID]],[1]!Table1[Product_ID],[1]!Table1[Product_Name])</f>
        <v>Beauty Product 69</v>
      </c>
      <c r="F3625" t="str">
        <f>_xlfn.XLOOKUP(Table1[[#This Row],[Product_ID]],[1]!Table1[Product_ID],[1]!Table1[Category])</f>
        <v>Beauty</v>
      </c>
      <c r="G3625">
        <f>_xlfn.XLOOKUP(Table1[[#This Row],[Product_ID]],[1]!Table1[Product_ID],[1]!Table1[Unit_Price])</f>
        <v>384</v>
      </c>
      <c r="H3625">
        <f>_xlfn.XLOOKUP(Table1[[#This Row],[Product_ID]],[1]!Table1[Product_ID],[1]!Table1[Cost])</f>
        <v>192</v>
      </c>
      <c r="I3625">
        <v>3</v>
      </c>
      <c r="J3625">
        <v>5</v>
      </c>
      <c r="K3625">
        <f>Table1[[#This Row],[Quantity]]*Table1[[#This Row],[Unit_Price]]</f>
        <v>1152</v>
      </c>
      <c r="L3625">
        <f>Table1[[#This Row],[Quantity]]*Table1[[#This Row],[Cost]]</f>
        <v>576</v>
      </c>
      <c r="M3625">
        <f>Table1[[#This Row],[Sales]]-Table1[[#This Row],[Total_Cost]]</f>
        <v>576</v>
      </c>
      <c r="N3625" s="1">
        <f>Table1[[#This Row],[Profit]]/Table1[[#This Row],[Sales]]</f>
        <v>0.5</v>
      </c>
      <c r="O3625" t="str">
        <f>TEXT(Table1[[#This Row],[Order_Date]],"mmmm")</f>
        <v>August</v>
      </c>
      <c r="P3625">
        <f>YEAR(Table1[[#This Row],[Order_Date]])</f>
        <v>2025</v>
      </c>
      <c r="Q3625" t="str">
        <f>"Q"&amp;ROUNDUP(MONTH(Table1[[#This Row],[Order_Date]])/3,0)</f>
        <v>Q3</v>
      </c>
    </row>
    <row r="3626" spans="1:17" x14ac:dyDescent="0.25">
      <c r="A3626" t="s">
        <v>5426</v>
      </c>
      <c r="B3626" t="s">
        <v>2392</v>
      </c>
      <c r="C3626" t="s">
        <v>354</v>
      </c>
      <c r="D3626" t="s">
        <v>189</v>
      </c>
      <c r="E3626" t="str">
        <f>_xlfn.XLOOKUP(Table1[[#This Row],[Product_ID]],[1]!Table1[Product_ID],[1]!Table1[Product_Name])</f>
        <v>Home &amp; Kitchen Product 79</v>
      </c>
      <c r="F3626" t="str">
        <f>_xlfn.XLOOKUP(Table1[[#This Row],[Product_ID]],[1]!Table1[Product_ID],[1]!Table1[Category])</f>
        <v>Home &amp; Kitchen</v>
      </c>
      <c r="G3626">
        <f>_xlfn.XLOOKUP(Table1[[#This Row],[Product_ID]],[1]!Table1[Product_ID],[1]!Table1[Unit_Price])</f>
        <v>10900</v>
      </c>
      <c r="H3626">
        <f>_xlfn.XLOOKUP(Table1[[#This Row],[Product_ID]],[1]!Table1[Product_ID],[1]!Table1[Cost])</f>
        <v>5450</v>
      </c>
      <c r="I3626">
        <v>5</v>
      </c>
      <c r="J3626">
        <v>20</v>
      </c>
      <c r="K3626">
        <f>Table1[[#This Row],[Quantity]]*Table1[[#This Row],[Unit_Price]]</f>
        <v>54500</v>
      </c>
      <c r="L3626">
        <f>Table1[[#This Row],[Quantity]]*Table1[[#This Row],[Cost]]</f>
        <v>27250</v>
      </c>
      <c r="M3626">
        <f>Table1[[#This Row],[Sales]]-Table1[[#This Row],[Total_Cost]]</f>
        <v>27250</v>
      </c>
      <c r="N3626" s="1">
        <f>Table1[[#This Row],[Profit]]/Table1[[#This Row],[Sales]]</f>
        <v>0.5</v>
      </c>
      <c r="O3626" t="str">
        <f>TEXT(Table1[[#This Row],[Order_Date]],"mmmm")</f>
        <v>April</v>
      </c>
      <c r="P3626">
        <f>YEAR(Table1[[#This Row],[Order_Date]])</f>
        <v>2025</v>
      </c>
      <c r="Q3626" t="str">
        <f>"Q"&amp;ROUNDUP(MONTH(Table1[[#This Row],[Order_Date]])/3,0)</f>
        <v>Q2</v>
      </c>
    </row>
    <row r="3627" spans="1:17" x14ac:dyDescent="0.25">
      <c r="A3627" t="s">
        <v>5427</v>
      </c>
      <c r="B3627" t="s">
        <v>730</v>
      </c>
      <c r="C3627" t="s">
        <v>2489</v>
      </c>
      <c r="D3627" t="s">
        <v>842</v>
      </c>
      <c r="E3627" t="str">
        <f>_xlfn.XLOOKUP(Table1[[#This Row],[Product_ID]],[1]!Table1[Product_ID],[1]!Table1[Product_Name])</f>
        <v>Sports Product 35</v>
      </c>
      <c r="F3627" t="str">
        <f>_xlfn.XLOOKUP(Table1[[#This Row],[Product_ID]],[1]!Table1[Product_ID],[1]!Table1[Category])</f>
        <v>Sports</v>
      </c>
      <c r="G3627">
        <f>_xlfn.XLOOKUP(Table1[[#This Row],[Product_ID]],[1]!Table1[Product_ID],[1]!Table1[Unit_Price])</f>
        <v>3185</v>
      </c>
      <c r="H3627">
        <f>_xlfn.XLOOKUP(Table1[[#This Row],[Product_ID]],[1]!Table1[Product_ID],[1]!Table1[Cost])</f>
        <v>1592.5</v>
      </c>
      <c r="I3627">
        <v>4</v>
      </c>
      <c r="J3627">
        <v>10</v>
      </c>
      <c r="K3627">
        <f>Table1[[#This Row],[Quantity]]*Table1[[#This Row],[Unit_Price]]</f>
        <v>12740</v>
      </c>
      <c r="L3627">
        <f>Table1[[#This Row],[Quantity]]*Table1[[#This Row],[Cost]]</f>
        <v>6370</v>
      </c>
      <c r="M3627">
        <f>Table1[[#This Row],[Sales]]-Table1[[#This Row],[Total_Cost]]</f>
        <v>6370</v>
      </c>
      <c r="N3627" s="1">
        <f>Table1[[#This Row],[Profit]]/Table1[[#This Row],[Sales]]</f>
        <v>0.5</v>
      </c>
      <c r="O3627" t="str">
        <f>TEXT(Table1[[#This Row],[Order_Date]],"mmmm")</f>
        <v>March</v>
      </c>
      <c r="P3627">
        <f>YEAR(Table1[[#This Row],[Order_Date]])</f>
        <v>2024</v>
      </c>
      <c r="Q3627" t="str">
        <f>"Q"&amp;ROUNDUP(MONTH(Table1[[#This Row],[Order_Date]])/3,0)</f>
        <v>Q1</v>
      </c>
    </row>
    <row r="3628" spans="1:17" x14ac:dyDescent="0.25">
      <c r="A3628" t="s">
        <v>5428</v>
      </c>
      <c r="B3628" t="s">
        <v>5429</v>
      </c>
      <c r="C3628" t="s">
        <v>806</v>
      </c>
      <c r="D3628" t="s">
        <v>37</v>
      </c>
      <c r="E3628" t="str">
        <f>_xlfn.XLOOKUP(Table1[[#This Row],[Product_ID]],[1]!Table1[Product_ID],[1]!Table1[Product_Name])</f>
        <v>Home &amp; Kitchen Product 46</v>
      </c>
      <c r="F3628" t="str">
        <f>_xlfn.XLOOKUP(Table1[[#This Row],[Product_ID]],[1]!Table1[Product_ID],[1]!Table1[Category])</f>
        <v>Home &amp; Kitchen</v>
      </c>
      <c r="G3628">
        <f>_xlfn.XLOOKUP(Table1[[#This Row],[Product_ID]],[1]!Table1[Product_ID],[1]!Table1[Unit_Price])</f>
        <v>10604</v>
      </c>
      <c r="H3628">
        <f>_xlfn.XLOOKUP(Table1[[#This Row],[Product_ID]],[1]!Table1[Product_ID],[1]!Table1[Cost])</f>
        <v>5302</v>
      </c>
      <c r="I3628">
        <v>3</v>
      </c>
      <c r="J3628">
        <v>10</v>
      </c>
      <c r="K3628">
        <f>Table1[[#This Row],[Quantity]]*Table1[[#This Row],[Unit_Price]]</f>
        <v>31812</v>
      </c>
      <c r="L3628">
        <f>Table1[[#This Row],[Quantity]]*Table1[[#This Row],[Cost]]</f>
        <v>15906</v>
      </c>
      <c r="M3628">
        <f>Table1[[#This Row],[Sales]]-Table1[[#This Row],[Total_Cost]]</f>
        <v>15906</v>
      </c>
      <c r="N3628" s="1">
        <f>Table1[[#This Row],[Profit]]/Table1[[#This Row],[Sales]]</f>
        <v>0.5</v>
      </c>
      <c r="O3628" t="str">
        <f>TEXT(Table1[[#This Row],[Order_Date]],"mmmm")</f>
        <v>August</v>
      </c>
      <c r="P3628">
        <f>YEAR(Table1[[#This Row],[Order_Date]])</f>
        <v>2024</v>
      </c>
      <c r="Q3628" t="str">
        <f>"Q"&amp;ROUNDUP(MONTH(Table1[[#This Row],[Order_Date]])/3,0)</f>
        <v>Q3</v>
      </c>
    </row>
    <row r="3629" spans="1:17" x14ac:dyDescent="0.25">
      <c r="A3629" t="s">
        <v>5430</v>
      </c>
      <c r="B3629" t="s">
        <v>2320</v>
      </c>
      <c r="C3629" t="s">
        <v>2187</v>
      </c>
      <c r="D3629" t="s">
        <v>175</v>
      </c>
      <c r="E3629" t="str">
        <f>_xlfn.XLOOKUP(Table1[[#This Row],[Product_ID]],[1]!Table1[Product_ID],[1]!Table1[Product_Name])</f>
        <v>Clothing Product 49</v>
      </c>
      <c r="F3629" t="str">
        <f>_xlfn.XLOOKUP(Table1[[#This Row],[Product_ID]],[1]!Table1[Product_ID],[1]!Table1[Category])</f>
        <v>Clothing</v>
      </c>
      <c r="G3629">
        <f>_xlfn.XLOOKUP(Table1[[#This Row],[Product_ID]],[1]!Table1[Product_ID],[1]!Table1[Unit_Price])</f>
        <v>4071</v>
      </c>
      <c r="H3629">
        <f>_xlfn.XLOOKUP(Table1[[#This Row],[Product_ID]],[1]!Table1[Product_ID],[1]!Table1[Cost])</f>
        <v>2442.6</v>
      </c>
      <c r="I3629">
        <v>1</v>
      </c>
      <c r="J3629">
        <v>15</v>
      </c>
      <c r="K3629">
        <f>Table1[[#This Row],[Quantity]]*Table1[[#This Row],[Unit_Price]]</f>
        <v>4071</v>
      </c>
      <c r="L3629">
        <f>Table1[[#This Row],[Quantity]]*Table1[[#This Row],[Cost]]</f>
        <v>2442.6</v>
      </c>
      <c r="M3629">
        <f>Table1[[#This Row],[Sales]]-Table1[[#This Row],[Total_Cost]]</f>
        <v>1628.4</v>
      </c>
      <c r="N3629" s="1">
        <f>Table1[[#This Row],[Profit]]/Table1[[#This Row],[Sales]]</f>
        <v>0.4</v>
      </c>
      <c r="O3629" t="str">
        <f>TEXT(Table1[[#This Row],[Order_Date]],"mmmm")</f>
        <v>July</v>
      </c>
      <c r="P3629">
        <f>YEAR(Table1[[#This Row],[Order_Date]])</f>
        <v>2025</v>
      </c>
      <c r="Q3629" t="str">
        <f>"Q"&amp;ROUNDUP(MONTH(Table1[[#This Row],[Order_Date]])/3,0)</f>
        <v>Q3</v>
      </c>
    </row>
    <row r="3630" spans="1:17" x14ac:dyDescent="0.25">
      <c r="A3630" t="s">
        <v>5431</v>
      </c>
      <c r="B3630" t="s">
        <v>1910</v>
      </c>
      <c r="C3630" t="s">
        <v>2963</v>
      </c>
      <c r="D3630" t="s">
        <v>908</v>
      </c>
      <c r="E3630" t="str">
        <f>_xlfn.XLOOKUP(Table1[[#This Row],[Product_ID]],[1]!Table1[Product_ID],[1]!Table1[Product_Name])</f>
        <v>Beauty Product 41</v>
      </c>
      <c r="F3630" t="str">
        <f>_xlfn.XLOOKUP(Table1[[#This Row],[Product_ID]],[1]!Table1[Product_ID],[1]!Table1[Category])</f>
        <v>Beauty</v>
      </c>
      <c r="G3630">
        <f>_xlfn.XLOOKUP(Table1[[#This Row],[Product_ID]],[1]!Table1[Product_ID],[1]!Table1[Unit_Price])</f>
        <v>2433</v>
      </c>
      <c r="H3630">
        <f>_xlfn.XLOOKUP(Table1[[#This Row],[Product_ID]],[1]!Table1[Product_ID],[1]!Table1[Cost])</f>
        <v>1216.5</v>
      </c>
      <c r="I3630">
        <v>3</v>
      </c>
      <c r="J3630">
        <v>10</v>
      </c>
      <c r="K3630">
        <f>Table1[[#This Row],[Quantity]]*Table1[[#This Row],[Unit_Price]]</f>
        <v>7299</v>
      </c>
      <c r="L3630">
        <f>Table1[[#This Row],[Quantity]]*Table1[[#This Row],[Cost]]</f>
        <v>3649.5</v>
      </c>
      <c r="M3630">
        <f>Table1[[#This Row],[Sales]]-Table1[[#This Row],[Total_Cost]]</f>
        <v>3649.5</v>
      </c>
      <c r="N3630" s="1">
        <f>Table1[[#This Row],[Profit]]/Table1[[#This Row],[Sales]]</f>
        <v>0.5</v>
      </c>
      <c r="O3630" t="str">
        <f>TEXT(Table1[[#This Row],[Order_Date]],"mmmm")</f>
        <v>April</v>
      </c>
      <c r="P3630">
        <f>YEAR(Table1[[#This Row],[Order_Date]])</f>
        <v>2024</v>
      </c>
      <c r="Q3630" t="str">
        <f>"Q"&amp;ROUNDUP(MONTH(Table1[[#This Row],[Order_Date]])/3,0)</f>
        <v>Q2</v>
      </c>
    </row>
    <row r="3631" spans="1:17" x14ac:dyDescent="0.25">
      <c r="A3631" t="s">
        <v>5432</v>
      </c>
      <c r="B3631" t="s">
        <v>1640</v>
      </c>
      <c r="C3631" t="s">
        <v>126</v>
      </c>
      <c r="D3631" t="s">
        <v>17</v>
      </c>
      <c r="E3631" t="str">
        <f>_xlfn.XLOOKUP(Table1[[#This Row],[Product_ID]],[1]!Table1[Product_ID],[1]!Table1[Product_Name])</f>
        <v>Clothing Product 38</v>
      </c>
      <c r="F3631" t="str">
        <f>_xlfn.XLOOKUP(Table1[[#This Row],[Product_ID]],[1]!Table1[Product_ID],[1]!Table1[Category])</f>
        <v>Clothing</v>
      </c>
      <c r="G3631">
        <f>_xlfn.XLOOKUP(Table1[[#This Row],[Product_ID]],[1]!Table1[Product_ID],[1]!Table1[Unit_Price])</f>
        <v>413</v>
      </c>
      <c r="H3631">
        <f>_xlfn.XLOOKUP(Table1[[#This Row],[Product_ID]],[1]!Table1[Product_ID],[1]!Table1[Cost])</f>
        <v>247.8</v>
      </c>
      <c r="I3631">
        <v>1</v>
      </c>
      <c r="J3631">
        <v>5</v>
      </c>
      <c r="K3631">
        <f>Table1[[#This Row],[Quantity]]*Table1[[#This Row],[Unit_Price]]</f>
        <v>413</v>
      </c>
      <c r="L3631">
        <f>Table1[[#This Row],[Quantity]]*Table1[[#This Row],[Cost]]</f>
        <v>247.8</v>
      </c>
      <c r="M3631">
        <f>Table1[[#This Row],[Sales]]-Table1[[#This Row],[Total_Cost]]</f>
        <v>165.2</v>
      </c>
      <c r="N3631" s="1">
        <f>Table1[[#This Row],[Profit]]/Table1[[#This Row],[Sales]]</f>
        <v>0.39999999999999997</v>
      </c>
      <c r="O3631" t="str">
        <f>TEXT(Table1[[#This Row],[Order_Date]],"mmmm")</f>
        <v>February</v>
      </c>
      <c r="P3631">
        <f>YEAR(Table1[[#This Row],[Order_Date]])</f>
        <v>2024</v>
      </c>
      <c r="Q3631" t="str">
        <f>"Q"&amp;ROUNDUP(MONTH(Table1[[#This Row],[Order_Date]])/3,0)</f>
        <v>Q1</v>
      </c>
    </row>
    <row r="3632" spans="1:17" x14ac:dyDescent="0.25">
      <c r="A3632" t="s">
        <v>5433</v>
      </c>
      <c r="B3632" t="s">
        <v>225</v>
      </c>
      <c r="C3632" t="s">
        <v>4856</v>
      </c>
      <c r="D3632" t="s">
        <v>264</v>
      </c>
      <c r="E3632" t="str">
        <f>_xlfn.XLOOKUP(Table1[[#This Row],[Product_ID]],[1]!Table1[Product_ID],[1]!Table1[Product_Name])</f>
        <v>Clothing Product 96</v>
      </c>
      <c r="F3632" t="str">
        <f>_xlfn.XLOOKUP(Table1[[#This Row],[Product_ID]],[1]!Table1[Product_ID],[1]!Table1[Category])</f>
        <v>Clothing</v>
      </c>
      <c r="G3632">
        <f>_xlfn.XLOOKUP(Table1[[#This Row],[Product_ID]],[1]!Table1[Product_ID],[1]!Table1[Unit_Price])</f>
        <v>483</v>
      </c>
      <c r="H3632">
        <f>_xlfn.XLOOKUP(Table1[[#This Row],[Product_ID]],[1]!Table1[Product_ID],[1]!Table1[Cost])</f>
        <v>289.8</v>
      </c>
      <c r="I3632">
        <v>1</v>
      </c>
      <c r="J3632">
        <v>5</v>
      </c>
      <c r="K3632">
        <f>Table1[[#This Row],[Quantity]]*Table1[[#This Row],[Unit_Price]]</f>
        <v>483</v>
      </c>
      <c r="L3632">
        <f>Table1[[#This Row],[Quantity]]*Table1[[#This Row],[Cost]]</f>
        <v>289.8</v>
      </c>
      <c r="M3632">
        <f>Table1[[#This Row],[Sales]]-Table1[[#This Row],[Total_Cost]]</f>
        <v>193.2</v>
      </c>
      <c r="N3632" s="1">
        <f>Table1[[#This Row],[Profit]]/Table1[[#This Row],[Sales]]</f>
        <v>0.39999999999999997</v>
      </c>
      <c r="O3632" t="str">
        <f>TEXT(Table1[[#This Row],[Order_Date]],"mmmm")</f>
        <v>June</v>
      </c>
      <c r="P3632">
        <f>YEAR(Table1[[#This Row],[Order_Date]])</f>
        <v>2024</v>
      </c>
      <c r="Q3632" t="str">
        <f>"Q"&amp;ROUNDUP(MONTH(Table1[[#This Row],[Order_Date]])/3,0)</f>
        <v>Q2</v>
      </c>
    </row>
    <row r="3633" spans="1:17" x14ac:dyDescent="0.25">
      <c r="A3633" t="s">
        <v>5434</v>
      </c>
      <c r="B3633" t="s">
        <v>1014</v>
      </c>
      <c r="C3633" t="s">
        <v>3086</v>
      </c>
      <c r="D3633" t="s">
        <v>598</v>
      </c>
      <c r="E3633" t="str">
        <f>_xlfn.XLOOKUP(Table1[[#This Row],[Product_ID]],[1]!Table1[Product_ID],[1]!Table1[Product_Name])</f>
        <v>Clothing Product 84</v>
      </c>
      <c r="F3633" t="str">
        <f>_xlfn.XLOOKUP(Table1[[#This Row],[Product_ID]],[1]!Table1[Product_ID],[1]!Table1[Category])</f>
        <v>Clothing</v>
      </c>
      <c r="G3633">
        <f>_xlfn.XLOOKUP(Table1[[#This Row],[Product_ID]],[1]!Table1[Product_ID],[1]!Table1[Unit_Price])</f>
        <v>3921</v>
      </c>
      <c r="H3633">
        <f>_xlfn.XLOOKUP(Table1[[#This Row],[Product_ID]],[1]!Table1[Product_ID],[1]!Table1[Cost])</f>
        <v>2352.6</v>
      </c>
      <c r="I3633">
        <v>3</v>
      </c>
      <c r="J3633">
        <v>5</v>
      </c>
      <c r="K3633">
        <f>Table1[[#This Row],[Quantity]]*Table1[[#This Row],[Unit_Price]]</f>
        <v>11763</v>
      </c>
      <c r="L3633">
        <f>Table1[[#This Row],[Quantity]]*Table1[[#This Row],[Cost]]</f>
        <v>7057.7999999999993</v>
      </c>
      <c r="M3633">
        <f>Table1[[#This Row],[Sales]]-Table1[[#This Row],[Total_Cost]]</f>
        <v>4705.2000000000007</v>
      </c>
      <c r="N3633" s="1">
        <f>Table1[[#This Row],[Profit]]/Table1[[#This Row],[Sales]]</f>
        <v>0.40000000000000008</v>
      </c>
      <c r="O3633" t="str">
        <f>TEXT(Table1[[#This Row],[Order_Date]],"mmmm")</f>
        <v>March</v>
      </c>
      <c r="P3633">
        <f>YEAR(Table1[[#This Row],[Order_Date]])</f>
        <v>2025</v>
      </c>
      <c r="Q3633" t="str">
        <f>"Q"&amp;ROUNDUP(MONTH(Table1[[#This Row],[Order_Date]])/3,0)</f>
        <v>Q1</v>
      </c>
    </row>
    <row r="3634" spans="1:17" x14ac:dyDescent="0.25">
      <c r="A3634" t="s">
        <v>5435</v>
      </c>
      <c r="B3634" t="s">
        <v>3487</v>
      </c>
      <c r="C3634" t="s">
        <v>3077</v>
      </c>
      <c r="D3634" t="s">
        <v>131</v>
      </c>
      <c r="E3634" t="str">
        <f>_xlfn.XLOOKUP(Table1[[#This Row],[Product_ID]],[1]!Table1[Product_ID],[1]!Table1[Product_Name])</f>
        <v>Sports Product 50</v>
      </c>
      <c r="F3634" t="str">
        <f>_xlfn.XLOOKUP(Table1[[#This Row],[Product_ID]],[1]!Table1[Product_ID],[1]!Table1[Category])</f>
        <v>Sports</v>
      </c>
      <c r="G3634">
        <f>_xlfn.XLOOKUP(Table1[[#This Row],[Product_ID]],[1]!Table1[Product_ID],[1]!Table1[Unit_Price])</f>
        <v>10475</v>
      </c>
      <c r="H3634">
        <f>_xlfn.XLOOKUP(Table1[[#This Row],[Product_ID]],[1]!Table1[Product_ID],[1]!Table1[Cost])</f>
        <v>7332.5</v>
      </c>
      <c r="I3634">
        <v>4</v>
      </c>
      <c r="J3634">
        <v>20</v>
      </c>
      <c r="K3634">
        <f>Table1[[#This Row],[Quantity]]*Table1[[#This Row],[Unit_Price]]</f>
        <v>41900</v>
      </c>
      <c r="L3634">
        <f>Table1[[#This Row],[Quantity]]*Table1[[#This Row],[Cost]]</f>
        <v>29330</v>
      </c>
      <c r="M3634">
        <f>Table1[[#This Row],[Sales]]-Table1[[#This Row],[Total_Cost]]</f>
        <v>12570</v>
      </c>
      <c r="N3634" s="1">
        <f>Table1[[#This Row],[Profit]]/Table1[[#This Row],[Sales]]</f>
        <v>0.3</v>
      </c>
      <c r="O3634" t="str">
        <f>TEXT(Table1[[#This Row],[Order_Date]],"mmmm")</f>
        <v>December</v>
      </c>
      <c r="P3634">
        <f>YEAR(Table1[[#This Row],[Order_Date]])</f>
        <v>2025</v>
      </c>
      <c r="Q3634" t="str">
        <f>"Q"&amp;ROUNDUP(MONTH(Table1[[#This Row],[Order_Date]])/3,0)</f>
        <v>Q4</v>
      </c>
    </row>
    <row r="3635" spans="1:17" x14ac:dyDescent="0.25">
      <c r="A3635" t="s">
        <v>5436</v>
      </c>
      <c r="B3635" t="s">
        <v>371</v>
      </c>
      <c r="C3635" t="s">
        <v>5437</v>
      </c>
      <c r="D3635" t="s">
        <v>17</v>
      </c>
      <c r="E3635" t="str">
        <f>_xlfn.XLOOKUP(Table1[[#This Row],[Product_ID]],[1]!Table1[Product_ID],[1]!Table1[Product_Name])</f>
        <v>Clothing Product 38</v>
      </c>
      <c r="F3635" t="str">
        <f>_xlfn.XLOOKUP(Table1[[#This Row],[Product_ID]],[1]!Table1[Product_ID],[1]!Table1[Category])</f>
        <v>Clothing</v>
      </c>
      <c r="G3635">
        <f>_xlfn.XLOOKUP(Table1[[#This Row],[Product_ID]],[1]!Table1[Product_ID],[1]!Table1[Unit_Price])</f>
        <v>413</v>
      </c>
      <c r="H3635">
        <f>_xlfn.XLOOKUP(Table1[[#This Row],[Product_ID]],[1]!Table1[Product_ID],[1]!Table1[Cost])</f>
        <v>247.8</v>
      </c>
      <c r="I3635">
        <v>4</v>
      </c>
      <c r="J3635">
        <v>0</v>
      </c>
      <c r="K3635">
        <f>Table1[[#This Row],[Quantity]]*Table1[[#This Row],[Unit_Price]]</f>
        <v>1652</v>
      </c>
      <c r="L3635">
        <f>Table1[[#This Row],[Quantity]]*Table1[[#This Row],[Cost]]</f>
        <v>991.2</v>
      </c>
      <c r="M3635">
        <f>Table1[[#This Row],[Sales]]-Table1[[#This Row],[Total_Cost]]</f>
        <v>660.8</v>
      </c>
      <c r="N3635" s="1">
        <f>Table1[[#This Row],[Profit]]/Table1[[#This Row],[Sales]]</f>
        <v>0.39999999999999997</v>
      </c>
      <c r="O3635" t="str">
        <f>TEXT(Table1[[#This Row],[Order_Date]],"mmmm")</f>
        <v>October</v>
      </c>
      <c r="P3635">
        <f>YEAR(Table1[[#This Row],[Order_Date]])</f>
        <v>2025</v>
      </c>
      <c r="Q3635" t="str">
        <f>"Q"&amp;ROUNDUP(MONTH(Table1[[#This Row],[Order_Date]])/3,0)</f>
        <v>Q4</v>
      </c>
    </row>
    <row r="3636" spans="1:17" x14ac:dyDescent="0.25">
      <c r="A3636" t="s">
        <v>5438</v>
      </c>
      <c r="B3636" t="s">
        <v>2927</v>
      </c>
      <c r="C3636" t="s">
        <v>2390</v>
      </c>
      <c r="D3636" t="s">
        <v>175</v>
      </c>
      <c r="E3636" t="str">
        <f>_xlfn.XLOOKUP(Table1[[#This Row],[Product_ID]],[1]!Table1[Product_ID],[1]!Table1[Product_Name])</f>
        <v>Clothing Product 49</v>
      </c>
      <c r="F3636" t="str">
        <f>_xlfn.XLOOKUP(Table1[[#This Row],[Product_ID]],[1]!Table1[Product_ID],[1]!Table1[Category])</f>
        <v>Clothing</v>
      </c>
      <c r="G3636">
        <f>_xlfn.XLOOKUP(Table1[[#This Row],[Product_ID]],[1]!Table1[Product_ID],[1]!Table1[Unit_Price])</f>
        <v>4071</v>
      </c>
      <c r="H3636">
        <f>_xlfn.XLOOKUP(Table1[[#This Row],[Product_ID]],[1]!Table1[Product_ID],[1]!Table1[Cost])</f>
        <v>2442.6</v>
      </c>
      <c r="I3636">
        <v>5</v>
      </c>
      <c r="J3636">
        <v>10</v>
      </c>
      <c r="K3636">
        <f>Table1[[#This Row],[Quantity]]*Table1[[#This Row],[Unit_Price]]</f>
        <v>20355</v>
      </c>
      <c r="L3636">
        <f>Table1[[#This Row],[Quantity]]*Table1[[#This Row],[Cost]]</f>
        <v>12213</v>
      </c>
      <c r="M3636">
        <f>Table1[[#This Row],[Sales]]-Table1[[#This Row],[Total_Cost]]</f>
        <v>8142</v>
      </c>
      <c r="N3636" s="1">
        <f>Table1[[#This Row],[Profit]]/Table1[[#This Row],[Sales]]</f>
        <v>0.4</v>
      </c>
      <c r="O3636" t="str">
        <f>TEXT(Table1[[#This Row],[Order_Date]],"mmmm")</f>
        <v>June</v>
      </c>
      <c r="P3636">
        <f>YEAR(Table1[[#This Row],[Order_Date]])</f>
        <v>2024</v>
      </c>
      <c r="Q3636" t="str">
        <f>"Q"&amp;ROUNDUP(MONTH(Table1[[#This Row],[Order_Date]])/3,0)</f>
        <v>Q2</v>
      </c>
    </row>
    <row r="3637" spans="1:17" x14ac:dyDescent="0.25">
      <c r="A3637" t="s">
        <v>5439</v>
      </c>
      <c r="B3637" t="s">
        <v>1418</v>
      </c>
      <c r="C3637" t="s">
        <v>423</v>
      </c>
      <c r="D3637" t="s">
        <v>604</v>
      </c>
      <c r="E3637" t="str">
        <f>_xlfn.XLOOKUP(Table1[[#This Row],[Product_ID]],[1]!Table1[Product_ID],[1]!Table1[Product_Name])</f>
        <v>Home &amp; Kitchen Product 39</v>
      </c>
      <c r="F3637" t="str">
        <f>_xlfn.XLOOKUP(Table1[[#This Row],[Product_ID]],[1]!Table1[Product_ID],[1]!Table1[Category])</f>
        <v>Home &amp; Kitchen</v>
      </c>
      <c r="G3637">
        <f>_xlfn.XLOOKUP(Table1[[#This Row],[Product_ID]],[1]!Table1[Product_ID],[1]!Table1[Unit_Price])</f>
        <v>9543</v>
      </c>
      <c r="H3637">
        <f>_xlfn.XLOOKUP(Table1[[#This Row],[Product_ID]],[1]!Table1[Product_ID],[1]!Table1[Cost])</f>
        <v>4771.5</v>
      </c>
      <c r="I3637">
        <v>3</v>
      </c>
      <c r="J3637">
        <v>10</v>
      </c>
      <c r="K3637">
        <f>Table1[[#This Row],[Quantity]]*Table1[[#This Row],[Unit_Price]]</f>
        <v>28629</v>
      </c>
      <c r="L3637">
        <f>Table1[[#This Row],[Quantity]]*Table1[[#This Row],[Cost]]</f>
        <v>14314.5</v>
      </c>
      <c r="M3637">
        <f>Table1[[#This Row],[Sales]]-Table1[[#This Row],[Total_Cost]]</f>
        <v>14314.5</v>
      </c>
      <c r="N3637" s="1">
        <f>Table1[[#This Row],[Profit]]/Table1[[#This Row],[Sales]]</f>
        <v>0.5</v>
      </c>
      <c r="O3637" t="str">
        <f>TEXT(Table1[[#This Row],[Order_Date]],"mmmm")</f>
        <v>February</v>
      </c>
      <c r="P3637">
        <f>YEAR(Table1[[#This Row],[Order_Date]])</f>
        <v>2024</v>
      </c>
      <c r="Q3637" t="str">
        <f>"Q"&amp;ROUNDUP(MONTH(Table1[[#This Row],[Order_Date]])/3,0)</f>
        <v>Q1</v>
      </c>
    </row>
    <row r="3638" spans="1:17" x14ac:dyDescent="0.25">
      <c r="A3638" t="s">
        <v>5440</v>
      </c>
      <c r="B3638" t="s">
        <v>2263</v>
      </c>
      <c r="C3638" t="s">
        <v>2243</v>
      </c>
      <c r="D3638" t="s">
        <v>29</v>
      </c>
      <c r="E3638" t="str">
        <f>_xlfn.XLOOKUP(Table1[[#This Row],[Product_ID]],[1]!Table1[Product_ID],[1]!Table1[Product_Name])</f>
        <v>Beauty Product 18</v>
      </c>
      <c r="F3638" t="str">
        <f>_xlfn.XLOOKUP(Table1[[#This Row],[Product_ID]],[1]!Table1[Product_ID],[1]!Table1[Category])</f>
        <v>Beauty</v>
      </c>
      <c r="G3638">
        <f>_xlfn.XLOOKUP(Table1[[#This Row],[Product_ID]],[1]!Table1[Product_ID],[1]!Table1[Unit_Price])</f>
        <v>3985</v>
      </c>
      <c r="H3638">
        <f>_xlfn.XLOOKUP(Table1[[#This Row],[Product_ID]],[1]!Table1[Product_ID],[1]!Table1[Cost])</f>
        <v>2789.5</v>
      </c>
      <c r="I3638">
        <v>1</v>
      </c>
      <c r="J3638">
        <v>15</v>
      </c>
      <c r="K3638">
        <f>Table1[[#This Row],[Quantity]]*Table1[[#This Row],[Unit_Price]]</f>
        <v>3985</v>
      </c>
      <c r="L3638">
        <f>Table1[[#This Row],[Quantity]]*Table1[[#This Row],[Cost]]</f>
        <v>2789.5</v>
      </c>
      <c r="M3638">
        <f>Table1[[#This Row],[Sales]]-Table1[[#This Row],[Total_Cost]]</f>
        <v>1195.5</v>
      </c>
      <c r="N3638" s="1">
        <f>Table1[[#This Row],[Profit]]/Table1[[#This Row],[Sales]]</f>
        <v>0.3</v>
      </c>
      <c r="O3638" t="str">
        <f>TEXT(Table1[[#This Row],[Order_Date]],"mmmm")</f>
        <v>April</v>
      </c>
      <c r="P3638">
        <f>YEAR(Table1[[#This Row],[Order_Date]])</f>
        <v>2024</v>
      </c>
      <c r="Q3638" t="str">
        <f>"Q"&amp;ROUNDUP(MONTH(Table1[[#This Row],[Order_Date]])/3,0)</f>
        <v>Q2</v>
      </c>
    </row>
    <row r="3639" spans="1:17" x14ac:dyDescent="0.25">
      <c r="A3639" t="s">
        <v>5441</v>
      </c>
      <c r="B3639" t="s">
        <v>235</v>
      </c>
      <c r="C3639" t="s">
        <v>433</v>
      </c>
      <c r="D3639" t="s">
        <v>331</v>
      </c>
      <c r="E3639" t="str">
        <f>_xlfn.XLOOKUP(Table1[[#This Row],[Product_ID]],[1]!Table1[Product_ID],[1]!Table1[Product_Name])</f>
        <v>Electronics Product 24</v>
      </c>
      <c r="F3639" t="str">
        <f>_xlfn.XLOOKUP(Table1[[#This Row],[Product_ID]],[1]!Table1[Product_ID],[1]!Table1[Category])</f>
        <v>Electronics</v>
      </c>
      <c r="G3639">
        <f>_xlfn.XLOOKUP(Table1[[#This Row],[Product_ID]],[1]!Table1[Product_ID],[1]!Table1[Unit_Price])</f>
        <v>9702</v>
      </c>
      <c r="H3639">
        <f>_xlfn.XLOOKUP(Table1[[#This Row],[Product_ID]],[1]!Table1[Product_ID],[1]!Table1[Cost])</f>
        <v>4851</v>
      </c>
      <c r="I3639">
        <v>2</v>
      </c>
      <c r="J3639">
        <v>20</v>
      </c>
      <c r="K3639">
        <f>Table1[[#This Row],[Quantity]]*Table1[[#This Row],[Unit_Price]]</f>
        <v>19404</v>
      </c>
      <c r="L3639">
        <f>Table1[[#This Row],[Quantity]]*Table1[[#This Row],[Cost]]</f>
        <v>9702</v>
      </c>
      <c r="M3639">
        <f>Table1[[#This Row],[Sales]]-Table1[[#This Row],[Total_Cost]]</f>
        <v>9702</v>
      </c>
      <c r="N3639" s="1">
        <f>Table1[[#This Row],[Profit]]/Table1[[#This Row],[Sales]]</f>
        <v>0.5</v>
      </c>
      <c r="O3639" t="str">
        <f>TEXT(Table1[[#This Row],[Order_Date]],"mmmm")</f>
        <v>December</v>
      </c>
      <c r="P3639">
        <f>YEAR(Table1[[#This Row],[Order_Date]])</f>
        <v>2024</v>
      </c>
      <c r="Q3639" t="str">
        <f>"Q"&amp;ROUNDUP(MONTH(Table1[[#This Row],[Order_Date]])/3,0)</f>
        <v>Q4</v>
      </c>
    </row>
    <row r="3640" spans="1:17" x14ac:dyDescent="0.25">
      <c r="A3640" t="s">
        <v>5442</v>
      </c>
      <c r="B3640" t="s">
        <v>1380</v>
      </c>
      <c r="C3640" t="s">
        <v>1055</v>
      </c>
      <c r="D3640" t="s">
        <v>638</v>
      </c>
      <c r="E3640" t="str">
        <f>_xlfn.XLOOKUP(Table1[[#This Row],[Product_ID]],[1]!Table1[Product_ID],[1]!Table1[Product_Name])</f>
        <v>Sports Product 70</v>
      </c>
      <c r="F3640" t="str">
        <f>_xlfn.XLOOKUP(Table1[[#This Row],[Product_ID]],[1]!Table1[Product_ID],[1]!Table1[Category])</f>
        <v>Sports</v>
      </c>
      <c r="G3640">
        <f>_xlfn.XLOOKUP(Table1[[#This Row],[Product_ID]],[1]!Table1[Product_ID],[1]!Table1[Unit_Price])</f>
        <v>583</v>
      </c>
      <c r="H3640">
        <f>_xlfn.XLOOKUP(Table1[[#This Row],[Product_ID]],[1]!Table1[Product_ID],[1]!Table1[Cost])</f>
        <v>349.8</v>
      </c>
      <c r="I3640">
        <v>2</v>
      </c>
      <c r="J3640">
        <v>5</v>
      </c>
      <c r="K3640">
        <f>Table1[[#This Row],[Quantity]]*Table1[[#This Row],[Unit_Price]]</f>
        <v>1166</v>
      </c>
      <c r="L3640">
        <f>Table1[[#This Row],[Quantity]]*Table1[[#This Row],[Cost]]</f>
        <v>699.6</v>
      </c>
      <c r="M3640">
        <f>Table1[[#This Row],[Sales]]-Table1[[#This Row],[Total_Cost]]</f>
        <v>466.4</v>
      </c>
      <c r="N3640" s="1">
        <f>Table1[[#This Row],[Profit]]/Table1[[#This Row],[Sales]]</f>
        <v>0.39999999999999997</v>
      </c>
      <c r="O3640" t="str">
        <f>TEXT(Table1[[#This Row],[Order_Date]],"mmmm")</f>
        <v>January</v>
      </c>
      <c r="P3640">
        <f>YEAR(Table1[[#This Row],[Order_Date]])</f>
        <v>2024</v>
      </c>
      <c r="Q3640" t="str">
        <f>"Q"&amp;ROUNDUP(MONTH(Table1[[#This Row],[Order_Date]])/3,0)</f>
        <v>Q1</v>
      </c>
    </row>
    <row r="3641" spans="1:17" x14ac:dyDescent="0.25">
      <c r="A3641" t="s">
        <v>5443</v>
      </c>
      <c r="B3641" t="s">
        <v>808</v>
      </c>
      <c r="C3641" t="s">
        <v>2159</v>
      </c>
      <c r="D3641" t="s">
        <v>111</v>
      </c>
      <c r="E3641" t="str">
        <f>_xlfn.XLOOKUP(Table1[[#This Row],[Product_ID]],[1]!Table1[Product_ID],[1]!Table1[Product_Name])</f>
        <v>Sports Product 20</v>
      </c>
      <c r="F3641" t="str">
        <f>_xlfn.XLOOKUP(Table1[[#This Row],[Product_ID]],[1]!Table1[Product_ID],[1]!Table1[Category])</f>
        <v>Sports</v>
      </c>
      <c r="G3641">
        <f>_xlfn.XLOOKUP(Table1[[#This Row],[Product_ID]],[1]!Table1[Product_ID],[1]!Table1[Unit_Price])</f>
        <v>11647</v>
      </c>
      <c r="H3641">
        <f>_xlfn.XLOOKUP(Table1[[#This Row],[Product_ID]],[1]!Table1[Product_ID],[1]!Table1[Cost])</f>
        <v>8152.9</v>
      </c>
      <c r="I3641">
        <v>4</v>
      </c>
      <c r="J3641">
        <v>10</v>
      </c>
      <c r="K3641">
        <f>Table1[[#This Row],[Quantity]]*Table1[[#This Row],[Unit_Price]]</f>
        <v>46588</v>
      </c>
      <c r="L3641">
        <f>Table1[[#This Row],[Quantity]]*Table1[[#This Row],[Cost]]</f>
        <v>32611.599999999999</v>
      </c>
      <c r="M3641">
        <f>Table1[[#This Row],[Sales]]-Table1[[#This Row],[Total_Cost]]</f>
        <v>13976.400000000001</v>
      </c>
      <c r="N3641" s="1">
        <f>Table1[[#This Row],[Profit]]/Table1[[#This Row],[Sales]]</f>
        <v>0.30000000000000004</v>
      </c>
      <c r="O3641" t="str">
        <f>TEXT(Table1[[#This Row],[Order_Date]],"mmmm")</f>
        <v>August</v>
      </c>
      <c r="P3641">
        <f>YEAR(Table1[[#This Row],[Order_Date]])</f>
        <v>2024</v>
      </c>
      <c r="Q3641" t="str">
        <f>"Q"&amp;ROUNDUP(MONTH(Table1[[#This Row],[Order_Date]])/3,0)</f>
        <v>Q3</v>
      </c>
    </row>
    <row r="3642" spans="1:17" x14ac:dyDescent="0.25">
      <c r="A3642" t="s">
        <v>5444</v>
      </c>
      <c r="B3642" t="s">
        <v>1044</v>
      </c>
      <c r="C3642" t="s">
        <v>2170</v>
      </c>
      <c r="D3642" t="s">
        <v>304</v>
      </c>
      <c r="E3642" t="str">
        <f>_xlfn.XLOOKUP(Table1[[#This Row],[Product_ID]],[1]!Table1[Product_ID],[1]!Table1[Product_Name])</f>
        <v>Sports Product 67</v>
      </c>
      <c r="F3642" t="str">
        <f>_xlfn.XLOOKUP(Table1[[#This Row],[Product_ID]],[1]!Table1[Product_ID],[1]!Table1[Category])</f>
        <v>Sports</v>
      </c>
      <c r="G3642">
        <f>_xlfn.XLOOKUP(Table1[[#This Row],[Product_ID]],[1]!Table1[Product_ID],[1]!Table1[Unit_Price])</f>
        <v>1463</v>
      </c>
      <c r="H3642">
        <f>_xlfn.XLOOKUP(Table1[[#This Row],[Product_ID]],[1]!Table1[Product_ID],[1]!Table1[Cost])</f>
        <v>731.5</v>
      </c>
      <c r="I3642">
        <v>4</v>
      </c>
      <c r="J3642">
        <v>15</v>
      </c>
      <c r="K3642">
        <f>Table1[[#This Row],[Quantity]]*Table1[[#This Row],[Unit_Price]]</f>
        <v>5852</v>
      </c>
      <c r="L3642">
        <f>Table1[[#This Row],[Quantity]]*Table1[[#This Row],[Cost]]</f>
        <v>2926</v>
      </c>
      <c r="M3642">
        <f>Table1[[#This Row],[Sales]]-Table1[[#This Row],[Total_Cost]]</f>
        <v>2926</v>
      </c>
      <c r="N3642" s="1">
        <f>Table1[[#This Row],[Profit]]/Table1[[#This Row],[Sales]]</f>
        <v>0.5</v>
      </c>
      <c r="O3642" t="str">
        <f>TEXT(Table1[[#This Row],[Order_Date]],"mmmm")</f>
        <v>September</v>
      </c>
      <c r="P3642">
        <f>YEAR(Table1[[#This Row],[Order_Date]])</f>
        <v>2025</v>
      </c>
      <c r="Q3642" t="str">
        <f>"Q"&amp;ROUNDUP(MONTH(Table1[[#This Row],[Order_Date]])/3,0)</f>
        <v>Q3</v>
      </c>
    </row>
    <row r="3643" spans="1:17" x14ac:dyDescent="0.25">
      <c r="A3643" t="s">
        <v>5445</v>
      </c>
      <c r="B3643" t="s">
        <v>1415</v>
      </c>
      <c r="C3643" t="s">
        <v>2551</v>
      </c>
      <c r="D3643" t="s">
        <v>17</v>
      </c>
      <c r="E3643" t="str">
        <f>_xlfn.XLOOKUP(Table1[[#This Row],[Product_ID]],[1]!Table1[Product_ID],[1]!Table1[Product_Name])</f>
        <v>Clothing Product 38</v>
      </c>
      <c r="F3643" t="str">
        <f>_xlfn.XLOOKUP(Table1[[#This Row],[Product_ID]],[1]!Table1[Product_ID],[1]!Table1[Category])</f>
        <v>Clothing</v>
      </c>
      <c r="G3643">
        <f>_xlfn.XLOOKUP(Table1[[#This Row],[Product_ID]],[1]!Table1[Product_ID],[1]!Table1[Unit_Price])</f>
        <v>413</v>
      </c>
      <c r="H3643">
        <f>_xlfn.XLOOKUP(Table1[[#This Row],[Product_ID]],[1]!Table1[Product_ID],[1]!Table1[Cost])</f>
        <v>247.8</v>
      </c>
      <c r="I3643">
        <v>1</v>
      </c>
      <c r="J3643">
        <v>5</v>
      </c>
      <c r="K3643">
        <f>Table1[[#This Row],[Quantity]]*Table1[[#This Row],[Unit_Price]]</f>
        <v>413</v>
      </c>
      <c r="L3643">
        <f>Table1[[#This Row],[Quantity]]*Table1[[#This Row],[Cost]]</f>
        <v>247.8</v>
      </c>
      <c r="M3643">
        <f>Table1[[#This Row],[Sales]]-Table1[[#This Row],[Total_Cost]]</f>
        <v>165.2</v>
      </c>
      <c r="N3643" s="1">
        <f>Table1[[#This Row],[Profit]]/Table1[[#This Row],[Sales]]</f>
        <v>0.39999999999999997</v>
      </c>
      <c r="O3643" t="str">
        <f>TEXT(Table1[[#This Row],[Order_Date]],"mmmm")</f>
        <v>June</v>
      </c>
      <c r="P3643">
        <f>YEAR(Table1[[#This Row],[Order_Date]])</f>
        <v>2025</v>
      </c>
      <c r="Q3643" t="str">
        <f>"Q"&amp;ROUNDUP(MONTH(Table1[[#This Row],[Order_Date]])/3,0)</f>
        <v>Q2</v>
      </c>
    </row>
    <row r="3644" spans="1:17" x14ac:dyDescent="0.25">
      <c r="A3644" t="s">
        <v>5446</v>
      </c>
      <c r="B3644" t="s">
        <v>2322</v>
      </c>
      <c r="C3644" t="s">
        <v>962</v>
      </c>
      <c r="D3644" t="s">
        <v>179</v>
      </c>
      <c r="E3644" t="str">
        <f>_xlfn.XLOOKUP(Table1[[#This Row],[Product_ID]],[1]!Table1[Product_ID],[1]!Table1[Product_Name])</f>
        <v>Beauty Product 58</v>
      </c>
      <c r="F3644" t="str">
        <f>_xlfn.XLOOKUP(Table1[[#This Row],[Product_ID]],[1]!Table1[Product_ID],[1]!Table1[Category])</f>
        <v>Beauty</v>
      </c>
      <c r="G3644">
        <f>_xlfn.XLOOKUP(Table1[[#This Row],[Product_ID]],[1]!Table1[Product_ID],[1]!Table1[Unit_Price])</f>
        <v>3598</v>
      </c>
      <c r="H3644">
        <f>_xlfn.XLOOKUP(Table1[[#This Row],[Product_ID]],[1]!Table1[Product_ID],[1]!Table1[Cost])</f>
        <v>2158.8000000000002</v>
      </c>
      <c r="I3644">
        <v>5</v>
      </c>
      <c r="J3644">
        <v>0</v>
      </c>
      <c r="K3644">
        <f>Table1[[#This Row],[Quantity]]*Table1[[#This Row],[Unit_Price]]</f>
        <v>17990</v>
      </c>
      <c r="L3644">
        <f>Table1[[#This Row],[Quantity]]*Table1[[#This Row],[Cost]]</f>
        <v>10794</v>
      </c>
      <c r="M3644">
        <f>Table1[[#This Row],[Sales]]-Table1[[#This Row],[Total_Cost]]</f>
        <v>7196</v>
      </c>
      <c r="N3644" s="1">
        <f>Table1[[#This Row],[Profit]]/Table1[[#This Row],[Sales]]</f>
        <v>0.4</v>
      </c>
      <c r="O3644" t="str">
        <f>TEXT(Table1[[#This Row],[Order_Date]],"mmmm")</f>
        <v>June</v>
      </c>
      <c r="P3644">
        <f>YEAR(Table1[[#This Row],[Order_Date]])</f>
        <v>2025</v>
      </c>
      <c r="Q3644" t="str">
        <f>"Q"&amp;ROUNDUP(MONTH(Table1[[#This Row],[Order_Date]])/3,0)</f>
        <v>Q2</v>
      </c>
    </row>
    <row r="3645" spans="1:17" x14ac:dyDescent="0.25">
      <c r="A3645" t="s">
        <v>5447</v>
      </c>
      <c r="B3645" t="s">
        <v>3320</v>
      </c>
      <c r="C3645" t="s">
        <v>770</v>
      </c>
      <c r="D3645" t="s">
        <v>615</v>
      </c>
      <c r="E3645" t="str">
        <f>_xlfn.XLOOKUP(Table1[[#This Row],[Product_ID]],[1]!Table1[Product_ID],[1]!Table1[Product_Name])</f>
        <v>Home &amp; Kitchen Product 92</v>
      </c>
      <c r="F3645" t="str">
        <f>_xlfn.XLOOKUP(Table1[[#This Row],[Product_ID]],[1]!Table1[Product_ID],[1]!Table1[Category])</f>
        <v>Home &amp; Kitchen</v>
      </c>
      <c r="G3645">
        <f>_xlfn.XLOOKUP(Table1[[#This Row],[Product_ID]],[1]!Table1[Product_ID],[1]!Table1[Unit_Price])</f>
        <v>7315</v>
      </c>
      <c r="H3645">
        <f>_xlfn.XLOOKUP(Table1[[#This Row],[Product_ID]],[1]!Table1[Product_ID],[1]!Table1[Cost])</f>
        <v>4389</v>
      </c>
      <c r="I3645">
        <v>5</v>
      </c>
      <c r="J3645">
        <v>15</v>
      </c>
      <c r="K3645">
        <f>Table1[[#This Row],[Quantity]]*Table1[[#This Row],[Unit_Price]]</f>
        <v>36575</v>
      </c>
      <c r="L3645">
        <f>Table1[[#This Row],[Quantity]]*Table1[[#This Row],[Cost]]</f>
        <v>21945</v>
      </c>
      <c r="M3645">
        <f>Table1[[#This Row],[Sales]]-Table1[[#This Row],[Total_Cost]]</f>
        <v>14630</v>
      </c>
      <c r="N3645" s="1">
        <f>Table1[[#This Row],[Profit]]/Table1[[#This Row],[Sales]]</f>
        <v>0.4</v>
      </c>
      <c r="O3645" t="str">
        <f>TEXT(Table1[[#This Row],[Order_Date]],"mmmm")</f>
        <v>August</v>
      </c>
      <c r="P3645">
        <f>YEAR(Table1[[#This Row],[Order_Date]])</f>
        <v>2025</v>
      </c>
      <c r="Q3645" t="str">
        <f>"Q"&amp;ROUNDUP(MONTH(Table1[[#This Row],[Order_Date]])/3,0)</f>
        <v>Q3</v>
      </c>
    </row>
    <row r="3646" spans="1:17" x14ac:dyDescent="0.25">
      <c r="A3646" t="s">
        <v>5448</v>
      </c>
      <c r="B3646" t="s">
        <v>1689</v>
      </c>
      <c r="C3646" t="s">
        <v>5449</v>
      </c>
      <c r="D3646" t="s">
        <v>450</v>
      </c>
      <c r="E3646" t="str">
        <f>_xlfn.XLOOKUP(Table1[[#This Row],[Product_ID]],[1]!Table1[Product_ID],[1]!Table1[Product_Name])</f>
        <v>Electronics Product 82</v>
      </c>
      <c r="F3646" t="str">
        <f>_xlfn.XLOOKUP(Table1[[#This Row],[Product_ID]],[1]!Table1[Product_ID],[1]!Table1[Category])</f>
        <v>Electronics</v>
      </c>
      <c r="G3646">
        <f>_xlfn.XLOOKUP(Table1[[#This Row],[Product_ID]],[1]!Table1[Product_ID],[1]!Table1[Unit_Price])</f>
        <v>354</v>
      </c>
      <c r="H3646">
        <f>_xlfn.XLOOKUP(Table1[[#This Row],[Product_ID]],[1]!Table1[Product_ID],[1]!Table1[Cost])</f>
        <v>247.8</v>
      </c>
      <c r="I3646">
        <v>2</v>
      </c>
      <c r="J3646">
        <v>20</v>
      </c>
      <c r="K3646">
        <f>Table1[[#This Row],[Quantity]]*Table1[[#This Row],[Unit_Price]]</f>
        <v>708</v>
      </c>
      <c r="L3646">
        <f>Table1[[#This Row],[Quantity]]*Table1[[#This Row],[Cost]]</f>
        <v>495.6</v>
      </c>
      <c r="M3646">
        <f>Table1[[#This Row],[Sales]]-Table1[[#This Row],[Total_Cost]]</f>
        <v>212.39999999999998</v>
      </c>
      <c r="N3646" s="1">
        <f>Table1[[#This Row],[Profit]]/Table1[[#This Row],[Sales]]</f>
        <v>0.3</v>
      </c>
      <c r="O3646" t="str">
        <f>TEXT(Table1[[#This Row],[Order_Date]],"mmmm")</f>
        <v>December</v>
      </c>
      <c r="P3646">
        <f>YEAR(Table1[[#This Row],[Order_Date]])</f>
        <v>2024</v>
      </c>
      <c r="Q3646" t="str">
        <f>"Q"&amp;ROUNDUP(MONTH(Table1[[#This Row],[Order_Date]])/3,0)</f>
        <v>Q4</v>
      </c>
    </row>
    <row r="3647" spans="1:17" x14ac:dyDescent="0.25">
      <c r="A3647" t="s">
        <v>5450</v>
      </c>
      <c r="B3647" t="s">
        <v>1689</v>
      </c>
      <c r="C3647" t="s">
        <v>857</v>
      </c>
      <c r="D3647" t="s">
        <v>59</v>
      </c>
      <c r="E3647" t="str">
        <f>_xlfn.XLOOKUP(Table1[[#This Row],[Product_ID]],[1]!Table1[Product_ID],[1]!Table1[Product_Name])</f>
        <v>Sports Product 23</v>
      </c>
      <c r="F3647" t="str">
        <f>_xlfn.XLOOKUP(Table1[[#This Row],[Product_ID]],[1]!Table1[Product_ID],[1]!Table1[Category])</f>
        <v>Sports</v>
      </c>
      <c r="G3647">
        <f>_xlfn.XLOOKUP(Table1[[#This Row],[Product_ID]],[1]!Table1[Product_ID],[1]!Table1[Unit_Price])</f>
        <v>4437</v>
      </c>
      <c r="H3647">
        <f>_xlfn.XLOOKUP(Table1[[#This Row],[Product_ID]],[1]!Table1[Product_ID],[1]!Table1[Cost])</f>
        <v>2662.2</v>
      </c>
      <c r="I3647">
        <v>5</v>
      </c>
      <c r="J3647">
        <v>5</v>
      </c>
      <c r="K3647">
        <f>Table1[[#This Row],[Quantity]]*Table1[[#This Row],[Unit_Price]]</f>
        <v>22185</v>
      </c>
      <c r="L3647">
        <f>Table1[[#This Row],[Quantity]]*Table1[[#This Row],[Cost]]</f>
        <v>13311</v>
      </c>
      <c r="M3647">
        <f>Table1[[#This Row],[Sales]]-Table1[[#This Row],[Total_Cost]]</f>
        <v>8874</v>
      </c>
      <c r="N3647" s="1">
        <f>Table1[[#This Row],[Profit]]/Table1[[#This Row],[Sales]]</f>
        <v>0.4</v>
      </c>
      <c r="O3647" t="str">
        <f>TEXT(Table1[[#This Row],[Order_Date]],"mmmm")</f>
        <v>December</v>
      </c>
      <c r="P3647">
        <f>YEAR(Table1[[#This Row],[Order_Date]])</f>
        <v>2024</v>
      </c>
      <c r="Q3647" t="str">
        <f>"Q"&amp;ROUNDUP(MONTH(Table1[[#This Row],[Order_Date]])/3,0)</f>
        <v>Q4</v>
      </c>
    </row>
    <row r="3648" spans="1:17" x14ac:dyDescent="0.25">
      <c r="A3648" t="s">
        <v>5451</v>
      </c>
      <c r="B3648" t="s">
        <v>1730</v>
      </c>
      <c r="C3648" t="s">
        <v>4755</v>
      </c>
      <c r="D3648" t="s">
        <v>585</v>
      </c>
      <c r="E3648" t="str">
        <f>_xlfn.XLOOKUP(Table1[[#This Row],[Product_ID]],[1]!Table1[Product_ID],[1]!Table1[Product_Name])</f>
        <v>Sports Product 80</v>
      </c>
      <c r="F3648" t="str">
        <f>_xlfn.XLOOKUP(Table1[[#This Row],[Product_ID]],[1]!Table1[Product_ID],[1]!Table1[Category])</f>
        <v>Sports</v>
      </c>
      <c r="G3648">
        <f>_xlfn.XLOOKUP(Table1[[#This Row],[Product_ID]],[1]!Table1[Product_ID],[1]!Table1[Unit_Price])</f>
        <v>4816</v>
      </c>
      <c r="H3648">
        <f>_xlfn.XLOOKUP(Table1[[#This Row],[Product_ID]],[1]!Table1[Product_ID],[1]!Table1[Cost])</f>
        <v>3371.2</v>
      </c>
      <c r="I3648">
        <v>2</v>
      </c>
      <c r="J3648">
        <v>0</v>
      </c>
      <c r="K3648">
        <f>Table1[[#This Row],[Quantity]]*Table1[[#This Row],[Unit_Price]]</f>
        <v>9632</v>
      </c>
      <c r="L3648">
        <f>Table1[[#This Row],[Quantity]]*Table1[[#This Row],[Cost]]</f>
        <v>6742.4</v>
      </c>
      <c r="M3648">
        <f>Table1[[#This Row],[Sales]]-Table1[[#This Row],[Total_Cost]]</f>
        <v>2889.6000000000004</v>
      </c>
      <c r="N3648" s="1">
        <f>Table1[[#This Row],[Profit]]/Table1[[#This Row],[Sales]]</f>
        <v>0.30000000000000004</v>
      </c>
      <c r="O3648" t="str">
        <f>TEXT(Table1[[#This Row],[Order_Date]],"mmmm")</f>
        <v>April</v>
      </c>
      <c r="P3648">
        <f>YEAR(Table1[[#This Row],[Order_Date]])</f>
        <v>2025</v>
      </c>
      <c r="Q3648" t="str">
        <f>"Q"&amp;ROUNDUP(MONTH(Table1[[#This Row],[Order_Date]])/3,0)</f>
        <v>Q2</v>
      </c>
    </row>
    <row r="3649" spans="1:17" x14ac:dyDescent="0.25">
      <c r="A3649" t="s">
        <v>5452</v>
      </c>
      <c r="B3649" t="s">
        <v>249</v>
      </c>
      <c r="C3649" t="s">
        <v>3955</v>
      </c>
      <c r="D3649" t="s">
        <v>654</v>
      </c>
      <c r="E3649" t="str">
        <f>_xlfn.XLOOKUP(Table1[[#This Row],[Product_ID]],[1]!Table1[Product_ID],[1]!Table1[Product_Name])</f>
        <v>Sports Product 40</v>
      </c>
      <c r="F3649" t="str">
        <f>_xlfn.XLOOKUP(Table1[[#This Row],[Product_ID]],[1]!Table1[Product_ID],[1]!Table1[Category])</f>
        <v>Sports</v>
      </c>
      <c r="G3649">
        <f>_xlfn.XLOOKUP(Table1[[#This Row],[Product_ID]],[1]!Table1[Product_ID],[1]!Table1[Unit_Price])</f>
        <v>6724</v>
      </c>
      <c r="H3649">
        <f>_xlfn.XLOOKUP(Table1[[#This Row],[Product_ID]],[1]!Table1[Product_ID],[1]!Table1[Cost])</f>
        <v>4034.4</v>
      </c>
      <c r="I3649">
        <v>5</v>
      </c>
      <c r="J3649">
        <v>15</v>
      </c>
      <c r="K3649">
        <f>Table1[[#This Row],[Quantity]]*Table1[[#This Row],[Unit_Price]]</f>
        <v>33620</v>
      </c>
      <c r="L3649">
        <f>Table1[[#This Row],[Quantity]]*Table1[[#This Row],[Cost]]</f>
        <v>20172</v>
      </c>
      <c r="M3649">
        <f>Table1[[#This Row],[Sales]]-Table1[[#This Row],[Total_Cost]]</f>
        <v>13448</v>
      </c>
      <c r="N3649" s="1">
        <f>Table1[[#This Row],[Profit]]/Table1[[#This Row],[Sales]]</f>
        <v>0.4</v>
      </c>
      <c r="O3649" t="str">
        <f>TEXT(Table1[[#This Row],[Order_Date]],"mmmm")</f>
        <v>February</v>
      </c>
      <c r="P3649">
        <f>YEAR(Table1[[#This Row],[Order_Date]])</f>
        <v>2024</v>
      </c>
      <c r="Q3649" t="str">
        <f>"Q"&amp;ROUNDUP(MONTH(Table1[[#This Row],[Order_Date]])/3,0)</f>
        <v>Q1</v>
      </c>
    </row>
    <row r="3650" spans="1:17" x14ac:dyDescent="0.25">
      <c r="A3650" t="s">
        <v>5453</v>
      </c>
      <c r="B3650" t="s">
        <v>348</v>
      </c>
      <c r="C3650" t="s">
        <v>2330</v>
      </c>
      <c r="D3650" t="s">
        <v>362</v>
      </c>
      <c r="E3650" t="str">
        <f>_xlfn.XLOOKUP(Table1[[#This Row],[Product_ID]],[1]!Table1[Product_ID],[1]!Table1[Product_Name])</f>
        <v>Clothing Product 25</v>
      </c>
      <c r="F3650" t="str">
        <f>_xlfn.XLOOKUP(Table1[[#This Row],[Product_ID]],[1]!Table1[Product_ID],[1]!Table1[Category])</f>
        <v>Clothing</v>
      </c>
      <c r="G3650">
        <f>_xlfn.XLOOKUP(Table1[[#This Row],[Product_ID]],[1]!Table1[Product_ID],[1]!Table1[Unit_Price])</f>
        <v>696</v>
      </c>
      <c r="H3650">
        <f>_xlfn.XLOOKUP(Table1[[#This Row],[Product_ID]],[1]!Table1[Product_ID],[1]!Table1[Cost])</f>
        <v>348</v>
      </c>
      <c r="I3650">
        <v>3</v>
      </c>
      <c r="J3650">
        <v>0</v>
      </c>
      <c r="K3650">
        <f>Table1[[#This Row],[Quantity]]*Table1[[#This Row],[Unit_Price]]</f>
        <v>2088</v>
      </c>
      <c r="L3650">
        <f>Table1[[#This Row],[Quantity]]*Table1[[#This Row],[Cost]]</f>
        <v>1044</v>
      </c>
      <c r="M3650">
        <f>Table1[[#This Row],[Sales]]-Table1[[#This Row],[Total_Cost]]</f>
        <v>1044</v>
      </c>
      <c r="N3650" s="1">
        <f>Table1[[#This Row],[Profit]]/Table1[[#This Row],[Sales]]</f>
        <v>0.5</v>
      </c>
      <c r="O3650" t="str">
        <f>TEXT(Table1[[#This Row],[Order_Date]],"mmmm")</f>
        <v>March</v>
      </c>
      <c r="P3650">
        <f>YEAR(Table1[[#This Row],[Order_Date]])</f>
        <v>2025</v>
      </c>
      <c r="Q3650" t="str">
        <f>"Q"&amp;ROUNDUP(MONTH(Table1[[#This Row],[Order_Date]])/3,0)</f>
        <v>Q1</v>
      </c>
    </row>
    <row r="3651" spans="1:17" x14ac:dyDescent="0.25">
      <c r="A3651" t="s">
        <v>5454</v>
      </c>
      <c r="B3651" t="s">
        <v>1177</v>
      </c>
      <c r="C3651" t="s">
        <v>8</v>
      </c>
      <c r="D3651" t="s">
        <v>59</v>
      </c>
      <c r="E3651" t="str">
        <f>_xlfn.XLOOKUP(Table1[[#This Row],[Product_ID]],[1]!Table1[Product_ID],[1]!Table1[Product_Name])</f>
        <v>Sports Product 23</v>
      </c>
      <c r="F3651" t="str">
        <f>_xlfn.XLOOKUP(Table1[[#This Row],[Product_ID]],[1]!Table1[Product_ID],[1]!Table1[Category])</f>
        <v>Sports</v>
      </c>
      <c r="G3651">
        <f>_xlfn.XLOOKUP(Table1[[#This Row],[Product_ID]],[1]!Table1[Product_ID],[1]!Table1[Unit_Price])</f>
        <v>4437</v>
      </c>
      <c r="H3651">
        <f>_xlfn.XLOOKUP(Table1[[#This Row],[Product_ID]],[1]!Table1[Product_ID],[1]!Table1[Cost])</f>
        <v>2662.2</v>
      </c>
      <c r="I3651">
        <v>4</v>
      </c>
      <c r="J3651">
        <v>5</v>
      </c>
      <c r="K3651">
        <f>Table1[[#This Row],[Quantity]]*Table1[[#This Row],[Unit_Price]]</f>
        <v>17748</v>
      </c>
      <c r="L3651">
        <f>Table1[[#This Row],[Quantity]]*Table1[[#This Row],[Cost]]</f>
        <v>10648.8</v>
      </c>
      <c r="M3651">
        <f>Table1[[#This Row],[Sales]]-Table1[[#This Row],[Total_Cost]]</f>
        <v>7099.2000000000007</v>
      </c>
      <c r="N3651" s="1">
        <f>Table1[[#This Row],[Profit]]/Table1[[#This Row],[Sales]]</f>
        <v>0.4</v>
      </c>
      <c r="O3651" t="str">
        <f>TEXT(Table1[[#This Row],[Order_Date]],"mmmm")</f>
        <v>June</v>
      </c>
      <c r="P3651">
        <f>YEAR(Table1[[#This Row],[Order_Date]])</f>
        <v>2024</v>
      </c>
      <c r="Q3651" t="str">
        <f>"Q"&amp;ROUNDUP(MONTH(Table1[[#This Row],[Order_Date]])/3,0)</f>
        <v>Q2</v>
      </c>
    </row>
    <row r="3652" spans="1:17" x14ac:dyDescent="0.25">
      <c r="A3652" t="s">
        <v>5455</v>
      </c>
      <c r="B3652" t="s">
        <v>965</v>
      </c>
      <c r="C3652" t="s">
        <v>5346</v>
      </c>
      <c r="D3652" t="s">
        <v>257</v>
      </c>
      <c r="E3652" t="str">
        <f>_xlfn.XLOOKUP(Table1[[#This Row],[Product_ID]],[1]!Table1[Product_ID],[1]!Table1[Product_Name])</f>
        <v>Beauty Product 3</v>
      </c>
      <c r="F3652" t="str">
        <f>_xlfn.XLOOKUP(Table1[[#This Row],[Product_ID]],[1]!Table1[Product_ID],[1]!Table1[Category])</f>
        <v>Beauty</v>
      </c>
      <c r="G3652">
        <f>_xlfn.XLOOKUP(Table1[[#This Row],[Product_ID]],[1]!Table1[Product_ID],[1]!Table1[Unit_Price])</f>
        <v>569</v>
      </c>
      <c r="H3652">
        <f>_xlfn.XLOOKUP(Table1[[#This Row],[Product_ID]],[1]!Table1[Product_ID],[1]!Table1[Cost])</f>
        <v>341.4</v>
      </c>
      <c r="I3652">
        <v>2</v>
      </c>
      <c r="J3652">
        <v>15</v>
      </c>
      <c r="K3652">
        <f>Table1[[#This Row],[Quantity]]*Table1[[#This Row],[Unit_Price]]</f>
        <v>1138</v>
      </c>
      <c r="L3652">
        <f>Table1[[#This Row],[Quantity]]*Table1[[#This Row],[Cost]]</f>
        <v>682.8</v>
      </c>
      <c r="M3652">
        <f>Table1[[#This Row],[Sales]]-Table1[[#This Row],[Total_Cost]]</f>
        <v>455.20000000000005</v>
      </c>
      <c r="N3652" s="1">
        <f>Table1[[#This Row],[Profit]]/Table1[[#This Row],[Sales]]</f>
        <v>0.4</v>
      </c>
      <c r="O3652" t="str">
        <f>TEXT(Table1[[#This Row],[Order_Date]],"mmmm")</f>
        <v>May</v>
      </c>
      <c r="P3652">
        <f>YEAR(Table1[[#This Row],[Order_Date]])</f>
        <v>2025</v>
      </c>
      <c r="Q3652" t="str">
        <f>"Q"&amp;ROUNDUP(MONTH(Table1[[#This Row],[Order_Date]])/3,0)</f>
        <v>Q2</v>
      </c>
    </row>
    <row r="3653" spans="1:17" x14ac:dyDescent="0.25">
      <c r="A3653" t="s">
        <v>5456</v>
      </c>
      <c r="B3653" t="s">
        <v>2413</v>
      </c>
      <c r="C3653" t="s">
        <v>2565</v>
      </c>
      <c r="D3653" t="s">
        <v>77</v>
      </c>
      <c r="E3653" t="str">
        <f>_xlfn.XLOOKUP(Table1[[#This Row],[Product_ID]],[1]!Table1[Product_ID],[1]!Table1[Product_Name])</f>
        <v>Sports Product 83</v>
      </c>
      <c r="F3653" t="str">
        <f>_xlfn.XLOOKUP(Table1[[#This Row],[Product_ID]],[1]!Table1[Product_ID],[1]!Table1[Category])</f>
        <v>Sports</v>
      </c>
      <c r="G3653">
        <f>_xlfn.XLOOKUP(Table1[[#This Row],[Product_ID]],[1]!Table1[Product_ID],[1]!Table1[Unit_Price])</f>
        <v>5842</v>
      </c>
      <c r="H3653">
        <f>_xlfn.XLOOKUP(Table1[[#This Row],[Product_ID]],[1]!Table1[Product_ID],[1]!Table1[Cost])</f>
        <v>3505.2</v>
      </c>
      <c r="I3653">
        <v>4</v>
      </c>
      <c r="J3653">
        <v>5</v>
      </c>
      <c r="K3653">
        <f>Table1[[#This Row],[Quantity]]*Table1[[#This Row],[Unit_Price]]</f>
        <v>23368</v>
      </c>
      <c r="L3653">
        <f>Table1[[#This Row],[Quantity]]*Table1[[#This Row],[Cost]]</f>
        <v>14020.8</v>
      </c>
      <c r="M3653">
        <f>Table1[[#This Row],[Sales]]-Table1[[#This Row],[Total_Cost]]</f>
        <v>9347.2000000000007</v>
      </c>
      <c r="N3653" s="1">
        <f>Table1[[#This Row],[Profit]]/Table1[[#This Row],[Sales]]</f>
        <v>0.4</v>
      </c>
      <c r="O3653" t="str">
        <f>TEXT(Table1[[#This Row],[Order_Date]],"mmmm")</f>
        <v>July</v>
      </c>
      <c r="P3653">
        <f>YEAR(Table1[[#This Row],[Order_Date]])</f>
        <v>2025</v>
      </c>
      <c r="Q3653" t="str">
        <f>"Q"&amp;ROUNDUP(MONTH(Table1[[#This Row],[Order_Date]])/3,0)</f>
        <v>Q3</v>
      </c>
    </row>
    <row r="3654" spans="1:17" x14ac:dyDescent="0.25">
      <c r="A3654" t="s">
        <v>5457</v>
      </c>
      <c r="B3654" t="s">
        <v>133</v>
      </c>
      <c r="C3654" t="s">
        <v>1440</v>
      </c>
      <c r="D3654" t="s">
        <v>317</v>
      </c>
      <c r="E3654" t="str">
        <f>_xlfn.XLOOKUP(Table1[[#This Row],[Product_ID]],[1]!Table1[Product_ID],[1]!Table1[Product_Name])</f>
        <v>Beauty Product 90</v>
      </c>
      <c r="F3654" t="str">
        <f>_xlfn.XLOOKUP(Table1[[#This Row],[Product_ID]],[1]!Table1[Product_ID],[1]!Table1[Category])</f>
        <v>Beauty</v>
      </c>
      <c r="G3654">
        <f>_xlfn.XLOOKUP(Table1[[#This Row],[Product_ID]],[1]!Table1[Product_ID],[1]!Table1[Unit_Price])</f>
        <v>1510</v>
      </c>
      <c r="H3654">
        <f>_xlfn.XLOOKUP(Table1[[#This Row],[Product_ID]],[1]!Table1[Product_ID],[1]!Table1[Cost])</f>
        <v>755</v>
      </c>
      <c r="I3654">
        <v>1</v>
      </c>
      <c r="J3654">
        <v>10</v>
      </c>
      <c r="K3654">
        <f>Table1[[#This Row],[Quantity]]*Table1[[#This Row],[Unit_Price]]</f>
        <v>1510</v>
      </c>
      <c r="L3654">
        <f>Table1[[#This Row],[Quantity]]*Table1[[#This Row],[Cost]]</f>
        <v>755</v>
      </c>
      <c r="M3654">
        <f>Table1[[#This Row],[Sales]]-Table1[[#This Row],[Total_Cost]]</f>
        <v>755</v>
      </c>
      <c r="N3654" s="1">
        <f>Table1[[#This Row],[Profit]]/Table1[[#This Row],[Sales]]</f>
        <v>0.5</v>
      </c>
      <c r="O3654" t="str">
        <f>TEXT(Table1[[#This Row],[Order_Date]],"mmmm")</f>
        <v>May</v>
      </c>
      <c r="P3654">
        <f>YEAR(Table1[[#This Row],[Order_Date]])</f>
        <v>2025</v>
      </c>
      <c r="Q3654" t="str">
        <f>"Q"&amp;ROUNDUP(MONTH(Table1[[#This Row],[Order_Date]])/3,0)</f>
        <v>Q2</v>
      </c>
    </row>
    <row r="3655" spans="1:17" x14ac:dyDescent="0.25">
      <c r="A3655" t="s">
        <v>5458</v>
      </c>
      <c r="B3655" t="s">
        <v>4006</v>
      </c>
      <c r="C3655" t="s">
        <v>981</v>
      </c>
      <c r="D3655" t="s">
        <v>1034</v>
      </c>
      <c r="E3655" t="str">
        <f>_xlfn.XLOOKUP(Table1[[#This Row],[Product_ID]],[1]!Table1[Product_ID],[1]!Table1[Product_Name])</f>
        <v>Electronics Product 36</v>
      </c>
      <c r="F3655" t="str">
        <f>_xlfn.XLOOKUP(Table1[[#This Row],[Product_ID]],[1]!Table1[Product_ID],[1]!Table1[Category])</f>
        <v>Electronics</v>
      </c>
      <c r="G3655">
        <f>_xlfn.XLOOKUP(Table1[[#This Row],[Product_ID]],[1]!Table1[Product_ID],[1]!Table1[Unit_Price])</f>
        <v>3046</v>
      </c>
      <c r="H3655">
        <f>_xlfn.XLOOKUP(Table1[[#This Row],[Product_ID]],[1]!Table1[Product_ID],[1]!Table1[Cost])</f>
        <v>1827.6</v>
      </c>
      <c r="I3655">
        <v>5</v>
      </c>
      <c r="J3655">
        <v>10</v>
      </c>
      <c r="K3655">
        <f>Table1[[#This Row],[Quantity]]*Table1[[#This Row],[Unit_Price]]</f>
        <v>15230</v>
      </c>
      <c r="L3655">
        <f>Table1[[#This Row],[Quantity]]*Table1[[#This Row],[Cost]]</f>
        <v>9138</v>
      </c>
      <c r="M3655">
        <f>Table1[[#This Row],[Sales]]-Table1[[#This Row],[Total_Cost]]</f>
        <v>6092</v>
      </c>
      <c r="N3655" s="1">
        <f>Table1[[#This Row],[Profit]]/Table1[[#This Row],[Sales]]</f>
        <v>0.4</v>
      </c>
      <c r="O3655" t="str">
        <f>TEXT(Table1[[#This Row],[Order_Date]],"mmmm")</f>
        <v>September</v>
      </c>
      <c r="P3655">
        <f>YEAR(Table1[[#This Row],[Order_Date]])</f>
        <v>2025</v>
      </c>
      <c r="Q3655" t="str">
        <f>"Q"&amp;ROUNDUP(MONTH(Table1[[#This Row],[Order_Date]])/3,0)</f>
        <v>Q3</v>
      </c>
    </row>
    <row r="3656" spans="1:17" x14ac:dyDescent="0.25">
      <c r="A3656" t="s">
        <v>5459</v>
      </c>
      <c r="B3656" t="s">
        <v>2682</v>
      </c>
      <c r="C3656" t="s">
        <v>513</v>
      </c>
      <c r="D3656" t="s">
        <v>127</v>
      </c>
      <c r="E3656" t="str">
        <f>_xlfn.XLOOKUP(Table1[[#This Row],[Product_ID]],[1]!Table1[Product_ID],[1]!Table1[Product_Name])</f>
        <v>Sports Product 75</v>
      </c>
      <c r="F3656" t="str">
        <f>_xlfn.XLOOKUP(Table1[[#This Row],[Product_ID]],[1]!Table1[Product_ID],[1]!Table1[Category])</f>
        <v>Sports</v>
      </c>
      <c r="G3656">
        <f>_xlfn.XLOOKUP(Table1[[#This Row],[Product_ID]],[1]!Table1[Product_ID],[1]!Table1[Unit_Price])</f>
        <v>5435</v>
      </c>
      <c r="H3656">
        <f>_xlfn.XLOOKUP(Table1[[#This Row],[Product_ID]],[1]!Table1[Product_ID],[1]!Table1[Cost])</f>
        <v>3804.5</v>
      </c>
      <c r="I3656">
        <v>4</v>
      </c>
      <c r="J3656">
        <v>20</v>
      </c>
      <c r="K3656">
        <f>Table1[[#This Row],[Quantity]]*Table1[[#This Row],[Unit_Price]]</f>
        <v>21740</v>
      </c>
      <c r="L3656">
        <f>Table1[[#This Row],[Quantity]]*Table1[[#This Row],[Cost]]</f>
        <v>15218</v>
      </c>
      <c r="M3656">
        <f>Table1[[#This Row],[Sales]]-Table1[[#This Row],[Total_Cost]]</f>
        <v>6522</v>
      </c>
      <c r="N3656" s="1">
        <f>Table1[[#This Row],[Profit]]/Table1[[#This Row],[Sales]]</f>
        <v>0.3</v>
      </c>
      <c r="O3656" t="str">
        <f>TEXT(Table1[[#This Row],[Order_Date]],"mmmm")</f>
        <v>November</v>
      </c>
      <c r="P3656">
        <f>YEAR(Table1[[#This Row],[Order_Date]])</f>
        <v>2024</v>
      </c>
      <c r="Q3656" t="str">
        <f>"Q"&amp;ROUNDUP(MONTH(Table1[[#This Row],[Order_Date]])/3,0)</f>
        <v>Q4</v>
      </c>
    </row>
    <row r="3657" spans="1:17" x14ac:dyDescent="0.25">
      <c r="A3657" t="s">
        <v>5460</v>
      </c>
      <c r="B3657" t="s">
        <v>148</v>
      </c>
      <c r="C3657" t="s">
        <v>1796</v>
      </c>
      <c r="D3657" t="s">
        <v>115</v>
      </c>
      <c r="E3657" t="str">
        <f>_xlfn.XLOOKUP(Table1[[#This Row],[Product_ID]],[1]!Table1[Product_ID],[1]!Table1[Product_Name])</f>
        <v>Beauty Product 85</v>
      </c>
      <c r="F3657" t="str">
        <f>_xlfn.XLOOKUP(Table1[[#This Row],[Product_ID]],[1]!Table1[Product_ID],[1]!Table1[Category])</f>
        <v>Beauty</v>
      </c>
      <c r="G3657">
        <f>_xlfn.XLOOKUP(Table1[[#This Row],[Product_ID]],[1]!Table1[Product_ID],[1]!Table1[Unit_Price])</f>
        <v>1436</v>
      </c>
      <c r="H3657">
        <f>_xlfn.XLOOKUP(Table1[[#This Row],[Product_ID]],[1]!Table1[Product_ID],[1]!Table1[Cost])</f>
        <v>1005.2</v>
      </c>
      <c r="I3657">
        <v>4</v>
      </c>
      <c r="J3657">
        <v>0</v>
      </c>
      <c r="K3657">
        <f>Table1[[#This Row],[Quantity]]*Table1[[#This Row],[Unit_Price]]</f>
        <v>5744</v>
      </c>
      <c r="L3657">
        <f>Table1[[#This Row],[Quantity]]*Table1[[#This Row],[Cost]]</f>
        <v>4020.8</v>
      </c>
      <c r="M3657">
        <f>Table1[[#This Row],[Sales]]-Table1[[#This Row],[Total_Cost]]</f>
        <v>1723.1999999999998</v>
      </c>
      <c r="N3657" s="1">
        <f>Table1[[#This Row],[Profit]]/Table1[[#This Row],[Sales]]</f>
        <v>0.3</v>
      </c>
      <c r="O3657" t="str">
        <f>TEXT(Table1[[#This Row],[Order_Date]],"mmmm")</f>
        <v>November</v>
      </c>
      <c r="P3657">
        <f>YEAR(Table1[[#This Row],[Order_Date]])</f>
        <v>2024</v>
      </c>
      <c r="Q3657" t="str">
        <f>"Q"&amp;ROUNDUP(MONTH(Table1[[#This Row],[Order_Date]])/3,0)</f>
        <v>Q4</v>
      </c>
    </row>
    <row r="3658" spans="1:17" x14ac:dyDescent="0.25">
      <c r="A3658" t="s">
        <v>5461</v>
      </c>
      <c r="B3658" t="s">
        <v>1466</v>
      </c>
      <c r="C3658" t="s">
        <v>291</v>
      </c>
      <c r="D3658" t="s">
        <v>570</v>
      </c>
      <c r="E3658" t="str">
        <f>_xlfn.XLOOKUP(Table1[[#This Row],[Product_ID]],[1]!Table1[Product_ID],[1]!Table1[Product_Name])</f>
        <v>Electronics Product 87</v>
      </c>
      <c r="F3658" t="str">
        <f>_xlfn.XLOOKUP(Table1[[#This Row],[Product_ID]],[1]!Table1[Product_ID],[1]!Table1[Category])</f>
        <v>Electronics</v>
      </c>
      <c r="G3658">
        <f>_xlfn.XLOOKUP(Table1[[#This Row],[Product_ID]],[1]!Table1[Product_ID],[1]!Table1[Unit_Price])</f>
        <v>25216</v>
      </c>
      <c r="H3658">
        <f>_xlfn.XLOOKUP(Table1[[#This Row],[Product_ID]],[1]!Table1[Product_ID],[1]!Table1[Cost])</f>
        <v>17651.2</v>
      </c>
      <c r="I3658">
        <v>2</v>
      </c>
      <c r="J3658">
        <v>5</v>
      </c>
      <c r="K3658">
        <f>Table1[[#This Row],[Quantity]]*Table1[[#This Row],[Unit_Price]]</f>
        <v>50432</v>
      </c>
      <c r="L3658">
        <f>Table1[[#This Row],[Quantity]]*Table1[[#This Row],[Cost]]</f>
        <v>35302.400000000001</v>
      </c>
      <c r="M3658">
        <f>Table1[[#This Row],[Sales]]-Table1[[#This Row],[Total_Cost]]</f>
        <v>15129.599999999999</v>
      </c>
      <c r="N3658" s="1">
        <f>Table1[[#This Row],[Profit]]/Table1[[#This Row],[Sales]]</f>
        <v>0.3</v>
      </c>
      <c r="O3658" t="str">
        <f>TEXT(Table1[[#This Row],[Order_Date]],"mmmm")</f>
        <v>September</v>
      </c>
      <c r="P3658">
        <f>YEAR(Table1[[#This Row],[Order_Date]])</f>
        <v>2025</v>
      </c>
      <c r="Q3658" t="str">
        <f>"Q"&amp;ROUNDUP(MONTH(Table1[[#This Row],[Order_Date]])/3,0)</f>
        <v>Q3</v>
      </c>
    </row>
    <row r="3659" spans="1:17" x14ac:dyDescent="0.25">
      <c r="A3659" t="s">
        <v>5462</v>
      </c>
      <c r="B3659" t="s">
        <v>302</v>
      </c>
      <c r="C3659" t="s">
        <v>1984</v>
      </c>
      <c r="D3659" t="s">
        <v>753</v>
      </c>
      <c r="E3659" t="str">
        <f>_xlfn.XLOOKUP(Table1[[#This Row],[Product_ID]],[1]!Table1[Product_ID],[1]!Table1[Product_Name])</f>
        <v>Beauty Product 73</v>
      </c>
      <c r="F3659" t="str">
        <f>_xlfn.XLOOKUP(Table1[[#This Row],[Product_ID]],[1]!Table1[Product_ID],[1]!Table1[Category])</f>
        <v>Beauty</v>
      </c>
      <c r="G3659">
        <f>_xlfn.XLOOKUP(Table1[[#This Row],[Product_ID]],[1]!Table1[Product_ID],[1]!Table1[Unit_Price])</f>
        <v>626</v>
      </c>
      <c r="H3659">
        <f>_xlfn.XLOOKUP(Table1[[#This Row],[Product_ID]],[1]!Table1[Product_ID],[1]!Table1[Cost])</f>
        <v>438.2</v>
      </c>
      <c r="I3659">
        <v>5</v>
      </c>
      <c r="J3659">
        <v>0</v>
      </c>
      <c r="K3659">
        <f>Table1[[#This Row],[Quantity]]*Table1[[#This Row],[Unit_Price]]</f>
        <v>3130</v>
      </c>
      <c r="L3659">
        <f>Table1[[#This Row],[Quantity]]*Table1[[#This Row],[Cost]]</f>
        <v>2191</v>
      </c>
      <c r="M3659">
        <f>Table1[[#This Row],[Sales]]-Table1[[#This Row],[Total_Cost]]</f>
        <v>939</v>
      </c>
      <c r="N3659" s="1">
        <f>Table1[[#This Row],[Profit]]/Table1[[#This Row],[Sales]]</f>
        <v>0.3</v>
      </c>
      <c r="O3659" t="str">
        <f>TEXT(Table1[[#This Row],[Order_Date]],"mmmm")</f>
        <v>December</v>
      </c>
      <c r="P3659">
        <f>YEAR(Table1[[#This Row],[Order_Date]])</f>
        <v>2025</v>
      </c>
      <c r="Q3659" t="str">
        <f>"Q"&amp;ROUNDUP(MONTH(Table1[[#This Row],[Order_Date]])/3,0)</f>
        <v>Q4</v>
      </c>
    </row>
    <row r="3660" spans="1:17" x14ac:dyDescent="0.25">
      <c r="A3660" t="s">
        <v>5463</v>
      </c>
      <c r="B3660" t="s">
        <v>1140</v>
      </c>
      <c r="C3660" t="s">
        <v>4079</v>
      </c>
      <c r="D3660" t="s">
        <v>331</v>
      </c>
      <c r="E3660" t="str">
        <f>_xlfn.XLOOKUP(Table1[[#This Row],[Product_ID]],[1]!Table1[Product_ID],[1]!Table1[Product_Name])</f>
        <v>Electronics Product 24</v>
      </c>
      <c r="F3660" t="str">
        <f>_xlfn.XLOOKUP(Table1[[#This Row],[Product_ID]],[1]!Table1[Product_ID],[1]!Table1[Category])</f>
        <v>Electronics</v>
      </c>
      <c r="G3660">
        <f>_xlfn.XLOOKUP(Table1[[#This Row],[Product_ID]],[1]!Table1[Product_ID],[1]!Table1[Unit_Price])</f>
        <v>9702</v>
      </c>
      <c r="H3660">
        <f>_xlfn.XLOOKUP(Table1[[#This Row],[Product_ID]],[1]!Table1[Product_ID],[1]!Table1[Cost])</f>
        <v>4851</v>
      </c>
      <c r="I3660">
        <v>4</v>
      </c>
      <c r="J3660">
        <v>15</v>
      </c>
      <c r="K3660">
        <f>Table1[[#This Row],[Quantity]]*Table1[[#This Row],[Unit_Price]]</f>
        <v>38808</v>
      </c>
      <c r="L3660">
        <f>Table1[[#This Row],[Quantity]]*Table1[[#This Row],[Cost]]</f>
        <v>19404</v>
      </c>
      <c r="M3660">
        <f>Table1[[#This Row],[Sales]]-Table1[[#This Row],[Total_Cost]]</f>
        <v>19404</v>
      </c>
      <c r="N3660" s="1">
        <f>Table1[[#This Row],[Profit]]/Table1[[#This Row],[Sales]]</f>
        <v>0.5</v>
      </c>
      <c r="O3660" t="str">
        <f>TEXT(Table1[[#This Row],[Order_Date]],"mmmm")</f>
        <v>October</v>
      </c>
      <c r="P3660">
        <f>YEAR(Table1[[#This Row],[Order_Date]])</f>
        <v>2025</v>
      </c>
      <c r="Q3660" t="str">
        <f>"Q"&amp;ROUNDUP(MONTH(Table1[[#This Row],[Order_Date]])/3,0)</f>
        <v>Q4</v>
      </c>
    </row>
    <row r="3661" spans="1:17" x14ac:dyDescent="0.25">
      <c r="A3661" t="s">
        <v>5464</v>
      </c>
      <c r="B3661" t="s">
        <v>2425</v>
      </c>
      <c r="C3661" t="s">
        <v>698</v>
      </c>
      <c r="D3661" t="s">
        <v>1034</v>
      </c>
      <c r="E3661" t="str">
        <f>_xlfn.XLOOKUP(Table1[[#This Row],[Product_ID]],[1]!Table1[Product_ID],[1]!Table1[Product_Name])</f>
        <v>Electronics Product 36</v>
      </c>
      <c r="F3661" t="str">
        <f>_xlfn.XLOOKUP(Table1[[#This Row],[Product_ID]],[1]!Table1[Product_ID],[1]!Table1[Category])</f>
        <v>Electronics</v>
      </c>
      <c r="G3661">
        <f>_xlfn.XLOOKUP(Table1[[#This Row],[Product_ID]],[1]!Table1[Product_ID],[1]!Table1[Unit_Price])</f>
        <v>3046</v>
      </c>
      <c r="H3661">
        <f>_xlfn.XLOOKUP(Table1[[#This Row],[Product_ID]],[1]!Table1[Product_ID],[1]!Table1[Cost])</f>
        <v>1827.6</v>
      </c>
      <c r="I3661">
        <v>4</v>
      </c>
      <c r="J3661">
        <v>15</v>
      </c>
      <c r="K3661">
        <f>Table1[[#This Row],[Quantity]]*Table1[[#This Row],[Unit_Price]]</f>
        <v>12184</v>
      </c>
      <c r="L3661">
        <f>Table1[[#This Row],[Quantity]]*Table1[[#This Row],[Cost]]</f>
        <v>7310.4</v>
      </c>
      <c r="M3661">
        <f>Table1[[#This Row],[Sales]]-Table1[[#This Row],[Total_Cost]]</f>
        <v>4873.6000000000004</v>
      </c>
      <c r="N3661" s="1">
        <f>Table1[[#This Row],[Profit]]/Table1[[#This Row],[Sales]]</f>
        <v>0.4</v>
      </c>
      <c r="O3661" t="str">
        <f>TEXT(Table1[[#This Row],[Order_Date]],"mmmm")</f>
        <v>June</v>
      </c>
      <c r="P3661">
        <f>YEAR(Table1[[#This Row],[Order_Date]])</f>
        <v>2025</v>
      </c>
      <c r="Q3661" t="str">
        <f>"Q"&amp;ROUNDUP(MONTH(Table1[[#This Row],[Order_Date]])/3,0)</f>
        <v>Q2</v>
      </c>
    </row>
    <row r="3662" spans="1:17" x14ac:dyDescent="0.25">
      <c r="A3662" t="s">
        <v>5465</v>
      </c>
      <c r="B3662" t="s">
        <v>1415</v>
      </c>
      <c r="C3662" t="s">
        <v>2573</v>
      </c>
      <c r="D3662" t="s">
        <v>237</v>
      </c>
      <c r="E3662" t="str">
        <f>_xlfn.XLOOKUP(Table1[[#This Row],[Product_ID]],[1]!Table1[Product_ID],[1]!Table1[Product_Name])</f>
        <v>Sports Product 61</v>
      </c>
      <c r="F3662" t="str">
        <f>_xlfn.XLOOKUP(Table1[[#This Row],[Product_ID]],[1]!Table1[Product_ID],[1]!Table1[Category])</f>
        <v>Sports</v>
      </c>
      <c r="G3662">
        <f>_xlfn.XLOOKUP(Table1[[#This Row],[Product_ID]],[1]!Table1[Product_ID],[1]!Table1[Unit_Price])</f>
        <v>7170</v>
      </c>
      <c r="H3662">
        <f>_xlfn.XLOOKUP(Table1[[#This Row],[Product_ID]],[1]!Table1[Product_ID],[1]!Table1[Cost])</f>
        <v>3585</v>
      </c>
      <c r="I3662">
        <v>5</v>
      </c>
      <c r="J3662">
        <v>20</v>
      </c>
      <c r="K3662">
        <f>Table1[[#This Row],[Quantity]]*Table1[[#This Row],[Unit_Price]]</f>
        <v>35850</v>
      </c>
      <c r="L3662">
        <f>Table1[[#This Row],[Quantity]]*Table1[[#This Row],[Cost]]</f>
        <v>17925</v>
      </c>
      <c r="M3662">
        <f>Table1[[#This Row],[Sales]]-Table1[[#This Row],[Total_Cost]]</f>
        <v>17925</v>
      </c>
      <c r="N3662" s="1">
        <f>Table1[[#This Row],[Profit]]/Table1[[#This Row],[Sales]]</f>
        <v>0.5</v>
      </c>
      <c r="O3662" t="str">
        <f>TEXT(Table1[[#This Row],[Order_Date]],"mmmm")</f>
        <v>June</v>
      </c>
      <c r="P3662">
        <f>YEAR(Table1[[#This Row],[Order_Date]])</f>
        <v>2025</v>
      </c>
      <c r="Q3662" t="str">
        <f>"Q"&amp;ROUNDUP(MONTH(Table1[[#This Row],[Order_Date]])/3,0)</f>
        <v>Q2</v>
      </c>
    </row>
    <row r="3663" spans="1:17" x14ac:dyDescent="0.25">
      <c r="A3663" t="s">
        <v>5466</v>
      </c>
      <c r="B3663" t="s">
        <v>2290</v>
      </c>
      <c r="C3663" t="s">
        <v>1040</v>
      </c>
      <c r="D3663" t="s">
        <v>257</v>
      </c>
      <c r="E3663" t="str">
        <f>_xlfn.XLOOKUP(Table1[[#This Row],[Product_ID]],[1]!Table1[Product_ID],[1]!Table1[Product_Name])</f>
        <v>Beauty Product 3</v>
      </c>
      <c r="F3663" t="str">
        <f>_xlfn.XLOOKUP(Table1[[#This Row],[Product_ID]],[1]!Table1[Product_ID],[1]!Table1[Category])</f>
        <v>Beauty</v>
      </c>
      <c r="G3663">
        <f>_xlfn.XLOOKUP(Table1[[#This Row],[Product_ID]],[1]!Table1[Product_ID],[1]!Table1[Unit_Price])</f>
        <v>569</v>
      </c>
      <c r="H3663">
        <f>_xlfn.XLOOKUP(Table1[[#This Row],[Product_ID]],[1]!Table1[Product_ID],[1]!Table1[Cost])</f>
        <v>341.4</v>
      </c>
      <c r="I3663">
        <v>4</v>
      </c>
      <c r="J3663">
        <v>20</v>
      </c>
      <c r="K3663">
        <f>Table1[[#This Row],[Quantity]]*Table1[[#This Row],[Unit_Price]]</f>
        <v>2276</v>
      </c>
      <c r="L3663">
        <f>Table1[[#This Row],[Quantity]]*Table1[[#This Row],[Cost]]</f>
        <v>1365.6</v>
      </c>
      <c r="M3663">
        <f>Table1[[#This Row],[Sales]]-Table1[[#This Row],[Total_Cost]]</f>
        <v>910.40000000000009</v>
      </c>
      <c r="N3663" s="1">
        <f>Table1[[#This Row],[Profit]]/Table1[[#This Row],[Sales]]</f>
        <v>0.4</v>
      </c>
      <c r="O3663" t="str">
        <f>TEXT(Table1[[#This Row],[Order_Date]],"mmmm")</f>
        <v>August</v>
      </c>
      <c r="P3663">
        <f>YEAR(Table1[[#This Row],[Order_Date]])</f>
        <v>2025</v>
      </c>
      <c r="Q3663" t="str">
        <f>"Q"&amp;ROUNDUP(MONTH(Table1[[#This Row],[Order_Date]])/3,0)</f>
        <v>Q3</v>
      </c>
    </row>
    <row r="3664" spans="1:17" x14ac:dyDescent="0.25">
      <c r="A3664" t="s">
        <v>5467</v>
      </c>
      <c r="B3664" t="s">
        <v>1111</v>
      </c>
      <c r="C3664" t="s">
        <v>3445</v>
      </c>
      <c r="D3664" t="s">
        <v>127</v>
      </c>
      <c r="E3664" t="str">
        <f>_xlfn.XLOOKUP(Table1[[#This Row],[Product_ID]],[1]!Table1[Product_ID],[1]!Table1[Product_Name])</f>
        <v>Sports Product 75</v>
      </c>
      <c r="F3664" t="str">
        <f>_xlfn.XLOOKUP(Table1[[#This Row],[Product_ID]],[1]!Table1[Product_ID],[1]!Table1[Category])</f>
        <v>Sports</v>
      </c>
      <c r="G3664">
        <f>_xlfn.XLOOKUP(Table1[[#This Row],[Product_ID]],[1]!Table1[Product_ID],[1]!Table1[Unit_Price])</f>
        <v>5435</v>
      </c>
      <c r="H3664">
        <f>_xlfn.XLOOKUP(Table1[[#This Row],[Product_ID]],[1]!Table1[Product_ID],[1]!Table1[Cost])</f>
        <v>3804.5</v>
      </c>
      <c r="I3664">
        <v>4</v>
      </c>
      <c r="J3664">
        <v>10</v>
      </c>
      <c r="K3664">
        <f>Table1[[#This Row],[Quantity]]*Table1[[#This Row],[Unit_Price]]</f>
        <v>21740</v>
      </c>
      <c r="L3664">
        <f>Table1[[#This Row],[Quantity]]*Table1[[#This Row],[Cost]]</f>
        <v>15218</v>
      </c>
      <c r="M3664">
        <f>Table1[[#This Row],[Sales]]-Table1[[#This Row],[Total_Cost]]</f>
        <v>6522</v>
      </c>
      <c r="N3664" s="1">
        <f>Table1[[#This Row],[Profit]]/Table1[[#This Row],[Sales]]</f>
        <v>0.3</v>
      </c>
      <c r="O3664" t="str">
        <f>TEXT(Table1[[#This Row],[Order_Date]],"mmmm")</f>
        <v>July</v>
      </c>
      <c r="P3664">
        <f>YEAR(Table1[[#This Row],[Order_Date]])</f>
        <v>2025</v>
      </c>
      <c r="Q3664" t="str">
        <f>"Q"&amp;ROUNDUP(MONTH(Table1[[#This Row],[Order_Date]])/3,0)</f>
        <v>Q3</v>
      </c>
    </row>
    <row r="3665" spans="1:17" x14ac:dyDescent="0.25">
      <c r="A3665" t="s">
        <v>5468</v>
      </c>
      <c r="B3665" t="s">
        <v>1004</v>
      </c>
      <c r="C3665" t="s">
        <v>1306</v>
      </c>
      <c r="D3665" t="s">
        <v>115</v>
      </c>
      <c r="E3665" t="str">
        <f>_xlfn.XLOOKUP(Table1[[#This Row],[Product_ID]],[1]!Table1[Product_ID],[1]!Table1[Product_Name])</f>
        <v>Beauty Product 85</v>
      </c>
      <c r="F3665" t="str">
        <f>_xlfn.XLOOKUP(Table1[[#This Row],[Product_ID]],[1]!Table1[Product_ID],[1]!Table1[Category])</f>
        <v>Beauty</v>
      </c>
      <c r="G3665">
        <f>_xlfn.XLOOKUP(Table1[[#This Row],[Product_ID]],[1]!Table1[Product_ID],[1]!Table1[Unit_Price])</f>
        <v>1436</v>
      </c>
      <c r="H3665">
        <f>_xlfn.XLOOKUP(Table1[[#This Row],[Product_ID]],[1]!Table1[Product_ID],[1]!Table1[Cost])</f>
        <v>1005.2</v>
      </c>
      <c r="I3665">
        <v>3</v>
      </c>
      <c r="J3665">
        <v>15</v>
      </c>
      <c r="K3665">
        <f>Table1[[#This Row],[Quantity]]*Table1[[#This Row],[Unit_Price]]</f>
        <v>4308</v>
      </c>
      <c r="L3665">
        <f>Table1[[#This Row],[Quantity]]*Table1[[#This Row],[Cost]]</f>
        <v>3015.6000000000004</v>
      </c>
      <c r="M3665">
        <f>Table1[[#This Row],[Sales]]-Table1[[#This Row],[Total_Cost]]</f>
        <v>1292.3999999999996</v>
      </c>
      <c r="N3665" s="1">
        <f>Table1[[#This Row],[Profit]]/Table1[[#This Row],[Sales]]</f>
        <v>0.29999999999999993</v>
      </c>
      <c r="O3665" t="str">
        <f>TEXT(Table1[[#This Row],[Order_Date]],"mmmm")</f>
        <v>February</v>
      </c>
      <c r="P3665">
        <f>YEAR(Table1[[#This Row],[Order_Date]])</f>
        <v>2024</v>
      </c>
      <c r="Q3665" t="str">
        <f>"Q"&amp;ROUNDUP(MONTH(Table1[[#This Row],[Order_Date]])/3,0)</f>
        <v>Q1</v>
      </c>
    </row>
    <row r="3666" spans="1:17" x14ac:dyDescent="0.25">
      <c r="A3666" t="s">
        <v>5469</v>
      </c>
      <c r="B3666" t="s">
        <v>893</v>
      </c>
      <c r="C3666" t="s">
        <v>1048</v>
      </c>
      <c r="D3666" t="s">
        <v>21</v>
      </c>
      <c r="E3666" t="str">
        <f>_xlfn.XLOOKUP(Table1[[#This Row],[Product_ID]],[1]!Table1[Product_ID],[1]!Table1[Product_Name])</f>
        <v>Electronics Product 77</v>
      </c>
      <c r="F3666" t="str">
        <f>_xlfn.XLOOKUP(Table1[[#This Row],[Product_ID]],[1]!Table1[Product_ID],[1]!Table1[Category])</f>
        <v>Electronics</v>
      </c>
      <c r="G3666">
        <f>_xlfn.XLOOKUP(Table1[[#This Row],[Product_ID]],[1]!Table1[Product_ID],[1]!Table1[Unit_Price])</f>
        <v>42787</v>
      </c>
      <c r="H3666">
        <f>_xlfn.XLOOKUP(Table1[[#This Row],[Product_ID]],[1]!Table1[Product_ID],[1]!Table1[Cost])</f>
        <v>29950.9</v>
      </c>
      <c r="I3666">
        <v>4</v>
      </c>
      <c r="J3666">
        <v>0</v>
      </c>
      <c r="K3666">
        <f>Table1[[#This Row],[Quantity]]*Table1[[#This Row],[Unit_Price]]</f>
        <v>171148</v>
      </c>
      <c r="L3666">
        <f>Table1[[#This Row],[Quantity]]*Table1[[#This Row],[Cost]]</f>
        <v>119803.6</v>
      </c>
      <c r="M3666">
        <f>Table1[[#This Row],[Sales]]-Table1[[#This Row],[Total_Cost]]</f>
        <v>51344.399999999994</v>
      </c>
      <c r="N3666" s="1">
        <f>Table1[[#This Row],[Profit]]/Table1[[#This Row],[Sales]]</f>
        <v>0.3</v>
      </c>
      <c r="O3666" t="str">
        <f>TEXT(Table1[[#This Row],[Order_Date]],"mmmm")</f>
        <v>December</v>
      </c>
      <c r="P3666">
        <f>YEAR(Table1[[#This Row],[Order_Date]])</f>
        <v>2025</v>
      </c>
      <c r="Q3666" t="str">
        <f>"Q"&amp;ROUNDUP(MONTH(Table1[[#This Row],[Order_Date]])/3,0)</f>
        <v>Q4</v>
      </c>
    </row>
    <row r="3667" spans="1:17" x14ac:dyDescent="0.25">
      <c r="A3667" t="s">
        <v>5470</v>
      </c>
      <c r="B3667" t="s">
        <v>148</v>
      </c>
      <c r="C3667" t="s">
        <v>107</v>
      </c>
      <c r="D3667" t="s">
        <v>131</v>
      </c>
      <c r="E3667" t="str">
        <f>_xlfn.XLOOKUP(Table1[[#This Row],[Product_ID]],[1]!Table1[Product_ID],[1]!Table1[Product_Name])</f>
        <v>Sports Product 50</v>
      </c>
      <c r="F3667" t="str">
        <f>_xlfn.XLOOKUP(Table1[[#This Row],[Product_ID]],[1]!Table1[Product_ID],[1]!Table1[Category])</f>
        <v>Sports</v>
      </c>
      <c r="G3667">
        <f>_xlfn.XLOOKUP(Table1[[#This Row],[Product_ID]],[1]!Table1[Product_ID],[1]!Table1[Unit_Price])</f>
        <v>10475</v>
      </c>
      <c r="H3667">
        <f>_xlfn.XLOOKUP(Table1[[#This Row],[Product_ID]],[1]!Table1[Product_ID],[1]!Table1[Cost])</f>
        <v>7332.5</v>
      </c>
      <c r="I3667">
        <v>3</v>
      </c>
      <c r="J3667">
        <v>20</v>
      </c>
      <c r="K3667">
        <f>Table1[[#This Row],[Quantity]]*Table1[[#This Row],[Unit_Price]]</f>
        <v>31425</v>
      </c>
      <c r="L3667">
        <f>Table1[[#This Row],[Quantity]]*Table1[[#This Row],[Cost]]</f>
        <v>21997.5</v>
      </c>
      <c r="M3667">
        <f>Table1[[#This Row],[Sales]]-Table1[[#This Row],[Total_Cost]]</f>
        <v>9427.5</v>
      </c>
      <c r="N3667" s="1">
        <f>Table1[[#This Row],[Profit]]/Table1[[#This Row],[Sales]]</f>
        <v>0.3</v>
      </c>
      <c r="O3667" t="str">
        <f>TEXT(Table1[[#This Row],[Order_Date]],"mmmm")</f>
        <v>November</v>
      </c>
      <c r="P3667">
        <f>YEAR(Table1[[#This Row],[Order_Date]])</f>
        <v>2024</v>
      </c>
      <c r="Q3667" t="str">
        <f>"Q"&amp;ROUNDUP(MONTH(Table1[[#This Row],[Order_Date]])/3,0)</f>
        <v>Q4</v>
      </c>
    </row>
    <row r="3668" spans="1:17" x14ac:dyDescent="0.25">
      <c r="A3668" t="s">
        <v>5471</v>
      </c>
      <c r="B3668" t="s">
        <v>3298</v>
      </c>
      <c r="C3668" t="s">
        <v>417</v>
      </c>
      <c r="D3668" t="s">
        <v>604</v>
      </c>
      <c r="E3668" t="str">
        <f>_xlfn.XLOOKUP(Table1[[#This Row],[Product_ID]],[1]!Table1[Product_ID],[1]!Table1[Product_Name])</f>
        <v>Home &amp; Kitchen Product 39</v>
      </c>
      <c r="F3668" t="str">
        <f>_xlfn.XLOOKUP(Table1[[#This Row],[Product_ID]],[1]!Table1[Product_ID],[1]!Table1[Category])</f>
        <v>Home &amp; Kitchen</v>
      </c>
      <c r="G3668">
        <f>_xlfn.XLOOKUP(Table1[[#This Row],[Product_ID]],[1]!Table1[Product_ID],[1]!Table1[Unit_Price])</f>
        <v>9543</v>
      </c>
      <c r="H3668">
        <f>_xlfn.XLOOKUP(Table1[[#This Row],[Product_ID]],[1]!Table1[Product_ID],[1]!Table1[Cost])</f>
        <v>4771.5</v>
      </c>
      <c r="I3668">
        <v>2</v>
      </c>
      <c r="J3668">
        <v>5</v>
      </c>
      <c r="K3668">
        <f>Table1[[#This Row],[Quantity]]*Table1[[#This Row],[Unit_Price]]</f>
        <v>19086</v>
      </c>
      <c r="L3668">
        <f>Table1[[#This Row],[Quantity]]*Table1[[#This Row],[Cost]]</f>
        <v>9543</v>
      </c>
      <c r="M3668">
        <f>Table1[[#This Row],[Sales]]-Table1[[#This Row],[Total_Cost]]</f>
        <v>9543</v>
      </c>
      <c r="N3668" s="1">
        <f>Table1[[#This Row],[Profit]]/Table1[[#This Row],[Sales]]</f>
        <v>0.5</v>
      </c>
      <c r="O3668" t="str">
        <f>TEXT(Table1[[#This Row],[Order_Date]],"mmmm")</f>
        <v>April</v>
      </c>
      <c r="P3668">
        <f>YEAR(Table1[[#This Row],[Order_Date]])</f>
        <v>2024</v>
      </c>
      <c r="Q3668" t="str">
        <f>"Q"&amp;ROUNDUP(MONTH(Table1[[#This Row],[Order_Date]])/3,0)</f>
        <v>Q2</v>
      </c>
    </row>
    <row r="3669" spans="1:17" x14ac:dyDescent="0.25">
      <c r="A3669" t="s">
        <v>5472</v>
      </c>
      <c r="B3669" t="s">
        <v>1445</v>
      </c>
      <c r="C3669" t="s">
        <v>1397</v>
      </c>
      <c r="D3669" t="s">
        <v>179</v>
      </c>
      <c r="E3669" t="str">
        <f>_xlfn.XLOOKUP(Table1[[#This Row],[Product_ID]],[1]!Table1[Product_ID],[1]!Table1[Product_Name])</f>
        <v>Beauty Product 58</v>
      </c>
      <c r="F3669" t="str">
        <f>_xlfn.XLOOKUP(Table1[[#This Row],[Product_ID]],[1]!Table1[Product_ID],[1]!Table1[Category])</f>
        <v>Beauty</v>
      </c>
      <c r="G3669">
        <f>_xlfn.XLOOKUP(Table1[[#This Row],[Product_ID]],[1]!Table1[Product_ID],[1]!Table1[Unit_Price])</f>
        <v>3598</v>
      </c>
      <c r="H3669">
        <f>_xlfn.XLOOKUP(Table1[[#This Row],[Product_ID]],[1]!Table1[Product_ID],[1]!Table1[Cost])</f>
        <v>2158.8000000000002</v>
      </c>
      <c r="I3669">
        <v>3</v>
      </c>
      <c r="J3669">
        <v>20</v>
      </c>
      <c r="K3669">
        <f>Table1[[#This Row],[Quantity]]*Table1[[#This Row],[Unit_Price]]</f>
        <v>10794</v>
      </c>
      <c r="L3669">
        <f>Table1[[#This Row],[Quantity]]*Table1[[#This Row],[Cost]]</f>
        <v>6476.4000000000005</v>
      </c>
      <c r="M3669">
        <f>Table1[[#This Row],[Sales]]-Table1[[#This Row],[Total_Cost]]</f>
        <v>4317.5999999999995</v>
      </c>
      <c r="N3669" s="1">
        <f>Table1[[#This Row],[Profit]]/Table1[[#This Row],[Sales]]</f>
        <v>0.39999999999999997</v>
      </c>
      <c r="O3669" t="str">
        <f>TEXT(Table1[[#This Row],[Order_Date]],"mmmm")</f>
        <v>February</v>
      </c>
      <c r="P3669">
        <f>YEAR(Table1[[#This Row],[Order_Date]])</f>
        <v>2024</v>
      </c>
      <c r="Q3669" t="str">
        <f>"Q"&amp;ROUNDUP(MONTH(Table1[[#This Row],[Order_Date]])/3,0)</f>
        <v>Q1</v>
      </c>
    </row>
    <row r="3670" spans="1:17" x14ac:dyDescent="0.25">
      <c r="A3670" t="s">
        <v>5473</v>
      </c>
      <c r="B3670" t="s">
        <v>2346</v>
      </c>
      <c r="C3670" t="s">
        <v>1069</v>
      </c>
      <c r="D3670" t="s">
        <v>115</v>
      </c>
      <c r="E3670" t="str">
        <f>_xlfn.XLOOKUP(Table1[[#This Row],[Product_ID]],[1]!Table1[Product_ID],[1]!Table1[Product_Name])</f>
        <v>Beauty Product 85</v>
      </c>
      <c r="F3670" t="str">
        <f>_xlfn.XLOOKUP(Table1[[#This Row],[Product_ID]],[1]!Table1[Product_ID],[1]!Table1[Category])</f>
        <v>Beauty</v>
      </c>
      <c r="G3670">
        <f>_xlfn.XLOOKUP(Table1[[#This Row],[Product_ID]],[1]!Table1[Product_ID],[1]!Table1[Unit_Price])</f>
        <v>1436</v>
      </c>
      <c r="H3670">
        <f>_xlfn.XLOOKUP(Table1[[#This Row],[Product_ID]],[1]!Table1[Product_ID],[1]!Table1[Cost])</f>
        <v>1005.2</v>
      </c>
      <c r="I3670">
        <v>1</v>
      </c>
      <c r="J3670">
        <v>5</v>
      </c>
      <c r="K3670">
        <f>Table1[[#This Row],[Quantity]]*Table1[[#This Row],[Unit_Price]]</f>
        <v>1436</v>
      </c>
      <c r="L3670">
        <f>Table1[[#This Row],[Quantity]]*Table1[[#This Row],[Cost]]</f>
        <v>1005.2</v>
      </c>
      <c r="M3670">
        <f>Table1[[#This Row],[Sales]]-Table1[[#This Row],[Total_Cost]]</f>
        <v>430.79999999999995</v>
      </c>
      <c r="N3670" s="1">
        <f>Table1[[#This Row],[Profit]]/Table1[[#This Row],[Sales]]</f>
        <v>0.3</v>
      </c>
      <c r="O3670" t="str">
        <f>TEXT(Table1[[#This Row],[Order_Date]],"mmmm")</f>
        <v>April</v>
      </c>
      <c r="P3670">
        <f>YEAR(Table1[[#This Row],[Order_Date]])</f>
        <v>2024</v>
      </c>
      <c r="Q3670" t="str">
        <f>"Q"&amp;ROUNDUP(MONTH(Table1[[#This Row],[Order_Date]])/3,0)</f>
        <v>Q2</v>
      </c>
    </row>
    <row r="3671" spans="1:17" x14ac:dyDescent="0.25">
      <c r="A3671" t="s">
        <v>5474</v>
      </c>
      <c r="B3671" t="s">
        <v>3001</v>
      </c>
      <c r="C3671" t="s">
        <v>1800</v>
      </c>
      <c r="D3671" t="s">
        <v>281</v>
      </c>
      <c r="E3671" t="str">
        <f>_xlfn.XLOOKUP(Table1[[#This Row],[Product_ID]],[1]!Table1[Product_ID],[1]!Table1[Product_Name])</f>
        <v>Sports Product 9</v>
      </c>
      <c r="F3671" t="str">
        <f>_xlfn.XLOOKUP(Table1[[#This Row],[Product_ID]],[1]!Table1[Product_ID],[1]!Table1[Category])</f>
        <v>Sports</v>
      </c>
      <c r="G3671">
        <f>_xlfn.XLOOKUP(Table1[[#This Row],[Product_ID]],[1]!Table1[Product_ID],[1]!Table1[Unit_Price])</f>
        <v>10891</v>
      </c>
      <c r="H3671">
        <f>_xlfn.XLOOKUP(Table1[[#This Row],[Product_ID]],[1]!Table1[Product_ID],[1]!Table1[Cost])</f>
        <v>5445.5</v>
      </c>
      <c r="I3671">
        <v>5</v>
      </c>
      <c r="J3671">
        <v>0</v>
      </c>
      <c r="K3671">
        <f>Table1[[#This Row],[Quantity]]*Table1[[#This Row],[Unit_Price]]</f>
        <v>54455</v>
      </c>
      <c r="L3671">
        <f>Table1[[#This Row],[Quantity]]*Table1[[#This Row],[Cost]]</f>
        <v>27227.5</v>
      </c>
      <c r="M3671">
        <f>Table1[[#This Row],[Sales]]-Table1[[#This Row],[Total_Cost]]</f>
        <v>27227.5</v>
      </c>
      <c r="N3671" s="1">
        <f>Table1[[#This Row],[Profit]]/Table1[[#This Row],[Sales]]</f>
        <v>0.5</v>
      </c>
      <c r="O3671" t="str">
        <f>TEXT(Table1[[#This Row],[Order_Date]],"mmmm")</f>
        <v>October</v>
      </c>
      <c r="P3671">
        <f>YEAR(Table1[[#This Row],[Order_Date]])</f>
        <v>2024</v>
      </c>
      <c r="Q3671" t="str">
        <f>"Q"&amp;ROUNDUP(MONTH(Table1[[#This Row],[Order_Date]])/3,0)</f>
        <v>Q4</v>
      </c>
    </row>
    <row r="3672" spans="1:17" x14ac:dyDescent="0.25">
      <c r="A3672" t="s">
        <v>5475</v>
      </c>
      <c r="B3672" t="s">
        <v>2620</v>
      </c>
      <c r="C3672" t="s">
        <v>1369</v>
      </c>
      <c r="D3672" t="s">
        <v>663</v>
      </c>
      <c r="E3672" t="str">
        <f>_xlfn.XLOOKUP(Table1[[#This Row],[Product_ID]],[1]!Table1[Product_ID],[1]!Table1[Product_Name])</f>
        <v>Electronics Product 34</v>
      </c>
      <c r="F3672" t="str">
        <f>_xlfn.XLOOKUP(Table1[[#This Row],[Product_ID]],[1]!Table1[Product_ID],[1]!Table1[Category])</f>
        <v>Electronics</v>
      </c>
      <c r="G3672">
        <f>_xlfn.XLOOKUP(Table1[[#This Row],[Product_ID]],[1]!Table1[Product_ID],[1]!Table1[Unit_Price])</f>
        <v>4860</v>
      </c>
      <c r="H3672">
        <f>_xlfn.XLOOKUP(Table1[[#This Row],[Product_ID]],[1]!Table1[Product_ID],[1]!Table1[Cost])</f>
        <v>2430</v>
      </c>
      <c r="I3672">
        <v>1</v>
      </c>
      <c r="J3672">
        <v>0</v>
      </c>
      <c r="K3672">
        <f>Table1[[#This Row],[Quantity]]*Table1[[#This Row],[Unit_Price]]</f>
        <v>4860</v>
      </c>
      <c r="L3672">
        <f>Table1[[#This Row],[Quantity]]*Table1[[#This Row],[Cost]]</f>
        <v>2430</v>
      </c>
      <c r="M3672">
        <f>Table1[[#This Row],[Sales]]-Table1[[#This Row],[Total_Cost]]</f>
        <v>2430</v>
      </c>
      <c r="N3672" s="1">
        <f>Table1[[#This Row],[Profit]]/Table1[[#This Row],[Sales]]</f>
        <v>0.5</v>
      </c>
      <c r="O3672" t="str">
        <f>TEXT(Table1[[#This Row],[Order_Date]],"mmmm")</f>
        <v>February</v>
      </c>
      <c r="P3672">
        <f>YEAR(Table1[[#This Row],[Order_Date]])</f>
        <v>2025</v>
      </c>
      <c r="Q3672" t="str">
        <f>"Q"&amp;ROUNDUP(MONTH(Table1[[#This Row],[Order_Date]])/3,0)</f>
        <v>Q1</v>
      </c>
    </row>
    <row r="3673" spans="1:17" x14ac:dyDescent="0.25">
      <c r="A3673" t="s">
        <v>5476</v>
      </c>
      <c r="B3673" t="s">
        <v>523</v>
      </c>
      <c r="C3673" t="s">
        <v>850</v>
      </c>
      <c r="D3673" t="s">
        <v>63</v>
      </c>
      <c r="E3673" t="str">
        <f>_xlfn.XLOOKUP(Table1[[#This Row],[Product_ID]],[1]!Table1[Product_ID],[1]!Table1[Product_Name])</f>
        <v>Clothing Product 17</v>
      </c>
      <c r="F3673" t="str">
        <f>_xlfn.XLOOKUP(Table1[[#This Row],[Product_ID]],[1]!Table1[Product_ID],[1]!Table1[Category])</f>
        <v>Clothing</v>
      </c>
      <c r="G3673">
        <f>_xlfn.XLOOKUP(Table1[[#This Row],[Product_ID]],[1]!Table1[Product_ID],[1]!Table1[Unit_Price])</f>
        <v>978</v>
      </c>
      <c r="H3673">
        <f>_xlfn.XLOOKUP(Table1[[#This Row],[Product_ID]],[1]!Table1[Product_ID],[1]!Table1[Cost])</f>
        <v>684.6</v>
      </c>
      <c r="I3673">
        <v>3</v>
      </c>
      <c r="J3673">
        <v>5</v>
      </c>
      <c r="K3673">
        <f>Table1[[#This Row],[Quantity]]*Table1[[#This Row],[Unit_Price]]</f>
        <v>2934</v>
      </c>
      <c r="L3673">
        <f>Table1[[#This Row],[Quantity]]*Table1[[#This Row],[Cost]]</f>
        <v>2053.8000000000002</v>
      </c>
      <c r="M3673">
        <f>Table1[[#This Row],[Sales]]-Table1[[#This Row],[Total_Cost]]</f>
        <v>880.19999999999982</v>
      </c>
      <c r="N3673" s="1">
        <f>Table1[[#This Row],[Profit]]/Table1[[#This Row],[Sales]]</f>
        <v>0.29999999999999993</v>
      </c>
      <c r="O3673" t="str">
        <f>TEXT(Table1[[#This Row],[Order_Date]],"mmmm")</f>
        <v>December</v>
      </c>
      <c r="P3673">
        <f>YEAR(Table1[[#This Row],[Order_Date]])</f>
        <v>2024</v>
      </c>
      <c r="Q3673" t="str">
        <f>"Q"&amp;ROUNDUP(MONTH(Table1[[#This Row],[Order_Date]])/3,0)</f>
        <v>Q4</v>
      </c>
    </row>
    <row r="3674" spans="1:17" x14ac:dyDescent="0.25">
      <c r="A3674" t="s">
        <v>5477</v>
      </c>
      <c r="B3674" t="s">
        <v>2480</v>
      </c>
      <c r="C3674" t="s">
        <v>3853</v>
      </c>
      <c r="D3674" t="s">
        <v>104</v>
      </c>
      <c r="E3674" t="str">
        <f>_xlfn.XLOOKUP(Table1[[#This Row],[Product_ID]],[1]!Table1[Product_ID],[1]!Table1[Product_Name])</f>
        <v>Electronics Product 72</v>
      </c>
      <c r="F3674" t="str">
        <f>_xlfn.XLOOKUP(Table1[[#This Row],[Product_ID]],[1]!Table1[Product_ID],[1]!Table1[Category])</f>
        <v>Electronics</v>
      </c>
      <c r="G3674">
        <f>_xlfn.XLOOKUP(Table1[[#This Row],[Product_ID]],[1]!Table1[Product_ID],[1]!Table1[Unit_Price])</f>
        <v>27555</v>
      </c>
      <c r="H3674">
        <f>_xlfn.XLOOKUP(Table1[[#This Row],[Product_ID]],[1]!Table1[Product_ID],[1]!Table1[Cost])</f>
        <v>19288.5</v>
      </c>
      <c r="I3674">
        <v>1</v>
      </c>
      <c r="J3674">
        <v>20</v>
      </c>
      <c r="K3674">
        <f>Table1[[#This Row],[Quantity]]*Table1[[#This Row],[Unit_Price]]</f>
        <v>27555</v>
      </c>
      <c r="L3674">
        <f>Table1[[#This Row],[Quantity]]*Table1[[#This Row],[Cost]]</f>
        <v>19288.5</v>
      </c>
      <c r="M3674">
        <f>Table1[[#This Row],[Sales]]-Table1[[#This Row],[Total_Cost]]</f>
        <v>8266.5</v>
      </c>
      <c r="N3674" s="1">
        <f>Table1[[#This Row],[Profit]]/Table1[[#This Row],[Sales]]</f>
        <v>0.3</v>
      </c>
      <c r="O3674" t="str">
        <f>TEXT(Table1[[#This Row],[Order_Date]],"mmmm")</f>
        <v>October</v>
      </c>
      <c r="P3674">
        <f>YEAR(Table1[[#This Row],[Order_Date]])</f>
        <v>2024</v>
      </c>
      <c r="Q3674" t="str">
        <f>"Q"&amp;ROUNDUP(MONTH(Table1[[#This Row],[Order_Date]])/3,0)</f>
        <v>Q4</v>
      </c>
    </row>
    <row r="3675" spans="1:17" x14ac:dyDescent="0.25">
      <c r="A3675" t="s">
        <v>5478</v>
      </c>
      <c r="B3675" t="s">
        <v>1483</v>
      </c>
      <c r="C3675" t="s">
        <v>5479</v>
      </c>
      <c r="D3675" t="s">
        <v>366</v>
      </c>
      <c r="E3675" t="str">
        <f>_xlfn.XLOOKUP(Table1[[#This Row],[Product_ID]],[1]!Table1[Product_ID],[1]!Table1[Product_Name])</f>
        <v>Home &amp; Kitchen Product 93</v>
      </c>
      <c r="F3675" t="str">
        <f>_xlfn.XLOOKUP(Table1[[#This Row],[Product_ID]],[1]!Table1[Product_ID],[1]!Table1[Category])</f>
        <v>Home &amp; Kitchen</v>
      </c>
      <c r="G3675">
        <f>_xlfn.XLOOKUP(Table1[[#This Row],[Product_ID]],[1]!Table1[Product_ID],[1]!Table1[Unit_Price])</f>
        <v>10597</v>
      </c>
      <c r="H3675">
        <f>_xlfn.XLOOKUP(Table1[[#This Row],[Product_ID]],[1]!Table1[Product_ID],[1]!Table1[Cost])</f>
        <v>5298.5</v>
      </c>
      <c r="I3675">
        <v>3</v>
      </c>
      <c r="J3675">
        <v>5</v>
      </c>
      <c r="K3675">
        <f>Table1[[#This Row],[Quantity]]*Table1[[#This Row],[Unit_Price]]</f>
        <v>31791</v>
      </c>
      <c r="L3675">
        <f>Table1[[#This Row],[Quantity]]*Table1[[#This Row],[Cost]]</f>
        <v>15895.5</v>
      </c>
      <c r="M3675">
        <f>Table1[[#This Row],[Sales]]-Table1[[#This Row],[Total_Cost]]</f>
        <v>15895.5</v>
      </c>
      <c r="N3675" s="1">
        <f>Table1[[#This Row],[Profit]]/Table1[[#This Row],[Sales]]</f>
        <v>0.5</v>
      </c>
      <c r="O3675" t="str">
        <f>TEXT(Table1[[#This Row],[Order_Date]],"mmmm")</f>
        <v>December</v>
      </c>
      <c r="P3675">
        <f>YEAR(Table1[[#This Row],[Order_Date]])</f>
        <v>2024</v>
      </c>
      <c r="Q3675" t="str">
        <f>"Q"&amp;ROUNDUP(MONTH(Table1[[#This Row],[Order_Date]])/3,0)</f>
        <v>Q4</v>
      </c>
    </row>
    <row r="3676" spans="1:17" x14ac:dyDescent="0.25">
      <c r="A3676" t="s">
        <v>5480</v>
      </c>
      <c r="B3676" t="s">
        <v>201</v>
      </c>
      <c r="C3676" t="s">
        <v>3509</v>
      </c>
      <c r="D3676" t="s">
        <v>585</v>
      </c>
      <c r="E3676" t="str">
        <f>_xlfn.XLOOKUP(Table1[[#This Row],[Product_ID]],[1]!Table1[Product_ID],[1]!Table1[Product_Name])</f>
        <v>Sports Product 80</v>
      </c>
      <c r="F3676" t="str">
        <f>_xlfn.XLOOKUP(Table1[[#This Row],[Product_ID]],[1]!Table1[Product_ID],[1]!Table1[Category])</f>
        <v>Sports</v>
      </c>
      <c r="G3676">
        <f>_xlfn.XLOOKUP(Table1[[#This Row],[Product_ID]],[1]!Table1[Product_ID],[1]!Table1[Unit_Price])</f>
        <v>4816</v>
      </c>
      <c r="H3676">
        <f>_xlfn.XLOOKUP(Table1[[#This Row],[Product_ID]],[1]!Table1[Product_ID],[1]!Table1[Cost])</f>
        <v>3371.2</v>
      </c>
      <c r="I3676">
        <v>3</v>
      </c>
      <c r="J3676">
        <v>15</v>
      </c>
      <c r="K3676">
        <f>Table1[[#This Row],[Quantity]]*Table1[[#This Row],[Unit_Price]]</f>
        <v>14448</v>
      </c>
      <c r="L3676">
        <f>Table1[[#This Row],[Quantity]]*Table1[[#This Row],[Cost]]</f>
        <v>10113.599999999999</v>
      </c>
      <c r="M3676">
        <f>Table1[[#This Row],[Sales]]-Table1[[#This Row],[Total_Cost]]</f>
        <v>4334.4000000000015</v>
      </c>
      <c r="N3676" s="1">
        <f>Table1[[#This Row],[Profit]]/Table1[[#This Row],[Sales]]</f>
        <v>0.3000000000000001</v>
      </c>
      <c r="O3676" t="str">
        <f>TEXT(Table1[[#This Row],[Order_Date]],"mmmm")</f>
        <v>April</v>
      </c>
      <c r="P3676">
        <f>YEAR(Table1[[#This Row],[Order_Date]])</f>
        <v>2024</v>
      </c>
      <c r="Q3676" t="str">
        <f>"Q"&amp;ROUNDUP(MONTH(Table1[[#This Row],[Order_Date]])/3,0)</f>
        <v>Q2</v>
      </c>
    </row>
    <row r="3677" spans="1:17" x14ac:dyDescent="0.25">
      <c r="A3677" t="s">
        <v>5481</v>
      </c>
      <c r="B3677" t="s">
        <v>246</v>
      </c>
      <c r="C3677" t="s">
        <v>919</v>
      </c>
      <c r="D3677" t="s">
        <v>111</v>
      </c>
      <c r="E3677" t="str">
        <f>_xlfn.XLOOKUP(Table1[[#This Row],[Product_ID]],[1]!Table1[Product_ID],[1]!Table1[Product_Name])</f>
        <v>Sports Product 20</v>
      </c>
      <c r="F3677" t="str">
        <f>_xlfn.XLOOKUP(Table1[[#This Row],[Product_ID]],[1]!Table1[Product_ID],[1]!Table1[Category])</f>
        <v>Sports</v>
      </c>
      <c r="G3677">
        <f>_xlfn.XLOOKUP(Table1[[#This Row],[Product_ID]],[1]!Table1[Product_ID],[1]!Table1[Unit_Price])</f>
        <v>11647</v>
      </c>
      <c r="H3677">
        <f>_xlfn.XLOOKUP(Table1[[#This Row],[Product_ID]],[1]!Table1[Product_ID],[1]!Table1[Cost])</f>
        <v>8152.9</v>
      </c>
      <c r="I3677">
        <v>3</v>
      </c>
      <c r="J3677">
        <v>20</v>
      </c>
      <c r="K3677">
        <f>Table1[[#This Row],[Quantity]]*Table1[[#This Row],[Unit_Price]]</f>
        <v>34941</v>
      </c>
      <c r="L3677">
        <f>Table1[[#This Row],[Quantity]]*Table1[[#This Row],[Cost]]</f>
        <v>24458.699999999997</v>
      </c>
      <c r="M3677">
        <f>Table1[[#This Row],[Sales]]-Table1[[#This Row],[Total_Cost]]</f>
        <v>10482.300000000003</v>
      </c>
      <c r="N3677" s="1">
        <f>Table1[[#This Row],[Profit]]/Table1[[#This Row],[Sales]]</f>
        <v>0.3000000000000001</v>
      </c>
      <c r="O3677" t="str">
        <f>TEXT(Table1[[#This Row],[Order_Date]],"mmmm")</f>
        <v>January</v>
      </c>
      <c r="P3677">
        <f>YEAR(Table1[[#This Row],[Order_Date]])</f>
        <v>2025</v>
      </c>
      <c r="Q3677" t="str">
        <f>"Q"&amp;ROUNDUP(MONTH(Table1[[#This Row],[Order_Date]])/3,0)</f>
        <v>Q1</v>
      </c>
    </row>
    <row r="3678" spans="1:17" x14ac:dyDescent="0.25">
      <c r="A3678" t="s">
        <v>5482</v>
      </c>
      <c r="B3678" t="s">
        <v>1695</v>
      </c>
      <c r="C3678" t="s">
        <v>1160</v>
      </c>
      <c r="D3678" t="s">
        <v>377</v>
      </c>
      <c r="E3678" t="str">
        <f>_xlfn.XLOOKUP(Table1[[#This Row],[Product_ID]],[1]!Table1[Product_ID],[1]!Table1[Product_Name])</f>
        <v>Sports Product 2</v>
      </c>
      <c r="F3678" t="str">
        <f>_xlfn.XLOOKUP(Table1[[#This Row],[Product_ID]],[1]!Table1[Product_ID],[1]!Table1[Category])</f>
        <v>Sports</v>
      </c>
      <c r="G3678">
        <f>_xlfn.XLOOKUP(Table1[[#This Row],[Product_ID]],[1]!Table1[Product_ID],[1]!Table1[Unit_Price])</f>
        <v>4241</v>
      </c>
      <c r="H3678">
        <f>_xlfn.XLOOKUP(Table1[[#This Row],[Product_ID]],[1]!Table1[Product_ID],[1]!Table1[Cost])</f>
        <v>2120.5</v>
      </c>
      <c r="I3678">
        <v>2</v>
      </c>
      <c r="J3678">
        <v>15</v>
      </c>
      <c r="K3678">
        <f>Table1[[#This Row],[Quantity]]*Table1[[#This Row],[Unit_Price]]</f>
        <v>8482</v>
      </c>
      <c r="L3678">
        <f>Table1[[#This Row],[Quantity]]*Table1[[#This Row],[Cost]]</f>
        <v>4241</v>
      </c>
      <c r="M3678">
        <f>Table1[[#This Row],[Sales]]-Table1[[#This Row],[Total_Cost]]</f>
        <v>4241</v>
      </c>
      <c r="N3678" s="1">
        <f>Table1[[#This Row],[Profit]]/Table1[[#This Row],[Sales]]</f>
        <v>0.5</v>
      </c>
      <c r="O3678" t="str">
        <f>TEXT(Table1[[#This Row],[Order_Date]],"mmmm")</f>
        <v>April</v>
      </c>
      <c r="P3678">
        <f>YEAR(Table1[[#This Row],[Order_Date]])</f>
        <v>2024</v>
      </c>
      <c r="Q3678" t="str">
        <f>"Q"&amp;ROUNDUP(MONTH(Table1[[#This Row],[Order_Date]])/3,0)</f>
        <v>Q2</v>
      </c>
    </row>
    <row r="3679" spans="1:17" x14ac:dyDescent="0.25">
      <c r="A3679" t="s">
        <v>5483</v>
      </c>
      <c r="B3679" t="s">
        <v>1101</v>
      </c>
      <c r="C3679" t="s">
        <v>1253</v>
      </c>
      <c r="D3679" t="s">
        <v>628</v>
      </c>
      <c r="E3679" t="str">
        <f>_xlfn.XLOOKUP(Table1[[#This Row],[Product_ID]],[1]!Table1[Product_ID],[1]!Table1[Product_Name])</f>
        <v>Sports Product 97</v>
      </c>
      <c r="F3679" t="str">
        <f>_xlfn.XLOOKUP(Table1[[#This Row],[Product_ID]],[1]!Table1[Product_ID],[1]!Table1[Category])</f>
        <v>Sports</v>
      </c>
      <c r="G3679">
        <f>_xlfn.XLOOKUP(Table1[[#This Row],[Product_ID]],[1]!Table1[Product_ID],[1]!Table1[Unit_Price])</f>
        <v>9084</v>
      </c>
      <c r="H3679">
        <f>_xlfn.XLOOKUP(Table1[[#This Row],[Product_ID]],[1]!Table1[Product_ID],[1]!Table1[Cost])</f>
        <v>6358.8</v>
      </c>
      <c r="I3679">
        <v>1</v>
      </c>
      <c r="J3679">
        <v>0</v>
      </c>
      <c r="K3679">
        <f>Table1[[#This Row],[Quantity]]*Table1[[#This Row],[Unit_Price]]</f>
        <v>9084</v>
      </c>
      <c r="L3679">
        <f>Table1[[#This Row],[Quantity]]*Table1[[#This Row],[Cost]]</f>
        <v>6358.8</v>
      </c>
      <c r="M3679">
        <f>Table1[[#This Row],[Sales]]-Table1[[#This Row],[Total_Cost]]</f>
        <v>2725.2</v>
      </c>
      <c r="N3679" s="1">
        <f>Table1[[#This Row],[Profit]]/Table1[[#This Row],[Sales]]</f>
        <v>0.3</v>
      </c>
      <c r="O3679" t="str">
        <f>TEXT(Table1[[#This Row],[Order_Date]],"mmmm")</f>
        <v>March</v>
      </c>
      <c r="P3679">
        <f>YEAR(Table1[[#This Row],[Order_Date]])</f>
        <v>2025</v>
      </c>
      <c r="Q3679" t="str">
        <f>"Q"&amp;ROUNDUP(MONTH(Table1[[#This Row],[Order_Date]])/3,0)</f>
        <v>Q1</v>
      </c>
    </row>
    <row r="3680" spans="1:17" x14ac:dyDescent="0.25">
      <c r="A3680" t="s">
        <v>5484</v>
      </c>
      <c r="B3680" t="s">
        <v>887</v>
      </c>
      <c r="C3680" t="s">
        <v>5485</v>
      </c>
      <c r="D3680" t="s">
        <v>542</v>
      </c>
      <c r="E3680" t="str">
        <f>_xlfn.XLOOKUP(Table1[[#This Row],[Product_ID]],[1]!Table1[Product_ID],[1]!Table1[Product_Name])</f>
        <v>Home &amp; Kitchen Product 78</v>
      </c>
      <c r="F3680" t="str">
        <f>_xlfn.XLOOKUP(Table1[[#This Row],[Product_ID]],[1]!Table1[Product_ID],[1]!Table1[Category])</f>
        <v>Home &amp; Kitchen</v>
      </c>
      <c r="G3680">
        <f>_xlfn.XLOOKUP(Table1[[#This Row],[Product_ID]],[1]!Table1[Product_ID],[1]!Table1[Unit_Price])</f>
        <v>700</v>
      </c>
      <c r="H3680">
        <f>_xlfn.XLOOKUP(Table1[[#This Row],[Product_ID]],[1]!Table1[Product_ID],[1]!Table1[Cost])</f>
        <v>420</v>
      </c>
      <c r="I3680">
        <v>5</v>
      </c>
      <c r="J3680">
        <v>20</v>
      </c>
      <c r="K3680">
        <f>Table1[[#This Row],[Quantity]]*Table1[[#This Row],[Unit_Price]]</f>
        <v>3500</v>
      </c>
      <c r="L3680">
        <f>Table1[[#This Row],[Quantity]]*Table1[[#This Row],[Cost]]</f>
        <v>2100</v>
      </c>
      <c r="M3680">
        <f>Table1[[#This Row],[Sales]]-Table1[[#This Row],[Total_Cost]]</f>
        <v>1400</v>
      </c>
      <c r="N3680" s="1">
        <f>Table1[[#This Row],[Profit]]/Table1[[#This Row],[Sales]]</f>
        <v>0.4</v>
      </c>
      <c r="O3680" t="str">
        <f>TEXT(Table1[[#This Row],[Order_Date]],"mmmm")</f>
        <v>May</v>
      </c>
      <c r="P3680">
        <f>YEAR(Table1[[#This Row],[Order_Date]])</f>
        <v>2024</v>
      </c>
      <c r="Q3680" t="str">
        <f>"Q"&amp;ROUNDUP(MONTH(Table1[[#This Row],[Order_Date]])/3,0)</f>
        <v>Q2</v>
      </c>
    </row>
    <row r="3681" spans="1:17" x14ac:dyDescent="0.25">
      <c r="A3681" t="s">
        <v>5486</v>
      </c>
      <c r="B3681" t="s">
        <v>640</v>
      </c>
      <c r="C3681" t="s">
        <v>1099</v>
      </c>
      <c r="D3681" t="s">
        <v>85</v>
      </c>
      <c r="E3681" t="str">
        <f>_xlfn.XLOOKUP(Table1[[#This Row],[Product_ID]],[1]!Table1[Product_ID],[1]!Table1[Product_Name])</f>
        <v>Clothing Product 63</v>
      </c>
      <c r="F3681" t="str">
        <f>_xlfn.XLOOKUP(Table1[[#This Row],[Product_ID]],[1]!Table1[Product_ID],[1]!Table1[Category])</f>
        <v>Clothing</v>
      </c>
      <c r="G3681">
        <f>_xlfn.XLOOKUP(Table1[[#This Row],[Product_ID]],[1]!Table1[Product_ID],[1]!Table1[Unit_Price])</f>
        <v>3643</v>
      </c>
      <c r="H3681">
        <f>_xlfn.XLOOKUP(Table1[[#This Row],[Product_ID]],[1]!Table1[Product_ID],[1]!Table1[Cost])</f>
        <v>2185.8000000000002</v>
      </c>
      <c r="I3681">
        <v>1</v>
      </c>
      <c r="J3681">
        <v>5</v>
      </c>
      <c r="K3681">
        <f>Table1[[#This Row],[Quantity]]*Table1[[#This Row],[Unit_Price]]</f>
        <v>3643</v>
      </c>
      <c r="L3681">
        <f>Table1[[#This Row],[Quantity]]*Table1[[#This Row],[Cost]]</f>
        <v>2185.8000000000002</v>
      </c>
      <c r="M3681">
        <f>Table1[[#This Row],[Sales]]-Table1[[#This Row],[Total_Cost]]</f>
        <v>1457.1999999999998</v>
      </c>
      <c r="N3681" s="1">
        <f>Table1[[#This Row],[Profit]]/Table1[[#This Row],[Sales]]</f>
        <v>0.39999999999999997</v>
      </c>
      <c r="O3681" t="str">
        <f>TEXT(Table1[[#This Row],[Order_Date]],"mmmm")</f>
        <v>March</v>
      </c>
      <c r="P3681">
        <f>YEAR(Table1[[#This Row],[Order_Date]])</f>
        <v>2025</v>
      </c>
      <c r="Q3681" t="str">
        <f>"Q"&amp;ROUNDUP(MONTH(Table1[[#This Row],[Order_Date]])/3,0)</f>
        <v>Q1</v>
      </c>
    </row>
    <row r="3682" spans="1:17" x14ac:dyDescent="0.25">
      <c r="A3682" t="s">
        <v>5487</v>
      </c>
      <c r="B3682" t="s">
        <v>1415</v>
      </c>
      <c r="C3682" t="s">
        <v>4705</v>
      </c>
      <c r="D3682" t="s">
        <v>153</v>
      </c>
      <c r="E3682" t="str">
        <f>_xlfn.XLOOKUP(Table1[[#This Row],[Product_ID]],[1]!Table1[Product_ID],[1]!Table1[Product_Name])</f>
        <v>Beauty Product 98</v>
      </c>
      <c r="F3682" t="str">
        <f>_xlfn.XLOOKUP(Table1[[#This Row],[Product_ID]],[1]!Table1[Product_ID],[1]!Table1[Category])</f>
        <v>Beauty</v>
      </c>
      <c r="G3682">
        <f>_xlfn.XLOOKUP(Table1[[#This Row],[Product_ID]],[1]!Table1[Product_ID],[1]!Table1[Unit_Price])</f>
        <v>1661</v>
      </c>
      <c r="H3682">
        <f>_xlfn.XLOOKUP(Table1[[#This Row],[Product_ID]],[1]!Table1[Product_ID],[1]!Table1[Cost])</f>
        <v>830.5</v>
      </c>
      <c r="I3682">
        <v>2</v>
      </c>
      <c r="J3682">
        <v>15</v>
      </c>
      <c r="K3682">
        <f>Table1[[#This Row],[Quantity]]*Table1[[#This Row],[Unit_Price]]</f>
        <v>3322</v>
      </c>
      <c r="L3682">
        <f>Table1[[#This Row],[Quantity]]*Table1[[#This Row],[Cost]]</f>
        <v>1661</v>
      </c>
      <c r="M3682">
        <f>Table1[[#This Row],[Sales]]-Table1[[#This Row],[Total_Cost]]</f>
        <v>1661</v>
      </c>
      <c r="N3682" s="1">
        <f>Table1[[#This Row],[Profit]]/Table1[[#This Row],[Sales]]</f>
        <v>0.5</v>
      </c>
      <c r="O3682" t="str">
        <f>TEXT(Table1[[#This Row],[Order_Date]],"mmmm")</f>
        <v>June</v>
      </c>
      <c r="P3682">
        <f>YEAR(Table1[[#This Row],[Order_Date]])</f>
        <v>2025</v>
      </c>
      <c r="Q3682" t="str">
        <f>"Q"&amp;ROUNDUP(MONTH(Table1[[#This Row],[Order_Date]])/3,0)</f>
        <v>Q2</v>
      </c>
    </row>
    <row r="3683" spans="1:17" x14ac:dyDescent="0.25">
      <c r="A3683" t="s">
        <v>5488</v>
      </c>
      <c r="B3683" t="s">
        <v>3200</v>
      </c>
      <c r="C3683" t="s">
        <v>854</v>
      </c>
      <c r="D3683" t="s">
        <v>9</v>
      </c>
      <c r="E3683" t="str">
        <f>_xlfn.XLOOKUP(Table1[[#This Row],[Product_ID]],[1]!Table1[Product_ID],[1]!Table1[Product_Name])</f>
        <v>Home &amp; Kitchen Product 10</v>
      </c>
      <c r="F3683" t="str">
        <f>_xlfn.XLOOKUP(Table1[[#This Row],[Product_ID]],[1]!Table1[Product_ID],[1]!Table1[Category])</f>
        <v>Home &amp; Kitchen</v>
      </c>
      <c r="G3683">
        <f>_xlfn.XLOOKUP(Table1[[#This Row],[Product_ID]],[1]!Table1[Product_ID],[1]!Table1[Unit_Price])</f>
        <v>10936</v>
      </c>
      <c r="H3683">
        <f>_xlfn.XLOOKUP(Table1[[#This Row],[Product_ID]],[1]!Table1[Product_ID],[1]!Table1[Cost])</f>
        <v>6561.6</v>
      </c>
      <c r="I3683">
        <v>5</v>
      </c>
      <c r="J3683">
        <v>15</v>
      </c>
      <c r="K3683">
        <f>Table1[[#This Row],[Quantity]]*Table1[[#This Row],[Unit_Price]]</f>
        <v>54680</v>
      </c>
      <c r="L3683">
        <f>Table1[[#This Row],[Quantity]]*Table1[[#This Row],[Cost]]</f>
        <v>32808</v>
      </c>
      <c r="M3683">
        <f>Table1[[#This Row],[Sales]]-Table1[[#This Row],[Total_Cost]]</f>
        <v>21872</v>
      </c>
      <c r="N3683" s="1">
        <f>Table1[[#This Row],[Profit]]/Table1[[#This Row],[Sales]]</f>
        <v>0.4</v>
      </c>
      <c r="O3683" t="str">
        <f>TEXT(Table1[[#This Row],[Order_Date]],"mmmm")</f>
        <v>July</v>
      </c>
      <c r="P3683">
        <f>YEAR(Table1[[#This Row],[Order_Date]])</f>
        <v>2024</v>
      </c>
      <c r="Q3683" t="str">
        <f>"Q"&amp;ROUNDUP(MONTH(Table1[[#This Row],[Order_Date]])/3,0)</f>
        <v>Q3</v>
      </c>
    </row>
    <row r="3684" spans="1:17" x14ac:dyDescent="0.25">
      <c r="A3684" t="s">
        <v>5489</v>
      </c>
      <c r="B3684" t="s">
        <v>609</v>
      </c>
      <c r="C3684" t="s">
        <v>2877</v>
      </c>
      <c r="D3684" t="s">
        <v>244</v>
      </c>
      <c r="E3684" t="str">
        <f>_xlfn.XLOOKUP(Table1[[#This Row],[Product_ID]],[1]!Table1[Product_ID],[1]!Table1[Product_Name])</f>
        <v>Beauty Product 100</v>
      </c>
      <c r="F3684" t="str">
        <f>_xlfn.XLOOKUP(Table1[[#This Row],[Product_ID]],[1]!Table1[Product_ID],[1]!Table1[Category])</f>
        <v>Beauty</v>
      </c>
      <c r="G3684">
        <f>_xlfn.XLOOKUP(Table1[[#This Row],[Product_ID]],[1]!Table1[Product_ID],[1]!Table1[Unit_Price])</f>
        <v>2523</v>
      </c>
      <c r="H3684">
        <f>_xlfn.XLOOKUP(Table1[[#This Row],[Product_ID]],[1]!Table1[Product_ID],[1]!Table1[Cost])</f>
        <v>1766.1</v>
      </c>
      <c r="I3684">
        <v>2</v>
      </c>
      <c r="J3684">
        <v>10</v>
      </c>
      <c r="K3684">
        <f>Table1[[#This Row],[Quantity]]*Table1[[#This Row],[Unit_Price]]</f>
        <v>5046</v>
      </c>
      <c r="L3684">
        <f>Table1[[#This Row],[Quantity]]*Table1[[#This Row],[Cost]]</f>
        <v>3532.2</v>
      </c>
      <c r="M3684">
        <f>Table1[[#This Row],[Sales]]-Table1[[#This Row],[Total_Cost]]</f>
        <v>1513.8000000000002</v>
      </c>
      <c r="N3684" s="1">
        <f>Table1[[#This Row],[Profit]]/Table1[[#This Row],[Sales]]</f>
        <v>0.30000000000000004</v>
      </c>
      <c r="O3684" t="str">
        <f>TEXT(Table1[[#This Row],[Order_Date]],"mmmm")</f>
        <v>September</v>
      </c>
      <c r="P3684">
        <f>YEAR(Table1[[#This Row],[Order_Date]])</f>
        <v>2024</v>
      </c>
      <c r="Q3684" t="str">
        <f>"Q"&amp;ROUNDUP(MONTH(Table1[[#This Row],[Order_Date]])/3,0)</f>
        <v>Q3</v>
      </c>
    </row>
    <row r="3685" spans="1:17" x14ac:dyDescent="0.25">
      <c r="A3685" t="s">
        <v>5490</v>
      </c>
      <c r="B3685" t="s">
        <v>1476</v>
      </c>
      <c r="C3685" t="s">
        <v>2595</v>
      </c>
      <c r="D3685" t="s">
        <v>471</v>
      </c>
      <c r="E3685" t="str">
        <f>_xlfn.XLOOKUP(Table1[[#This Row],[Product_ID]],[1]!Table1[Product_ID],[1]!Table1[Product_Name])</f>
        <v>Sports Product 66</v>
      </c>
      <c r="F3685" t="str">
        <f>_xlfn.XLOOKUP(Table1[[#This Row],[Product_ID]],[1]!Table1[Product_ID],[1]!Table1[Category])</f>
        <v>Sports</v>
      </c>
      <c r="G3685">
        <f>_xlfn.XLOOKUP(Table1[[#This Row],[Product_ID]],[1]!Table1[Product_ID],[1]!Table1[Unit_Price])</f>
        <v>4711</v>
      </c>
      <c r="H3685">
        <f>_xlfn.XLOOKUP(Table1[[#This Row],[Product_ID]],[1]!Table1[Product_ID],[1]!Table1[Cost])</f>
        <v>2826.6</v>
      </c>
      <c r="I3685">
        <v>4</v>
      </c>
      <c r="J3685">
        <v>0</v>
      </c>
      <c r="K3685">
        <f>Table1[[#This Row],[Quantity]]*Table1[[#This Row],[Unit_Price]]</f>
        <v>18844</v>
      </c>
      <c r="L3685">
        <f>Table1[[#This Row],[Quantity]]*Table1[[#This Row],[Cost]]</f>
        <v>11306.4</v>
      </c>
      <c r="M3685">
        <f>Table1[[#This Row],[Sales]]-Table1[[#This Row],[Total_Cost]]</f>
        <v>7537.6</v>
      </c>
      <c r="N3685" s="1">
        <f>Table1[[#This Row],[Profit]]/Table1[[#This Row],[Sales]]</f>
        <v>0.4</v>
      </c>
      <c r="O3685" t="str">
        <f>TEXT(Table1[[#This Row],[Order_Date]],"mmmm")</f>
        <v>January</v>
      </c>
      <c r="P3685">
        <f>YEAR(Table1[[#This Row],[Order_Date]])</f>
        <v>2024</v>
      </c>
      <c r="Q3685" t="str">
        <f>"Q"&amp;ROUNDUP(MONTH(Table1[[#This Row],[Order_Date]])/3,0)</f>
        <v>Q1</v>
      </c>
    </row>
    <row r="3686" spans="1:17" x14ac:dyDescent="0.25">
      <c r="A3686" t="s">
        <v>5491</v>
      </c>
      <c r="B3686" t="s">
        <v>1687</v>
      </c>
      <c r="C3686" t="s">
        <v>4076</v>
      </c>
      <c r="D3686" t="s">
        <v>127</v>
      </c>
      <c r="E3686" t="str">
        <f>_xlfn.XLOOKUP(Table1[[#This Row],[Product_ID]],[1]!Table1[Product_ID],[1]!Table1[Product_Name])</f>
        <v>Sports Product 75</v>
      </c>
      <c r="F3686" t="str">
        <f>_xlfn.XLOOKUP(Table1[[#This Row],[Product_ID]],[1]!Table1[Product_ID],[1]!Table1[Category])</f>
        <v>Sports</v>
      </c>
      <c r="G3686">
        <f>_xlfn.XLOOKUP(Table1[[#This Row],[Product_ID]],[1]!Table1[Product_ID],[1]!Table1[Unit_Price])</f>
        <v>5435</v>
      </c>
      <c r="H3686">
        <f>_xlfn.XLOOKUP(Table1[[#This Row],[Product_ID]],[1]!Table1[Product_ID],[1]!Table1[Cost])</f>
        <v>3804.5</v>
      </c>
      <c r="I3686">
        <v>1</v>
      </c>
      <c r="J3686">
        <v>0</v>
      </c>
      <c r="K3686">
        <f>Table1[[#This Row],[Quantity]]*Table1[[#This Row],[Unit_Price]]</f>
        <v>5435</v>
      </c>
      <c r="L3686">
        <f>Table1[[#This Row],[Quantity]]*Table1[[#This Row],[Cost]]</f>
        <v>3804.5</v>
      </c>
      <c r="M3686">
        <f>Table1[[#This Row],[Sales]]-Table1[[#This Row],[Total_Cost]]</f>
        <v>1630.5</v>
      </c>
      <c r="N3686" s="1">
        <f>Table1[[#This Row],[Profit]]/Table1[[#This Row],[Sales]]</f>
        <v>0.3</v>
      </c>
      <c r="O3686" t="str">
        <f>TEXT(Table1[[#This Row],[Order_Date]],"mmmm")</f>
        <v>February</v>
      </c>
      <c r="P3686">
        <f>YEAR(Table1[[#This Row],[Order_Date]])</f>
        <v>2024</v>
      </c>
      <c r="Q3686" t="str">
        <f>"Q"&amp;ROUNDUP(MONTH(Table1[[#This Row],[Order_Date]])/3,0)</f>
        <v>Q1</v>
      </c>
    </row>
    <row r="3687" spans="1:17" x14ac:dyDescent="0.25">
      <c r="A3687" t="s">
        <v>5492</v>
      </c>
      <c r="B3687" t="s">
        <v>486</v>
      </c>
      <c r="C3687" t="s">
        <v>3416</v>
      </c>
      <c r="D3687" t="s">
        <v>270</v>
      </c>
      <c r="E3687" t="str">
        <f>_xlfn.XLOOKUP(Table1[[#This Row],[Product_ID]],[1]!Table1[Product_ID],[1]!Table1[Product_Name])</f>
        <v>Clothing Product 47</v>
      </c>
      <c r="F3687" t="str">
        <f>_xlfn.XLOOKUP(Table1[[#This Row],[Product_ID]],[1]!Table1[Product_ID],[1]!Table1[Category])</f>
        <v>Clothing</v>
      </c>
      <c r="G3687">
        <f>_xlfn.XLOOKUP(Table1[[#This Row],[Product_ID]],[1]!Table1[Product_ID],[1]!Table1[Unit_Price])</f>
        <v>3146</v>
      </c>
      <c r="H3687">
        <f>_xlfn.XLOOKUP(Table1[[#This Row],[Product_ID]],[1]!Table1[Product_ID],[1]!Table1[Cost])</f>
        <v>1573</v>
      </c>
      <c r="I3687">
        <v>2</v>
      </c>
      <c r="J3687">
        <v>0</v>
      </c>
      <c r="K3687">
        <f>Table1[[#This Row],[Quantity]]*Table1[[#This Row],[Unit_Price]]</f>
        <v>6292</v>
      </c>
      <c r="L3687">
        <f>Table1[[#This Row],[Quantity]]*Table1[[#This Row],[Cost]]</f>
        <v>3146</v>
      </c>
      <c r="M3687">
        <f>Table1[[#This Row],[Sales]]-Table1[[#This Row],[Total_Cost]]</f>
        <v>3146</v>
      </c>
      <c r="N3687" s="1">
        <f>Table1[[#This Row],[Profit]]/Table1[[#This Row],[Sales]]</f>
        <v>0.5</v>
      </c>
      <c r="O3687" t="str">
        <f>TEXT(Table1[[#This Row],[Order_Date]],"mmmm")</f>
        <v>September</v>
      </c>
      <c r="P3687">
        <f>YEAR(Table1[[#This Row],[Order_Date]])</f>
        <v>2024</v>
      </c>
      <c r="Q3687" t="str">
        <f>"Q"&amp;ROUNDUP(MONTH(Table1[[#This Row],[Order_Date]])/3,0)</f>
        <v>Q3</v>
      </c>
    </row>
    <row r="3688" spans="1:17" x14ac:dyDescent="0.25">
      <c r="A3688" t="s">
        <v>5493</v>
      </c>
      <c r="B3688" t="s">
        <v>449</v>
      </c>
      <c r="C3688" t="s">
        <v>651</v>
      </c>
      <c r="D3688" t="s">
        <v>855</v>
      </c>
      <c r="E3688" t="str">
        <f>_xlfn.XLOOKUP(Table1[[#This Row],[Product_ID]],[1]!Table1[Product_ID],[1]!Table1[Product_Name])</f>
        <v>Sports Product 62</v>
      </c>
      <c r="F3688" t="str">
        <f>_xlfn.XLOOKUP(Table1[[#This Row],[Product_ID]],[1]!Table1[Product_ID],[1]!Table1[Category])</f>
        <v>Sports</v>
      </c>
      <c r="G3688">
        <f>_xlfn.XLOOKUP(Table1[[#This Row],[Product_ID]],[1]!Table1[Product_ID],[1]!Table1[Unit_Price])</f>
        <v>2777</v>
      </c>
      <c r="H3688">
        <f>_xlfn.XLOOKUP(Table1[[#This Row],[Product_ID]],[1]!Table1[Product_ID],[1]!Table1[Cost])</f>
        <v>1943.9</v>
      </c>
      <c r="I3688">
        <v>1</v>
      </c>
      <c r="J3688">
        <v>10</v>
      </c>
      <c r="K3688">
        <f>Table1[[#This Row],[Quantity]]*Table1[[#This Row],[Unit_Price]]</f>
        <v>2777</v>
      </c>
      <c r="L3688">
        <f>Table1[[#This Row],[Quantity]]*Table1[[#This Row],[Cost]]</f>
        <v>1943.9</v>
      </c>
      <c r="M3688">
        <f>Table1[[#This Row],[Sales]]-Table1[[#This Row],[Total_Cost]]</f>
        <v>833.09999999999991</v>
      </c>
      <c r="N3688" s="1">
        <f>Table1[[#This Row],[Profit]]/Table1[[#This Row],[Sales]]</f>
        <v>0.3</v>
      </c>
      <c r="O3688" t="str">
        <f>TEXT(Table1[[#This Row],[Order_Date]],"mmmm")</f>
        <v>December</v>
      </c>
      <c r="P3688">
        <f>YEAR(Table1[[#This Row],[Order_Date]])</f>
        <v>2025</v>
      </c>
      <c r="Q3688" t="str">
        <f>"Q"&amp;ROUNDUP(MONTH(Table1[[#This Row],[Order_Date]])/3,0)</f>
        <v>Q4</v>
      </c>
    </row>
    <row r="3689" spans="1:17" x14ac:dyDescent="0.25">
      <c r="A3689" t="s">
        <v>5494</v>
      </c>
      <c r="B3689" t="s">
        <v>733</v>
      </c>
      <c r="C3689" t="s">
        <v>2303</v>
      </c>
      <c r="D3689" t="s">
        <v>104</v>
      </c>
      <c r="E3689" t="str">
        <f>_xlfn.XLOOKUP(Table1[[#This Row],[Product_ID]],[1]!Table1[Product_ID],[1]!Table1[Product_Name])</f>
        <v>Electronics Product 72</v>
      </c>
      <c r="F3689" t="str">
        <f>_xlfn.XLOOKUP(Table1[[#This Row],[Product_ID]],[1]!Table1[Product_ID],[1]!Table1[Category])</f>
        <v>Electronics</v>
      </c>
      <c r="G3689">
        <f>_xlfn.XLOOKUP(Table1[[#This Row],[Product_ID]],[1]!Table1[Product_ID],[1]!Table1[Unit_Price])</f>
        <v>27555</v>
      </c>
      <c r="H3689">
        <f>_xlfn.XLOOKUP(Table1[[#This Row],[Product_ID]],[1]!Table1[Product_ID],[1]!Table1[Cost])</f>
        <v>19288.5</v>
      </c>
      <c r="I3689">
        <v>5</v>
      </c>
      <c r="J3689">
        <v>20</v>
      </c>
      <c r="K3689">
        <f>Table1[[#This Row],[Quantity]]*Table1[[#This Row],[Unit_Price]]</f>
        <v>137775</v>
      </c>
      <c r="L3689">
        <f>Table1[[#This Row],[Quantity]]*Table1[[#This Row],[Cost]]</f>
        <v>96442.5</v>
      </c>
      <c r="M3689">
        <f>Table1[[#This Row],[Sales]]-Table1[[#This Row],[Total_Cost]]</f>
        <v>41332.5</v>
      </c>
      <c r="N3689" s="1">
        <f>Table1[[#This Row],[Profit]]/Table1[[#This Row],[Sales]]</f>
        <v>0.3</v>
      </c>
      <c r="O3689" t="str">
        <f>TEXT(Table1[[#This Row],[Order_Date]],"mmmm")</f>
        <v>July</v>
      </c>
      <c r="P3689">
        <f>YEAR(Table1[[#This Row],[Order_Date]])</f>
        <v>2025</v>
      </c>
      <c r="Q3689" t="str">
        <f>"Q"&amp;ROUNDUP(MONTH(Table1[[#This Row],[Order_Date]])/3,0)</f>
        <v>Q3</v>
      </c>
    </row>
    <row r="3690" spans="1:17" x14ac:dyDescent="0.25">
      <c r="A3690" t="s">
        <v>5495</v>
      </c>
      <c r="B3690" t="s">
        <v>1127</v>
      </c>
      <c r="C3690" t="s">
        <v>3150</v>
      </c>
      <c r="D3690" t="s">
        <v>195</v>
      </c>
      <c r="E3690" t="str">
        <f>_xlfn.XLOOKUP(Table1[[#This Row],[Product_ID]],[1]!Table1[Product_ID],[1]!Table1[Product_Name])</f>
        <v>Electronics Product 57</v>
      </c>
      <c r="F3690" t="str">
        <f>_xlfn.XLOOKUP(Table1[[#This Row],[Product_ID]],[1]!Table1[Product_ID],[1]!Table1[Category])</f>
        <v>Electronics</v>
      </c>
      <c r="G3690">
        <f>_xlfn.XLOOKUP(Table1[[#This Row],[Product_ID]],[1]!Table1[Product_ID],[1]!Table1[Unit_Price])</f>
        <v>26846</v>
      </c>
      <c r="H3690">
        <f>_xlfn.XLOOKUP(Table1[[#This Row],[Product_ID]],[1]!Table1[Product_ID],[1]!Table1[Cost])</f>
        <v>16107.6</v>
      </c>
      <c r="I3690">
        <v>3</v>
      </c>
      <c r="J3690">
        <v>5</v>
      </c>
      <c r="K3690">
        <f>Table1[[#This Row],[Quantity]]*Table1[[#This Row],[Unit_Price]]</f>
        <v>80538</v>
      </c>
      <c r="L3690">
        <f>Table1[[#This Row],[Quantity]]*Table1[[#This Row],[Cost]]</f>
        <v>48322.8</v>
      </c>
      <c r="M3690">
        <f>Table1[[#This Row],[Sales]]-Table1[[#This Row],[Total_Cost]]</f>
        <v>32215.199999999997</v>
      </c>
      <c r="N3690" s="1">
        <f>Table1[[#This Row],[Profit]]/Table1[[#This Row],[Sales]]</f>
        <v>0.39999999999999997</v>
      </c>
      <c r="O3690" t="str">
        <f>TEXT(Table1[[#This Row],[Order_Date]],"mmmm")</f>
        <v>June</v>
      </c>
      <c r="P3690">
        <f>YEAR(Table1[[#This Row],[Order_Date]])</f>
        <v>2025</v>
      </c>
      <c r="Q3690" t="str">
        <f>"Q"&amp;ROUNDUP(MONTH(Table1[[#This Row],[Order_Date]])/3,0)</f>
        <v>Q2</v>
      </c>
    </row>
    <row r="3691" spans="1:17" x14ac:dyDescent="0.25">
      <c r="A3691" t="s">
        <v>5496</v>
      </c>
      <c r="B3691" t="s">
        <v>279</v>
      </c>
      <c r="C3691" t="s">
        <v>1026</v>
      </c>
      <c r="D3691" t="s">
        <v>381</v>
      </c>
      <c r="E3691" t="str">
        <f>_xlfn.XLOOKUP(Table1[[#This Row],[Product_ID]],[1]!Table1[Product_ID],[1]!Table1[Product_Name])</f>
        <v>Electronics Product 59</v>
      </c>
      <c r="F3691" t="str">
        <f>_xlfn.XLOOKUP(Table1[[#This Row],[Product_ID]],[1]!Table1[Product_ID],[1]!Table1[Category])</f>
        <v>Electronics</v>
      </c>
      <c r="G3691">
        <f>_xlfn.XLOOKUP(Table1[[#This Row],[Product_ID]],[1]!Table1[Product_ID],[1]!Table1[Unit_Price])</f>
        <v>39929</v>
      </c>
      <c r="H3691">
        <f>_xlfn.XLOOKUP(Table1[[#This Row],[Product_ID]],[1]!Table1[Product_ID],[1]!Table1[Cost])</f>
        <v>23957.4</v>
      </c>
      <c r="I3691">
        <v>1</v>
      </c>
      <c r="J3691">
        <v>20</v>
      </c>
      <c r="K3691">
        <f>Table1[[#This Row],[Quantity]]*Table1[[#This Row],[Unit_Price]]</f>
        <v>39929</v>
      </c>
      <c r="L3691">
        <f>Table1[[#This Row],[Quantity]]*Table1[[#This Row],[Cost]]</f>
        <v>23957.4</v>
      </c>
      <c r="M3691">
        <f>Table1[[#This Row],[Sales]]-Table1[[#This Row],[Total_Cost]]</f>
        <v>15971.599999999999</v>
      </c>
      <c r="N3691" s="1">
        <f>Table1[[#This Row],[Profit]]/Table1[[#This Row],[Sales]]</f>
        <v>0.39999999999999997</v>
      </c>
      <c r="O3691" t="str">
        <f>TEXT(Table1[[#This Row],[Order_Date]],"mmmm")</f>
        <v>February</v>
      </c>
      <c r="P3691">
        <f>YEAR(Table1[[#This Row],[Order_Date]])</f>
        <v>2024</v>
      </c>
      <c r="Q3691" t="str">
        <f>"Q"&amp;ROUNDUP(MONTH(Table1[[#This Row],[Order_Date]])/3,0)</f>
        <v>Q1</v>
      </c>
    </row>
    <row r="3692" spans="1:17" x14ac:dyDescent="0.25">
      <c r="A3692" t="s">
        <v>5497</v>
      </c>
      <c r="B3692" t="s">
        <v>383</v>
      </c>
      <c r="C3692" t="s">
        <v>2063</v>
      </c>
      <c r="D3692" t="s">
        <v>426</v>
      </c>
      <c r="E3692" t="str">
        <f>_xlfn.XLOOKUP(Table1[[#This Row],[Product_ID]],[1]!Table1[Product_ID],[1]!Table1[Product_Name])</f>
        <v>Clothing Product 95</v>
      </c>
      <c r="F3692" t="str">
        <f>_xlfn.XLOOKUP(Table1[[#This Row],[Product_ID]],[1]!Table1[Product_ID],[1]!Table1[Category])</f>
        <v>Clothing</v>
      </c>
      <c r="G3692">
        <f>_xlfn.XLOOKUP(Table1[[#This Row],[Product_ID]],[1]!Table1[Product_ID],[1]!Table1[Unit_Price])</f>
        <v>4520</v>
      </c>
      <c r="H3692">
        <f>_xlfn.XLOOKUP(Table1[[#This Row],[Product_ID]],[1]!Table1[Product_ID],[1]!Table1[Cost])</f>
        <v>3164</v>
      </c>
      <c r="I3692">
        <v>3</v>
      </c>
      <c r="J3692">
        <v>15</v>
      </c>
      <c r="K3692">
        <f>Table1[[#This Row],[Quantity]]*Table1[[#This Row],[Unit_Price]]</f>
        <v>13560</v>
      </c>
      <c r="L3692">
        <f>Table1[[#This Row],[Quantity]]*Table1[[#This Row],[Cost]]</f>
        <v>9492</v>
      </c>
      <c r="M3692">
        <f>Table1[[#This Row],[Sales]]-Table1[[#This Row],[Total_Cost]]</f>
        <v>4068</v>
      </c>
      <c r="N3692" s="1">
        <f>Table1[[#This Row],[Profit]]/Table1[[#This Row],[Sales]]</f>
        <v>0.3</v>
      </c>
      <c r="O3692" t="str">
        <f>TEXT(Table1[[#This Row],[Order_Date]],"mmmm")</f>
        <v>August</v>
      </c>
      <c r="P3692">
        <f>YEAR(Table1[[#This Row],[Order_Date]])</f>
        <v>2025</v>
      </c>
      <c r="Q3692" t="str">
        <f>"Q"&amp;ROUNDUP(MONTH(Table1[[#This Row],[Order_Date]])/3,0)</f>
        <v>Q3</v>
      </c>
    </row>
    <row r="3693" spans="1:17" x14ac:dyDescent="0.25">
      <c r="A3693" t="s">
        <v>5498</v>
      </c>
      <c r="B3693" t="s">
        <v>1571</v>
      </c>
      <c r="C3693" t="s">
        <v>2383</v>
      </c>
      <c r="D3693" t="s">
        <v>604</v>
      </c>
      <c r="E3693" t="str">
        <f>_xlfn.XLOOKUP(Table1[[#This Row],[Product_ID]],[1]!Table1[Product_ID],[1]!Table1[Product_Name])</f>
        <v>Home &amp; Kitchen Product 39</v>
      </c>
      <c r="F3693" t="str">
        <f>_xlfn.XLOOKUP(Table1[[#This Row],[Product_ID]],[1]!Table1[Product_ID],[1]!Table1[Category])</f>
        <v>Home &amp; Kitchen</v>
      </c>
      <c r="G3693">
        <f>_xlfn.XLOOKUP(Table1[[#This Row],[Product_ID]],[1]!Table1[Product_ID],[1]!Table1[Unit_Price])</f>
        <v>9543</v>
      </c>
      <c r="H3693">
        <f>_xlfn.XLOOKUP(Table1[[#This Row],[Product_ID]],[1]!Table1[Product_ID],[1]!Table1[Cost])</f>
        <v>4771.5</v>
      </c>
      <c r="I3693">
        <v>1</v>
      </c>
      <c r="J3693">
        <v>0</v>
      </c>
      <c r="K3693">
        <f>Table1[[#This Row],[Quantity]]*Table1[[#This Row],[Unit_Price]]</f>
        <v>9543</v>
      </c>
      <c r="L3693">
        <f>Table1[[#This Row],[Quantity]]*Table1[[#This Row],[Cost]]</f>
        <v>4771.5</v>
      </c>
      <c r="M3693">
        <f>Table1[[#This Row],[Sales]]-Table1[[#This Row],[Total_Cost]]</f>
        <v>4771.5</v>
      </c>
      <c r="N3693" s="1">
        <f>Table1[[#This Row],[Profit]]/Table1[[#This Row],[Sales]]</f>
        <v>0.5</v>
      </c>
      <c r="O3693" t="str">
        <f>TEXT(Table1[[#This Row],[Order_Date]],"mmmm")</f>
        <v>March</v>
      </c>
      <c r="P3693">
        <f>YEAR(Table1[[#This Row],[Order_Date]])</f>
        <v>2024</v>
      </c>
      <c r="Q3693" t="str">
        <f>"Q"&amp;ROUNDUP(MONTH(Table1[[#This Row],[Order_Date]])/3,0)</f>
        <v>Q1</v>
      </c>
    </row>
    <row r="3694" spans="1:17" x14ac:dyDescent="0.25">
      <c r="A3694" t="s">
        <v>5499</v>
      </c>
      <c r="B3694" t="s">
        <v>39</v>
      </c>
      <c r="C3694" t="s">
        <v>3024</v>
      </c>
      <c r="D3694" t="s">
        <v>476</v>
      </c>
      <c r="E3694" t="str">
        <f>_xlfn.XLOOKUP(Table1[[#This Row],[Product_ID]],[1]!Table1[Product_ID],[1]!Table1[Product_Name])</f>
        <v>Electronics Product 22</v>
      </c>
      <c r="F3694" t="str">
        <f>_xlfn.XLOOKUP(Table1[[#This Row],[Product_ID]],[1]!Table1[Product_ID],[1]!Table1[Category])</f>
        <v>Electronics</v>
      </c>
      <c r="G3694">
        <f>_xlfn.XLOOKUP(Table1[[#This Row],[Product_ID]],[1]!Table1[Product_ID],[1]!Table1[Unit_Price])</f>
        <v>48755</v>
      </c>
      <c r="H3694">
        <f>_xlfn.XLOOKUP(Table1[[#This Row],[Product_ID]],[1]!Table1[Product_ID],[1]!Table1[Cost])</f>
        <v>29253</v>
      </c>
      <c r="I3694">
        <v>2</v>
      </c>
      <c r="J3694">
        <v>0</v>
      </c>
      <c r="K3694">
        <f>Table1[[#This Row],[Quantity]]*Table1[[#This Row],[Unit_Price]]</f>
        <v>97510</v>
      </c>
      <c r="L3694">
        <f>Table1[[#This Row],[Quantity]]*Table1[[#This Row],[Cost]]</f>
        <v>58506</v>
      </c>
      <c r="M3694">
        <f>Table1[[#This Row],[Sales]]-Table1[[#This Row],[Total_Cost]]</f>
        <v>39004</v>
      </c>
      <c r="N3694" s="1">
        <f>Table1[[#This Row],[Profit]]/Table1[[#This Row],[Sales]]</f>
        <v>0.4</v>
      </c>
      <c r="O3694" t="str">
        <f>TEXT(Table1[[#This Row],[Order_Date]],"mmmm")</f>
        <v>November</v>
      </c>
      <c r="P3694">
        <f>YEAR(Table1[[#This Row],[Order_Date]])</f>
        <v>2024</v>
      </c>
      <c r="Q3694" t="str">
        <f>"Q"&amp;ROUNDUP(MONTH(Table1[[#This Row],[Order_Date]])/3,0)</f>
        <v>Q4</v>
      </c>
    </row>
    <row r="3695" spans="1:17" x14ac:dyDescent="0.25">
      <c r="A3695" t="s">
        <v>5500</v>
      </c>
      <c r="B3695" t="s">
        <v>769</v>
      </c>
      <c r="C3695" t="s">
        <v>2944</v>
      </c>
      <c r="D3695" t="s">
        <v>17</v>
      </c>
      <c r="E3695" t="str">
        <f>_xlfn.XLOOKUP(Table1[[#This Row],[Product_ID]],[1]!Table1[Product_ID],[1]!Table1[Product_Name])</f>
        <v>Clothing Product 38</v>
      </c>
      <c r="F3695" t="str">
        <f>_xlfn.XLOOKUP(Table1[[#This Row],[Product_ID]],[1]!Table1[Product_ID],[1]!Table1[Category])</f>
        <v>Clothing</v>
      </c>
      <c r="G3695">
        <f>_xlfn.XLOOKUP(Table1[[#This Row],[Product_ID]],[1]!Table1[Product_ID],[1]!Table1[Unit_Price])</f>
        <v>413</v>
      </c>
      <c r="H3695">
        <f>_xlfn.XLOOKUP(Table1[[#This Row],[Product_ID]],[1]!Table1[Product_ID],[1]!Table1[Cost])</f>
        <v>247.8</v>
      </c>
      <c r="I3695">
        <v>4</v>
      </c>
      <c r="J3695">
        <v>20</v>
      </c>
      <c r="K3695">
        <f>Table1[[#This Row],[Quantity]]*Table1[[#This Row],[Unit_Price]]</f>
        <v>1652</v>
      </c>
      <c r="L3695">
        <f>Table1[[#This Row],[Quantity]]*Table1[[#This Row],[Cost]]</f>
        <v>991.2</v>
      </c>
      <c r="M3695">
        <f>Table1[[#This Row],[Sales]]-Table1[[#This Row],[Total_Cost]]</f>
        <v>660.8</v>
      </c>
      <c r="N3695" s="1">
        <f>Table1[[#This Row],[Profit]]/Table1[[#This Row],[Sales]]</f>
        <v>0.39999999999999997</v>
      </c>
      <c r="O3695" t="str">
        <f>TEXT(Table1[[#This Row],[Order_Date]],"mmmm")</f>
        <v>November</v>
      </c>
      <c r="P3695">
        <f>YEAR(Table1[[#This Row],[Order_Date]])</f>
        <v>2024</v>
      </c>
      <c r="Q3695" t="str">
        <f>"Q"&amp;ROUNDUP(MONTH(Table1[[#This Row],[Order_Date]])/3,0)</f>
        <v>Q4</v>
      </c>
    </row>
    <row r="3696" spans="1:17" x14ac:dyDescent="0.25">
      <c r="A3696" t="s">
        <v>5501</v>
      </c>
      <c r="B3696" t="s">
        <v>970</v>
      </c>
      <c r="C3696" t="s">
        <v>862</v>
      </c>
      <c r="D3696" t="s">
        <v>77</v>
      </c>
      <c r="E3696" t="str">
        <f>_xlfn.XLOOKUP(Table1[[#This Row],[Product_ID]],[1]!Table1[Product_ID],[1]!Table1[Product_Name])</f>
        <v>Sports Product 83</v>
      </c>
      <c r="F3696" t="str">
        <f>_xlfn.XLOOKUP(Table1[[#This Row],[Product_ID]],[1]!Table1[Product_ID],[1]!Table1[Category])</f>
        <v>Sports</v>
      </c>
      <c r="G3696">
        <f>_xlfn.XLOOKUP(Table1[[#This Row],[Product_ID]],[1]!Table1[Product_ID],[1]!Table1[Unit_Price])</f>
        <v>5842</v>
      </c>
      <c r="H3696">
        <f>_xlfn.XLOOKUP(Table1[[#This Row],[Product_ID]],[1]!Table1[Product_ID],[1]!Table1[Cost])</f>
        <v>3505.2</v>
      </c>
      <c r="I3696">
        <v>1</v>
      </c>
      <c r="J3696">
        <v>5</v>
      </c>
      <c r="K3696">
        <f>Table1[[#This Row],[Quantity]]*Table1[[#This Row],[Unit_Price]]</f>
        <v>5842</v>
      </c>
      <c r="L3696">
        <f>Table1[[#This Row],[Quantity]]*Table1[[#This Row],[Cost]]</f>
        <v>3505.2</v>
      </c>
      <c r="M3696">
        <f>Table1[[#This Row],[Sales]]-Table1[[#This Row],[Total_Cost]]</f>
        <v>2336.8000000000002</v>
      </c>
      <c r="N3696" s="1">
        <f>Table1[[#This Row],[Profit]]/Table1[[#This Row],[Sales]]</f>
        <v>0.4</v>
      </c>
      <c r="O3696" t="str">
        <f>TEXT(Table1[[#This Row],[Order_Date]],"mmmm")</f>
        <v>May</v>
      </c>
      <c r="P3696">
        <f>YEAR(Table1[[#This Row],[Order_Date]])</f>
        <v>2024</v>
      </c>
      <c r="Q3696" t="str">
        <f>"Q"&amp;ROUNDUP(MONTH(Table1[[#This Row],[Order_Date]])/3,0)</f>
        <v>Q2</v>
      </c>
    </row>
    <row r="3697" spans="1:17" x14ac:dyDescent="0.25">
      <c r="A3697" t="s">
        <v>5502</v>
      </c>
      <c r="B3697" t="s">
        <v>829</v>
      </c>
      <c r="C3697" t="s">
        <v>3024</v>
      </c>
      <c r="D3697" t="s">
        <v>146</v>
      </c>
      <c r="E3697" t="str">
        <f>_xlfn.XLOOKUP(Table1[[#This Row],[Product_ID]],[1]!Table1[Product_ID],[1]!Table1[Product_Name])</f>
        <v>Electronics Product 8</v>
      </c>
      <c r="F3697" t="str">
        <f>_xlfn.XLOOKUP(Table1[[#This Row],[Product_ID]],[1]!Table1[Product_ID],[1]!Table1[Category])</f>
        <v>Electronics</v>
      </c>
      <c r="G3697">
        <f>_xlfn.XLOOKUP(Table1[[#This Row],[Product_ID]],[1]!Table1[Product_ID],[1]!Table1[Unit_Price])</f>
        <v>41971</v>
      </c>
      <c r="H3697">
        <f>_xlfn.XLOOKUP(Table1[[#This Row],[Product_ID]],[1]!Table1[Product_ID],[1]!Table1[Cost])</f>
        <v>29379.7</v>
      </c>
      <c r="I3697">
        <v>3</v>
      </c>
      <c r="J3697">
        <v>15</v>
      </c>
      <c r="K3697">
        <f>Table1[[#This Row],[Quantity]]*Table1[[#This Row],[Unit_Price]]</f>
        <v>125913</v>
      </c>
      <c r="L3697">
        <f>Table1[[#This Row],[Quantity]]*Table1[[#This Row],[Cost]]</f>
        <v>88139.1</v>
      </c>
      <c r="M3697">
        <f>Table1[[#This Row],[Sales]]-Table1[[#This Row],[Total_Cost]]</f>
        <v>37773.899999999994</v>
      </c>
      <c r="N3697" s="1">
        <f>Table1[[#This Row],[Profit]]/Table1[[#This Row],[Sales]]</f>
        <v>0.29999999999999993</v>
      </c>
      <c r="O3697" t="str">
        <f>TEXT(Table1[[#This Row],[Order_Date]],"mmmm")</f>
        <v>April</v>
      </c>
      <c r="P3697">
        <f>YEAR(Table1[[#This Row],[Order_Date]])</f>
        <v>2025</v>
      </c>
      <c r="Q3697" t="str">
        <f>"Q"&amp;ROUNDUP(MONTH(Table1[[#This Row],[Order_Date]])/3,0)</f>
        <v>Q2</v>
      </c>
    </row>
    <row r="3698" spans="1:17" x14ac:dyDescent="0.25">
      <c r="A3698" t="s">
        <v>5503</v>
      </c>
      <c r="B3698" t="s">
        <v>345</v>
      </c>
      <c r="C3698" t="s">
        <v>1075</v>
      </c>
      <c r="D3698" t="s">
        <v>139</v>
      </c>
      <c r="E3698" t="str">
        <f>_xlfn.XLOOKUP(Table1[[#This Row],[Product_ID]],[1]!Table1[Product_ID],[1]!Table1[Product_Name])</f>
        <v>Clothing Product 53</v>
      </c>
      <c r="F3698" t="str">
        <f>_xlfn.XLOOKUP(Table1[[#This Row],[Product_ID]],[1]!Table1[Product_ID],[1]!Table1[Category])</f>
        <v>Clothing</v>
      </c>
      <c r="G3698">
        <f>_xlfn.XLOOKUP(Table1[[#This Row],[Product_ID]],[1]!Table1[Product_ID],[1]!Table1[Unit_Price])</f>
        <v>641</v>
      </c>
      <c r="H3698">
        <f>_xlfn.XLOOKUP(Table1[[#This Row],[Product_ID]],[1]!Table1[Product_ID],[1]!Table1[Cost])</f>
        <v>384.6</v>
      </c>
      <c r="I3698">
        <v>5</v>
      </c>
      <c r="J3698">
        <v>5</v>
      </c>
      <c r="K3698">
        <f>Table1[[#This Row],[Quantity]]*Table1[[#This Row],[Unit_Price]]</f>
        <v>3205</v>
      </c>
      <c r="L3698">
        <f>Table1[[#This Row],[Quantity]]*Table1[[#This Row],[Cost]]</f>
        <v>1923</v>
      </c>
      <c r="M3698">
        <f>Table1[[#This Row],[Sales]]-Table1[[#This Row],[Total_Cost]]</f>
        <v>1282</v>
      </c>
      <c r="N3698" s="1">
        <f>Table1[[#This Row],[Profit]]/Table1[[#This Row],[Sales]]</f>
        <v>0.4</v>
      </c>
      <c r="O3698" t="str">
        <f>TEXT(Table1[[#This Row],[Order_Date]],"mmmm")</f>
        <v>March</v>
      </c>
      <c r="P3698">
        <f>YEAR(Table1[[#This Row],[Order_Date]])</f>
        <v>2025</v>
      </c>
      <c r="Q3698" t="str">
        <f>"Q"&amp;ROUNDUP(MONTH(Table1[[#This Row],[Order_Date]])/3,0)</f>
        <v>Q1</v>
      </c>
    </row>
    <row r="3699" spans="1:17" x14ac:dyDescent="0.25">
      <c r="A3699" t="s">
        <v>5504</v>
      </c>
      <c r="B3699" t="s">
        <v>583</v>
      </c>
      <c r="C3699" t="s">
        <v>423</v>
      </c>
      <c r="D3699" t="s">
        <v>502</v>
      </c>
      <c r="E3699" t="str">
        <f>_xlfn.XLOOKUP(Table1[[#This Row],[Product_ID]],[1]!Table1[Product_ID],[1]!Table1[Product_Name])</f>
        <v>Beauty Product 42</v>
      </c>
      <c r="F3699" t="str">
        <f>_xlfn.XLOOKUP(Table1[[#This Row],[Product_ID]],[1]!Table1[Product_ID],[1]!Table1[Category])</f>
        <v>Beauty</v>
      </c>
      <c r="G3699">
        <f>_xlfn.XLOOKUP(Table1[[#This Row],[Product_ID]],[1]!Table1[Product_ID],[1]!Table1[Unit_Price])</f>
        <v>2758</v>
      </c>
      <c r="H3699">
        <f>_xlfn.XLOOKUP(Table1[[#This Row],[Product_ID]],[1]!Table1[Product_ID],[1]!Table1[Cost])</f>
        <v>1379</v>
      </c>
      <c r="I3699">
        <v>5</v>
      </c>
      <c r="J3699">
        <v>5</v>
      </c>
      <c r="K3699">
        <f>Table1[[#This Row],[Quantity]]*Table1[[#This Row],[Unit_Price]]</f>
        <v>13790</v>
      </c>
      <c r="L3699">
        <f>Table1[[#This Row],[Quantity]]*Table1[[#This Row],[Cost]]</f>
        <v>6895</v>
      </c>
      <c r="M3699">
        <f>Table1[[#This Row],[Sales]]-Table1[[#This Row],[Total_Cost]]</f>
        <v>6895</v>
      </c>
      <c r="N3699" s="1">
        <f>Table1[[#This Row],[Profit]]/Table1[[#This Row],[Sales]]</f>
        <v>0.5</v>
      </c>
      <c r="O3699" t="str">
        <f>TEXT(Table1[[#This Row],[Order_Date]],"mmmm")</f>
        <v>July</v>
      </c>
      <c r="P3699">
        <f>YEAR(Table1[[#This Row],[Order_Date]])</f>
        <v>2025</v>
      </c>
      <c r="Q3699" t="str">
        <f>"Q"&amp;ROUNDUP(MONTH(Table1[[#This Row],[Order_Date]])/3,0)</f>
        <v>Q3</v>
      </c>
    </row>
    <row r="3700" spans="1:17" x14ac:dyDescent="0.25">
      <c r="A3700" t="s">
        <v>5505</v>
      </c>
      <c r="B3700" t="s">
        <v>399</v>
      </c>
      <c r="C3700" t="s">
        <v>3534</v>
      </c>
      <c r="D3700" t="s">
        <v>822</v>
      </c>
      <c r="E3700" t="str">
        <f>_xlfn.XLOOKUP(Table1[[#This Row],[Product_ID]],[1]!Table1[Product_ID],[1]!Table1[Product_Name])</f>
        <v>Electronics Product 31</v>
      </c>
      <c r="F3700" t="str">
        <f>_xlfn.XLOOKUP(Table1[[#This Row],[Product_ID]],[1]!Table1[Product_ID],[1]!Table1[Category])</f>
        <v>Electronics</v>
      </c>
      <c r="G3700">
        <f>_xlfn.XLOOKUP(Table1[[#This Row],[Product_ID]],[1]!Table1[Product_ID],[1]!Table1[Unit_Price])</f>
        <v>34152</v>
      </c>
      <c r="H3700">
        <f>_xlfn.XLOOKUP(Table1[[#This Row],[Product_ID]],[1]!Table1[Product_ID],[1]!Table1[Cost])</f>
        <v>23906.400000000001</v>
      </c>
      <c r="I3700">
        <v>1</v>
      </c>
      <c r="J3700">
        <v>15</v>
      </c>
      <c r="K3700">
        <f>Table1[[#This Row],[Quantity]]*Table1[[#This Row],[Unit_Price]]</f>
        <v>34152</v>
      </c>
      <c r="L3700">
        <f>Table1[[#This Row],[Quantity]]*Table1[[#This Row],[Cost]]</f>
        <v>23906.400000000001</v>
      </c>
      <c r="M3700">
        <f>Table1[[#This Row],[Sales]]-Table1[[#This Row],[Total_Cost]]</f>
        <v>10245.599999999999</v>
      </c>
      <c r="N3700" s="1">
        <f>Table1[[#This Row],[Profit]]/Table1[[#This Row],[Sales]]</f>
        <v>0.29999999999999993</v>
      </c>
      <c r="O3700" t="str">
        <f>TEXT(Table1[[#This Row],[Order_Date]],"mmmm")</f>
        <v>January</v>
      </c>
      <c r="P3700">
        <f>YEAR(Table1[[#This Row],[Order_Date]])</f>
        <v>2024</v>
      </c>
      <c r="Q3700" t="str">
        <f>"Q"&amp;ROUNDUP(MONTH(Table1[[#This Row],[Order_Date]])/3,0)</f>
        <v>Q1</v>
      </c>
    </row>
    <row r="3701" spans="1:17" x14ac:dyDescent="0.25">
      <c r="A3701" t="s">
        <v>5506</v>
      </c>
      <c r="B3701" t="s">
        <v>1445</v>
      </c>
      <c r="C3701" t="s">
        <v>2565</v>
      </c>
      <c r="D3701" t="s">
        <v>385</v>
      </c>
      <c r="E3701" t="str">
        <f>_xlfn.XLOOKUP(Table1[[#This Row],[Product_ID]],[1]!Table1[Product_ID],[1]!Table1[Product_Name])</f>
        <v>Sports Product 54</v>
      </c>
      <c r="F3701" t="str">
        <f>_xlfn.XLOOKUP(Table1[[#This Row],[Product_ID]],[1]!Table1[Product_ID],[1]!Table1[Category])</f>
        <v>Sports</v>
      </c>
      <c r="G3701">
        <f>_xlfn.XLOOKUP(Table1[[#This Row],[Product_ID]],[1]!Table1[Product_ID],[1]!Table1[Unit_Price])</f>
        <v>611</v>
      </c>
      <c r="H3701">
        <f>_xlfn.XLOOKUP(Table1[[#This Row],[Product_ID]],[1]!Table1[Product_ID],[1]!Table1[Cost])</f>
        <v>427.7</v>
      </c>
      <c r="I3701">
        <v>2</v>
      </c>
      <c r="J3701">
        <v>10</v>
      </c>
      <c r="K3701">
        <f>Table1[[#This Row],[Quantity]]*Table1[[#This Row],[Unit_Price]]</f>
        <v>1222</v>
      </c>
      <c r="L3701">
        <f>Table1[[#This Row],[Quantity]]*Table1[[#This Row],[Cost]]</f>
        <v>855.4</v>
      </c>
      <c r="M3701">
        <f>Table1[[#This Row],[Sales]]-Table1[[#This Row],[Total_Cost]]</f>
        <v>366.6</v>
      </c>
      <c r="N3701" s="1">
        <f>Table1[[#This Row],[Profit]]/Table1[[#This Row],[Sales]]</f>
        <v>0.30000000000000004</v>
      </c>
      <c r="O3701" t="str">
        <f>TEXT(Table1[[#This Row],[Order_Date]],"mmmm")</f>
        <v>February</v>
      </c>
      <c r="P3701">
        <f>YEAR(Table1[[#This Row],[Order_Date]])</f>
        <v>2024</v>
      </c>
      <c r="Q3701" t="str">
        <f>"Q"&amp;ROUNDUP(MONTH(Table1[[#This Row],[Order_Date]])/3,0)</f>
        <v>Q1</v>
      </c>
    </row>
    <row r="3702" spans="1:17" x14ac:dyDescent="0.25">
      <c r="A3702" t="s">
        <v>5507</v>
      </c>
      <c r="B3702" t="s">
        <v>2232</v>
      </c>
      <c r="C3702" t="s">
        <v>475</v>
      </c>
      <c r="D3702" t="s">
        <v>373</v>
      </c>
      <c r="E3702" t="str">
        <f>_xlfn.XLOOKUP(Table1[[#This Row],[Product_ID]],[1]!Table1[Product_ID],[1]!Table1[Product_Name])</f>
        <v>Sports Product 26</v>
      </c>
      <c r="F3702" t="str">
        <f>_xlfn.XLOOKUP(Table1[[#This Row],[Product_ID]],[1]!Table1[Product_ID],[1]!Table1[Category])</f>
        <v>Sports</v>
      </c>
      <c r="G3702">
        <f>_xlfn.XLOOKUP(Table1[[#This Row],[Product_ID]],[1]!Table1[Product_ID],[1]!Table1[Unit_Price])</f>
        <v>4882</v>
      </c>
      <c r="H3702">
        <f>_xlfn.XLOOKUP(Table1[[#This Row],[Product_ID]],[1]!Table1[Product_ID],[1]!Table1[Cost])</f>
        <v>2929.2</v>
      </c>
      <c r="I3702">
        <v>3</v>
      </c>
      <c r="J3702">
        <v>20</v>
      </c>
      <c r="K3702">
        <f>Table1[[#This Row],[Quantity]]*Table1[[#This Row],[Unit_Price]]</f>
        <v>14646</v>
      </c>
      <c r="L3702">
        <f>Table1[[#This Row],[Quantity]]*Table1[[#This Row],[Cost]]</f>
        <v>8787.5999999999985</v>
      </c>
      <c r="M3702">
        <f>Table1[[#This Row],[Sales]]-Table1[[#This Row],[Total_Cost]]</f>
        <v>5858.4000000000015</v>
      </c>
      <c r="N3702" s="1">
        <f>Table1[[#This Row],[Profit]]/Table1[[#This Row],[Sales]]</f>
        <v>0.40000000000000008</v>
      </c>
      <c r="O3702" t="str">
        <f>TEXT(Table1[[#This Row],[Order_Date]],"mmmm")</f>
        <v>February</v>
      </c>
      <c r="P3702">
        <f>YEAR(Table1[[#This Row],[Order_Date]])</f>
        <v>2024</v>
      </c>
      <c r="Q3702" t="str">
        <f>"Q"&amp;ROUNDUP(MONTH(Table1[[#This Row],[Order_Date]])/3,0)</f>
        <v>Q1</v>
      </c>
    </row>
    <row r="3703" spans="1:17" x14ac:dyDescent="0.25">
      <c r="A3703" t="s">
        <v>5508</v>
      </c>
      <c r="B3703" t="s">
        <v>1025</v>
      </c>
      <c r="C3703" t="s">
        <v>3336</v>
      </c>
      <c r="D3703" t="s">
        <v>230</v>
      </c>
      <c r="E3703" t="str">
        <f>_xlfn.XLOOKUP(Table1[[#This Row],[Product_ID]],[1]!Table1[Product_ID],[1]!Table1[Product_Name])</f>
        <v>Beauty Product 16</v>
      </c>
      <c r="F3703" t="str">
        <f>_xlfn.XLOOKUP(Table1[[#This Row],[Product_ID]],[1]!Table1[Product_ID],[1]!Table1[Category])</f>
        <v>Beauty</v>
      </c>
      <c r="G3703">
        <f>_xlfn.XLOOKUP(Table1[[#This Row],[Product_ID]],[1]!Table1[Product_ID],[1]!Table1[Unit_Price])</f>
        <v>1591</v>
      </c>
      <c r="H3703">
        <f>_xlfn.XLOOKUP(Table1[[#This Row],[Product_ID]],[1]!Table1[Product_ID],[1]!Table1[Cost])</f>
        <v>1113.7</v>
      </c>
      <c r="I3703">
        <v>3</v>
      </c>
      <c r="J3703">
        <v>15</v>
      </c>
      <c r="K3703">
        <f>Table1[[#This Row],[Quantity]]*Table1[[#This Row],[Unit_Price]]</f>
        <v>4773</v>
      </c>
      <c r="L3703">
        <f>Table1[[#This Row],[Quantity]]*Table1[[#This Row],[Cost]]</f>
        <v>3341.1000000000004</v>
      </c>
      <c r="M3703">
        <f>Table1[[#This Row],[Sales]]-Table1[[#This Row],[Total_Cost]]</f>
        <v>1431.8999999999996</v>
      </c>
      <c r="N3703" s="1">
        <f>Table1[[#This Row],[Profit]]/Table1[[#This Row],[Sales]]</f>
        <v>0.29999999999999993</v>
      </c>
      <c r="O3703" t="str">
        <f>TEXT(Table1[[#This Row],[Order_Date]],"mmmm")</f>
        <v>July</v>
      </c>
      <c r="P3703">
        <f>YEAR(Table1[[#This Row],[Order_Date]])</f>
        <v>2025</v>
      </c>
      <c r="Q3703" t="str">
        <f>"Q"&amp;ROUNDUP(MONTH(Table1[[#This Row],[Order_Date]])/3,0)</f>
        <v>Q3</v>
      </c>
    </row>
    <row r="3704" spans="1:17" x14ac:dyDescent="0.25">
      <c r="A3704" t="s">
        <v>5509</v>
      </c>
      <c r="B3704" t="s">
        <v>1576</v>
      </c>
      <c r="C3704" t="s">
        <v>902</v>
      </c>
      <c r="D3704" t="s">
        <v>29</v>
      </c>
      <c r="E3704" t="str">
        <f>_xlfn.XLOOKUP(Table1[[#This Row],[Product_ID]],[1]!Table1[Product_ID],[1]!Table1[Product_Name])</f>
        <v>Beauty Product 18</v>
      </c>
      <c r="F3704" t="str">
        <f>_xlfn.XLOOKUP(Table1[[#This Row],[Product_ID]],[1]!Table1[Product_ID],[1]!Table1[Category])</f>
        <v>Beauty</v>
      </c>
      <c r="G3704">
        <f>_xlfn.XLOOKUP(Table1[[#This Row],[Product_ID]],[1]!Table1[Product_ID],[1]!Table1[Unit_Price])</f>
        <v>3985</v>
      </c>
      <c r="H3704">
        <f>_xlfn.XLOOKUP(Table1[[#This Row],[Product_ID]],[1]!Table1[Product_ID],[1]!Table1[Cost])</f>
        <v>2789.5</v>
      </c>
      <c r="I3704">
        <v>1</v>
      </c>
      <c r="J3704">
        <v>0</v>
      </c>
      <c r="K3704">
        <f>Table1[[#This Row],[Quantity]]*Table1[[#This Row],[Unit_Price]]</f>
        <v>3985</v>
      </c>
      <c r="L3704">
        <f>Table1[[#This Row],[Quantity]]*Table1[[#This Row],[Cost]]</f>
        <v>2789.5</v>
      </c>
      <c r="M3704">
        <f>Table1[[#This Row],[Sales]]-Table1[[#This Row],[Total_Cost]]</f>
        <v>1195.5</v>
      </c>
      <c r="N3704" s="1">
        <f>Table1[[#This Row],[Profit]]/Table1[[#This Row],[Sales]]</f>
        <v>0.3</v>
      </c>
      <c r="O3704" t="str">
        <f>TEXT(Table1[[#This Row],[Order_Date]],"mmmm")</f>
        <v>March</v>
      </c>
      <c r="P3704">
        <f>YEAR(Table1[[#This Row],[Order_Date]])</f>
        <v>2025</v>
      </c>
      <c r="Q3704" t="str">
        <f>"Q"&amp;ROUNDUP(MONTH(Table1[[#This Row],[Order_Date]])/3,0)</f>
        <v>Q1</v>
      </c>
    </row>
    <row r="3705" spans="1:17" x14ac:dyDescent="0.25">
      <c r="A3705" t="s">
        <v>5510</v>
      </c>
      <c r="B3705" t="s">
        <v>1898</v>
      </c>
      <c r="C3705" t="s">
        <v>219</v>
      </c>
      <c r="D3705" t="s">
        <v>13</v>
      </c>
      <c r="E3705" t="str">
        <f>_xlfn.XLOOKUP(Table1[[#This Row],[Product_ID]],[1]!Table1[Product_ID],[1]!Table1[Product_Name])</f>
        <v>Beauty Product 1</v>
      </c>
      <c r="F3705" t="str">
        <f>_xlfn.XLOOKUP(Table1[[#This Row],[Product_ID]],[1]!Table1[Product_ID],[1]!Table1[Category])</f>
        <v>Beauty</v>
      </c>
      <c r="G3705">
        <f>_xlfn.XLOOKUP(Table1[[#This Row],[Product_ID]],[1]!Table1[Product_ID],[1]!Table1[Unit_Price])</f>
        <v>1891</v>
      </c>
      <c r="H3705">
        <f>_xlfn.XLOOKUP(Table1[[#This Row],[Product_ID]],[1]!Table1[Product_ID],[1]!Table1[Cost])</f>
        <v>945.5</v>
      </c>
      <c r="I3705">
        <v>1</v>
      </c>
      <c r="J3705">
        <v>10</v>
      </c>
      <c r="K3705">
        <f>Table1[[#This Row],[Quantity]]*Table1[[#This Row],[Unit_Price]]</f>
        <v>1891</v>
      </c>
      <c r="L3705">
        <f>Table1[[#This Row],[Quantity]]*Table1[[#This Row],[Cost]]</f>
        <v>945.5</v>
      </c>
      <c r="M3705">
        <f>Table1[[#This Row],[Sales]]-Table1[[#This Row],[Total_Cost]]</f>
        <v>945.5</v>
      </c>
      <c r="N3705" s="1">
        <f>Table1[[#This Row],[Profit]]/Table1[[#This Row],[Sales]]</f>
        <v>0.5</v>
      </c>
      <c r="O3705" t="str">
        <f>TEXT(Table1[[#This Row],[Order_Date]],"mmmm")</f>
        <v>February</v>
      </c>
      <c r="P3705">
        <f>YEAR(Table1[[#This Row],[Order_Date]])</f>
        <v>2025</v>
      </c>
      <c r="Q3705" t="str">
        <f>"Q"&amp;ROUNDUP(MONTH(Table1[[#This Row],[Order_Date]])/3,0)</f>
        <v>Q1</v>
      </c>
    </row>
    <row r="3706" spans="1:17" x14ac:dyDescent="0.25">
      <c r="A3706" t="s">
        <v>5511</v>
      </c>
      <c r="B3706" t="s">
        <v>342</v>
      </c>
      <c r="C3706" t="s">
        <v>423</v>
      </c>
      <c r="D3706" t="s">
        <v>25</v>
      </c>
      <c r="E3706" t="str">
        <f>_xlfn.XLOOKUP(Table1[[#This Row],[Product_ID]],[1]!Table1[Product_ID],[1]!Table1[Product_Name])</f>
        <v>Sports Product 7</v>
      </c>
      <c r="F3706" t="str">
        <f>_xlfn.XLOOKUP(Table1[[#This Row],[Product_ID]],[1]!Table1[Product_ID],[1]!Table1[Category])</f>
        <v>Sports</v>
      </c>
      <c r="G3706">
        <f>_xlfn.XLOOKUP(Table1[[#This Row],[Product_ID]],[1]!Table1[Product_ID],[1]!Table1[Unit_Price])</f>
        <v>5469</v>
      </c>
      <c r="H3706">
        <f>_xlfn.XLOOKUP(Table1[[#This Row],[Product_ID]],[1]!Table1[Product_ID],[1]!Table1[Cost])</f>
        <v>3281.4</v>
      </c>
      <c r="I3706">
        <v>4</v>
      </c>
      <c r="J3706">
        <v>0</v>
      </c>
      <c r="K3706">
        <f>Table1[[#This Row],[Quantity]]*Table1[[#This Row],[Unit_Price]]</f>
        <v>21876</v>
      </c>
      <c r="L3706">
        <f>Table1[[#This Row],[Quantity]]*Table1[[#This Row],[Cost]]</f>
        <v>13125.6</v>
      </c>
      <c r="M3706">
        <f>Table1[[#This Row],[Sales]]-Table1[[#This Row],[Total_Cost]]</f>
        <v>8750.4</v>
      </c>
      <c r="N3706" s="1">
        <f>Table1[[#This Row],[Profit]]/Table1[[#This Row],[Sales]]</f>
        <v>0.39999999999999997</v>
      </c>
      <c r="O3706" t="str">
        <f>TEXT(Table1[[#This Row],[Order_Date]],"mmmm")</f>
        <v>February</v>
      </c>
      <c r="P3706">
        <f>YEAR(Table1[[#This Row],[Order_Date]])</f>
        <v>2025</v>
      </c>
      <c r="Q3706" t="str">
        <f>"Q"&amp;ROUNDUP(MONTH(Table1[[#This Row],[Order_Date]])/3,0)</f>
        <v>Q1</v>
      </c>
    </row>
    <row r="3707" spans="1:17" x14ac:dyDescent="0.25">
      <c r="A3707" t="s">
        <v>5512</v>
      </c>
      <c r="B3707" t="s">
        <v>106</v>
      </c>
      <c r="C3707" t="s">
        <v>2380</v>
      </c>
      <c r="D3707" t="s">
        <v>49</v>
      </c>
      <c r="E3707" t="str">
        <f>_xlfn.XLOOKUP(Table1[[#This Row],[Product_ID]],[1]!Table1[Product_ID],[1]!Table1[Product_Name])</f>
        <v>Sports Product 65</v>
      </c>
      <c r="F3707" t="str">
        <f>_xlfn.XLOOKUP(Table1[[#This Row],[Product_ID]],[1]!Table1[Product_ID],[1]!Table1[Category])</f>
        <v>Sports</v>
      </c>
      <c r="G3707">
        <f>_xlfn.XLOOKUP(Table1[[#This Row],[Product_ID]],[1]!Table1[Product_ID],[1]!Table1[Unit_Price])</f>
        <v>4421</v>
      </c>
      <c r="H3707">
        <f>_xlfn.XLOOKUP(Table1[[#This Row],[Product_ID]],[1]!Table1[Product_ID],[1]!Table1[Cost])</f>
        <v>3094.7</v>
      </c>
      <c r="I3707">
        <v>3</v>
      </c>
      <c r="J3707">
        <v>0</v>
      </c>
      <c r="K3707">
        <f>Table1[[#This Row],[Quantity]]*Table1[[#This Row],[Unit_Price]]</f>
        <v>13263</v>
      </c>
      <c r="L3707">
        <f>Table1[[#This Row],[Quantity]]*Table1[[#This Row],[Cost]]</f>
        <v>9284.0999999999985</v>
      </c>
      <c r="M3707">
        <f>Table1[[#This Row],[Sales]]-Table1[[#This Row],[Total_Cost]]</f>
        <v>3978.9000000000015</v>
      </c>
      <c r="N3707" s="1">
        <f>Table1[[#This Row],[Profit]]/Table1[[#This Row],[Sales]]</f>
        <v>0.3000000000000001</v>
      </c>
      <c r="O3707" t="str">
        <f>TEXT(Table1[[#This Row],[Order_Date]],"mmmm")</f>
        <v>January</v>
      </c>
      <c r="P3707">
        <f>YEAR(Table1[[#This Row],[Order_Date]])</f>
        <v>2025</v>
      </c>
      <c r="Q3707" t="str">
        <f>"Q"&amp;ROUNDUP(MONTH(Table1[[#This Row],[Order_Date]])/3,0)</f>
        <v>Q1</v>
      </c>
    </row>
    <row r="3708" spans="1:17" x14ac:dyDescent="0.25">
      <c r="A3708" t="s">
        <v>5513</v>
      </c>
      <c r="B3708" t="s">
        <v>4006</v>
      </c>
      <c r="C3708" t="s">
        <v>1653</v>
      </c>
      <c r="D3708" t="s">
        <v>611</v>
      </c>
      <c r="E3708" t="str">
        <f>_xlfn.XLOOKUP(Table1[[#This Row],[Product_ID]],[1]!Table1[Product_ID],[1]!Table1[Product_Name])</f>
        <v>Clothing Product 21</v>
      </c>
      <c r="F3708" t="str">
        <f>_xlfn.XLOOKUP(Table1[[#This Row],[Product_ID]],[1]!Table1[Product_ID],[1]!Table1[Category])</f>
        <v>Clothing</v>
      </c>
      <c r="G3708">
        <f>_xlfn.XLOOKUP(Table1[[#This Row],[Product_ID]],[1]!Table1[Product_ID],[1]!Table1[Unit_Price])</f>
        <v>1236</v>
      </c>
      <c r="H3708">
        <f>_xlfn.XLOOKUP(Table1[[#This Row],[Product_ID]],[1]!Table1[Product_ID],[1]!Table1[Cost])</f>
        <v>865.2</v>
      </c>
      <c r="I3708">
        <v>5</v>
      </c>
      <c r="J3708">
        <v>20</v>
      </c>
      <c r="K3708">
        <f>Table1[[#This Row],[Quantity]]*Table1[[#This Row],[Unit_Price]]</f>
        <v>6180</v>
      </c>
      <c r="L3708">
        <f>Table1[[#This Row],[Quantity]]*Table1[[#This Row],[Cost]]</f>
        <v>4326</v>
      </c>
      <c r="M3708">
        <f>Table1[[#This Row],[Sales]]-Table1[[#This Row],[Total_Cost]]</f>
        <v>1854</v>
      </c>
      <c r="N3708" s="1">
        <f>Table1[[#This Row],[Profit]]/Table1[[#This Row],[Sales]]</f>
        <v>0.3</v>
      </c>
      <c r="O3708" t="str">
        <f>TEXT(Table1[[#This Row],[Order_Date]],"mmmm")</f>
        <v>September</v>
      </c>
      <c r="P3708">
        <f>YEAR(Table1[[#This Row],[Order_Date]])</f>
        <v>2025</v>
      </c>
      <c r="Q3708" t="str">
        <f>"Q"&amp;ROUNDUP(MONTH(Table1[[#This Row],[Order_Date]])/3,0)</f>
        <v>Q3</v>
      </c>
    </row>
    <row r="3709" spans="1:17" x14ac:dyDescent="0.25">
      <c r="A3709" t="s">
        <v>5514</v>
      </c>
      <c r="B3709" t="s">
        <v>1033</v>
      </c>
      <c r="C3709" t="s">
        <v>2325</v>
      </c>
      <c r="D3709" t="s">
        <v>842</v>
      </c>
      <c r="E3709" t="str">
        <f>_xlfn.XLOOKUP(Table1[[#This Row],[Product_ID]],[1]!Table1[Product_ID],[1]!Table1[Product_Name])</f>
        <v>Sports Product 35</v>
      </c>
      <c r="F3709" t="str">
        <f>_xlfn.XLOOKUP(Table1[[#This Row],[Product_ID]],[1]!Table1[Product_ID],[1]!Table1[Category])</f>
        <v>Sports</v>
      </c>
      <c r="G3709">
        <f>_xlfn.XLOOKUP(Table1[[#This Row],[Product_ID]],[1]!Table1[Product_ID],[1]!Table1[Unit_Price])</f>
        <v>3185</v>
      </c>
      <c r="H3709">
        <f>_xlfn.XLOOKUP(Table1[[#This Row],[Product_ID]],[1]!Table1[Product_ID],[1]!Table1[Cost])</f>
        <v>1592.5</v>
      </c>
      <c r="I3709">
        <v>3</v>
      </c>
      <c r="J3709">
        <v>10</v>
      </c>
      <c r="K3709">
        <f>Table1[[#This Row],[Quantity]]*Table1[[#This Row],[Unit_Price]]</f>
        <v>9555</v>
      </c>
      <c r="L3709">
        <f>Table1[[#This Row],[Quantity]]*Table1[[#This Row],[Cost]]</f>
        <v>4777.5</v>
      </c>
      <c r="M3709">
        <f>Table1[[#This Row],[Sales]]-Table1[[#This Row],[Total_Cost]]</f>
        <v>4777.5</v>
      </c>
      <c r="N3709" s="1">
        <f>Table1[[#This Row],[Profit]]/Table1[[#This Row],[Sales]]</f>
        <v>0.5</v>
      </c>
      <c r="O3709" t="str">
        <f>TEXT(Table1[[#This Row],[Order_Date]],"mmmm")</f>
        <v>June</v>
      </c>
      <c r="P3709">
        <f>YEAR(Table1[[#This Row],[Order_Date]])</f>
        <v>2024</v>
      </c>
      <c r="Q3709" t="str">
        <f>"Q"&amp;ROUNDUP(MONTH(Table1[[#This Row],[Order_Date]])/3,0)</f>
        <v>Q2</v>
      </c>
    </row>
    <row r="3710" spans="1:17" x14ac:dyDescent="0.25">
      <c r="A3710" t="s">
        <v>5515</v>
      </c>
      <c r="B3710" t="s">
        <v>1345</v>
      </c>
      <c r="C3710" t="s">
        <v>2276</v>
      </c>
      <c r="D3710" t="s">
        <v>131</v>
      </c>
      <c r="E3710" t="str">
        <f>_xlfn.XLOOKUP(Table1[[#This Row],[Product_ID]],[1]!Table1[Product_ID],[1]!Table1[Product_Name])</f>
        <v>Sports Product 50</v>
      </c>
      <c r="F3710" t="str">
        <f>_xlfn.XLOOKUP(Table1[[#This Row],[Product_ID]],[1]!Table1[Product_ID],[1]!Table1[Category])</f>
        <v>Sports</v>
      </c>
      <c r="G3710">
        <f>_xlfn.XLOOKUP(Table1[[#This Row],[Product_ID]],[1]!Table1[Product_ID],[1]!Table1[Unit_Price])</f>
        <v>10475</v>
      </c>
      <c r="H3710">
        <f>_xlfn.XLOOKUP(Table1[[#This Row],[Product_ID]],[1]!Table1[Product_ID],[1]!Table1[Cost])</f>
        <v>7332.5</v>
      </c>
      <c r="I3710">
        <v>4</v>
      </c>
      <c r="J3710">
        <v>15</v>
      </c>
      <c r="K3710">
        <f>Table1[[#This Row],[Quantity]]*Table1[[#This Row],[Unit_Price]]</f>
        <v>41900</v>
      </c>
      <c r="L3710">
        <f>Table1[[#This Row],[Quantity]]*Table1[[#This Row],[Cost]]</f>
        <v>29330</v>
      </c>
      <c r="M3710">
        <f>Table1[[#This Row],[Sales]]-Table1[[#This Row],[Total_Cost]]</f>
        <v>12570</v>
      </c>
      <c r="N3710" s="1">
        <f>Table1[[#This Row],[Profit]]/Table1[[#This Row],[Sales]]</f>
        <v>0.3</v>
      </c>
      <c r="O3710" t="str">
        <f>TEXT(Table1[[#This Row],[Order_Date]],"mmmm")</f>
        <v>October</v>
      </c>
      <c r="P3710">
        <f>YEAR(Table1[[#This Row],[Order_Date]])</f>
        <v>2025</v>
      </c>
      <c r="Q3710" t="str">
        <f>"Q"&amp;ROUNDUP(MONTH(Table1[[#This Row],[Order_Date]])/3,0)</f>
        <v>Q4</v>
      </c>
    </row>
    <row r="3711" spans="1:17" x14ac:dyDescent="0.25">
      <c r="A3711" t="s">
        <v>5516</v>
      </c>
      <c r="B3711" t="s">
        <v>1277</v>
      </c>
      <c r="C3711" t="s">
        <v>2390</v>
      </c>
      <c r="D3711" t="s">
        <v>327</v>
      </c>
      <c r="E3711" t="str">
        <f>_xlfn.XLOOKUP(Table1[[#This Row],[Product_ID]],[1]!Table1[Product_ID],[1]!Table1[Product_Name])</f>
        <v>Electronics Product 55</v>
      </c>
      <c r="F3711" t="str">
        <f>_xlfn.XLOOKUP(Table1[[#This Row],[Product_ID]],[1]!Table1[Product_ID],[1]!Table1[Category])</f>
        <v>Electronics</v>
      </c>
      <c r="G3711">
        <f>_xlfn.XLOOKUP(Table1[[#This Row],[Product_ID]],[1]!Table1[Product_ID],[1]!Table1[Unit_Price])</f>
        <v>6621</v>
      </c>
      <c r="H3711">
        <f>_xlfn.XLOOKUP(Table1[[#This Row],[Product_ID]],[1]!Table1[Product_ID],[1]!Table1[Cost])</f>
        <v>3972.6</v>
      </c>
      <c r="I3711">
        <v>4</v>
      </c>
      <c r="J3711">
        <v>20</v>
      </c>
      <c r="K3711">
        <f>Table1[[#This Row],[Quantity]]*Table1[[#This Row],[Unit_Price]]</f>
        <v>26484</v>
      </c>
      <c r="L3711">
        <f>Table1[[#This Row],[Quantity]]*Table1[[#This Row],[Cost]]</f>
        <v>15890.4</v>
      </c>
      <c r="M3711">
        <f>Table1[[#This Row],[Sales]]-Table1[[#This Row],[Total_Cost]]</f>
        <v>10593.6</v>
      </c>
      <c r="N3711" s="1">
        <f>Table1[[#This Row],[Profit]]/Table1[[#This Row],[Sales]]</f>
        <v>0.4</v>
      </c>
      <c r="O3711" t="str">
        <f>TEXT(Table1[[#This Row],[Order_Date]],"mmmm")</f>
        <v>November</v>
      </c>
      <c r="P3711">
        <f>YEAR(Table1[[#This Row],[Order_Date]])</f>
        <v>2024</v>
      </c>
      <c r="Q3711" t="str">
        <f>"Q"&amp;ROUNDUP(MONTH(Table1[[#This Row],[Order_Date]])/3,0)</f>
        <v>Q4</v>
      </c>
    </row>
    <row r="3712" spans="1:17" x14ac:dyDescent="0.25">
      <c r="A3712" t="s">
        <v>5517</v>
      </c>
      <c r="B3712" t="s">
        <v>724</v>
      </c>
      <c r="C3712" t="s">
        <v>403</v>
      </c>
      <c r="D3712" t="s">
        <v>96</v>
      </c>
      <c r="E3712" t="str">
        <f>_xlfn.XLOOKUP(Table1[[#This Row],[Product_ID]],[1]!Table1[Product_ID],[1]!Table1[Product_Name])</f>
        <v>Electronics Product 91</v>
      </c>
      <c r="F3712" t="str">
        <f>_xlfn.XLOOKUP(Table1[[#This Row],[Product_ID]],[1]!Table1[Product_ID],[1]!Table1[Category])</f>
        <v>Electronics</v>
      </c>
      <c r="G3712">
        <f>_xlfn.XLOOKUP(Table1[[#This Row],[Product_ID]],[1]!Table1[Product_ID],[1]!Table1[Unit_Price])</f>
        <v>45348</v>
      </c>
      <c r="H3712">
        <f>_xlfn.XLOOKUP(Table1[[#This Row],[Product_ID]],[1]!Table1[Product_ID],[1]!Table1[Cost])</f>
        <v>27208.799999999999</v>
      </c>
      <c r="I3712">
        <v>4</v>
      </c>
      <c r="J3712">
        <v>10</v>
      </c>
      <c r="K3712">
        <f>Table1[[#This Row],[Quantity]]*Table1[[#This Row],[Unit_Price]]</f>
        <v>181392</v>
      </c>
      <c r="L3712">
        <f>Table1[[#This Row],[Quantity]]*Table1[[#This Row],[Cost]]</f>
        <v>108835.2</v>
      </c>
      <c r="M3712">
        <f>Table1[[#This Row],[Sales]]-Table1[[#This Row],[Total_Cost]]</f>
        <v>72556.800000000003</v>
      </c>
      <c r="N3712" s="1">
        <f>Table1[[#This Row],[Profit]]/Table1[[#This Row],[Sales]]</f>
        <v>0.4</v>
      </c>
      <c r="O3712" t="str">
        <f>TEXT(Table1[[#This Row],[Order_Date]],"mmmm")</f>
        <v>October</v>
      </c>
      <c r="P3712">
        <f>YEAR(Table1[[#This Row],[Order_Date]])</f>
        <v>2024</v>
      </c>
      <c r="Q3712" t="str">
        <f>"Q"&amp;ROUNDUP(MONTH(Table1[[#This Row],[Order_Date]])/3,0)</f>
        <v>Q4</v>
      </c>
    </row>
    <row r="3713" spans="1:17" x14ac:dyDescent="0.25">
      <c r="A3713" t="s">
        <v>5518</v>
      </c>
      <c r="B3713" t="s">
        <v>2179</v>
      </c>
      <c r="C3713" t="s">
        <v>1202</v>
      </c>
      <c r="D3713" t="s">
        <v>502</v>
      </c>
      <c r="E3713" t="str">
        <f>_xlfn.XLOOKUP(Table1[[#This Row],[Product_ID]],[1]!Table1[Product_ID],[1]!Table1[Product_Name])</f>
        <v>Beauty Product 42</v>
      </c>
      <c r="F3713" t="str">
        <f>_xlfn.XLOOKUP(Table1[[#This Row],[Product_ID]],[1]!Table1[Product_ID],[1]!Table1[Category])</f>
        <v>Beauty</v>
      </c>
      <c r="G3713">
        <f>_xlfn.XLOOKUP(Table1[[#This Row],[Product_ID]],[1]!Table1[Product_ID],[1]!Table1[Unit_Price])</f>
        <v>2758</v>
      </c>
      <c r="H3713">
        <f>_xlfn.XLOOKUP(Table1[[#This Row],[Product_ID]],[1]!Table1[Product_ID],[1]!Table1[Cost])</f>
        <v>1379</v>
      </c>
      <c r="I3713">
        <v>5</v>
      </c>
      <c r="J3713">
        <v>0</v>
      </c>
      <c r="K3713">
        <f>Table1[[#This Row],[Quantity]]*Table1[[#This Row],[Unit_Price]]</f>
        <v>13790</v>
      </c>
      <c r="L3713">
        <f>Table1[[#This Row],[Quantity]]*Table1[[#This Row],[Cost]]</f>
        <v>6895</v>
      </c>
      <c r="M3713">
        <f>Table1[[#This Row],[Sales]]-Table1[[#This Row],[Total_Cost]]</f>
        <v>6895</v>
      </c>
      <c r="N3713" s="1">
        <f>Table1[[#This Row],[Profit]]/Table1[[#This Row],[Sales]]</f>
        <v>0.5</v>
      </c>
      <c r="O3713" t="str">
        <f>TEXT(Table1[[#This Row],[Order_Date]],"mmmm")</f>
        <v>July</v>
      </c>
      <c r="P3713">
        <f>YEAR(Table1[[#This Row],[Order_Date]])</f>
        <v>2024</v>
      </c>
      <c r="Q3713" t="str">
        <f>"Q"&amp;ROUNDUP(MONTH(Table1[[#This Row],[Order_Date]])/3,0)</f>
        <v>Q3</v>
      </c>
    </row>
    <row r="3714" spans="1:17" x14ac:dyDescent="0.25">
      <c r="A3714" t="s">
        <v>5519</v>
      </c>
      <c r="B3714" t="s">
        <v>290</v>
      </c>
      <c r="C3714" t="s">
        <v>760</v>
      </c>
      <c r="D3714" t="s">
        <v>13</v>
      </c>
      <c r="E3714" t="str">
        <f>_xlfn.XLOOKUP(Table1[[#This Row],[Product_ID]],[1]!Table1[Product_ID],[1]!Table1[Product_Name])</f>
        <v>Beauty Product 1</v>
      </c>
      <c r="F3714" t="str">
        <f>_xlfn.XLOOKUP(Table1[[#This Row],[Product_ID]],[1]!Table1[Product_ID],[1]!Table1[Category])</f>
        <v>Beauty</v>
      </c>
      <c r="G3714">
        <f>_xlfn.XLOOKUP(Table1[[#This Row],[Product_ID]],[1]!Table1[Product_ID],[1]!Table1[Unit_Price])</f>
        <v>1891</v>
      </c>
      <c r="H3714">
        <f>_xlfn.XLOOKUP(Table1[[#This Row],[Product_ID]],[1]!Table1[Product_ID],[1]!Table1[Cost])</f>
        <v>945.5</v>
      </c>
      <c r="I3714">
        <v>1</v>
      </c>
      <c r="J3714">
        <v>15</v>
      </c>
      <c r="K3714">
        <f>Table1[[#This Row],[Quantity]]*Table1[[#This Row],[Unit_Price]]</f>
        <v>1891</v>
      </c>
      <c r="L3714">
        <f>Table1[[#This Row],[Quantity]]*Table1[[#This Row],[Cost]]</f>
        <v>945.5</v>
      </c>
      <c r="M3714">
        <f>Table1[[#This Row],[Sales]]-Table1[[#This Row],[Total_Cost]]</f>
        <v>945.5</v>
      </c>
      <c r="N3714" s="1">
        <f>Table1[[#This Row],[Profit]]/Table1[[#This Row],[Sales]]</f>
        <v>0.5</v>
      </c>
      <c r="O3714" t="str">
        <f>TEXT(Table1[[#This Row],[Order_Date]],"mmmm")</f>
        <v>September</v>
      </c>
      <c r="P3714">
        <f>YEAR(Table1[[#This Row],[Order_Date]])</f>
        <v>2025</v>
      </c>
      <c r="Q3714" t="str">
        <f>"Q"&amp;ROUNDUP(MONTH(Table1[[#This Row],[Order_Date]])/3,0)</f>
        <v>Q3</v>
      </c>
    </row>
    <row r="3715" spans="1:17" x14ac:dyDescent="0.25">
      <c r="A3715" t="s">
        <v>5520</v>
      </c>
      <c r="B3715" t="s">
        <v>2747</v>
      </c>
      <c r="C3715" t="s">
        <v>645</v>
      </c>
      <c r="D3715" t="s">
        <v>1158</v>
      </c>
      <c r="E3715" t="str">
        <f>_xlfn.XLOOKUP(Table1[[#This Row],[Product_ID]],[1]!Table1[Product_ID],[1]!Table1[Product_Name])</f>
        <v>Electronics Product 33</v>
      </c>
      <c r="F3715" t="str">
        <f>_xlfn.XLOOKUP(Table1[[#This Row],[Product_ID]],[1]!Table1[Product_ID],[1]!Table1[Category])</f>
        <v>Electronics</v>
      </c>
      <c r="G3715">
        <f>_xlfn.XLOOKUP(Table1[[#This Row],[Product_ID]],[1]!Table1[Product_ID],[1]!Table1[Unit_Price])</f>
        <v>11428</v>
      </c>
      <c r="H3715">
        <f>_xlfn.XLOOKUP(Table1[[#This Row],[Product_ID]],[1]!Table1[Product_ID],[1]!Table1[Cost])</f>
        <v>6856.8</v>
      </c>
      <c r="I3715">
        <v>3</v>
      </c>
      <c r="J3715">
        <v>10</v>
      </c>
      <c r="K3715">
        <f>Table1[[#This Row],[Quantity]]*Table1[[#This Row],[Unit_Price]]</f>
        <v>34284</v>
      </c>
      <c r="L3715">
        <f>Table1[[#This Row],[Quantity]]*Table1[[#This Row],[Cost]]</f>
        <v>20570.400000000001</v>
      </c>
      <c r="M3715">
        <f>Table1[[#This Row],[Sales]]-Table1[[#This Row],[Total_Cost]]</f>
        <v>13713.599999999999</v>
      </c>
      <c r="N3715" s="1">
        <f>Table1[[#This Row],[Profit]]/Table1[[#This Row],[Sales]]</f>
        <v>0.39999999999999997</v>
      </c>
      <c r="O3715" t="str">
        <f>TEXT(Table1[[#This Row],[Order_Date]],"mmmm")</f>
        <v>May</v>
      </c>
      <c r="P3715">
        <f>YEAR(Table1[[#This Row],[Order_Date]])</f>
        <v>2024</v>
      </c>
      <c r="Q3715" t="str">
        <f>"Q"&amp;ROUNDUP(MONTH(Table1[[#This Row],[Order_Date]])/3,0)</f>
        <v>Q2</v>
      </c>
    </row>
    <row r="3716" spans="1:17" x14ac:dyDescent="0.25">
      <c r="A3716" t="s">
        <v>5521</v>
      </c>
      <c r="B3716" t="s">
        <v>1740</v>
      </c>
      <c r="C3716" t="s">
        <v>3654</v>
      </c>
      <c r="D3716" t="s">
        <v>29</v>
      </c>
      <c r="E3716" t="str">
        <f>_xlfn.XLOOKUP(Table1[[#This Row],[Product_ID]],[1]!Table1[Product_ID],[1]!Table1[Product_Name])</f>
        <v>Beauty Product 18</v>
      </c>
      <c r="F3716" t="str">
        <f>_xlfn.XLOOKUP(Table1[[#This Row],[Product_ID]],[1]!Table1[Product_ID],[1]!Table1[Category])</f>
        <v>Beauty</v>
      </c>
      <c r="G3716">
        <f>_xlfn.XLOOKUP(Table1[[#This Row],[Product_ID]],[1]!Table1[Product_ID],[1]!Table1[Unit_Price])</f>
        <v>3985</v>
      </c>
      <c r="H3716">
        <f>_xlfn.XLOOKUP(Table1[[#This Row],[Product_ID]],[1]!Table1[Product_ID],[1]!Table1[Cost])</f>
        <v>2789.5</v>
      </c>
      <c r="I3716">
        <v>2</v>
      </c>
      <c r="J3716">
        <v>15</v>
      </c>
      <c r="K3716">
        <f>Table1[[#This Row],[Quantity]]*Table1[[#This Row],[Unit_Price]]</f>
        <v>7970</v>
      </c>
      <c r="L3716">
        <f>Table1[[#This Row],[Quantity]]*Table1[[#This Row],[Cost]]</f>
        <v>5579</v>
      </c>
      <c r="M3716">
        <f>Table1[[#This Row],[Sales]]-Table1[[#This Row],[Total_Cost]]</f>
        <v>2391</v>
      </c>
      <c r="N3716" s="1">
        <f>Table1[[#This Row],[Profit]]/Table1[[#This Row],[Sales]]</f>
        <v>0.3</v>
      </c>
      <c r="O3716" t="str">
        <f>TEXT(Table1[[#This Row],[Order_Date]],"mmmm")</f>
        <v>May</v>
      </c>
      <c r="P3716">
        <f>YEAR(Table1[[#This Row],[Order_Date]])</f>
        <v>2024</v>
      </c>
      <c r="Q3716" t="str">
        <f>"Q"&amp;ROUNDUP(MONTH(Table1[[#This Row],[Order_Date]])/3,0)</f>
        <v>Q2</v>
      </c>
    </row>
    <row r="3717" spans="1:17" x14ac:dyDescent="0.25">
      <c r="A3717" t="s">
        <v>5522</v>
      </c>
      <c r="B3717" t="s">
        <v>159</v>
      </c>
      <c r="C3717" t="s">
        <v>519</v>
      </c>
      <c r="D3717" t="s">
        <v>146</v>
      </c>
      <c r="E3717" t="str">
        <f>_xlfn.XLOOKUP(Table1[[#This Row],[Product_ID]],[1]!Table1[Product_ID],[1]!Table1[Product_Name])</f>
        <v>Electronics Product 8</v>
      </c>
      <c r="F3717" t="str">
        <f>_xlfn.XLOOKUP(Table1[[#This Row],[Product_ID]],[1]!Table1[Product_ID],[1]!Table1[Category])</f>
        <v>Electronics</v>
      </c>
      <c r="G3717">
        <f>_xlfn.XLOOKUP(Table1[[#This Row],[Product_ID]],[1]!Table1[Product_ID],[1]!Table1[Unit_Price])</f>
        <v>41971</v>
      </c>
      <c r="H3717">
        <f>_xlfn.XLOOKUP(Table1[[#This Row],[Product_ID]],[1]!Table1[Product_ID],[1]!Table1[Cost])</f>
        <v>29379.7</v>
      </c>
      <c r="I3717">
        <v>5</v>
      </c>
      <c r="J3717">
        <v>20</v>
      </c>
      <c r="K3717">
        <f>Table1[[#This Row],[Quantity]]*Table1[[#This Row],[Unit_Price]]</f>
        <v>209855</v>
      </c>
      <c r="L3717">
        <f>Table1[[#This Row],[Quantity]]*Table1[[#This Row],[Cost]]</f>
        <v>146898.5</v>
      </c>
      <c r="M3717">
        <f>Table1[[#This Row],[Sales]]-Table1[[#This Row],[Total_Cost]]</f>
        <v>62956.5</v>
      </c>
      <c r="N3717" s="1">
        <f>Table1[[#This Row],[Profit]]/Table1[[#This Row],[Sales]]</f>
        <v>0.3</v>
      </c>
      <c r="O3717" t="str">
        <f>TEXT(Table1[[#This Row],[Order_Date]],"mmmm")</f>
        <v>May</v>
      </c>
      <c r="P3717">
        <f>YEAR(Table1[[#This Row],[Order_Date]])</f>
        <v>2024</v>
      </c>
      <c r="Q3717" t="str">
        <f>"Q"&amp;ROUNDUP(MONTH(Table1[[#This Row],[Order_Date]])/3,0)</f>
        <v>Q2</v>
      </c>
    </row>
    <row r="3718" spans="1:17" x14ac:dyDescent="0.25">
      <c r="A3718" t="s">
        <v>5523</v>
      </c>
      <c r="B3718" t="s">
        <v>4003</v>
      </c>
      <c r="C3718" t="s">
        <v>1978</v>
      </c>
      <c r="D3718" t="s">
        <v>461</v>
      </c>
      <c r="E3718" t="str">
        <f>_xlfn.XLOOKUP(Table1[[#This Row],[Product_ID]],[1]!Table1[Product_ID],[1]!Table1[Product_Name])</f>
        <v>Beauty Product 13</v>
      </c>
      <c r="F3718" t="str">
        <f>_xlfn.XLOOKUP(Table1[[#This Row],[Product_ID]],[1]!Table1[Product_ID],[1]!Table1[Category])</f>
        <v>Beauty</v>
      </c>
      <c r="G3718">
        <f>_xlfn.XLOOKUP(Table1[[#This Row],[Product_ID]],[1]!Table1[Product_ID],[1]!Table1[Unit_Price])</f>
        <v>639</v>
      </c>
      <c r="H3718">
        <f>_xlfn.XLOOKUP(Table1[[#This Row],[Product_ID]],[1]!Table1[Product_ID],[1]!Table1[Cost])</f>
        <v>319.5</v>
      </c>
      <c r="I3718">
        <v>1</v>
      </c>
      <c r="J3718">
        <v>0</v>
      </c>
      <c r="K3718">
        <f>Table1[[#This Row],[Quantity]]*Table1[[#This Row],[Unit_Price]]</f>
        <v>639</v>
      </c>
      <c r="L3718">
        <f>Table1[[#This Row],[Quantity]]*Table1[[#This Row],[Cost]]</f>
        <v>319.5</v>
      </c>
      <c r="M3718">
        <f>Table1[[#This Row],[Sales]]-Table1[[#This Row],[Total_Cost]]</f>
        <v>319.5</v>
      </c>
      <c r="N3718" s="1">
        <f>Table1[[#This Row],[Profit]]/Table1[[#This Row],[Sales]]</f>
        <v>0.5</v>
      </c>
      <c r="O3718" t="str">
        <f>TEXT(Table1[[#This Row],[Order_Date]],"mmmm")</f>
        <v>October</v>
      </c>
      <c r="P3718">
        <f>YEAR(Table1[[#This Row],[Order_Date]])</f>
        <v>2025</v>
      </c>
      <c r="Q3718" t="str">
        <f>"Q"&amp;ROUNDUP(MONTH(Table1[[#This Row],[Order_Date]])/3,0)</f>
        <v>Q4</v>
      </c>
    </row>
    <row r="3719" spans="1:17" x14ac:dyDescent="0.25">
      <c r="A3719" t="s">
        <v>5524</v>
      </c>
      <c r="B3719" t="s">
        <v>853</v>
      </c>
      <c r="C3719" t="s">
        <v>4875</v>
      </c>
      <c r="D3719" t="s">
        <v>115</v>
      </c>
      <c r="E3719" t="str">
        <f>_xlfn.XLOOKUP(Table1[[#This Row],[Product_ID]],[1]!Table1[Product_ID],[1]!Table1[Product_Name])</f>
        <v>Beauty Product 85</v>
      </c>
      <c r="F3719" t="str">
        <f>_xlfn.XLOOKUP(Table1[[#This Row],[Product_ID]],[1]!Table1[Product_ID],[1]!Table1[Category])</f>
        <v>Beauty</v>
      </c>
      <c r="G3719">
        <f>_xlfn.XLOOKUP(Table1[[#This Row],[Product_ID]],[1]!Table1[Product_ID],[1]!Table1[Unit_Price])</f>
        <v>1436</v>
      </c>
      <c r="H3719">
        <f>_xlfn.XLOOKUP(Table1[[#This Row],[Product_ID]],[1]!Table1[Product_ID],[1]!Table1[Cost])</f>
        <v>1005.2</v>
      </c>
      <c r="I3719">
        <v>5</v>
      </c>
      <c r="J3719">
        <v>20</v>
      </c>
      <c r="K3719">
        <f>Table1[[#This Row],[Quantity]]*Table1[[#This Row],[Unit_Price]]</f>
        <v>7180</v>
      </c>
      <c r="L3719">
        <f>Table1[[#This Row],[Quantity]]*Table1[[#This Row],[Cost]]</f>
        <v>5026</v>
      </c>
      <c r="M3719">
        <f>Table1[[#This Row],[Sales]]-Table1[[#This Row],[Total_Cost]]</f>
        <v>2154</v>
      </c>
      <c r="N3719" s="1">
        <f>Table1[[#This Row],[Profit]]/Table1[[#This Row],[Sales]]</f>
        <v>0.3</v>
      </c>
      <c r="O3719" t="str">
        <f>TEXT(Table1[[#This Row],[Order_Date]],"mmmm")</f>
        <v>September</v>
      </c>
      <c r="P3719">
        <f>YEAR(Table1[[#This Row],[Order_Date]])</f>
        <v>2025</v>
      </c>
      <c r="Q3719" t="str">
        <f>"Q"&amp;ROUNDUP(MONTH(Table1[[#This Row],[Order_Date]])/3,0)</f>
        <v>Q3</v>
      </c>
    </row>
    <row r="3720" spans="1:17" x14ac:dyDescent="0.25">
      <c r="A3720" t="s">
        <v>5525</v>
      </c>
      <c r="B3720" t="s">
        <v>3413</v>
      </c>
      <c r="C3720" t="s">
        <v>1105</v>
      </c>
      <c r="D3720" t="s">
        <v>33</v>
      </c>
      <c r="E3720" t="str">
        <f>_xlfn.XLOOKUP(Table1[[#This Row],[Product_ID]],[1]!Table1[Product_ID],[1]!Table1[Product_Name])</f>
        <v>Sports Product 88</v>
      </c>
      <c r="F3720" t="str">
        <f>_xlfn.XLOOKUP(Table1[[#This Row],[Product_ID]],[1]!Table1[Product_ID],[1]!Table1[Category])</f>
        <v>Sports</v>
      </c>
      <c r="G3720">
        <f>_xlfn.XLOOKUP(Table1[[#This Row],[Product_ID]],[1]!Table1[Product_ID],[1]!Table1[Unit_Price])</f>
        <v>11542</v>
      </c>
      <c r="H3720">
        <f>_xlfn.XLOOKUP(Table1[[#This Row],[Product_ID]],[1]!Table1[Product_ID],[1]!Table1[Cost])</f>
        <v>6925.2</v>
      </c>
      <c r="I3720">
        <v>3</v>
      </c>
      <c r="J3720">
        <v>0</v>
      </c>
      <c r="K3720">
        <f>Table1[[#This Row],[Quantity]]*Table1[[#This Row],[Unit_Price]]</f>
        <v>34626</v>
      </c>
      <c r="L3720">
        <f>Table1[[#This Row],[Quantity]]*Table1[[#This Row],[Cost]]</f>
        <v>20775.599999999999</v>
      </c>
      <c r="M3720">
        <f>Table1[[#This Row],[Sales]]-Table1[[#This Row],[Total_Cost]]</f>
        <v>13850.400000000001</v>
      </c>
      <c r="N3720" s="1">
        <f>Table1[[#This Row],[Profit]]/Table1[[#This Row],[Sales]]</f>
        <v>0.4</v>
      </c>
      <c r="O3720" t="str">
        <f>TEXT(Table1[[#This Row],[Order_Date]],"mmmm")</f>
        <v>July</v>
      </c>
      <c r="P3720">
        <f>YEAR(Table1[[#This Row],[Order_Date]])</f>
        <v>2025</v>
      </c>
      <c r="Q3720" t="str">
        <f>"Q"&amp;ROUNDUP(MONTH(Table1[[#This Row],[Order_Date]])/3,0)</f>
        <v>Q3</v>
      </c>
    </row>
    <row r="3721" spans="1:17" x14ac:dyDescent="0.25">
      <c r="A3721" t="s">
        <v>5526</v>
      </c>
      <c r="B3721" t="s">
        <v>2657</v>
      </c>
      <c r="C3721" t="s">
        <v>160</v>
      </c>
      <c r="D3721" t="s">
        <v>385</v>
      </c>
      <c r="E3721" t="str">
        <f>_xlfn.XLOOKUP(Table1[[#This Row],[Product_ID]],[1]!Table1[Product_ID],[1]!Table1[Product_Name])</f>
        <v>Sports Product 54</v>
      </c>
      <c r="F3721" t="str">
        <f>_xlfn.XLOOKUP(Table1[[#This Row],[Product_ID]],[1]!Table1[Product_ID],[1]!Table1[Category])</f>
        <v>Sports</v>
      </c>
      <c r="G3721">
        <f>_xlfn.XLOOKUP(Table1[[#This Row],[Product_ID]],[1]!Table1[Product_ID],[1]!Table1[Unit_Price])</f>
        <v>611</v>
      </c>
      <c r="H3721">
        <f>_xlfn.XLOOKUP(Table1[[#This Row],[Product_ID]],[1]!Table1[Product_ID],[1]!Table1[Cost])</f>
        <v>427.7</v>
      </c>
      <c r="I3721">
        <v>5</v>
      </c>
      <c r="J3721">
        <v>20</v>
      </c>
      <c r="K3721">
        <f>Table1[[#This Row],[Quantity]]*Table1[[#This Row],[Unit_Price]]</f>
        <v>3055</v>
      </c>
      <c r="L3721">
        <f>Table1[[#This Row],[Quantity]]*Table1[[#This Row],[Cost]]</f>
        <v>2138.5</v>
      </c>
      <c r="M3721">
        <f>Table1[[#This Row],[Sales]]-Table1[[#This Row],[Total_Cost]]</f>
        <v>916.5</v>
      </c>
      <c r="N3721" s="1">
        <f>Table1[[#This Row],[Profit]]/Table1[[#This Row],[Sales]]</f>
        <v>0.3</v>
      </c>
      <c r="O3721" t="str">
        <f>TEXT(Table1[[#This Row],[Order_Date]],"mmmm")</f>
        <v>February</v>
      </c>
      <c r="P3721">
        <f>YEAR(Table1[[#This Row],[Order_Date]])</f>
        <v>2024</v>
      </c>
      <c r="Q3721" t="str">
        <f>"Q"&amp;ROUNDUP(MONTH(Table1[[#This Row],[Order_Date]])/3,0)</f>
        <v>Q1</v>
      </c>
    </row>
    <row r="3722" spans="1:17" x14ac:dyDescent="0.25">
      <c r="A3722" t="s">
        <v>5527</v>
      </c>
      <c r="B3722" t="s">
        <v>1740</v>
      </c>
      <c r="C3722" t="s">
        <v>1432</v>
      </c>
      <c r="D3722" t="s">
        <v>812</v>
      </c>
      <c r="E3722" t="str">
        <f>_xlfn.XLOOKUP(Table1[[#This Row],[Product_ID]],[1]!Table1[Product_ID],[1]!Table1[Product_Name])</f>
        <v>Beauty Product 5</v>
      </c>
      <c r="F3722" t="str">
        <f>_xlfn.XLOOKUP(Table1[[#This Row],[Product_ID]],[1]!Table1[Product_ID],[1]!Table1[Category])</f>
        <v>Beauty</v>
      </c>
      <c r="G3722">
        <f>_xlfn.XLOOKUP(Table1[[#This Row],[Product_ID]],[1]!Table1[Product_ID],[1]!Table1[Unit_Price])</f>
        <v>3939</v>
      </c>
      <c r="H3722">
        <f>_xlfn.XLOOKUP(Table1[[#This Row],[Product_ID]],[1]!Table1[Product_ID],[1]!Table1[Cost])</f>
        <v>2757.3</v>
      </c>
      <c r="I3722">
        <v>3</v>
      </c>
      <c r="J3722">
        <v>5</v>
      </c>
      <c r="K3722">
        <f>Table1[[#This Row],[Quantity]]*Table1[[#This Row],[Unit_Price]]</f>
        <v>11817</v>
      </c>
      <c r="L3722">
        <f>Table1[[#This Row],[Quantity]]*Table1[[#This Row],[Cost]]</f>
        <v>8271.9000000000015</v>
      </c>
      <c r="M3722">
        <f>Table1[[#This Row],[Sales]]-Table1[[#This Row],[Total_Cost]]</f>
        <v>3545.0999999999985</v>
      </c>
      <c r="N3722" s="1">
        <f>Table1[[#This Row],[Profit]]/Table1[[#This Row],[Sales]]</f>
        <v>0.29999999999999988</v>
      </c>
      <c r="O3722" t="str">
        <f>TEXT(Table1[[#This Row],[Order_Date]],"mmmm")</f>
        <v>May</v>
      </c>
      <c r="P3722">
        <f>YEAR(Table1[[#This Row],[Order_Date]])</f>
        <v>2024</v>
      </c>
      <c r="Q3722" t="str">
        <f>"Q"&amp;ROUNDUP(MONTH(Table1[[#This Row],[Order_Date]])/3,0)</f>
        <v>Q2</v>
      </c>
    </row>
    <row r="3723" spans="1:17" x14ac:dyDescent="0.25">
      <c r="A3723" t="s">
        <v>5528</v>
      </c>
      <c r="B3723" t="s">
        <v>943</v>
      </c>
      <c r="C3723" t="s">
        <v>684</v>
      </c>
      <c r="D3723" t="s">
        <v>25</v>
      </c>
      <c r="E3723" t="str">
        <f>_xlfn.XLOOKUP(Table1[[#This Row],[Product_ID]],[1]!Table1[Product_ID],[1]!Table1[Product_Name])</f>
        <v>Sports Product 7</v>
      </c>
      <c r="F3723" t="str">
        <f>_xlfn.XLOOKUP(Table1[[#This Row],[Product_ID]],[1]!Table1[Product_ID],[1]!Table1[Category])</f>
        <v>Sports</v>
      </c>
      <c r="G3723">
        <f>_xlfn.XLOOKUP(Table1[[#This Row],[Product_ID]],[1]!Table1[Product_ID],[1]!Table1[Unit_Price])</f>
        <v>5469</v>
      </c>
      <c r="H3723">
        <f>_xlfn.XLOOKUP(Table1[[#This Row],[Product_ID]],[1]!Table1[Product_ID],[1]!Table1[Cost])</f>
        <v>3281.4</v>
      </c>
      <c r="I3723">
        <v>2</v>
      </c>
      <c r="J3723">
        <v>5</v>
      </c>
      <c r="K3723">
        <f>Table1[[#This Row],[Quantity]]*Table1[[#This Row],[Unit_Price]]</f>
        <v>10938</v>
      </c>
      <c r="L3723">
        <f>Table1[[#This Row],[Quantity]]*Table1[[#This Row],[Cost]]</f>
        <v>6562.8</v>
      </c>
      <c r="M3723">
        <f>Table1[[#This Row],[Sales]]-Table1[[#This Row],[Total_Cost]]</f>
        <v>4375.2</v>
      </c>
      <c r="N3723" s="1">
        <f>Table1[[#This Row],[Profit]]/Table1[[#This Row],[Sales]]</f>
        <v>0.39999999999999997</v>
      </c>
      <c r="O3723" t="str">
        <f>TEXT(Table1[[#This Row],[Order_Date]],"mmmm")</f>
        <v>June</v>
      </c>
      <c r="P3723">
        <f>YEAR(Table1[[#This Row],[Order_Date]])</f>
        <v>2025</v>
      </c>
      <c r="Q3723" t="str">
        <f>"Q"&amp;ROUNDUP(MONTH(Table1[[#This Row],[Order_Date]])/3,0)</f>
        <v>Q2</v>
      </c>
    </row>
    <row r="3724" spans="1:17" x14ac:dyDescent="0.25">
      <c r="A3724" t="s">
        <v>5529</v>
      </c>
      <c r="B3724" t="s">
        <v>3899</v>
      </c>
      <c r="C3724" t="s">
        <v>2661</v>
      </c>
      <c r="D3724" t="s">
        <v>270</v>
      </c>
      <c r="E3724" t="str">
        <f>_xlfn.XLOOKUP(Table1[[#This Row],[Product_ID]],[1]!Table1[Product_ID],[1]!Table1[Product_Name])</f>
        <v>Clothing Product 47</v>
      </c>
      <c r="F3724" t="str">
        <f>_xlfn.XLOOKUP(Table1[[#This Row],[Product_ID]],[1]!Table1[Product_ID],[1]!Table1[Category])</f>
        <v>Clothing</v>
      </c>
      <c r="G3724">
        <f>_xlfn.XLOOKUP(Table1[[#This Row],[Product_ID]],[1]!Table1[Product_ID],[1]!Table1[Unit_Price])</f>
        <v>3146</v>
      </c>
      <c r="H3724">
        <f>_xlfn.XLOOKUP(Table1[[#This Row],[Product_ID]],[1]!Table1[Product_ID],[1]!Table1[Cost])</f>
        <v>1573</v>
      </c>
      <c r="I3724">
        <v>4</v>
      </c>
      <c r="J3724">
        <v>5</v>
      </c>
      <c r="K3724">
        <f>Table1[[#This Row],[Quantity]]*Table1[[#This Row],[Unit_Price]]</f>
        <v>12584</v>
      </c>
      <c r="L3724">
        <f>Table1[[#This Row],[Quantity]]*Table1[[#This Row],[Cost]]</f>
        <v>6292</v>
      </c>
      <c r="M3724">
        <f>Table1[[#This Row],[Sales]]-Table1[[#This Row],[Total_Cost]]</f>
        <v>6292</v>
      </c>
      <c r="N3724" s="1">
        <f>Table1[[#This Row],[Profit]]/Table1[[#This Row],[Sales]]</f>
        <v>0.5</v>
      </c>
      <c r="O3724" t="str">
        <f>TEXT(Table1[[#This Row],[Order_Date]],"mmmm")</f>
        <v>March</v>
      </c>
      <c r="P3724">
        <f>YEAR(Table1[[#This Row],[Order_Date]])</f>
        <v>2025</v>
      </c>
      <c r="Q3724" t="str">
        <f>"Q"&amp;ROUNDUP(MONTH(Table1[[#This Row],[Order_Date]])/3,0)</f>
        <v>Q1</v>
      </c>
    </row>
    <row r="3725" spans="1:17" x14ac:dyDescent="0.25">
      <c r="A3725" t="s">
        <v>5530</v>
      </c>
      <c r="B3725" t="s">
        <v>1077</v>
      </c>
      <c r="C3725" t="s">
        <v>134</v>
      </c>
      <c r="D3725" t="s">
        <v>131</v>
      </c>
      <c r="E3725" t="str">
        <f>_xlfn.XLOOKUP(Table1[[#This Row],[Product_ID]],[1]!Table1[Product_ID],[1]!Table1[Product_Name])</f>
        <v>Sports Product 50</v>
      </c>
      <c r="F3725" t="str">
        <f>_xlfn.XLOOKUP(Table1[[#This Row],[Product_ID]],[1]!Table1[Product_ID],[1]!Table1[Category])</f>
        <v>Sports</v>
      </c>
      <c r="G3725">
        <f>_xlfn.XLOOKUP(Table1[[#This Row],[Product_ID]],[1]!Table1[Product_ID],[1]!Table1[Unit_Price])</f>
        <v>10475</v>
      </c>
      <c r="H3725">
        <f>_xlfn.XLOOKUP(Table1[[#This Row],[Product_ID]],[1]!Table1[Product_ID],[1]!Table1[Cost])</f>
        <v>7332.5</v>
      </c>
      <c r="I3725">
        <v>1</v>
      </c>
      <c r="J3725">
        <v>5</v>
      </c>
      <c r="K3725">
        <f>Table1[[#This Row],[Quantity]]*Table1[[#This Row],[Unit_Price]]</f>
        <v>10475</v>
      </c>
      <c r="L3725">
        <f>Table1[[#This Row],[Quantity]]*Table1[[#This Row],[Cost]]</f>
        <v>7332.5</v>
      </c>
      <c r="M3725">
        <f>Table1[[#This Row],[Sales]]-Table1[[#This Row],[Total_Cost]]</f>
        <v>3142.5</v>
      </c>
      <c r="N3725" s="1">
        <f>Table1[[#This Row],[Profit]]/Table1[[#This Row],[Sales]]</f>
        <v>0.3</v>
      </c>
      <c r="O3725" t="str">
        <f>TEXT(Table1[[#This Row],[Order_Date]],"mmmm")</f>
        <v>August</v>
      </c>
      <c r="P3725">
        <f>YEAR(Table1[[#This Row],[Order_Date]])</f>
        <v>2025</v>
      </c>
      <c r="Q3725" t="str">
        <f>"Q"&amp;ROUNDUP(MONTH(Table1[[#This Row],[Order_Date]])/3,0)</f>
        <v>Q3</v>
      </c>
    </row>
    <row r="3726" spans="1:17" x14ac:dyDescent="0.25">
      <c r="A3726" t="s">
        <v>5531</v>
      </c>
      <c r="B3726" t="s">
        <v>11</v>
      </c>
      <c r="C3726" t="s">
        <v>2684</v>
      </c>
      <c r="D3726" t="s">
        <v>171</v>
      </c>
      <c r="E3726" t="str">
        <f>_xlfn.XLOOKUP(Table1[[#This Row],[Product_ID]],[1]!Table1[Product_ID],[1]!Table1[Product_Name])</f>
        <v>Clothing Product 27</v>
      </c>
      <c r="F3726" t="str">
        <f>_xlfn.XLOOKUP(Table1[[#This Row],[Product_ID]],[1]!Table1[Product_ID],[1]!Table1[Category])</f>
        <v>Clothing</v>
      </c>
      <c r="G3726">
        <f>_xlfn.XLOOKUP(Table1[[#This Row],[Product_ID]],[1]!Table1[Product_ID],[1]!Table1[Unit_Price])</f>
        <v>4969</v>
      </c>
      <c r="H3726">
        <f>_xlfn.XLOOKUP(Table1[[#This Row],[Product_ID]],[1]!Table1[Product_ID],[1]!Table1[Cost])</f>
        <v>2484.5</v>
      </c>
      <c r="I3726">
        <v>5</v>
      </c>
      <c r="J3726">
        <v>10</v>
      </c>
      <c r="K3726">
        <f>Table1[[#This Row],[Quantity]]*Table1[[#This Row],[Unit_Price]]</f>
        <v>24845</v>
      </c>
      <c r="L3726">
        <f>Table1[[#This Row],[Quantity]]*Table1[[#This Row],[Cost]]</f>
        <v>12422.5</v>
      </c>
      <c r="M3726">
        <f>Table1[[#This Row],[Sales]]-Table1[[#This Row],[Total_Cost]]</f>
        <v>12422.5</v>
      </c>
      <c r="N3726" s="1">
        <f>Table1[[#This Row],[Profit]]/Table1[[#This Row],[Sales]]</f>
        <v>0.5</v>
      </c>
      <c r="O3726" t="str">
        <f>TEXT(Table1[[#This Row],[Order_Date]],"mmmm")</f>
        <v>August</v>
      </c>
      <c r="P3726">
        <f>YEAR(Table1[[#This Row],[Order_Date]])</f>
        <v>2024</v>
      </c>
      <c r="Q3726" t="str">
        <f>"Q"&amp;ROUNDUP(MONTH(Table1[[#This Row],[Order_Date]])/3,0)</f>
        <v>Q3</v>
      </c>
    </row>
    <row r="3727" spans="1:17" x14ac:dyDescent="0.25">
      <c r="A3727" t="s">
        <v>5532</v>
      </c>
      <c r="B3727" t="s">
        <v>1751</v>
      </c>
      <c r="C3727" t="s">
        <v>1484</v>
      </c>
      <c r="D3727" t="s">
        <v>822</v>
      </c>
      <c r="E3727" t="str">
        <f>_xlfn.XLOOKUP(Table1[[#This Row],[Product_ID]],[1]!Table1[Product_ID],[1]!Table1[Product_Name])</f>
        <v>Electronics Product 31</v>
      </c>
      <c r="F3727" t="str">
        <f>_xlfn.XLOOKUP(Table1[[#This Row],[Product_ID]],[1]!Table1[Product_ID],[1]!Table1[Category])</f>
        <v>Electronics</v>
      </c>
      <c r="G3727">
        <f>_xlfn.XLOOKUP(Table1[[#This Row],[Product_ID]],[1]!Table1[Product_ID],[1]!Table1[Unit_Price])</f>
        <v>34152</v>
      </c>
      <c r="H3727">
        <f>_xlfn.XLOOKUP(Table1[[#This Row],[Product_ID]],[1]!Table1[Product_ID],[1]!Table1[Cost])</f>
        <v>23906.400000000001</v>
      </c>
      <c r="I3727">
        <v>4</v>
      </c>
      <c r="J3727">
        <v>0</v>
      </c>
      <c r="K3727">
        <f>Table1[[#This Row],[Quantity]]*Table1[[#This Row],[Unit_Price]]</f>
        <v>136608</v>
      </c>
      <c r="L3727">
        <f>Table1[[#This Row],[Quantity]]*Table1[[#This Row],[Cost]]</f>
        <v>95625.600000000006</v>
      </c>
      <c r="M3727">
        <f>Table1[[#This Row],[Sales]]-Table1[[#This Row],[Total_Cost]]</f>
        <v>40982.399999999994</v>
      </c>
      <c r="N3727" s="1">
        <f>Table1[[#This Row],[Profit]]/Table1[[#This Row],[Sales]]</f>
        <v>0.29999999999999993</v>
      </c>
      <c r="O3727" t="str">
        <f>TEXT(Table1[[#This Row],[Order_Date]],"mmmm")</f>
        <v>July</v>
      </c>
      <c r="P3727">
        <f>YEAR(Table1[[#This Row],[Order_Date]])</f>
        <v>2025</v>
      </c>
      <c r="Q3727" t="str">
        <f>"Q"&amp;ROUNDUP(MONTH(Table1[[#This Row],[Order_Date]])/3,0)</f>
        <v>Q3</v>
      </c>
    </row>
    <row r="3728" spans="1:17" x14ac:dyDescent="0.25">
      <c r="A3728" t="s">
        <v>5533</v>
      </c>
      <c r="B3728" t="s">
        <v>1845</v>
      </c>
      <c r="C3728" t="s">
        <v>689</v>
      </c>
      <c r="D3728" t="s">
        <v>812</v>
      </c>
      <c r="E3728" t="str">
        <f>_xlfn.XLOOKUP(Table1[[#This Row],[Product_ID]],[1]!Table1[Product_ID],[1]!Table1[Product_Name])</f>
        <v>Beauty Product 5</v>
      </c>
      <c r="F3728" t="str">
        <f>_xlfn.XLOOKUP(Table1[[#This Row],[Product_ID]],[1]!Table1[Product_ID],[1]!Table1[Category])</f>
        <v>Beauty</v>
      </c>
      <c r="G3728">
        <f>_xlfn.XLOOKUP(Table1[[#This Row],[Product_ID]],[1]!Table1[Product_ID],[1]!Table1[Unit_Price])</f>
        <v>3939</v>
      </c>
      <c r="H3728">
        <f>_xlfn.XLOOKUP(Table1[[#This Row],[Product_ID]],[1]!Table1[Product_ID],[1]!Table1[Cost])</f>
        <v>2757.3</v>
      </c>
      <c r="I3728">
        <v>1</v>
      </c>
      <c r="J3728">
        <v>5</v>
      </c>
      <c r="K3728">
        <f>Table1[[#This Row],[Quantity]]*Table1[[#This Row],[Unit_Price]]</f>
        <v>3939</v>
      </c>
      <c r="L3728">
        <f>Table1[[#This Row],[Quantity]]*Table1[[#This Row],[Cost]]</f>
        <v>2757.3</v>
      </c>
      <c r="M3728">
        <f>Table1[[#This Row],[Sales]]-Table1[[#This Row],[Total_Cost]]</f>
        <v>1181.6999999999998</v>
      </c>
      <c r="N3728" s="1">
        <f>Table1[[#This Row],[Profit]]/Table1[[#This Row],[Sales]]</f>
        <v>0.29999999999999993</v>
      </c>
      <c r="O3728" t="str">
        <f>TEXT(Table1[[#This Row],[Order_Date]],"mmmm")</f>
        <v>December</v>
      </c>
      <c r="P3728">
        <f>YEAR(Table1[[#This Row],[Order_Date]])</f>
        <v>2025</v>
      </c>
      <c r="Q3728" t="str">
        <f>"Q"&amp;ROUNDUP(MONTH(Table1[[#This Row],[Order_Date]])/3,0)</f>
        <v>Q4</v>
      </c>
    </row>
    <row r="3729" spans="1:17" x14ac:dyDescent="0.25">
      <c r="A3729" t="s">
        <v>5534</v>
      </c>
      <c r="B3729" t="s">
        <v>791</v>
      </c>
      <c r="C3729" t="s">
        <v>1945</v>
      </c>
      <c r="D3729" t="s">
        <v>37</v>
      </c>
      <c r="E3729" t="str">
        <f>_xlfn.XLOOKUP(Table1[[#This Row],[Product_ID]],[1]!Table1[Product_ID],[1]!Table1[Product_Name])</f>
        <v>Home &amp; Kitchen Product 46</v>
      </c>
      <c r="F3729" t="str">
        <f>_xlfn.XLOOKUP(Table1[[#This Row],[Product_ID]],[1]!Table1[Product_ID],[1]!Table1[Category])</f>
        <v>Home &amp; Kitchen</v>
      </c>
      <c r="G3729">
        <f>_xlfn.XLOOKUP(Table1[[#This Row],[Product_ID]],[1]!Table1[Product_ID],[1]!Table1[Unit_Price])</f>
        <v>10604</v>
      </c>
      <c r="H3729">
        <f>_xlfn.XLOOKUP(Table1[[#This Row],[Product_ID]],[1]!Table1[Product_ID],[1]!Table1[Cost])</f>
        <v>5302</v>
      </c>
      <c r="I3729">
        <v>5</v>
      </c>
      <c r="J3729">
        <v>5</v>
      </c>
      <c r="K3729">
        <f>Table1[[#This Row],[Quantity]]*Table1[[#This Row],[Unit_Price]]</f>
        <v>53020</v>
      </c>
      <c r="L3729">
        <f>Table1[[#This Row],[Quantity]]*Table1[[#This Row],[Cost]]</f>
        <v>26510</v>
      </c>
      <c r="M3729">
        <f>Table1[[#This Row],[Sales]]-Table1[[#This Row],[Total_Cost]]</f>
        <v>26510</v>
      </c>
      <c r="N3729" s="1">
        <f>Table1[[#This Row],[Profit]]/Table1[[#This Row],[Sales]]</f>
        <v>0.5</v>
      </c>
      <c r="O3729" t="str">
        <f>TEXT(Table1[[#This Row],[Order_Date]],"mmmm")</f>
        <v>February</v>
      </c>
      <c r="P3729">
        <f>YEAR(Table1[[#This Row],[Order_Date]])</f>
        <v>2025</v>
      </c>
      <c r="Q3729" t="str">
        <f>"Q"&amp;ROUNDUP(MONTH(Table1[[#This Row],[Order_Date]])/3,0)</f>
        <v>Q1</v>
      </c>
    </row>
    <row r="3730" spans="1:17" x14ac:dyDescent="0.25">
      <c r="A3730" t="s">
        <v>5535</v>
      </c>
      <c r="B3730" t="s">
        <v>4423</v>
      </c>
      <c r="C3730" t="s">
        <v>2135</v>
      </c>
      <c r="D3730" t="s">
        <v>450</v>
      </c>
      <c r="E3730" t="str">
        <f>_xlfn.XLOOKUP(Table1[[#This Row],[Product_ID]],[1]!Table1[Product_ID],[1]!Table1[Product_Name])</f>
        <v>Electronics Product 82</v>
      </c>
      <c r="F3730" t="str">
        <f>_xlfn.XLOOKUP(Table1[[#This Row],[Product_ID]],[1]!Table1[Product_ID],[1]!Table1[Category])</f>
        <v>Electronics</v>
      </c>
      <c r="G3730">
        <f>_xlfn.XLOOKUP(Table1[[#This Row],[Product_ID]],[1]!Table1[Product_ID],[1]!Table1[Unit_Price])</f>
        <v>354</v>
      </c>
      <c r="H3730">
        <f>_xlfn.XLOOKUP(Table1[[#This Row],[Product_ID]],[1]!Table1[Product_ID],[1]!Table1[Cost])</f>
        <v>247.8</v>
      </c>
      <c r="I3730">
        <v>3</v>
      </c>
      <c r="J3730">
        <v>10</v>
      </c>
      <c r="K3730">
        <f>Table1[[#This Row],[Quantity]]*Table1[[#This Row],[Unit_Price]]</f>
        <v>1062</v>
      </c>
      <c r="L3730">
        <f>Table1[[#This Row],[Quantity]]*Table1[[#This Row],[Cost]]</f>
        <v>743.40000000000009</v>
      </c>
      <c r="M3730">
        <f>Table1[[#This Row],[Sales]]-Table1[[#This Row],[Total_Cost]]</f>
        <v>318.59999999999991</v>
      </c>
      <c r="N3730" s="1">
        <f>Table1[[#This Row],[Profit]]/Table1[[#This Row],[Sales]]</f>
        <v>0.29999999999999993</v>
      </c>
      <c r="O3730" t="str">
        <f>TEXT(Table1[[#This Row],[Order_Date]],"mmmm")</f>
        <v>January</v>
      </c>
      <c r="P3730">
        <f>YEAR(Table1[[#This Row],[Order_Date]])</f>
        <v>2024</v>
      </c>
      <c r="Q3730" t="str">
        <f>"Q"&amp;ROUNDUP(MONTH(Table1[[#This Row],[Order_Date]])/3,0)</f>
        <v>Q1</v>
      </c>
    </row>
    <row r="3731" spans="1:17" x14ac:dyDescent="0.25">
      <c r="A3731" t="s">
        <v>5536</v>
      </c>
      <c r="B3731" t="s">
        <v>353</v>
      </c>
      <c r="C3731" t="s">
        <v>1125</v>
      </c>
      <c r="D3731" t="s">
        <v>563</v>
      </c>
      <c r="E3731" t="str">
        <f>_xlfn.XLOOKUP(Table1[[#This Row],[Product_ID]],[1]!Table1[Product_ID],[1]!Table1[Product_Name])</f>
        <v>Beauty Product 60</v>
      </c>
      <c r="F3731" t="str">
        <f>_xlfn.XLOOKUP(Table1[[#This Row],[Product_ID]],[1]!Table1[Product_ID],[1]!Table1[Category])</f>
        <v>Beauty</v>
      </c>
      <c r="G3731">
        <f>_xlfn.XLOOKUP(Table1[[#This Row],[Product_ID]],[1]!Table1[Product_ID],[1]!Table1[Unit_Price])</f>
        <v>758</v>
      </c>
      <c r="H3731">
        <f>_xlfn.XLOOKUP(Table1[[#This Row],[Product_ID]],[1]!Table1[Product_ID],[1]!Table1[Cost])</f>
        <v>530.6</v>
      </c>
      <c r="I3731">
        <v>4</v>
      </c>
      <c r="J3731">
        <v>15</v>
      </c>
      <c r="K3731">
        <f>Table1[[#This Row],[Quantity]]*Table1[[#This Row],[Unit_Price]]</f>
        <v>3032</v>
      </c>
      <c r="L3731">
        <f>Table1[[#This Row],[Quantity]]*Table1[[#This Row],[Cost]]</f>
        <v>2122.4</v>
      </c>
      <c r="M3731">
        <f>Table1[[#This Row],[Sales]]-Table1[[#This Row],[Total_Cost]]</f>
        <v>909.59999999999991</v>
      </c>
      <c r="N3731" s="1">
        <f>Table1[[#This Row],[Profit]]/Table1[[#This Row],[Sales]]</f>
        <v>0.3</v>
      </c>
      <c r="O3731" t="str">
        <f>TEXT(Table1[[#This Row],[Order_Date]],"mmmm")</f>
        <v>June</v>
      </c>
      <c r="P3731">
        <f>YEAR(Table1[[#This Row],[Order_Date]])</f>
        <v>2025</v>
      </c>
      <c r="Q3731" t="str">
        <f>"Q"&amp;ROUNDUP(MONTH(Table1[[#This Row],[Order_Date]])/3,0)</f>
        <v>Q2</v>
      </c>
    </row>
    <row r="3732" spans="1:17" x14ac:dyDescent="0.25">
      <c r="A3732" t="s">
        <v>5537</v>
      </c>
      <c r="B3732" t="s">
        <v>1576</v>
      </c>
      <c r="C3732" t="s">
        <v>2841</v>
      </c>
      <c r="D3732" t="s">
        <v>444</v>
      </c>
      <c r="E3732" t="str">
        <f>_xlfn.XLOOKUP(Table1[[#This Row],[Product_ID]],[1]!Table1[Product_ID],[1]!Table1[Product_Name])</f>
        <v>Sports Product 14</v>
      </c>
      <c r="F3732" t="str">
        <f>_xlfn.XLOOKUP(Table1[[#This Row],[Product_ID]],[1]!Table1[Product_ID],[1]!Table1[Category])</f>
        <v>Sports</v>
      </c>
      <c r="G3732">
        <f>_xlfn.XLOOKUP(Table1[[#This Row],[Product_ID]],[1]!Table1[Product_ID],[1]!Table1[Unit_Price])</f>
        <v>9565</v>
      </c>
      <c r="H3732">
        <f>_xlfn.XLOOKUP(Table1[[#This Row],[Product_ID]],[1]!Table1[Product_ID],[1]!Table1[Cost])</f>
        <v>6695.5</v>
      </c>
      <c r="I3732">
        <v>3</v>
      </c>
      <c r="J3732">
        <v>15</v>
      </c>
      <c r="K3732">
        <f>Table1[[#This Row],[Quantity]]*Table1[[#This Row],[Unit_Price]]</f>
        <v>28695</v>
      </c>
      <c r="L3732">
        <f>Table1[[#This Row],[Quantity]]*Table1[[#This Row],[Cost]]</f>
        <v>20086.5</v>
      </c>
      <c r="M3732">
        <f>Table1[[#This Row],[Sales]]-Table1[[#This Row],[Total_Cost]]</f>
        <v>8608.5</v>
      </c>
      <c r="N3732" s="1">
        <f>Table1[[#This Row],[Profit]]/Table1[[#This Row],[Sales]]</f>
        <v>0.3</v>
      </c>
      <c r="O3732" t="str">
        <f>TEXT(Table1[[#This Row],[Order_Date]],"mmmm")</f>
        <v>March</v>
      </c>
      <c r="P3732">
        <f>YEAR(Table1[[#This Row],[Order_Date]])</f>
        <v>2025</v>
      </c>
      <c r="Q3732" t="str">
        <f>"Q"&amp;ROUNDUP(MONTH(Table1[[#This Row],[Order_Date]])/3,0)</f>
        <v>Q1</v>
      </c>
    </row>
    <row r="3733" spans="1:17" x14ac:dyDescent="0.25">
      <c r="A3733" t="s">
        <v>5538</v>
      </c>
      <c r="B3733" t="s">
        <v>2434</v>
      </c>
      <c r="C3733" t="s">
        <v>850</v>
      </c>
      <c r="D3733" t="s">
        <v>444</v>
      </c>
      <c r="E3733" t="str">
        <f>_xlfn.XLOOKUP(Table1[[#This Row],[Product_ID]],[1]!Table1[Product_ID],[1]!Table1[Product_Name])</f>
        <v>Sports Product 14</v>
      </c>
      <c r="F3733" t="str">
        <f>_xlfn.XLOOKUP(Table1[[#This Row],[Product_ID]],[1]!Table1[Product_ID],[1]!Table1[Category])</f>
        <v>Sports</v>
      </c>
      <c r="G3733">
        <f>_xlfn.XLOOKUP(Table1[[#This Row],[Product_ID]],[1]!Table1[Product_ID],[1]!Table1[Unit_Price])</f>
        <v>9565</v>
      </c>
      <c r="H3733">
        <f>_xlfn.XLOOKUP(Table1[[#This Row],[Product_ID]],[1]!Table1[Product_ID],[1]!Table1[Cost])</f>
        <v>6695.5</v>
      </c>
      <c r="I3733">
        <v>3</v>
      </c>
      <c r="J3733">
        <v>20</v>
      </c>
      <c r="K3733">
        <f>Table1[[#This Row],[Quantity]]*Table1[[#This Row],[Unit_Price]]</f>
        <v>28695</v>
      </c>
      <c r="L3733">
        <f>Table1[[#This Row],[Quantity]]*Table1[[#This Row],[Cost]]</f>
        <v>20086.5</v>
      </c>
      <c r="M3733">
        <f>Table1[[#This Row],[Sales]]-Table1[[#This Row],[Total_Cost]]</f>
        <v>8608.5</v>
      </c>
      <c r="N3733" s="1">
        <f>Table1[[#This Row],[Profit]]/Table1[[#This Row],[Sales]]</f>
        <v>0.3</v>
      </c>
      <c r="O3733" t="str">
        <f>TEXT(Table1[[#This Row],[Order_Date]],"mmmm")</f>
        <v>November</v>
      </c>
      <c r="P3733">
        <f>YEAR(Table1[[#This Row],[Order_Date]])</f>
        <v>2025</v>
      </c>
      <c r="Q3733" t="str">
        <f>"Q"&amp;ROUNDUP(MONTH(Table1[[#This Row],[Order_Date]])/3,0)</f>
        <v>Q4</v>
      </c>
    </row>
    <row r="3734" spans="1:17" x14ac:dyDescent="0.25">
      <c r="A3734" t="s">
        <v>5539</v>
      </c>
      <c r="B3734" t="s">
        <v>1626</v>
      </c>
      <c r="C3734" t="s">
        <v>752</v>
      </c>
      <c r="D3734" t="s">
        <v>67</v>
      </c>
      <c r="E3734" t="str">
        <f>_xlfn.XLOOKUP(Table1[[#This Row],[Product_ID]],[1]!Table1[Product_ID],[1]!Table1[Product_Name])</f>
        <v>Home &amp; Kitchen Product 12</v>
      </c>
      <c r="F3734" t="str">
        <f>_xlfn.XLOOKUP(Table1[[#This Row],[Product_ID]],[1]!Table1[Product_ID],[1]!Table1[Category])</f>
        <v>Home &amp; Kitchen</v>
      </c>
      <c r="G3734">
        <f>_xlfn.XLOOKUP(Table1[[#This Row],[Product_ID]],[1]!Table1[Product_ID],[1]!Table1[Unit_Price])</f>
        <v>1513</v>
      </c>
      <c r="H3734">
        <f>_xlfn.XLOOKUP(Table1[[#This Row],[Product_ID]],[1]!Table1[Product_ID],[1]!Table1[Cost])</f>
        <v>907.8</v>
      </c>
      <c r="I3734">
        <v>3</v>
      </c>
      <c r="J3734">
        <v>5</v>
      </c>
      <c r="K3734">
        <f>Table1[[#This Row],[Quantity]]*Table1[[#This Row],[Unit_Price]]</f>
        <v>4539</v>
      </c>
      <c r="L3734">
        <f>Table1[[#This Row],[Quantity]]*Table1[[#This Row],[Cost]]</f>
        <v>2723.3999999999996</v>
      </c>
      <c r="M3734">
        <f>Table1[[#This Row],[Sales]]-Table1[[#This Row],[Total_Cost]]</f>
        <v>1815.6000000000004</v>
      </c>
      <c r="N3734" s="1">
        <f>Table1[[#This Row],[Profit]]/Table1[[#This Row],[Sales]]</f>
        <v>0.40000000000000008</v>
      </c>
      <c r="O3734" t="str">
        <f>TEXT(Table1[[#This Row],[Order_Date]],"mmmm")</f>
        <v>March</v>
      </c>
      <c r="P3734">
        <f>YEAR(Table1[[#This Row],[Order_Date]])</f>
        <v>2025</v>
      </c>
      <c r="Q3734" t="str">
        <f>"Q"&amp;ROUNDUP(MONTH(Table1[[#This Row],[Order_Date]])/3,0)</f>
        <v>Q1</v>
      </c>
    </row>
    <row r="3735" spans="1:17" x14ac:dyDescent="0.25">
      <c r="A3735" t="s">
        <v>5540</v>
      </c>
      <c r="B3735" t="s">
        <v>1802</v>
      </c>
      <c r="C3735" t="s">
        <v>1486</v>
      </c>
      <c r="D3735" t="s">
        <v>81</v>
      </c>
      <c r="E3735" t="str">
        <f>_xlfn.XLOOKUP(Table1[[#This Row],[Product_ID]],[1]!Table1[Product_ID],[1]!Table1[Product_Name])</f>
        <v>Beauty Product 4</v>
      </c>
      <c r="F3735" t="str">
        <f>_xlfn.XLOOKUP(Table1[[#This Row],[Product_ID]],[1]!Table1[Product_ID],[1]!Table1[Category])</f>
        <v>Beauty</v>
      </c>
      <c r="G3735">
        <f>_xlfn.XLOOKUP(Table1[[#This Row],[Product_ID]],[1]!Table1[Product_ID],[1]!Table1[Unit_Price])</f>
        <v>591</v>
      </c>
      <c r="H3735">
        <f>_xlfn.XLOOKUP(Table1[[#This Row],[Product_ID]],[1]!Table1[Product_ID],[1]!Table1[Cost])</f>
        <v>354.6</v>
      </c>
      <c r="I3735">
        <v>1</v>
      </c>
      <c r="J3735">
        <v>20</v>
      </c>
      <c r="K3735">
        <f>Table1[[#This Row],[Quantity]]*Table1[[#This Row],[Unit_Price]]</f>
        <v>591</v>
      </c>
      <c r="L3735">
        <f>Table1[[#This Row],[Quantity]]*Table1[[#This Row],[Cost]]</f>
        <v>354.6</v>
      </c>
      <c r="M3735">
        <f>Table1[[#This Row],[Sales]]-Table1[[#This Row],[Total_Cost]]</f>
        <v>236.39999999999998</v>
      </c>
      <c r="N3735" s="1">
        <f>Table1[[#This Row],[Profit]]/Table1[[#This Row],[Sales]]</f>
        <v>0.39999999999999997</v>
      </c>
      <c r="O3735" t="str">
        <f>TEXT(Table1[[#This Row],[Order_Date]],"mmmm")</f>
        <v>February</v>
      </c>
      <c r="P3735">
        <f>YEAR(Table1[[#This Row],[Order_Date]])</f>
        <v>2025</v>
      </c>
      <c r="Q3735" t="str">
        <f>"Q"&amp;ROUNDUP(MONTH(Table1[[#This Row],[Order_Date]])/3,0)</f>
        <v>Q1</v>
      </c>
    </row>
    <row r="3736" spans="1:17" x14ac:dyDescent="0.25">
      <c r="A3736" t="s">
        <v>5541</v>
      </c>
      <c r="B3736" t="s">
        <v>1264</v>
      </c>
      <c r="C3736" t="s">
        <v>3114</v>
      </c>
      <c r="D3736" t="s">
        <v>362</v>
      </c>
      <c r="E3736" t="str">
        <f>_xlfn.XLOOKUP(Table1[[#This Row],[Product_ID]],[1]!Table1[Product_ID],[1]!Table1[Product_Name])</f>
        <v>Clothing Product 25</v>
      </c>
      <c r="F3736" t="str">
        <f>_xlfn.XLOOKUP(Table1[[#This Row],[Product_ID]],[1]!Table1[Product_ID],[1]!Table1[Category])</f>
        <v>Clothing</v>
      </c>
      <c r="G3736">
        <f>_xlfn.XLOOKUP(Table1[[#This Row],[Product_ID]],[1]!Table1[Product_ID],[1]!Table1[Unit_Price])</f>
        <v>696</v>
      </c>
      <c r="H3736">
        <f>_xlfn.XLOOKUP(Table1[[#This Row],[Product_ID]],[1]!Table1[Product_ID],[1]!Table1[Cost])</f>
        <v>348</v>
      </c>
      <c r="I3736">
        <v>2</v>
      </c>
      <c r="J3736">
        <v>5</v>
      </c>
      <c r="K3736">
        <f>Table1[[#This Row],[Quantity]]*Table1[[#This Row],[Unit_Price]]</f>
        <v>1392</v>
      </c>
      <c r="L3736">
        <f>Table1[[#This Row],[Quantity]]*Table1[[#This Row],[Cost]]</f>
        <v>696</v>
      </c>
      <c r="M3736">
        <f>Table1[[#This Row],[Sales]]-Table1[[#This Row],[Total_Cost]]</f>
        <v>696</v>
      </c>
      <c r="N3736" s="1">
        <f>Table1[[#This Row],[Profit]]/Table1[[#This Row],[Sales]]</f>
        <v>0.5</v>
      </c>
      <c r="O3736" t="str">
        <f>TEXT(Table1[[#This Row],[Order_Date]],"mmmm")</f>
        <v>August</v>
      </c>
      <c r="P3736">
        <f>YEAR(Table1[[#This Row],[Order_Date]])</f>
        <v>2024</v>
      </c>
      <c r="Q3736" t="str">
        <f>"Q"&amp;ROUNDUP(MONTH(Table1[[#This Row],[Order_Date]])/3,0)</f>
        <v>Q3</v>
      </c>
    </row>
    <row r="3737" spans="1:17" x14ac:dyDescent="0.25">
      <c r="A3737" t="s">
        <v>5542</v>
      </c>
      <c r="B3737" t="s">
        <v>758</v>
      </c>
      <c r="C3737" t="s">
        <v>2235</v>
      </c>
      <c r="D3737" t="s">
        <v>195</v>
      </c>
      <c r="E3737" t="str">
        <f>_xlfn.XLOOKUP(Table1[[#This Row],[Product_ID]],[1]!Table1[Product_ID],[1]!Table1[Product_Name])</f>
        <v>Electronics Product 57</v>
      </c>
      <c r="F3737" t="str">
        <f>_xlfn.XLOOKUP(Table1[[#This Row],[Product_ID]],[1]!Table1[Product_ID],[1]!Table1[Category])</f>
        <v>Electronics</v>
      </c>
      <c r="G3737">
        <f>_xlfn.XLOOKUP(Table1[[#This Row],[Product_ID]],[1]!Table1[Product_ID],[1]!Table1[Unit_Price])</f>
        <v>26846</v>
      </c>
      <c r="H3737">
        <f>_xlfn.XLOOKUP(Table1[[#This Row],[Product_ID]],[1]!Table1[Product_ID],[1]!Table1[Cost])</f>
        <v>16107.6</v>
      </c>
      <c r="I3737">
        <v>3</v>
      </c>
      <c r="J3737">
        <v>5</v>
      </c>
      <c r="K3737">
        <f>Table1[[#This Row],[Quantity]]*Table1[[#This Row],[Unit_Price]]</f>
        <v>80538</v>
      </c>
      <c r="L3737">
        <f>Table1[[#This Row],[Quantity]]*Table1[[#This Row],[Cost]]</f>
        <v>48322.8</v>
      </c>
      <c r="M3737">
        <f>Table1[[#This Row],[Sales]]-Table1[[#This Row],[Total_Cost]]</f>
        <v>32215.199999999997</v>
      </c>
      <c r="N3737" s="1">
        <f>Table1[[#This Row],[Profit]]/Table1[[#This Row],[Sales]]</f>
        <v>0.39999999999999997</v>
      </c>
      <c r="O3737" t="str">
        <f>TEXT(Table1[[#This Row],[Order_Date]],"mmmm")</f>
        <v>January</v>
      </c>
      <c r="P3737">
        <f>YEAR(Table1[[#This Row],[Order_Date]])</f>
        <v>2025</v>
      </c>
      <c r="Q3737" t="str">
        <f>"Q"&amp;ROUNDUP(MONTH(Table1[[#This Row],[Order_Date]])/3,0)</f>
        <v>Q1</v>
      </c>
    </row>
    <row r="3738" spans="1:17" x14ac:dyDescent="0.25">
      <c r="A3738" t="s">
        <v>5543</v>
      </c>
      <c r="B3738" t="s">
        <v>2734</v>
      </c>
      <c r="C3738" t="s">
        <v>944</v>
      </c>
      <c r="D3738" t="s">
        <v>189</v>
      </c>
      <c r="E3738" t="str">
        <f>_xlfn.XLOOKUP(Table1[[#This Row],[Product_ID]],[1]!Table1[Product_ID],[1]!Table1[Product_Name])</f>
        <v>Home &amp; Kitchen Product 79</v>
      </c>
      <c r="F3738" t="str">
        <f>_xlfn.XLOOKUP(Table1[[#This Row],[Product_ID]],[1]!Table1[Product_ID],[1]!Table1[Category])</f>
        <v>Home &amp; Kitchen</v>
      </c>
      <c r="G3738">
        <f>_xlfn.XLOOKUP(Table1[[#This Row],[Product_ID]],[1]!Table1[Product_ID],[1]!Table1[Unit_Price])</f>
        <v>10900</v>
      </c>
      <c r="H3738">
        <f>_xlfn.XLOOKUP(Table1[[#This Row],[Product_ID]],[1]!Table1[Product_ID],[1]!Table1[Cost])</f>
        <v>5450</v>
      </c>
      <c r="I3738">
        <v>3</v>
      </c>
      <c r="J3738">
        <v>10</v>
      </c>
      <c r="K3738">
        <f>Table1[[#This Row],[Quantity]]*Table1[[#This Row],[Unit_Price]]</f>
        <v>32700</v>
      </c>
      <c r="L3738">
        <f>Table1[[#This Row],[Quantity]]*Table1[[#This Row],[Cost]]</f>
        <v>16350</v>
      </c>
      <c r="M3738">
        <f>Table1[[#This Row],[Sales]]-Table1[[#This Row],[Total_Cost]]</f>
        <v>16350</v>
      </c>
      <c r="N3738" s="1">
        <f>Table1[[#This Row],[Profit]]/Table1[[#This Row],[Sales]]</f>
        <v>0.5</v>
      </c>
      <c r="O3738" t="str">
        <f>TEXT(Table1[[#This Row],[Order_Date]],"mmmm")</f>
        <v>March</v>
      </c>
      <c r="P3738">
        <f>YEAR(Table1[[#This Row],[Order_Date]])</f>
        <v>2025</v>
      </c>
      <c r="Q3738" t="str">
        <f>"Q"&amp;ROUNDUP(MONTH(Table1[[#This Row],[Order_Date]])/3,0)</f>
        <v>Q1</v>
      </c>
    </row>
    <row r="3739" spans="1:17" x14ac:dyDescent="0.25">
      <c r="A3739" t="s">
        <v>5544</v>
      </c>
      <c r="B3739" t="s">
        <v>1784</v>
      </c>
      <c r="C3739" t="s">
        <v>1306</v>
      </c>
      <c r="D3739" t="s">
        <v>67</v>
      </c>
      <c r="E3739" t="str">
        <f>_xlfn.XLOOKUP(Table1[[#This Row],[Product_ID]],[1]!Table1[Product_ID],[1]!Table1[Product_Name])</f>
        <v>Home &amp; Kitchen Product 12</v>
      </c>
      <c r="F3739" t="str">
        <f>_xlfn.XLOOKUP(Table1[[#This Row],[Product_ID]],[1]!Table1[Product_ID],[1]!Table1[Category])</f>
        <v>Home &amp; Kitchen</v>
      </c>
      <c r="G3739">
        <f>_xlfn.XLOOKUP(Table1[[#This Row],[Product_ID]],[1]!Table1[Product_ID],[1]!Table1[Unit_Price])</f>
        <v>1513</v>
      </c>
      <c r="H3739">
        <f>_xlfn.XLOOKUP(Table1[[#This Row],[Product_ID]],[1]!Table1[Product_ID],[1]!Table1[Cost])</f>
        <v>907.8</v>
      </c>
      <c r="I3739">
        <v>2</v>
      </c>
      <c r="J3739">
        <v>0</v>
      </c>
      <c r="K3739">
        <f>Table1[[#This Row],[Quantity]]*Table1[[#This Row],[Unit_Price]]</f>
        <v>3026</v>
      </c>
      <c r="L3739">
        <f>Table1[[#This Row],[Quantity]]*Table1[[#This Row],[Cost]]</f>
        <v>1815.6</v>
      </c>
      <c r="M3739">
        <f>Table1[[#This Row],[Sales]]-Table1[[#This Row],[Total_Cost]]</f>
        <v>1210.4000000000001</v>
      </c>
      <c r="N3739" s="1">
        <f>Table1[[#This Row],[Profit]]/Table1[[#This Row],[Sales]]</f>
        <v>0.4</v>
      </c>
      <c r="O3739" t="str">
        <f>TEXT(Table1[[#This Row],[Order_Date]],"mmmm")</f>
        <v>January</v>
      </c>
      <c r="P3739">
        <f>YEAR(Table1[[#This Row],[Order_Date]])</f>
        <v>2024</v>
      </c>
      <c r="Q3739" t="str">
        <f>"Q"&amp;ROUNDUP(MONTH(Table1[[#This Row],[Order_Date]])/3,0)</f>
        <v>Q1</v>
      </c>
    </row>
    <row r="3740" spans="1:17" x14ac:dyDescent="0.25">
      <c r="A3740" t="s">
        <v>5545</v>
      </c>
      <c r="B3740" t="s">
        <v>724</v>
      </c>
      <c r="C3740" t="s">
        <v>32</v>
      </c>
      <c r="D3740" t="s">
        <v>366</v>
      </c>
      <c r="E3740" t="str">
        <f>_xlfn.XLOOKUP(Table1[[#This Row],[Product_ID]],[1]!Table1[Product_ID],[1]!Table1[Product_Name])</f>
        <v>Home &amp; Kitchen Product 93</v>
      </c>
      <c r="F3740" t="str">
        <f>_xlfn.XLOOKUP(Table1[[#This Row],[Product_ID]],[1]!Table1[Product_ID],[1]!Table1[Category])</f>
        <v>Home &amp; Kitchen</v>
      </c>
      <c r="G3740">
        <f>_xlfn.XLOOKUP(Table1[[#This Row],[Product_ID]],[1]!Table1[Product_ID],[1]!Table1[Unit_Price])</f>
        <v>10597</v>
      </c>
      <c r="H3740">
        <f>_xlfn.XLOOKUP(Table1[[#This Row],[Product_ID]],[1]!Table1[Product_ID],[1]!Table1[Cost])</f>
        <v>5298.5</v>
      </c>
      <c r="I3740">
        <v>4</v>
      </c>
      <c r="J3740">
        <v>0</v>
      </c>
      <c r="K3740">
        <f>Table1[[#This Row],[Quantity]]*Table1[[#This Row],[Unit_Price]]</f>
        <v>42388</v>
      </c>
      <c r="L3740">
        <f>Table1[[#This Row],[Quantity]]*Table1[[#This Row],[Cost]]</f>
        <v>21194</v>
      </c>
      <c r="M3740">
        <f>Table1[[#This Row],[Sales]]-Table1[[#This Row],[Total_Cost]]</f>
        <v>21194</v>
      </c>
      <c r="N3740" s="1">
        <f>Table1[[#This Row],[Profit]]/Table1[[#This Row],[Sales]]</f>
        <v>0.5</v>
      </c>
      <c r="O3740" t="str">
        <f>TEXT(Table1[[#This Row],[Order_Date]],"mmmm")</f>
        <v>October</v>
      </c>
      <c r="P3740">
        <f>YEAR(Table1[[#This Row],[Order_Date]])</f>
        <v>2024</v>
      </c>
      <c r="Q3740" t="str">
        <f>"Q"&amp;ROUNDUP(MONTH(Table1[[#This Row],[Order_Date]])/3,0)</f>
        <v>Q4</v>
      </c>
    </row>
    <row r="3741" spans="1:17" x14ac:dyDescent="0.25">
      <c r="A3741" t="s">
        <v>5546</v>
      </c>
      <c r="B3741" t="s">
        <v>1730</v>
      </c>
      <c r="C3741" t="s">
        <v>2270</v>
      </c>
      <c r="D3741" t="s">
        <v>409</v>
      </c>
      <c r="E3741" t="str">
        <f>_xlfn.XLOOKUP(Table1[[#This Row],[Product_ID]],[1]!Table1[Product_ID],[1]!Table1[Product_Name])</f>
        <v>Home &amp; Kitchen Product 68</v>
      </c>
      <c r="F3741" t="str">
        <f>_xlfn.XLOOKUP(Table1[[#This Row],[Product_ID]],[1]!Table1[Product_ID],[1]!Table1[Category])</f>
        <v>Home &amp; Kitchen</v>
      </c>
      <c r="G3741">
        <f>_xlfn.XLOOKUP(Table1[[#This Row],[Product_ID]],[1]!Table1[Product_ID],[1]!Table1[Unit_Price])</f>
        <v>7252</v>
      </c>
      <c r="H3741">
        <f>_xlfn.XLOOKUP(Table1[[#This Row],[Product_ID]],[1]!Table1[Product_ID],[1]!Table1[Cost])</f>
        <v>3626</v>
      </c>
      <c r="I3741">
        <v>4</v>
      </c>
      <c r="J3741">
        <v>0</v>
      </c>
      <c r="K3741">
        <f>Table1[[#This Row],[Quantity]]*Table1[[#This Row],[Unit_Price]]</f>
        <v>29008</v>
      </c>
      <c r="L3741">
        <f>Table1[[#This Row],[Quantity]]*Table1[[#This Row],[Cost]]</f>
        <v>14504</v>
      </c>
      <c r="M3741">
        <f>Table1[[#This Row],[Sales]]-Table1[[#This Row],[Total_Cost]]</f>
        <v>14504</v>
      </c>
      <c r="N3741" s="1">
        <f>Table1[[#This Row],[Profit]]/Table1[[#This Row],[Sales]]</f>
        <v>0.5</v>
      </c>
      <c r="O3741" t="str">
        <f>TEXT(Table1[[#This Row],[Order_Date]],"mmmm")</f>
        <v>April</v>
      </c>
      <c r="P3741">
        <f>YEAR(Table1[[#This Row],[Order_Date]])</f>
        <v>2025</v>
      </c>
      <c r="Q3741" t="str">
        <f>"Q"&amp;ROUNDUP(MONTH(Table1[[#This Row],[Order_Date]])/3,0)</f>
        <v>Q2</v>
      </c>
    </row>
    <row r="3742" spans="1:17" x14ac:dyDescent="0.25">
      <c r="A3742" t="s">
        <v>5547</v>
      </c>
      <c r="B3742" t="s">
        <v>2181</v>
      </c>
      <c r="C3742" t="s">
        <v>3292</v>
      </c>
      <c r="D3742" t="s">
        <v>663</v>
      </c>
      <c r="E3742" t="str">
        <f>_xlfn.XLOOKUP(Table1[[#This Row],[Product_ID]],[1]!Table1[Product_ID],[1]!Table1[Product_Name])</f>
        <v>Electronics Product 34</v>
      </c>
      <c r="F3742" t="str">
        <f>_xlfn.XLOOKUP(Table1[[#This Row],[Product_ID]],[1]!Table1[Product_ID],[1]!Table1[Category])</f>
        <v>Electronics</v>
      </c>
      <c r="G3742">
        <f>_xlfn.XLOOKUP(Table1[[#This Row],[Product_ID]],[1]!Table1[Product_ID],[1]!Table1[Unit_Price])</f>
        <v>4860</v>
      </c>
      <c r="H3742">
        <f>_xlfn.XLOOKUP(Table1[[#This Row],[Product_ID]],[1]!Table1[Product_ID],[1]!Table1[Cost])</f>
        <v>2430</v>
      </c>
      <c r="I3742">
        <v>5</v>
      </c>
      <c r="J3742">
        <v>0</v>
      </c>
      <c r="K3742">
        <f>Table1[[#This Row],[Quantity]]*Table1[[#This Row],[Unit_Price]]</f>
        <v>24300</v>
      </c>
      <c r="L3742">
        <f>Table1[[#This Row],[Quantity]]*Table1[[#This Row],[Cost]]</f>
        <v>12150</v>
      </c>
      <c r="M3742">
        <f>Table1[[#This Row],[Sales]]-Table1[[#This Row],[Total_Cost]]</f>
        <v>12150</v>
      </c>
      <c r="N3742" s="1">
        <f>Table1[[#This Row],[Profit]]/Table1[[#This Row],[Sales]]</f>
        <v>0.5</v>
      </c>
      <c r="O3742" t="str">
        <f>TEXT(Table1[[#This Row],[Order_Date]],"mmmm")</f>
        <v>September</v>
      </c>
      <c r="P3742">
        <f>YEAR(Table1[[#This Row],[Order_Date]])</f>
        <v>2024</v>
      </c>
      <c r="Q3742" t="str">
        <f>"Q"&amp;ROUNDUP(MONTH(Table1[[#This Row],[Order_Date]])/3,0)</f>
        <v>Q3</v>
      </c>
    </row>
    <row r="3743" spans="1:17" x14ac:dyDescent="0.25">
      <c r="A3743" t="s">
        <v>5548</v>
      </c>
      <c r="B3743" t="s">
        <v>159</v>
      </c>
      <c r="C3743" t="s">
        <v>3806</v>
      </c>
      <c r="D3743" t="s">
        <v>139</v>
      </c>
      <c r="E3743" t="str">
        <f>_xlfn.XLOOKUP(Table1[[#This Row],[Product_ID]],[1]!Table1[Product_ID],[1]!Table1[Product_Name])</f>
        <v>Clothing Product 53</v>
      </c>
      <c r="F3743" t="str">
        <f>_xlfn.XLOOKUP(Table1[[#This Row],[Product_ID]],[1]!Table1[Product_ID],[1]!Table1[Category])</f>
        <v>Clothing</v>
      </c>
      <c r="G3743">
        <f>_xlfn.XLOOKUP(Table1[[#This Row],[Product_ID]],[1]!Table1[Product_ID],[1]!Table1[Unit_Price])</f>
        <v>641</v>
      </c>
      <c r="H3743">
        <f>_xlfn.XLOOKUP(Table1[[#This Row],[Product_ID]],[1]!Table1[Product_ID],[1]!Table1[Cost])</f>
        <v>384.6</v>
      </c>
      <c r="I3743">
        <v>1</v>
      </c>
      <c r="J3743">
        <v>15</v>
      </c>
      <c r="K3743">
        <f>Table1[[#This Row],[Quantity]]*Table1[[#This Row],[Unit_Price]]</f>
        <v>641</v>
      </c>
      <c r="L3743">
        <f>Table1[[#This Row],[Quantity]]*Table1[[#This Row],[Cost]]</f>
        <v>384.6</v>
      </c>
      <c r="M3743">
        <f>Table1[[#This Row],[Sales]]-Table1[[#This Row],[Total_Cost]]</f>
        <v>256.39999999999998</v>
      </c>
      <c r="N3743" s="1">
        <f>Table1[[#This Row],[Profit]]/Table1[[#This Row],[Sales]]</f>
        <v>0.39999999999999997</v>
      </c>
      <c r="O3743" t="str">
        <f>TEXT(Table1[[#This Row],[Order_Date]],"mmmm")</f>
        <v>May</v>
      </c>
      <c r="P3743">
        <f>YEAR(Table1[[#This Row],[Order_Date]])</f>
        <v>2024</v>
      </c>
      <c r="Q3743" t="str">
        <f>"Q"&amp;ROUNDUP(MONTH(Table1[[#This Row],[Order_Date]])/3,0)</f>
        <v>Q2</v>
      </c>
    </row>
    <row r="3744" spans="1:17" x14ac:dyDescent="0.25">
      <c r="A3744" t="s">
        <v>5549</v>
      </c>
      <c r="B3744" t="s">
        <v>1810</v>
      </c>
      <c r="C3744" t="s">
        <v>1743</v>
      </c>
      <c r="D3744" t="s">
        <v>461</v>
      </c>
      <c r="E3744" t="str">
        <f>_xlfn.XLOOKUP(Table1[[#This Row],[Product_ID]],[1]!Table1[Product_ID],[1]!Table1[Product_Name])</f>
        <v>Beauty Product 13</v>
      </c>
      <c r="F3744" t="str">
        <f>_xlfn.XLOOKUP(Table1[[#This Row],[Product_ID]],[1]!Table1[Product_ID],[1]!Table1[Category])</f>
        <v>Beauty</v>
      </c>
      <c r="G3744">
        <f>_xlfn.XLOOKUP(Table1[[#This Row],[Product_ID]],[1]!Table1[Product_ID],[1]!Table1[Unit_Price])</f>
        <v>639</v>
      </c>
      <c r="H3744">
        <f>_xlfn.XLOOKUP(Table1[[#This Row],[Product_ID]],[1]!Table1[Product_ID],[1]!Table1[Cost])</f>
        <v>319.5</v>
      </c>
      <c r="I3744">
        <v>4</v>
      </c>
      <c r="J3744">
        <v>15</v>
      </c>
      <c r="K3744">
        <f>Table1[[#This Row],[Quantity]]*Table1[[#This Row],[Unit_Price]]</f>
        <v>2556</v>
      </c>
      <c r="L3744">
        <f>Table1[[#This Row],[Quantity]]*Table1[[#This Row],[Cost]]</f>
        <v>1278</v>
      </c>
      <c r="M3744">
        <f>Table1[[#This Row],[Sales]]-Table1[[#This Row],[Total_Cost]]</f>
        <v>1278</v>
      </c>
      <c r="N3744" s="1">
        <f>Table1[[#This Row],[Profit]]/Table1[[#This Row],[Sales]]</f>
        <v>0.5</v>
      </c>
      <c r="O3744" t="str">
        <f>TEXT(Table1[[#This Row],[Order_Date]],"mmmm")</f>
        <v>August</v>
      </c>
      <c r="P3744">
        <f>YEAR(Table1[[#This Row],[Order_Date]])</f>
        <v>2025</v>
      </c>
      <c r="Q3744" t="str">
        <f>"Q"&amp;ROUNDUP(MONTH(Table1[[#This Row],[Order_Date]])/3,0)</f>
        <v>Q3</v>
      </c>
    </row>
    <row r="3745" spans="1:17" x14ac:dyDescent="0.25">
      <c r="A3745" t="s">
        <v>5550</v>
      </c>
      <c r="B3745" t="s">
        <v>2834</v>
      </c>
      <c r="C3745" t="s">
        <v>910</v>
      </c>
      <c r="D3745" t="s">
        <v>115</v>
      </c>
      <c r="E3745" t="str">
        <f>_xlfn.XLOOKUP(Table1[[#This Row],[Product_ID]],[1]!Table1[Product_ID],[1]!Table1[Product_Name])</f>
        <v>Beauty Product 85</v>
      </c>
      <c r="F3745" t="str">
        <f>_xlfn.XLOOKUP(Table1[[#This Row],[Product_ID]],[1]!Table1[Product_ID],[1]!Table1[Category])</f>
        <v>Beauty</v>
      </c>
      <c r="G3745">
        <f>_xlfn.XLOOKUP(Table1[[#This Row],[Product_ID]],[1]!Table1[Product_ID],[1]!Table1[Unit_Price])</f>
        <v>1436</v>
      </c>
      <c r="H3745">
        <f>_xlfn.XLOOKUP(Table1[[#This Row],[Product_ID]],[1]!Table1[Product_ID],[1]!Table1[Cost])</f>
        <v>1005.2</v>
      </c>
      <c r="I3745">
        <v>4</v>
      </c>
      <c r="J3745">
        <v>15</v>
      </c>
      <c r="K3745">
        <f>Table1[[#This Row],[Quantity]]*Table1[[#This Row],[Unit_Price]]</f>
        <v>5744</v>
      </c>
      <c r="L3745">
        <f>Table1[[#This Row],[Quantity]]*Table1[[#This Row],[Cost]]</f>
        <v>4020.8</v>
      </c>
      <c r="M3745">
        <f>Table1[[#This Row],[Sales]]-Table1[[#This Row],[Total_Cost]]</f>
        <v>1723.1999999999998</v>
      </c>
      <c r="N3745" s="1">
        <f>Table1[[#This Row],[Profit]]/Table1[[#This Row],[Sales]]</f>
        <v>0.3</v>
      </c>
      <c r="O3745" t="str">
        <f>TEXT(Table1[[#This Row],[Order_Date]],"mmmm")</f>
        <v>March</v>
      </c>
      <c r="P3745">
        <f>YEAR(Table1[[#This Row],[Order_Date]])</f>
        <v>2024</v>
      </c>
      <c r="Q3745" t="str">
        <f>"Q"&amp;ROUNDUP(MONTH(Table1[[#This Row],[Order_Date]])/3,0)</f>
        <v>Q1</v>
      </c>
    </row>
    <row r="3746" spans="1:17" x14ac:dyDescent="0.25">
      <c r="A3746" t="s">
        <v>5551</v>
      </c>
      <c r="B3746" t="s">
        <v>2290</v>
      </c>
      <c r="C3746" t="s">
        <v>4233</v>
      </c>
      <c r="D3746" t="s">
        <v>611</v>
      </c>
      <c r="E3746" t="str">
        <f>_xlfn.XLOOKUP(Table1[[#This Row],[Product_ID]],[1]!Table1[Product_ID],[1]!Table1[Product_Name])</f>
        <v>Clothing Product 21</v>
      </c>
      <c r="F3746" t="str">
        <f>_xlfn.XLOOKUP(Table1[[#This Row],[Product_ID]],[1]!Table1[Product_ID],[1]!Table1[Category])</f>
        <v>Clothing</v>
      </c>
      <c r="G3746">
        <f>_xlfn.XLOOKUP(Table1[[#This Row],[Product_ID]],[1]!Table1[Product_ID],[1]!Table1[Unit_Price])</f>
        <v>1236</v>
      </c>
      <c r="H3746">
        <f>_xlfn.XLOOKUP(Table1[[#This Row],[Product_ID]],[1]!Table1[Product_ID],[1]!Table1[Cost])</f>
        <v>865.2</v>
      </c>
      <c r="I3746">
        <v>1</v>
      </c>
      <c r="J3746">
        <v>10</v>
      </c>
      <c r="K3746">
        <f>Table1[[#This Row],[Quantity]]*Table1[[#This Row],[Unit_Price]]</f>
        <v>1236</v>
      </c>
      <c r="L3746">
        <f>Table1[[#This Row],[Quantity]]*Table1[[#This Row],[Cost]]</f>
        <v>865.2</v>
      </c>
      <c r="M3746">
        <f>Table1[[#This Row],[Sales]]-Table1[[#This Row],[Total_Cost]]</f>
        <v>370.79999999999995</v>
      </c>
      <c r="N3746" s="1">
        <f>Table1[[#This Row],[Profit]]/Table1[[#This Row],[Sales]]</f>
        <v>0.3</v>
      </c>
      <c r="O3746" t="str">
        <f>TEXT(Table1[[#This Row],[Order_Date]],"mmmm")</f>
        <v>August</v>
      </c>
      <c r="P3746">
        <f>YEAR(Table1[[#This Row],[Order_Date]])</f>
        <v>2025</v>
      </c>
      <c r="Q3746" t="str">
        <f>"Q"&amp;ROUNDUP(MONTH(Table1[[#This Row],[Order_Date]])/3,0)</f>
        <v>Q3</v>
      </c>
    </row>
    <row r="3747" spans="1:17" x14ac:dyDescent="0.25">
      <c r="A3747" t="s">
        <v>5552</v>
      </c>
      <c r="B3747" t="s">
        <v>1413</v>
      </c>
      <c r="C3747" t="s">
        <v>156</v>
      </c>
      <c r="D3747" t="s">
        <v>444</v>
      </c>
      <c r="E3747" t="str">
        <f>_xlfn.XLOOKUP(Table1[[#This Row],[Product_ID]],[1]!Table1[Product_ID],[1]!Table1[Product_Name])</f>
        <v>Sports Product 14</v>
      </c>
      <c r="F3747" t="str">
        <f>_xlfn.XLOOKUP(Table1[[#This Row],[Product_ID]],[1]!Table1[Product_ID],[1]!Table1[Category])</f>
        <v>Sports</v>
      </c>
      <c r="G3747">
        <f>_xlfn.XLOOKUP(Table1[[#This Row],[Product_ID]],[1]!Table1[Product_ID],[1]!Table1[Unit_Price])</f>
        <v>9565</v>
      </c>
      <c r="H3747">
        <f>_xlfn.XLOOKUP(Table1[[#This Row],[Product_ID]],[1]!Table1[Product_ID],[1]!Table1[Cost])</f>
        <v>6695.5</v>
      </c>
      <c r="I3747">
        <v>5</v>
      </c>
      <c r="J3747">
        <v>5</v>
      </c>
      <c r="K3747">
        <f>Table1[[#This Row],[Quantity]]*Table1[[#This Row],[Unit_Price]]</f>
        <v>47825</v>
      </c>
      <c r="L3747">
        <f>Table1[[#This Row],[Quantity]]*Table1[[#This Row],[Cost]]</f>
        <v>33477.5</v>
      </c>
      <c r="M3747">
        <f>Table1[[#This Row],[Sales]]-Table1[[#This Row],[Total_Cost]]</f>
        <v>14347.5</v>
      </c>
      <c r="N3747" s="1">
        <f>Table1[[#This Row],[Profit]]/Table1[[#This Row],[Sales]]</f>
        <v>0.3</v>
      </c>
      <c r="O3747" t="str">
        <f>TEXT(Table1[[#This Row],[Order_Date]],"mmmm")</f>
        <v>October</v>
      </c>
      <c r="P3747">
        <f>YEAR(Table1[[#This Row],[Order_Date]])</f>
        <v>2025</v>
      </c>
      <c r="Q3747" t="str">
        <f>"Q"&amp;ROUNDUP(MONTH(Table1[[#This Row],[Order_Date]])/3,0)</f>
        <v>Q4</v>
      </c>
    </row>
    <row r="3748" spans="1:17" x14ac:dyDescent="0.25">
      <c r="A3748" t="s">
        <v>5553</v>
      </c>
      <c r="B3748" t="s">
        <v>1130</v>
      </c>
      <c r="C3748" t="s">
        <v>2684</v>
      </c>
      <c r="D3748" t="s">
        <v>1034</v>
      </c>
      <c r="E3748" t="str">
        <f>_xlfn.XLOOKUP(Table1[[#This Row],[Product_ID]],[1]!Table1[Product_ID],[1]!Table1[Product_Name])</f>
        <v>Electronics Product 36</v>
      </c>
      <c r="F3748" t="str">
        <f>_xlfn.XLOOKUP(Table1[[#This Row],[Product_ID]],[1]!Table1[Product_ID],[1]!Table1[Category])</f>
        <v>Electronics</v>
      </c>
      <c r="G3748">
        <f>_xlfn.XLOOKUP(Table1[[#This Row],[Product_ID]],[1]!Table1[Product_ID],[1]!Table1[Unit_Price])</f>
        <v>3046</v>
      </c>
      <c r="H3748">
        <f>_xlfn.XLOOKUP(Table1[[#This Row],[Product_ID]],[1]!Table1[Product_ID],[1]!Table1[Cost])</f>
        <v>1827.6</v>
      </c>
      <c r="I3748">
        <v>1</v>
      </c>
      <c r="J3748">
        <v>15</v>
      </c>
      <c r="K3748">
        <f>Table1[[#This Row],[Quantity]]*Table1[[#This Row],[Unit_Price]]</f>
        <v>3046</v>
      </c>
      <c r="L3748">
        <f>Table1[[#This Row],[Quantity]]*Table1[[#This Row],[Cost]]</f>
        <v>1827.6</v>
      </c>
      <c r="M3748">
        <f>Table1[[#This Row],[Sales]]-Table1[[#This Row],[Total_Cost]]</f>
        <v>1218.4000000000001</v>
      </c>
      <c r="N3748" s="1">
        <f>Table1[[#This Row],[Profit]]/Table1[[#This Row],[Sales]]</f>
        <v>0.4</v>
      </c>
      <c r="O3748" t="str">
        <f>TEXT(Table1[[#This Row],[Order_Date]],"mmmm")</f>
        <v>September</v>
      </c>
      <c r="P3748">
        <f>YEAR(Table1[[#This Row],[Order_Date]])</f>
        <v>2024</v>
      </c>
      <c r="Q3748" t="str">
        <f>"Q"&amp;ROUNDUP(MONTH(Table1[[#This Row],[Order_Date]])/3,0)</f>
        <v>Q3</v>
      </c>
    </row>
    <row r="3749" spans="1:17" x14ac:dyDescent="0.25">
      <c r="A3749" t="s">
        <v>5554</v>
      </c>
      <c r="B3749" t="s">
        <v>3091</v>
      </c>
      <c r="C3749" t="s">
        <v>4755</v>
      </c>
      <c r="D3749" t="s">
        <v>855</v>
      </c>
      <c r="E3749" t="str">
        <f>_xlfn.XLOOKUP(Table1[[#This Row],[Product_ID]],[1]!Table1[Product_ID],[1]!Table1[Product_Name])</f>
        <v>Sports Product 62</v>
      </c>
      <c r="F3749" t="str">
        <f>_xlfn.XLOOKUP(Table1[[#This Row],[Product_ID]],[1]!Table1[Product_ID],[1]!Table1[Category])</f>
        <v>Sports</v>
      </c>
      <c r="G3749">
        <f>_xlfn.XLOOKUP(Table1[[#This Row],[Product_ID]],[1]!Table1[Product_ID],[1]!Table1[Unit_Price])</f>
        <v>2777</v>
      </c>
      <c r="H3749">
        <f>_xlfn.XLOOKUP(Table1[[#This Row],[Product_ID]],[1]!Table1[Product_ID],[1]!Table1[Cost])</f>
        <v>1943.9</v>
      </c>
      <c r="I3749">
        <v>2</v>
      </c>
      <c r="J3749">
        <v>10</v>
      </c>
      <c r="K3749">
        <f>Table1[[#This Row],[Quantity]]*Table1[[#This Row],[Unit_Price]]</f>
        <v>5554</v>
      </c>
      <c r="L3749">
        <f>Table1[[#This Row],[Quantity]]*Table1[[#This Row],[Cost]]</f>
        <v>3887.8</v>
      </c>
      <c r="M3749">
        <f>Table1[[#This Row],[Sales]]-Table1[[#This Row],[Total_Cost]]</f>
        <v>1666.1999999999998</v>
      </c>
      <c r="N3749" s="1">
        <f>Table1[[#This Row],[Profit]]/Table1[[#This Row],[Sales]]</f>
        <v>0.3</v>
      </c>
      <c r="O3749" t="str">
        <f>TEXT(Table1[[#This Row],[Order_Date]],"mmmm")</f>
        <v>March</v>
      </c>
      <c r="P3749">
        <f>YEAR(Table1[[#This Row],[Order_Date]])</f>
        <v>2024</v>
      </c>
      <c r="Q3749" t="str">
        <f>"Q"&amp;ROUNDUP(MONTH(Table1[[#This Row],[Order_Date]])/3,0)</f>
        <v>Q1</v>
      </c>
    </row>
    <row r="3750" spans="1:17" x14ac:dyDescent="0.25">
      <c r="A3750" t="s">
        <v>5555</v>
      </c>
      <c r="B3750" t="s">
        <v>2013</v>
      </c>
      <c r="C3750" t="s">
        <v>1389</v>
      </c>
      <c r="D3750" t="s">
        <v>281</v>
      </c>
      <c r="E3750" t="str">
        <f>_xlfn.XLOOKUP(Table1[[#This Row],[Product_ID]],[1]!Table1[Product_ID],[1]!Table1[Product_Name])</f>
        <v>Sports Product 9</v>
      </c>
      <c r="F3750" t="str">
        <f>_xlfn.XLOOKUP(Table1[[#This Row],[Product_ID]],[1]!Table1[Product_ID],[1]!Table1[Category])</f>
        <v>Sports</v>
      </c>
      <c r="G3750">
        <f>_xlfn.XLOOKUP(Table1[[#This Row],[Product_ID]],[1]!Table1[Product_ID],[1]!Table1[Unit_Price])</f>
        <v>10891</v>
      </c>
      <c r="H3750">
        <f>_xlfn.XLOOKUP(Table1[[#This Row],[Product_ID]],[1]!Table1[Product_ID],[1]!Table1[Cost])</f>
        <v>5445.5</v>
      </c>
      <c r="I3750">
        <v>3</v>
      </c>
      <c r="J3750">
        <v>5</v>
      </c>
      <c r="K3750">
        <f>Table1[[#This Row],[Quantity]]*Table1[[#This Row],[Unit_Price]]</f>
        <v>32673</v>
      </c>
      <c r="L3750">
        <f>Table1[[#This Row],[Quantity]]*Table1[[#This Row],[Cost]]</f>
        <v>16336.5</v>
      </c>
      <c r="M3750">
        <f>Table1[[#This Row],[Sales]]-Table1[[#This Row],[Total_Cost]]</f>
        <v>16336.5</v>
      </c>
      <c r="N3750" s="1">
        <f>Table1[[#This Row],[Profit]]/Table1[[#This Row],[Sales]]</f>
        <v>0.5</v>
      </c>
      <c r="O3750" t="str">
        <f>TEXT(Table1[[#This Row],[Order_Date]],"mmmm")</f>
        <v>February</v>
      </c>
      <c r="P3750">
        <f>YEAR(Table1[[#This Row],[Order_Date]])</f>
        <v>2024</v>
      </c>
      <c r="Q3750" t="str">
        <f>"Q"&amp;ROUNDUP(MONTH(Table1[[#This Row],[Order_Date]])/3,0)</f>
        <v>Q1</v>
      </c>
    </row>
    <row r="3751" spans="1:17" x14ac:dyDescent="0.25">
      <c r="A3751" t="s">
        <v>5556</v>
      </c>
      <c r="B3751" t="s">
        <v>1876</v>
      </c>
      <c r="C3751" t="s">
        <v>1685</v>
      </c>
      <c r="D3751" t="s">
        <v>450</v>
      </c>
      <c r="E3751" t="str">
        <f>_xlfn.XLOOKUP(Table1[[#This Row],[Product_ID]],[1]!Table1[Product_ID],[1]!Table1[Product_Name])</f>
        <v>Electronics Product 82</v>
      </c>
      <c r="F3751" t="str">
        <f>_xlfn.XLOOKUP(Table1[[#This Row],[Product_ID]],[1]!Table1[Product_ID],[1]!Table1[Category])</f>
        <v>Electronics</v>
      </c>
      <c r="G3751">
        <f>_xlfn.XLOOKUP(Table1[[#This Row],[Product_ID]],[1]!Table1[Product_ID],[1]!Table1[Unit_Price])</f>
        <v>354</v>
      </c>
      <c r="H3751">
        <f>_xlfn.XLOOKUP(Table1[[#This Row],[Product_ID]],[1]!Table1[Product_ID],[1]!Table1[Cost])</f>
        <v>247.8</v>
      </c>
      <c r="I3751">
        <v>5</v>
      </c>
      <c r="J3751">
        <v>15</v>
      </c>
      <c r="K3751">
        <f>Table1[[#This Row],[Quantity]]*Table1[[#This Row],[Unit_Price]]</f>
        <v>1770</v>
      </c>
      <c r="L3751">
        <f>Table1[[#This Row],[Quantity]]*Table1[[#This Row],[Cost]]</f>
        <v>1239</v>
      </c>
      <c r="M3751">
        <f>Table1[[#This Row],[Sales]]-Table1[[#This Row],[Total_Cost]]</f>
        <v>531</v>
      </c>
      <c r="N3751" s="1">
        <f>Table1[[#This Row],[Profit]]/Table1[[#This Row],[Sales]]</f>
        <v>0.3</v>
      </c>
      <c r="O3751" t="str">
        <f>TEXT(Table1[[#This Row],[Order_Date]],"mmmm")</f>
        <v>June</v>
      </c>
      <c r="P3751">
        <f>YEAR(Table1[[#This Row],[Order_Date]])</f>
        <v>2025</v>
      </c>
      <c r="Q3751" t="str">
        <f>"Q"&amp;ROUNDUP(MONTH(Table1[[#This Row],[Order_Date]])/3,0)</f>
        <v>Q2</v>
      </c>
    </row>
    <row r="3752" spans="1:17" x14ac:dyDescent="0.25">
      <c r="A3752" t="s">
        <v>5557</v>
      </c>
      <c r="B3752" t="s">
        <v>2161</v>
      </c>
      <c r="C3752" t="s">
        <v>1255</v>
      </c>
      <c r="D3752" t="s">
        <v>615</v>
      </c>
      <c r="E3752" t="str">
        <f>_xlfn.XLOOKUP(Table1[[#This Row],[Product_ID]],[1]!Table1[Product_ID],[1]!Table1[Product_Name])</f>
        <v>Home &amp; Kitchen Product 92</v>
      </c>
      <c r="F3752" t="str">
        <f>_xlfn.XLOOKUP(Table1[[#This Row],[Product_ID]],[1]!Table1[Product_ID],[1]!Table1[Category])</f>
        <v>Home &amp; Kitchen</v>
      </c>
      <c r="G3752">
        <f>_xlfn.XLOOKUP(Table1[[#This Row],[Product_ID]],[1]!Table1[Product_ID],[1]!Table1[Unit_Price])</f>
        <v>7315</v>
      </c>
      <c r="H3752">
        <f>_xlfn.XLOOKUP(Table1[[#This Row],[Product_ID]],[1]!Table1[Product_ID],[1]!Table1[Cost])</f>
        <v>4389</v>
      </c>
      <c r="I3752">
        <v>2</v>
      </c>
      <c r="J3752">
        <v>5</v>
      </c>
      <c r="K3752">
        <f>Table1[[#This Row],[Quantity]]*Table1[[#This Row],[Unit_Price]]</f>
        <v>14630</v>
      </c>
      <c r="L3752">
        <f>Table1[[#This Row],[Quantity]]*Table1[[#This Row],[Cost]]</f>
        <v>8778</v>
      </c>
      <c r="M3752">
        <f>Table1[[#This Row],[Sales]]-Table1[[#This Row],[Total_Cost]]</f>
        <v>5852</v>
      </c>
      <c r="N3752" s="1">
        <f>Table1[[#This Row],[Profit]]/Table1[[#This Row],[Sales]]</f>
        <v>0.4</v>
      </c>
      <c r="O3752" t="str">
        <f>TEXT(Table1[[#This Row],[Order_Date]],"mmmm")</f>
        <v>March</v>
      </c>
      <c r="P3752">
        <f>YEAR(Table1[[#This Row],[Order_Date]])</f>
        <v>2024</v>
      </c>
      <c r="Q3752" t="str">
        <f>"Q"&amp;ROUNDUP(MONTH(Table1[[#This Row],[Order_Date]])/3,0)</f>
        <v>Q1</v>
      </c>
    </row>
    <row r="3753" spans="1:17" x14ac:dyDescent="0.25">
      <c r="A3753" t="s">
        <v>5558</v>
      </c>
      <c r="B3753" t="s">
        <v>705</v>
      </c>
      <c r="C3753" t="s">
        <v>3509</v>
      </c>
      <c r="D3753" t="s">
        <v>237</v>
      </c>
      <c r="E3753" t="str">
        <f>_xlfn.XLOOKUP(Table1[[#This Row],[Product_ID]],[1]!Table1[Product_ID],[1]!Table1[Product_Name])</f>
        <v>Sports Product 61</v>
      </c>
      <c r="F3753" t="str">
        <f>_xlfn.XLOOKUP(Table1[[#This Row],[Product_ID]],[1]!Table1[Product_ID],[1]!Table1[Category])</f>
        <v>Sports</v>
      </c>
      <c r="G3753">
        <f>_xlfn.XLOOKUP(Table1[[#This Row],[Product_ID]],[1]!Table1[Product_ID],[1]!Table1[Unit_Price])</f>
        <v>7170</v>
      </c>
      <c r="H3753">
        <f>_xlfn.XLOOKUP(Table1[[#This Row],[Product_ID]],[1]!Table1[Product_ID],[1]!Table1[Cost])</f>
        <v>3585</v>
      </c>
      <c r="I3753">
        <v>1</v>
      </c>
      <c r="J3753">
        <v>0</v>
      </c>
      <c r="K3753">
        <f>Table1[[#This Row],[Quantity]]*Table1[[#This Row],[Unit_Price]]</f>
        <v>7170</v>
      </c>
      <c r="L3753">
        <f>Table1[[#This Row],[Quantity]]*Table1[[#This Row],[Cost]]</f>
        <v>3585</v>
      </c>
      <c r="M3753">
        <f>Table1[[#This Row],[Sales]]-Table1[[#This Row],[Total_Cost]]</f>
        <v>3585</v>
      </c>
      <c r="N3753" s="1">
        <f>Table1[[#This Row],[Profit]]/Table1[[#This Row],[Sales]]</f>
        <v>0.5</v>
      </c>
      <c r="O3753" t="str">
        <f>TEXT(Table1[[#This Row],[Order_Date]],"mmmm")</f>
        <v>June</v>
      </c>
      <c r="P3753">
        <f>YEAR(Table1[[#This Row],[Order_Date]])</f>
        <v>2025</v>
      </c>
      <c r="Q3753" t="str">
        <f>"Q"&amp;ROUNDUP(MONTH(Table1[[#This Row],[Order_Date]])/3,0)</f>
        <v>Q2</v>
      </c>
    </row>
    <row r="3754" spans="1:17" x14ac:dyDescent="0.25">
      <c r="A3754" t="s">
        <v>5559</v>
      </c>
      <c r="B3754" t="s">
        <v>2041</v>
      </c>
      <c r="C3754" t="s">
        <v>300</v>
      </c>
      <c r="D3754" t="s">
        <v>663</v>
      </c>
      <c r="E3754" t="str">
        <f>_xlfn.XLOOKUP(Table1[[#This Row],[Product_ID]],[1]!Table1[Product_ID],[1]!Table1[Product_Name])</f>
        <v>Electronics Product 34</v>
      </c>
      <c r="F3754" t="str">
        <f>_xlfn.XLOOKUP(Table1[[#This Row],[Product_ID]],[1]!Table1[Product_ID],[1]!Table1[Category])</f>
        <v>Electronics</v>
      </c>
      <c r="G3754">
        <f>_xlfn.XLOOKUP(Table1[[#This Row],[Product_ID]],[1]!Table1[Product_ID],[1]!Table1[Unit_Price])</f>
        <v>4860</v>
      </c>
      <c r="H3754">
        <f>_xlfn.XLOOKUP(Table1[[#This Row],[Product_ID]],[1]!Table1[Product_ID],[1]!Table1[Cost])</f>
        <v>2430</v>
      </c>
      <c r="I3754">
        <v>5</v>
      </c>
      <c r="J3754">
        <v>20</v>
      </c>
      <c r="K3754">
        <f>Table1[[#This Row],[Quantity]]*Table1[[#This Row],[Unit_Price]]</f>
        <v>24300</v>
      </c>
      <c r="L3754">
        <f>Table1[[#This Row],[Quantity]]*Table1[[#This Row],[Cost]]</f>
        <v>12150</v>
      </c>
      <c r="M3754">
        <f>Table1[[#This Row],[Sales]]-Table1[[#This Row],[Total_Cost]]</f>
        <v>12150</v>
      </c>
      <c r="N3754" s="1">
        <f>Table1[[#This Row],[Profit]]/Table1[[#This Row],[Sales]]</f>
        <v>0.5</v>
      </c>
      <c r="O3754" t="str">
        <f>TEXT(Table1[[#This Row],[Order_Date]],"mmmm")</f>
        <v>February</v>
      </c>
      <c r="P3754">
        <f>YEAR(Table1[[#This Row],[Order_Date]])</f>
        <v>2025</v>
      </c>
      <c r="Q3754" t="str">
        <f>"Q"&amp;ROUNDUP(MONTH(Table1[[#This Row],[Order_Date]])/3,0)</f>
        <v>Q1</v>
      </c>
    </row>
    <row r="3755" spans="1:17" x14ac:dyDescent="0.25">
      <c r="A3755" t="s">
        <v>5560</v>
      </c>
      <c r="B3755" t="s">
        <v>3034</v>
      </c>
      <c r="C3755" t="s">
        <v>76</v>
      </c>
      <c r="D3755" t="s">
        <v>29</v>
      </c>
      <c r="E3755" t="str">
        <f>_xlfn.XLOOKUP(Table1[[#This Row],[Product_ID]],[1]!Table1[Product_ID],[1]!Table1[Product_Name])</f>
        <v>Beauty Product 18</v>
      </c>
      <c r="F3755" t="str">
        <f>_xlfn.XLOOKUP(Table1[[#This Row],[Product_ID]],[1]!Table1[Product_ID],[1]!Table1[Category])</f>
        <v>Beauty</v>
      </c>
      <c r="G3755">
        <f>_xlfn.XLOOKUP(Table1[[#This Row],[Product_ID]],[1]!Table1[Product_ID],[1]!Table1[Unit_Price])</f>
        <v>3985</v>
      </c>
      <c r="H3755">
        <f>_xlfn.XLOOKUP(Table1[[#This Row],[Product_ID]],[1]!Table1[Product_ID],[1]!Table1[Cost])</f>
        <v>2789.5</v>
      </c>
      <c r="I3755">
        <v>4</v>
      </c>
      <c r="J3755">
        <v>0</v>
      </c>
      <c r="K3755">
        <f>Table1[[#This Row],[Quantity]]*Table1[[#This Row],[Unit_Price]]</f>
        <v>15940</v>
      </c>
      <c r="L3755">
        <f>Table1[[#This Row],[Quantity]]*Table1[[#This Row],[Cost]]</f>
        <v>11158</v>
      </c>
      <c r="M3755">
        <f>Table1[[#This Row],[Sales]]-Table1[[#This Row],[Total_Cost]]</f>
        <v>4782</v>
      </c>
      <c r="N3755" s="1">
        <f>Table1[[#This Row],[Profit]]/Table1[[#This Row],[Sales]]</f>
        <v>0.3</v>
      </c>
      <c r="O3755" t="str">
        <f>TEXT(Table1[[#This Row],[Order_Date]],"mmmm")</f>
        <v>May</v>
      </c>
      <c r="P3755">
        <f>YEAR(Table1[[#This Row],[Order_Date]])</f>
        <v>2025</v>
      </c>
      <c r="Q3755" t="str">
        <f>"Q"&amp;ROUNDUP(MONTH(Table1[[#This Row],[Order_Date]])/3,0)</f>
        <v>Q2</v>
      </c>
    </row>
    <row r="3756" spans="1:17" x14ac:dyDescent="0.25">
      <c r="A3756" t="s">
        <v>5561</v>
      </c>
      <c r="B3756" t="s">
        <v>2730</v>
      </c>
      <c r="C3756" t="s">
        <v>4677</v>
      </c>
      <c r="D3756" t="s">
        <v>502</v>
      </c>
      <c r="E3756" t="str">
        <f>_xlfn.XLOOKUP(Table1[[#This Row],[Product_ID]],[1]!Table1[Product_ID],[1]!Table1[Product_Name])</f>
        <v>Beauty Product 42</v>
      </c>
      <c r="F3756" t="str">
        <f>_xlfn.XLOOKUP(Table1[[#This Row],[Product_ID]],[1]!Table1[Product_ID],[1]!Table1[Category])</f>
        <v>Beauty</v>
      </c>
      <c r="G3756">
        <f>_xlfn.XLOOKUP(Table1[[#This Row],[Product_ID]],[1]!Table1[Product_ID],[1]!Table1[Unit_Price])</f>
        <v>2758</v>
      </c>
      <c r="H3756">
        <f>_xlfn.XLOOKUP(Table1[[#This Row],[Product_ID]],[1]!Table1[Product_ID],[1]!Table1[Cost])</f>
        <v>1379</v>
      </c>
      <c r="I3756">
        <v>2</v>
      </c>
      <c r="J3756">
        <v>15</v>
      </c>
      <c r="K3756">
        <f>Table1[[#This Row],[Quantity]]*Table1[[#This Row],[Unit_Price]]</f>
        <v>5516</v>
      </c>
      <c r="L3756">
        <f>Table1[[#This Row],[Quantity]]*Table1[[#This Row],[Cost]]</f>
        <v>2758</v>
      </c>
      <c r="M3756">
        <f>Table1[[#This Row],[Sales]]-Table1[[#This Row],[Total_Cost]]</f>
        <v>2758</v>
      </c>
      <c r="N3756" s="1">
        <f>Table1[[#This Row],[Profit]]/Table1[[#This Row],[Sales]]</f>
        <v>0.5</v>
      </c>
      <c r="O3756" t="str">
        <f>TEXT(Table1[[#This Row],[Order_Date]],"mmmm")</f>
        <v>June</v>
      </c>
      <c r="P3756">
        <f>YEAR(Table1[[#This Row],[Order_Date]])</f>
        <v>2024</v>
      </c>
      <c r="Q3756" t="str">
        <f>"Q"&amp;ROUNDUP(MONTH(Table1[[#This Row],[Order_Date]])/3,0)</f>
        <v>Q2</v>
      </c>
    </row>
    <row r="3757" spans="1:17" x14ac:dyDescent="0.25">
      <c r="A3757" t="s">
        <v>5562</v>
      </c>
      <c r="B3757" t="s">
        <v>656</v>
      </c>
      <c r="C3757" t="s">
        <v>2096</v>
      </c>
      <c r="D3757" t="s">
        <v>175</v>
      </c>
      <c r="E3757" t="str">
        <f>_xlfn.XLOOKUP(Table1[[#This Row],[Product_ID]],[1]!Table1[Product_ID],[1]!Table1[Product_Name])</f>
        <v>Clothing Product 49</v>
      </c>
      <c r="F3757" t="str">
        <f>_xlfn.XLOOKUP(Table1[[#This Row],[Product_ID]],[1]!Table1[Product_ID],[1]!Table1[Category])</f>
        <v>Clothing</v>
      </c>
      <c r="G3757">
        <f>_xlfn.XLOOKUP(Table1[[#This Row],[Product_ID]],[1]!Table1[Product_ID],[1]!Table1[Unit_Price])</f>
        <v>4071</v>
      </c>
      <c r="H3757">
        <f>_xlfn.XLOOKUP(Table1[[#This Row],[Product_ID]],[1]!Table1[Product_ID],[1]!Table1[Cost])</f>
        <v>2442.6</v>
      </c>
      <c r="I3757">
        <v>4</v>
      </c>
      <c r="J3757">
        <v>20</v>
      </c>
      <c r="K3757">
        <f>Table1[[#This Row],[Quantity]]*Table1[[#This Row],[Unit_Price]]</f>
        <v>16284</v>
      </c>
      <c r="L3757">
        <f>Table1[[#This Row],[Quantity]]*Table1[[#This Row],[Cost]]</f>
        <v>9770.4</v>
      </c>
      <c r="M3757">
        <f>Table1[[#This Row],[Sales]]-Table1[[#This Row],[Total_Cost]]</f>
        <v>6513.6</v>
      </c>
      <c r="N3757" s="1">
        <f>Table1[[#This Row],[Profit]]/Table1[[#This Row],[Sales]]</f>
        <v>0.4</v>
      </c>
      <c r="O3757" t="str">
        <f>TEXT(Table1[[#This Row],[Order_Date]],"mmmm")</f>
        <v>October</v>
      </c>
      <c r="P3757">
        <f>YEAR(Table1[[#This Row],[Order_Date]])</f>
        <v>2025</v>
      </c>
      <c r="Q3757" t="str">
        <f>"Q"&amp;ROUNDUP(MONTH(Table1[[#This Row],[Order_Date]])/3,0)</f>
        <v>Q4</v>
      </c>
    </row>
    <row r="3758" spans="1:17" x14ac:dyDescent="0.25">
      <c r="A3758" t="s">
        <v>5563</v>
      </c>
      <c r="B3758" t="s">
        <v>2677</v>
      </c>
      <c r="C3758" t="s">
        <v>2797</v>
      </c>
      <c r="D3758" t="s">
        <v>366</v>
      </c>
      <c r="E3758" t="str">
        <f>_xlfn.XLOOKUP(Table1[[#This Row],[Product_ID]],[1]!Table1[Product_ID],[1]!Table1[Product_Name])</f>
        <v>Home &amp; Kitchen Product 93</v>
      </c>
      <c r="F3758" t="str">
        <f>_xlfn.XLOOKUP(Table1[[#This Row],[Product_ID]],[1]!Table1[Product_ID],[1]!Table1[Category])</f>
        <v>Home &amp; Kitchen</v>
      </c>
      <c r="G3758">
        <f>_xlfn.XLOOKUP(Table1[[#This Row],[Product_ID]],[1]!Table1[Product_ID],[1]!Table1[Unit_Price])</f>
        <v>10597</v>
      </c>
      <c r="H3758">
        <f>_xlfn.XLOOKUP(Table1[[#This Row],[Product_ID]],[1]!Table1[Product_ID],[1]!Table1[Cost])</f>
        <v>5298.5</v>
      </c>
      <c r="I3758">
        <v>5</v>
      </c>
      <c r="J3758">
        <v>0</v>
      </c>
      <c r="K3758">
        <f>Table1[[#This Row],[Quantity]]*Table1[[#This Row],[Unit_Price]]</f>
        <v>52985</v>
      </c>
      <c r="L3758">
        <f>Table1[[#This Row],[Quantity]]*Table1[[#This Row],[Cost]]</f>
        <v>26492.5</v>
      </c>
      <c r="M3758">
        <f>Table1[[#This Row],[Sales]]-Table1[[#This Row],[Total_Cost]]</f>
        <v>26492.5</v>
      </c>
      <c r="N3758" s="1">
        <f>Table1[[#This Row],[Profit]]/Table1[[#This Row],[Sales]]</f>
        <v>0.5</v>
      </c>
      <c r="O3758" t="str">
        <f>TEXT(Table1[[#This Row],[Order_Date]],"mmmm")</f>
        <v>February</v>
      </c>
      <c r="P3758">
        <f>YEAR(Table1[[#This Row],[Order_Date]])</f>
        <v>2024</v>
      </c>
      <c r="Q3758" t="str">
        <f>"Q"&amp;ROUNDUP(MONTH(Table1[[#This Row],[Order_Date]])/3,0)</f>
        <v>Q1</v>
      </c>
    </row>
    <row r="3759" spans="1:17" x14ac:dyDescent="0.25">
      <c r="A3759" t="s">
        <v>5564</v>
      </c>
      <c r="B3759" t="s">
        <v>532</v>
      </c>
      <c r="C3759" t="s">
        <v>789</v>
      </c>
      <c r="D3759" t="s">
        <v>175</v>
      </c>
      <c r="E3759" t="str">
        <f>_xlfn.XLOOKUP(Table1[[#This Row],[Product_ID]],[1]!Table1[Product_ID],[1]!Table1[Product_Name])</f>
        <v>Clothing Product 49</v>
      </c>
      <c r="F3759" t="str">
        <f>_xlfn.XLOOKUP(Table1[[#This Row],[Product_ID]],[1]!Table1[Product_ID],[1]!Table1[Category])</f>
        <v>Clothing</v>
      </c>
      <c r="G3759">
        <f>_xlfn.XLOOKUP(Table1[[#This Row],[Product_ID]],[1]!Table1[Product_ID],[1]!Table1[Unit_Price])</f>
        <v>4071</v>
      </c>
      <c r="H3759">
        <f>_xlfn.XLOOKUP(Table1[[#This Row],[Product_ID]],[1]!Table1[Product_ID],[1]!Table1[Cost])</f>
        <v>2442.6</v>
      </c>
      <c r="I3759">
        <v>5</v>
      </c>
      <c r="J3759">
        <v>0</v>
      </c>
      <c r="K3759">
        <f>Table1[[#This Row],[Quantity]]*Table1[[#This Row],[Unit_Price]]</f>
        <v>20355</v>
      </c>
      <c r="L3759">
        <f>Table1[[#This Row],[Quantity]]*Table1[[#This Row],[Cost]]</f>
        <v>12213</v>
      </c>
      <c r="M3759">
        <f>Table1[[#This Row],[Sales]]-Table1[[#This Row],[Total_Cost]]</f>
        <v>8142</v>
      </c>
      <c r="N3759" s="1">
        <f>Table1[[#This Row],[Profit]]/Table1[[#This Row],[Sales]]</f>
        <v>0.4</v>
      </c>
      <c r="O3759" t="str">
        <f>TEXT(Table1[[#This Row],[Order_Date]],"mmmm")</f>
        <v>November</v>
      </c>
      <c r="P3759">
        <f>YEAR(Table1[[#This Row],[Order_Date]])</f>
        <v>2025</v>
      </c>
      <c r="Q3759" t="str">
        <f>"Q"&amp;ROUNDUP(MONTH(Table1[[#This Row],[Order_Date]])/3,0)</f>
        <v>Q4</v>
      </c>
    </row>
    <row r="3760" spans="1:17" x14ac:dyDescent="0.25">
      <c r="A3760" t="s">
        <v>5565</v>
      </c>
      <c r="B3760" t="s">
        <v>2871</v>
      </c>
      <c r="C3760" t="s">
        <v>3237</v>
      </c>
      <c r="D3760" t="s">
        <v>63</v>
      </c>
      <c r="E3760" t="str">
        <f>_xlfn.XLOOKUP(Table1[[#This Row],[Product_ID]],[1]!Table1[Product_ID],[1]!Table1[Product_Name])</f>
        <v>Clothing Product 17</v>
      </c>
      <c r="F3760" t="str">
        <f>_xlfn.XLOOKUP(Table1[[#This Row],[Product_ID]],[1]!Table1[Product_ID],[1]!Table1[Category])</f>
        <v>Clothing</v>
      </c>
      <c r="G3760">
        <f>_xlfn.XLOOKUP(Table1[[#This Row],[Product_ID]],[1]!Table1[Product_ID],[1]!Table1[Unit_Price])</f>
        <v>978</v>
      </c>
      <c r="H3760">
        <f>_xlfn.XLOOKUP(Table1[[#This Row],[Product_ID]],[1]!Table1[Product_ID],[1]!Table1[Cost])</f>
        <v>684.6</v>
      </c>
      <c r="I3760">
        <v>5</v>
      </c>
      <c r="J3760">
        <v>5</v>
      </c>
      <c r="K3760">
        <f>Table1[[#This Row],[Quantity]]*Table1[[#This Row],[Unit_Price]]</f>
        <v>4890</v>
      </c>
      <c r="L3760">
        <f>Table1[[#This Row],[Quantity]]*Table1[[#This Row],[Cost]]</f>
        <v>3423</v>
      </c>
      <c r="M3760">
        <f>Table1[[#This Row],[Sales]]-Table1[[#This Row],[Total_Cost]]</f>
        <v>1467</v>
      </c>
      <c r="N3760" s="1">
        <f>Table1[[#This Row],[Profit]]/Table1[[#This Row],[Sales]]</f>
        <v>0.3</v>
      </c>
      <c r="O3760" t="str">
        <f>TEXT(Table1[[#This Row],[Order_Date]],"mmmm")</f>
        <v>November</v>
      </c>
      <c r="P3760">
        <f>YEAR(Table1[[#This Row],[Order_Date]])</f>
        <v>2024</v>
      </c>
      <c r="Q3760" t="str">
        <f>"Q"&amp;ROUNDUP(MONTH(Table1[[#This Row],[Order_Date]])/3,0)</f>
        <v>Q4</v>
      </c>
    </row>
    <row r="3761" spans="1:17" x14ac:dyDescent="0.25">
      <c r="A3761" t="s">
        <v>5566</v>
      </c>
      <c r="B3761" t="s">
        <v>1310</v>
      </c>
      <c r="C3761" t="s">
        <v>1803</v>
      </c>
      <c r="D3761" t="s">
        <v>81</v>
      </c>
      <c r="E3761" t="str">
        <f>_xlfn.XLOOKUP(Table1[[#This Row],[Product_ID]],[1]!Table1[Product_ID],[1]!Table1[Product_Name])</f>
        <v>Beauty Product 4</v>
      </c>
      <c r="F3761" t="str">
        <f>_xlfn.XLOOKUP(Table1[[#This Row],[Product_ID]],[1]!Table1[Product_ID],[1]!Table1[Category])</f>
        <v>Beauty</v>
      </c>
      <c r="G3761">
        <f>_xlfn.XLOOKUP(Table1[[#This Row],[Product_ID]],[1]!Table1[Product_ID],[1]!Table1[Unit_Price])</f>
        <v>591</v>
      </c>
      <c r="H3761">
        <f>_xlfn.XLOOKUP(Table1[[#This Row],[Product_ID]],[1]!Table1[Product_ID],[1]!Table1[Cost])</f>
        <v>354.6</v>
      </c>
      <c r="I3761">
        <v>2</v>
      </c>
      <c r="J3761">
        <v>10</v>
      </c>
      <c r="K3761">
        <f>Table1[[#This Row],[Quantity]]*Table1[[#This Row],[Unit_Price]]</f>
        <v>1182</v>
      </c>
      <c r="L3761">
        <f>Table1[[#This Row],[Quantity]]*Table1[[#This Row],[Cost]]</f>
        <v>709.2</v>
      </c>
      <c r="M3761">
        <f>Table1[[#This Row],[Sales]]-Table1[[#This Row],[Total_Cost]]</f>
        <v>472.79999999999995</v>
      </c>
      <c r="N3761" s="1">
        <f>Table1[[#This Row],[Profit]]/Table1[[#This Row],[Sales]]</f>
        <v>0.39999999999999997</v>
      </c>
      <c r="O3761" t="str">
        <f>TEXT(Table1[[#This Row],[Order_Date]],"mmmm")</f>
        <v>May</v>
      </c>
      <c r="P3761">
        <f>YEAR(Table1[[#This Row],[Order_Date]])</f>
        <v>2025</v>
      </c>
      <c r="Q3761" t="str">
        <f>"Q"&amp;ROUNDUP(MONTH(Table1[[#This Row],[Order_Date]])/3,0)</f>
        <v>Q2</v>
      </c>
    </row>
    <row r="3762" spans="1:17" x14ac:dyDescent="0.25">
      <c r="A3762" t="s">
        <v>5567</v>
      </c>
      <c r="B3762" t="s">
        <v>1802</v>
      </c>
      <c r="C3762" t="s">
        <v>581</v>
      </c>
      <c r="D3762" t="s">
        <v>81</v>
      </c>
      <c r="E3762" t="str">
        <f>_xlfn.XLOOKUP(Table1[[#This Row],[Product_ID]],[1]!Table1[Product_ID],[1]!Table1[Product_Name])</f>
        <v>Beauty Product 4</v>
      </c>
      <c r="F3762" t="str">
        <f>_xlfn.XLOOKUP(Table1[[#This Row],[Product_ID]],[1]!Table1[Product_ID],[1]!Table1[Category])</f>
        <v>Beauty</v>
      </c>
      <c r="G3762">
        <f>_xlfn.XLOOKUP(Table1[[#This Row],[Product_ID]],[1]!Table1[Product_ID],[1]!Table1[Unit_Price])</f>
        <v>591</v>
      </c>
      <c r="H3762">
        <f>_xlfn.XLOOKUP(Table1[[#This Row],[Product_ID]],[1]!Table1[Product_ID],[1]!Table1[Cost])</f>
        <v>354.6</v>
      </c>
      <c r="I3762">
        <v>1</v>
      </c>
      <c r="J3762">
        <v>0</v>
      </c>
      <c r="K3762">
        <f>Table1[[#This Row],[Quantity]]*Table1[[#This Row],[Unit_Price]]</f>
        <v>591</v>
      </c>
      <c r="L3762">
        <f>Table1[[#This Row],[Quantity]]*Table1[[#This Row],[Cost]]</f>
        <v>354.6</v>
      </c>
      <c r="M3762">
        <f>Table1[[#This Row],[Sales]]-Table1[[#This Row],[Total_Cost]]</f>
        <v>236.39999999999998</v>
      </c>
      <c r="N3762" s="1">
        <f>Table1[[#This Row],[Profit]]/Table1[[#This Row],[Sales]]</f>
        <v>0.39999999999999997</v>
      </c>
      <c r="O3762" t="str">
        <f>TEXT(Table1[[#This Row],[Order_Date]],"mmmm")</f>
        <v>February</v>
      </c>
      <c r="P3762">
        <f>YEAR(Table1[[#This Row],[Order_Date]])</f>
        <v>2025</v>
      </c>
      <c r="Q3762" t="str">
        <f>"Q"&amp;ROUNDUP(MONTH(Table1[[#This Row],[Order_Date]])/3,0)</f>
        <v>Q1</v>
      </c>
    </row>
    <row r="3763" spans="1:17" x14ac:dyDescent="0.25">
      <c r="A3763" t="s">
        <v>5568</v>
      </c>
      <c r="B3763" t="s">
        <v>452</v>
      </c>
      <c r="C3763" t="s">
        <v>1884</v>
      </c>
      <c r="D3763" t="s">
        <v>366</v>
      </c>
      <c r="E3763" t="str">
        <f>_xlfn.XLOOKUP(Table1[[#This Row],[Product_ID]],[1]!Table1[Product_ID],[1]!Table1[Product_Name])</f>
        <v>Home &amp; Kitchen Product 93</v>
      </c>
      <c r="F3763" t="str">
        <f>_xlfn.XLOOKUP(Table1[[#This Row],[Product_ID]],[1]!Table1[Product_ID],[1]!Table1[Category])</f>
        <v>Home &amp; Kitchen</v>
      </c>
      <c r="G3763">
        <f>_xlfn.XLOOKUP(Table1[[#This Row],[Product_ID]],[1]!Table1[Product_ID],[1]!Table1[Unit_Price])</f>
        <v>10597</v>
      </c>
      <c r="H3763">
        <f>_xlfn.XLOOKUP(Table1[[#This Row],[Product_ID]],[1]!Table1[Product_ID],[1]!Table1[Cost])</f>
        <v>5298.5</v>
      </c>
      <c r="I3763">
        <v>1</v>
      </c>
      <c r="J3763">
        <v>20</v>
      </c>
      <c r="K3763">
        <f>Table1[[#This Row],[Quantity]]*Table1[[#This Row],[Unit_Price]]</f>
        <v>10597</v>
      </c>
      <c r="L3763">
        <f>Table1[[#This Row],[Quantity]]*Table1[[#This Row],[Cost]]</f>
        <v>5298.5</v>
      </c>
      <c r="M3763">
        <f>Table1[[#This Row],[Sales]]-Table1[[#This Row],[Total_Cost]]</f>
        <v>5298.5</v>
      </c>
      <c r="N3763" s="1">
        <f>Table1[[#This Row],[Profit]]/Table1[[#This Row],[Sales]]</f>
        <v>0.5</v>
      </c>
      <c r="O3763" t="str">
        <f>TEXT(Table1[[#This Row],[Order_Date]],"mmmm")</f>
        <v>July</v>
      </c>
      <c r="P3763">
        <f>YEAR(Table1[[#This Row],[Order_Date]])</f>
        <v>2024</v>
      </c>
      <c r="Q3763" t="str">
        <f>"Q"&amp;ROUNDUP(MONTH(Table1[[#This Row],[Order_Date]])/3,0)</f>
        <v>Q3</v>
      </c>
    </row>
    <row r="3764" spans="1:17" x14ac:dyDescent="0.25">
      <c r="A3764" t="s">
        <v>5569</v>
      </c>
      <c r="B3764" t="s">
        <v>4736</v>
      </c>
      <c r="C3764" t="s">
        <v>376</v>
      </c>
      <c r="D3764" t="s">
        <v>164</v>
      </c>
      <c r="E3764" t="str">
        <f>_xlfn.XLOOKUP(Table1[[#This Row],[Product_ID]],[1]!Table1[Product_ID],[1]!Table1[Product_Name])</f>
        <v>Home &amp; Kitchen Product 11</v>
      </c>
      <c r="F3764" t="str">
        <f>_xlfn.XLOOKUP(Table1[[#This Row],[Product_ID]],[1]!Table1[Product_ID],[1]!Table1[Category])</f>
        <v>Home &amp; Kitchen</v>
      </c>
      <c r="G3764">
        <f>_xlfn.XLOOKUP(Table1[[#This Row],[Product_ID]],[1]!Table1[Product_ID],[1]!Table1[Unit_Price])</f>
        <v>4339</v>
      </c>
      <c r="H3764">
        <f>_xlfn.XLOOKUP(Table1[[#This Row],[Product_ID]],[1]!Table1[Product_ID],[1]!Table1[Cost])</f>
        <v>2169.5</v>
      </c>
      <c r="I3764">
        <v>1</v>
      </c>
      <c r="J3764">
        <v>5</v>
      </c>
      <c r="K3764">
        <f>Table1[[#This Row],[Quantity]]*Table1[[#This Row],[Unit_Price]]</f>
        <v>4339</v>
      </c>
      <c r="L3764">
        <f>Table1[[#This Row],[Quantity]]*Table1[[#This Row],[Cost]]</f>
        <v>2169.5</v>
      </c>
      <c r="M3764">
        <f>Table1[[#This Row],[Sales]]-Table1[[#This Row],[Total_Cost]]</f>
        <v>2169.5</v>
      </c>
      <c r="N3764" s="1">
        <f>Table1[[#This Row],[Profit]]/Table1[[#This Row],[Sales]]</f>
        <v>0.5</v>
      </c>
      <c r="O3764" t="str">
        <f>TEXT(Table1[[#This Row],[Order_Date]],"mmmm")</f>
        <v>March</v>
      </c>
      <c r="P3764">
        <f>YEAR(Table1[[#This Row],[Order_Date]])</f>
        <v>2025</v>
      </c>
      <c r="Q3764" t="str">
        <f>"Q"&amp;ROUNDUP(MONTH(Table1[[#This Row],[Order_Date]])/3,0)</f>
        <v>Q1</v>
      </c>
    </row>
    <row r="3765" spans="1:17" x14ac:dyDescent="0.25">
      <c r="A3765" t="s">
        <v>5570</v>
      </c>
      <c r="B3765" t="s">
        <v>106</v>
      </c>
      <c r="C3765" t="s">
        <v>3502</v>
      </c>
      <c r="D3765" t="s">
        <v>426</v>
      </c>
      <c r="E3765" t="str">
        <f>_xlfn.XLOOKUP(Table1[[#This Row],[Product_ID]],[1]!Table1[Product_ID],[1]!Table1[Product_Name])</f>
        <v>Clothing Product 95</v>
      </c>
      <c r="F3765" t="str">
        <f>_xlfn.XLOOKUP(Table1[[#This Row],[Product_ID]],[1]!Table1[Product_ID],[1]!Table1[Category])</f>
        <v>Clothing</v>
      </c>
      <c r="G3765">
        <f>_xlfn.XLOOKUP(Table1[[#This Row],[Product_ID]],[1]!Table1[Product_ID],[1]!Table1[Unit_Price])</f>
        <v>4520</v>
      </c>
      <c r="H3765">
        <f>_xlfn.XLOOKUP(Table1[[#This Row],[Product_ID]],[1]!Table1[Product_ID],[1]!Table1[Cost])</f>
        <v>3164</v>
      </c>
      <c r="I3765">
        <v>5</v>
      </c>
      <c r="J3765">
        <v>20</v>
      </c>
      <c r="K3765">
        <f>Table1[[#This Row],[Quantity]]*Table1[[#This Row],[Unit_Price]]</f>
        <v>22600</v>
      </c>
      <c r="L3765">
        <f>Table1[[#This Row],[Quantity]]*Table1[[#This Row],[Cost]]</f>
        <v>15820</v>
      </c>
      <c r="M3765">
        <f>Table1[[#This Row],[Sales]]-Table1[[#This Row],[Total_Cost]]</f>
        <v>6780</v>
      </c>
      <c r="N3765" s="1">
        <f>Table1[[#This Row],[Profit]]/Table1[[#This Row],[Sales]]</f>
        <v>0.3</v>
      </c>
      <c r="O3765" t="str">
        <f>TEXT(Table1[[#This Row],[Order_Date]],"mmmm")</f>
        <v>January</v>
      </c>
      <c r="P3765">
        <f>YEAR(Table1[[#This Row],[Order_Date]])</f>
        <v>2025</v>
      </c>
      <c r="Q3765" t="str">
        <f>"Q"&amp;ROUNDUP(MONTH(Table1[[#This Row],[Order_Date]])/3,0)</f>
        <v>Q1</v>
      </c>
    </row>
    <row r="3766" spans="1:17" x14ac:dyDescent="0.25">
      <c r="A3766" t="s">
        <v>5571</v>
      </c>
      <c r="B3766" t="s">
        <v>1632</v>
      </c>
      <c r="C3766" t="s">
        <v>1078</v>
      </c>
      <c r="D3766" t="s">
        <v>567</v>
      </c>
      <c r="E3766" t="str">
        <f>_xlfn.XLOOKUP(Table1[[#This Row],[Product_ID]],[1]!Table1[Product_ID],[1]!Table1[Product_Name])</f>
        <v>Beauty Product 52</v>
      </c>
      <c r="F3766" t="str">
        <f>_xlfn.XLOOKUP(Table1[[#This Row],[Product_ID]],[1]!Table1[Product_ID],[1]!Table1[Category])</f>
        <v>Beauty</v>
      </c>
      <c r="G3766">
        <f>_xlfn.XLOOKUP(Table1[[#This Row],[Product_ID]],[1]!Table1[Product_ID],[1]!Table1[Unit_Price])</f>
        <v>192</v>
      </c>
      <c r="H3766">
        <f>_xlfn.XLOOKUP(Table1[[#This Row],[Product_ID]],[1]!Table1[Product_ID],[1]!Table1[Cost])</f>
        <v>96</v>
      </c>
      <c r="I3766">
        <v>3</v>
      </c>
      <c r="J3766">
        <v>0</v>
      </c>
      <c r="K3766">
        <f>Table1[[#This Row],[Quantity]]*Table1[[#This Row],[Unit_Price]]</f>
        <v>576</v>
      </c>
      <c r="L3766">
        <f>Table1[[#This Row],[Quantity]]*Table1[[#This Row],[Cost]]</f>
        <v>288</v>
      </c>
      <c r="M3766">
        <f>Table1[[#This Row],[Sales]]-Table1[[#This Row],[Total_Cost]]</f>
        <v>288</v>
      </c>
      <c r="N3766" s="1">
        <f>Table1[[#This Row],[Profit]]/Table1[[#This Row],[Sales]]</f>
        <v>0.5</v>
      </c>
      <c r="O3766" t="str">
        <f>TEXT(Table1[[#This Row],[Order_Date]],"mmmm")</f>
        <v>January</v>
      </c>
      <c r="P3766">
        <f>YEAR(Table1[[#This Row],[Order_Date]])</f>
        <v>2025</v>
      </c>
      <c r="Q3766" t="str">
        <f>"Q"&amp;ROUNDUP(MONTH(Table1[[#This Row],[Order_Date]])/3,0)</f>
        <v>Q1</v>
      </c>
    </row>
    <row r="3767" spans="1:17" x14ac:dyDescent="0.25">
      <c r="A3767" t="s">
        <v>5572</v>
      </c>
      <c r="B3767" t="s">
        <v>2894</v>
      </c>
      <c r="C3767" t="s">
        <v>2312</v>
      </c>
      <c r="D3767" t="s">
        <v>104</v>
      </c>
      <c r="E3767" t="str">
        <f>_xlfn.XLOOKUP(Table1[[#This Row],[Product_ID]],[1]!Table1[Product_ID],[1]!Table1[Product_Name])</f>
        <v>Electronics Product 72</v>
      </c>
      <c r="F3767" t="str">
        <f>_xlfn.XLOOKUP(Table1[[#This Row],[Product_ID]],[1]!Table1[Product_ID],[1]!Table1[Category])</f>
        <v>Electronics</v>
      </c>
      <c r="G3767">
        <f>_xlfn.XLOOKUP(Table1[[#This Row],[Product_ID]],[1]!Table1[Product_ID],[1]!Table1[Unit_Price])</f>
        <v>27555</v>
      </c>
      <c r="H3767">
        <f>_xlfn.XLOOKUP(Table1[[#This Row],[Product_ID]],[1]!Table1[Product_ID],[1]!Table1[Cost])</f>
        <v>19288.5</v>
      </c>
      <c r="I3767">
        <v>2</v>
      </c>
      <c r="J3767">
        <v>5</v>
      </c>
      <c r="K3767">
        <f>Table1[[#This Row],[Quantity]]*Table1[[#This Row],[Unit_Price]]</f>
        <v>55110</v>
      </c>
      <c r="L3767">
        <f>Table1[[#This Row],[Quantity]]*Table1[[#This Row],[Cost]]</f>
        <v>38577</v>
      </c>
      <c r="M3767">
        <f>Table1[[#This Row],[Sales]]-Table1[[#This Row],[Total_Cost]]</f>
        <v>16533</v>
      </c>
      <c r="N3767" s="1">
        <f>Table1[[#This Row],[Profit]]/Table1[[#This Row],[Sales]]</f>
        <v>0.3</v>
      </c>
      <c r="O3767" t="str">
        <f>TEXT(Table1[[#This Row],[Order_Date]],"mmmm")</f>
        <v>March</v>
      </c>
      <c r="P3767">
        <f>YEAR(Table1[[#This Row],[Order_Date]])</f>
        <v>2024</v>
      </c>
      <c r="Q3767" t="str">
        <f>"Q"&amp;ROUNDUP(MONTH(Table1[[#This Row],[Order_Date]])/3,0)</f>
        <v>Q1</v>
      </c>
    </row>
    <row r="3768" spans="1:17" x14ac:dyDescent="0.25">
      <c r="A3768" t="s">
        <v>5573</v>
      </c>
      <c r="B3768" t="s">
        <v>3320</v>
      </c>
      <c r="C3768" t="s">
        <v>3019</v>
      </c>
      <c r="D3768" t="s">
        <v>104</v>
      </c>
      <c r="E3768" t="str">
        <f>_xlfn.XLOOKUP(Table1[[#This Row],[Product_ID]],[1]!Table1[Product_ID],[1]!Table1[Product_Name])</f>
        <v>Electronics Product 72</v>
      </c>
      <c r="F3768" t="str">
        <f>_xlfn.XLOOKUP(Table1[[#This Row],[Product_ID]],[1]!Table1[Product_ID],[1]!Table1[Category])</f>
        <v>Electronics</v>
      </c>
      <c r="G3768">
        <f>_xlfn.XLOOKUP(Table1[[#This Row],[Product_ID]],[1]!Table1[Product_ID],[1]!Table1[Unit_Price])</f>
        <v>27555</v>
      </c>
      <c r="H3768">
        <f>_xlfn.XLOOKUP(Table1[[#This Row],[Product_ID]],[1]!Table1[Product_ID],[1]!Table1[Cost])</f>
        <v>19288.5</v>
      </c>
      <c r="I3768">
        <v>5</v>
      </c>
      <c r="J3768">
        <v>20</v>
      </c>
      <c r="K3768">
        <f>Table1[[#This Row],[Quantity]]*Table1[[#This Row],[Unit_Price]]</f>
        <v>137775</v>
      </c>
      <c r="L3768">
        <f>Table1[[#This Row],[Quantity]]*Table1[[#This Row],[Cost]]</f>
        <v>96442.5</v>
      </c>
      <c r="M3768">
        <f>Table1[[#This Row],[Sales]]-Table1[[#This Row],[Total_Cost]]</f>
        <v>41332.5</v>
      </c>
      <c r="N3768" s="1">
        <f>Table1[[#This Row],[Profit]]/Table1[[#This Row],[Sales]]</f>
        <v>0.3</v>
      </c>
      <c r="O3768" t="str">
        <f>TEXT(Table1[[#This Row],[Order_Date]],"mmmm")</f>
        <v>August</v>
      </c>
      <c r="P3768">
        <f>YEAR(Table1[[#This Row],[Order_Date]])</f>
        <v>2025</v>
      </c>
      <c r="Q3768" t="str">
        <f>"Q"&amp;ROUNDUP(MONTH(Table1[[#This Row],[Order_Date]])/3,0)</f>
        <v>Q3</v>
      </c>
    </row>
    <row r="3769" spans="1:17" x14ac:dyDescent="0.25">
      <c r="A3769" t="s">
        <v>5574</v>
      </c>
      <c r="B3769" t="s">
        <v>1011</v>
      </c>
      <c r="C3769" t="s">
        <v>5575</v>
      </c>
      <c r="D3769" t="s">
        <v>654</v>
      </c>
      <c r="E3769" t="str">
        <f>_xlfn.XLOOKUP(Table1[[#This Row],[Product_ID]],[1]!Table1[Product_ID],[1]!Table1[Product_Name])</f>
        <v>Sports Product 40</v>
      </c>
      <c r="F3769" t="str">
        <f>_xlfn.XLOOKUP(Table1[[#This Row],[Product_ID]],[1]!Table1[Product_ID],[1]!Table1[Category])</f>
        <v>Sports</v>
      </c>
      <c r="G3769">
        <f>_xlfn.XLOOKUP(Table1[[#This Row],[Product_ID]],[1]!Table1[Product_ID],[1]!Table1[Unit_Price])</f>
        <v>6724</v>
      </c>
      <c r="H3769">
        <f>_xlfn.XLOOKUP(Table1[[#This Row],[Product_ID]],[1]!Table1[Product_ID],[1]!Table1[Cost])</f>
        <v>4034.4</v>
      </c>
      <c r="I3769">
        <v>2</v>
      </c>
      <c r="J3769">
        <v>5</v>
      </c>
      <c r="K3769">
        <f>Table1[[#This Row],[Quantity]]*Table1[[#This Row],[Unit_Price]]</f>
        <v>13448</v>
      </c>
      <c r="L3769">
        <f>Table1[[#This Row],[Quantity]]*Table1[[#This Row],[Cost]]</f>
        <v>8068.8</v>
      </c>
      <c r="M3769">
        <f>Table1[[#This Row],[Sales]]-Table1[[#This Row],[Total_Cost]]</f>
        <v>5379.2</v>
      </c>
      <c r="N3769" s="1">
        <f>Table1[[#This Row],[Profit]]/Table1[[#This Row],[Sales]]</f>
        <v>0.39999999999999997</v>
      </c>
      <c r="O3769" t="str">
        <f>TEXT(Table1[[#This Row],[Order_Date]],"mmmm")</f>
        <v>March</v>
      </c>
      <c r="P3769">
        <f>YEAR(Table1[[#This Row],[Order_Date]])</f>
        <v>2024</v>
      </c>
      <c r="Q3769" t="str">
        <f>"Q"&amp;ROUNDUP(MONTH(Table1[[#This Row],[Order_Date]])/3,0)</f>
        <v>Q1</v>
      </c>
    </row>
    <row r="3770" spans="1:17" x14ac:dyDescent="0.25">
      <c r="A3770" t="s">
        <v>5576</v>
      </c>
      <c r="B3770" t="s">
        <v>2385</v>
      </c>
      <c r="C3770" t="s">
        <v>2756</v>
      </c>
      <c r="D3770" t="s">
        <v>59</v>
      </c>
      <c r="E3770" t="str">
        <f>_xlfn.XLOOKUP(Table1[[#This Row],[Product_ID]],[1]!Table1[Product_ID],[1]!Table1[Product_Name])</f>
        <v>Sports Product 23</v>
      </c>
      <c r="F3770" t="str">
        <f>_xlfn.XLOOKUP(Table1[[#This Row],[Product_ID]],[1]!Table1[Product_ID],[1]!Table1[Category])</f>
        <v>Sports</v>
      </c>
      <c r="G3770">
        <f>_xlfn.XLOOKUP(Table1[[#This Row],[Product_ID]],[1]!Table1[Product_ID],[1]!Table1[Unit_Price])</f>
        <v>4437</v>
      </c>
      <c r="H3770">
        <f>_xlfn.XLOOKUP(Table1[[#This Row],[Product_ID]],[1]!Table1[Product_ID],[1]!Table1[Cost])</f>
        <v>2662.2</v>
      </c>
      <c r="I3770">
        <v>3</v>
      </c>
      <c r="J3770">
        <v>5</v>
      </c>
      <c r="K3770">
        <f>Table1[[#This Row],[Quantity]]*Table1[[#This Row],[Unit_Price]]</f>
        <v>13311</v>
      </c>
      <c r="L3770">
        <f>Table1[[#This Row],[Quantity]]*Table1[[#This Row],[Cost]]</f>
        <v>7986.5999999999995</v>
      </c>
      <c r="M3770">
        <f>Table1[[#This Row],[Sales]]-Table1[[#This Row],[Total_Cost]]</f>
        <v>5324.4000000000005</v>
      </c>
      <c r="N3770" s="1">
        <f>Table1[[#This Row],[Profit]]/Table1[[#This Row],[Sales]]</f>
        <v>0.4</v>
      </c>
      <c r="O3770" t="str">
        <f>TEXT(Table1[[#This Row],[Order_Date]],"mmmm")</f>
        <v>April</v>
      </c>
      <c r="P3770">
        <f>YEAR(Table1[[#This Row],[Order_Date]])</f>
        <v>2024</v>
      </c>
      <c r="Q3770" t="str">
        <f>"Q"&amp;ROUNDUP(MONTH(Table1[[#This Row],[Order_Date]])/3,0)</f>
        <v>Q2</v>
      </c>
    </row>
    <row r="3771" spans="1:17" x14ac:dyDescent="0.25">
      <c r="A3771" t="s">
        <v>5577</v>
      </c>
      <c r="B3771" t="s">
        <v>1315</v>
      </c>
      <c r="C3771" t="s">
        <v>3063</v>
      </c>
      <c r="D3771" t="s">
        <v>288</v>
      </c>
      <c r="E3771" t="str">
        <f>_xlfn.XLOOKUP(Table1[[#This Row],[Product_ID]],[1]!Table1[Product_ID],[1]!Table1[Product_Name])</f>
        <v>Clothing Product 81</v>
      </c>
      <c r="F3771" t="str">
        <f>_xlfn.XLOOKUP(Table1[[#This Row],[Product_ID]],[1]!Table1[Product_ID],[1]!Table1[Category])</f>
        <v>Clothing</v>
      </c>
      <c r="G3771">
        <f>_xlfn.XLOOKUP(Table1[[#This Row],[Product_ID]],[1]!Table1[Product_ID],[1]!Table1[Unit_Price])</f>
        <v>4046</v>
      </c>
      <c r="H3771">
        <f>_xlfn.XLOOKUP(Table1[[#This Row],[Product_ID]],[1]!Table1[Product_ID],[1]!Table1[Cost])</f>
        <v>2427.6</v>
      </c>
      <c r="I3771">
        <v>5</v>
      </c>
      <c r="J3771">
        <v>0</v>
      </c>
      <c r="K3771">
        <f>Table1[[#This Row],[Quantity]]*Table1[[#This Row],[Unit_Price]]</f>
        <v>20230</v>
      </c>
      <c r="L3771">
        <f>Table1[[#This Row],[Quantity]]*Table1[[#This Row],[Cost]]</f>
        <v>12138</v>
      </c>
      <c r="M3771">
        <f>Table1[[#This Row],[Sales]]-Table1[[#This Row],[Total_Cost]]</f>
        <v>8092</v>
      </c>
      <c r="N3771" s="1">
        <f>Table1[[#This Row],[Profit]]/Table1[[#This Row],[Sales]]</f>
        <v>0.4</v>
      </c>
      <c r="O3771" t="str">
        <f>TEXT(Table1[[#This Row],[Order_Date]],"mmmm")</f>
        <v>March</v>
      </c>
      <c r="P3771">
        <f>YEAR(Table1[[#This Row],[Order_Date]])</f>
        <v>2025</v>
      </c>
      <c r="Q3771" t="str">
        <f>"Q"&amp;ROUNDUP(MONTH(Table1[[#This Row],[Order_Date]])/3,0)</f>
        <v>Q1</v>
      </c>
    </row>
    <row r="3772" spans="1:17" x14ac:dyDescent="0.25">
      <c r="A3772" t="s">
        <v>5578</v>
      </c>
      <c r="B3772" t="s">
        <v>3134</v>
      </c>
      <c r="C3772" t="s">
        <v>2484</v>
      </c>
      <c r="D3772" t="s">
        <v>37</v>
      </c>
      <c r="E3772" t="str">
        <f>_xlfn.XLOOKUP(Table1[[#This Row],[Product_ID]],[1]!Table1[Product_ID],[1]!Table1[Product_Name])</f>
        <v>Home &amp; Kitchen Product 46</v>
      </c>
      <c r="F3772" t="str">
        <f>_xlfn.XLOOKUP(Table1[[#This Row],[Product_ID]],[1]!Table1[Product_ID],[1]!Table1[Category])</f>
        <v>Home &amp; Kitchen</v>
      </c>
      <c r="G3772">
        <f>_xlfn.XLOOKUP(Table1[[#This Row],[Product_ID]],[1]!Table1[Product_ID],[1]!Table1[Unit_Price])</f>
        <v>10604</v>
      </c>
      <c r="H3772">
        <f>_xlfn.XLOOKUP(Table1[[#This Row],[Product_ID]],[1]!Table1[Product_ID],[1]!Table1[Cost])</f>
        <v>5302</v>
      </c>
      <c r="I3772">
        <v>3</v>
      </c>
      <c r="J3772">
        <v>0</v>
      </c>
      <c r="K3772">
        <f>Table1[[#This Row],[Quantity]]*Table1[[#This Row],[Unit_Price]]</f>
        <v>31812</v>
      </c>
      <c r="L3772">
        <f>Table1[[#This Row],[Quantity]]*Table1[[#This Row],[Cost]]</f>
        <v>15906</v>
      </c>
      <c r="M3772">
        <f>Table1[[#This Row],[Sales]]-Table1[[#This Row],[Total_Cost]]</f>
        <v>15906</v>
      </c>
      <c r="N3772" s="1">
        <f>Table1[[#This Row],[Profit]]/Table1[[#This Row],[Sales]]</f>
        <v>0.5</v>
      </c>
      <c r="O3772" t="str">
        <f>TEXT(Table1[[#This Row],[Order_Date]],"mmmm")</f>
        <v>April</v>
      </c>
      <c r="P3772">
        <f>YEAR(Table1[[#This Row],[Order_Date]])</f>
        <v>2024</v>
      </c>
      <c r="Q3772" t="str">
        <f>"Q"&amp;ROUNDUP(MONTH(Table1[[#This Row],[Order_Date]])/3,0)</f>
        <v>Q2</v>
      </c>
    </row>
    <row r="3773" spans="1:17" x14ac:dyDescent="0.25">
      <c r="A3773" t="s">
        <v>5579</v>
      </c>
      <c r="B3773" t="s">
        <v>2478</v>
      </c>
      <c r="C3773" t="s">
        <v>99</v>
      </c>
      <c r="D3773" t="s">
        <v>855</v>
      </c>
      <c r="E3773" t="str">
        <f>_xlfn.XLOOKUP(Table1[[#This Row],[Product_ID]],[1]!Table1[Product_ID],[1]!Table1[Product_Name])</f>
        <v>Sports Product 62</v>
      </c>
      <c r="F3773" t="str">
        <f>_xlfn.XLOOKUP(Table1[[#This Row],[Product_ID]],[1]!Table1[Product_ID],[1]!Table1[Category])</f>
        <v>Sports</v>
      </c>
      <c r="G3773">
        <f>_xlfn.XLOOKUP(Table1[[#This Row],[Product_ID]],[1]!Table1[Product_ID],[1]!Table1[Unit_Price])</f>
        <v>2777</v>
      </c>
      <c r="H3773">
        <f>_xlfn.XLOOKUP(Table1[[#This Row],[Product_ID]],[1]!Table1[Product_ID],[1]!Table1[Cost])</f>
        <v>1943.9</v>
      </c>
      <c r="I3773">
        <v>1</v>
      </c>
      <c r="J3773">
        <v>15</v>
      </c>
      <c r="K3773">
        <f>Table1[[#This Row],[Quantity]]*Table1[[#This Row],[Unit_Price]]</f>
        <v>2777</v>
      </c>
      <c r="L3773">
        <f>Table1[[#This Row],[Quantity]]*Table1[[#This Row],[Cost]]</f>
        <v>1943.9</v>
      </c>
      <c r="M3773">
        <f>Table1[[#This Row],[Sales]]-Table1[[#This Row],[Total_Cost]]</f>
        <v>833.09999999999991</v>
      </c>
      <c r="N3773" s="1">
        <f>Table1[[#This Row],[Profit]]/Table1[[#This Row],[Sales]]</f>
        <v>0.3</v>
      </c>
      <c r="O3773" t="str">
        <f>TEXT(Table1[[#This Row],[Order_Date]],"mmmm")</f>
        <v>September</v>
      </c>
      <c r="P3773">
        <f>YEAR(Table1[[#This Row],[Order_Date]])</f>
        <v>2024</v>
      </c>
      <c r="Q3773" t="str">
        <f>"Q"&amp;ROUNDUP(MONTH(Table1[[#This Row],[Order_Date]])/3,0)</f>
        <v>Q3</v>
      </c>
    </row>
    <row r="3774" spans="1:17" x14ac:dyDescent="0.25">
      <c r="A3774" t="s">
        <v>5580</v>
      </c>
      <c r="B3774" t="s">
        <v>3584</v>
      </c>
      <c r="C3774" t="s">
        <v>2898</v>
      </c>
      <c r="D3774" t="s">
        <v>175</v>
      </c>
      <c r="E3774" t="str">
        <f>_xlfn.XLOOKUP(Table1[[#This Row],[Product_ID]],[1]!Table1[Product_ID],[1]!Table1[Product_Name])</f>
        <v>Clothing Product 49</v>
      </c>
      <c r="F3774" t="str">
        <f>_xlfn.XLOOKUP(Table1[[#This Row],[Product_ID]],[1]!Table1[Product_ID],[1]!Table1[Category])</f>
        <v>Clothing</v>
      </c>
      <c r="G3774">
        <f>_xlfn.XLOOKUP(Table1[[#This Row],[Product_ID]],[1]!Table1[Product_ID],[1]!Table1[Unit_Price])</f>
        <v>4071</v>
      </c>
      <c r="H3774">
        <f>_xlfn.XLOOKUP(Table1[[#This Row],[Product_ID]],[1]!Table1[Product_ID],[1]!Table1[Cost])</f>
        <v>2442.6</v>
      </c>
      <c r="I3774">
        <v>5</v>
      </c>
      <c r="J3774">
        <v>20</v>
      </c>
      <c r="K3774">
        <f>Table1[[#This Row],[Quantity]]*Table1[[#This Row],[Unit_Price]]</f>
        <v>20355</v>
      </c>
      <c r="L3774">
        <f>Table1[[#This Row],[Quantity]]*Table1[[#This Row],[Cost]]</f>
        <v>12213</v>
      </c>
      <c r="M3774">
        <f>Table1[[#This Row],[Sales]]-Table1[[#This Row],[Total_Cost]]</f>
        <v>8142</v>
      </c>
      <c r="N3774" s="1">
        <f>Table1[[#This Row],[Profit]]/Table1[[#This Row],[Sales]]</f>
        <v>0.4</v>
      </c>
      <c r="O3774" t="str">
        <f>TEXT(Table1[[#This Row],[Order_Date]],"mmmm")</f>
        <v>March</v>
      </c>
      <c r="P3774">
        <f>YEAR(Table1[[#This Row],[Order_Date]])</f>
        <v>2024</v>
      </c>
      <c r="Q3774" t="str">
        <f>"Q"&amp;ROUNDUP(MONTH(Table1[[#This Row],[Order_Date]])/3,0)</f>
        <v>Q1</v>
      </c>
    </row>
    <row r="3775" spans="1:17" x14ac:dyDescent="0.25">
      <c r="A3775" t="s">
        <v>5581</v>
      </c>
      <c r="B3775" t="s">
        <v>1204</v>
      </c>
      <c r="C3775" t="s">
        <v>1300</v>
      </c>
      <c r="D3775" t="s">
        <v>604</v>
      </c>
      <c r="E3775" t="str">
        <f>_xlfn.XLOOKUP(Table1[[#This Row],[Product_ID]],[1]!Table1[Product_ID],[1]!Table1[Product_Name])</f>
        <v>Home &amp; Kitchen Product 39</v>
      </c>
      <c r="F3775" t="str">
        <f>_xlfn.XLOOKUP(Table1[[#This Row],[Product_ID]],[1]!Table1[Product_ID],[1]!Table1[Category])</f>
        <v>Home &amp; Kitchen</v>
      </c>
      <c r="G3775">
        <f>_xlfn.XLOOKUP(Table1[[#This Row],[Product_ID]],[1]!Table1[Product_ID],[1]!Table1[Unit_Price])</f>
        <v>9543</v>
      </c>
      <c r="H3775">
        <f>_xlfn.XLOOKUP(Table1[[#This Row],[Product_ID]],[1]!Table1[Product_ID],[1]!Table1[Cost])</f>
        <v>4771.5</v>
      </c>
      <c r="I3775">
        <v>5</v>
      </c>
      <c r="J3775">
        <v>20</v>
      </c>
      <c r="K3775">
        <f>Table1[[#This Row],[Quantity]]*Table1[[#This Row],[Unit_Price]]</f>
        <v>47715</v>
      </c>
      <c r="L3775">
        <f>Table1[[#This Row],[Quantity]]*Table1[[#This Row],[Cost]]</f>
        <v>23857.5</v>
      </c>
      <c r="M3775">
        <f>Table1[[#This Row],[Sales]]-Table1[[#This Row],[Total_Cost]]</f>
        <v>23857.5</v>
      </c>
      <c r="N3775" s="1">
        <f>Table1[[#This Row],[Profit]]/Table1[[#This Row],[Sales]]</f>
        <v>0.5</v>
      </c>
      <c r="O3775" t="str">
        <f>TEXT(Table1[[#This Row],[Order_Date]],"mmmm")</f>
        <v>October</v>
      </c>
      <c r="P3775">
        <f>YEAR(Table1[[#This Row],[Order_Date]])</f>
        <v>2024</v>
      </c>
      <c r="Q3775" t="str">
        <f>"Q"&amp;ROUNDUP(MONTH(Table1[[#This Row],[Order_Date]])/3,0)</f>
        <v>Q4</v>
      </c>
    </row>
    <row r="3776" spans="1:17" x14ac:dyDescent="0.25">
      <c r="A3776" t="s">
        <v>5582</v>
      </c>
      <c r="B3776" t="s">
        <v>187</v>
      </c>
      <c r="C3776" t="s">
        <v>934</v>
      </c>
      <c r="D3776" t="s">
        <v>21</v>
      </c>
      <c r="E3776" t="str">
        <f>_xlfn.XLOOKUP(Table1[[#This Row],[Product_ID]],[1]!Table1[Product_ID],[1]!Table1[Product_Name])</f>
        <v>Electronics Product 77</v>
      </c>
      <c r="F3776" t="str">
        <f>_xlfn.XLOOKUP(Table1[[#This Row],[Product_ID]],[1]!Table1[Product_ID],[1]!Table1[Category])</f>
        <v>Electronics</v>
      </c>
      <c r="G3776">
        <f>_xlfn.XLOOKUP(Table1[[#This Row],[Product_ID]],[1]!Table1[Product_ID],[1]!Table1[Unit_Price])</f>
        <v>42787</v>
      </c>
      <c r="H3776">
        <f>_xlfn.XLOOKUP(Table1[[#This Row],[Product_ID]],[1]!Table1[Product_ID],[1]!Table1[Cost])</f>
        <v>29950.9</v>
      </c>
      <c r="I3776">
        <v>1</v>
      </c>
      <c r="J3776">
        <v>10</v>
      </c>
      <c r="K3776">
        <f>Table1[[#This Row],[Quantity]]*Table1[[#This Row],[Unit_Price]]</f>
        <v>42787</v>
      </c>
      <c r="L3776">
        <f>Table1[[#This Row],[Quantity]]*Table1[[#This Row],[Cost]]</f>
        <v>29950.9</v>
      </c>
      <c r="M3776">
        <f>Table1[[#This Row],[Sales]]-Table1[[#This Row],[Total_Cost]]</f>
        <v>12836.099999999999</v>
      </c>
      <c r="N3776" s="1">
        <f>Table1[[#This Row],[Profit]]/Table1[[#This Row],[Sales]]</f>
        <v>0.3</v>
      </c>
      <c r="O3776" t="str">
        <f>TEXT(Table1[[#This Row],[Order_Date]],"mmmm")</f>
        <v>March</v>
      </c>
      <c r="P3776">
        <f>YEAR(Table1[[#This Row],[Order_Date]])</f>
        <v>2025</v>
      </c>
      <c r="Q3776" t="str">
        <f>"Q"&amp;ROUNDUP(MONTH(Table1[[#This Row],[Order_Date]])/3,0)</f>
        <v>Q1</v>
      </c>
    </row>
    <row r="3777" spans="1:17" x14ac:dyDescent="0.25">
      <c r="A3777" t="s">
        <v>5583</v>
      </c>
      <c r="B3777" t="s">
        <v>4423</v>
      </c>
      <c r="C3777" t="s">
        <v>2418</v>
      </c>
      <c r="D3777" t="s">
        <v>135</v>
      </c>
      <c r="E3777" t="str">
        <f>_xlfn.XLOOKUP(Table1[[#This Row],[Product_ID]],[1]!Table1[Product_ID],[1]!Table1[Product_Name])</f>
        <v>Electronics Product 28</v>
      </c>
      <c r="F3777" t="str">
        <f>_xlfn.XLOOKUP(Table1[[#This Row],[Product_ID]],[1]!Table1[Product_ID],[1]!Table1[Category])</f>
        <v>Electronics</v>
      </c>
      <c r="G3777">
        <f>_xlfn.XLOOKUP(Table1[[#This Row],[Product_ID]],[1]!Table1[Product_ID],[1]!Table1[Unit_Price])</f>
        <v>9664</v>
      </c>
      <c r="H3777">
        <f>_xlfn.XLOOKUP(Table1[[#This Row],[Product_ID]],[1]!Table1[Product_ID],[1]!Table1[Cost])</f>
        <v>4832</v>
      </c>
      <c r="I3777">
        <v>1</v>
      </c>
      <c r="J3777">
        <v>15</v>
      </c>
      <c r="K3777">
        <f>Table1[[#This Row],[Quantity]]*Table1[[#This Row],[Unit_Price]]</f>
        <v>9664</v>
      </c>
      <c r="L3777">
        <f>Table1[[#This Row],[Quantity]]*Table1[[#This Row],[Cost]]</f>
        <v>4832</v>
      </c>
      <c r="M3777">
        <f>Table1[[#This Row],[Sales]]-Table1[[#This Row],[Total_Cost]]</f>
        <v>4832</v>
      </c>
      <c r="N3777" s="1">
        <f>Table1[[#This Row],[Profit]]/Table1[[#This Row],[Sales]]</f>
        <v>0.5</v>
      </c>
      <c r="O3777" t="str">
        <f>TEXT(Table1[[#This Row],[Order_Date]],"mmmm")</f>
        <v>January</v>
      </c>
      <c r="P3777">
        <f>YEAR(Table1[[#This Row],[Order_Date]])</f>
        <v>2024</v>
      </c>
      <c r="Q3777" t="str">
        <f>"Q"&amp;ROUNDUP(MONTH(Table1[[#This Row],[Order_Date]])/3,0)</f>
        <v>Q1</v>
      </c>
    </row>
    <row r="3778" spans="1:17" x14ac:dyDescent="0.25">
      <c r="A3778" t="s">
        <v>5584</v>
      </c>
      <c r="B3778" t="s">
        <v>274</v>
      </c>
      <c r="C3778" t="s">
        <v>4398</v>
      </c>
      <c r="D3778" t="s">
        <v>59</v>
      </c>
      <c r="E3778" t="str">
        <f>_xlfn.XLOOKUP(Table1[[#This Row],[Product_ID]],[1]!Table1[Product_ID],[1]!Table1[Product_Name])</f>
        <v>Sports Product 23</v>
      </c>
      <c r="F3778" t="str">
        <f>_xlfn.XLOOKUP(Table1[[#This Row],[Product_ID]],[1]!Table1[Product_ID],[1]!Table1[Category])</f>
        <v>Sports</v>
      </c>
      <c r="G3778">
        <f>_xlfn.XLOOKUP(Table1[[#This Row],[Product_ID]],[1]!Table1[Product_ID],[1]!Table1[Unit_Price])</f>
        <v>4437</v>
      </c>
      <c r="H3778">
        <f>_xlfn.XLOOKUP(Table1[[#This Row],[Product_ID]],[1]!Table1[Product_ID],[1]!Table1[Cost])</f>
        <v>2662.2</v>
      </c>
      <c r="I3778">
        <v>2</v>
      </c>
      <c r="J3778">
        <v>20</v>
      </c>
      <c r="K3778">
        <f>Table1[[#This Row],[Quantity]]*Table1[[#This Row],[Unit_Price]]</f>
        <v>8874</v>
      </c>
      <c r="L3778">
        <f>Table1[[#This Row],[Quantity]]*Table1[[#This Row],[Cost]]</f>
        <v>5324.4</v>
      </c>
      <c r="M3778">
        <f>Table1[[#This Row],[Sales]]-Table1[[#This Row],[Total_Cost]]</f>
        <v>3549.6000000000004</v>
      </c>
      <c r="N3778" s="1">
        <f>Table1[[#This Row],[Profit]]/Table1[[#This Row],[Sales]]</f>
        <v>0.4</v>
      </c>
      <c r="O3778" t="str">
        <f>TEXT(Table1[[#This Row],[Order_Date]],"mmmm")</f>
        <v>May</v>
      </c>
      <c r="P3778">
        <f>YEAR(Table1[[#This Row],[Order_Date]])</f>
        <v>2024</v>
      </c>
      <c r="Q3778" t="str">
        <f>"Q"&amp;ROUNDUP(MONTH(Table1[[#This Row],[Order_Date]])/3,0)</f>
        <v>Q2</v>
      </c>
    </row>
    <row r="3779" spans="1:17" x14ac:dyDescent="0.25">
      <c r="A3779" t="s">
        <v>5585</v>
      </c>
      <c r="B3779" t="s">
        <v>3783</v>
      </c>
      <c r="C3779" t="s">
        <v>916</v>
      </c>
      <c r="D3779" t="s">
        <v>898</v>
      </c>
      <c r="E3779" t="str">
        <f>_xlfn.XLOOKUP(Table1[[#This Row],[Product_ID]],[1]!Table1[Product_ID],[1]!Table1[Product_Name])</f>
        <v>Sports Product 29</v>
      </c>
      <c r="F3779" t="str">
        <f>_xlfn.XLOOKUP(Table1[[#This Row],[Product_ID]],[1]!Table1[Product_ID],[1]!Table1[Category])</f>
        <v>Sports</v>
      </c>
      <c r="G3779">
        <f>_xlfn.XLOOKUP(Table1[[#This Row],[Product_ID]],[1]!Table1[Product_ID],[1]!Table1[Unit_Price])</f>
        <v>2105</v>
      </c>
      <c r="H3779">
        <f>_xlfn.XLOOKUP(Table1[[#This Row],[Product_ID]],[1]!Table1[Product_ID],[1]!Table1[Cost])</f>
        <v>1263</v>
      </c>
      <c r="I3779">
        <v>4</v>
      </c>
      <c r="J3779">
        <v>15</v>
      </c>
      <c r="K3779">
        <f>Table1[[#This Row],[Quantity]]*Table1[[#This Row],[Unit_Price]]</f>
        <v>8420</v>
      </c>
      <c r="L3779">
        <f>Table1[[#This Row],[Quantity]]*Table1[[#This Row],[Cost]]</f>
        <v>5052</v>
      </c>
      <c r="M3779">
        <f>Table1[[#This Row],[Sales]]-Table1[[#This Row],[Total_Cost]]</f>
        <v>3368</v>
      </c>
      <c r="N3779" s="1">
        <f>Table1[[#This Row],[Profit]]/Table1[[#This Row],[Sales]]</f>
        <v>0.4</v>
      </c>
      <c r="O3779" t="str">
        <f>TEXT(Table1[[#This Row],[Order_Date]],"mmmm")</f>
        <v>July</v>
      </c>
      <c r="P3779">
        <f>YEAR(Table1[[#This Row],[Order_Date]])</f>
        <v>2025</v>
      </c>
      <c r="Q3779" t="str">
        <f>"Q"&amp;ROUNDUP(MONTH(Table1[[#This Row],[Order_Date]])/3,0)</f>
        <v>Q3</v>
      </c>
    </row>
    <row r="3780" spans="1:17" x14ac:dyDescent="0.25">
      <c r="A3780" t="s">
        <v>5586</v>
      </c>
      <c r="B3780" t="s">
        <v>534</v>
      </c>
      <c r="C3780" t="s">
        <v>275</v>
      </c>
      <c r="D3780" t="s">
        <v>320</v>
      </c>
      <c r="E3780" t="str">
        <f>_xlfn.XLOOKUP(Table1[[#This Row],[Product_ID]],[1]!Table1[Product_ID],[1]!Table1[Product_Name])</f>
        <v>Clothing Product 15</v>
      </c>
      <c r="F3780" t="str">
        <f>_xlfn.XLOOKUP(Table1[[#This Row],[Product_ID]],[1]!Table1[Product_ID],[1]!Table1[Category])</f>
        <v>Clothing</v>
      </c>
      <c r="G3780">
        <f>_xlfn.XLOOKUP(Table1[[#This Row],[Product_ID]],[1]!Table1[Product_ID],[1]!Table1[Unit_Price])</f>
        <v>2943</v>
      </c>
      <c r="H3780">
        <f>_xlfn.XLOOKUP(Table1[[#This Row],[Product_ID]],[1]!Table1[Product_ID],[1]!Table1[Cost])</f>
        <v>1471.5</v>
      </c>
      <c r="I3780">
        <v>1</v>
      </c>
      <c r="J3780">
        <v>15</v>
      </c>
      <c r="K3780">
        <f>Table1[[#This Row],[Quantity]]*Table1[[#This Row],[Unit_Price]]</f>
        <v>2943</v>
      </c>
      <c r="L3780">
        <f>Table1[[#This Row],[Quantity]]*Table1[[#This Row],[Cost]]</f>
        <v>1471.5</v>
      </c>
      <c r="M3780">
        <f>Table1[[#This Row],[Sales]]-Table1[[#This Row],[Total_Cost]]</f>
        <v>1471.5</v>
      </c>
      <c r="N3780" s="1">
        <f>Table1[[#This Row],[Profit]]/Table1[[#This Row],[Sales]]</f>
        <v>0.5</v>
      </c>
      <c r="O3780" t="str">
        <f>TEXT(Table1[[#This Row],[Order_Date]],"mmmm")</f>
        <v>September</v>
      </c>
      <c r="P3780">
        <f>YEAR(Table1[[#This Row],[Order_Date]])</f>
        <v>2025</v>
      </c>
      <c r="Q3780" t="str">
        <f>"Q"&amp;ROUNDUP(MONTH(Table1[[#This Row],[Order_Date]])/3,0)</f>
        <v>Q3</v>
      </c>
    </row>
    <row r="3781" spans="1:17" x14ac:dyDescent="0.25">
      <c r="A3781" t="s">
        <v>5587</v>
      </c>
      <c r="B3781" t="s">
        <v>1986</v>
      </c>
      <c r="C3781" t="s">
        <v>1814</v>
      </c>
      <c r="D3781" t="s">
        <v>615</v>
      </c>
      <c r="E3781" t="str">
        <f>_xlfn.XLOOKUP(Table1[[#This Row],[Product_ID]],[1]!Table1[Product_ID],[1]!Table1[Product_Name])</f>
        <v>Home &amp; Kitchen Product 92</v>
      </c>
      <c r="F3781" t="str">
        <f>_xlfn.XLOOKUP(Table1[[#This Row],[Product_ID]],[1]!Table1[Product_ID],[1]!Table1[Category])</f>
        <v>Home &amp; Kitchen</v>
      </c>
      <c r="G3781">
        <f>_xlfn.XLOOKUP(Table1[[#This Row],[Product_ID]],[1]!Table1[Product_ID],[1]!Table1[Unit_Price])</f>
        <v>7315</v>
      </c>
      <c r="H3781">
        <f>_xlfn.XLOOKUP(Table1[[#This Row],[Product_ID]],[1]!Table1[Product_ID],[1]!Table1[Cost])</f>
        <v>4389</v>
      </c>
      <c r="I3781">
        <v>3</v>
      </c>
      <c r="J3781">
        <v>15</v>
      </c>
      <c r="K3781">
        <f>Table1[[#This Row],[Quantity]]*Table1[[#This Row],[Unit_Price]]</f>
        <v>21945</v>
      </c>
      <c r="L3781">
        <f>Table1[[#This Row],[Quantity]]*Table1[[#This Row],[Cost]]</f>
        <v>13167</v>
      </c>
      <c r="M3781">
        <f>Table1[[#This Row],[Sales]]-Table1[[#This Row],[Total_Cost]]</f>
        <v>8778</v>
      </c>
      <c r="N3781" s="1">
        <f>Table1[[#This Row],[Profit]]/Table1[[#This Row],[Sales]]</f>
        <v>0.4</v>
      </c>
      <c r="O3781" t="str">
        <f>TEXT(Table1[[#This Row],[Order_Date]],"mmmm")</f>
        <v>May</v>
      </c>
      <c r="P3781">
        <f>YEAR(Table1[[#This Row],[Order_Date]])</f>
        <v>2025</v>
      </c>
      <c r="Q3781" t="str">
        <f>"Q"&amp;ROUNDUP(MONTH(Table1[[#This Row],[Order_Date]])/3,0)</f>
        <v>Q2</v>
      </c>
    </row>
    <row r="3782" spans="1:17" x14ac:dyDescent="0.25">
      <c r="A3782" t="s">
        <v>5588</v>
      </c>
      <c r="B3782" t="s">
        <v>1825</v>
      </c>
      <c r="C3782" t="s">
        <v>475</v>
      </c>
      <c r="D3782" t="s">
        <v>264</v>
      </c>
      <c r="E3782" t="str">
        <f>_xlfn.XLOOKUP(Table1[[#This Row],[Product_ID]],[1]!Table1[Product_ID],[1]!Table1[Product_Name])</f>
        <v>Clothing Product 96</v>
      </c>
      <c r="F3782" t="str">
        <f>_xlfn.XLOOKUP(Table1[[#This Row],[Product_ID]],[1]!Table1[Product_ID],[1]!Table1[Category])</f>
        <v>Clothing</v>
      </c>
      <c r="G3782">
        <f>_xlfn.XLOOKUP(Table1[[#This Row],[Product_ID]],[1]!Table1[Product_ID],[1]!Table1[Unit_Price])</f>
        <v>483</v>
      </c>
      <c r="H3782">
        <f>_xlfn.XLOOKUP(Table1[[#This Row],[Product_ID]],[1]!Table1[Product_ID],[1]!Table1[Cost])</f>
        <v>289.8</v>
      </c>
      <c r="I3782">
        <v>5</v>
      </c>
      <c r="J3782">
        <v>0</v>
      </c>
      <c r="K3782">
        <f>Table1[[#This Row],[Quantity]]*Table1[[#This Row],[Unit_Price]]</f>
        <v>2415</v>
      </c>
      <c r="L3782">
        <f>Table1[[#This Row],[Quantity]]*Table1[[#This Row],[Cost]]</f>
        <v>1449</v>
      </c>
      <c r="M3782">
        <f>Table1[[#This Row],[Sales]]-Table1[[#This Row],[Total_Cost]]</f>
        <v>966</v>
      </c>
      <c r="N3782" s="1">
        <f>Table1[[#This Row],[Profit]]/Table1[[#This Row],[Sales]]</f>
        <v>0.4</v>
      </c>
      <c r="O3782" t="str">
        <f>TEXT(Table1[[#This Row],[Order_Date]],"mmmm")</f>
        <v>November</v>
      </c>
      <c r="P3782">
        <f>YEAR(Table1[[#This Row],[Order_Date]])</f>
        <v>2024</v>
      </c>
      <c r="Q3782" t="str">
        <f>"Q"&amp;ROUNDUP(MONTH(Table1[[#This Row],[Order_Date]])/3,0)</f>
        <v>Q4</v>
      </c>
    </row>
    <row r="3783" spans="1:17" x14ac:dyDescent="0.25">
      <c r="A3783" t="s">
        <v>5589</v>
      </c>
      <c r="B3783" t="s">
        <v>1615</v>
      </c>
      <c r="C3783" t="s">
        <v>2731</v>
      </c>
      <c r="D3783" t="s">
        <v>63</v>
      </c>
      <c r="E3783" t="str">
        <f>_xlfn.XLOOKUP(Table1[[#This Row],[Product_ID]],[1]!Table1[Product_ID],[1]!Table1[Product_Name])</f>
        <v>Clothing Product 17</v>
      </c>
      <c r="F3783" t="str">
        <f>_xlfn.XLOOKUP(Table1[[#This Row],[Product_ID]],[1]!Table1[Product_ID],[1]!Table1[Category])</f>
        <v>Clothing</v>
      </c>
      <c r="G3783">
        <f>_xlfn.XLOOKUP(Table1[[#This Row],[Product_ID]],[1]!Table1[Product_ID],[1]!Table1[Unit_Price])</f>
        <v>978</v>
      </c>
      <c r="H3783">
        <f>_xlfn.XLOOKUP(Table1[[#This Row],[Product_ID]],[1]!Table1[Product_ID],[1]!Table1[Cost])</f>
        <v>684.6</v>
      </c>
      <c r="I3783">
        <v>4</v>
      </c>
      <c r="J3783">
        <v>5</v>
      </c>
      <c r="K3783">
        <f>Table1[[#This Row],[Quantity]]*Table1[[#This Row],[Unit_Price]]</f>
        <v>3912</v>
      </c>
      <c r="L3783">
        <f>Table1[[#This Row],[Quantity]]*Table1[[#This Row],[Cost]]</f>
        <v>2738.4</v>
      </c>
      <c r="M3783">
        <f>Table1[[#This Row],[Sales]]-Table1[[#This Row],[Total_Cost]]</f>
        <v>1173.5999999999999</v>
      </c>
      <c r="N3783" s="1">
        <f>Table1[[#This Row],[Profit]]/Table1[[#This Row],[Sales]]</f>
        <v>0.3</v>
      </c>
      <c r="O3783" t="str">
        <f>TEXT(Table1[[#This Row],[Order_Date]],"mmmm")</f>
        <v>October</v>
      </c>
      <c r="P3783">
        <f>YEAR(Table1[[#This Row],[Order_Date]])</f>
        <v>2025</v>
      </c>
      <c r="Q3783" t="str">
        <f>"Q"&amp;ROUNDUP(MONTH(Table1[[#This Row],[Order_Date]])/3,0)</f>
        <v>Q4</v>
      </c>
    </row>
    <row r="3784" spans="1:17" x14ac:dyDescent="0.25">
      <c r="A3784" t="s">
        <v>5590</v>
      </c>
      <c r="B3784" t="s">
        <v>1232</v>
      </c>
      <c r="C3784" t="s">
        <v>1702</v>
      </c>
      <c r="D3784" t="s">
        <v>502</v>
      </c>
      <c r="E3784" t="str">
        <f>_xlfn.XLOOKUP(Table1[[#This Row],[Product_ID]],[1]!Table1[Product_ID],[1]!Table1[Product_Name])</f>
        <v>Beauty Product 42</v>
      </c>
      <c r="F3784" t="str">
        <f>_xlfn.XLOOKUP(Table1[[#This Row],[Product_ID]],[1]!Table1[Product_ID],[1]!Table1[Category])</f>
        <v>Beauty</v>
      </c>
      <c r="G3784">
        <f>_xlfn.XLOOKUP(Table1[[#This Row],[Product_ID]],[1]!Table1[Product_ID],[1]!Table1[Unit_Price])</f>
        <v>2758</v>
      </c>
      <c r="H3784">
        <f>_xlfn.XLOOKUP(Table1[[#This Row],[Product_ID]],[1]!Table1[Product_ID],[1]!Table1[Cost])</f>
        <v>1379</v>
      </c>
      <c r="I3784">
        <v>4</v>
      </c>
      <c r="J3784">
        <v>15</v>
      </c>
      <c r="K3784">
        <f>Table1[[#This Row],[Quantity]]*Table1[[#This Row],[Unit_Price]]</f>
        <v>11032</v>
      </c>
      <c r="L3784">
        <f>Table1[[#This Row],[Quantity]]*Table1[[#This Row],[Cost]]</f>
        <v>5516</v>
      </c>
      <c r="M3784">
        <f>Table1[[#This Row],[Sales]]-Table1[[#This Row],[Total_Cost]]</f>
        <v>5516</v>
      </c>
      <c r="N3784" s="1">
        <f>Table1[[#This Row],[Profit]]/Table1[[#This Row],[Sales]]</f>
        <v>0.5</v>
      </c>
      <c r="O3784" t="str">
        <f>TEXT(Table1[[#This Row],[Order_Date]],"mmmm")</f>
        <v>July</v>
      </c>
      <c r="P3784">
        <f>YEAR(Table1[[#This Row],[Order_Date]])</f>
        <v>2024</v>
      </c>
      <c r="Q3784" t="str">
        <f>"Q"&amp;ROUNDUP(MONTH(Table1[[#This Row],[Order_Date]])/3,0)</f>
        <v>Q3</v>
      </c>
    </row>
    <row r="3785" spans="1:17" x14ac:dyDescent="0.25">
      <c r="A3785" t="s">
        <v>5591</v>
      </c>
      <c r="B3785" t="s">
        <v>1401</v>
      </c>
      <c r="C3785" t="s">
        <v>1990</v>
      </c>
      <c r="D3785" t="s">
        <v>89</v>
      </c>
      <c r="E3785" t="str">
        <f>_xlfn.XLOOKUP(Table1[[#This Row],[Product_ID]],[1]!Table1[Product_ID],[1]!Table1[Product_Name])</f>
        <v>Beauty Product 76</v>
      </c>
      <c r="F3785" t="str">
        <f>_xlfn.XLOOKUP(Table1[[#This Row],[Product_ID]],[1]!Table1[Product_ID],[1]!Table1[Category])</f>
        <v>Beauty</v>
      </c>
      <c r="G3785">
        <f>_xlfn.XLOOKUP(Table1[[#This Row],[Product_ID]],[1]!Table1[Product_ID],[1]!Table1[Unit_Price])</f>
        <v>3690</v>
      </c>
      <c r="H3785">
        <f>_xlfn.XLOOKUP(Table1[[#This Row],[Product_ID]],[1]!Table1[Product_ID],[1]!Table1[Cost])</f>
        <v>2583</v>
      </c>
      <c r="I3785">
        <v>2</v>
      </c>
      <c r="J3785">
        <v>15</v>
      </c>
      <c r="K3785">
        <f>Table1[[#This Row],[Quantity]]*Table1[[#This Row],[Unit_Price]]</f>
        <v>7380</v>
      </c>
      <c r="L3785">
        <f>Table1[[#This Row],[Quantity]]*Table1[[#This Row],[Cost]]</f>
        <v>5166</v>
      </c>
      <c r="M3785">
        <f>Table1[[#This Row],[Sales]]-Table1[[#This Row],[Total_Cost]]</f>
        <v>2214</v>
      </c>
      <c r="N3785" s="1">
        <f>Table1[[#This Row],[Profit]]/Table1[[#This Row],[Sales]]</f>
        <v>0.3</v>
      </c>
      <c r="O3785" t="str">
        <f>TEXT(Table1[[#This Row],[Order_Date]],"mmmm")</f>
        <v>December</v>
      </c>
      <c r="P3785">
        <f>YEAR(Table1[[#This Row],[Order_Date]])</f>
        <v>2024</v>
      </c>
      <c r="Q3785" t="str">
        <f>"Q"&amp;ROUNDUP(MONTH(Table1[[#This Row],[Order_Date]])/3,0)</f>
        <v>Q4</v>
      </c>
    </row>
    <row r="3786" spans="1:17" x14ac:dyDescent="0.25">
      <c r="A3786" t="s">
        <v>5592</v>
      </c>
      <c r="B3786" t="s">
        <v>1044</v>
      </c>
      <c r="C3786" t="s">
        <v>2885</v>
      </c>
      <c r="D3786" t="s">
        <v>96</v>
      </c>
      <c r="E3786" t="str">
        <f>_xlfn.XLOOKUP(Table1[[#This Row],[Product_ID]],[1]!Table1[Product_ID],[1]!Table1[Product_Name])</f>
        <v>Electronics Product 91</v>
      </c>
      <c r="F3786" t="str">
        <f>_xlfn.XLOOKUP(Table1[[#This Row],[Product_ID]],[1]!Table1[Product_ID],[1]!Table1[Category])</f>
        <v>Electronics</v>
      </c>
      <c r="G3786">
        <f>_xlfn.XLOOKUP(Table1[[#This Row],[Product_ID]],[1]!Table1[Product_ID],[1]!Table1[Unit_Price])</f>
        <v>45348</v>
      </c>
      <c r="H3786">
        <f>_xlfn.XLOOKUP(Table1[[#This Row],[Product_ID]],[1]!Table1[Product_ID],[1]!Table1[Cost])</f>
        <v>27208.799999999999</v>
      </c>
      <c r="I3786">
        <v>4</v>
      </c>
      <c r="J3786">
        <v>10</v>
      </c>
      <c r="K3786">
        <f>Table1[[#This Row],[Quantity]]*Table1[[#This Row],[Unit_Price]]</f>
        <v>181392</v>
      </c>
      <c r="L3786">
        <f>Table1[[#This Row],[Quantity]]*Table1[[#This Row],[Cost]]</f>
        <v>108835.2</v>
      </c>
      <c r="M3786">
        <f>Table1[[#This Row],[Sales]]-Table1[[#This Row],[Total_Cost]]</f>
        <v>72556.800000000003</v>
      </c>
      <c r="N3786" s="1">
        <f>Table1[[#This Row],[Profit]]/Table1[[#This Row],[Sales]]</f>
        <v>0.4</v>
      </c>
      <c r="O3786" t="str">
        <f>TEXT(Table1[[#This Row],[Order_Date]],"mmmm")</f>
        <v>September</v>
      </c>
      <c r="P3786">
        <f>YEAR(Table1[[#This Row],[Order_Date]])</f>
        <v>2025</v>
      </c>
      <c r="Q3786" t="str">
        <f>"Q"&amp;ROUNDUP(MONTH(Table1[[#This Row],[Order_Date]])/3,0)</f>
        <v>Q3</v>
      </c>
    </row>
    <row r="3787" spans="1:17" x14ac:dyDescent="0.25">
      <c r="A3787" t="s">
        <v>5593</v>
      </c>
      <c r="B3787" t="s">
        <v>2445</v>
      </c>
      <c r="C3787" t="s">
        <v>772</v>
      </c>
      <c r="D3787" t="s">
        <v>842</v>
      </c>
      <c r="E3787" t="str">
        <f>_xlfn.XLOOKUP(Table1[[#This Row],[Product_ID]],[1]!Table1[Product_ID],[1]!Table1[Product_Name])</f>
        <v>Sports Product 35</v>
      </c>
      <c r="F3787" t="str">
        <f>_xlfn.XLOOKUP(Table1[[#This Row],[Product_ID]],[1]!Table1[Product_ID],[1]!Table1[Category])</f>
        <v>Sports</v>
      </c>
      <c r="G3787">
        <f>_xlfn.XLOOKUP(Table1[[#This Row],[Product_ID]],[1]!Table1[Product_ID],[1]!Table1[Unit_Price])</f>
        <v>3185</v>
      </c>
      <c r="H3787">
        <f>_xlfn.XLOOKUP(Table1[[#This Row],[Product_ID]],[1]!Table1[Product_ID],[1]!Table1[Cost])</f>
        <v>1592.5</v>
      </c>
      <c r="I3787">
        <v>3</v>
      </c>
      <c r="J3787">
        <v>20</v>
      </c>
      <c r="K3787">
        <f>Table1[[#This Row],[Quantity]]*Table1[[#This Row],[Unit_Price]]</f>
        <v>9555</v>
      </c>
      <c r="L3787">
        <f>Table1[[#This Row],[Quantity]]*Table1[[#This Row],[Cost]]</f>
        <v>4777.5</v>
      </c>
      <c r="M3787">
        <f>Table1[[#This Row],[Sales]]-Table1[[#This Row],[Total_Cost]]</f>
        <v>4777.5</v>
      </c>
      <c r="N3787" s="1">
        <f>Table1[[#This Row],[Profit]]/Table1[[#This Row],[Sales]]</f>
        <v>0.5</v>
      </c>
      <c r="O3787" t="str">
        <f>TEXT(Table1[[#This Row],[Order_Date]],"mmmm")</f>
        <v>November</v>
      </c>
      <c r="P3787">
        <f>YEAR(Table1[[#This Row],[Order_Date]])</f>
        <v>2025</v>
      </c>
      <c r="Q3787" t="str">
        <f>"Q"&amp;ROUNDUP(MONTH(Table1[[#This Row],[Order_Date]])/3,0)</f>
        <v>Q4</v>
      </c>
    </row>
    <row r="3788" spans="1:17" x14ac:dyDescent="0.25">
      <c r="A3788" t="s">
        <v>5594</v>
      </c>
      <c r="B3788" t="s">
        <v>705</v>
      </c>
      <c r="C3788" t="s">
        <v>1793</v>
      </c>
      <c r="D3788" t="s">
        <v>570</v>
      </c>
      <c r="E3788" t="str">
        <f>_xlfn.XLOOKUP(Table1[[#This Row],[Product_ID]],[1]!Table1[Product_ID],[1]!Table1[Product_Name])</f>
        <v>Electronics Product 87</v>
      </c>
      <c r="F3788" t="str">
        <f>_xlfn.XLOOKUP(Table1[[#This Row],[Product_ID]],[1]!Table1[Product_ID],[1]!Table1[Category])</f>
        <v>Electronics</v>
      </c>
      <c r="G3788">
        <f>_xlfn.XLOOKUP(Table1[[#This Row],[Product_ID]],[1]!Table1[Product_ID],[1]!Table1[Unit_Price])</f>
        <v>25216</v>
      </c>
      <c r="H3788">
        <f>_xlfn.XLOOKUP(Table1[[#This Row],[Product_ID]],[1]!Table1[Product_ID],[1]!Table1[Cost])</f>
        <v>17651.2</v>
      </c>
      <c r="I3788">
        <v>5</v>
      </c>
      <c r="J3788">
        <v>15</v>
      </c>
      <c r="K3788">
        <f>Table1[[#This Row],[Quantity]]*Table1[[#This Row],[Unit_Price]]</f>
        <v>126080</v>
      </c>
      <c r="L3788">
        <f>Table1[[#This Row],[Quantity]]*Table1[[#This Row],[Cost]]</f>
        <v>88256</v>
      </c>
      <c r="M3788">
        <f>Table1[[#This Row],[Sales]]-Table1[[#This Row],[Total_Cost]]</f>
        <v>37824</v>
      </c>
      <c r="N3788" s="1">
        <f>Table1[[#This Row],[Profit]]/Table1[[#This Row],[Sales]]</f>
        <v>0.3</v>
      </c>
      <c r="O3788" t="str">
        <f>TEXT(Table1[[#This Row],[Order_Date]],"mmmm")</f>
        <v>June</v>
      </c>
      <c r="P3788">
        <f>YEAR(Table1[[#This Row],[Order_Date]])</f>
        <v>2025</v>
      </c>
      <c r="Q3788" t="str">
        <f>"Q"&amp;ROUNDUP(MONTH(Table1[[#This Row],[Order_Date]])/3,0)</f>
        <v>Q2</v>
      </c>
    </row>
    <row r="3789" spans="1:17" x14ac:dyDescent="0.25">
      <c r="A3789" t="s">
        <v>5595</v>
      </c>
      <c r="B3789" t="s">
        <v>3082</v>
      </c>
      <c r="C3789" t="s">
        <v>1970</v>
      </c>
      <c r="D3789" t="s">
        <v>855</v>
      </c>
      <c r="E3789" t="str">
        <f>_xlfn.XLOOKUP(Table1[[#This Row],[Product_ID]],[1]!Table1[Product_ID],[1]!Table1[Product_Name])</f>
        <v>Sports Product 62</v>
      </c>
      <c r="F3789" t="str">
        <f>_xlfn.XLOOKUP(Table1[[#This Row],[Product_ID]],[1]!Table1[Product_ID],[1]!Table1[Category])</f>
        <v>Sports</v>
      </c>
      <c r="G3789">
        <f>_xlfn.XLOOKUP(Table1[[#This Row],[Product_ID]],[1]!Table1[Product_ID],[1]!Table1[Unit_Price])</f>
        <v>2777</v>
      </c>
      <c r="H3789">
        <f>_xlfn.XLOOKUP(Table1[[#This Row],[Product_ID]],[1]!Table1[Product_ID],[1]!Table1[Cost])</f>
        <v>1943.9</v>
      </c>
      <c r="I3789">
        <v>1</v>
      </c>
      <c r="J3789">
        <v>10</v>
      </c>
      <c r="K3789">
        <f>Table1[[#This Row],[Quantity]]*Table1[[#This Row],[Unit_Price]]</f>
        <v>2777</v>
      </c>
      <c r="L3789">
        <f>Table1[[#This Row],[Quantity]]*Table1[[#This Row],[Cost]]</f>
        <v>1943.9</v>
      </c>
      <c r="M3789">
        <f>Table1[[#This Row],[Sales]]-Table1[[#This Row],[Total_Cost]]</f>
        <v>833.09999999999991</v>
      </c>
      <c r="N3789" s="1">
        <f>Table1[[#This Row],[Profit]]/Table1[[#This Row],[Sales]]</f>
        <v>0.3</v>
      </c>
      <c r="O3789" t="str">
        <f>TEXT(Table1[[#This Row],[Order_Date]],"mmmm")</f>
        <v>January</v>
      </c>
      <c r="P3789">
        <f>YEAR(Table1[[#This Row],[Order_Date]])</f>
        <v>2025</v>
      </c>
      <c r="Q3789" t="str">
        <f>"Q"&amp;ROUNDUP(MONTH(Table1[[#This Row],[Order_Date]])/3,0)</f>
        <v>Q1</v>
      </c>
    </row>
    <row r="3790" spans="1:17" x14ac:dyDescent="0.25">
      <c r="A3790" t="s">
        <v>5596</v>
      </c>
      <c r="B3790" t="s">
        <v>2059</v>
      </c>
      <c r="C3790" t="s">
        <v>1072</v>
      </c>
      <c r="D3790" t="s">
        <v>157</v>
      </c>
      <c r="E3790" t="str">
        <f>_xlfn.XLOOKUP(Table1[[#This Row],[Product_ID]],[1]!Table1[Product_ID],[1]!Table1[Product_Name])</f>
        <v>Sports Product 89</v>
      </c>
      <c r="F3790" t="str">
        <f>_xlfn.XLOOKUP(Table1[[#This Row],[Product_ID]],[1]!Table1[Product_ID],[1]!Table1[Category])</f>
        <v>Sports</v>
      </c>
      <c r="G3790">
        <f>_xlfn.XLOOKUP(Table1[[#This Row],[Product_ID]],[1]!Table1[Product_ID],[1]!Table1[Unit_Price])</f>
        <v>2956</v>
      </c>
      <c r="H3790">
        <f>_xlfn.XLOOKUP(Table1[[#This Row],[Product_ID]],[1]!Table1[Product_ID],[1]!Table1[Cost])</f>
        <v>1478</v>
      </c>
      <c r="I3790">
        <v>5</v>
      </c>
      <c r="J3790">
        <v>5</v>
      </c>
      <c r="K3790">
        <f>Table1[[#This Row],[Quantity]]*Table1[[#This Row],[Unit_Price]]</f>
        <v>14780</v>
      </c>
      <c r="L3790">
        <f>Table1[[#This Row],[Quantity]]*Table1[[#This Row],[Cost]]</f>
        <v>7390</v>
      </c>
      <c r="M3790">
        <f>Table1[[#This Row],[Sales]]-Table1[[#This Row],[Total_Cost]]</f>
        <v>7390</v>
      </c>
      <c r="N3790" s="1">
        <f>Table1[[#This Row],[Profit]]/Table1[[#This Row],[Sales]]</f>
        <v>0.5</v>
      </c>
      <c r="O3790" t="str">
        <f>TEXT(Table1[[#This Row],[Order_Date]],"mmmm")</f>
        <v>July</v>
      </c>
      <c r="P3790">
        <f>YEAR(Table1[[#This Row],[Order_Date]])</f>
        <v>2024</v>
      </c>
      <c r="Q3790" t="str">
        <f>"Q"&amp;ROUNDUP(MONTH(Table1[[#This Row],[Order_Date]])/3,0)</f>
        <v>Q3</v>
      </c>
    </row>
    <row r="3791" spans="1:17" x14ac:dyDescent="0.25">
      <c r="A3791" t="s">
        <v>5597</v>
      </c>
      <c r="B3791" t="s">
        <v>2828</v>
      </c>
      <c r="C3791" t="s">
        <v>854</v>
      </c>
      <c r="D3791" t="s">
        <v>13</v>
      </c>
      <c r="E3791" t="str">
        <f>_xlfn.XLOOKUP(Table1[[#This Row],[Product_ID]],[1]!Table1[Product_ID],[1]!Table1[Product_Name])</f>
        <v>Beauty Product 1</v>
      </c>
      <c r="F3791" t="str">
        <f>_xlfn.XLOOKUP(Table1[[#This Row],[Product_ID]],[1]!Table1[Product_ID],[1]!Table1[Category])</f>
        <v>Beauty</v>
      </c>
      <c r="G3791">
        <f>_xlfn.XLOOKUP(Table1[[#This Row],[Product_ID]],[1]!Table1[Product_ID],[1]!Table1[Unit_Price])</f>
        <v>1891</v>
      </c>
      <c r="H3791">
        <f>_xlfn.XLOOKUP(Table1[[#This Row],[Product_ID]],[1]!Table1[Product_ID],[1]!Table1[Cost])</f>
        <v>945.5</v>
      </c>
      <c r="I3791">
        <v>2</v>
      </c>
      <c r="J3791">
        <v>5</v>
      </c>
      <c r="K3791">
        <f>Table1[[#This Row],[Quantity]]*Table1[[#This Row],[Unit_Price]]</f>
        <v>3782</v>
      </c>
      <c r="L3791">
        <f>Table1[[#This Row],[Quantity]]*Table1[[#This Row],[Cost]]</f>
        <v>1891</v>
      </c>
      <c r="M3791">
        <f>Table1[[#This Row],[Sales]]-Table1[[#This Row],[Total_Cost]]</f>
        <v>1891</v>
      </c>
      <c r="N3791" s="1">
        <f>Table1[[#This Row],[Profit]]/Table1[[#This Row],[Sales]]</f>
        <v>0.5</v>
      </c>
      <c r="O3791" t="str">
        <f>TEXT(Table1[[#This Row],[Order_Date]],"mmmm")</f>
        <v>August</v>
      </c>
      <c r="P3791">
        <f>YEAR(Table1[[#This Row],[Order_Date]])</f>
        <v>2024</v>
      </c>
      <c r="Q3791" t="str">
        <f>"Q"&amp;ROUNDUP(MONTH(Table1[[#This Row],[Order_Date]])/3,0)</f>
        <v>Q3</v>
      </c>
    </row>
    <row r="3792" spans="1:17" x14ac:dyDescent="0.25">
      <c r="A3792" t="s">
        <v>5598</v>
      </c>
      <c r="B3792" t="s">
        <v>906</v>
      </c>
      <c r="C3792" t="s">
        <v>4163</v>
      </c>
      <c r="D3792" t="s">
        <v>476</v>
      </c>
      <c r="E3792" t="str">
        <f>_xlfn.XLOOKUP(Table1[[#This Row],[Product_ID]],[1]!Table1[Product_ID],[1]!Table1[Product_Name])</f>
        <v>Electronics Product 22</v>
      </c>
      <c r="F3792" t="str">
        <f>_xlfn.XLOOKUP(Table1[[#This Row],[Product_ID]],[1]!Table1[Product_ID],[1]!Table1[Category])</f>
        <v>Electronics</v>
      </c>
      <c r="G3792">
        <f>_xlfn.XLOOKUP(Table1[[#This Row],[Product_ID]],[1]!Table1[Product_ID],[1]!Table1[Unit_Price])</f>
        <v>48755</v>
      </c>
      <c r="H3792">
        <f>_xlfn.XLOOKUP(Table1[[#This Row],[Product_ID]],[1]!Table1[Product_ID],[1]!Table1[Cost])</f>
        <v>29253</v>
      </c>
      <c r="I3792">
        <v>5</v>
      </c>
      <c r="J3792">
        <v>10</v>
      </c>
      <c r="K3792">
        <f>Table1[[#This Row],[Quantity]]*Table1[[#This Row],[Unit_Price]]</f>
        <v>243775</v>
      </c>
      <c r="L3792">
        <f>Table1[[#This Row],[Quantity]]*Table1[[#This Row],[Cost]]</f>
        <v>146265</v>
      </c>
      <c r="M3792">
        <f>Table1[[#This Row],[Sales]]-Table1[[#This Row],[Total_Cost]]</f>
        <v>97510</v>
      </c>
      <c r="N3792" s="1">
        <f>Table1[[#This Row],[Profit]]/Table1[[#This Row],[Sales]]</f>
        <v>0.4</v>
      </c>
      <c r="O3792" t="str">
        <f>TEXT(Table1[[#This Row],[Order_Date]],"mmmm")</f>
        <v>October</v>
      </c>
      <c r="P3792">
        <f>YEAR(Table1[[#This Row],[Order_Date]])</f>
        <v>2025</v>
      </c>
      <c r="Q3792" t="str">
        <f>"Q"&amp;ROUNDUP(MONTH(Table1[[#This Row],[Order_Date]])/3,0)</f>
        <v>Q4</v>
      </c>
    </row>
    <row r="3793" spans="1:17" x14ac:dyDescent="0.25">
      <c r="A3793" t="s">
        <v>5599</v>
      </c>
      <c r="B3793" t="s">
        <v>1198</v>
      </c>
      <c r="C3793" t="s">
        <v>3093</v>
      </c>
      <c r="D3793" t="s">
        <v>320</v>
      </c>
      <c r="E3793" t="str">
        <f>_xlfn.XLOOKUP(Table1[[#This Row],[Product_ID]],[1]!Table1[Product_ID],[1]!Table1[Product_Name])</f>
        <v>Clothing Product 15</v>
      </c>
      <c r="F3793" t="str">
        <f>_xlfn.XLOOKUP(Table1[[#This Row],[Product_ID]],[1]!Table1[Product_ID],[1]!Table1[Category])</f>
        <v>Clothing</v>
      </c>
      <c r="G3793">
        <f>_xlfn.XLOOKUP(Table1[[#This Row],[Product_ID]],[1]!Table1[Product_ID],[1]!Table1[Unit_Price])</f>
        <v>2943</v>
      </c>
      <c r="H3793">
        <f>_xlfn.XLOOKUP(Table1[[#This Row],[Product_ID]],[1]!Table1[Product_ID],[1]!Table1[Cost])</f>
        <v>1471.5</v>
      </c>
      <c r="I3793">
        <v>4</v>
      </c>
      <c r="J3793">
        <v>5</v>
      </c>
      <c r="K3793">
        <f>Table1[[#This Row],[Quantity]]*Table1[[#This Row],[Unit_Price]]</f>
        <v>11772</v>
      </c>
      <c r="L3793">
        <f>Table1[[#This Row],[Quantity]]*Table1[[#This Row],[Cost]]</f>
        <v>5886</v>
      </c>
      <c r="M3793">
        <f>Table1[[#This Row],[Sales]]-Table1[[#This Row],[Total_Cost]]</f>
        <v>5886</v>
      </c>
      <c r="N3793" s="1">
        <f>Table1[[#This Row],[Profit]]/Table1[[#This Row],[Sales]]</f>
        <v>0.5</v>
      </c>
      <c r="O3793" t="str">
        <f>TEXT(Table1[[#This Row],[Order_Date]],"mmmm")</f>
        <v>December</v>
      </c>
      <c r="P3793">
        <f>YEAR(Table1[[#This Row],[Order_Date]])</f>
        <v>2024</v>
      </c>
      <c r="Q3793" t="str">
        <f>"Q"&amp;ROUNDUP(MONTH(Table1[[#This Row],[Order_Date]])/3,0)</f>
        <v>Q4</v>
      </c>
    </row>
    <row r="3794" spans="1:17" x14ac:dyDescent="0.25">
      <c r="A3794" t="s">
        <v>5600</v>
      </c>
      <c r="B3794" t="s">
        <v>69</v>
      </c>
      <c r="C3794" t="s">
        <v>516</v>
      </c>
      <c r="D3794" t="s">
        <v>45</v>
      </c>
      <c r="E3794" t="str">
        <f>_xlfn.XLOOKUP(Table1[[#This Row],[Product_ID]],[1]!Table1[Product_ID],[1]!Table1[Product_Name])</f>
        <v>Clothing Product 32</v>
      </c>
      <c r="F3794" t="str">
        <f>_xlfn.XLOOKUP(Table1[[#This Row],[Product_ID]],[1]!Table1[Product_ID],[1]!Table1[Category])</f>
        <v>Clothing</v>
      </c>
      <c r="G3794">
        <f>_xlfn.XLOOKUP(Table1[[#This Row],[Product_ID]],[1]!Table1[Product_ID],[1]!Table1[Unit_Price])</f>
        <v>3034</v>
      </c>
      <c r="H3794">
        <f>_xlfn.XLOOKUP(Table1[[#This Row],[Product_ID]],[1]!Table1[Product_ID],[1]!Table1[Cost])</f>
        <v>1820.4</v>
      </c>
      <c r="I3794">
        <v>2</v>
      </c>
      <c r="J3794">
        <v>0</v>
      </c>
      <c r="K3794">
        <f>Table1[[#This Row],[Quantity]]*Table1[[#This Row],[Unit_Price]]</f>
        <v>6068</v>
      </c>
      <c r="L3794">
        <f>Table1[[#This Row],[Quantity]]*Table1[[#This Row],[Cost]]</f>
        <v>3640.8</v>
      </c>
      <c r="M3794">
        <f>Table1[[#This Row],[Sales]]-Table1[[#This Row],[Total_Cost]]</f>
        <v>2427.1999999999998</v>
      </c>
      <c r="N3794" s="1">
        <f>Table1[[#This Row],[Profit]]/Table1[[#This Row],[Sales]]</f>
        <v>0.39999999999999997</v>
      </c>
      <c r="O3794" t="str">
        <f>TEXT(Table1[[#This Row],[Order_Date]],"mmmm")</f>
        <v>December</v>
      </c>
      <c r="P3794">
        <f>YEAR(Table1[[#This Row],[Order_Date]])</f>
        <v>2024</v>
      </c>
      <c r="Q3794" t="str">
        <f>"Q"&amp;ROUNDUP(MONTH(Table1[[#This Row],[Order_Date]])/3,0)</f>
        <v>Q4</v>
      </c>
    </row>
    <row r="3795" spans="1:17" x14ac:dyDescent="0.25">
      <c r="A3795" t="s">
        <v>5601</v>
      </c>
      <c r="B3795" t="s">
        <v>1821</v>
      </c>
      <c r="C3795" t="s">
        <v>794</v>
      </c>
      <c r="D3795" t="s">
        <v>157</v>
      </c>
      <c r="E3795" t="str">
        <f>_xlfn.XLOOKUP(Table1[[#This Row],[Product_ID]],[1]!Table1[Product_ID],[1]!Table1[Product_Name])</f>
        <v>Sports Product 89</v>
      </c>
      <c r="F3795" t="str">
        <f>_xlfn.XLOOKUP(Table1[[#This Row],[Product_ID]],[1]!Table1[Product_ID],[1]!Table1[Category])</f>
        <v>Sports</v>
      </c>
      <c r="G3795">
        <f>_xlfn.XLOOKUP(Table1[[#This Row],[Product_ID]],[1]!Table1[Product_ID],[1]!Table1[Unit_Price])</f>
        <v>2956</v>
      </c>
      <c r="H3795">
        <f>_xlfn.XLOOKUP(Table1[[#This Row],[Product_ID]],[1]!Table1[Product_ID],[1]!Table1[Cost])</f>
        <v>1478</v>
      </c>
      <c r="I3795">
        <v>4</v>
      </c>
      <c r="J3795">
        <v>10</v>
      </c>
      <c r="K3795">
        <f>Table1[[#This Row],[Quantity]]*Table1[[#This Row],[Unit_Price]]</f>
        <v>11824</v>
      </c>
      <c r="L3795">
        <f>Table1[[#This Row],[Quantity]]*Table1[[#This Row],[Cost]]</f>
        <v>5912</v>
      </c>
      <c r="M3795">
        <f>Table1[[#This Row],[Sales]]-Table1[[#This Row],[Total_Cost]]</f>
        <v>5912</v>
      </c>
      <c r="N3795" s="1">
        <f>Table1[[#This Row],[Profit]]/Table1[[#This Row],[Sales]]</f>
        <v>0.5</v>
      </c>
      <c r="O3795" t="str">
        <f>TEXT(Table1[[#This Row],[Order_Date]],"mmmm")</f>
        <v>September</v>
      </c>
      <c r="P3795">
        <f>YEAR(Table1[[#This Row],[Order_Date]])</f>
        <v>2024</v>
      </c>
      <c r="Q3795" t="str">
        <f>"Q"&amp;ROUNDUP(MONTH(Table1[[#This Row],[Order_Date]])/3,0)</f>
        <v>Q3</v>
      </c>
    </row>
    <row r="3796" spans="1:17" x14ac:dyDescent="0.25">
      <c r="A3796" t="s">
        <v>5602</v>
      </c>
      <c r="B3796" t="s">
        <v>2324</v>
      </c>
      <c r="C3796" t="s">
        <v>719</v>
      </c>
      <c r="D3796" t="s">
        <v>9</v>
      </c>
      <c r="E3796" t="str">
        <f>_xlfn.XLOOKUP(Table1[[#This Row],[Product_ID]],[1]!Table1[Product_ID],[1]!Table1[Product_Name])</f>
        <v>Home &amp; Kitchen Product 10</v>
      </c>
      <c r="F3796" t="str">
        <f>_xlfn.XLOOKUP(Table1[[#This Row],[Product_ID]],[1]!Table1[Product_ID],[1]!Table1[Category])</f>
        <v>Home &amp; Kitchen</v>
      </c>
      <c r="G3796">
        <f>_xlfn.XLOOKUP(Table1[[#This Row],[Product_ID]],[1]!Table1[Product_ID],[1]!Table1[Unit_Price])</f>
        <v>10936</v>
      </c>
      <c r="H3796">
        <f>_xlfn.XLOOKUP(Table1[[#This Row],[Product_ID]],[1]!Table1[Product_ID],[1]!Table1[Cost])</f>
        <v>6561.6</v>
      </c>
      <c r="I3796">
        <v>3</v>
      </c>
      <c r="J3796">
        <v>10</v>
      </c>
      <c r="K3796">
        <f>Table1[[#This Row],[Quantity]]*Table1[[#This Row],[Unit_Price]]</f>
        <v>32808</v>
      </c>
      <c r="L3796">
        <f>Table1[[#This Row],[Quantity]]*Table1[[#This Row],[Cost]]</f>
        <v>19684.800000000003</v>
      </c>
      <c r="M3796">
        <f>Table1[[#This Row],[Sales]]-Table1[[#This Row],[Total_Cost]]</f>
        <v>13123.199999999997</v>
      </c>
      <c r="N3796" s="1">
        <f>Table1[[#This Row],[Profit]]/Table1[[#This Row],[Sales]]</f>
        <v>0.39999999999999991</v>
      </c>
      <c r="O3796" t="str">
        <f>TEXT(Table1[[#This Row],[Order_Date]],"mmmm")</f>
        <v>October</v>
      </c>
      <c r="P3796">
        <f>YEAR(Table1[[#This Row],[Order_Date]])</f>
        <v>2024</v>
      </c>
      <c r="Q3796" t="str">
        <f>"Q"&amp;ROUNDUP(MONTH(Table1[[#This Row],[Order_Date]])/3,0)</f>
        <v>Q4</v>
      </c>
    </row>
    <row r="3797" spans="1:17" x14ac:dyDescent="0.25">
      <c r="A3797" t="s">
        <v>5603</v>
      </c>
      <c r="B3797" t="s">
        <v>1234</v>
      </c>
      <c r="C3797" t="s">
        <v>2903</v>
      </c>
      <c r="D3797" t="s">
        <v>49</v>
      </c>
      <c r="E3797" t="str">
        <f>_xlfn.XLOOKUP(Table1[[#This Row],[Product_ID]],[1]!Table1[Product_ID],[1]!Table1[Product_Name])</f>
        <v>Sports Product 65</v>
      </c>
      <c r="F3797" t="str">
        <f>_xlfn.XLOOKUP(Table1[[#This Row],[Product_ID]],[1]!Table1[Product_ID],[1]!Table1[Category])</f>
        <v>Sports</v>
      </c>
      <c r="G3797">
        <f>_xlfn.XLOOKUP(Table1[[#This Row],[Product_ID]],[1]!Table1[Product_ID],[1]!Table1[Unit_Price])</f>
        <v>4421</v>
      </c>
      <c r="H3797">
        <f>_xlfn.XLOOKUP(Table1[[#This Row],[Product_ID]],[1]!Table1[Product_ID],[1]!Table1[Cost])</f>
        <v>3094.7</v>
      </c>
      <c r="I3797">
        <v>4</v>
      </c>
      <c r="J3797">
        <v>5</v>
      </c>
      <c r="K3797">
        <f>Table1[[#This Row],[Quantity]]*Table1[[#This Row],[Unit_Price]]</f>
        <v>17684</v>
      </c>
      <c r="L3797">
        <f>Table1[[#This Row],[Quantity]]*Table1[[#This Row],[Cost]]</f>
        <v>12378.8</v>
      </c>
      <c r="M3797">
        <f>Table1[[#This Row],[Sales]]-Table1[[#This Row],[Total_Cost]]</f>
        <v>5305.2000000000007</v>
      </c>
      <c r="N3797" s="1">
        <f>Table1[[#This Row],[Profit]]/Table1[[#This Row],[Sales]]</f>
        <v>0.30000000000000004</v>
      </c>
      <c r="O3797" t="str">
        <f>TEXT(Table1[[#This Row],[Order_Date]],"mmmm")</f>
        <v>June</v>
      </c>
      <c r="P3797">
        <f>YEAR(Table1[[#This Row],[Order_Date]])</f>
        <v>2024</v>
      </c>
      <c r="Q3797" t="str">
        <f>"Q"&amp;ROUNDUP(MONTH(Table1[[#This Row],[Order_Date]])/3,0)</f>
        <v>Q2</v>
      </c>
    </row>
    <row r="3798" spans="1:17" x14ac:dyDescent="0.25">
      <c r="A3798" t="s">
        <v>5604</v>
      </c>
      <c r="B3798" t="s">
        <v>5016</v>
      </c>
      <c r="C3798" t="s">
        <v>1272</v>
      </c>
      <c r="D3798" t="s">
        <v>377</v>
      </c>
      <c r="E3798" t="str">
        <f>_xlfn.XLOOKUP(Table1[[#This Row],[Product_ID]],[1]!Table1[Product_ID],[1]!Table1[Product_Name])</f>
        <v>Sports Product 2</v>
      </c>
      <c r="F3798" t="str">
        <f>_xlfn.XLOOKUP(Table1[[#This Row],[Product_ID]],[1]!Table1[Product_ID],[1]!Table1[Category])</f>
        <v>Sports</v>
      </c>
      <c r="G3798">
        <f>_xlfn.XLOOKUP(Table1[[#This Row],[Product_ID]],[1]!Table1[Product_ID],[1]!Table1[Unit_Price])</f>
        <v>4241</v>
      </c>
      <c r="H3798">
        <f>_xlfn.XLOOKUP(Table1[[#This Row],[Product_ID]],[1]!Table1[Product_ID],[1]!Table1[Cost])</f>
        <v>2120.5</v>
      </c>
      <c r="I3798">
        <v>1</v>
      </c>
      <c r="J3798">
        <v>10</v>
      </c>
      <c r="K3798">
        <f>Table1[[#This Row],[Quantity]]*Table1[[#This Row],[Unit_Price]]</f>
        <v>4241</v>
      </c>
      <c r="L3798">
        <f>Table1[[#This Row],[Quantity]]*Table1[[#This Row],[Cost]]</f>
        <v>2120.5</v>
      </c>
      <c r="M3798">
        <f>Table1[[#This Row],[Sales]]-Table1[[#This Row],[Total_Cost]]</f>
        <v>2120.5</v>
      </c>
      <c r="N3798" s="1">
        <f>Table1[[#This Row],[Profit]]/Table1[[#This Row],[Sales]]</f>
        <v>0.5</v>
      </c>
      <c r="O3798" t="str">
        <f>TEXT(Table1[[#This Row],[Order_Date]],"mmmm")</f>
        <v>June</v>
      </c>
      <c r="P3798">
        <f>YEAR(Table1[[#This Row],[Order_Date]])</f>
        <v>2024</v>
      </c>
      <c r="Q3798" t="str">
        <f>"Q"&amp;ROUNDUP(MONTH(Table1[[#This Row],[Order_Date]])/3,0)</f>
        <v>Q2</v>
      </c>
    </row>
    <row r="3799" spans="1:17" x14ac:dyDescent="0.25">
      <c r="A3799" t="s">
        <v>5605</v>
      </c>
      <c r="B3799" t="s">
        <v>2682</v>
      </c>
      <c r="C3799" t="s">
        <v>1581</v>
      </c>
      <c r="D3799" t="s">
        <v>377</v>
      </c>
      <c r="E3799" t="str">
        <f>_xlfn.XLOOKUP(Table1[[#This Row],[Product_ID]],[1]!Table1[Product_ID],[1]!Table1[Product_Name])</f>
        <v>Sports Product 2</v>
      </c>
      <c r="F3799" t="str">
        <f>_xlfn.XLOOKUP(Table1[[#This Row],[Product_ID]],[1]!Table1[Product_ID],[1]!Table1[Category])</f>
        <v>Sports</v>
      </c>
      <c r="G3799">
        <f>_xlfn.XLOOKUP(Table1[[#This Row],[Product_ID]],[1]!Table1[Product_ID],[1]!Table1[Unit_Price])</f>
        <v>4241</v>
      </c>
      <c r="H3799">
        <f>_xlfn.XLOOKUP(Table1[[#This Row],[Product_ID]],[1]!Table1[Product_ID],[1]!Table1[Cost])</f>
        <v>2120.5</v>
      </c>
      <c r="I3799">
        <v>4</v>
      </c>
      <c r="J3799">
        <v>20</v>
      </c>
      <c r="K3799">
        <f>Table1[[#This Row],[Quantity]]*Table1[[#This Row],[Unit_Price]]</f>
        <v>16964</v>
      </c>
      <c r="L3799">
        <f>Table1[[#This Row],[Quantity]]*Table1[[#This Row],[Cost]]</f>
        <v>8482</v>
      </c>
      <c r="M3799">
        <f>Table1[[#This Row],[Sales]]-Table1[[#This Row],[Total_Cost]]</f>
        <v>8482</v>
      </c>
      <c r="N3799" s="1">
        <f>Table1[[#This Row],[Profit]]/Table1[[#This Row],[Sales]]</f>
        <v>0.5</v>
      </c>
      <c r="O3799" t="str">
        <f>TEXT(Table1[[#This Row],[Order_Date]],"mmmm")</f>
        <v>November</v>
      </c>
      <c r="P3799">
        <f>YEAR(Table1[[#This Row],[Order_Date]])</f>
        <v>2024</v>
      </c>
      <c r="Q3799" t="str">
        <f>"Q"&amp;ROUNDUP(MONTH(Table1[[#This Row],[Order_Date]])/3,0)</f>
        <v>Q4</v>
      </c>
    </row>
    <row r="3800" spans="1:17" x14ac:dyDescent="0.25">
      <c r="A3800" t="s">
        <v>5606</v>
      </c>
      <c r="B3800" t="s">
        <v>1234</v>
      </c>
      <c r="C3800" t="s">
        <v>2877</v>
      </c>
      <c r="D3800" t="s">
        <v>9</v>
      </c>
      <c r="E3800" t="str">
        <f>_xlfn.XLOOKUP(Table1[[#This Row],[Product_ID]],[1]!Table1[Product_ID],[1]!Table1[Product_Name])</f>
        <v>Home &amp; Kitchen Product 10</v>
      </c>
      <c r="F3800" t="str">
        <f>_xlfn.XLOOKUP(Table1[[#This Row],[Product_ID]],[1]!Table1[Product_ID],[1]!Table1[Category])</f>
        <v>Home &amp; Kitchen</v>
      </c>
      <c r="G3800">
        <f>_xlfn.XLOOKUP(Table1[[#This Row],[Product_ID]],[1]!Table1[Product_ID],[1]!Table1[Unit_Price])</f>
        <v>10936</v>
      </c>
      <c r="H3800">
        <f>_xlfn.XLOOKUP(Table1[[#This Row],[Product_ID]],[1]!Table1[Product_ID],[1]!Table1[Cost])</f>
        <v>6561.6</v>
      </c>
      <c r="I3800">
        <v>2</v>
      </c>
      <c r="J3800">
        <v>15</v>
      </c>
      <c r="K3800">
        <f>Table1[[#This Row],[Quantity]]*Table1[[#This Row],[Unit_Price]]</f>
        <v>21872</v>
      </c>
      <c r="L3800">
        <f>Table1[[#This Row],[Quantity]]*Table1[[#This Row],[Cost]]</f>
        <v>13123.2</v>
      </c>
      <c r="M3800">
        <f>Table1[[#This Row],[Sales]]-Table1[[#This Row],[Total_Cost]]</f>
        <v>8748.7999999999993</v>
      </c>
      <c r="N3800" s="1">
        <f>Table1[[#This Row],[Profit]]/Table1[[#This Row],[Sales]]</f>
        <v>0.39999999999999997</v>
      </c>
      <c r="O3800" t="str">
        <f>TEXT(Table1[[#This Row],[Order_Date]],"mmmm")</f>
        <v>June</v>
      </c>
      <c r="P3800">
        <f>YEAR(Table1[[#This Row],[Order_Date]])</f>
        <v>2024</v>
      </c>
      <c r="Q3800" t="str">
        <f>"Q"&amp;ROUNDUP(MONTH(Table1[[#This Row],[Order_Date]])/3,0)</f>
        <v>Q2</v>
      </c>
    </row>
    <row r="3801" spans="1:17" x14ac:dyDescent="0.25">
      <c r="A3801" t="s">
        <v>5607</v>
      </c>
      <c r="B3801" t="s">
        <v>840</v>
      </c>
      <c r="C3801" t="s">
        <v>3825</v>
      </c>
      <c r="D3801" t="s">
        <v>135</v>
      </c>
      <c r="E3801" t="str">
        <f>_xlfn.XLOOKUP(Table1[[#This Row],[Product_ID]],[1]!Table1[Product_ID],[1]!Table1[Product_Name])</f>
        <v>Electronics Product 28</v>
      </c>
      <c r="F3801" t="str">
        <f>_xlfn.XLOOKUP(Table1[[#This Row],[Product_ID]],[1]!Table1[Product_ID],[1]!Table1[Category])</f>
        <v>Electronics</v>
      </c>
      <c r="G3801">
        <f>_xlfn.XLOOKUP(Table1[[#This Row],[Product_ID]],[1]!Table1[Product_ID],[1]!Table1[Unit_Price])</f>
        <v>9664</v>
      </c>
      <c r="H3801">
        <f>_xlfn.XLOOKUP(Table1[[#This Row],[Product_ID]],[1]!Table1[Product_ID],[1]!Table1[Cost])</f>
        <v>4832</v>
      </c>
      <c r="I3801">
        <v>2</v>
      </c>
      <c r="J3801">
        <v>5</v>
      </c>
      <c r="K3801">
        <f>Table1[[#This Row],[Quantity]]*Table1[[#This Row],[Unit_Price]]</f>
        <v>19328</v>
      </c>
      <c r="L3801">
        <f>Table1[[#This Row],[Quantity]]*Table1[[#This Row],[Cost]]</f>
        <v>9664</v>
      </c>
      <c r="M3801">
        <f>Table1[[#This Row],[Sales]]-Table1[[#This Row],[Total_Cost]]</f>
        <v>9664</v>
      </c>
      <c r="N3801" s="1">
        <f>Table1[[#This Row],[Profit]]/Table1[[#This Row],[Sales]]</f>
        <v>0.5</v>
      </c>
      <c r="O3801" t="str">
        <f>TEXT(Table1[[#This Row],[Order_Date]],"mmmm")</f>
        <v>December</v>
      </c>
      <c r="P3801">
        <f>YEAR(Table1[[#This Row],[Order_Date]])</f>
        <v>2024</v>
      </c>
      <c r="Q3801" t="str">
        <f>"Q"&amp;ROUNDUP(MONTH(Table1[[#This Row],[Order_Date]])/3,0)</f>
        <v>Q4</v>
      </c>
    </row>
    <row r="3802" spans="1:17" x14ac:dyDescent="0.25">
      <c r="A3802" t="s">
        <v>5608</v>
      </c>
      <c r="B3802" t="s">
        <v>277</v>
      </c>
      <c r="C3802" t="s">
        <v>3712</v>
      </c>
      <c r="D3802" t="s">
        <v>104</v>
      </c>
      <c r="E3802" t="str">
        <f>_xlfn.XLOOKUP(Table1[[#This Row],[Product_ID]],[1]!Table1[Product_ID],[1]!Table1[Product_Name])</f>
        <v>Electronics Product 72</v>
      </c>
      <c r="F3802" t="str">
        <f>_xlfn.XLOOKUP(Table1[[#This Row],[Product_ID]],[1]!Table1[Product_ID],[1]!Table1[Category])</f>
        <v>Electronics</v>
      </c>
      <c r="G3802">
        <f>_xlfn.XLOOKUP(Table1[[#This Row],[Product_ID]],[1]!Table1[Product_ID],[1]!Table1[Unit_Price])</f>
        <v>27555</v>
      </c>
      <c r="H3802">
        <f>_xlfn.XLOOKUP(Table1[[#This Row],[Product_ID]],[1]!Table1[Product_ID],[1]!Table1[Cost])</f>
        <v>19288.5</v>
      </c>
      <c r="I3802">
        <v>4</v>
      </c>
      <c r="J3802">
        <v>20</v>
      </c>
      <c r="K3802">
        <f>Table1[[#This Row],[Quantity]]*Table1[[#This Row],[Unit_Price]]</f>
        <v>110220</v>
      </c>
      <c r="L3802">
        <f>Table1[[#This Row],[Quantity]]*Table1[[#This Row],[Cost]]</f>
        <v>77154</v>
      </c>
      <c r="M3802">
        <f>Table1[[#This Row],[Sales]]-Table1[[#This Row],[Total_Cost]]</f>
        <v>33066</v>
      </c>
      <c r="N3802" s="1">
        <f>Table1[[#This Row],[Profit]]/Table1[[#This Row],[Sales]]</f>
        <v>0.3</v>
      </c>
      <c r="O3802" t="str">
        <f>TEXT(Table1[[#This Row],[Order_Date]],"mmmm")</f>
        <v>March</v>
      </c>
      <c r="P3802">
        <f>YEAR(Table1[[#This Row],[Order_Date]])</f>
        <v>2024</v>
      </c>
      <c r="Q3802" t="str">
        <f>"Q"&amp;ROUNDUP(MONTH(Table1[[#This Row],[Order_Date]])/3,0)</f>
        <v>Q1</v>
      </c>
    </row>
    <row r="3803" spans="1:17" x14ac:dyDescent="0.25">
      <c r="A3803" t="s">
        <v>5609</v>
      </c>
      <c r="B3803" t="s">
        <v>356</v>
      </c>
      <c r="C3803" t="s">
        <v>627</v>
      </c>
      <c r="D3803" t="s">
        <v>563</v>
      </c>
      <c r="E3803" t="str">
        <f>_xlfn.XLOOKUP(Table1[[#This Row],[Product_ID]],[1]!Table1[Product_ID],[1]!Table1[Product_Name])</f>
        <v>Beauty Product 60</v>
      </c>
      <c r="F3803" t="str">
        <f>_xlfn.XLOOKUP(Table1[[#This Row],[Product_ID]],[1]!Table1[Product_ID],[1]!Table1[Category])</f>
        <v>Beauty</v>
      </c>
      <c r="G3803">
        <f>_xlfn.XLOOKUP(Table1[[#This Row],[Product_ID]],[1]!Table1[Product_ID],[1]!Table1[Unit_Price])</f>
        <v>758</v>
      </c>
      <c r="H3803">
        <f>_xlfn.XLOOKUP(Table1[[#This Row],[Product_ID]],[1]!Table1[Product_ID],[1]!Table1[Cost])</f>
        <v>530.6</v>
      </c>
      <c r="I3803">
        <v>3</v>
      </c>
      <c r="J3803">
        <v>10</v>
      </c>
      <c r="K3803">
        <f>Table1[[#This Row],[Quantity]]*Table1[[#This Row],[Unit_Price]]</f>
        <v>2274</v>
      </c>
      <c r="L3803">
        <f>Table1[[#This Row],[Quantity]]*Table1[[#This Row],[Cost]]</f>
        <v>1591.8000000000002</v>
      </c>
      <c r="M3803">
        <f>Table1[[#This Row],[Sales]]-Table1[[#This Row],[Total_Cost]]</f>
        <v>682.19999999999982</v>
      </c>
      <c r="N3803" s="1">
        <f>Table1[[#This Row],[Profit]]/Table1[[#This Row],[Sales]]</f>
        <v>0.29999999999999993</v>
      </c>
      <c r="O3803" t="str">
        <f>TEXT(Table1[[#This Row],[Order_Date]],"mmmm")</f>
        <v>April</v>
      </c>
      <c r="P3803">
        <f>YEAR(Table1[[#This Row],[Order_Date]])</f>
        <v>2024</v>
      </c>
      <c r="Q3803" t="str">
        <f>"Q"&amp;ROUNDUP(MONTH(Table1[[#This Row],[Order_Date]])/3,0)</f>
        <v>Q2</v>
      </c>
    </row>
    <row r="3804" spans="1:17" x14ac:dyDescent="0.25">
      <c r="A3804" t="s">
        <v>5610</v>
      </c>
      <c r="B3804" t="s">
        <v>1695</v>
      </c>
      <c r="C3804" t="s">
        <v>1908</v>
      </c>
      <c r="D3804" t="s">
        <v>153</v>
      </c>
      <c r="E3804" t="str">
        <f>_xlfn.XLOOKUP(Table1[[#This Row],[Product_ID]],[1]!Table1[Product_ID],[1]!Table1[Product_Name])</f>
        <v>Beauty Product 98</v>
      </c>
      <c r="F3804" t="str">
        <f>_xlfn.XLOOKUP(Table1[[#This Row],[Product_ID]],[1]!Table1[Product_ID],[1]!Table1[Category])</f>
        <v>Beauty</v>
      </c>
      <c r="G3804">
        <f>_xlfn.XLOOKUP(Table1[[#This Row],[Product_ID]],[1]!Table1[Product_ID],[1]!Table1[Unit_Price])</f>
        <v>1661</v>
      </c>
      <c r="H3804">
        <f>_xlfn.XLOOKUP(Table1[[#This Row],[Product_ID]],[1]!Table1[Product_ID],[1]!Table1[Cost])</f>
        <v>830.5</v>
      </c>
      <c r="I3804">
        <v>1</v>
      </c>
      <c r="J3804">
        <v>10</v>
      </c>
      <c r="K3804">
        <f>Table1[[#This Row],[Quantity]]*Table1[[#This Row],[Unit_Price]]</f>
        <v>1661</v>
      </c>
      <c r="L3804">
        <f>Table1[[#This Row],[Quantity]]*Table1[[#This Row],[Cost]]</f>
        <v>830.5</v>
      </c>
      <c r="M3804">
        <f>Table1[[#This Row],[Sales]]-Table1[[#This Row],[Total_Cost]]</f>
        <v>830.5</v>
      </c>
      <c r="N3804" s="1">
        <f>Table1[[#This Row],[Profit]]/Table1[[#This Row],[Sales]]</f>
        <v>0.5</v>
      </c>
      <c r="O3804" t="str">
        <f>TEXT(Table1[[#This Row],[Order_Date]],"mmmm")</f>
        <v>April</v>
      </c>
      <c r="P3804">
        <f>YEAR(Table1[[#This Row],[Order_Date]])</f>
        <v>2024</v>
      </c>
      <c r="Q3804" t="str">
        <f>"Q"&amp;ROUNDUP(MONTH(Table1[[#This Row],[Order_Date]])/3,0)</f>
        <v>Q2</v>
      </c>
    </row>
    <row r="3805" spans="1:17" x14ac:dyDescent="0.25">
      <c r="A3805" t="s">
        <v>5611</v>
      </c>
      <c r="B3805" t="s">
        <v>900</v>
      </c>
      <c r="C3805" t="s">
        <v>1228</v>
      </c>
      <c r="D3805" t="s">
        <v>131</v>
      </c>
      <c r="E3805" t="str">
        <f>_xlfn.XLOOKUP(Table1[[#This Row],[Product_ID]],[1]!Table1[Product_ID],[1]!Table1[Product_Name])</f>
        <v>Sports Product 50</v>
      </c>
      <c r="F3805" t="str">
        <f>_xlfn.XLOOKUP(Table1[[#This Row],[Product_ID]],[1]!Table1[Product_ID],[1]!Table1[Category])</f>
        <v>Sports</v>
      </c>
      <c r="G3805">
        <f>_xlfn.XLOOKUP(Table1[[#This Row],[Product_ID]],[1]!Table1[Product_ID],[1]!Table1[Unit_Price])</f>
        <v>10475</v>
      </c>
      <c r="H3805">
        <f>_xlfn.XLOOKUP(Table1[[#This Row],[Product_ID]],[1]!Table1[Product_ID],[1]!Table1[Cost])</f>
        <v>7332.5</v>
      </c>
      <c r="I3805">
        <v>5</v>
      </c>
      <c r="J3805">
        <v>20</v>
      </c>
      <c r="K3805">
        <f>Table1[[#This Row],[Quantity]]*Table1[[#This Row],[Unit_Price]]</f>
        <v>52375</v>
      </c>
      <c r="L3805">
        <f>Table1[[#This Row],[Quantity]]*Table1[[#This Row],[Cost]]</f>
        <v>36662.5</v>
      </c>
      <c r="M3805">
        <f>Table1[[#This Row],[Sales]]-Table1[[#This Row],[Total_Cost]]</f>
        <v>15712.5</v>
      </c>
      <c r="N3805" s="1">
        <f>Table1[[#This Row],[Profit]]/Table1[[#This Row],[Sales]]</f>
        <v>0.3</v>
      </c>
      <c r="O3805" t="str">
        <f>TEXT(Table1[[#This Row],[Order_Date]],"mmmm")</f>
        <v>January</v>
      </c>
      <c r="P3805">
        <f>YEAR(Table1[[#This Row],[Order_Date]])</f>
        <v>2025</v>
      </c>
      <c r="Q3805" t="str">
        <f>"Q"&amp;ROUNDUP(MONTH(Table1[[#This Row],[Order_Date]])/3,0)</f>
        <v>Q1</v>
      </c>
    </row>
    <row r="3806" spans="1:17" x14ac:dyDescent="0.25">
      <c r="A3806" t="s">
        <v>5612</v>
      </c>
      <c r="B3806" t="s">
        <v>1182</v>
      </c>
      <c r="C3806" t="s">
        <v>149</v>
      </c>
      <c r="D3806" t="s">
        <v>115</v>
      </c>
      <c r="E3806" t="str">
        <f>_xlfn.XLOOKUP(Table1[[#This Row],[Product_ID]],[1]!Table1[Product_ID],[1]!Table1[Product_Name])</f>
        <v>Beauty Product 85</v>
      </c>
      <c r="F3806" t="str">
        <f>_xlfn.XLOOKUP(Table1[[#This Row],[Product_ID]],[1]!Table1[Product_ID],[1]!Table1[Category])</f>
        <v>Beauty</v>
      </c>
      <c r="G3806">
        <f>_xlfn.XLOOKUP(Table1[[#This Row],[Product_ID]],[1]!Table1[Product_ID],[1]!Table1[Unit_Price])</f>
        <v>1436</v>
      </c>
      <c r="H3806">
        <f>_xlfn.XLOOKUP(Table1[[#This Row],[Product_ID]],[1]!Table1[Product_ID],[1]!Table1[Cost])</f>
        <v>1005.2</v>
      </c>
      <c r="I3806">
        <v>3</v>
      </c>
      <c r="J3806">
        <v>20</v>
      </c>
      <c r="K3806">
        <f>Table1[[#This Row],[Quantity]]*Table1[[#This Row],[Unit_Price]]</f>
        <v>4308</v>
      </c>
      <c r="L3806">
        <f>Table1[[#This Row],[Quantity]]*Table1[[#This Row],[Cost]]</f>
        <v>3015.6000000000004</v>
      </c>
      <c r="M3806">
        <f>Table1[[#This Row],[Sales]]-Table1[[#This Row],[Total_Cost]]</f>
        <v>1292.3999999999996</v>
      </c>
      <c r="N3806" s="1">
        <f>Table1[[#This Row],[Profit]]/Table1[[#This Row],[Sales]]</f>
        <v>0.29999999999999993</v>
      </c>
      <c r="O3806" t="str">
        <f>TEXT(Table1[[#This Row],[Order_Date]],"mmmm")</f>
        <v>January</v>
      </c>
      <c r="P3806">
        <f>YEAR(Table1[[#This Row],[Order_Date]])</f>
        <v>2024</v>
      </c>
      <c r="Q3806" t="str">
        <f>"Q"&amp;ROUNDUP(MONTH(Table1[[#This Row],[Order_Date]])/3,0)</f>
        <v>Q1</v>
      </c>
    </row>
    <row r="3807" spans="1:17" x14ac:dyDescent="0.25">
      <c r="A3807" t="s">
        <v>5613</v>
      </c>
      <c r="B3807" t="s">
        <v>3533</v>
      </c>
      <c r="C3807" t="s">
        <v>3229</v>
      </c>
      <c r="D3807" t="s">
        <v>179</v>
      </c>
      <c r="E3807" t="str">
        <f>_xlfn.XLOOKUP(Table1[[#This Row],[Product_ID]],[1]!Table1[Product_ID],[1]!Table1[Product_Name])</f>
        <v>Beauty Product 58</v>
      </c>
      <c r="F3807" t="str">
        <f>_xlfn.XLOOKUP(Table1[[#This Row],[Product_ID]],[1]!Table1[Product_ID],[1]!Table1[Category])</f>
        <v>Beauty</v>
      </c>
      <c r="G3807">
        <f>_xlfn.XLOOKUP(Table1[[#This Row],[Product_ID]],[1]!Table1[Product_ID],[1]!Table1[Unit_Price])</f>
        <v>3598</v>
      </c>
      <c r="H3807">
        <f>_xlfn.XLOOKUP(Table1[[#This Row],[Product_ID]],[1]!Table1[Product_ID],[1]!Table1[Cost])</f>
        <v>2158.8000000000002</v>
      </c>
      <c r="I3807">
        <v>5</v>
      </c>
      <c r="J3807">
        <v>20</v>
      </c>
      <c r="K3807">
        <f>Table1[[#This Row],[Quantity]]*Table1[[#This Row],[Unit_Price]]</f>
        <v>17990</v>
      </c>
      <c r="L3807">
        <f>Table1[[#This Row],[Quantity]]*Table1[[#This Row],[Cost]]</f>
        <v>10794</v>
      </c>
      <c r="M3807">
        <f>Table1[[#This Row],[Sales]]-Table1[[#This Row],[Total_Cost]]</f>
        <v>7196</v>
      </c>
      <c r="N3807" s="1">
        <f>Table1[[#This Row],[Profit]]/Table1[[#This Row],[Sales]]</f>
        <v>0.4</v>
      </c>
      <c r="O3807" t="str">
        <f>TEXT(Table1[[#This Row],[Order_Date]],"mmmm")</f>
        <v>September</v>
      </c>
      <c r="P3807">
        <f>YEAR(Table1[[#This Row],[Order_Date]])</f>
        <v>2025</v>
      </c>
      <c r="Q3807" t="str">
        <f>"Q"&amp;ROUNDUP(MONTH(Table1[[#This Row],[Order_Date]])/3,0)</f>
        <v>Q3</v>
      </c>
    </row>
    <row r="3808" spans="1:17" x14ac:dyDescent="0.25">
      <c r="A3808" t="s">
        <v>5614</v>
      </c>
      <c r="B3808" t="s">
        <v>2894</v>
      </c>
      <c r="C3808" t="s">
        <v>1136</v>
      </c>
      <c r="D3808" t="s">
        <v>189</v>
      </c>
      <c r="E3808" t="str">
        <f>_xlfn.XLOOKUP(Table1[[#This Row],[Product_ID]],[1]!Table1[Product_ID],[1]!Table1[Product_Name])</f>
        <v>Home &amp; Kitchen Product 79</v>
      </c>
      <c r="F3808" t="str">
        <f>_xlfn.XLOOKUP(Table1[[#This Row],[Product_ID]],[1]!Table1[Product_ID],[1]!Table1[Category])</f>
        <v>Home &amp; Kitchen</v>
      </c>
      <c r="G3808">
        <f>_xlfn.XLOOKUP(Table1[[#This Row],[Product_ID]],[1]!Table1[Product_ID],[1]!Table1[Unit_Price])</f>
        <v>10900</v>
      </c>
      <c r="H3808">
        <f>_xlfn.XLOOKUP(Table1[[#This Row],[Product_ID]],[1]!Table1[Product_ID],[1]!Table1[Cost])</f>
        <v>5450</v>
      </c>
      <c r="I3808">
        <v>2</v>
      </c>
      <c r="J3808">
        <v>10</v>
      </c>
      <c r="K3808">
        <f>Table1[[#This Row],[Quantity]]*Table1[[#This Row],[Unit_Price]]</f>
        <v>21800</v>
      </c>
      <c r="L3808">
        <f>Table1[[#This Row],[Quantity]]*Table1[[#This Row],[Cost]]</f>
        <v>10900</v>
      </c>
      <c r="M3808">
        <f>Table1[[#This Row],[Sales]]-Table1[[#This Row],[Total_Cost]]</f>
        <v>10900</v>
      </c>
      <c r="N3808" s="1">
        <f>Table1[[#This Row],[Profit]]/Table1[[#This Row],[Sales]]</f>
        <v>0.5</v>
      </c>
      <c r="O3808" t="str">
        <f>TEXT(Table1[[#This Row],[Order_Date]],"mmmm")</f>
        <v>March</v>
      </c>
      <c r="P3808">
        <f>YEAR(Table1[[#This Row],[Order_Date]])</f>
        <v>2024</v>
      </c>
      <c r="Q3808" t="str">
        <f>"Q"&amp;ROUNDUP(MONTH(Table1[[#This Row],[Order_Date]])/3,0)</f>
        <v>Q1</v>
      </c>
    </row>
    <row r="3809" spans="1:17" x14ac:dyDescent="0.25">
      <c r="A3809" t="s">
        <v>5615</v>
      </c>
      <c r="B3809" t="s">
        <v>1006</v>
      </c>
      <c r="C3809" t="s">
        <v>3880</v>
      </c>
      <c r="D3809" t="s">
        <v>49</v>
      </c>
      <c r="E3809" t="str">
        <f>_xlfn.XLOOKUP(Table1[[#This Row],[Product_ID]],[1]!Table1[Product_ID],[1]!Table1[Product_Name])</f>
        <v>Sports Product 65</v>
      </c>
      <c r="F3809" t="str">
        <f>_xlfn.XLOOKUP(Table1[[#This Row],[Product_ID]],[1]!Table1[Product_ID],[1]!Table1[Category])</f>
        <v>Sports</v>
      </c>
      <c r="G3809">
        <f>_xlfn.XLOOKUP(Table1[[#This Row],[Product_ID]],[1]!Table1[Product_ID],[1]!Table1[Unit_Price])</f>
        <v>4421</v>
      </c>
      <c r="H3809">
        <f>_xlfn.XLOOKUP(Table1[[#This Row],[Product_ID]],[1]!Table1[Product_ID],[1]!Table1[Cost])</f>
        <v>3094.7</v>
      </c>
      <c r="I3809">
        <v>4</v>
      </c>
      <c r="J3809">
        <v>5</v>
      </c>
      <c r="K3809">
        <f>Table1[[#This Row],[Quantity]]*Table1[[#This Row],[Unit_Price]]</f>
        <v>17684</v>
      </c>
      <c r="L3809">
        <f>Table1[[#This Row],[Quantity]]*Table1[[#This Row],[Cost]]</f>
        <v>12378.8</v>
      </c>
      <c r="M3809">
        <f>Table1[[#This Row],[Sales]]-Table1[[#This Row],[Total_Cost]]</f>
        <v>5305.2000000000007</v>
      </c>
      <c r="N3809" s="1">
        <f>Table1[[#This Row],[Profit]]/Table1[[#This Row],[Sales]]</f>
        <v>0.30000000000000004</v>
      </c>
      <c r="O3809" t="str">
        <f>TEXT(Table1[[#This Row],[Order_Date]],"mmmm")</f>
        <v>December</v>
      </c>
      <c r="P3809">
        <f>YEAR(Table1[[#This Row],[Order_Date]])</f>
        <v>2024</v>
      </c>
      <c r="Q3809" t="str">
        <f>"Q"&amp;ROUNDUP(MONTH(Table1[[#This Row],[Order_Date]])/3,0)</f>
        <v>Q4</v>
      </c>
    </row>
    <row r="3810" spans="1:17" x14ac:dyDescent="0.25">
      <c r="A3810" t="s">
        <v>5616</v>
      </c>
      <c r="B3810" t="s">
        <v>155</v>
      </c>
      <c r="C3810" t="s">
        <v>2060</v>
      </c>
      <c r="D3810" t="s">
        <v>604</v>
      </c>
      <c r="E3810" t="str">
        <f>_xlfn.XLOOKUP(Table1[[#This Row],[Product_ID]],[1]!Table1[Product_ID],[1]!Table1[Product_Name])</f>
        <v>Home &amp; Kitchen Product 39</v>
      </c>
      <c r="F3810" t="str">
        <f>_xlfn.XLOOKUP(Table1[[#This Row],[Product_ID]],[1]!Table1[Product_ID],[1]!Table1[Category])</f>
        <v>Home &amp; Kitchen</v>
      </c>
      <c r="G3810">
        <f>_xlfn.XLOOKUP(Table1[[#This Row],[Product_ID]],[1]!Table1[Product_ID],[1]!Table1[Unit_Price])</f>
        <v>9543</v>
      </c>
      <c r="H3810">
        <f>_xlfn.XLOOKUP(Table1[[#This Row],[Product_ID]],[1]!Table1[Product_ID],[1]!Table1[Cost])</f>
        <v>4771.5</v>
      </c>
      <c r="I3810">
        <v>3</v>
      </c>
      <c r="J3810">
        <v>10</v>
      </c>
      <c r="K3810">
        <f>Table1[[#This Row],[Quantity]]*Table1[[#This Row],[Unit_Price]]</f>
        <v>28629</v>
      </c>
      <c r="L3810">
        <f>Table1[[#This Row],[Quantity]]*Table1[[#This Row],[Cost]]</f>
        <v>14314.5</v>
      </c>
      <c r="M3810">
        <f>Table1[[#This Row],[Sales]]-Table1[[#This Row],[Total_Cost]]</f>
        <v>14314.5</v>
      </c>
      <c r="N3810" s="1">
        <f>Table1[[#This Row],[Profit]]/Table1[[#This Row],[Sales]]</f>
        <v>0.5</v>
      </c>
      <c r="O3810" t="str">
        <f>TEXT(Table1[[#This Row],[Order_Date]],"mmmm")</f>
        <v>October</v>
      </c>
      <c r="P3810">
        <f>YEAR(Table1[[#This Row],[Order_Date]])</f>
        <v>2024</v>
      </c>
      <c r="Q3810" t="str">
        <f>"Q"&amp;ROUNDUP(MONTH(Table1[[#This Row],[Order_Date]])/3,0)</f>
        <v>Q4</v>
      </c>
    </row>
    <row r="3811" spans="1:17" x14ac:dyDescent="0.25">
      <c r="A3811" t="s">
        <v>5617</v>
      </c>
      <c r="B3811" t="s">
        <v>1289</v>
      </c>
      <c r="C3811" t="s">
        <v>95</v>
      </c>
      <c r="D3811" t="s">
        <v>297</v>
      </c>
      <c r="E3811" t="str">
        <f>_xlfn.XLOOKUP(Table1[[#This Row],[Product_ID]],[1]!Table1[Product_ID],[1]!Table1[Product_Name])</f>
        <v>Home &amp; Kitchen Product 64</v>
      </c>
      <c r="F3811" t="str">
        <f>_xlfn.XLOOKUP(Table1[[#This Row],[Product_ID]],[1]!Table1[Product_ID],[1]!Table1[Category])</f>
        <v>Home &amp; Kitchen</v>
      </c>
      <c r="G3811">
        <f>_xlfn.XLOOKUP(Table1[[#This Row],[Product_ID]],[1]!Table1[Product_ID],[1]!Table1[Unit_Price])</f>
        <v>8274</v>
      </c>
      <c r="H3811">
        <f>_xlfn.XLOOKUP(Table1[[#This Row],[Product_ID]],[1]!Table1[Product_ID],[1]!Table1[Cost])</f>
        <v>5791.8</v>
      </c>
      <c r="I3811">
        <v>1</v>
      </c>
      <c r="J3811">
        <v>5</v>
      </c>
      <c r="K3811">
        <f>Table1[[#This Row],[Quantity]]*Table1[[#This Row],[Unit_Price]]</f>
        <v>8274</v>
      </c>
      <c r="L3811">
        <f>Table1[[#This Row],[Quantity]]*Table1[[#This Row],[Cost]]</f>
        <v>5791.8</v>
      </c>
      <c r="M3811">
        <f>Table1[[#This Row],[Sales]]-Table1[[#This Row],[Total_Cost]]</f>
        <v>2482.1999999999998</v>
      </c>
      <c r="N3811" s="1">
        <f>Table1[[#This Row],[Profit]]/Table1[[#This Row],[Sales]]</f>
        <v>0.3</v>
      </c>
      <c r="O3811" t="str">
        <f>TEXT(Table1[[#This Row],[Order_Date]],"mmmm")</f>
        <v>June</v>
      </c>
      <c r="P3811">
        <f>YEAR(Table1[[#This Row],[Order_Date]])</f>
        <v>2025</v>
      </c>
      <c r="Q3811" t="str">
        <f>"Q"&amp;ROUNDUP(MONTH(Table1[[#This Row],[Order_Date]])/3,0)</f>
        <v>Q2</v>
      </c>
    </row>
    <row r="3812" spans="1:17" x14ac:dyDescent="0.25">
      <c r="A3812" t="s">
        <v>5618</v>
      </c>
      <c r="B3812" t="s">
        <v>1751</v>
      </c>
      <c r="C3812" t="s">
        <v>708</v>
      </c>
      <c r="D3812" t="s">
        <v>89</v>
      </c>
      <c r="E3812" t="str">
        <f>_xlfn.XLOOKUP(Table1[[#This Row],[Product_ID]],[1]!Table1[Product_ID],[1]!Table1[Product_Name])</f>
        <v>Beauty Product 76</v>
      </c>
      <c r="F3812" t="str">
        <f>_xlfn.XLOOKUP(Table1[[#This Row],[Product_ID]],[1]!Table1[Product_ID],[1]!Table1[Category])</f>
        <v>Beauty</v>
      </c>
      <c r="G3812">
        <f>_xlfn.XLOOKUP(Table1[[#This Row],[Product_ID]],[1]!Table1[Product_ID],[1]!Table1[Unit_Price])</f>
        <v>3690</v>
      </c>
      <c r="H3812">
        <f>_xlfn.XLOOKUP(Table1[[#This Row],[Product_ID]],[1]!Table1[Product_ID],[1]!Table1[Cost])</f>
        <v>2583</v>
      </c>
      <c r="I3812">
        <v>4</v>
      </c>
      <c r="J3812">
        <v>0</v>
      </c>
      <c r="K3812">
        <f>Table1[[#This Row],[Quantity]]*Table1[[#This Row],[Unit_Price]]</f>
        <v>14760</v>
      </c>
      <c r="L3812">
        <f>Table1[[#This Row],[Quantity]]*Table1[[#This Row],[Cost]]</f>
        <v>10332</v>
      </c>
      <c r="M3812">
        <f>Table1[[#This Row],[Sales]]-Table1[[#This Row],[Total_Cost]]</f>
        <v>4428</v>
      </c>
      <c r="N3812" s="1">
        <f>Table1[[#This Row],[Profit]]/Table1[[#This Row],[Sales]]</f>
        <v>0.3</v>
      </c>
      <c r="O3812" t="str">
        <f>TEXT(Table1[[#This Row],[Order_Date]],"mmmm")</f>
        <v>July</v>
      </c>
      <c r="P3812">
        <f>YEAR(Table1[[#This Row],[Order_Date]])</f>
        <v>2025</v>
      </c>
      <c r="Q3812" t="str">
        <f>"Q"&amp;ROUNDUP(MONTH(Table1[[#This Row],[Order_Date]])/3,0)</f>
        <v>Q3</v>
      </c>
    </row>
    <row r="3813" spans="1:17" x14ac:dyDescent="0.25">
      <c r="A3813" t="s">
        <v>5619</v>
      </c>
      <c r="B3813" t="s">
        <v>1247</v>
      </c>
      <c r="C3813" t="s">
        <v>1779</v>
      </c>
      <c r="D3813" t="s">
        <v>638</v>
      </c>
      <c r="E3813" t="str">
        <f>_xlfn.XLOOKUP(Table1[[#This Row],[Product_ID]],[1]!Table1[Product_ID],[1]!Table1[Product_Name])</f>
        <v>Sports Product 70</v>
      </c>
      <c r="F3813" t="str">
        <f>_xlfn.XLOOKUP(Table1[[#This Row],[Product_ID]],[1]!Table1[Product_ID],[1]!Table1[Category])</f>
        <v>Sports</v>
      </c>
      <c r="G3813">
        <f>_xlfn.XLOOKUP(Table1[[#This Row],[Product_ID]],[1]!Table1[Product_ID],[1]!Table1[Unit_Price])</f>
        <v>583</v>
      </c>
      <c r="H3813">
        <f>_xlfn.XLOOKUP(Table1[[#This Row],[Product_ID]],[1]!Table1[Product_ID],[1]!Table1[Cost])</f>
        <v>349.8</v>
      </c>
      <c r="I3813">
        <v>2</v>
      </c>
      <c r="J3813">
        <v>20</v>
      </c>
      <c r="K3813">
        <f>Table1[[#This Row],[Quantity]]*Table1[[#This Row],[Unit_Price]]</f>
        <v>1166</v>
      </c>
      <c r="L3813">
        <f>Table1[[#This Row],[Quantity]]*Table1[[#This Row],[Cost]]</f>
        <v>699.6</v>
      </c>
      <c r="M3813">
        <f>Table1[[#This Row],[Sales]]-Table1[[#This Row],[Total_Cost]]</f>
        <v>466.4</v>
      </c>
      <c r="N3813" s="1">
        <f>Table1[[#This Row],[Profit]]/Table1[[#This Row],[Sales]]</f>
        <v>0.39999999999999997</v>
      </c>
      <c r="O3813" t="str">
        <f>TEXT(Table1[[#This Row],[Order_Date]],"mmmm")</f>
        <v>July</v>
      </c>
      <c r="P3813">
        <f>YEAR(Table1[[#This Row],[Order_Date]])</f>
        <v>2024</v>
      </c>
      <c r="Q3813" t="str">
        <f>"Q"&amp;ROUNDUP(MONTH(Table1[[#This Row],[Order_Date]])/3,0)</f>
        <v>Q3</v>
      </c>
    </row>
    <row r="3814" spans="1:17" x14ac:dyDescent="0.25">
      <c r="A3814" t="s">
        <v>5620</v>
      </c>
      <c r="B3814" t="s">
        <v>2181</v>
      </c>
      <c r="C3814" t="s">
        <v>5621</v>
      </c>
      <c r="D3814" t="s">
        <v>317</v>
      </c>
      <c r="E3814" t="str">
        <f>_xlfn.XLOOKUP(Table1[[#This Row],[Product_ID]],[1]!Table1[Product_ID],[1]!Table1[Product_Name])</f>
        <v>Beauty Product 90</v>
      </c>
      <c r="F3814" t="str">
        <f>_xlfn.XLOOKUP(Table1[[#This Row],[Product_ID]],[1]!Table1[Product_ID],[1]!Table1[Category])</f>
        <v>Beauty</v>
      </c>
      <c r="G3814">
        <f>_xlfn.XLOOKUP(Table1[[#This Row],[Product_ID]],[1]!Table1[Product_ID],[1]!Table1[Unit_Price])</f>
        <v>1510</v>
      </c>
      <c r="H3814">
        <f>_xlfn.XLOOKUP(Table1[[#This Row],[Product_ID]],[1]!Table1[Product_ID],[1]!Table1[Cost])</f>
        <v>755</v>
      </c>
      <c r="I3814">
        <v>4</v>
      </c>
      <c r="J3814">
        <v>10</v>
      </c>
      <c r="K3814">
        <f>Table1[[#This Row],[Quantity]]*Table1[[#This Row],[Unit_Price]]</f>
        <v>6040</v>
      </c>
      <c r="L3814">
        <f>Table1[[#This Row],[Quantity]]*Table1[[#This Row],[Cost]]</f>
        <v>3020</v>
      </c>
      <c r="M3814">
        <f>Table1[[#This Row],[Sales]]-Table1[[#This Row],[Total_Cost]]</f>
        <v>3020</v>
      </c>
      <c r="N3814" s="1">
        <f>Table1[[#This Row],[Profit]]/Table1[[#This Row],[Sales]]</f>
        <v>0.5</v>
      </c>
      <c r="O3814" t="str">
        <f>TEXT(Table1[[#This Row],[Order_Date]],"mmmm")</f>
        <v>September</v>
      </c>
      <c r="P3814">
        <f>YEAR(Table1[[#This Row],[Order_Date]])</f>
        <v>2024</v>
      </c>
      <c r="Q3814" t="str">
        <f>"Q"&amp;ROUNDUP(MONTH(Table1[[#This Row],[Order_Date]])/3,0)</f>
        <v>Q3</v>
      </c>
    </row>
    <row r="3815" spans="1:17" x14ac:dyDescent="0.25">
      <c r="A3815" t="s">
        <v>5622</v>
      </c>
      <c r="B3815" t="s">
        <v>69</v>
      </c>
      <c r="C3815" t="s">
        <v>2156</v>
      </c>
      <c r="D3815" t="s">
        <v>385</v>
      </c>
      <c r="E3815" t="str">
        <f>_xlfn.XLOOKUP(Table1[[#This Row],[Product_ID]],[1]!Table1[Product_ID],[1]!Table1[Product_Name])</f>
        <v>Sports Product 54</v>
      </c>
      <c r="F3815" t="str">
        <f>_xlfn.XLOOKUP(Table1[[#This Row],[Product_ID]],[1]!Table1[Product_ID],[1]!Table1[Category])</f>
        <v>Sports</v>
      </c>
      <c r="G3815">
        <f>_xlfn.XLOOKUP(Table1[[#This Row],[Product_ID]],[1]!Table1[Product_ID],[1]!Table1[Unit_Price])</f>
        <v>611</v>
      </c>
      <c r="H3815">
        <f>_xlfn.XLOOKUP(Table1[[#This Row],[Product_ID]],[1]!Table1[Product_ID],[1]!Table1[Cost])</f>
        <v>427.7</v>
      </c>
      <c r="I3815">
        <v>3</v>
      </c>
      <c r="J3815">
        <v>15</v>
      </c>
      <c r="K3815">
        <f>Table1[[#This Row],[Quantity]]*Table1[[#This Row],[Unit_Price]]</f>
        <v>1833</v>
      </c>
      <c r="L3815">
        <f>Table1[[#This Row],[Quantity]]*Table1[[#This Row],[Cost]]</f>
        <v>1283.0999999999999</v>
      </c>
      <c r="M3815">
        <f>Table1[[#This Row],[Sales]]-Table1[[#This Row],[Total_Cost]]</f>
        <v>549.90000000000009</v>
      </c>
      <c r="N3815" s="1">
        <f>Table1[[#This Row],[Profit]]/Table1[[#This Row],[Sales]]</f>
        <v>0.30000000000000004</v>
      </c>
      <c r="O3815" t="str">
        <f>TEXT(Table1[[#This Row],[Order_Date]],"mmmm")</f>
        <v>December</v>
      </c>
      <c r="P3815">
        <f>YEAR(Table1[[#This Row],[Order_Date]])</f>
        <v>2024</v>
      </c>
      <c r="Q3815" t="str">
        <f>"Q"&amp;ROUNDUP(MONTH(Table1[[#This Row],[Order_Date]])/3,0)</f>
        <v>Q4</v>
      </c>
    </row>
    <row r="3816" spans="1:17" x14ac:dyDescent="0.25">
      <c r="A3816" t="s">
        <v>5623</v>
      </c>
      <c r="B3816" t="s">
        <v>626</v>
      </c>
      <c r="C3816" t="s">
        <v>1223</v>
      </c>
      <c r="D3816" t="s">
        <v>96</v>
      </c>
      <c r="E3816" t="str">
        <f>_xlfn.XLOOKUP(Table1[[#This Row],[Product_ID]],[1]!Table1[Product_ID],[1]!Table1[Product_Name])</f>
        <v>Electronics Product 91</v>
      </c>
      <c r="F3816" t="str">
        <f>_xlfn.XLOOKUP(Table1[[#This Row],[Product_ID]],[1]!Table1[Product_ID],[1]!Table1[Category])</f>
        <v>Electronics</v>
      </c>
      <c r="G3816">
        <f>_xlfn.XLOOKUP(Table1[[#This Row],[Product_ID]],[1]!Table1[Product_ID],[1]!Table1[Unit_Price])</f>
        <v>45348</v>
      </c>
      <c r="H3816">
        <f>_xlfn.XLOOKUP(Table1[[#This Row],[Product_ID]],[1]!Table1[Product_ID],[1]!Table1[Cost])</f>
        <v>27208.799999999999</v>
      </c>
      <c r="I3816">
        <v>1</v>
      </c>
      <c r="J3816">
        <v>0</v>
      </c>
      <c r="K3816">
        <f>Table1[[#This Row],[Quantity]]*Table1[[#This Row],[Unit_Price]]</f>
        <v>45348</v>
      </c>
      <c r="L3816">
        <f>Table1[[#This Row],[Quantity]]*Table1[[#This Row],[Cost]]</f>
        <v>27208.799999999999</v>
      </c>
      <c r="M3816">
        <f>Table1[[#This Row],[Sales]]-Table1[[#This Row],[Total_Cost]]</f>
        <v>18139.2</v>
      </c>
      <c r="N3816" s="1">
        <f>Table1[[#This Row],[Profit]]/Table1[[#This Row],[Sales]]</f>
        <v>0.4</v>
      </c>
      <c r="O3816" t="str">
        <f>TEXT(Table1[[#This Row],[Order_Date]],"mmmm")</f>
        <v>March</v>
      </c>
      <c r="P3816">
        <f>YEAR(Table1[[#This Row],[Order_Date]])</f>
        <v>2025</v>
      </c>
      <c r="Q3816" t="str">
        <f>"Q"&amp;ROUNDUP(MONTH(Table1[[#This Row],[Order_Date]])/3,0)</f>
        <v>Q1</v>
      </c>
    </row>
    <row r="3817" spans="1:17" x14ac:dyDescent="0.25">
      <c r="A3817" t="s">
        <v>5624</v>
      </c>
      <c r="B3817" t="s">
        <v>2889</v>
      </c>
      <c r="C3817" t="s">
        <v>2265</v>
      </c>
      <c r="D3817" t="s">
        <v>175</v>
      </c>
      <c r="E3817" t="str">
        <f>_xlfn.XLOOKUP(Table1[[#This Row],[Product_ID]],[1]!Table1[Product_ID],[1]!Table1[Product_Name])</f>
        <v>Clothing Product 49</v>
      </c>
      <c r="F3817" t="str">
        <f>_xlfn.XLOOKUP(Table1[[#This Row],[Product_ID]],[1]!Table1[Product_ID],[1]!Table1[Category])</f>
        <v>Clothing</v>
      </c>
      <c r="G3817">
        <f>_xlfn.XLOOKUP(Table1[[#This Row],[Product_ID]],[1]!Table1[Product_ID],[1]!Table1[Unit_Price])</f>
        <v>4071</v>
      </c>
      <c r="H3817">
        <f>_xlfn.XLOOKUP(Table1[[#This Row],[Product_ID]],[1]!Table1[Product_ID],[1]!Table1[Cost])</f>
        <v>2442.6</v>
      </c>
      <c r="I3817">
        <v>4</v>
      </c>
      <c r="J3817">
        <v>5</v>
      </c>
      <c r="K3817">
        <f>Table1[[#This Row],[Quantity]]*Table1[[#This Row],[Unit_Price]]</f>
        <v>16284</v>
      </c>
      <c r="L3817">
        <f>Table1[[#This Row],[Quantity]]*Table1[[#This Row],[Cost]]</f>
        <v>9770.4</v>
      </c>
      <c r="M3817">
        <f>Table1[[#This Row],[Sales]]-Table1[[#This Row],[Total_Cost]]</f>
        <v>6513.6</v>
      </c>
      <c r="N3817" s="1">
        <f>Table1[[#This Row],[Profit]]/Table1[[#This Row],[Sales]]</f>
        <v>0.4</v>
      </c>
      <c r="O3817" t="str">
        <f>TEXT(Table1[[#This Row],[Order_Date]],"mmmm")</f>
        <v>November</v>
      </c>
      <c r="P3817">
        <f>YEAR(Table1[[#This Row],[Order_Date]])</f>
        <v>2025</v>
      </c>
      <c r="Q3817" t="str">
        <f>"Q"&amp;ROUNDUP(MONTH(Table1[[#This Row],[Order_Date]])/3,0)</f>
        <v>Q4</v>
      </c>
    </row>
    <row r="3818" spans="1:17" x14ac:dyDescent="0.25">
      <c r="A3818" t="s">
        <v>5625</v>
      </c>
      <c r="B3818" t="s">
        <v>3916</v>
      </c>
      <c r="C3818" t="s">
        <v>2881</v>
      </c>
      <c r="D3818" t="s">
        <v>89</v>
      </c>
      <c r="E3818" t="str">
        <f>_xlfn.XLOOKUP(Table1[[#This Row],[Product_ID]],[1]!Table1[Product_ID],[1]!Table1[Product_Name])</f>
        <v>Beauty Product 76</v>
      </c>
      <c r="F3818" t="str">
        <f>_xlfn.XLOOKUP(Table1[[#This Row],[Product_ID]],[1]!Table1[Product_ID],[1]!Table1[Category])</f>
        <v>Beauty</v>
      </c>
      <c r="G3818">
        <f>_xlfn.XLOOKUP(Table1[[#This Row],[Product_ID]],[1]!Table1[Product_ID],[1]!Table1[Unit_Price])</f>
        <v>3690</v>
      </c>
      <c r="H3818">
        <f>_xlfn.XLOOKUP(Table1[[#This Row],[Product_ID]],[1]!Table1[Product_ID],[1]!Table1[Cost])</f>
        <v>2583</v>
      </c>
      <c r="I3818">
        <v>4</v>
      </c>
      <c r="J3818">
        <v>10</v>
      </c>
      <c r="K3818">
        <f>Table1[[#This Row],[Quantity]]*Table1[[#This Row],[Unit_Price]]</f>
        <v>14760</v>
      </c>
      <c r="L3818">
        <f>Table1[[#This Row],[Quantity]]*Table1[[#This Row],[Cost]]</f>
        <v>10332</v>
      </c>
      <c r="M3818">
        <f>Table1[[#This Row],[Sales]]-Table1[[#This Row],[Total_Cost]]</f>
        <v>4428</v>
      </c>
      <c r="N3818" s="1">
        <f>Table1[[#This Row],[Profit]]/Table1[[#This Row],[Sales]]</f>
        <v>0.3</v>
      </c>
      <c r="O3818" t="str">
        <f>TEXT(Table1[[#This Row],[Order_Date]],"mmmm")</f>
        <v>August</v>
      </c>
      <c r="P3818">
        <f>YEAR(Table1[[#This Row],[Order_Date]])</f>
        <v>2024</v>
      </c>
      <c r="Q3818" t="str">
        <f>"Q"&amp;ROUNDUP(MONTH(Table1[[#This Row],[Order_Date]])/3,0)</f>
        <v>Q3</v>
      </c>
    </row>
    <row r="3819" spans="1:17" x14ac:dyDescent="0.25">
      <c r="A3819" t="s">
        <v>5626</v>
      </c>
      <c r="B3819" t="s">
        <v>2663</v>
      </c>
      <c r="C3819" t="s">
        <v>1446</v>
      </c>
      <c r="D3819" t="s">
        <v>139</v>
      </c>
      <c r="E3819" t="str">
        <f>_xlfn.XLOOKUP(Table1[[#This Row],[Product_ID]],[1]!Table1[Product_ID],[1]!Table1[Product_Name])</f>
        <v>Clothing Product 53</v>
      </c>
      <c r="F3819" t="str">
        <f>_xlfn.XLOOKUP(Table1[[#This Row],[Product_ID]],[1]!Table1[Product_ID],[1]!Table1[Category])</f>
        <v>Clothing</v>
      </c>
      <c r="G3819">
        <f>_xlfn.XLOOKUP(Table1[[#This Row],[Product_ID]],[1]!Table1[Product_ID],[1]!Table1[Unit_Price])</f>
        <v>641</v>
      </c>
      <c r="H3819">
        <f>_xlfn.XLOOKUP(Table1[[#This Row],[Product_ID]],[1]!Table1[Product_ID],[1]!Table1[Cost])</f>
        <v>384.6</v>
      </c>
      <c r="I3819">
        <v>2</v>
      </c>
      <c r="J3819">
        <v>0</v>
      </c>
      <c r="K3819">
        <f>Table1[[#This Row],[Quantity]]*Table1[[#This Row],[Unit_Price]]</f>
        <v>1282</v>
      </c>
      <c r="L3819">
        <f>Table1[[#This Row],[Quantity]]*Table1[[#This Row],[Cost]]</f>
        <v>769.2</v>
      </c>
      <c r="M3819">
        <f>Table1[[#This Row],[Sales]]-Table1[[#This Row],[Total_Cost]]</f>
        <v>512.79999999999995</v>
      </c>
      <c r="N3819" s="1">
        <f>Table1[[#This Row],[Profit]]/Table1[[#This Row],[Sales]]</f>
        <v>0.39999999999999997</v>
      </c>
      <c r="O3819" t="str">
        <f>TEXT(Table1[[#This Row],[Order_Date]],"mmmm")</f>
        <v>February</v>
      </c>
      <c r="P3819">
        <f>YEAR(Table1[[#This Row],[Order_Date]])</f>
        <v>2025</v>
      </c>
      <c r="Q3819" t="str">
        <f>"Q"&amp;ROUNDUP(MONTH(Table1[[#This Row],[Order_Date]])/3,0)</f>
        <v>Q1</v>
      </c>
    </row>
    <row r="3820" spans="1:17" x14ac:dyDescent="0.25">
      <c r="A3820" t="s">
        <v>5627</v>
      </c>
      <c r="B3820" t="s">
        <v>2834</v>
      </c>
      <c r="C3820" t="s">
        <v>1075</v>
      </c>
      <c r="D3820" t="s">
        <v>127</v>
      </c>
      <c r="E3820" t="str">
        <f>_xlfn.XLOOKUP(Table1[[#This Row],[Product_ID]],[1]!Table1[Product_ID],[1]!Table1[Product_Name])</f>
        <v>Sports Product 75</v>
      </c>
      <c r="F3820" t="str">
        <f>_xlfn.XLOOKUP(Table1[[#This Row],[Product_ID]],[1]!Table1[Product_ID],[1]!Table1[Category])</f>
        <v>Sports</v>
      </c>
      <c r="G3820">
        <f>_xlfn.XLOOKUP(Table1[[#This Row],[Product_ID]],[1]!Table1[Product_ID],[1]!Table1[Unit_Price])</f>
        <v>5435</v>
      </c>
      <c r="H3820">
        <f>_xlfn.XLOOKUP(Table1[[#This Row],[Product_ID]],[1]!Table1[Product_ID],[1]!Table1[Cost])</f>
        <v>3804.5</v>
      </c>
      <c r="I3820">
        <v>3</v>
      </c>
      <c r="J3820">
        <v>15</v>
      </c>
      <c r="K3820">
        <f>Table1[[#This Row],[Quantity]]*Table1[[#This Row],[Unit_Price]]</f>
        <v>16305</v>
      </c>
      <c r="L3820">
        <f>Table1[[#This Row],[Quantity]]*Table1[[#This Row],[Cost]]</f>
        <v>11413.5</v>
      </c>
      <c r="M3820">
        <f>Table1[[#This Row],[Sales]]-Table1[[#This Row],[Total_Cost]]</f>
        <v>4891.5</v>
      </c>
      <c r="N3820" s="1">
        <f>Table1[[#This Row],[Profit]]/Table1[[#This Row],[Sales]]</f>
        <v>0.3</v>
      </c>
      <c r="O3820" t="str">
        <f>TEXT(Table1[[#This Row],[Order_Date]],"mmmm")</f>
        <v>March</v>
      </c>
      <c r="P3820">
        <f>YEAR(Table1[[#This Row],[Order_Date]])</f>
        <v>2024</v>
      </c>
      <c r="Q3820" t="str">
        <f>"Q"&amp;ROUNDUP(MONTH(Table1[[#This Row],[Order_Date]])/3,0)</f>
        <v>Q1</v>
      </c>
    </row>
    <row r="3821" spans="1:17" x14ac:dyDescent="0.25">
      <c r="A3821" t="s">
        <v>5628</v>
      </c>
      <c r="B3821" t="s">
        <v>1747</v>
      </c>
      <c r="C3821" t="s">
        <v>511</v>
      </c>
      <c r="D3821" t="s">
        <v>270</v>
      </c>
      <c r="E3821" t="str">
        <f>_xlfn.XLOOKUP(Table1[[#This Row],[Product_ID]],[1]!Table1[Product_ID],[1]!Table1[Product_Name])</f>
        <v>Clothing Product 47</v>
      </c>
      <c r="F3821" t="str">
        <f>_xlfn.XLOOKUP(Table1[[#This Row],[Product_ID]],[1]!Table1[Product_ID],[1]!Table1[Category])</f>
        <v>Clothing</v>
      </c>
      <c r="G3821">
        <f>_xlfn.XLOOKUP(Table1[[#This Row],[Product_ID]],[1]!Table1[Product_ID],[1]!Table1[Unit_Price])</f>
        <v>3146</v>
      </c>
      <c r="H3821">
        <f>_xlfn.XLOOKUP(Table1[[#This Row],[Product_ID]],[1]!Table1[Product_ID],[1]!Table1[Cost])</f>
        <v>1573</v>
      </c>
      <c r="I3821">
        <v>2</v>
      </c>
      <c r="J3821">
        <v>5</v>
      </c>
      <c r="K3821">
        <f>Table1[[#This Row],[Quantity]]*Table1[[#This Row],[Unit_Price]]</f>
        <v>6292</v>
      </c>
      <c r="L3821">
        <f>Table1[[#This Row],[Quantity]]*Table1[[#This Row],[Cost]]</f>
        <v>3146</v>
      </c>
      <c r="M3821">
        <f>Table1[[#This Row],[Sales]]-Table1[[#This Row],[Total_Cost]]</f>
        <v>3146</v>
      </c>
      <c r="N3821" s="1">
        <f>Table1[[#This Row],[Profit]]/Table1[[#This Row],[Sales]]</f>
        <v>0.5</v>
      </c>
      <c r="O3821" t="str">
        <f>TEXT(Table1[[#This Row],[Order_Date]],"mmmm")</f>
        <v>November</v>
      </c>
      <c r="P3821">
        <f>YEAR(Table1[[#This Row],[Order_Date]])</f>
        <v>2025</v>
      </c>
      <c r="Q3821" t="str">
        <f>"Q"&amp;ROUNDUP(MONTH(Table1[[#This Row],[Order_Date]])/3,0)</f>
        <v>Q4</v>
      </c>
    </row>
    <row r="3822" spans="1:17" x14ac:dyDescent="0.25">
      <c r="A3822" t="s">
        <v>5629</v>
      </c>
      <c r="B3822" t="s">
        <v>500</v>
      </c>
      <c r="C3822" t="s">
        <v>170</v>
      </c>
      <c r="D3822" t="s">
        <v>67</v>
      </c>
      <c r="E3822" t="str">
        <f>_xlfn.XLOOKUP(Table1[[#This Row],[Product_ID]],[1]!Table1[Product_ID],[1]!Table1[Product_Name])</f>
        <v>Home &amp; Kitchen Product 12</v>
      </c>
      <c r="F3822" t="str">
        <f>_xlfn.XLOOKUP(Table1[[#This Row],[Product_ID]],[1]!Table1[Product_ID],[1]!Table1[Category])</f>
        <v>Home &amp; Kitchen</v>
      </c>
      <c r="G3822">
        <f>_xlfn.XLOOKUP(Table1[[#This Row],[Product_ID]],[1]!Table1[Product_ID],[1]!Table1[Unit_Price])</f>
        <v>1513</v>
      </c>
      <c r="H3822">
        <f>_xlfn.XLOOKUP(Table1[[#This Row],[Product_ID]],[1]!Table1[Product_ID],[1]!Table1[Cost])</f>
        <v>907.8</v>
      </c>
      <c r="I3822">
        <v>1</v>
      </c>
      <c r="J3822">
        <v>5</v>
      </c>
      <c r="K3822">
        <f>Table1[[#This Row],[Quantity]]*Table1[[#This Row],[Unit_Price]]</f>
        <v>1513</v>
      </c>
      <c r="L3822">
        <f>Table1[[#This Row],[Quantity]]*Table1[[#This Row],[Cost]]</f>
        <v>907.8</v>
      </c>
      <c r="M3822">
        <f>Table1[[#This Row],[Sales]]-Table1[[#This Row],[Total_Cost]]</f>
        <v>605.20000000000005</v>
      </c>
      <c r="N3822" s="1">
        <f>Table1[[#This Row],[Profit]]/Table1[[#This Row],[Sales]]</f>
        <v>0.4</v>
      </c>
      <c r="O3822" t="str">
        <f>TEXT(Table1[[#This Row],[Order_Date]],"mmmm")</f>
        <v>June</v>
      </c>
      <c r="P3822">
        <f>YEAR(Table1[[#This Row],[Order_Date]])</f>
        <v>2024</v>
      </c>
      <c r="Q3822" t="str">
        <f>"Q"&amp;ROUNDUP(MONTH(Table1[[#This Row],[Order_Date]])/3,0)</f>
        <v>Q2</v>
      </c>
    </row>
    <row r="3823" spans="1:17" x14ac:dyDescent="0.25">
      <c r="A3823" t="s">
        <v>5630</v>
      </c>
      <c r="B3823" t="s">
        <v>1350</v>
      </c>
      <c r="C3823" t="s">
        <v>1102</v>
      </c>
      <c r="D3823" t="s">
        <v>1158</v>
      </c>
      <c r="E3823" t="str">
        <f>_xlfn.XLOOKUP(Table1[[#This Row],[Product_ID]],[1]!Table1[Product_ID],[1]!Table1[Product_Name])</f>
        <v>Electronics Product 33</v>
      </c>
      <c r="F3823" t="str">
        <f>_xlfn.XLOOKUP(Table1[[#This Row],[Product_ID]],[1]!Table1[Product_ID],[1]!Table1[Category])</f>
        <v>Electronics</v>
      </c>
      <c r="G3823">
        <f>_xlfn.XLOOKUP(Table1[[#This Row],[Product_ID]],[1]!Table1[Product_ID],[1]!Table1[Unit_Price])</f>
        <v>11428</v>
      </c>
      <c r="H3823">
        <f>_xlfn.XLOOKUP(Table1[[#This Row],[Product_ID]],[1]!Table1[Product_ID],[1]!Table1[Cost])</f>
        <v>6856.8</v>
      </c>
      <c r="I3823">
        <v>4</v>
      </c>
      <c r="J3823">
        <v>5</v>
      </c>
      <c r="K3823">
        <f>Table1[[#This Row],[Quantity]]*Table1[[#This Row],[Unit_Price]]</f>
        <v>45712</v>
      </c>
      <c r="L3823">
        <f>Table1[[#This Row],[Quantity]]*Table1[[#This Row],[Cost]]</f>
        <v>27427.200000000001</v>
      </c>
      <c r="M3823">
        <f>Table1[[#This Row],[Sales]]-Table1[[#This Row],[Total_Cost]]</f>
        <v>18284.8</v>
      </c>
      <c r="N3823" s="1">
        <f>Table1[[#This Row],[Profit]]/Table1[[#This Row],[Sales]]</f>
        <v>0.39999999999999997</v>
      </c>
      <c r="O3823" t="str">
        <f>TEXT(Table1[[#This Row],[Order_Date]],"mmmm")</f>
        <v>February</v>
      </c>
      <c r="P3823">
        <f>YEAR(Table1[[#This Row],[Order_Date]])</f>
        <v>2025</v>
      </c>
      <c r="Q3823" t="str">
        <f>"Q"&amp;ROUNDUP(MONTH(Table1[[#This Row],[Order_Date]])/3,0)</f>
        <v>Q1</v>
      </c>
    </row>
    <row r="3824" spans="1:17" x14ac:dyDescent="0.25">
      <c r="A3824" t="s">
        <v>5631</v>
      </c>
      <c r="B3824" t="s">
        <v>1077</v>
      </c>
      <c r="C3824" t="s">
        <v>5632</v>
      </c>
      <c r="D3824" t="s">
        <v>304</v>
      </c>
      <c r="E3824" t="str">
        <f>_xlfn.XLOOKUP(Table1[[#This Row],[Product_ID]],[1]!Table1[Product_ID],[1]!Table1[Product_Name])</f>
        <v>Sports Product 67</v>
      </c>
      <c r="F3824" t="str">
        <f>_xlfn.XLOOKUP(Table1[[#This Row],[Product_ID]],[1]!Table1[Product_ID],[1]!Table1[Category])</f>
        <v>Sports</v>
      </c>
      <c r="G3824">
        <f>_xlfn.XLOOKUP(Table1[[#This Row],[Product_ID]],[1]!Table1[Product_ID],[1]!Table1[Unit_Price])</f>
        <v>1463</v>
      </c>
      <c r="H3824">
        <f>_xlfn.XLOOKUP(Table1[[#This Row],[Product_ID]],[1]!Table1[Product_ID],[1]!Table1[Cost])</f>
        <v>731.5</v>
      </c>
      <c r="I3824">
        <v>5</v>
      </c>
      <c r="J3824">
        <v>0</v>
      </c>
      <c r="K3824">
        <f>Table1[[#This Row],[Quantity]]*Table1[[#This Row],[Unit_Price]]</f>
        <v>7315</v>
      </c>
      <c r="L3824">
        <f>Table1[[#This Row],[Quantity]]*Table1[[#This Row],[Cost]]</f>
        <v>3657.5</v>
      </c>
      <c r="M3824">
        <f>Table1[[#This Row],[Sales]]-Table1[[#This Row],[Total_Cost]]</f>
        <v>3657.5</v>
      </c>
      <c r="N3824" s="1">
        <f>Table1[[#This Row],[Profit]]/Table1[[#This Row],[Sales]]</f>
        <v>0.5</v>
      </c>
      <c r="O3824" t="str">
        <f>TEXT(Table1[[#This Row],[Order_Date]],"mmmm")</f>
        <v>August</v>
      </c>
      <c r="P3824">
        <f>YEAR(Table1[[#This Row],[Order_Date]])</f>
        <v>2025</v>
      </c>
      <c r="Q3824" t="str">
        <f>"Q"&amp;ROUNDUP(MONTH(Table1[[#This Row],[Order_Date]])/3,0)</f>
        <v>Q3</v>
      </c>
    </row>
    <row r="3825" spans="1:17" x14ac:dyDescent="0.25">
      <c r="A3825" t="s">
        <v>5633</v>
      </c>
      <c r="B3825" t="s">
        <v>1153</v>
      </c>
      <c r="C3825" t="s">
        <v>8</v>
      </c>
      <c r="D3825" t="s">
        <v>77</v>
      </c>
      <c r="E3825" t="str">
        <f>_xlfn.XLOOKUP(Table1[[#This Row],[Product_ID]],[1]!Table1[Product_ID],[1]!Table1[Product_Name])</f>
        <v>Sports Product 83</v>
      </c>
      <c r="F3825" t="str">
        <f>_xlfn.XLOOKUP(Table1[[#This Row],[Product_ID]],[1]!Table1[Product_ID],[1]!Table1[Category])</f>
        <v>Sports</v>
      </c>
      <c r="G3825">
        <f>_xlfn.XLOOKUP(Table1[[#This Row],[Product_ID]],[1]!Table1[Product_ID],[1]!Table1[Unit_Price])</f>
        <v>5842</v>
      </c>
      <c r="H3825">
        <f>_xlfn.XLOOKUP(Table1[[#This Row],[Product_ID]],[1]!Table1[Product_ID],[1]!Table1[Cost])</f>
        <v>3505.2</v>
      </c>
      <c r="I3825">
        <v>4</v>
      </c>
      <c r="J3825">
        <v>10</v>
      </c>
      <c r="K3825">
        <f>Table1[[#This Row],[Quantity]]*Table1[[#This Row],[Unit_Price]]</f>
        <v>23368</v>
      </c>
      <c r="L3825">
        <f>Table1[[#This Row],[Quantity]]*Table1[[#This Row],[Cost]]</f>
        <v>14020.8</v>
      </c>
      <c r="M3825">
        <f>Table1[[#This Row],[Sales]]-Table1[[#This Row],[Total_Cost]]</f>
        <v>9347.2000000000007</v>
      </c>
      <c r="N3825" s="1">
        <f>Table1[[#This Row],[Profit]]/Table1[[#This Row],[Sales]]</f>
        <v>0.4</v>
      </c>
      <c r="O3825" t="str">
        <f>TEXT(Table1[[#This Row],[Order_Date]],"mmmm")</f>
        <v>October</v>
      </c>
      <c r="P3825">
        <f>YEAR(Table1[[#This Row],[Order_Date]])</f>
        <v>2025</v>
      </c>
      <c r="Q3825" t="str">
        <f>"Q"&amp;ROUNDUP(MONTH(Table1[[#This Row],[Order_Date]])/3,0)</f>
        <v>Q4</v>
      </c>
    </row>
    <row r="3826" spans="1:17" x14ac:dyDescent="0.25">
      <c r="A3826" t="s">
        <v>5634</v>
      </c>
      <c r="B3826" t="s">
        <v>1689</v>
      </c>
      <c r="C3826" t="s">
        <v>2979</v>
      </c>
      <c r="D3826" t="s">
        <v>394</v>
      </c>
      <c r="E3826" t="str">
        <f>_xlfn.XLOOKUP(Table1[[#This Row],[Product_ID]],[1]!Table1[Product_ID],[1]!Table1[Product_Name])</f>
        <v>Electronics Product 45</v>
      </c>
      <c r="F3826" t="str">
        <f>_xlfn.XLOOKUP(Table1[[#This Row],[Product_ID]],[1]!Table1[Product_ID],[1]!Table1[Category])</f>
        <v>Electronics</v>
      </c>
      <c r="G3826">
        <f>_xlfn.XLOOKUP(Table1[[#This Row],[Product_ID]],[1]!Table1[Product_ID],[1]!Table1[Unit_Price])</f>
        <v>31300</v>
      </c>
      <c r="H3826">
        <f>_xlfn.XLOOKUP(Table1[[#This Row],[Product_ID]],[1]!Table1[Product_ID],[1]!Table1[Cost])</f>
        <v>18780</v>
      </c>
      <c r="I3826">
        <v>1</v>
      </c>
      <c r="J3826">
        <v>0</v>
      </c>
      <c r="K3826">
        <f>Table1[[#This Row],[Quantity]]*Table1[[#This Row],[Unit_Price]]</f>
        <v>31300</v>
      </c>
      <c r="L3826">
        <f>Table1[[#This Row],[Quantity]]*Table1[[#This Row],[Cost]]</f>
        <v>18780</v>
      </c>
      <c r="M3826">
        <f>Table1[[#This Row],[Sales]]-Table1[[#This Row],[Total_Cost]]</f>
        <v>12520</v>
      </c>
      <c r="N3826" s="1">
        <f>Table1[[#This Row],[Profit]]/Table1[[#This Row],[Sales]]</f>
        <v>0.4</v>
      </c>
      <c r="O3826" t="str">
        <f>TEXT(Table1[[#This Row],[Order_Date]],"mmmm")</f>
        <v>December</v>
      </c>
      <c r="P3826">
        <f>YEAR(Table1[[#This Row],[Order_Date]])</f>
        <v>2024</v>
      </c>
      <c r="Q3826" t="str">
        <f>"Q"&amp;ROUNDUP(MONTH(Table1[[#This Row],[Order_Date]])/3,0)</f>
        <v>Q4</v>
      </c>
    </row>
    <row r="3827" spans="1:17" x14ac:dyDescent="0.25">
      <c r="A3827" t="s">
        <v>5635</v>
      </c>
      <c r="B3827" t="s">
        <v>1695</v>
      </c>
      <c r="C3827" t="s">
        <v>475</v>
      </c>
      <c r="D3827" t="s">
        <v>77</v>
      </c>
      <c r="E3827" t="str">
        <f>_xlfn.XLOOKUP(Table1[[#This Row],[Product_ID]],[1]!Table1[Product_ID],[1]!Table1[Product_Name])</f>
        <v>Sports Product 83</v>
      </c>
      <c r="F3827" t="str">
        <f>_xlfn.XLOOKUP(Table1[[#This Row],[Product_ID]],[1]!Table1[Product_ID],[1]!Table1[Category])</f>
        <v>Sports</v>
      </c>
      <c r="G3827">
        <f>_xlfn.XLOOKUP(Table1[[#This Row],[Product_ID]],[1]!Table1[Product_ID],[1]!Table1[Unit_Price])</f>
        <v>5842</v>
      </c>
      <c r="H3827">
        <f>_xlfn.XLOOKUP(Table1[[#This Row],[Product_ID]],[1]!Table1[Product_ID],[1]!Table1[Cost])</f>
        <v>3505.2</v>
      </c>
      <c r="I3827">
        <v>5</v>
      </c>
      <c r="J3827">
        <v>0</v>
      </c>
      <c r="K3827">
        <f>Table1[[#This Row],[Quantity]]*Table1[[#This Row],[Unit_Price]]</f>
        <v>29210</v>
      </c>
      <c r="L3827">
        <f>Table1[[#This Row],[Quantity]]*Table1[[#This Row],[Cost]]</f>
        <v>17526</v>
      </c>
      <c r="M3827">
        <f>Table1[[#This Row],[Sales]]-Table1[[#This Row],[Total_Cost]]</f>
        <v>11684</v>
      </c>
      <c r="N3827" s="1">
        <f>Table1[[#This Row],[Profit]]/Table1[[#This Row],[Sales]]</f>
        <v>0.4</v>
      </c>
      <c r="O3827" t="str">
        <f>TEXT(Table1[[#This Row],[Order_Date]],"mmmm")</f>
        <v>April</v>
      </c>
      <c r="P3827">
        <f>YEAR(Table1[[#This Row],[Order_Date]])</f>
        <v>2024</v>
      </c>
      <c r="Q3827" t="str">
        <f>"Q"&amp;ROUNDUP(MONTH(Table1[[#This Row],[Order_Date]])/3,0)</f>
        <v>Q2</v>
      </c>
    </row>
    <row r="3828" spans="1:17" x14ac:dyDescent="0.25">
      <c r="A3828" t="s">
        <v>5636</v>
      </c>
      <c r="B3828" t="s">
        <v>1918</v>
      </c>
      <c r="C3828" t="s">
        <v>4562</v>
      </c>
      <c r="D3828" t="s">
        <v>304</v>
      </c>
      <c r="E3828" t="str">
        <f>_xlfn.XLOOKUP(Table1[[#This Row],[Product_ID]],[1]!Table1[Product_ID],[1]!Table1[Product_Name])</f>
        <v>Sports Product 67</v>
      </c>
      <c r="F3828" t="str">
        <f>_xlfn.XLOOKUP(Table1[[#This Row],[Product_ID]],[1]!Table1[Product_ID],[1]!Table1[Category])</f>
        <v>Sports</v>
      </c>
      <c r="G3828">
        <f>_xlfn.XLOOKUP(Table1[[#This Row],[Product_ID]],[1]!Table1[Product_ID],[1]!Table1[Unit_Price])</f>
        <v>1463</v>
      </c>
      <c r="H3828">
        <f>_xlfn.XLOOKUP(Table1[[#This Row],[Product_ID]],[1]!Table1[Product_ID],[1]!Table1[Cost])</f>
        <v>731.5</v>
      </c>
      <c r="I3828">
        <v>4</v>
      </c>
      <c r="J3828">
        <v>20</v>
      </c>
      <c r="K3828">
        <f>Table1[[#This Row],[Quantity]]*Table1[[#This Row],[Unit_Price]]</f>
        <v>5852</v>
      </c>
      <c r="L3828">
        <f>Table1[[#This Row],[Quantity]]*Table1[[#This Row],[Cost]]</f>
        <v>2926</v>
      </c>
      <c r="M3828">
        <f>Table1[[#This Row],[Sales]]-Table1[[#This Row],[Total_Cost]]</f>
        <v>2926</v>
      </c>
      <c r="N3828" s="1">
        <f>Table1[[#This Row],[Profit]]/Table1[[#This Row],[Sales]]</f>
        <v>0.5</v>
      </c>
      <c r="O3828" t="str">
        <f>TEXT(Table1[[#This Row],[Order_Date]],"mmmm")</f>
        <v>November</v>
      </c>
      <c r="P3828">
        <f>YEAR(Table1[[#This Row],[Order_Date]])</f>
        <v>2025</v>
      </c>
      <c r="Q3828" t="str">
        <f>"Q"&amp;ROUNDUP(MONTH(Table1[[#This Row],[Order_Date]])/3,0)</f>
        <v>Q4</v>
      </c>
    </row>
    <row r="3829" spans="1:17" x14ac:dyDescent="0.25">
      <c r="A3829" t="s">
        <v>5637</v>
      </c>
      <c r="B3829" t="s">
        <v>2238</v>
      </c>
      <c r="C3829" t="s">
        <v>3326</v>
      </c>
      <c r="D3829" t="s">
        <v>85</v>
      </c>
      <c r="E3829" t="str">
        <f>_xlfn.XLOOKUP(Table1[[#This Row],[Product_ID]],[1]!Table1[Product_ID],[1]!Table1[Product_Name])</f>
        <v>Clothing Product 63</v>
      </c>
      <c r="F3829" t="str">
        <f>_xlfn.XLOOKUP(Table1[[#This Row],[Product_ID]],[1]!Table1[Product_ID],[1]!Table1[Category])</f>
        <v>Clothing</v>
      </c>
      <c r="G3829">
        <f>_xlfn.XLOOKUP(Table1[[#This Row],[Product_ID]],[1]!Table1[Product_ID],[1]!Table1[Unit_Price])</f>
        <v>3643</v>
      </c>
      <c r="H3829">
        <f>_xlfn.XLOOKUP(Table1[[#This Row],[Product_ID]],[1]!Table1[Product_ID],[1]!Table1[Cost])</f>
        <v>2185.8000000000002</v>
      </c>
      <c r="I3829">
        <v>2</v>
      </c>
      <c r="J3829">
        <v>20</v>
      </c>
      <c r="K3829">
        <f>Table1[[#This Row],[Quantity]]*Table1[[#This Row],[Unit_Price]]</f>
        <v>7286</v>
      </c>
      <c r="L3829">
        <f>Table1[[#This Row],[Quantity]]*Table1[[#This Row],[Cost]]</f>
        <v>4371.6000000000004</v>
      </c>
      <c r="M3829">
        <f>Table1[[#This Row],[Sales]]-Table1[[#This Row],[Total_Cost]]</f>
        <v>2914.3999999999996</v>
      </c>
      <c r="N3829" s="1">
        <f>Table1[[#This Row],[Profit]]/Table1[[#This Row],[Sales]]</f>
        <v>0.39999999999999997</v>
      </c>
      <c r="O3829" t="str">
        <f>TEXT(Table1[[#This Row],[Order_Date]],"mmmm")</f>
        <v>June</v>
      </c>
      <c r="P3829">
        <f>YEAR(Table1[[#This Row],[Order_Date]])</f>
        <v>2025</v>
      </c>
      <c r="Q3829" t="str">
        <f>"Q"&amp;ROUNDUP(MONTH(Table1[[#This Row],[Order_Date]])/3,0)</f>
        <v>Q2</v>
      </c>
    </row>
    <row r="3830" spans="1:17" x14ac:dyDescent="0.25">
      <c r="A3830" t="s">
        <v>5638</v>
      </c>
      <c r="B3830" t="s">
        <v>204</v>
      </c>
      <c r="C3830" t="s">
        <v>700</v>
      </c>
      <c r="D3830" t="s">
        <v>17</v>
      </c>
      <c r="E3830" t="str">
        <f>_xlfn.XLOOKUP(Table1[[#This Row],[Product_ID]],[1]!Table1[Product_ID],[1]!Table1[Product_Name])</f>
        <v>Clothing Product 38</v>
      </c>
      <c r="F3830" t="str">
        <f>_xlfn.XLOOKUP(Table1[[#This Row],[Product_ID]],[1]!Table1[Product_ID],[1]!Table1[Category])</f>
        <v>Clothing</v>
      </c>
      <c r="G3830">
        <f>_xlfn.XLOOKUP(Table1[[#This Row],[Product_ID]],[1]!Table1[Product_ID],[1]!Table1[Unit_Price])</f>
        <v>413</v>
      </c>
      <c r="H3830">
        <f>_xlfn.XLOOKUP(Table1[[#This Row],[Product_ID]],[1]!Table1[Product_ID],[1]!Table1[Cost])</f>
        <v>247.8</v>
      </c>
      <c r="I3830">
        <v>4</v>
      </c>
      <c r="J3830">
        <v>10</v>
      </c>
      <c r="K3830">
        <f>Table1[[#This Row],[Quantity]]*Table1[[#This Row],[Unit_Price]]</f>
        <v>1652</v>
      </c>
      <c r="L3830">
        <f>Table1[[#This Row],[Quantity]]*Table1[[#This Row],[Cost]]</f>
        <v>991.2</v>
      </c>
      <c r="M3830">
        <f>Table1[[#This Row],[Sales]]-Table1[[#This Row],[Total_Cost]]</f>
        <v>660.8</v>
      </c>
      <c r="N3830" s="1">
        <f>Table1[[#This Row],[Profit]]/Table1[[#This Row],[Sales]]</f>
        <v>0.39999999999999997</v>
      </c>
      <c r="O3830" t="str">
        <f>TEXT(Table1[[#This Row],[Order_Date]],"mmmm")</f>
        <v>March</v>
      </c>
      <c r="P3830">
        <f>YEAR(Table1[[#This Row],[Order_Date]])</f>
        <v>2024</v>
      </c>
      <c r="Q3830" t="str">
        <f>"Q"&amp;ROUNDUP(MONTH(Table1[[#This Row],[Order_Date]])/3,0)</f>
        <v>Q1</v>
      </c>
    </row>
    <row r="3831" spans="1:17" x14ac:dyDescent="0.25">
      <c r="A3831" t="s">
        <v>5639</v>
      </c>
      <c r="B3831" t="s">
        <v>2747</v>
      </c>
      <c r="C3831" t="s">
        <v>269</v>
      </c>
      <c r="D3831" t="s">
        <v>63</v>
      </c>
      <c r="E3831" t="str">
        <f>_xlfn.XLOOKUP(Table1[[#This Row],[Product_ID]],[1]!Table1[Product_ID],[1]!Table1[Product_Name])</f>
        <v>Clothing Product 17</v>
      </c>
      <c r="F3831" t="str">
        <f>_xlfn.XLOOKUP(Table1[[#This Row],[Product_ID]],[1]!Table1[Product_ID],[1]!Table1[Category])</f>
        <v>Clothing</v>
      </c>
      <c r="G3831">
        <f>_xlfn.XLOOKUP(Table1[[#This Row],[Product_ID]],[1]!Table1[Product_ID],[1]!Table1[Unit_Price])</f>
        <v>978</v>
      </c>
      <c r="H3831">
        <f>_xlfn.XLOOKUP(Table1[[#This Row],[Product_ID]],[1]!Table1[Product_ID],[1]!Table1[Cost])</f>
        <v>684.6</v>
      </c>
      <c r="I3831">
        <v>3</v>
      </c>
      <c r="J3831">
        <v>10</v>
      </c>
      <c r="K3831">
        <f>Table1[[#This Row],[Quantity]]*Table1[[#This Row],[Unit_Price]]</f>
        <v>2934</v>
      </c>
      <c r="L3831">
        <f>Table1[[#This Row],[Quantity]]*Table1[[#This Row],[Cost]]</f>
        <v>2053.8000000000002</v>
      </c>
      <c r="M3831">
        <f>Table1[[#This Row],[Sales]]-Table1[[#This Row],[Total_Cost]]</f>
        <v>880.19999999999982</v>
      </c>
      <c r="N3831" s="1">
        <f>Table1[[#This Row],[Profit]]/Table1[[#This Row],[Sales]]</f>
        <v>0.29999999999999993</v>
      </c>
      <c r="O3831" t="str">
        <f>TEXT(Table1[[#This Row],[Order_Date]],"mmmm")</f>
        <v>May</v>
      </c>
      <c r="P3831">
        <f>YEAR(Table1[[#This Row],[Order_Date]])</f>
        <v>2024</v>
      </c>
      <c r="Q3831" t="str">
        <f>"Q"&amp;ROUNDUP(MONTH(Table1[[#This Row],[Order_Date]])/3,0)</f>
        <v>Q2</v>
      </c>
    </row>
    <row r="3832" spans="1:17" x14ac:dyDescent="0.25">
      <c r="A3832" t="s">
        <v>5640</v>
      </c>
      <c r="B3832" t="s">
        <v>1816</v>
      </c>
      <c r="C3832" t="s">
        <v>3123</v>
      </c>
      <c r="D3832" t="s">
        <v>123</v>
      </c>
      <c r="E3832" t="str">
        <f>_xlfn.XLOOKUP(Table1[[#This Row],[Product_ID]],[1]!Table1[Product_ID],[1]!Table1[Product_Name])</f>
        <v>Electronics Product 99</v>
      </c>
      <c r="F3832" t="str">
        <f>_xlfn.XLOOKUP(Table1[[#This Row],[Product_ID]],[1]!Table1[Product_ID],[1]!Table1[Category])</f>
        <v>Electronics</v>
      </c>
      <c r="G3832">
        <f>_xlfn.XLOOKUP(Table1[[#This Row],[Product_ID]],[1]!Table1[Product_ID],[1]!Table1[Unit_Price])</f>
        <v>48012</v>
      </c>
      <c r="H3832">
        <f>_xlfn.XLOOKUP(Table1[[#This Row],[Product_ID]],[1]!Table1[Product_ID],[1]!Table1[Cost])</f>
        <v>24006</v>
      </c>
      <c r="I3832">
        <v>1</v>
      </c>
      <c r="J3832">
        <v>20</v>
      </c>
      <c r="K3832">
        <f>Table1[[#This Row],[Quantity]]*Table1[[#This Row],[Unit_Price]]</f>
        <v>48012</v>
      </c>
      <c r="L3832">
        <f>Table1[[#This Row],[Quantity]]*Table1[[#This Row],[Cost]]</f>
        <v>24006</v>
      </c>
      <c r="M3832">
        <f>Table1[[#This Row],[Sales]]-Table1[[#This Row],[Total_Cost]]</f>
        <v>24006</v>
      </c>
      <c r="N3832" s="1">
        <f>Table1[[#This Row],[Profit]]/Table1[[#This Row],[Sales]]</f>
        <v>0.5</v>
      </c>
      <c r="O3832" t="str">
        <f>TEXT(Table1[[#This Row],[Order_Date]],"mmmm")</f>
        <v>April</v>
      </c>
      <c r="P3832">
        <f>YEAR(Table1[[#This Row],[Order_Date]])</f>
        <v>2025</v>
      </c>
      <c r="Q3832" t="str">
        <f>"Q"&amp;ROUNDUP(MONTH(Table1[[#This Row],[Order_Date]])/3,0)</f>
        <v>Q2</v>
      </c>
    </row>
    <row r="3833" spans="1:17" x14ac:dyDescent="0.25">
      <c r="A3833" t="s">
        <v>5641</v>
      </c>
      <c r="B3833" t="s">
        <v>2558</v>
      </c>
      <c r="C3833" t="s">
        <v>1870</v>
      </c>
      <c r="D3833" t="s">
        <v>313</v>
      </c>
      <c r="E3833" t="str">
        <f>_xlfn.XLOOKUP(Table1[[#This Row],[Product_ID]],[1]!Table1[Product_ID],[1]!Table1[Product_Name])</f>
        <v>Sports Product 44</v>
      </c>
      <c r="F3833" t="str">
        <f>_xlfn.XLOOKUP(Table1[[#This Row],[Product_ID]],[1]!Table1[Product_ID],[1]!Table1[Category])</f>
        <v>Sports</v>
      </c>
      <c r="G3833">
        <f>_xlfn.XLOOKUP(Table1[[#This Row],[Product_ID]],[1]!Table1[Product_ID],[1]!Table1[Unit_Price])</f>
        <v>5008</v>
      </c>
      <c r="H3833">
        <f>_xlfn.XLOOKUP(Table1[[#This Row],[Product_ID]],[1]!Table1[Product_ID],[1]!Table1[Cost])</f>
        <v>3505.6</v>
      </c>
      <c r="I3833">
        <v>1</v>
      </c>
      <c r="J3833">
        <v>15</v>
      </c>
      <c r="K3833">
        <f>Table1[[#This Row],[Quantity]]*Table1[[#This Row],[Unit_Price]]</f>
        <v>5008</v>
      </c>
      <c r="L3833">
        <f>Table1[[#This Row],[Quantity]]*Table1[[#This Row],[Cost]]</f>
        <v>3505.6</v>
      </c>
      <c r="M3833">
        <f>Table1[[#This Row],[Sales]]-Table1[[#This Row],[Total_Cost]]</f>
        <v>1502.4</v>
      </c>
      <c r="N3833" s="1">
        <f>Table1[[#This Row],[Profit]]/Table1[[#This Row],[Sales]]</f>
        <v>0.30000000000000004</v>
      </c>
      <c r="O3833" t="str">
        <f>TEXT(Table1[[#This Row],[Order_Date]],"mmmm")</f>
        <v>January</v>
      </c>
      <c r="P3833">
        <f>YEAR(Table1[[#This Row],[Order_Date]])</f>
        <v>2024</v>
      </c>
      <c r="Q3833" t="str">
        <f>"Q"&amp;ROUNDUP(MONTH(Table1[[#This Row],[Order_Date]])/3,0)</f>
        <v>Q1</v>
      </c>
    </row>
    <row r="3834" spans="1:17" x14ac:dyDescent="0.25">
      <c r="A3834" t="s">
        <v>5642</v>
      </c>
      <c r="B3834" t="s">
        <v>2781</v>
      </c>
      <c r="C3834" t="s">
        <v>447</v>
      </c>
      <c r="D3834" t="s">
        <v>37</v>
      </c>
      <c r="E3834" t="str">
        <f>_xlfn.XLOOKUP(Table1[[#This Row],[Product_ID]],[1]!Table1[Product_ID],[1]!Table1[Product_Name])</f>
        <v>Home &amp; Kitchen Product 46</v>
      </c>
      <c r="F3834" t="str">
        <f>_xlfn.XLOOKUP(Table1[[#This Row],[Product_ID]],[1]!Table1[Product_ID],[1]!Table1[Category])</f>
        <v>Home &amp; Kitchen</v>
      </c>
      <c r="G3834">
        <f>_xlfn.XLOOKUP(Table1[[#This Row],[Product_ID]],[1]!Table1[Product_ID],[1]!Table1[Unit_Price])</f>
        <v>10604</v>
      </c>
      <c r="H3834">
        <f>_xlfn.XLOOKUP(Table1[[#This Row],[Product_ID]],[1]!Table1[Product_ID],[1]!Table1[Cost])</f>
        <v>5302</v>
      </c>
      <c r="I3834">
        <v>1</v>
      </c>
      <c r="J3834">
        <v>5</v>
      </c>
      <c r="K3834">
        <f>Table1[[#This Row],[Quantity]]*Table1[[#This Row],[Unit_Price]]</f>
        <v>10604</v>
      </c>
      <c r="L3834">
        <f>Table1[[#This Row],[Quantity]]*Table1[[#This Row],[Cost]]</f>
        <v>5302</v>
      </c>
      <c r="M3834">
        <f>Table1[[#This Row],[Sales]]-Table1[[#This Row],[Total_Cost]]</f>
        <v>5302</v>
      </c>
      <c r="N3834" s="1">
        <f>Table1[[#This Row],[Profit]]/Table1[[#This Row],[Sales]]</f>
        <v>0.5</v>
      </c>
      <c r="O3834" t="str">
        <f>TEXT(Table1[[#This Row],[Order_Date]],"mmmm")</f>
        <v>December</v>
      </c>
      <c r="P3834">
        <f>YEAR(Table1[[#This Row],[Order_Date]])</f>
        <v>2025</v>
      </c>
      <c r="Q3834" t="str">
        <f>"Q"&amp;ROUNDUP(MONTH(Table1[[#This Row],[Order_Date]])/3,0)</f>
        <v>Q4</v>
      </c>
    </row>
    <row r="3835" spans="1:17" x14ac:dyDescent="0.25">
      <c r="A3835" t="s">
        <v>5643</v>
      </c>
      <c r="B3835" t="s">
        <v>396</v>
      </c>
      <c r="C3835" t="s">
        <v>1069</v>
      </c>
      <c r="D3835" t="s">
        <v>37</v>
      </c>
      <c r="E3835" t="str">
        <f>_xlfn.XLOOKUP(Table1[[#This Row],[Product_ID]],[1]!Table1[Product_ID],[1]!Table1[Product_Name])</f>
        <v>Home &amp; Kitchen Product 46</v>
      </c>
      <c r="F3835" t="str">
        <f>_xlfn.XLOOKUP(Table1[[#This Row],[Product_ID]],[1]!Table1[Product_ID],[1]!Table1[Category])</f>
        <v>Home &amp; Kitchen</v>
      </c>
      <c r="G3835">
        <f>_xlfn.XLOOKUP(Table1[[#This Row],[Product_ID]],[1]!Table1[Product_ID],[1]!Table1[Unit_Price])</f>
        <v>10604</v>
      </c>
      <c r="H3835">
        <f>_xlfn.XLOOKUP(Table1[[#This Row],[Product_ID]],[1]!Table1[Product_ID],[1]!Table1[Cost])</f>
        <v>5302</v>
      </c>
      <c r="I3835">
        <v>2</v>
      </c>
      <c r="J3835">
        <v>5</v>
      </c>
      <c r="K3835">
        <f>Table1[[#This Row],[Quantity]]*Table1[[#This Row],[Unit_Price]]</f>
        <v>21208</v>
      </c>
      <c r="L3835">
        <f>Table1[[#This Row],[Quantity]]*Table1[[#This Row],[Cost]]</f>
        <v>10604</v>
      </c>
      <c r="M3835">
        <f>Table1[[#This Row],[Sales]]-Table1[[#This Row],[Total_Cost]]</f>
        <v>10604</v>
      </c>
      <c r="N3835" s="1">
        <f>Table1[[#This Row],[Profit]]/Table1[[#This Row],[Sales]]</f>
        <v>0.5</v>
      </c>
      <c r="O3835" t="str">
        <f>TEXT(Table1[[#This Row],[Order_Date]],"mmmm")</f>
        <v>August</v>
      </c>
      <c r="P3835">
        <f>YEAR(Table1[[#This Row],[Order_Date]])</f>
        <v>2024</v>
      </c>
      <c r="Q3835" t="str">
        <f>"Q"&amp;ROUNDUP(MONTH(Table1[[#This Row],[Order_Date]])/3,0)</f>
        <v>Q3</v>
      </c>
    </row>
    <row r="3836" spans="1:17" x14ac:dyDescent="0.25">
      <c r="A3836" t="s">
        <v>5644</v>
      </c>
      <c r="B3836" t="s">
        <v>3413</v>
      </c>
      <c r="C3836" t="s">
        <v>1121</v>
      </c>
      <c r="D3836" t="s">
        <v>320</v>
      </c>
      <c r="E3836" t="str">
        <f>_xlfn.XLOOKUP(Table1[[#This Row],[Product_ID]],[1]!Table1[Product_ID],[1]!Table1[Product_Name])</f>
        <v>Clothing Product 15</v>
      </c>
      <c r="F3836" t="str">
        <f>_xlfn.XLOOKUP(Table1[[#This Row],[Product_ID]],[1]!Table1[Product_ID],[1]!Table1[Category])</f>
        <v>Clothing</v>
      </c>
      <c r="G3836">
        <f>_xlfn.XLOOKUP(Table1[[#This Row],[Product_ID]],[1]!Table1[Product_ID],[1]!Table1[Unit_Price])</f>
        <v>2943</v>
      </c>
      <c r="H3836">
        <f>_xlfn.XLOOKUP(Table1[[#This Row],[Product_ID]],[1]!Table1[Product_ID],[1]!Table1[Cost])</f>
        <v>1471.5</v>
      </c>
      <c r="I3836">
        <v>1</v>
      </c>
      <c r="J3836">
        <v>10</v>
      </c>
      <c r="K3836">
        <f>Table1[[#This Row],[Quantity]]*Table1[[#This Row],[Unit_Price]]</f>
        <v>2943</v>
      </c>
      <c r="L3836">
        <f>Table1[[#This Row],[Quantity]]*Table1[[#This Row],[Cost]]</f>
        <v>1471.5</v>
      </c>
      <c r="M3836">
        <f>Table1[[#This Row],[Sales]]-Table1[[#This Row],[Total_Cost]]</f>
        <v>1471.5</v>
      </c>
      <c r="N3836" s="1">
        <f>Table1[[#This Row],[Profit]]/Table1[[#This Row],[Sales]]</f>
        <v>0.5</v>
      </c>
      <c r="O3836" t="str">
        <f>TEXT(Table1[[#This Row],[Order_Date]],"mmmm")</f>
        <v>July</v>
      </c>
      <c r="P3836">
        <f>YEAR(Table1[[#This Row],[Order_Date]])</f>
        <v>2025</v>
      </c>
      <c r="Q3836" t="str">
        <f>"Q"&amp;ROUNDUP(MONTH(Table1[[#This Row],[Order_Date]])/3,0)</f>
        <v>Q3</v>
      </c>
    </row>
    <row r="3837" spans="1:17" x14ac:dyDescent="0.25">
      <c r="A3837" t="s">
        <v>5645</v>
      </c>
      <c r="B3837" t="s">
        <v>3278</v>
      </c>
      <c r="C3837" t="s">
        <v>1037</v>
      </c>
      <c r="D3837" t="s">
        <v>331</v>
      </c>
      <c r="E3837" t="str">
        <f>_xlfn.XLOOKUP(Table1[[#This Row],[Product_ID]],[1]!Table1[Product_ID],[1]!Table1[Product_Name])</f>
        <v>Electronics Product 24</v>
      </c>
      <c r="F3837" t="str">
        <f>_xlfn.XLOOKUP(Table1[[#This Row],[Product_ID]],[1]!Table1[Product_ID],[1]!Table1[Category])</f>
        <v>Electronics</v>
      </c>
      <c r="G3837">
        <f>_xlfn.XLOOKUP(Table1[[#This Row],[Product_ID]],[1]!Table1[Product_ID],[1]!Table1[Unit_Price])</f>
        <v>9702</v>
      </c>
      <c r="H3837">
        <f>_xlfn.XLOOKUP(Table1[[#This Row],[Product_ID]],[1]!Table1[Product_ID],[1]!Table1[Cost])</f>
        <v>4851</v>
      </c>
      <c r="I3837">
        <v>1</v>
      </c>
      <c r="J3837">
        <v>15</v>
      </c>
      <c r="K3837">
        <f>Table1[[#This Row],[Quantity]]*Table1[[#This Row],[Unit_Price]]</f>
        <v>9702</v>
      </c>
      <c r="L3837">
        <f>Table1[[#This Row],[Quantity]]*Table1[[#This Row],[Cost]]</f>
        <v>4851</v>
      </c>
      <c r="M3837">
        <f>Table1[[#This Row],[Sales]]-Table1[[#This Row],[Total_Cost]]</f>
        <v>4851</v>
      </c>
      <c r="N3837" s="1">
        <f>Table1[[#This Row],[Profit]]/Table1[[#This Row],[Sales]]</f>
        <v>0.5</v>
      </c>
      <c r="O3837" t="str">
        <f>TEXT(Table1[[#This Row],[Order_Date]],"mmmm")</f>
        <v>April</v>
      </c>
      <c r="P3837">
        <f>YEAR(Table1[[#This Row],[Order_Date]])</f>
        <v>2024</v>
      </c>
      <c r="Q3837" t="str">
        <f>"Q"&amp;ROUNDUP(MONTH(Table1[[#This Row],[Order_Date]])/3,0)</f>
        <v>Q2</v>
      </c>
    </row>
    <row r="3838" spans="1:17" x14ac:dyDescent="0.25">
      <c r="A3838" t="s">
        <v>5646</v>
      </c>
      <c r="B3838" t="s">
        <v>1580</v>
      </c>
      <c r="C3838" t="s">
        <v>2751</v>
      </c>
      <c r="D3838" t="s">
        <v>29</v>
      </c>
      <c r="E3838" t="str">
        <f>_xlfn.XLOOKUP(Table1[[#This Row],[Product_ID]],[1]!Table1[Product_ID],[1]!Table1[Product_Name])</f>
        <v>Beauty Product 18</v>
      </c>
      <c r="F3838" t="str">
        <f>_xlfn.XLOOKUP(Table1[[#This Row],[Product_ID]],[1]!Table1[Product_ID],[1]!Table1[Category])</f>
        <v>Beauty</v>
      </c>
      <c r="G3838">
        <f>_xlfn.XLOOKUP(Table1[[#This Row],[Product_ID]],[1]!Table1[Product_ID],[1]!Table1[Unit_Price])</f>
        <v>3985</v>
      </c>
      <c r="H3838">
        <f>_xlfn.XLOOKUP(Table1[[#This Row],[Product_ID]],[1]!Table1[Product_ID],[1]!Table1[Cost])</f>
        <v>2789.5</v>
      </c>
      <c r="I3838">
        <v>3</v>
      </c>
      <c r="J3838">
        <v>15</v>
      </c>
      <c r="K3838">
        <f>Table1[[#This Row],[Quantity]]*Table1[[#This Row],[Unit_Price]]</f>
        <v>11955</v>
      </c>
      <c r="L3838">
        <f>Table1[[#This Row],[Quantity]]*Table1[[#This Row],[Cost]]</f>
        <v>8368.5</v>
      </c>
      <c r="M3838">
        <f>Table1[[#This Row],[Sales]]-Table1[[#This Row],[Total_Cost]]</f>
        <v>3586.5</v>
      </c>
      <c r="N3838" s="1">
        <f>Table1[[#This Row],[Profit]]/Table1[[#This Row],[Sales]]</f>
        <v>0.3</v>
      </c>
      <c r="O3838" t="str">
        <f>TEXT(Table1[[#This Row],[Order_Date]],"mmmm")</f>
        <v>November</v>
      </c>
      <c r="P3838">
        <f>YEAR(Table1[[#This Row],[Order_Date]])</f>
        <v>2025</v>
      </c>
      <c r="Q3838" t="str">
        <f>"Q"&amp;ROUNDUP(MONTH(Table1[[#This Row],[Order_Date]])/3,0)</f>
        <v>Q4</v>
      </c>
    </row>
    <row r="3839" spans="1:17" x14ac:dyDescent="0.25">
      <c r="A3839" t="s">
        <v>5647</v>
      </c>
      <c r="B3839" t="s">
        <v>399</v>
      </c>
      <c r="C3839" t="s">
        <v>36</v>
      </c>
      <c r="D3839" t="s">
        <v>570</v>
      </c>
      <c r="E3839" t="str">
        <f>_xlfn.XLOOKUP(Table1[[#This Row],[Product_ID]],[1]!Table1[Product_ID],[1]!Table1[Product_Name])</f>
        <v>Electronics Product 87</v>
      </c>
      <c r="F3839" t="str">
        <f>_xlfn.XLOOKUP(Table1[[#This Row],[Product_ID]],[1]!Table1[Product_ID],[1]!Table1[Category])</f>
        <v>Electronics</v>
      </c>
      <c r="G3839">
        <f>_xlfn.XLOOKUP(Table1[[#This Row],[Product_ID]],[1]!Table1[Product_ID],[1]!Table1[Unit_Price])</f>
        <v>25216</v>
      </c>
      <c r="H3839">
        <f>_xlfn.XLOOKUP(Table1[[#This Row],[Product_ID]],[1]!Table1[Product_ID],[1]!Table1[Cost])</f>
        <v>17651.2</v>
      </c>
      <c r="I3839">
        <v>4</v>
      </c>
      <c r="J3839">
        <v>0</v>
      </c>
      <c r="K3839">
        <f>Table1[[#This Row],[Quantity]]*Table1[[#This Row],[Unit_Price]]</f>
        <v>100864</v>
      </c>
      <c r="L3839">
        <f>Table1[[#This Row],[Quantity]]*Table1[[#This Row],[Cost]]</f>
        <v>70604.800000000003</v>
      </c>
      <c r="M3839">
        <f>Table1[[#This Row],[Sales]]-Table1[[#This Row],[Total_Cost]]</f>
        <v>30259.199999999997</v>
      </c>
      <c r="N3839" s="1">
        <f>Table1[[#This Row],[Profit]]/Table1[[#This Row],[Sales]]</f>
        <v>0.3</v>
      </c>
      <c r="O3839" t="str">
        <f>TEXT(Table1[[#This Row],[Order_Date]],"mmmm")</f>
        <v>January</v>
      </c>
      <c r="P3839">
        <f>YEAR(Table1[[#This Row],[Order_Date]])</f>
        <v>2024</v>
      </c>
      <c r="Q3839" t="str">
        <f>"Q"&amp;ROUNDUP(MONTH(Table1[[#This Row],[Order_Date]])/3,0)</f>
        <v>Q1</v>
      </c>
    </row>
    <row r="3840" spans="1:17" x14ac:dyDescent="0.25">
      <c r="A3840" t="s">
        <v>5648</v>
      </c>
      <c r="B3840" t="s">
        <v>1617</v>
      </c>
      <c r="C3840" t="s">
        <v>1453</v>
      </c>
      <c r="D3840" t="s">
        <v>567</v>
      </c>
      <c r="E3840" t="str">
        <f>_xlfn.XLOOKUP(Table1[[#This Row],[Product_ID]],[1]!Table1[Product_ID],[1]!Table1[Product_Name])</f>
        <v>Beauty Product 52</v>
      </c>
      <c r="F3840" t="str">
        <f>_xlfn.XLOOKUP(Table1[[#This Row],[Product_ID]],[1]!Table1[Product_ID],[1]!Table1[Category])</f>
        <v>Beauty</v>
      </c>
      <c r="G3840">
        <f>_xlfn.XLOOKUP(Table1[[#This Row],[Product_ID]],[1]!Table1[Product_ID],[1]!Table1[Unit_Price])</f>
        <v>192</v>
      </c>
      <c r="H3840">
        <f>_xlfn.XLOOKUP(Table1[[#This Row],[Product_ID]],[1]!Table1[Product_ID],[1]!Table1[Cost])</f>
        <v>96</v>
      </c>
      <c r="I3840">
        <v>4</v>
      </c>
      <c r="J3840">
        <v>20</v>
      </c>
      <c r="K3840">
        <f>Table1[[#This Row],[Quantity]]*Table1[[#This Row],[Unit_Price]]</f>
        <v>768</v>
      </c>
      <c r="L3840">
        <f>Table1[[#This Row],[Quantity]]*Table1[[#This Row],[Cost]]</f>
        <v>384</v>
      </c>
      <c r="M3840">
        <f>Table1[[#This Row],[Sales]]-Table1[[#This Row],[Total_Cost]]</f>
        <v>384</v>
      </c>
      <c r="N3840" s="1">
        <f>Table1[[#This Row],[Profit]]/Table1[[#This Row],[Sales]]</f>
        <v>0.5</v>
      </c>
      <c r="O3840" t="str">
        <f>TEXT(Table1[[#This Row],[Order_Date]],"mmmm")</f>
        <v>September</v>
      </c>
      <c r="P3840">
        <f>YEAR(Table1[[#This Row],[Order_Date]])</f>
        <v>2025</v>
      </c>
      <c r="Q3840" t="str">
        <f>"Q"&amp;ROUNDUP(MONTH(Table1[[#This Row],[Order_Date]])/3,0)</f>
        <v>Q3</v>
      </c>
    </row>
    <row r="3841" spans="1:17" x14ac:dyDescent="0.25">
      <c r="A3841" t="s">
        <v>5649</v>
      </c>
      <c r="B3841" t="s">
        <v>4734</v>
      </c>
      <c r="C3841" t="s">
        <v>1223</v>
      </c>
      <c r="D3841" t="s">
        <v>444</v>
      </c>
      <c r="E3841" t="str">
        <f>_xlfn.XLOOKUP(Table1[[#This Row],[Product_ID]],[1]!Table1[Product_ID],[1]!Table1[Product_Name])</f>
        <v>Sports Product 14</v>
      </c>
      <c r="F3841" t="str">
        <f>_xlfn.XLOOKUP(Table1[[#This Row],[Product_ID]],[1]!Table1[Product_ID],[1]!Table1[Category])</f>
        <v>Sports</v>
      </c>
      <c r="G3841">
        <f>_xlfn.XLOOKUP(Table1[[#This Row],[Product_ID]],[1]!Table1[Product_ID],[1]!Table1[Unit_Price])</f>
        <v>9565</v>
      </c>
      <c r="H3841">
        <f>_xlfn.XLOOKUP(Table1[[#This Row],[Product_ID]],[1]!Table1[Product_ID],[1]!Table1[Cost])</f>
        <v>6695.5</v>
      </c>
      <c r="I3841">
        <v>1</v>
      </c>
      <c r="J3841">
        <v>10</v>
      </c>
      <c r="K3841">
        <f>Table1[[#This Row],[Quantity]]*Table1[[#This Row],[Unit_Price]]</f>
        <v>9565</v>
      </c>
      <c r="L3841">
        <f>Table1[[#This Row],[Quantity]]*Table1[[#This Row],[Cost]]</f>
        <v>6695.5</v>
      </c>
      <c r="M3841">
        <f>Table1[[#This Row],[Sales]]-Table1[[#This Row],[Total_Cost]]</f>
        <v>2869.5</v>
      </c>
      <c r="N3841" s="1">
        <f>Table1[[#This Row],[Profit]]/Table1[[#This Row],[Sales]]</f>
        <v>0.3</v>
      </c>
      <c r="O3841" t="str">
        <f>TEXT(Table1[[#This Row],[Order_Date]],"mmmm")</f>
        <v>May</v>
      </c>
      <c r="P3841">
        <f>YEAR(Table1[[#This Row],[Order_Date]])</f>
        <v>2025</v>
      </c>
      <c r="Q3841" t="str">
        <f>"Q"&amp;ROUNDUP(MONTH(Table1[[#This Row],[Order_Date]])/3,0)</f>
        <v>Q2</v>
      </c>
    </row>
    <row r="3842" spans="1:17" x14ac:dyDescent="0.25">
      <c r="A3842" t="s">
        <v>5650</v>
      </c>
      <c r="B3842" t="s">
        <v>329</v>
      </c>
      <c r="C3842" t="s">
        <v>1693</v>
      </c>
      <c r="D3842" t="s">
        <v>67</v>
      </c>
      <c r="E3842" t="str">
        <f>_xlfn.XLOOKUP(Table1[[#This Row],[Product_ID]],[1]!Table1[Product_ID],[1]!Table1[Product_Name])</f>
        <v>Home &amp; Kitchen Product 12</v>
      </c>
      <c r="F3842" t="str">
        <f>_xlfn.XLOOKUP(Table1[[#This Row],[Product_ID]],[1]!Table1[Product_ID],[1]!Table1[Category])</f>
        <v>Home &amp; Kitchen</v>
      </c>
      <c r="G3842">
        <f>_xlfn.XLOOKUP(Table1[[#This Row],[Product_ID]],[1]!Table1[Product_ID],[1]!Table1[Unit_Price])</f>
        <v>1513</v>
      </c>
      <c r="H3842">
        <f>_xlfn.XLOOKUP(Table1[[#This Row],[Product_ID]],[1]!Table1[Product_ID],[1]!Table1[Cost])</f>
        <v>907.8</v>
      </c>
      <c r="I3842">
        <v>3</v>
      </c>
      <c r="J3842">
        <v>0</v>
      </c>
      <c r="K3842">
        <f>Table1[[#This Row],[Quantity]]*Table1[[#This Row],[Unit_Price]]</f>
        <v>4539</v>
      </c>
      <c r="L3842">
        <f>Table1[[#This Row],[Quantity]]*Table1[[#This Row],[Cost]]</f>
        <v>2723.3999999999996</v>
      </c>
      <c r="M3842">
        <f>Table1[[#This Row],[Sales]]-Table1[[#This Row],[Total_Cost]]</f>
        <v>1815.6000000000004</v>
      </c>
      <c r="N3842" s="1">
        <f>Table1[[#This Row],[Profit]]/Table1[[#This Row],[Sales]]</f>
        <v>0.40000000000000008</v>
      </c>
      <c r="O3842" t="str">
        <f>TEXT(Table1[[#This Row],[Order_Date]],"mmmm")</f>
        <v>March</v>
      </c>
      <c r="P3842">
        <f>YEAR(Table1[[#This Row],[Order_Date]])</f>
        <v>2024</v>
      </c>
      <c r="Q3842" t="str">
        <f>"Q"&amp;ROUNDUP(MONTH(Table1[[#This Row],[Order_Date]])/3,0)</f>
        <v>Q1</v>
      </c>
    </row>
    <row r="3843" spans="1:17" x14ac:dyDescent="0.25">
      <c r="A3843" t="s">
        <v>5651</v>
      </c>
      <c r="B3843" t="s">
        <v>1738</v>
      </c>
      <c r="C3843" t="s">
        <v>1018</v>
      </c>
      <c r="D3843" t="s">
        <v>175</v>
      </c>
      <c r="E3843" t="str">
        <f>_xlfn.XLOOKUP(Table1[[#This Row],[Product_ID]],[1]!Table1[Product_ID],[1]!Table1[Product_Name])</f>
        <v>Clothing Product 49</v>
      </c>
      <c r="F3843" t="str">
        <f>_xlfn.XLOOKUP(Table1[[#This Row],[Product_ID]],[1]!Table1[Product_ID],[1]!Table1[Category])</f>
        <v>Clothing</v>
      </c>
      <c r="G3843">
        <f>_xlfn.XLOOKUP(Table1[[#This Row],[Product_ID]],[1]!Table1[Product_ID],[1]!Table1[Unit_Price])</f>
        <v>4071</v>
      </c>
      <c r="H3843">
        <f>_xlfn.XLOOKUP(Table1[[#This Row],[Product_ID]],[1]!Table1[Product_ID],[1]!Table1[Cost])</f>
        <v>2442.6</v>
      </c>
      <c r="I3843">
        <v>2</v>
      </c>
      <c r="J3843">
        <v>10</v>
      </c>
      <c r="K3843">
        <f>Table1[[#This Row],[Quantity]]*Table1[[#This Row],[Unit_Price]]</f>
        <v>8142</v>
      </c>
      <c r="L3843">
        <f>Table1[[#This Row],[Quantity]]*Table1[[#This Row],[Cost]]</f>
        <v>4885.2</v>
      </c>
      <c r="M3843">
        <f>Table1[[#This Row],[Sales]]-Table1[[#This Row],[Total_Cost]]</f>
        <v>3256.8</v>
      </c>
      <c r="N3843" s="1">
        <f>Table1[[#This Row],[Profit]]/Table1[[#This Row],[Sales]]</f>
        <v>0.4</v>
      </c>
      <c r="O3843" t="str">
        <f>TEXT(Table1[[#This Row],[Order_Date]],"mmmm")</f>
        <v>January</v>
      </c>
      <c r="P3843">
        <f>YEAR(Table1[[#This Row],[Order_Date]])</f>
        <v>2025</v>
      </c>
      <c r="Q3843" t="str">
        <f>"Q"&amp;ROUNDUP(MONTH(Table1[[#This Row],[Order_Date]])/3,0)</f>
        <v>Q1</v>
      </c>
    </row>
    <row r="3844" spans="1:17" x14ac:dyDescent="0.25">
      <c r="A3844" t="s">
        <v>5652</v>
      </c>
      <c r="B3844" t="s">
        <v>1093</v>
      </c>
      <c r="C3844" t="s">
        <v>3773</v>
      </c>
      <c r="D3844" t="s">
        <v>373</v>
      </c>
      <c r="E3844" t="str">
        <f>_xlfn.XLOOKUP(Table1[[#This Row],[Product_ID]],[1]!Table1[Product_ID],[1]!Table1[Product_Name])</f>
        <v>Sports Product 26</v>
      </c>
      <c r="F3844" t="str">
        <f>_xlfn.XLOOKUP(Table1[[#This Row],[Product_ID]],[1]!Table1[Product_ID],[1]!Table1[Category])</f>
        <v>Sports</v>
      </c>
      <c r="G3844">
        <f>_xlfn.XLOOKUP(Table1[[#This Row],[Product_ID]],[1]!Table1[Product_ID],[1]!Table1[Unit_Price])</f>
        <v>4882</v>
      </c>
      <c r="H3844">
        <f>_xlfn.XLOOKUP(Table1[[#This Row],[Product_ID]],[1]!Table1[Product_ID],[1]!Table1[Cost])</f>
        <v>2929.2</v>
      </c>
      <c r="I3844">
        <v>1</v>
      </c>
      <c r="J3844">
        <v>5</v>
      </c>
      <c r="K3844">
        <f>Table1[[#This Row],[Quantity]]*Table1[[#This Row],[Unit_Price]]</f>
        <v>4882</v>
      </c>
      <c r="L3844">
        <f>Table1[[#This Row],[Quantity]]*Table1[[#This Row],[Cost]]</f>
        <v>2929.2</v>
      </c>
      <c r="M3844">
        <f>Table1[[#This Row],[Sales]]-Table1[[#This Row],[Total_Cost]]</f>
        <v>1952.8000000000002</v>
      </c>
      <c r="N3844" s="1">
        <f>Table1[[#This Row],[Profit]]/Table1[[#This Row],[Sales]]</f>
        <v>0.4</v>
      </c>
      <c r="O3844" t="str">
        <f>TEXT(Table1[[#This Row],[Order_Date]],"mmmm")</f>
        <v>September</v>
      </c>
      <c r="P3844">
        <f>YEAR(Table1[[#This Row],[Order_Date]])</f>
        <v>2024</v>
      </c>
      <c r="Q3844" t="str">
        <f>"Q"&amp;ROUNDUP(MONTH(Table1[[#This Row],[Order_Date]])/3,0)</f>
        <v>Q3</v>
      </c>
    </row>
    <row r="3845" spans="1:17" x14ac:dyDescent="0.25">
      <c r="A3845" t="s">
        <v>5653</v>
      </c>
      <c r="B3845" t="s">
        <v>1147</v>
      </c>
      <c r="C3845" t="s">
        <v>934</v>
      </c>
      <c r="D3845" t="s">
        <v>461</v>
      </c>
      <c r="E3845" t="str">
        <f>_xlfn.XLOOKUP(Table1[[#This Row],[Product_ID]],[1]!Table1[Product_ID],[1]!Table1[Product_Name])</f>
        <v>Beauty Product 13</v>
      </c>
      <c r="F3845" t="str">
        <f>_xlfn.XLOOKUP(Table1[[#This Row],[Product_ID]],[1]!Table1[Product_ID],[1]!Table1[Category])</f>
        <v>Beauty</v>
      </c>
      <c r="G3845">
        <f>_xlfn.XLOOKUP(Table1[[#This Row],[Product_ID]],[1]!Table1[Product_ID],[1]!Table1[Unit_Price])</f>
        <v>639</v>
      </c>
      <c r="H3845">
        <f>_xlfn.XLOOKUP(Table1[[#This Row],[Product_ID]],[1]!Table1[Product_ID],[1]!Table1[Cost])</f>
        <v>319.5</v>
      </c>
      <c r="I3845">
        <v>3</v>
      </c>
      <c r="J3845">
        <v>15</v>
      </c>
      <c r="K3845">
        <f>Table1[[#This Row],[Quantity]]*Table1[[#This Row],[Unit_Price]]</f>
        <v>1917</v>
      </c>
      <c r="L3845">
        <f>Table1[[#This Row],[Quantity]]*Table1[[#This Row],[Cost]]</f>
        <v>958.5</v>
      </c>
      <c r="M3845">
        <f>Table1[[#This Row],[Sales]]-Table1[[#This Row],[Total_Cost]]</f>
        <v>958.5</v>
      </c>
      <c r="N3845" s="1">
        <f>Table1[[#This Row],[Profit]]/Table1[[#This Row],[Sales]]</f>
        <v>0.5</v>
      </c>
      <c r="O3845" t="str">
        <f>TEXT(Table1[[#This Row],[Order_Date]],"mmmm")</f>
        <v>October</v>
      </c>
      <c r="P3845">
        <f>YEAR(Table1[[#This Row],[Order_Date]])</f>
        <v>2024</v>
      </c>
      <c r="Q3845" t="str">
        <f>"Q"&amp;ROUNDUP(MONTH(Table1[[#This Row],[Order_Date]])/3,0)</f>
        <v>Q4</v>
      </c>
    </row>
    <row r="3846" spans="1:17" x14ac:dyDescent="0.25">
      <c r="A3846" t="s">
        <v>5654</v>
      </c>
      <c r="B3846" t="s">
        <v>1727</v>
      </c>
      <c r="C3846" t="s">
        <v>2086</v>
      </c>
      <c r="D3846" t="s">
        <v>237</v>
      </c>
      <c r="E3846" t="str">
        <f>_xlfn.XLOOKUP(Table1[[#This Row],[Product_ID]],[1]!Table1[Product_ID],[1]!Table1[Product_Name])</f>
        <v>Sports Product 61</v>
      </c>
      <c r="F3846" t="str">
        <f>_xlfn.XLOOKUP(Table1[[#This Row],[Product_ID]],[1]!Table1[Product_ID],[1]!Table1[Category])</f>
        <v>Sports</v>
      </c>
      <c r="G3846">
        <f>_xlfn.XLOOKUP(Table1[[#This Row],[Product_ID]],[1]!Table1[Product_ID],[1]!Table1[Unit_Price])</f>
        <v>7170</v>
      </c>
      <c r="H3846">
        <f>_xlfn.XLOOKUP(Table1[[#This Row],[Product_ID]],[1]!Table1[Product_ID],[1]!Table1[Cost])</f>
        <v>3585</v>
      </c>
      <c r="I3846">
        <v>5</v>
      </c>
      <c r="J3846">
        <v>15</v>
      </c>
      <c r="K3846">
        <f>Table1[[#This Row],[Quantity]]*Table1[[#This Row],[Unit_Price]]</f>
        <v>35850</v>
      </c>
      <c r="L3846">
        <f>Table1[[#This Row],[Quantity]]*Table1[[#This Row],[Cost]]</f>
        <v>17925</v>
      </c>
      <c r="M3846">
        <f>Table1[[#This Row],[Sales]]-Table1[[#This Row],[Total_Cost]]</f>
        <v>17925</v>
      </c>
      <c r="N3846" s="1">
        <f>Table1[[#This Row],[Profit]]/Table1[[#This Row],[Sales]]</f>
        <v>0.5</v>
      </c>
      <c r="O3846" t="str">
        <f>TEXT(Table1[[#This Row],[Order_Date]],"mmmm")</f>
        <v>March</v>
      </c>
      <c r="P3846">
        <f>YEAR(Table1[[#This Row],[Order_Date]])</f>
        <v>2025</v>
      </c>
      <c r="Q3846" t="str">
        <f>"Q"&amp;ROUNDUP(MONTH(Table1[[#This Row],[Order_Date]])/3,0)</f>
        <v>Q1</v>
      </c>
    </row>
    <row r="3847" spans="1:17" x14ac:dyDescent="0.25">
      <c r="A3847" t="s">
        <v>5655</v>
      </c>
      <c r="B3847" t="s">
        <v>2401</v>
      </c>
      <c r="C3847" t="s">
        <v>827</v>
      </c>
      <c r="D3847" t="s">
        <v>288</v>
      </c>
      <c r="E3847" t="str">
        <f>_xlfn.XLOOKUP(Table1[[#This Row],[Product_ID]],[1]!Table1[Product_ID],[1]!Table1[Product_Name])</f>
        <v>Clothing Product 81</v>
      </c>
      <c r="F3847" t="str">
        <f>_xlfn.XLOOKUP(Table1[[#This Row],[Product_ID]],[1]!Table1[Product_ID],[1]!Table1[Category])</f>
        <v>Clothing</v>
      </c>
      <c r="G3847">
        <f>_xlfn.XLOOKUP(Table1[[#This Row],[Product_ID]],[1]!Table1[Product_ID],[1]!Table1[Unit_Price])</f>
        <v>4046</v>
      </c>
      <c r="H3847">
        <f>_xlfn.XLOOKUP(Table1[[#This Row],[Product_ID]],[1]!Table1[Product_ID],[1]!Table1[Cost])</f>
        <v>2427.6</v>
      </c>
      <c r="I3847">
        <v>5</v>
      </c>
      <c r="J3847">
        <v>10</v>
      </c>
      <c r="K3847">
        <f>Table1[[#This Row],[Quantity]]*Table1[[#This Row],[Unit_Price]]</f>
        <v>20230</v>
      </c>
      <c r="L3847">
        <f>Table1[[#This Row],[Quantity]]*Table1[[#This Row],[Cost]]</f>
        <v>12138</v>
      </c>
      <c r="M3847">
        <f>Table1[[#This Row],[Sales]]-Table1[[#This Row],[Total_Cost]]</f>
        <v>8092</v>
      </c>
      <c r="N3847" s="1">
        <f>Table1[[#This Row],[Profit]]/Table1[[#This Row],[Sales]]</f>
        <v>0.4</v>
      </c>
      <c r="O3847" t="str">
        <f>TEXT(Table1[[#This Row],[Order_Date]],"mmmm")</f>
        <v>July</v>
      </c>
      <c r="P3847">
        <f>YEAR(Table1[[#This Row],[Order_Date]])</f>
        <v>2025</v>
      </c>
      <c r="Q3847" t="str">
        <f>"Q"&amp;ROUNDUP(MONTH(Table1[[#This Row],[Order_Date]])/3,0)</f>
        <v>Q3</v>
      </c>
    </row>
    <row r="3848" spans="1:17" x14ac:dyDescent="0.25">
      <c r="A3848" t="s">
        <v>5656</v>
      </c>
      <c r="B3848" t="s">
        <v>2035</v>
      </c>
      <c r="C3848" t="s">
        <v>1520</v>
      </c>
      <c r="D3848" t="s">
        <v>812</v>
      </c>
      <c r="E3848" t="str">
        <f>_xlfn.XLOOKUP(Table1[[#This Row],[Product_ID]],[1]!Table1[Product_ID],[1]!Table1[Product_Name])</f>
        <v>Beauty Product 5</v>
      </c>
      <c r="F3848" t="str">
        <f>_xlfn.XLOOKUP(Table1[[#This Row],[Product_ID]],[1]!Table1[Product_ID],[1]!Table1[Category])</f>
        <v>Beauty</v>
      </c>
      <c r="G3848">
        <f>_xlfn.XLOOKUP(Table1[[#This Row],[Product_ID]],[1]!Table1[Product_ID],[1]!Table1[Unit_Price])</f>
        <v>3939</v>
      </c>
      <c r="H3848">
        <f>_xlfn.XLOOKUP(Table1[[#This Row],[Product_ID]],[1]!Table1[Product_ID],[1]!Table1[Cost])</f>
        <v>2757.3</v>
      </c>
      <c r="I3848">
        <v>3</v>
      </c>
      <c r="J3848">
        <v>0</v>
      </c>
      <c r="K3848">
        <f>Table1[[#This Row],[Quantity]]*Table1[[#This Row],[Unit_Price]]</f>
        <v>11817</v>
      </c>
      <c r="L3848">
        <f>Table1[[#This Row],[Quantity]]*Table1[[#This Row],[Cost]]</f>
        <v>8271.9000000000015</v>
      </c>
      <c r="M3848">
        <f>Table1[[#This Row],[Sales]]-Table1[[#This Row],[Total_Cost]]</f>
        <v>3545.0999999999985</v>
      </c>
      <c r="N3848" s="1">
        <f>Table1[[#This Row],[Profit]]/Table1[[#This Row],[Sales]]</f>
        <v>0.29999999999999988</v>
      </c>
      <c r="O3848" t="str">
        <f>TEXT(Table1[[#This Row],[Order_Date]],"mmmm")</f>
        <v>December</v>
      </c>
      <c r="P3848">
        <f>YEAR(Table1[[#This Row],[Order_Date]])</f>
        <v>2025</v>
      </c>
      <c r="Q3848" t="str">
        <f>"Q"&amp;ROUNDUP(MONTH(Table1[[#This Row],[Order_Date]])/3,0)</f>
        <v>Q4</v>
      </c>
    </row>
    <row r="3849" spans="1:17" x14ac:dyDescent="0.25">
      <c r="A3849" t="s">
        <v>5657</v>
      </c>
      <c r="B3849" t="s">
        <v>1380</v>
      </c>
      <c r="C3849" t="s">
        <v>2551</v>
      </c>
      <c r="D3849" t="s">
        <v>331</v>
      </c>
      <c r="E3849" t="str">
        <f>_xlfn.XLOOKUP(Table1[[#This Row],[Product_ID]],[1]!Table1[Product_ID],[1]!Table1[Product_Name])</f>
        <v>Electronics Product 24</v>
      </c>
      <c r="F3849" t="str">
        <f>_xlfn.XLOOKUP(Table1[[#This Row],[Product_ID]],[1]!Table1[Product_ID],[1]!Table1[Category])</f>
        <v>Electronics</v>
      </c>
      <c r="G3849">
        <f>_xlfn.XLOOKUP(Table1[[#This Row],[Product_ID]],[1]!Table1[Product_ID],[1]!Table1[Unit_Price])</f>
        <v>9702</v>
      </c>
      <c r="H3849">
        <f>_xlfn.XLOOKUP(Table1[[#This Row],[Product_ID]],[1]!Table1[Product_ID],[1]!Table1[Cost])</f>
        <v>4851</v>
      </c>
      <c r="I3849">
        <v>5</v>
      </c>
      <c r="J3849">
        <v>20</v>
      </c>
      <c r="K3849">
        <f>Table1[[#This Row],[Quantity]]*Table1[[#This Row],[Unit_Price]]</f>
        <v>48510</v>
      </c>
      <c r="L3849">
        <f>Table1[[#This Row],[Quantity]]*Table1[[#This Row],[Cost]]</f>
        <v>24255</v>
      </c>
      <c r="M3849">
        <f>Table1[[#This Row],[Sales]]-Table1[[#This Row],[Total_Cost]]</f>
        <v>24255</v>
      </c>
      <c r="N3849" s="1">
        <f>Table1[[#This Row],[Profit]]/Table1[[#This Row],[Sales]]</f>
        <v>0.5</v>
      </c>
      <c r="O3849" t="str">
        <f>TEXT(Table1[[#This Row],[Order_Date]],"mmmm")</f>
        <v>January</v>
      </c>
      <c r="P3849">
        <f>YEAR(Table1[[#This Row],[Order_Date]])</f>
        <v>2024</v>
      </c>
      <c r="Q3849" t="str">
        <f>"Q"&amp;ROUNDUP(MONTH(Table1[[#This Row],[Order_Date]])/3,0)</f>
        <v>Q1</v>
      </c>
    </row>
    <row r="3850" spans="1:17" x14ac:dyDescent="0.25">
      <c r="A3850" t="s">
        <v>5658</v>
      </c>
      <c r="B3850" t="s">
        <v>523</v>
      </c>
      <c r="C3850" t="s">
        <v>973</v>
      </c>
      <c r="D3850" t="s">
        <v>444</v>
      </c>
      <c r="E3850" t="str">
        <f>_xlfn.XLOOKUP(Table1[[#This Row],[Product_ID]],[1]!Table1[Product_ID],[1]!Table1[Product_Name])</f>
        <v>Sports Product 14</v>
      </c>
      <c r="F3850" t="str">
        <f>_xlfn.XLOOKUP(Table1[[#This Row],[Product_ID]],[1]!Table1[Product_ID],[1]!Table1[Category])</f>
        <v>Sports</v>
      </c>
      <c r="G3850">
        <f>_xlfn.XLOOKUP(Table1[[#This Row],[Product_ID]],[1]!Table1[Product_ID],[1]!Table1[Unit_Price])</f>
        <v>9565</v>
      </c>
      <c r="H3850">
        <f>_xlfn.XLOOKUP(Table1[[#This Row],[Product_ID]],[1]!Table1[Product_ID],[1]!Table1[Cost])</f>
        <v>6695.5</v>
      </c>
      <c r="I3850">
        <v>4</v>
      </c>
      <c r="J3850">
        <v>20</v>
      </c>
      <c r="K3850">
        <f>Table1[[#This Row],[Quantity]]*Table1[[#This Row],[Unit_Price]]</f>
        <v>38260</v>
      </c>
      <c r="L3850">
        <f>Table1[[#This Row],[Quantity]]*Table1[[#This Row],[Cost]]</f>
        <v>26782</v>
      </c>
      <c r="M3850">
        <f>Table1[[#This Row],[Sales]]-Table1[[#This Row],[Total_Cost]]</f>
        <v>11478</v>
      </c>
      <c r="N3850" s="1">
        <f>Table1[[#This Row],[Profit]]/Table1[[#This Row],[Sales]]</f>
        <v>0.3</v>
      </c>
      <c r="O3850" t="str">
        <f>TEXT(Table1[[#This Row],[Order_Date]],"mmmm")</f>
        <v>December</v>
      </c>
      <c r="P3850">
        <f>YEAR(Table1[[#This Row],[Order_Date]])</f>
        <v>2024</v>
      </c>
      <c r="Q3850" t="str">
        <f>"Q"&amp;ROUNDUP(MONTH(Table1[[#This Row],[Order_Date]])/3,0)</f>
        <v>Q4</v>
      </c>
    </row>
    <row r="3851" spans="1:17" x14ac:dyDescent="0.25">
      <c r="A3851" t="s">
        <v>5659</v>
      </c>
      <c r="B3851" t="s">
        <v>3587</v>
      </c>
      <c r="C3851" t="s">
        <v>2423</v>
      </c>
      <c r="D3851" t="s">
        <v>304</v>
      </c>
      <c r="E3851" t="str">
        <f>_xlfn.XLOOKUP(Table1[[#This Row],[Product_ID]],[1]!Table1[Product_ID],[1]!Table1[Product_Name])</f>
        <v>Sports Product 67</v>
      </c>
      <c r="F3851" t="str">
        <f>_xlfn.XLOOKUP(Table1[[#This Row],[Product_ID]],[1]!Table1[Product_ID],[1]!Table1[Category])</f>
        <v>Sports</v>
      </c>
      <c r="G3851">
        <f>_xlfn.XLOOKUP(Table1[[#This Row],[Product_ID]],[1]!Table1[Product_ID],[1]!Table1[Unit_Price])</f>
        <v>1463</v>
      </c>
      <c r="H3851">
        <f>_xlfn.XLOOKUP(Table1[[#This Row],[Product_ID]],[1]!Table1[Product_ID],[1]!Table1[Cost])</f>
        <v>731.5</v>
      </c>
      <c r="I3851">
        <v>2</v>
      </c>
      <c r="J3851">
        <v>0</v>
      </c>
      <c r="K3851">
        <f>Table1[[#This Row],[Quantity]]*Table1[[#This Row],[Unit_Price]]</f>
        <v>2926</v>
      </c>
      <c r="L3851">
        <f>Table1[[#This Row],[Quantity]]*Table1[[#This Row],[Cost]]</f>
        <v>1463</v>
      </c>
      <c r="M3851">
        <f>Table1[[#This Row],[Sales]]-Table1[[#This Row],[Total_Cost]]</f>
        <v>1463</v>
      </c>
      <c r="N3851" s="1">
        <f>Table1[[#This Row],[Profit]]/Table1[[#This Row],[Sales]]</f>
        <v>0.5</v>
      </c>
      <c r="O3851" t="str">
        <f>TEXT(Table1[[#This Row],[Order_Date]],"mmmm")</f>
        <v>October</v>
      </c>
      <c r="P3851">
        <f>YEAR(Table1[[#This Row],[Order_Date]])</f>
        <v>2024</v>
      </c>
      <c r="Q3851" t="str">
        <f>"Q"&amp;ROUNDUP(MONTH(Table1[[#This Row],[Order_Date]])/3,0)</f>
        <v>Q4</v>
      </c>
    </row>
    <row r="3852" spans="1:17" x14ac:dyDescent="0.25">
      <c r="A3852" t="s">
        <v>5660</v>
      </c>
      <c r="B3852" t="s">
        <v>796</v>
      </c>
      <c r="C3852" t="s">
        <v>2233</v>
      </c>
      <c r="D3852" t="s">
        <v>175</v>
      </c>
      <c r="E3852" t="str">
        <f>_xlfn.XLOOKUP(Table1[[#This Row],[Product_ID]],[1]!Table1[Product_ID],[1]!Table1[Product_Name])</f>
        <v>Clothing Product 49</v>
      </c>
      <c r="F3852" t="str">
        <f>_xlfn.XLOOKUP(Table1[[#This Row],[Product_ID]],[1]!Table1[Product_ID],[1]!Table1[Category])</f>
        <v>Clothing</v>
      </c>
      <c r="G3852">
        <f>_xlfn.XLOOKUP(Table1[[#This Row],[Product_ID]],[1]!Table1[Product_ID],[1]!Table1[Unit_Price])</f>
        <v>4071</v>
      </c>
      <c r="H3852">
        <f>_xlfn.XLOOKUP(Table1[[#This Row],[Product_ID]],[1]!Table1[Product_ID],[1]!Table1[Cost])</f>
        <v>2442.6</v>
      </c>
      <c r="I3852">
        <v>5</v>
      </c>
      <c r="J3852">
        <v>0</v>
      </c>
      <c r="K3852">
        <f>Table1[[#This Row],[Quantity]]*Table1[[#This Row],[Unit_Price]]</f>
        <v>20355</v>
      </c>
      <c r="L3852">
        <f>Table1[[#This Row],[Quantity]]*Table1[[#This Row],[Cost]]</f>
        <v>12213</v>
      </c>
      <c r="M3852">
        <f>Table1[[#This Row],[Sales]]-Table1[[#This Row],[Total_Cost]]</f>
        <v>8142</v>
      </c>
      <c r="N3852" s="1">
        <f>Table1[[#This Row],[Profit]]/Table1[[#This Row],[Sales]]</f>
        <v>0.4</v>
      </c>
      <c r="O3852" t="str">
        <f>TEXT(Table1[[#This Row],[Order_Date]],"mmmm")</f>
        <v>May</v>
      </c>
      <c r="P3852">
        <f>YEAR(Table1[[#This Row],[Order_Date]])</f>
        <v>2024</v>
      </c>
      <c r="Q3852" t="str">
        <f>"Q"&amp;ROUNDUP(MONTH(Table1[[#This Row],[Order_Date]])/3,0)</f>
        <v>Q2</v>
      </c>
    </row>
    <row r="3853" spans="1:17" x14ac:dyDescent="0.25">
      <c r="A3853" t="s">
        <v>5661</v>
      </c>
      <c r="B3853" t="s">
        <v>2799</v>
      </c>
      <c r="C3853" t="s">
        <v>1644</v>
      </c>
      <c r="D3853" t="s">
        <v>9</v>
      </c>
      <c r="E3853" t="str">
        <f>_xlfn.XLOOKUP(Table1[[#This Row],[Product_ID]],[1]!Table1[Product_ID],[1]!Table1[Product_Name])</f>
        <v>Home &amp; Kitchen Product 10</v>
      </c>
      <c r="F3853" t="str">
        <f>_xlfn.XLOOKUP(Table1[[#This Row],[Product_ID]],[1]!Table1[Product_ID],[1]!Table1[Category])</f>
        <v>Home &amp; Kitchen</v>
      </c>
      <c r="G3853">
        <f>_xlfn.XLOOKUP(Table1[[#This Row],[Product_ID]],[1]!Table1[Product_ID],[1]!Table1[Unit_Price])</f>
        <v>10936</v>
      </c>
      <c r="H3853">
        <f>_xlfn.XLOOKUP(Table1[[#This Row],[Product_ID]],[1]!Table1[Product_ID],[1]!Table1[Cost])</f>
        <v>6561.6</v>
      </c>
      <c r="I3853">
        <v>5</v>
      </c>
      <c r="J3853">
        <v>5</v>
      </c>
      <c r="K3853">
        <f>Table1[[#This Row],[Quantity]]*Table1[[#This Row],[Unit_Price]]</f>
        <v>54680</v>
      </c>
      <c r="L3853">
        <f>Table1[[#This Row],[Quantity]]*Table1[[#This Row],[Cost]]</f>
        <v>32808</v>
      </c>
      <c r="M3853">
        <f>Table1[[#This Row],[Sales]]-Table1[[#This Row],[Total_Cost]]</f>
        <v>21872</v>
      </c>
      <c r="N3853" s="1">
        <f>Table1[[#This Row],[Profit]]/Table1[[#This Row],[Sales]]</f>
        <v>0.4</v>
      </c>
      <c r="O3853" t="str">
        <f>TEXT(Table1[[#This Row],[Order_Date]],"mmmm")</f>
        <v>April</v>
      </c>
      <c r="P3853">
        <f>YEAR(Table1[[#This Row],[Order_Date]])</f>
        <v>2025</v>
      </c>
      <c r="Q3853" t="str">
        <f>"Q"&amp;ROUNDUP(MONTH(Table1[[#This Row],[Order_Date]])/3,0)</f>
        <v>Q2</v>
      </c>
    </row>
    <row r="3854" spans="1:17" x14ac:dyDescent="0.25">
      <c r="A3854" t="s">
        <v>5662</v>
      </c>
      <c r="B3854" t="s">
        <v>1769</v>
      </c>
      <c r="C3854" t="s">
        <v>1702</v>
      </c>
      <c r="D3854" t="s">
        <v>362</v>
      </c>
      <c r="E3854" t="str">
        <f>_xlfn.XLOOKUP(Table1[[#This Row],[Product_ID]],[1]!Table1[Product_ID],[1]!Table1[Product_Name])</f>
        <v>Clothing Product 25</v>
      </c>
      <c r="F3854" t="str">
        <f>_xlfn.XLOOKUP(Table1[[#This Row],[Product_ID]],[1]!Table1[Product_ID],[1]!Table1[Category])</f>
        <v>Clothing</v>
      </c>
      <c r="G3854">
        <f>_xlfn.XLOOKUP(Table1[[#This Row],[Product_ID]],[1]!Table1[Product_ID],[1]!Table1[Unit_Price])</f>
        <v>696</v>
      </c>
      <c r="H3854">
        <f>_xlfn.XLOOKUP(Table1[[#This Row],[Product_ID]],[1]!Table1[Product_ID],[1]!Table1[Cost])</f>
        <v>348</v>
      </c>
      <c r="I3854">
        <v>2</v>
      </c>
      <c r="J3854">
        <v>0</v>
      </c>
      <c r="K3854">
        <f>Table1[[#This Row],[Quantity]]*Table1[[#This Row],[Unit_Price]]</f>
        <v>1392</v>
      </c>
      <c r="L3854">
        <f>Table1[[#This Row],[Quantity]]*Table1[[#This Row],[Cost]]</f>
        <v>696</v>
      </c>
      <c r="M3854">
        <f>Table1[[#This Row],[Sales]]-Table1[[#This Row],[Total_Cost]]</f>
        <v>696</v>
      </c>
      <c r="N3854" s="1">
        <f>Table1[[#This Row],[Profit]]/Table1[[#This Row],[Sales]]</f>
        <v>0.5</v>
      </c>
      <c r="O3854" t="str">
        <f>TEXT(Table1[[#This Row],[Order_Date]],"mmmm")</f>
        <v>March</v>
      </c>
      <c r="P3854">
        <f>YEAR(Table1[[#This Row],[Order_Date]])</f>
        <v>2024</v>
      </c>
      <c r="Q3854" t="str">
        <f>"Q"&amp;ROUNDUP(MONTH(Table1[[#This Row],[Order_Date]])/3,0)</f>
        <v>Q1</v>
      </c>
    </row>
    <row r="3855" spans="1:17" x14ac:dyDescent="0.25">
      <c r="A3855" t="s">
        <v>5663</v>
      </c>
      <c r="B3855" t="s">
        <v>1062</v>
      </c>
      <c r="C3855" t="s">
        <v>2819</v>
      </c>
      <c r="D3855" t="s">
        <v>450</v>
      </c>
      <c r="E3855" t="str">
        <f>_xlfn.XLOOKUP(Table1[[#This Row],[Product_ID]],[1]!Table1[Product_ID],[1]!Table1[Product_Name])</f>
        <v>Electronics Product 82</v>
      </c>
      <c r="F3855" t="str">
        <f>_xlfn.XLOOKUP(Table1[[#This Row],[Product_ID]],[1]!Table1[Product_ID],[1]!Table1[Category])</f>
        <v>Electronics</v>
      </c>
      <c r="G3855">
        <f>_xlfn.XLOOKUP(Table1[[#This Row],[Product_ID]],[1]!Table1[Product_ID],[1]!Table1[Unit_Price])</f>
        <v>354</v>
      </c>
      <c r="H3855">
        <f>_xlfn.XLOOKUP(Table1[[#This Row],[Product_ID]],[1]!Table1[Product_ID],[1]!Table1[Cost])</f>
        <v>247.8</v>
      </c>
      <c r="I3855">
        <v>5</v>
      </c>
      <c r="J3855">
        <v>10</v>
      </c>
      <c r="K3855">
        <f>Table1[[#This Row],[Quantity]]*Table1[[#This Row],[Unit_Price]]</f>
        <v>1770</v>
      </c>
      <c r="L3855">
        <f>Table1[[#This Row],[Quantity]]*Table1[[#This Row],[Cost]]</f>
        <v>1239</v>
      </c>
      <c r="M3855">
        <f>Table1[[#This Row],[Sales]]-Table1[[#This Row],[Total_Cost]]</f>
        <v>531</v>
      </c>
      <c r="N3855" s="1">
        <f>Table1[[#This Row],[Profit]]/Table1[[#This Row],[Sales]]</f>
        <v>0.3</v>
      </c>
      <c r="O3855" t="str">
        <f>TEXT(Table1[[#This Row],[Order_Date]],"mmmm")</f>
        <v>October</v>
      </c>
      <c r="P3855">
        <f>YEAR(Table1[[#This Row],[Order_Date]])</f>
        <v>2024</v>
      </c>
      <c r="Q3855" t="str">
        <f>"Q"&amp;ROUNDUP(MONTH(Table1[[#This Row],[Order_Date]])/3,0)</f>
        <v>Q4</v>
      </c>
    </row>
    <row r="3856" spans="1:17" x14ac:dyDescent="0.25">
      <c r="A3856" t="s">
        <v>5664</v>
      </c>
      <c r="B3856" t="s">
        <v>1469</v>
      </c>
      <c r="C3856" t="s">
        <v>5031</v>
      </c>
      <c r="D3856" t="s">
        <v>157</v>
      </c>
      <c r="E3856" t="str">
        <f>_xlfn.XLOOKUP(Table1[[#This Row],[Product_ID]],[1]!Table1[Product_ID],[1]!Table1[Product_Name])</f>
        <v>Sports Product 89</v>
      </c>
      <c r="F3856" t="str">
        <f>_xlfn.XLOOKUP(Table1[[#This Row],[Product_ID]],[1]!Table1[Product_ID],[1]!Table1[Category])</f>
        <v>Sports</v>
      </c>
      <c r="G3856">
        <f>_xlfn.XLOOKUP(Table1[[#This Row],[Product_ID]],[1]!Table1[Product_ID],[1]!Table1[Unit_Price])</f>
        <v>2956</v>
      </c>
      <c r="H3856">
        <f>_xlfn.XLOOKUP(Table1[[#This Row],[Product_ID]],[1]!Table1[Product_ID],[1]!Table1[Cost])</f>
        <v>1478</v>
      </c>
      <c r="I3856">
        <v>4</v>
      </c>
      <c r="J3856">
        <v>0</v>
      </c>
      <c r="K3856">
        <f>Table1[[#This Row],[Quantity]]*Table1[[#This Row],[Unit_Price]]</f>
        <v>11824</v>
      </c>
      <c r="L3856">
        <f>Table1[[#This Row],[Quantity]]*Table1[[#This Row],[Cost]]</f>
        <v>5912</v>
      </c>
      <c r="M3856">
        <f>Table1[[#This Row],[Sales]]-Table1[[#This Row],[Total_Cost]]</f>
        <v>5912</v>
      </c>
      <c r="N3856" s="1">
        <f>Table1[[#This Row],[Profit]]/Table1[[#This Row],[Sales]]</f>
        <v>0.5</v>
      </c>
      <c r="O3856" t="str">
        <f>TEXT(Table1[[#This Row],[Order_Date]],"mmmm")</f>
        <v>December</v>
      </c>
      <c r="P3856">
        <f>YEAR(Table1[[#This Row],[Order_Date]])</f>
        <v>2025</v>
      </c>
      <c r="Q3856" t="str">
        <f>"Q"&amp;ROUNDUP(MONTH(Table1[[#This Row],[Order_Date]])/3,0)</f>
        <v>Q4</v>
      </c>
    </row>
    <row r="3857" spans="1:17" x14ac:dyDescent="0.25">
      <c r="A3857" t="s">
        <v>5665</v>
      </c>
      <c r="B3857" t="s">
        <v>1302</v>
      </c>
      <c r="C3857" t="s">
        <v>372</v>
      </c>
      <c r="D3857" t="s">
        <v>270</v>
      </c>
      <c r="E3857" t="str">
        <f>_xlfn.XLOOKUP(Table1[[#This Row],[Product_ID]],[1]!Table1[Product_ID],[1]!Table1[Product_Name])</f>
        <v>Clothing Product 47</v>
      </c>
      <c r="F3857" t="str">
        <f>_xlfn.XLOOKUP(Table1[[#This Row],[Product_ID]],[1]!Table1[Product_ID],[1]!Table1[Category])</f>
        <v>Clothing</v>
      </c>
      <c r="G3857">
        <f>_xlfn.XLOOKUP(Table1[[#This Row],[Product_ID]],[1]!Table1[Product_ID],[1]!Table1[Unit_Price])</f>
        <v>3146</v>
      </c>
      <c r="H3857">
        <f>_xlfn.XLOOKUP(Table1[[#This Row],[Product_ID]],[1]!Table1[Product_ID],[1]!Table1[Cost])</f>
        <v>1573</v>
      </c>
      <c r="I3857">
        <v>2</v>
      </c>
      <c r="J3857">
        <v>15</v>
      </c>
      <c r="K3857">
        <f>Table1[[#This Row],[Quantity]]*Table1[[#This Row],[Unit_Price]]</f>
        <v>6292</v>
      </c>
      <c r="L3857">
        <f>Table1[[#This Row],[Quantity]]*Table1[[#This Row],[Cost]]</f>
        <v>3146</v>
      </c>
      <c r="M3857">
        <f>Table1[[#This Row],[Sales]]-Table1[[#This Row],[Total_Cost]]</f>
        <v>3146</v>
      </c>
      <c r="N3857" s="1">
        <f>Table1[[#This Row],[Profit]]/Table1[[#This Row],[Sales]]</f>
        <v>0.5</v>
      </c>
      <c r="O3857" t="str">
        <f>TEXT(Table1[[#This Row],[Order_Date]],"mmmm")</f>
        <v>August</v>
      </c>
      <c r="P3857">
        <f>YEAR(Table1[[#This Row],[Order_Date]])</f>
        <v>2024</v>
      </c>
      <c r="Q3857" t="str">
        <f>"Q"&amp;ROUNDUP(MONTH(Table1[[#This Row],[Order_Date]])/3,0)</f>
        <v>Q3</v>
      </c>
    </row>
    <row r="3858" spans="1:17" x14ac:dyDescent="0.25">
      <c r="A3858" t="s">
        <v>5666</v>
      </c>
      <c r="B3858" t="s">
        <v>1823</v>
      </c>
      <c r="C3858" t="s">
        <v>3504</v>
      </c>
      <c r="D3858" t="s">
        <v>615</v>
      </c>
      <c r="E3858" t="str">
        <f>_xlfn.XLOOKUP(Table1[[#This Row],[Product_ID]],[1]!Table1[Product_ID],[1]!Table1[Product_Name])</f>
        <v>Home &amp; Kitchen Product 92</v>
      </c>
      <c r="F3858" t="str">
        <f>_xlfn.XLOOKUP(Table1[[#This Row],[Product_ID]],[1]!Table1[Product_ID],[1]!Table1[Category])</f>
        <v>Home &amp; Kitchen</v>
      </c>
      <c r="G3858">
        <f>_xlfn.XLOOKUP(Table1[[#This Row],[Product_ID]],[1]!Table1[Product_ID],[1]!Table1[Unit_Price])</f>
        <v>7315</v>
      </c>
      <c r="H3858">
        <f>_xlfn.XLOOKUP(Table1[[#This Row],[Product_ID]],[1]!Table1[Product_ID],[1]!Table1[Cost])</f>
        <v>4389</v>
      </c>
      <c r="I3858">
        <v>3</v>
      </c>
      <c r="J3858">
        <v>10</v>
      </c>
      <c r="K3858">
        <f>Table1[[#This Row],[Quantity]]*Table1[[#This Row],[Unit_Price]]</f>
        <v>21945</v>
      </c>
      <c r="L3858">
        <f>Table1[[#This Row],[Quantity]]*Table1[[#This Row],[Cost]]</f>
        <v>13167</v>
      </c>
      <c r="M3858">
        <f>Table1[[#This Row],[Sales]]-Table1[[#This Row],[Total_Cost]]</f>
        <v>8778</v>
      </c>
      <c r="N3858" s="1">
        <f>Table1[[#This Row],[Profit]]/Table1[[#This Row],[Sales]]</f>
        <v>0.4</v>
      </c>
      <c r="O3858" t="str">
        <f>TEXT(Table1[[#This Row],[Order_Date]],"mmmm")</f>
        <v>May</v>
      </c>
      <c r="P3858">
        <f>YEAR(Table1[[#This Row],[Order_Date]])</f>
        <v>2024</v>
      </c>
      <c r="Q3858" t="str">
        <f>"Q"&amp;ROUNDUP(MONTH(Table1[[#This Row],[Order_Date]])/3,0)</f>
        <v>Q2</v>
      </c>
    </row>
    <row r="3859" spans="1:17" x14ac:dyDescent="0.25">
      <c r="A3859" t="s">
        <v>5667</v>
      </c>
      <c r="B3859" t="s">
        <v>653</v>
      </c>
      <c r="C3859" t="s">
        <v>1075</v>
      </c>
      <c r="D3859" t="s">
        <v>570</v>
      </c>
      <c r="E3859" t="str">
        <f>_xlfn.XLOOKUP(Table1[[#This Row],[Product_ID]],[1]!Table1[Product_ID],[1]!Table1[Product_Name])</f>
        <v>Electronics Product 87</v>
      </c>
      <c r="F3859" t="str">
        <f>_xlfn.XLOOKUP(Table1[[#This Row],[Product_ID]],[1]!Table1[Product_ID],[1]!Table1[Category])</f>
        <v>Electronics</v>
      </c>
      <c r="G3859">
        <f>_xlfn.XLOOKUP(Table1[[#This Row],[Product_ID]],[1]!Table1[Product_ID],[1]!Table1[Unit_Price])</f>
        <v>25216</v>
      </c>
      <c r="H3859">
        <f>_xlfn.XLOOKUP(Table1[[#This Row],[Product_ID]],[1]!Table1[Product_ID],[1]!Table1[Cost])</f>
        <v>17651.2</v>
      </c>
      <c r="I3859">
        <v>4</v>
      </c>
      <c r="J3859">
        <v>20</v>
      </c>
      <c r="K3859">
        <f>Table1[[#This Row],[Quantity]]*Table1[[#This Row],[Unit_Price]]</f>
        <v>100864</v>
      </c>
      <c r="L3859">
        <f>Table1[[#This Row],[Quantity]]*Table1[[#This Row],[Cost]]</f>
        <v>70604.800000000003</v>
      </c>
      <c r="M3859">
        <f>Table1[[#This Row],[Sales]]-Table1[[#This Row],[Total_Cost]]</f>
        <v>30259.199999999997</v>
      </c>
      <c r="N3859" s="1">
        <f>Table1[[#This Row],[Profit]]/Table1[[#This Row],[Sales]]</f>
        <v>0.3</v>
      </c>
      <c r="O3859" t="str">
        <f>TEXT(Table1[[#This Row],[Order_Date]],"mmmm")</f>
        <v>March</v>
      </c>
      <c r="P3859">
        <f>YEAR(Table1[[#This Row],[Order_Date]])</f>
        <v>2025</v>
      </c>
      <c r="Q3859" t="str">
        <f>"Q"&amp;ROUNDUP(MONTH(Table1[[#This Row],[Order_Date]])/3,0)</f>
        <v>Q1</v>
      </c>
    </row>
    <row r="3860" spans="1:17" x14ac:dyDescent="0.25">
      <c r="A3860" t="s">
        <v>5668</v>
      </c>
      <c r="B3860" t="s">
        <v>1396</v>
      </c>
      <c r="C3860" t="s">
        <v>2951</v>
      </c>
      <c r="D3860" t="s">
        <v>115</v>
      </c>
      <c r="E3860" t="str">
        <f>_xlfn.XLOOKUP(Table1[[#This Row],[Product_ID]],[1]!Table1[Product_ID],[1]!Table1[Product_Name])</f>
        <v>Beauty Product 85</v>
      </c>
      <c r="F3860" t="str">
        <f>_xlfn.XLOOKUP(Table1[[#This Row],[Product_ID]],[1]!Table1[Product_ID],[1]!Table1[Category])</f>
        <v>Beauty</v>
      </c>
      <c r="G3860">
        <f>_xlfn.XLOOKUP(Table1[[#This Row],[Product_ID]],[1]!Table1[Product_ID],[1]!Table1[Unit_Price])</f>
        <v>1436</v>
      </c>
      <c r="H3860">
        <f>_xlfn.XLOOKUP(Table1[[#This Row],[Product_ID]],[1]!Table1[Product_ID],[1]!Table1[Cost])</f>
        <v>1005.2</v>
      </c>
      <c r="I3860">
        <v>3</v>
      </c>
      <c r="J3860">
        <v>15</v>
      </c>
      <c r="K3860">
        <f>Table1[[#This Row],[Quantity]]*Table1[[#This Row],[Unit_Price]]</f>
        <v>4308</v>
      </c>
      <c r="L3860">
        <f>Table1[[#This Row],[Quantity]]*Table1[[#This Row],[Cost]]</f>
        <v>3015.6000000000004</v>
      </c>
      <c r="M3860">
        <f>Table1[[#This Row],[Sales]]-Table1[[#This Row],[Total_Cost]]</f>
        <v>1292.3999999999996</v>
      </c>
      <c r="N3860" s="1">
        <f>Table1[[#This Row],[Profit]]/Table1[[#This Row],[Sales]]</f>
        <v>0.29999999999999993</v>
      </c>
      <c r="O3860" t="str">
        <f>TEXT(Table1[[#This Row],[Order_Date]],"mmmm")</f>
        <v>March</v>
      </c>
      <c r="P3860">
        <f>YEAR(Table1[[#This Row],[Order_Date]])</f>
        <v>2025</v>
      </c>
      <c r="Q3860" t="str">
        <f>"Q"&amp;ROUNDUP(MONTH(Table1[[#This Row],[Order_Date]])/3,0)</f>
        <v>Q1</v>
      </c>
    </row>
    <row r="3861" spans="1:17" x14ac:dyDescent="0.25">
      <c r="A3861" t="s">
        <v>5669</v>
      </c>
      <c r="B3861" t="s">
        <v>534</v>
      </c>
      <c r="C3861" t="s">
        <v>907</v>
      </c>
      <c r="D3861" t="s">
        <v>327</v>
      </c>
      <c r="E3861" t="str">
        <f>_xlfn.XLOOKUP(Table1[[#This Row],[Product_ID]],[1]!Table1[Product_ID],[1]!Table1[Product_Name])</f>
        <v>Electronics Product 55</v>
      </c>
      <c r="F3861" t="str">
        <f>_xlfn.XLOOKUP(Table1[[#This Row],[Product_ID]],[1]!Table1[Product_ID],[1]!Table1[Category])</f>
        <v>Electronics</v>
      </c>
      <c r="G3861">
        <f>_xlfn.XLOOKUP(Table1[[#This Row],[Product_ID]],[1]!Table1[Product_ID],[1]!Table1[Unit_Price])</f>
        <v>6621</v>
      </c>
      <c r="H3861">
        <f>_xlfn.XLOOKUP(Table1[[#This Row],[Product_ID]],[1]!Table1[Product_ID],[1]!Table1[Cost])</f>
        <v>3972.6</v>
      </c>
      <c r="I3861">
        <v>1</v>
      </c>
      <c r="J3861">
        <v>0</v>
      </c>
      <c r="K3861">
        <f>Table1[[#This Row],[Quantity]]*Table1[[#This Row],[Unit_Price]]</f>
        <v>6621</v>
      </c>
      <c r="L3861">
        <f>Table1[[#This Row],[Quantity]]*Table1[[#This Row],[Cost]]</f>
        <v>3972.6</v>
      </c>
      <c r="M3861">
        <f>Table1[[#This Row],[Sales]]-Table1[[#This Row],[Total_Cost]]</f>
        <v>2648.4</v>
      </c>
      <c r="N3861" s="1">
        <f>Table1[[#This Row],[Profit]]/Table1[[#This Row],[Sales]]</f>
        <v>0.4</v>
      </c>
      <c r="O3861" t="str">
        <f>TEXT(Table1[[#This Row],[Order_Date]],"mmmm")</f>
        <v>September</v>
      </c>
      <c r="P3861">
        <f>YEAR(Table1[[#This Row],[Order_Date]])</f>
        <v>2025</v>
      </c>
      <c r="Q3861" t="str">
        <f>"Q"&amp;ROUNDUP(MONTH(Table1[[#This Row],[Order_Date]])/3,0)</f>
        <v>Q3</v>
      </c>
    </row>
    <row r="3862" spans="1:17" x14ac:dyDescent="0.25">
      <c r="A3862" t="s">
        <v>5670</v>
      </c>
      <c r="B3862" t="s">
        <v>2463</v>
      </c>
      <c r="C3862" t="s">
        <v>1072</v>
      </c>
      <c r="D3862" t="s">
        <v>281</v>
      </c>
      <c r="E3862" t="str">
        <f>_xlfn.XLOOKUP(Table1[[#This Row],[Product_ID]],[1]!Table1[Product_ID],[1]!Table1[Product_Name])</f>
        <v>Sports Product 9</v>
      </c>
      <c r="F3862" t="str">
        <f>_xlfn.XLOOKUP(Table1[[#This Row],[Product_ID]],[1]!Table1[Product_ID],[1]!Table1[Category])</f>
        <v>Sports</v>
      </c>
      <c r="G3862">
        <f>_xlfn.XLOOKUP(Table1[[#This Row],[Product_ID]],[1]!Table1[Product_ID],[1]!Table1[Unit_Price])</f>
        <v>10891</v>
      </c>
      <c r="H3862">
        <f>_xlfn.XLOOKUP(Table1[[#This Row],[Product_ID]],[1]!Table1[Product_ID],[1]!Table1[Cost])</f>
        <v>5445.5</v>
      </c>
      <c r="I3862">
        <v>3</v>
      </c>
      <c r="J3862">
        <v>10</v>
      </c>
      <c r="K3862">
        <f>Table1[[#This Row],[Quantity]]*Table1[[#This Row],[Unit_Price]]</f>
        <v>32673</v>
      </c>
      <c r="L3862">
        <f>Table1[[#This Row],[Quantity]]*Table1[[#This Row],[Cost]]</f>
        <v>16336.5</v>
      </c>
      <c r="M3862">
        <f>Table1[[#This Row],[Sales]]-Table1[[#This Row],[Total_Cost]]</f>
        <v>16336.5</v>
      </c>
      <c r="N3862" s="1">
        <f>Table1[[#This Row],[Profit]]/Table1[[#This Row],[Sales]]</f>
        <v>0.5</v>
      </c>
      <c r="O3862" t="str">
        <f>TEXT(Table1[[#This Row],[Order_Date]],"mmmm")</f>
        <v>November</v>
      </c>
      <c r="P3862">
        <f>YEAR(Table1[[#This Row],[Order_Date]])</f>
        <v>2025</v>
      </c>
      <c r="Q3862" t="str">
        <f>"Q"&amp;ROUNDUP(MONTH(Table1[[#This Row],[Order_Date]])/3,0)</f>
        <v>Q4</v>
      </c>
    </row>
    <row r="3863" spans="1:17" x14ac:dyDescent="0.25">
      <c r="A3863" t="s">
        <v>5671</v>
      </c>
      <c r="B3863" t="s">
        <v>1052</v>
      </c>
      <c r="C3863" t="s">
        <v>2794</v>
      </c>
      <c r="D3863" t="s">
        <v>25</v>
      </c>
      <c r="E3863" t="str">
        <f>_xlfn.XLOOKUP(Table1[[#This Row],[Product_ID]],[1]!Table1[Product_ID],[1]!Table1[Product_Name])</f>
        <v>Sports Product 7</v>
      </c>
      <c r="F3863" t="str">
        <f>_xlfn.XLOOKUP(Table1[[#This Row],[Product_ID]],[1]!Table1[Product_ID],[1]!Table1[Category])</f>
        <v>Sports</v>
      </c>
      <c r="G3863">
        <f>_xlfn.XLOOKUP(Table1[[#This Row],[Product_ID]],[1]!Table1[Product_ID],[1]!Table1[Unit_Price])</f>
        <v>5469</v>
      </c>
      <c r="H3863">
        <f>_xlfn.XLOOKUP(Table1[[#This Row],[Product_ID]],[1]!Table1[Product_ID],[1]!Table1[Cost])</f>
        <v>3281.4</v>
      </c>
      <c r="I3863">
        <v>2</v>
      </c>
      <c r="J3863">
        <v>20</v>
      </c>
      <c r="K3863">
        <f>Table1[[#This Row],[Quantity]]*Table1[[#This Row],[Unit_Price]]</f>
        <v>10938</v>
      </c>
      <c r="L3863">
        <f>Table1[[#This Row],[Quantity]]*Table1[[#This Row],[Cost]]</f>
        <v>6562.8</v>
      </c>
      <c r="M3863">
        <f>Table1[[#This Row],[Sales]]-Table1[[#This Row],[Total_Cost]]</f>
        <v>4375.2</v>
      </c>
      <c r="N3863" s="1">
        <f>Table1[[#This Row],[Profit]]/Table1[[#This Row],[Sales]]</f>
        <v>0.39999999999999997</v>
      </c>
      <c r="O3863" t="str">
        <f>TEXT(Table1[[#This Row],[Order_Date]],"mmmm")</f>
        <v>April</v>
      </c>
      <c r="P3863">
        <f>YEAR(Table1[[#This Row],[Order_Date]])</f>
        <v>2024</v>
      </c>
      <c r="Q3863" t="str">
        <f>"Q"&amp;ROUNDUP(MONTH(Table1[[#This Row],[Order_Date]])/3,0)</f>
        <v>Q2</v>
      </c>
    </row>
    <row r="3864" spans="1:17" x14ac:dyDescent="0.25">
      <c r="A3864" t="s">
        <v>5672</v>
      </c>
      <c r="B3864" t="s">
        <v>389</v>
      </c>
      <c r="C3864" t="s">
        <v>4522</v>
      </c>
      <c r="D3864" t="s">
        <v>146</v>
      </c>
      <c r="E3864" t="str">
        <f>_xlfn.XLOOKUP(Table1[[#This Row],[Product_ID]],[1]!Table1[Product_ID],[1]!Table1[Product_Name])</f>
        <v>Electronics Product 8</v>
      </c>
      <c r="F3864" t="str">
        <f>_xlfn.XLOOKUP(Table1[[#This Row],[Product_ID]],[1]!Table1[Product_ID],[1]!Table1[Category])</f>
        <v>Electronics</v>
      </c>
      <c r="G3864">
        <f>_xlfn.XLOOKUP(Table1[[#This Row],[Product_ID]],[1]!Table1[Product_ID],[1]!Table1[Unit_Price])</f>
        <v>41971</v>
      </c>
      <c r="H3864">
        <f>_xlfn.XLOOKUP(Table1[[#This Row],[Product_ID]],[1]!Table1[Product_ID],[1]!Table1[Cost])</f>
        <v>29379.7</v>
      </c>
      <c r="I3864">
        <v>3</v>
      </c>
      <c r="J3864">
        <v>0</v>
      </c>
      <c r="K3864">
        <f>Table1[[#This Row],[Quantity]]*Table1[[#This Row],[Unit_Price]]</f>
        <v>125913</v>
      </c>
      <c r="L3864">
        <f>Table1[[#This Row],[Quantity]]*Table1[[#This Row],[Cost]]</f>
        <v>88139.1</v>
      </c>
      <c r="M3864">
        <f>Table1[[#This Row],[Sales]]-Table1[[#This Row],[Total_Cost]]</f>
        <v>37773.899999999994</v>
      </c>
      <c r="N3864" s="1">
        <f>Table1[[#This Row],[Profit]]/Table1[[#This Row],[Sales]]</f>
        <v>0.29999999999999993</v>
      </c>
      <c r="O3864" t="str">
        <f>TEXT(Table1[[#This Row],[Order_Date]],"mmmm")</f>
        <v>August</v>
      </c>
      <c r="P3864">
        <f>YEAR(Table1[[#This Row],[Order_Date]])</f>
        <v>2024</v>
      </c>
      <c r="Q3864" t="str">
        <f>"Q"&amp;ROUNDUP(MONTH(Table1[[#This Row],[Order_Date]])/3,0)</f>
        <v>Q3</v>
      </c>
    </row>
    <row r="3865" spans="1:17" x14ac:dyDescent="0.25">
      <c r="A3865" t="s">
        <v>5673</v>
      </c>
      <c r="B3865" t="s">
        <v>2747</v>
      </c>
      <c r="C3865" t="s">
        <v>4921</v>
      </c>
      <c r="D3865" t="s">
        <v>115</v>
      </c>
      <c r="E3865" t="str">
        <f>_xlfn.XLOOKUP(Table1[[#This Row],[Product_ID]],[1]!Table1[Product_ID],[1]!Table1[Product_Name])</f>
        <v>Beauty Product 85</v>
      </c>
      <c r="F3865" t="str">
        <f>_xlfn.XLOOKUP(Table1[[#This Row],[Product_ID]],[1]!Table1[Product_ID],[1]!Table1[Category])</f>
        <v>Beauty</v>
      </c>
      <c r="G3865">
        <f>_xlfn.XLOOKUP(Table1[[#This Row],[Product_ID]],[1]!Table1[Product_ID],[1]!Table1[Unit_Price])</f>
        <v>1436</v>
      </c>
      <c r="H3865">
        <f>_xlfn.XLOOKUP(Table1[[#This Row],[Product_ID]],[1]!Table1[Product_ID],[1]!Table1[Cost])</f>
        <v>1005.2</v>
      </c>
      <c r="I3865">
        <v>4</v>
      </c>
      <c r="J3865">
        <v>5</v>
      </c>
      <c r="K3865">
        <f>Table1[[#This Row],[Quantity]]*Table1[[#This Row],[Unit_Price]]</f>
        <v>5744</v>
      </c>
      <c r="L3865">
        <f>Table1[[#This Row],[Quantity]]*Table1[[#This Row],[Cost]]</f>
        <v>4020.8</v>
      </c>
      <c r="M3865">
        <f>Table1[[#This Row],[Sales]]-Table1[[#This Row],[Total_Cost]]</f>
        <v>1723.1999999999998</v>
      </c>
      <c r="N3865" s="1">
        <f>Table1[[#This Row],[Profit]]/Table1[[#This Row],[Sales]]</f>
        <v>0.3</v>
      </c>
      <c r="O3865" t="str">
        <f>TEXT(Table1[[#This Row],[Order_Date]],"mmmm")</f>
        <v>May</v>
      </c>
      <c r="P3865">
        <f>YEAR(Table1[[#This Row],[Order_Date]])</f>
        <v>2024</v>
      </c>
      <c r="Q3865" t="str">
        <f>"Q"&amp;ROUNDUP(MONTH(Table1[[#This Row],[Order_Date]])/3,0)</f>
        <v>Q2</v>
      </c>
    </row>
    <row r="3866" spans="1:17" x14ac:dyDescent="0.25">
      <c r="A3866" t="s">
        <v>5674</v>
      </c>
      <c r="B3866" t="s">
        <v>1180</v>
      </c>
      <c r="C3866" t="s">
        <v>1781</v>
      </c>
      <c r="D3866" t="s">
        <v>542</v>
      </c>
      <c r="E3866" t="str">
        <f>_xlfn.XLOOKUP(Table1[[#This Row],[Product_ID]],[1]!Table1[Product_ID],[1]!Table1[Product_Name])</f>
        <v>Home &amp; Kitchen Product 78</v>
      </c>
      <c r="F3866" t="str">
        <f>_xlfn.XLOOKUP(Table1[[#This Row],[Product_ID]],[1]!Table1[Product_ID],[1]!Table1[Category])</f>
        <v>Home &amp; Kitchen</v>
      </c>
      <c r="G3866">
        <f>_xlfn.XLOOKUP(Table1[[#This Row],[Product_ID]],[1]!Table1[Product_ID],[1]!Table1[Unit_Price])</f>
        <v>700</v>
      </c>
      <c r="H3866">
        <f>_xlfn.XLOOKUP(Table1[[#This Row],[Product_ID]],[1]!Table1[Product_ID],[1]!Table1[Cost])</f>
        <v>420</v>
      </c>
      <c r="I3866">
        <v>4</v>
      </c>
      <c r="J3866">
        <v>10</v>
      </c>
      <c r="K3866">
        <f>Table1[[#This Row],[Quantity]]*Table1[[#This Row],[Unit_Price]]</f>
        <v>2800</v>
      </c>
      <c r="L3866">
        <f>Table1[[#This Row],[Quantity]]*Table1[[#This Row],[Cost]]</f>
        <v>1680</v>
      </c>
      <c r="M3866">
        <f>Table1[[#This Row],[Sales]]-Table1[[#This Row],[Total_Cost]]</f>
        <v>1120</v>
      </c>
      <c r="N3866" s="1">
        <f>Table1[[#This Row],[Profit]]/Table1[[#This Row],[Sales]]</f>
        <v>0.4</v>
      </c>
      <c r="O3866" t="str">
        <f>TEXT(Table1[[#This Row],[Order_Date]],"mmmm")</f>
        <v>March</v>
      </c>
      <c r="P3866">
        <f>YEAR(Table1[[#This Row],[Order_Date]])</f>
        <v>2025</v>
      </c>
      <c r="Q3866" t="str">
        <f>"Q"&amp;ROUNDUP(MONTH(Table1[[#This Row],[Order_Date]])/3,0)</f>
        <v>Q1</v>
      </c>
    </row>
    <row r="3867" spans="1:17" x14ac:dyDescent="0.25">
      <c r="A3867" t="s">
        <v>5675</v>
      </c>
      <c r="B3867" t="s">
        <v>129</v>
      </c>
      <c r="C3867" t="s">
        <v>2222</v>
      </c>
      <c r="D3867" t="s">
        <v>304</v>
      </c>
      <c r="E3867" t="str">
        <f>_xlfn.XLOOKUP(Table1[[#This Row],[Product_ID]],[1]!Table1[Product_ID],[1]!Table1[Product_Name])</f>
        <v>Sports Product 67</v>
      </c>
      <c r="F3867" t="str">
        <f>_xlfn.XLOOKUP(Table1[[#This Row],[Product_ID]],[1]!Table1[Product_ID],[1]!Table1[Category])</f>
        <v>Sports</v>
      </c>
      <c r="G3867">
        <f>_xlfn.XLOOKUP(Table1[[#This Row],[Product_ID]],[1]!Table1[Product_ID],[1]!Table1[Unit_Price])</f>
        <v>1463</v>
      </c>
      <c r="H3867">
        <f>_xlfn.XLOOKUP(Table1[[#This Row],[Product_ID]],[1]!Table1[Product_ID],[1]!Table1[Cost])</f>
        <v>731.5</v>
      </c>
      <c r="I3867">
        <v>2</v>
      </c>
      <c r="J3867">
        <v>5</v>
      </c>
      <c r="K3867">
        <f>Table1[[#This Row],[Quantity]]*Table1[[#This Row],[Unit_Price]]</f>
        <v>2926</v>
      </c>
      <c r="L3867">
        <f>Table1[[#This Row],[Quantity]]*Table1[[#This Row],[Cost]]</f>
        <v>1463</v>
      </c>
      <c r="M3867">
        <f>Table1[[#This Row],[Sales]]-Table1[[#This Row],[Total_Cost]]</f>
        <v>1463</v>
      </c>
      <c r="N3867" s="1">
        <f>Table1[[#This Row],[Profit]]/Table1[[#This Row],[Sales]]</f>
        <v>0.5</v>
      </c>
      <c r="O3867" t="str">
        <f>TEXT(Table1[[#This Row],[Order_Date]],"mmmm")</f>
        <v>November</v>
      </c>
      <c r="P3867">
        <f>YEAR(Table1[[#This Row],[Order_Date]])</f>
        <v>2025</v>
      </c>
      <c r="Q3867" t="str">
        <f>"Q"&amp;ROUNDUP(MONTH(Table1[[#This Row],[Order_Date]])/3,0)</f>
        <v>Q4</v>
      </c>
    </row>
    <row r="3868" spans="1:17" x14ac:dyDescent="0.25">
      <c r="A3868" t="s">
        <v>5676</v>
      </c>
      <c r="B3868" t="s">
        <v>3320</v>
      </c>
      <c r="C3868" t="s">
        <v>1851</v>
      </c>
      <c r="D3868" t="s">
        <v>67</v>
      </c>
      <c r="E3868" t="str">
        <f>_xlfn.XLOOKUP(Table1[[#This Row],[Product_ID]],[1]!Table1[Product_ID],[1]!Table1[Product_Name])</f>
        <v>Home &amp; Kitchen Product 12</v>
      </c>
      <c r="F3868" t="str">
        <f>_xlfn.XLOOKUP(Table1[[#This Row],[Product_ID]],[1]!Table1[Product_ID],[1]!Table1[Category])</f>
        <v>Home &amp; Kitchen</v>
      </c>
      <c r="G3868">
        <f>_xlfn.XLOOKUP(Table1[[#This Row],[Product_ID]],[1]!Table1[Product_ID],[1]!Table1[Unit_Price])</f>
        <v>1513</v>
      </c>
      <c r="H3868">
        <f>_xlfn.XLOOKUP(Table1[[#This Row],[Product_ID]],[1]!Table1[Product_ID],[1]!Table1[Cost])</f>
        <v>907.8</v>
      </c>
      <c r="I3868">
        <v>3</v>
      </c>
      <c r="J3868">
        <v>5</v>
      </c>
      <c r="K3868">
        <f>Table1[[#This Row],[Quantity]]*Table1[[#This Row],[Unit_Price]]</f>
        <v>4539</v>
      </c>
      <c r="L3868">
        <f>Table1[[#This Row],[Quantity]]*Table1[[#This Row],[Cost]]</f>
        <v>2723.3999999999996</v>
      </c>
      <c r="M3868">
        <f>Table1[[#This Row],[Sales]]-Table1[[#This Row],[Total_Cost]]</f>
        <v>1815.6000000000004</v>
      </c>
      <c r="N3868" s="1">
        <f>Table1[[#This Row],[Profit]]/Table1[[#This Row],[Sales]]</f>
        <v>0.40000000000000008</v>
      </c>
      <c r="O3868" t="str">
        <f>TEXT(Table1[[#This Row],[Order_Date]],"mmmm")</f>
        <v>August</v>
      </c>
      <c r="P3868">
        <f>YEAR(Table1[[#This Row],[Order_Date]])</f>
        <v>2025</v>
      </c>
      <c r="Q3868" t="str">
        <f>"Q"&amp;ROUNDUP(MONTH(Table1[[#This Row],[Order_Date]])/3,0)</f>
        <v>Q3</v>
      </c>
    </row>
    <row r="3869" spans="1:17" x14ac:dyDescent="0.25">
      <c r="A3869" t="s">
        <v>5677</v>
      </c>
      <c r="B3869" t="s">
        <v>1057</v>
      </c>
      <c r="C3869" t="s">
        <v>3160</v>
      </c>
      <c r="D3869" t="s">
        <v>199</v>
      </c>
      <c r="E3869" t="str">
        <f>_xlfn.XLOOKUP(Table1[[#This Row],[Product_ID]],[1]!Table1[Product_ID],[1]!Table1[Product_Name])</f>
        <v>Sports Product 19</v>
      </c>
      <c r="F3869" t="str">
        <f>_xlfn.XLOOKUP(Table1[[#This Row],[Product_ID]],[1]!Table1[Product_ID],[1]!Table1[Category])</f>
        <v>Sports</v>
      </c>
      <c r="G3869">
        <f>_xlfn.XLOOKUP(Table1[[#This Row],[Product_ID]],[1]!Table1[Product_ID],[1]!Table1[Unit_Price])</f>
        <v>11395</v>
      </c>
      <c r="H3869">
        <f>_xlfn.XLOOKUP(Table1[[#This Row],[Product_ID]],[1]!Table1[Product_ID],[1]!Table1[Cost])</f>
        <v>5697.5</v>
      </c>
      <c r="I3869">
        <v>3</v>
      </c>
      <c r="J3869">
        <v>10</v>
      </c>
      <c r="K3869">
        <f>Table1[[#This Row],[Quantity]]*Table1[[#This Row],[Unit_Price]]</f>
        <v>34185</v>
      </c>
      <c r="L3869">
        <f>Table1[[#This Row],[Quantity]]*Table1[[#This Row],[Cost]]</f>
        <v>17092.5</v>
      </c>
      <c r="M3869">
        <f>Table1[[#This Row],[Sales]]-Table1[[#This Row],[Total_Cost]]</f>
        <v>17092.5</v>
      </c>
      <c r="N3869" s="1">
        <f>Table1[[#This Row],[Profit]]/Table1[[#This Row],[Sales]]</f>
        <v>0.5</v>
      </c>
      <c r="O3869" t="str">
        <f>TEXT(Table1[[#This Row],[Order_Date]],"mmmm")</f>
        <v>March</v>
      </c>
      <c r="P3869">
        <f>YEAR(Table1[[#This Row],[Order_Date]])</f>
        <v>2024</v>
      </c>
      <c r="Q3869" t="str">
        <f>"Q"&amp;ROUNDUP(MONTH(Table1[[#This Row],[Order_Date]])/3,0)</f>
        <v>Q1</v>
      </c>
    </row>
    <row r="3870" spans="1:17" x14ac:dyDescent="0.25">
      <c r="A3870" t="s">
        <v>5678</v>
      </c>
      <c r="B3870" t="s">
        <v>1257</v>
      </c>
      <c r="C3870" t="s">
        <v>3806</v>
      </c>
      <c r="D3870" t="s">
        <v>663</v>
      </c>
      <c r="E3870" t="str">
        <f>_xlfn.XLOOKUP(Table1[[#This Row],[Product_ID]],[1]!Table1[Product_ID],[1]!Table1[Product_Name])</f>
        <v>Electronics Product 34</v>
      </c>
      <c r="F3870" t="str">
        <f>_xlfn.XLOOKUP(Table1[[#This Row],[Product_ID]],[1]!Table1[Product_ID],[1]!Table1[Category])</f>
        <v>Electronics</v>
      </c>
      <c r="G3870">
        <f>_xlfn.XLOOKUP(Table1[[#This Row],[Product_ID]],[1]!Table1[Product_ID],[1]!Table1[Unit_Price])</f>
        <v>4860</v>
      </c>
      <c r="H3870">
        <f>_xlfn.XLOOKUP(Table1[[#This Row],[Product_ID]],[1]!Table1[Product_ID],[1]!Table1[Cost])</f>
        <v>2430</v>
      </c>
      <c r="I3870">
        <v>3</v>
      </c>
      <c r="J3870">
        <v>5</v>
      </c>
      <c r="K3870">
        <f>Table1[[#This Row],[Quantity]]*Table1[[#This Row],[Unit_Price]]</f>
        <v>14580</v>
      </c>
      <c r="L3870">
        <f>Table1[[#This Row],[Quantity]]*Table1[[#This Row],[Cost]]</f>
        <v>7290</v>
      </c>
      <c r="M3870">
        <f>Table1[[#This Row],[Sales]]-Table1[[#This Row],[Total_Cost]]</f>
        <v>7290</v>
      </c>
      <c r="N3870" s="1">
        <f>Table1[[#This Row],[Profit]]/Table1[[#This Row],[Sales]]</f>
        <v>0.5</v>
      </c>
      <c r="O3870" t="str">
        <f>TEXT(Table1[[#This Row],[Order_Date]],"mmmm")</f>
        <v>November</v>
      </c>
      <c r="P3870">
        <f>YEAR(Table1[[#This Row],[Order_Date]])</f>
        <v>2025</v>
      </c>
      <c r="Q3870" t="str">
        <f>"Q"&amp;ROUNDUP(MONTH(Table1[[#This Row],[Order_Date]])/3,0)</f>
        <v>Q4</v>
      </c>
    </row>
    <row r="3871" spans="1:17" x14ac:dyDescent="0.25">
      <c r="A3871" t="s">
        <v>5679</v>
      </c>
      <c r="B3871" t="s">
        <v>3147</v>
      </c>
      <c r="C3871" t="s">
        <v>944</v>
      </c>
      <c r="D3871" t="s">
        <v>331</v>
      </c>
      <c r="E3871" t="str">
        <f>_xlfn.XLOOKUP(Table1[[#This Row],[Product_ID]],[1]!Table1[Product_ID],[1]!Table1[Product_Name])</f>
        <v>Electronics Product 24</v>
      </c>
      <c r="F3871" t="str">
        <f>_xlfn.XLOOKUP(Table1[[#This Row],[Product_ID]],[1]!Table1[Product_ID],[1]!Table1[Category])</f>
        <v>Electronics</v>
      </c>
      <c r="G3871">
        <f>_xlfn.XLOOKUP(Table1[[#This Row],[Product_ID]],[1]!Table1[Product_ID],[1]!Table1[Unit_Price])</f>
        <v>9702</v>
      </c>
      <c r="H3871">
        <f>_xlfn.XLOOKUP(Table1[[#This Row],[Product_ID]],[1]!Table1[Product_ID],[1]!Table1[Cost])</f>
        <v>4851</v>
      </c>
      <c r="I3871">
        <v>3</v>
      </c>
      <c r="J3871">
        <v>10</v>
      </c>
      <c r="K3871">
        <f>Table1[[#This Row],[Quantity]]*Table1[[#This Row],[Unit_Price]]</f>
        <v>29106</v>
      </c>
      <c r="L3871">
        <f>Table1[[#This Row],[Quantity]]*Table1[[#This Row],[Cost]]</f>
        <v>14553</v>
      </c>
      <c r="M3871">
        <f>Table1[[#This Row],[Sales]]-Table1[[#This Row],[Total_Cost]]</f>
        <v>14553</v>
      </c>
      <c r="N3871" s="1">
        <f>Table1[[#This Row],[Profit]]/Table1[[#This Row],[Sales]]</f>
        <v>0.5</v>
      </c>
      <c r="O3871" t="str">
        <f>TEXT(Table1[[#This Row],[Order_Date]],"mmmm")</f>
        <v>April</v>
      </c>
      <c r="P3871">
        <f>YEAR(Table1[[#This Row],[Order_Date]])</f>
        <v>2025</v>
      </c>
      <c r="Q3871" t="str">
        <f>"Q"&amp;ROUNDUP(MONTH(Table1[[#This Row],[Order_Date]])/3,0)</f>
        <v>Q2</v>
      </c>
    </row>
    <row r="3872" spans="1:17" x14ac:dyDescent="0.25">
      <c r="A3872" t="s">
        <v>5680</v>
      </c>
      <c r="B3872" t="s">
        <v>419</v>
      </c>
      <c r="C3872" t="s">
        <v>3724</v>
      </c>
      <c r="D3872" t="s">
        <v>189</v>
      </c>
      <c r="E3872" t="str">
        <f>_xlfn.XLOOKUP(Table1[[#This Row],[Product_ID]],[1]!Table1[Product_ID],[1]!Table1[Product_Name])</f>
        <v>Home &amp; Kitchen Product 79</v>
      </c>
      <c r="F3872" t="str">
        <f>_xlfn.XLOOKUP(Table1[[#This Row],[Product_ID]],[1]!Table1[Product_ID],[1]!Table1[Category])</f>
        <v>Home &amp; Kitchen</v>
      </c>
      <c r="G3872">
        <f>_xlfn.XLOOKUP(Table1[[#This Row],[Product_ID]],[1]!Table1[Product_ID],[1]!Table1[Unit_Price])</f>
        <v>10900</v>
      </c>
      <c r="H3872">
        <f>_xlfn.XLOOKUP(Table1[[#This Row],[Product_ID]],[1]!Table1[Product_ID],[1]!Table1[Cost])</f>
        <v>5450</v>
      </c>
      <c r="I3872">
        <v>1</v>
      </c>
      <c r="J3872">
        <v>10</v>
      </c>
      <c r="K3872">
        <f>Table1[[#This Row],[Quantity]]*Table1[[#This Row],[Unit_Price]]</f>
        <v>10900</v>
      </c>
      <c r="L3872">
        <f>Table1[[#This Row],[Quantity]]*Table1[[#This Row],[Cost]]</f>
        <v>5450</v>
      </c>
      <c r="M3872">
        <f>Table1[[#This Row],[Sales]]-Table1[[#This Row],[Total_Cost]]</f>
        <v>5450</v>
      </c>
      <c r="N3872" s="1">
        <f>Table1[[#This Row],[Profit]]/Table1[[#This Row],[Sales]]</f>
        <v>0.5</v>
      </c>
      <c r="O3872" t="str">
        <f>TEXT(Table1[[#This Row],[Order_Date]],"mmmm")</f>
        <v>April</v>
      </c>
      <c r="P3872">
        <f>YEAR(Table1[[#This Row],[Order_Date]])</f>
        <v>2025</v>
      </c>
      <c r="Q3872" t="str">
        <f>"Q"&amp;ROUNDUP(MONTH(Table1[[#This Row],[Order_Date]])/3,0)</f>
        <v>Q2</v>
      </c>
    </row>
    <row r="3873" spans="1:17" x14ac:dyDescent="0.25">
      <c r="A3873" t="s">
        <v>5681</v>
      </c>
      <c r="B3873" t="s">
        <v>1247</v>
      </c>
      <c r="C3873" t="s">
        <v>1848</v>
      </c>
      <c r="D3873" t="s">
        <v>223</v>
      </c>
      <c r="E3873" t="str">
        <f>_xlfn.XLOOKUP(Table1[[#This Row],[Product_ID]],[1]!Table1[Product_ID],[1]!Table1[Product_Name])</f>
        <v>Clothing Product 48</v>
      </c>
      <c r="F3873" t="str">
        <f>_xlfn.XLOOKUP(Table1[[#This Row],[Product_ID]],[1]!Table1[Product_ID],[1]!Table1[Category])</f>
        <v>Clothing</v>
      </c>
      <c r="G3873">
        <f>_xlfn.XLOOKUP(Table1[[#This Row],[Product_ID]],[1]!Table1[Product_ID],[1]!Table1[Unit_Price])</f>
        <v>2190</v>
      </c>
      <c r="H3873">
        <f>_xlfn.XLOOKUP(Table1[[#This Row],[Product_ID]],[1]!Table1[Product_ID],[1]!Table1[Cost])</f>
        <v>1095</v>
      </c>
      <c r="I3873">
        <v>4</v>
      </c>
      <c r="J3873">
        <v>0</v>
      </c>
      <c r="K3873">
        <f>Table1[[#This Row],[Quantity]]*Table1[[#This Row],[Unit_Price]]</f>
        <v>8760</v>
      </c>
      <c r="L3873">
        <f>Table1[[#This Row],[Quantity]]*Table1[[#This Row],[Cost]]</f>
        <v>4380</v>
      </c>
      <c r="M3873">
        <f>Table1[[#This Row],[Sales]]-Table1[[#This Row],[Total_Cost]]</f>
        <v>4380</v>
      </c>
      <c r="N3873" s="1">
        <f>Table1[[#This Row],[Profit]]/Table1[[#This Row],[Sales]]</f>
        <v>0.5</v>
      </c>
      <c r="O3873" t="str">
        <f>TEXT(Table1[[#This Row],[Order_Date]],"mmmm")</f>
        <v>July</v>
      </c>
      <c r="P3873">
        <f>YEAR(Table1[[#This Row],[Order_Date]])</f>
        <v>2024</v>
      </c>
      <c r="Q3873" t="str">
        <f>"Q"&amp;ROUNDUP(MONTH(Table1[[#This Row],[Order_Date]])/3,0)</f>
        <v>Q3</v>
      </c>
    </row>
    <row r="3874" spans="1:17" x14ac:dyDescent="0.25">
      <c r="A3874" t="s">
        <v>5682</v>
      </c>
      <c r="B3874" t="s">
        <v>1511</v>
      </c>
      <c r="C3874" t="s">
        <v>2553</v>
      </c>
      <c r="D3874" t="s">
        <v>659</v>
      </c>
      <c r="E3874" t="str">
        <f>_xlfn.XLOOKUP(Table1[[#This Row],[Product_ID]],[1]!Table1[Product_ID],[1]!Table1[Product_Name])</f>
        <v>Beauty Product 43</v>
      </c>
      <c r="F3874" t="str">
        <f>_xlfn.XLOOKUP(Table1[[#This Row],[Product_ID]],[1]!Table1[Product_ID],[1]!Table1[Category])</f>
        <v>Beauty</v>
      </c>
      <c r="G3874">
        <f>_xlfn.XLOOKUP(Table1[[#This Row],[Product_ID]],[1]!Table1[Product_ID],[1]!Table1[Unit_Price])</f>
        <v>1637</v>
      </c>
      <c r="H3874">
        <f>_xlfn.XLOOKUP(Table1[[#This Row],[Product_ID]],[1]!Table1[Product_ID],[1]!Table1[Cost])</f>
        <v>818.5</v>
      </c>
      <c r="I3874">
        <v>5</v>
      </c>
      <c r="J3874">
        <v>5</v>
      </c>
      <c r="K3874">
        <f>Table1[[#This Row],[Quantity]]*Table1[[#This Row],[Unit_Price]]</f>
        <v>8185</v>
      </c>
      <c r="L3874">
        <f>Table1[[#This Row],[Quantity]]*Table1[[#This Row],[Cost]]</f>
        <v>4092.5</v>
      </c>
      <c r="M3874">
        <f>Table1[[#This Row],[Sales]]-Table1[[#This Row],[Total_Cost]]</f>
        <v>4092.5</v>
      </c>
      <c r="N3874" s="1">
        <f>Table1[[#This Row],[Profit]]/Table1[[#This Row],[Sales]]</f>
        <v>0.5</v>
      </c>
      <c r="O3874" t="str">
        <f>TEXT(Table1[[#This Row],[Order_Date]],"mmmm")</f>
        <v>July</v>
      </c>
      <c r="P3874">
        <f>YEAR(Table1[[#This Row],[Order_Date]])</f>
        <v>2024</v>
      </c>
      <c r="Q3874" t="str">
        <f>"Q"&amp;ROUNDUP(MONTH(Table1[[#This Row],[Order_Date]])/3,0)</f>
        <v>Q3</v>
      </c>
    </row>
    <row r="3875" spans="1:17" x14ac:dyDescent="0.25">
      <c r="A3875" t="s">
        <v>5683</v>
      </c>
      <c r="B3875" t="s">
        <v>1101</v>
      </c>
      <c r="C3875" t="s">
        <v>1561</v>
      </c>
      <c r="D3875" t="s">
        <v>13</v>
      </c>
      <c r="E3875" t="str">
        <f>_xlfn.XLOOKUP(Table1[[#This Row],[Product_ID]],[1]!Table1[Product_ID],[1]!Table1[Product_Name])</f>
        <v>Beauty Product 1</v>
      </c>
      <c r="F3875" t="str">
        <f>_xlfn.XLOOKUP(Table1[[#This Row],[Product_ID]],[1]!Table1[Product_ID],[1]!Table1[Category])</f>
        <v>Beauty</v>
      </c>
      <c r="G3875">
        <f>_xlfn.XLOOKUP(Table1[[#This Row],[Product_ID]],[1]!Table1[Product_ID],[1]!Table1[Unit_Price])</f>
        <v>1891</v>
      </c>
      <c r="H3875">
        <f>_xlfn.XLOOKUP(Table1[[#This Row],[Product_ID]],[1]!Table1[Product_ID],[1]!Table1[Cost])</f>
        <v>945.5</v>
      </c>
      <c r="I3875">
        <v>3</v>
      </c>
      <c r="J3875">
        <v>10</v>
      </c>
      <c r="K3875">
        <f>Table1[[#This Row],[Quantity]]*Table1[[#This Row],[Unit_Price]]</f>
        <v>5673</v>
      </c>
      <c r="L3875">
        <f>Table1[[#This Row],[Quantity]]*Table1[[#This Row],[Cost]]</f>
        <v>2836.5</v>
      </c>
      <c r="M3875">
        <f>Table1[[#This Row],[Sales]]-Table1[[#This Row],[Total_Cost]]</f>
        <v>2836.5</v>
      </c>
      <c r="N3875" s="1">
        <f>Table1[[#This Row],[Profit]]/Table1[[#This Row],[Sales]]</f>
        <v>0.5</v>
      </c>
      <c r="O3875" t="str">
        <f>TEXT(Table1[[#This Row],[Order_Date]],"mmmm")</f>
        <v>March</v>
      </c>
      <c r="P3875">
        <f>YEAR(Table1[[#This Row],[Order_Date]])</f>
        <v>2025</v>
      </c>
      <c r="Q3875" t="str">
        <f>"Q"&amp;ROUNDUP(MONTH(Table1[[#This Row],[Order_Date]])/3,0)</f>
        <v>Q1</v>
      </c>
    </row>
    <row r="3876" spans="1:17" x14ac:dyDescent="0.25">
      <c r="A3876" t="s">
        <v>5684</v>
      </c>
      <c r="B3876" t="s">
        <v>1825</v>
      </c>
      <c r="C3876" t="s">
        <v>2002</v>
      </c>
      <c r="D3876" t="s">
        <v>297</v>
      </c>
      <c r="E3876" t="str">
        <f>_xlfn.XLOOKUP(Table1[[#This Row],[Product_ID]],[1]!Table1[Product_ID],[1]!Table1[Product_Name])</f>
        <v>Home &amp; Kitchen Product 64</v>
      </c>
      <c r="F3876" t="str">
        <f>_xlfn.XLOOKUP(Table1[[#This Row],[Product_ID]],[1]!Table1[Product_ID],[1]!Table1[Category])</f>
        <v>Home &amp; Kitchen</v>
      </c>
      <c r="G3876">
        <f>_xlfn.XLOOKUP(Table1[[#This Row],[Product_ID]],[1]!Table1[Product_ID],[1]!Table1[Unit_Price])</f>
        <v>8274</v>
      </c>
      <c r="H3876">
        <f>_xlfn.XLOOKUP(Table1[[#This Row],[Product_ID]],[1]!Table1[Product_ID],[1]!Table1[Cost])</f>
        <v>5791.8</v>
      </c>
      <c r="I3876">
        <v>5</v>
      </c>
      <c r="J3876">
        <v>5</v>
      </c>
      <c r="K3876">
        <f>Table1[[#This Row],[Quantity]]*Table1[[#This Row],[Unit_Price]]</f>
        <v>41370</v>
      </c>
      <c r="L3876">
        <f>Table1[[#This Row],[Quantity]]*Table1[[#This Row],[Cost]]</f>
        <v>28959</v>
      </c>
      <c r="M3876">
        <f>Table1[[#This Row],[Sales]]-Table1[[#This Row],[Total_Cost]]</f>
        <v>12411</v>
      </c>
      <c r="N3876" s="1">
        <f>Table1[[#This Row],[Profit]]/Table1[[#This Row],[Sales]]</f>
        <v>0.3</v>
      </c>
      <c r="O3876" t="str">
        <f>TEXT(Table1[[#This Row],[Order_Date]],"mmmm")</f>
        <v>November</v>
      </c>
      <c r="P3876">
        <f>YEAR(Table1[[#This Row],[Order_Date]])</f>
        <v>2024</v>
      </c>
      <c r="Q3876" t="str">
        <f>"Q"&amp;ROUNDUP(MONTH(Table1[[#This Row],[Order_Date]])/3,0)</f>
        <v>Q4</v>
      </c>
    </row>
    <row r="3877" spans="1:17" x14ac:dyDescent="0.25">
      <c r="A3877" t="s">
        <v>5685</v>
      </c>
      <c r="B3877" t="s">
        <v>1050</v>
      </c>
      <c r="C3877" t="s">
        <v>1982</v>
      </c>
      <c r="D3877" t="s">
        <v>1158</v>
      </c>
      <c r="E3877" t="str">
        <f>_xlfn.XLOOKUP(Table1[[#This Row],[Product_ID]],[1]!Table1[Product_ID],[1]!Table1[Product_Name])</f>
        <v>Electronics Product 33</v>
      </c>
      <c r="F3877" t="str">
        <f>_xlfn.XLOOKUP(Table1[[#This Row],[Product_ID]],[1]!Table1[Product_ID],[1]!Table1[Category])</f>
        <v>Electronics</v>
      </c>
      <c r="G3877">
        <f>_xlfn.XLOOKUP(Table1[[#This Row],[Product_ID]],[1]!Table1[Product_ID],[1]!Table1[Unit_Price])</f>
        <v>11428</v>
      </c>
      <c r="H3877">
        <f>_xlfn.XLOOKUP(Table1[[#This Row],[Product_ID]],[1]!Table1[Product_ID],[1]!Table1[Cost])</f>
        <v>6856.8</v>
      </c>
      <c r="I3877">
        <v>3</v>
      </c>
      <c r="J3877">
        <v>5</v>
      </c>
      <c r="K3877">
        <f>Table1[[#This Row],[Quantity]]*Table1[[#This Row],[Unit_Price]]</f>
        <v>34284</v>
      </c>
      <c r="L3877">
        <f>Table1[[#This Row],[Quantity]]*Table1[[#This Row],[Cost]]</f>
        <v>20570.400000000001</v>
      </c>
      <c r="M3877">
        <f>Table1[[#This Row],[Sales]]-Table1[[#This Row],[Total_Cost]]</f>
        <v>13713.599999999999</v>
      </c>
      <c r="N3877" s="1">
        <f>Table1[[#This Row],[Profit]]/Table1[[#This Row],[Sales]]</f>
        <v>0.39999999999999997</v>
      </c>
      <c r="O3877" t="str">
        <f>TEXT(Table1[[#This Row],[Order_Date]],"mmmm")</f>
        <v>February</v>
      </c>
      <c r="P3877">
        <f>YEAR(Table1[[#This Row],[Order_Date]])</f>
        <v>2025</v>
      </c>
      <c r="Q3877" t="str">
        <f>"Q"&amp;ROUNDUP(MONTH(Table1[[#This Row],[Order_Date]])/3,0)</f>
        <v>Q1</v>
      </c>
    </row>
    <row r="3878" spans="1:17" x14ac:dyDescent="0.25">
      <c r="A3878" t="s">
        <v>5686</v>
      </c>
      <c r="B3878" t="s">
        <v>3147</v>
      </c>
      <c r="C3878" t="s">
        <v>272</v>
      </c>
      <c r="D3878" t="s">
        <v>104</v>
      </c>
      <c r="E3878" t="str">
        <f>_xlfn.XLOOKUP(Table1[[#This Row],[Product_ID]],[1]!Table1[Product_ID],[1]!Table1[Product_Name])</f>
        <v>Electronics Product 72</v>
      </c>
      <c r="F3878" t="str">
        <f>_xlfn.XLOOKUP(Table1[[#This Row],[Product_ID]],[1]!Table1[Product_ID],[1]!Table1[Category])</f>
        <v>Electronics</v>
      </c>
      <c r="G3878">
        <f>_xlfn.XLOOKUP(Table1[[#This Row],[Product_ID]],[1]!Table1[Product_ID],[1]!Table1[Unit_Price])</f>
        <v>27555</v>
      </c>
      <c r="H3878">
        <f>_xlfn.XLOOKUP(Table1[[#This Row],[Product_ID]],[1]!Table1[Product_ID],[1]!Table1[Cost])</f>
        <v>19288.5</v>
      </c>
      <c r="I3878">
        <v>4</v>
      </c>
      <c r="J3878">
        <v>15</v>
      </c>
      <c r="K3878">
        <f>Table1[[#This Row],[Quantity]]*Table1[[#This Row],[Unit_Price]]</f>
        <v>110220</v>
      </c>
      <c r="L3878">
        <f>Table1[[#This Row],[Quantity]]*Table1[[#This Row],[Cost]]</f>
        <v>77154</v>
      </c>
      <c r="M3878">
        <f>Table1[[#This Row],[Sales]]-Table1[[#This Row],[Total_Cost]]</f>
        <v>33066</v>
      </c>
      <c r="N3878" s="1">
        <f>Table1[[#This Row],[Profit]]/Table1[[#This Row],[Sales]]</f>
        <v>0.3</v>
      </c>
      <c r="O3878" t="str">
        <f>TEXT(Table1[[#This Row],[Order_Date]],"mmmm")</f>
        <v>April</v>
      </c>
      <c r="P3878">
        <f>YEAR(Table1[[#This Row],[Order_Date]])</f>
        <v>2025</v>
      </c>
      <c r="Q3878" t="str">
        <f>"Q"&amp;ROUNDUP(MONTH(Table1[[#This Row],[Order_Date]])/3,0)</f>
        <v>Q2</v>
      </c>
    </row>
    <row r="3879" spans="1:17" x14ac:dyDescent="0.25">
      <c r="A3879" t="s">
        <v>5687</v>
      </c>
      <c r="B3879" t="s">
        <v>3646</v>
      </c>
      <c r="C3879" t="s">
        <v>4383</v>
      </c>
      <c r="D3879" t="s">
        <v>89</v>
      </c>
      <c r="E3879" t="str">
        <f>_xlfn.XLOOKUP(Table1[[#This Row],[Product_ID]],[1]!Table1[Product_ID],[1]!Table1[Product_Name])</f>
        <v>Beauty Product 76</v>
      </c>
      <c r="F3879" t="str">
        <f>_xlfn.XLOOKUP(Table1[[#This Row],[Product_ID]],[1]!Table1[Product_ID],[1]!Table1[Category])</f>
        <v>Beauty</v>
      </c>
      <c r="G3879">
        <f>_xlfn.XLOOKUP(Table1[[#This Row],[Product_ID]],[1]!Table1[Product_ID],[1]!Table1[Unit_Price])</f>
        <v>3690</v>
      </c>
      <c r="H3879">
        <f>_xlfn.XLOOKUP(Table1[[#This Row],[Product_ID]],[1]!Table1[Product_ID],[1]!Table1[Cost])</f>
        <v>2583</v>
      </c>
      <c r="I3879">
        <v>2</v>
      </c>
      <c r="J3879">
        <v>15</v>
      </c>
      <c r="K3879">
        <f>Table1[[#This Row],[Quantity]]*Table1[[#This Row],[Unit_Price]]</f>
        <v>7380</v>
      </c>
      <c r="L3879">
        <f>Table1[[#This Row],[Quantity]]*Table1[[#This Row],[Cost]]</f>
        <v>5166</v>
      </c>
      <c r="M3879">
        <f>Table1[[#This Row],[Sales]]-Table1[[#This Row],[Total_Cost]]</f>
        <v>2214</v>
      </c>
      <c r="N3879" s="1">
        <f>Table1[[#This Row],[Profit]]/Table1[[#This Row],[Sales]]</f>
        <v>0.3</v>
      </c>
      <c r="O3879" t="str">
        <f>TEXT(Table1[[#This Row],[Order_Date]],"mmmm")</f>
        <v>May</v>
      </c>
      <c r="P3879">
        <f>YEAR(Table1[[#This Row],[Order_Date]])</f>
        <v>2025</v>
      </c>
      <c r="Q3879" t="str">
        <f>"Q"&amp;ROUNDUP(MONTH(Table1[[#This Row],[Order_Date]])/3,0)</f>
        <v>Q2</v>
      </c>
    </row>
    <row r="3880" spans="1:17" x14ac:dyDescent="0.25">
      <c r="A3880" t="s">
        <v>5688</v>
      </c>
      <c r="B3880" t="s">
        <v>2755</v>
      </c>
      <c r="C3880" t="s">
        <v>2922</v>
      </c>
      <c r="D3880" t="s">
        <v>604</v>
      </c>
      <c r="E3880" t="str">
        <f>_xlfn.XLOOKUP(Table1[[#This Row],[Product_ID]],[1]!Table1[Product_ID],[1]!Table1[Product_Name])</f>
        <v>Home &amp; Kitchen Product 39</v>
      </c>
      <c r="F3880" t="str">
        <f>_xlfn.XLOOKUP(Table1[[#This Row],[Product_ID]],[1]!Table1[Product_ID],[1]!Table1[Category])</f>
        <v>Home &amp; Kitchen</v>
      </c>
      <c r="G3880">
        <f>_xlfn.XLOOKUP(Table1[[#This Row],[Product_ID]],[1]!Table1[Product_ID],[1]!Table1[Unit_Price])</f>
        <v>9543</v>
      </c>
      <c r="H3880">
        <f>_xlfn.XLOOKUP(Table1[[#This Row],[Product_ID]],[1]!Table1[Product_ID],[1]!Table1[Cost])</f>
        <v>4771.5</v>
      </c>
      <c r="I3880">
        <v>4</v>
      </c>
      <c r="J3880">
        <v>5</v>
      </c>
      <c r="K3880">
        <f>Table1[[#This Row],[Quantity]]*Table1[[#This Row],[Unit_Price]]</f>
        <v>38172</v>
      </c>
      <c r="L3880">
        <f>Table1[[#This Row],[Quantity]]*Table1[[#This Row],[Cost]]</f>
        <v>19086</v>
      </c>
      <c r="M3880">
        <f>Table1[[#This Row],[Sales]]-Table1[[#This Row],[Total_Cost]]</f>
        <v>19086</v>
      </c>
      <c r="N3880" s="1">
        <f>Table1[[#This Row],[Profit]]/Table1[[#This Row],[Sales]]</f>
        <v>0.5</v>
      </c>
      <c r="O3880" t="str">
        <f>TEXT(Table1[[#This Row],[Order_Date]],"mmmm")</f>
        <v>March</v>
      </c>
      <c r="P3880">
        <f>YEAR(Table1[[#This Row],[Order_Date]])</f>
        <v>2024</v>
      </c>
      <c r="Q3880" t="str">
        <f>"Q"&amp;ROUNDUP(MONTH(Table1[[#This Row],[Order_Date]])/3,0)</f>
        <v>Q1</v>
      </c>
    </row>
    <row r="3881" spans="1:17" x14ac:dyDescent="0.25">
      <c r="A3881" t="s">
        <v>5689</v>
      </c>
      <c r="B3881" t="s">
        <v>2558</v>
      </c>
      <c r="C3881" t="s">
        <v>2519</v>
      </c>
      <c r="D3881" t="s">
        <v>206</v>
      </c>
      <c r="E3881" t="str">
        <f>_xlfn.XLOOKUP(Table1[[#This Row],[Product_ID]],[1]!Table1[Product_ID],[1]!Table1[Product_Name])</f>
        <v>Electronics Product 30</v>
      </c>
      <c r="F3881" t="str">
        <f>_xlfn.XLOOKUP(Table1[[#This Row],[Product_ID]],[1]!Table1[Product_ID],[1]!Table1[Category])</f>
        <v>Electronics</v>
      </c>
      <c r="G3881">
        <f>_xlfn.XLOOKUP(Table1[[#This Row],[Product_ID]],[1]!Table1[Product_ID],[1]!Table1[Unit_Price])</f>
        <v>16441</v>
      </c>
      <c r="H3881">
        <f>_xlfn.XLOOKUP(Table1[[#This Row],[Product_ID]],[1]!Table1[Product_ID],[1]!Table1[Cost])</f>
        <v>8220.5</v>
      </c>
      <c r="I3881">
        <v>5</v>
      </c>
      <c r="J3881">
        <v>0</v>
      </c>
      <c r="K3881">
        <f>Table1[[#This Row],[Quantity]]*Table1[[#This Row],[Unit_Price]]</f>
        <v>82205</v>
      </c>
      <c r="L3881">
        <f>Table1[[#This Row],[Quantity]]*Table1[[#This Row],[Cost]]</f>
        <v>41102.5</v>
      </c>
      <c r="M3881">
        <f>Table1[[#This Row],[Sales]]-Table1[[#This Row],[Total_Cost]]</f>
        <v>41102.5</v>
      </c>
      <c r="N3881" s="1">
        <f>Table1[[#This Row],[Profit]]/Table1[[#This Row],[Sales]]</f>
        <v>0.5</v>
      </c>
      <c r="O3881" t="str">
        <f>TEXT(Table1[[#This Row],[Order_Date]],"mmmm")</f>
        <v>January</v>
      </c>
      <c r="P3881">
        <f>YEAR(Table1[[#This Row],[Order_Date]])</f>
        <v>2024</v>
      </c>
      <c r="Q3881" t="str">
        <f>"Q"&amp;ROUNDUP(MONTH(Table1[[#This Row],[Order_Date]])/3,0)</f>
        <v>Q1</v>
      </c>
    </row>
    <row r="3882" spans="1:17" x14ac:dyDescent="0.25">
      <c r="A3882" t="s">
        <v>5690</v>
      </c>
      <c r="B3882" t="s">
        <v>83</v>
      </c>
      <c r="C3882" t="s">
        <v>1961</v>
      </c>
      <c r="D3882" t="s">
        <v>471</v>
      </c>
      <c r="E3882" t="str">
        <f>_xlfn.XLOOKUP(Table1[[#This Row],[Product_ID]],[1]!Table1[Product_ID],[1]!Table1[Product_Name])</f>
        <v>Sports Product 66</v>
      </c>
      <c r="F3882" t="str">
        <f>_xlfn.XLOOKUP(Table1[[#This Row],[Product_ID]],[1]!Table1[Product_ID],[1]!Table1[Category])</f>
        <v>Sports</v>
      </c>
      <c r="G3882">
        <f>_xlfn.XLOOKUP(Table1[[#This Row],[Product_ID]],[1]!Table1[Product_ID],[1]!Table1[Unit_Price])</f>
        <v>4711</v>
      </c>
      <c r="H3882">
        <f>_xlfn.XLOOKUP(Table1[[#This Row],[Product_ID]],[1]!Table1[Product_ID],[1]!Table1[Cost])</f>
        <v>2826.6</v>
      </c>
      <c r="I3882">
        <v>4</v>
      </c>
      <c r="J3882">
        <v>5</v>
      </c>
      <c r="K3882">
        <f>Table1[[#This Row],[Quantity]]*Table1[[#This Row],[Unit_Price]]</f>
        <v>18844</v>
      </c>
      <c r="L3882">
        <f>Table1[[#This Row],[Quantity]]*Table1[[#This Row],[Cost]]</f>
        <v>11306.4</v>
      </c>
      <c r="M3882">
        <f>Table1[[#This Row],[Sales]]-Table1[[#This Row],[Total_Cost]]</f>
        <v>7537.6</v>
      </c>
      <c r="N3882" s="1">
        <f>Table1[[#This Row],[Profit]]/Table1[[#This Row],[Sales]]</f>
        <v>0.4</v>
      </c>
      <c r="O3882" t="str">
        <f>TEXT(Table1[[#This Row],[Order_Date]],"mmmm")</f>
        <v>July</v>
      </c>
      <c r="P3882">
        <f>YEAR(Table1[[#This Row],[Order_Date]])</f>
        <v>2024</v>
      </c>
      <c r="Q3882" t="str">
        <f>"Q"&amp;ROUNDUP(MONTH(Table1[[#This Row],[Order_Date]])/3,0)</f>
        <v>Q3</v>
      </c>
    </row>
    <row r="3883" spans="1:17" x14ac:dyDescent="0.25">
      <c r="A3883" t="s">
        <v>5691</v>
      </c>
      <c r="B3883" t="s">
        <v>829</v>
      </c>
      <c r="C3883" t="s">
        <v>1118</v>
      </c>
      <c r="D3883" t="s">
        <v>146</v>
      </c>
      <c r="E3883" t="str">
        <f>_xlfn.XLOOKUP(Table1[[#This Row],[Product_ID]],[1]!Table1[Product_ID],[1]!Table1[Product_Name])</f>
        <v>Electronics Product 8</v>
      </c>
      <c r="F3883" t="str">
        <f>_xlfn.XLOOKUP(Table1[[#This Row],[Product_ID]],[1]!Table1[Product_ID],[1]!Table1[Category])</f>
        <v>Electronics</v>
      </c>
      <c r="G3883">
        <f>_xlfn.XLOOKUP(Table1[[#This Row],[Product_ID]],[1]!Table1[Product_ID],[1]!Table1[Unit_Price])</f>
        <v>41971</v>
      </c>
      <c r="H3883">
        <f>_xlfn.XLOOKUP(Table1[[#This Row],[Product_ID]],[1]!Table1[Product_ID],[1]!Table1[Cost])</f>
        <v>29379.7</v>
      </c>
      <c r="I3883">
        <v>5</v>
      </c>
      <c r="J3883">
        <v>0</v>
      </c>
      <c r="K3883">
        <f>Table1[[#This Row],[Quantity]]*Table1[[#This Row],[Unit_Price]]</f>
        <v>209855</v>
      </c>
      <c r="L3883">
        <f>Table1[[#This Row],[Quantity]]*Table1[[#This Row],[Cost]]</f>
        <v>146898.5</v>
      </c>
      <c r="M3883">
        <f>Table1[[#This Row],[Sales]]-Table1[[#This Row],[Total_Cost]]</f>
        <v>62956.5</v>
      </c>
      <c r="N3883" s="1">
        <f>Table1[[#This Row],[Profit]]/Table1[[#This Row],[Sales]]</f>
        <v>0.3</v>
      </c>
      <c r="O3883" t="str">
        <f>TEXT(Table1[[#This Row],[Order_Date]],"mmmm")</f>
        <v>April</v>
      </c>
      <c r="P3883">
        <f>YEAR(Table1[[#This Row],[Order_Date]])</f>
        <v>2025</v>
      </c>
      <c r="Q3883" t="str">
        <f>"Q"&amp;ROUNDUP(MONTH(Table1[[#This Row],[Order_Date]])/3,0)</f>
        <v>Q2</v>
      </c>
    </row>
    <row r="3884" spans="1:17" x14ac:dyDescent="0.25">
      <c r="A3884" t="s">
        <v>5692</v>
      </c>
      <c r="B3884" t="s">
        <v>547</v>
      </c>
      <c r="C3884" t="s">
        <v>2661</v>
      </c>
      <c r="D3884" t="s">
        <v>598</v>
      </c>
      <c r="E3884" t="str">
        <f>_xlfn.XLOOKUP(Table1[[#This Row],[Product_ID]],[1]!Table1[Product_ID],[1]!Table1[Product_Name])</f>
        <v>Clothing Product 84</v>
      </c>
      <c r="F3884" t="str">
        <f>_xlfn.XLOOKUP(Table1[[#This Row],[Product_ID]],[1]!Table1[Product_ID],[1]!Table1[Category])</f>
        <v>Clothing</v>
      </c>
      <c r="G3884">
        <f>_xlfn.XLOOKUP(Table1[[#This Row],[Product_ID]],[1]!Table1[Product_ID],[1]!Table1[Unit_Price])</f>
        <v>3921</v>
      </c>
      <c r="H3884">
        <f>_xlfn.XLOOKUP(Table1[[#This Row],[Product_ID]],[1]!Table1[Product_ID],[1]!Table1[Cost])</f>
        <v>2352.6</v>
      </c>
      <c r="I3884">
        <v>5</v>
      </c>
      <c r="J3884">
        <v>10</v>
      </c>
      <c r="K3884">
        <f>Table1[[#This Row],[Quantity]]*Table1[[#This Row],[Unit_Price]]</f>
        <v>19605</v>
      </c>
      <c r="L3884">
        <f>Table1[[#This Row],[Quantity]]*Table1[[#This Row],[Cost]]</f>
        <v>11763</v>
      </c>
      <c r="M3884">
        <f>Table1[[#This Row],[Sales]]-Table1[[#This Row],[Total_Cost]]</f>
        <v>7842</v>
      </c>
      <c r="N3884" s="1">
        <f>Table1[[#This Row],[Profit]]/Table1[[#This Row],[Sales]]</f>
        <v>0.4</v>
      </c>
      <c r="O3884" t="str">
        <f>TEXT(Table1[[#This Row],[Order_Date]],"mmmm")</f>
        <v>February</v>
      </c>
      <c r="P3884">
        <f>YEAR(Table1[[#This Row],[Order_Date]])</f>
        <v>2025</v>
      </c>
      <c r="Q3884" t="str">
        <f>"Q"&amp;ROUNDUP(MONTH(Table1[[#This Row],[Order_Date]])/3,0)</f>
        <v>Q1</v>
      </c>
    </row>
    <row r="3885" spans="1:17" x14ac:dyDescent="0.25">
      <c r="A3885" t="s">
        <v>5693</v>
      </c>
      <c r="B3885" t="s">
        <v>2620</v>
      </c>
      <c r="C3885" t="s">
        <v>2500</v>
      </c>
      <c r="D3885" t="s">
        <v>189</v>
      </c>
      <c r="E3885" t="str">
        <f>_xlfn.XLOOKUP(Table1[[#This Row],[Product_ID]],[1]!Table1[Product_ID],[1]!Table1[Product_Name])</f>
        <v>Home &amp; Kitchen Product 79</v>
      </c>
      <c r="F3885" t="str">
        <f>_xlfn.XLOOKUP(Table1[[#This Row],[Product_ID]],[1]!Table1[Product_ID],[1]!Table1[Category])</f>
        <v>Home &amp; Kitchen</v>
      </c>
      <c r="G3885">
        <f>_xlfn.XLOOKUP(Table1[[#This Row],[Product_ID]],[1]!Table1[Product_ID],[1]!Table1[Unit_Price])</f>
        <v>10900</v>
      </c>
      <c r="H3885">
        <f>_xlfn.XLOOKUP(Table1[[#This Row],[Product_ID]],[1]!Table1[Product_ID],[1]!Table1[Cost])</f>
        <v>5450</v>
      </c>
      <c r="I3885">
        <v>5</v>
      </c>
      <c r="J3885">
        <v>10</v>
      </c>
      <c r="K3885">
        <f>Table1[[#This Row],[Quantity]]*Table1[[#This Row],[Unit_Price]]</f>
        <v>54500</v>
      </c>
      <c r="L3885">
        <f>Table1[[#This Row],[Quantity]]*Table1[[#This Row],[Cost]]</f>
        <v>27250</v>
      </c>
      <c r="M3885">
        <f>Table1[[#This Row],[Sales]]-Table1[[#This Row],[Total_Cost]]</f>
        <v>27250</v>
      </c>
      <c r="N3885" s="1">
        <f>Table1[[#This Row],[Profit]]/Table1[[#This Row],[Sales]]</f>
        <v>0.5</v>
      </c>
      <c r="O3885" t="str">
        <f>TEXT(Table1[[#This Row],[Order_Date]],"mmmm")</f>
        <v>February</v>
      </c>
      <c r="P3885">
        <f>YEAR(Table1[[#This Row],[Order_Date]])</f>
        <v>2025</v>
      </c>
      <c r="Q3885" t="str">
        <f>"Q"&amp;ROUNDUP(MONTH(Table1[[#This Row],[Order_Date]])/3,0)</f>
        <v>Q1</v>
      </c>
    </row>
    <row r="3886" spans="1:17" x14ac:dyDescent="0.25">
      <c r="A3886" t="s">
        <v>5694</v>
      </c>
      <c r="B3886" t="s">
        <v>1285</v>
      </c>
      <c r="C3886" t="s">
        <v>4825</v>
      </c>
      <c r="D3886" t="s">
        <v>171</v>
      </c>
      <c r="E3886" t="str">
        <f>_xlfn.XLOOKUP(Table1[[#This Row],[Product_ID]],[1]!Table1[Product_ID],[1]!Table1[Product_Name])</f>
        <v>Clothing Product 27</v>
      </c>
      <c r="F3886" t="str">
        <f>_xlfn.XLOOKUP(Table1[[#This Row],[Product_ID]],[1]!Table1[Product_ID],[1]!Table1[Category])</f>
        <v>Clothing</v>
      </c>
      <c r="G3886">
        <f>_xlfn.XLOOKUP(Table1[[#This Row],[Product_ID]],[1]!Table1[Product_ID],[1]!Table1[Unit_Price])</f>
        <v>4969</v>
      </c>
      <c r="H3886">
        <f>_xlfn.XLOOKUP(Table1[[#This Row],[Product_ID]],[1]!Table1[Product_ID],[1]!Table1[Cost])</f>
        <v>2484.5</v>
      </c>
      <c r="I3886">
        <v>2</v>
      </c>
      <c r="J3886">
        <v>0</v>
      </c>
      <c r="K3886">
        <f>Table1[[#This Row],[Quantity]]*Table1[[#This Row],[Unit_Price]]</f>
        <v>9938</v>
      </c>
      <c r="L3886">
        <f>Table1[[#This Row],[Quantity]]*Table1[[#This Row],[Cost]]</f>
        <v>4969</v>
      </c>
      <c r="M3886">
        <f>Table1[[#This Row],[Sales]]-Table1[[#This Row],[Total_Cost]]</f>
        <v>4969</v>
      </c>
      <c r="N3886" s="1">
        <f>Table1[[#This Row],[Profit]]/Table1[[#This Row],[Sales]]</f>
        <v>0.5</v>
      </c>
      <c r="O3886" t="str">
        <f>TEXT(Table1[[#This Row],[Order_Date]],"mmmm")</f>
        <v>August</v>
      </c>
      <c r="P3886">
        <f>YEAR(Table1[[#This Row],[Order_Date]])</f>
        <v>2025</v>
      </c>
      <c r="Q3886" t="str">
        <f>"Q"&amp;ROUNDUP(MONTH(Table1[[#This Row],[Order_Date]])/3,0)</f>
        <v>Q3</v>
      </c>
    </row>
    <row r="3887" spans="1:17" x14ac:dyDescent="0.25">
      <c r="A3887" t="s">
        <v>5695</v>
      </c>
      <c r="B3887" t="s">
        <v>3316</v>
      </c>
      <c r="C3887" t="s">
        <v>2504</v>
      </c>
      <c r="D3887" t="s">
        <v>1158</v>
      </c>
      <c r="E3887" t="str">
        <f>_xlfn.XLOOKUP(Table1[[#This Row],[Product_ID]],[1]!Table1[Product_ID],[1]!Table1[Product_Name])</f>
        <v>Electronics Product 33</v>
      </c>
      <c r="F3887" t="str">
        <f>_xlfn.XLOOKUP(Table1[[#This Row],[Product_ID]],[1]!Table1[Product_ID],[1]!Table1[Category])</f>
        <v>Electronics</v>
      </c>
      <c r="G3887">
        <f>_xlfn.XLOOKUP(Table1[[#This Row],[Product_ID]],[1]!Table1[Product_ID],[1]!Table1[Unit_Price])</f>
        <v>11428</v>
      </c>
      <c r="H3887">
        <f>_xlfn.XLOOKUP(Table1[[#This Row],[Product_ID]],[1]!Table1[Product_ID],[1]!Table1[Cost])</f>
        <v>6856.8</v>
      </c>
      <c r="I3887">
        <v>4</v>
      </c>
      <c r="J3887">
        <v>5</v>
      </c>
      <c r="K3887">
        <f>Table1[[#This Row],[Quantity]]*Table1[[#This Row],[Unit_Price]]</f>
        <v>45712</v>
      </c>
      <c r="L3887">
        <f>Table1[[#This Row],[Quantity]]*Table1[[#This Row],[Cost]]</f>
        <v>27427.200000000001</v>
      </c>
      <c r="M3887">
        <f>Table1[[#This Row],[Sales]]-Table1[[#This Row],[Total_Cost]]</f>
        <v>18284.8</v>
      </c>
      <c r="N3887" s="1">
        <f>Table1[[#This Row],[Profit]]/Table1[[#This Row],[Sales]]</f>
        <v>0.39999999999999997</v>
      </c>
      <c r="O3887" t="str">
        <f>TEXT(Table1[[#This Row],[Order_Date]],"mmmm")</f>
        <v>February</v>
      </c>
      <c r="P3887">
        <f>YEAR(Table1[[#This Row],[Order_Date]])</f>
        <v>2025</v>
      </c>
      <c r="Q3887" t="str">
        <f>"Q"&amp;ROUNDUP(MONTH(Table1[[#This Row],[Order_Date]])/3,0)</f>
        <v>Q1</v>
      </c>
    </row>
    <row r="3888" spans="1:17" x14ac:dyDescent="0.25">
      <c r="A3888" t="s">
        <v>5696</v>
      </c>
      <c r="B3888" t="s">
        <v>1297</v>
      </c>
      <c r="C3888" t="s">
        <v>2756</v>
      </c>
      <c r="D3888" t="s">
        <v>753</v>
      </c>
      <c r="E3888" t="str">
        <f>_xlfn.XLOOKUP(Table1[[#This Row],[Product_ID]],[1]!Table1[Product_ID],[1]!Table1[Product_Name])</f>
        <v>Beauty Product 73</v>
      </c>
      <c r="F3888" t="str">
        <f>_xlfn.XLOOKUP(Table1[[#This Row],[Product_ID]],[1]!Table1[Product_ID],[1]!Table1[Category])</f>
        <v>Beauty</v>
      </c>
      <c r="G3888">
        <f>_xlfn.XLOOKUP(Table1[[#This Row],[Product_ID]],[1]!Table1[Product_ID],[1]!Table1[Unit_Price])</f>
        <v>626</v>
      </c>
      <c r="H3888">
        <f>_xlfn.XLOOKUP(Table1[[#This Row],[Product_ID]],[1]!Table1[Product_ID],[1]!Table1[Cost])</f>
        <v>438.2</v>
      </c>
      <c r="I3888">
        <v>2</v>
      </c>
      <c r="J3888">
        <v>0</v>
      </c>
      <c r="K3888">
        <f>Table1[[#This Row],[Quantity]]*Table1[[#This Row],[Unit_Price]]</f>
        <v>1252</v>
      </c>
      <c r="L3888">
        <f>Table1[[#This Row],[Quantity]]*Table1[[#This Row],[Cost]]</f>
        <v>876.4</v>
      </c>
      <c r="M3888">
        <f>Table1[[#This Row],[Sales]]-Table1[[#This Row],[Total_Cost]]</f>
        <v>375.6</v>
      </c>
      <c r="N3888" s="1">
        <f>Table1[[#This Row],[Profit]]/Table1[[#This Row],[Sales]]</f>
        <v>0.30000000000000004</v>
      </c>
      <c r="O3888" t="str">
        <f>TEXT(Table1[[#This Row],[Order_Date]],"mmmm")</f>
        <v>April</v>
      </c>
      <c r="P3888">
        <f>YEAR(Table1[[#This Row],[Order_Date]])</f>
        <v>2024</v>
      </c>
      <c r="Q3888" t="str">
        <f>"Q"&amp;ROUNDUP(MONTH(Table1[[#This Row],[Order_Date]])/3,0)</f>
        <v>Q2</v>
      </c>
    </row>
    <row r="3889" spans="1:17" x14ac:dyDescent="0.25">
      <c r="A3889" t="s">
        <v>5697</v>
      </c>
      <c r="B3889" t="s">
        <v>342</v>
      </c>
      <c r="C3889" t="s">
        <v>2294</v>
      </c>
      <c r="D3889" t="s">
        <v>135</v>
      </c>
      <c r="E3889" t="str">
        <f>_xlfn.XLOOKUP(Table1[[#This Row],[Product_ID]],[1]!Table1[Product_ID],[1]!Table1[Product_Name])</f>
        <v>Electronics Product 28</v>
      </c>
      <c r="F3889" t="str">
        <f>_xlfn.XLOOKUP(Table1[[#This Row],[Product_ID]],[1]!Table1[Product_ID],[1]!Table1[Category])</f>
        <v>Electronics</v>
      </c>
      <c r="G3889">
        <f>_xlfn.XLOOKUP(Table1[[#This Row],[Product_ID]],[1]!Table1[Product_ID],[1]!Table1[Unit_Price])</f>
        <v>9664</v>
      </c>
      <c r="H3889">
        <f>_xlfn.XLOOKUP(Table1[[#This Row],[Product_ID]],[1]!Table1[Product_ID],[1]!Table1[Cost])</f>
        <v>4832</v>
      </c>
      <c r="I3889">
        <v>2</v>
      </c>
      <c r="J3889">
        <v>10</v>
      </c>
      <c r="K3889">
        <f>Table1[[#This Row],[Quantity]]*Table1[[#This Row],[Unit_Price]]</f>
        <v>19328</v>
      </c>
      <c r="L3889">
        <f>Table1[[#This Row],[Quantity]]*Table1[[#This Row],[Cost]]</f>
        <v>9664</v>
      </c>
      <c r="M3889">
        <f>Table1[[#This Row],[Sales]]-Table1[[#This Row],[Total_Cost]]</f>
        <v>9664</v>
      </c>
      <c r="N3889" s="1">
        <f>Table1[[#This Row],[Profit]]/Table1[[#This Row],[Sales]]</f>
        <v>0.5</v>
      </c>
      <c r="O3889" t="str">
        <f>TEXT(Table1[[#This Row],[Order_Date]],"mmmm")</f>
        <v>February</v>
      </c>
      <c r="P3889">
        <f>YEAR(Table1[[#This Row],[Order_Date]])</f>
        <v>2025</v>
      </c>
      <c r="Q3889" t="str">
        <f>"Q"&amp;ROUNDUP(MONTH(Table1[[#This Row],[Order_Date]])/3,0)</f>
        <v>Q1</v>
      </c>
    </row>
    <row r="3890" spans="1:17" x14ac:dyDescent="0.25">
      <c r="A3890" t="s">
        <v>5698</v>
      </c>
      <c r="B3890" t="s">
        <v>325</v>
      </c>
      <c r="C3890" t="s">
        <v>4079</v>
      </c>
      <c r="D3890" t="s">
        <v>461</v>
      </c>
      <c r="E3890" t="str">
        <f>_xlfn.XLOOKUP(Table1[[#This Row],[Product_ID]],[1]!Table1[Product_ID],[1]!Table1[Product_Name])</f>
        <v>Beauty Product 13</v>
      </c>
      <c r="F3890" t="str">
        <f>_xlfn.XLOOKUP(Table1[[#This Row],[Product_ID]],[1]!Table1[Product_ID],[1]!Table1[Category])</f>
        <v>Beauty</v>
      </c>
      <c r="G3890">
        <f>_xlfn.XLOOKUP(Table1[[#This Row],[Product_ID]],[1]!Table1[Product_ID],[1]!Table1[Unit_Price])</f>
        <v>639</v>
      </c>
      <c r="H3890">
        <f>_xlfn.XLOOKUP(Table1[[#This Row],[Product_ID]],[1]!Table1[Product_ID],[1]!Table1[Cost])</f>
        <v>319.5</v>
      </c>
      <c r="I3890">
        <v>3</v>
      </c>
      <c r="J3890">
        <v>5</v>
      </c>
      <c r="K3890">
        <f>Table1[[#This Row],[Quantity]]*Table1[[#This Row],[Unit_Price]]</f>
        <v>1917</v>
      </c>
      <c r="L3890">
        <f>Table1[[#This Row],[Quantity]]*Table1[[#This Row],[Cost]]</f>
        <v>958.5</v>
      </c>
      <c r="M3890">
        <f>Table1[[#This Row],[Sales]]-Table1[[#This Row],[Total_Cost]]</f>
        <v>958.5</v>
      </c>
      <c r="N3890" s="1">
        <f>Table1[[#This Row],[Profit]]/Table1[[#This Row],[Sales]]</f>
        <v>0.5</v>
      </c>
      <c r="O3890" t="str">
        <f>TEXT(Table1[[#This Row],[Order_Date]],"mmmm")</f>
        <v>May</v>
      </c>
      <c r="P3890">
        <f>YEAR(Table1[[#This Row],[Order_Date]])</f>
        <v>2024</v>
      </c>
      <c r="Q3890" t="str">
        <f>"Q"&amp;ROUNDUP(MONTH(Table1[[#This Row],[Order_Date]])/3,0)</f>
        <v>Q2</v>
      </c>
    </row>
    <row r="3891" spans="1:17" x14ac:dyDescent="0.25">
      <c r="A3891" t="s">
        <v>5699</v>
      </c>
      <c r="B3891" t="s">
        <v>1715</v>
      </c>
      <c r="C3891" t="s">
        <v>3985</v>
      </c>
      <c r="D3891" t="s">
        <v>426</v>
      </c>
      <c r="E3891" t="str">
        <f>_xlfn.XLOOKUP(Table1[[#This Row],[Product_ID]],[1]!Table1[Product_ID],[1]!Table1[Product_Name])</f>
        <v>Clothing Product 95</v>
      </c>
      <c r="F3891" t="str">
        <f>_xlfn.XLOOKUP(Table1[[#This Row],[Product_ID]],[1]!Table1[Product_ID],[1]!Table1[Category])</f>
        <v>Clothing</v>
      </c>
      <c r="G3891">
        <f>_xlfn.XLOOKUP(Table1[[#This Row],[Product_ID]],[1]!Table1[Product_ID],[1]!Table1[Unit_Price])</f>
        <v>4520</v>
      </c>
      <c r="H3891">
        <f>_xlfn.XLOOKUP(Table1[[#This Row],[Product_ID]],[1]!Table1[Product_ID],[1]!Table1[Cost])</f>
        <v>3164</v>
      </c>
      <c r="I3891">
        <v>1</v>
      </c>
      <c r="J3891">
        <v>20</v>
      </c>
      <c r="K3891">
        <f>Table1[[#This Row],[Quantity]]*Table1[[#This Row],[Unit_Price]]</f>
        <v>4520</v>
      </c>
      <c r="L3891">
        <f>Table1[[#This Row],[Quantity]]*Table1[[#This Row],[Cost]]</f>
        <v>3164</v>
      </c>
      <c r="M3891">
        <f>Table1[[#This Row],[Sales]]-Table1[[#This Row],[Total_Cost]]</f>
        <v>1356</v>
      </c>
      <c r="N3891" s="1">
        <f>Table1[[#This Row],[Profit]]/Table1[[#This Row],[Sales]]</f>
        <v>0.3</v>
      </c>
      <c r="O3891" t="str">
        <f>TEXT(Table1[[#This Row],[Order_Date]],"mmmm")</f>
        <v>July</v>
      </c>
      <c r="P3891">
        <f>YEAR(Table1[[#This Row],[Order_Date]])</f>
        <v>2025</v>
      </c>
      <c r="Q3891" t="str">
        <f>"Q"&amp;ROUNDUP(MONTH(Table1[[#This Row],[Order_Date]])/3,0)</f>
        <v>Q3</v>
      </c>
    </row>
    <row r="3892" spans="1:17" x14ac:dyDescent="0.25">
      <c r="A3892" t="s">
        <v>5700</v>
      </c>
      <c r="B3892" t="s">
        <v>2450</v>
      </c>
      <c r="C3892" t="s">
        <v>2885</v>
      </c>
      <c r="D3892" t="s">
        <v>171</v>
      </c>
      <c r="E3892" t="str">
        <f>_xlfn.XLOOKUP(Table1[[#This Row],[Product_ID]],[1]!Table1[Product_ID],[1]!Table1[Product_Name])</f>
        <v>Clothing Product 27</v>
      </c>
      <c r="F3892" t="str">
        <f>_xlfn.XLOOKUP(Table1[[#This Row],[Product_ID]],[1]!Table1[Product_ID],[1]!Table1[Category])</f>
        <v>Clothing</v>
      </c>
      <c r="G3892">
        <f>_xlfn.XLOOKUP(Table1[[#This Row],[Product_ID]],[1]!Table1[Product_ID],[1]!Table1[Unit_Price])</f>
        <v>4969</v>
      </c>
      <c r="H3892">
        <f>_xlfn.XLOOKUP(Table1[[#This Row],[Product_ID]],[1]!Table1[Product_ID],[1]!Table1[Cost])</f>
        <v>2484.5</v>
      </c>
      <c r="I3892">
        <v>1</v>
      </c>
      <c r="J3892">
        <v>20</v>
      </c>
      <c r="K3892">
        <f>Table1[[#This Row],[Quantity]]*Table1[[#This Row],[Unit_Price]]</f>
        <v>4969</v>
      </c>
      <c r="L3892">
        <f>Table1[[#This Row],[Quantity]]*Table1[[#This Row],[Cost]]</f>
        <v>2484.5</v>
      </c>
      <c r="M3892">
        <f>Table1[[#This Row],[Sales]]-Table1[[#This Row],[Total_Cost]]</f>
        <v>2484.5</v>
      </c>
      <c r="N3892" s="1">
        <f>Table1[[#This Row],[Profit]]/Table1[[#This Row],[Sales]]</f>
        <v>0.5</v>
      </c>
      <c r="O3892" t="str">
        <f>TEXT(Table1[[#This Row],[Order_Date]],"mmmm")</f>
        <v>August</v>
      </c>
      <c r="P3892">
        <f>YEAR(Table1[[#This Row],[Order_Date]])</f>
        <v>2024</v>
      </c>
      <c r="Q3892" t="str">
        <f>"Q"&amp;ROUNDUP(MONTH(Table1[[#This Row],[Order_Date]])/3,0)</f>
        <v>Q3</v>
      </c>
    </row>
    <row r="3893" spans="1:17" x14ac:dyDescent="0.25">
      <c r="A3893" t="s">
        <v>5701</v>
      </c>
      <c r="B3893" t="s">
        <v>3587</v>
      </c>
      <c r="C3893" t="s">
        <v>877</v>
      </c>
      <c r="D3893" t="s">
        <v>654</v>
      </c>
      <c r="E3893" t="str">
        <f>_xlfn.XLOOKUP(Table1[[#This Row],[Product_ID]],[1]!Table1[Product_ID],[1]!Table1[Product_Name])</f>
        <v>Sports Product 40</v>
      </c>
      <c r="F3893" t="str">
        <f>_xlfn.XLOOKUP(Table1[[#This Row],[Product_ID]],[1]!Table1[Product_ID],[1]!Table1[Category])</f>
        <v>Sports</v>
      </c>
      <c r="G3893">
        <f>_xlfn.XLOOKUP(Table1[[#This Row],[Product_ID]],[1]!Table1[Product_ID],[1]!Table1[Unit_Price])</f>
        <v>6724</v>
      </c>
      <c r="H3893">
        <f>_xlfn.XLOOKUP(Table1[[#This Row],[Product_ID]],[1]!Table1[Product_ID],[1]!Table1[Cost])</f>
        <v>4034.4</v>
      </c>
      <c r="I3893">
        <v>2</v>
      </c>
      <c r="J3893">
        <v>0</v>
      </c>
      <c r="K3893">
        <f>Table1[[#This Row],[Quantity]]*Table1[[#This Row],[Unit_Price]]</f>
        <v>13448</v>
      </c>
      <c r="L3893">
        <f>Table1[[#This Row],[Quantity]]*Table1[[#This Row],[Cost]]</f>
        <v>8068.8</v>
      </c>
      <c r="M3893">
        <f>Table1[[#This Row],[Sales]]-Table1[[#This Row],[Total_Cost]]</f>
        <v>5379.2</v>
      </c>
      <c r="N3893" s="1">
        <f>Table1[[#This Row],[Profit]]/Table1[[#This Row],[Sales]]</f>
        <v>0.39999999999999997</v>
      </c>
      <c r="O3893" t="str">
        <f>TEXT(Table1[[#This Row],[Order_Date]],"mmmm")</f>
        <v>October</v>
      </c>
      <c r="P3893">
        <f>YEAR(Table1[[#This Row],[Order_Date]])</f>
        <v>2024</v>
      </c>
      <c r="Q3893" t="str">
        <f>"Q"&amp;ROUNDUP(MONTH(Table1[[#This Row],[Order_Date]])/3,0)</f>
        <v>Q4</v>
      </c>
    </row>
    <row r="3894" spans="1:17" x14ac:dyDescent="0.25">
      <c r="A3894" t="s">
        <v>5702</v>
      </c>
      <c r="B3894" t="s">
        <v>2177</v>
      </c>
      <c r="C3894" t="s">
        <v>919</v>
      </c>
      <c r="D3894" t="s">
        <v>615</v>
      </c>
      <c r="E3894" t="str">
        <f>_xlfn.XLOOKUP(Table1[[#This Row],[Product_ID]],[1]!Table1[Product_ID],[1]!Table1[Product_Name])</f>
        <v>Home &amp; Kitchen Product 92</v>
      </c>
      <c r="F3894" t="str">
        <f>_xlfn.XLOOKUP(Table1[[#This Row],[Product_ID]],[1]!Table1[Product_ID],[1]!Table1[Category])</f>
        <v>Home &amp; Kitchen</v>
      </c>
      <c r="G3894">
        <f>_xlfn.XLOOKUP(Table1[[#This Row],[Product_ID]],[1]!Table1[Product_ID],[1]!Table1[Unit_Price])</f>
        <v>7315</v>
      </c>
      <c r="H3894">
        <f>_xlfn.XLOOKUP(Table1[[#This Row],[Product_ID]],[1]!Table1[Product_ID],[1]!Table1[Cost])</f>
        <v>4389</v>
      </c>
      <c r="I3894">
        <v>4</v>
      </c>
      <c r="J3894">
        <v>10</v>
      </c>
      <c r="K3894">
        <f>Table1[[#This Row],[Quantity]]*Table1[[#This Row],[Unit_Price]]</f>
        <v>29260</v>
      </c>
      <c r="L3894">
        <f>Table1[[#This Row],[Quantity]]*Table1[[#This Row],[Cost]]</f>
        <v>17556</v>
      </c>
      <c r="M3894">
        <f>Table1[[#This Row],[Sales]]-Table1[[#This Row],[Total_Cost]]</f>
        <v>11704</v>
      </c>
      <c r="N3894" s="1">
        <f>Table1[[#This Row],[Profit]]/Table1[[#This Row],[Sales]]</f>
        <v>0.4</v>
      </c>
      <c r="O3894" t="str">
        <f>TEXT(Table1[[#This Row],[Order_Date]],"mmmm")</f>
        <v>June</v>
      </c>
      <c r="P3894">
        <f>YEAR(Table1[[#This Row],[Order_Date]])</f>
        <v>2024</v>
      </c>
      <c r="Q3894" t="str">
        <f>"Q"&amp;ROUNDUP(MONTH(Table1[[#This Row],[Order_Date]])/3,0)</f>
        <v>Q2</v>
      </c>
    </row>
    <row r="3895" spans="1:17" x14ac:dyDescent="0.25">
      <c r="A3895" t="s">
        <v>5703</v>
      </c>
      <c r="B3895" t="s">
        <v>2147</v>
      </c>
      <c r="C3895" t="s">
        <v>99</v>
      </c>
      <c r="D3895" t="s">
        <v>17</v>
      </c>
      <c r="E3895" t="str">
        <f>_xlfn.XLOOKUP(Table1[[#This Row],[Product_ID]],[1]!Table1[Product_ID],[1]!Table1[Product_Name])</f>
        <v>Clothing Product 38</v>
      </c>
      <c r="F3895" t="str">
        <f>_xlfn.XLOOKUP(Table1[[#This Row],[Product_ID]],[1]!Table1[Product_ID],[1]!Table1[Category])</f>
        <v>Clothing</v>
      </c>
      <c r="G3895">
        <f>_xlfn.XLOOKUP(Table1[[#This Row],[Product_ID]],[1]!Table1[Product_ID],[1]!Table1[Unit_Price])</f>
        <v>413</v>
      </c>
      <c r="H3895">
        <f>_xlfn.XLOOKUP(Table1[[#This Row],[Product_ID]],[1]!Table1[Product_ID],[1]!Table1[Cost])</f>
        <v>247.8</v>
      </c>
      <c r="I3895">
        <v>4</v>
      </c>
      <c r="J3895">
        <v>0</v>
      </c>
      <c r="K3895">
        <f>Table1[[#This Row],[Quantity]]*Table1[[#This Row],[Unit_Price]]</f>
        <v>1652</v>
      </c>
      <c r="L3895">
        <f>Table1[[#This Row],[Quantity]]*Table1[[#This Row],[Cost]]</f>
        <v>991.2</v>
      </c>
      <c r="M3895">
        <f>Table1[[#This Row],[Sales]]-Table1[[#This Row],[Total_Cost]]</f>
        <v>660.8</v>
      </c>
      <c r="N3895" s="1">
        <f>Table1[[#This Row],[Profit]]/Table1[[#This Row],[Sales]]</f>
        <v>0.39999999999999997</v>
      </c>
      <c r="O3895" t="str">
        <f>TEXT(Table1[[#This Row],[Order_Date]],"mmmm")</f>
        <v>June</v>
      </c>
      <c r="P3895">
        <f>YEAR(Table1[[#This Row],[Order_Date]])</f>
        <v>2024</v>
      </c>
      <c r="Q3895" t="str">
        <f>"Q"&amp;ROUNDUP(MONTH(Table1[[#This Row],[Order_Date]])/3,0)</f>
        <v>Q2</v>
      </c>
    </row>
    <row r="3896" spans="1:17" x14ac:dyDescent="0.25">
      <c r="A3896" t="s">
        <v>5704</v>
      </c>
      <c r="B3896" t="s">
        <v>1516</v>
      </c>
      <c r="C3896" t="s">
        <v>1015</v>
      </c>
      <c r="D3896" t="s">
        <v>444</v>
      </c>
      <c r="E3896" t="str">
        <f>_xlfn.XLOOKUP(Table1[[#This Row],[Product_ID]],[1]!Table1[Product_ID],[1]!Table1[Product_Name])</f>
        <v>Sports Product 14</v>
      </c>
      <c r="F3896" t="str">
        <f>_xlfn.XLOOKUP(Table1[[#This Row],[Product_ID]],[1]!Table1[Product_ID],[1]!Table1[Category])</f>
        <v>Sports</v>
      </c>
      <c r="G3896">
        <f>_xlfn.XLOOKUP(Table1[[#This Row],[Product_ID]],[1]!Table1[Product_ID],[1]!Table1[Unit_Price])</f>
        <v>9565</v>
      </c>
      <c r="H3896">
        <f>_xlfn.XLOOKUP(Table1[[#This Row],[Product_ID]],[1]!Table1[Product_ID],[1]!Table1[Cost])</f>
        <v>6695.5</v>
      </c>
      <c r="I3896">
        <v>4</v>
      </c>
      <c r="J3896">
        <v>10</v>
      </c>
      <c r="K3896">
        <f>Table1[[#This Row],[Quantity]]*Table1[[#This Row],[Unit_Price]]</f>
        <v>38260</v>
      </c>
      <c r="L3896">
        <f>Table1[[#This Row],[Quantity]]*Table1[[#This Row],[Cost]]</f>
        <v>26782</v>
      </c>
      <c r="M3896">
        <f>Table1[[#This Row],[Sales]]-Table1[[#This Row],[Total_Cost]]</f>
        <v>11478</v>
      </c>
      <c r="N3896" s="1">
        <f>Table1[[#This Row],[Profit]]/Table1[[#This Row],[Sales]]</f>
        <v>0.3</v>
      </c>
      <c r="O3896" t="str">
        <f>TEXT(Table1[[#This Row],[Order_Date]],"mmmm")</f>
        <v>November</v>
      </c>
      <c r="P3896">
        <f>YEAR(Table1[[#This Row],[Order_Date]])</f>
        <v>2024</v>
      </c>
      <c r="Q3896" t="str">
        <f>"Q"&amp;ROUNDUP(MONTH(Table1[[#This Row],[Order_Date]])/3,0)</f>
        <v>Q4</v>
      </c>
    </row>
    <row r="3897" spans="1:17" x14ac:dyDescent="0.25">
      <c r="A3897" t="s">
        <v>5705</v>
      </c>
      <c r="B3897" t="s">
        <v>94</v>
      </c>
      <c r="C3897" t="s">
        <v>1045</v>
      </c>
      <c r="D3897" t="s">
        <v>281</v>
      </c>
      <c r="E3897" t="str">
        <f>_xlfn.XLOOKUP(Table1[[#This Row],[Product_ID]],[1]!Table1[Product_ID],[1]!Table1[Product_Name])</f>
        <v>Sports Product 9</v>
      </c>
      <c r="F3897" t="str">
        <f>_xlfn.XLOOKUP(Table1[[#This Row],[Product_ID]],[1]!Table1[Product_ID],[1]!Table1[Category])</f>
        <v>Sports</v>
      </c>
      <c r="G3897">
        <f>_xlfn.XLOOKUP(Table1[[#This Row],[Product_ID]],[1]!Table1[Product_ID],[1]!Table1[Unit_Price])</f>
        <v>10891</v>
      </c>
      <c r="H3897">
        <f>_xlfn.XLOOKUP(Table1[[#This Row],[Product_ID]],[1]!Table1[Product_ID],[1]!Table1[Cost])</f>
        <v>5445.5</v>
      </c>
      <c r="I3897">
        <v>4</v>
      </c>
      <c r="J3897">
        <v>0</v>
      </c>
      <c r="K3897">
        <f>Table1[[#This Row],[Quantity]]*Table1[[#This Row],[Unit_Price]]</f>
        <v>43564</v>
      </c>
      <c r="L3897">
        <f>Table1[[#This Row],[Quantity]]*Table1[[#This Row],[Cost]]</f>
        <v>21782</v>
      </c>
      <c r="M3897">
        <f>Table1[[#This Row],[Sales]]-Table1[[#This Row],[Total_Cost]]</f>
        <v>21782</v>
      </c>
      <c r="N3897" s="1">
        <f>Table1[[#This Row],[Profit]]/Table1[[#This Row],[Sales]]</f>
        <v>0.5</v>
      </c>
      <c r="O3897" t="str">
        <f>TEXT(Table1[[#This Row],[Order_Date]],"mmmm")</f>
        <v>September</v>
      </c>
      <c r="P3897">
        <f>YEAR(Table1[[#This Row],[Order_Date]])</f>
        <v>2024</v>
      </c>
      <c r="Q3897" t="str">
        <f>"Q"&amp;ROUNDUP(MONTH(Table1[[#This Row],[Order_Date]])/3,0)</f>
        <v>Q3</v>
      </c>
    </row>
    <row r="3898" spans="1:17" x14ac:dyDescent="0.25">
      <c r="A3898" t="s">
        <v>5706</v>
      </c>
      <c r="B3898" t="s">
        <v>407</v>
      </c>
      <c r="C3898" t="s">
        <v>36</v>
      </c>
      <c r="D3898" t="s">
        <v>164</v>
      </c>
      <c r="E3898" t="str">
        <f>_xlfn.XLOOKUP(Table1[[#This Row],[Product_ID]],[1]!Table1[Product_ID],[1]!Table1[Product_Name])</f>
        <v>Home &amp; Kitchen Product 11</v>
      </c>
      <c r="F3898" t="str">
        <f>_xlfn.XLOOKUP(Table1[[#This Row],[Product_ID]],[1]!Table1[Product_ID],[1]!Table1[Category])</f>
        <v>Home &amp; Kitchen</v>
      </c>
      <c r="G3898">
        <f>_xlfn.XLOOKUP(Table1[[#This Row],[Product_ID]],[1]!Table1[Product_ID],[1]!Table1[Unit_Price])</f>
        <v>4339</v>
      </c>
      <c r="H3898">
        <f>_xlfn.XLOOKUP(Table1[[#This Row],[Product_ID]],[1]!Table1[Product_ID],[1]!Table1[Cost])</f>
        <v>2169.5</v>
      </c>
      <c r="I3898">
        <v>4</v>
      </c>
      <c r="J3898">
        <v>20</v>
      </c>
      <c r="K3898">
        <f>Table1[[#This Row],[Quantity]]*Table1[[#This Row],[Unit_Price]]</f>
        <v>17356</v>
      </c>
      <c r="L3898">
        <f>Table1[[#This Row],[Quantity]]*Table1[[#This Row],[Cost]]</f>
        <v>8678</v>
      </c>
      <c r="M3898">
        <f>Table1[[#This Row],[Sales]]-Table1[[#This Row],[Total_Cost]]</f>
        <v>8678</v>
      </c>
      <c r="N3898" s="1">
        <f>Table1[[#This Row],[Profit]]/Table1[[#This Row],[Sales]]</f>
        <v>0.5</v>
      </c>
      <c r="O3898" t="str">
        <f>TEXT(Table1[[#This Row],[Order_Date]],"mmmm")</f>
        <v>August</v>
      </c>
      <c r="P3898">
        <f>YEAR(Table1[[#This Row],[Order_Date]])</f>
        <v>2025</v>
      </c>
      <c r="Q3898" t="str">
        <f>"Q"&amp;ROUNDUP(MONTH(Table1[[#This Row],[Order_Date]])/3,0)</f>
        <v>Q3</v>
      </c>
    </row>
    <row r="3899" spans="1:17" x14ac:dyDescent="0.25">
      <c r="A3899" t="s">
        <v>5707</v>
      </c>
      <c r="B3899" t="s">
        <v>2224</v>
      </c>
      <c r="C3899" t="s">
        <v>5708</v>
      </c>
      <c r="D3899" t="s">
        <v>663</v>
      </c>
      <c r="E3899" t="str">
        <f>_xlfn.XLOOKUP(Table1[[#This Row],[Product_ID]],[1]!Table1[Product_ID],[1]!Table1[Product_Name])</f>
        <v>Electronics Product 34</v>
      </c>
      <c r="F3899" t="str">
        <f>_xlfn.XLOOKUP(Table1[[#This Row],[Product_ID]],[1]!Table1[Product_ID],[1]!Table1[Category])</f>
        <v>Electronics</v>
      </c>
      <c r="G3899">
        <f>_xlfn.XLOOKUP(Table1[[#This Row],[Product_ID]],[1]!Table1[Product_ID],[1]!Table1[Unit_Price])</f>
        <v>4860</v>
      </c>
      <c r="H3899">
        <f>_xlfn.XLOOKUP(Table1[[#This Row],[Product_ID]],[1]!Table1[Product_ID],[1]!Table1[Cost])</f>
        <v>2430</v>
      </c>
      <c r="I3899">
        <v>5</v>
      </c>
      <c r="J3899">
        <v>5</v>
      </c>
      <c r="K3899">
        <f>Table1[[#This Row],[Quantity]]*Table1[[#This Row],[Unit_Price]]</f>
        <v>24300</v>
      </c>
      <c r="L3899">
        <f>Table1[[#This Row],[Quantity]]*Table1[[#This Row],[Cost]]</f>
        <v>12150</v>
      </c>
      <c r="M3899">
        <f>Table1[[#This Row],[Sales]]-Table1[[#This Row],[Total_Cost]]</f>
        <v>12150</v>
      </c>
      <c r="N3899" s="1">
        <f>Table1[[#This Row],[Profit]]/Table1[[#This Row],[Sales]]</f>
        <v>0.5</v>
      </c>
      <c r="O3899" t="str">
        <f>TEXT(Table1[[#This Row],[Order_Date]],"mmmm")</f>
        <v>August</v>
      </c>
      <c r="P3899">
        <f>YEAR(Table1[[#This Row],[Order_Date]])</f>
        <v>2024</v>
      </c>
      <c r="Q3899" t="str">
        <f>"Q"&amp;ROUNDUP(MONTH(Table1[[#This Row],[Order_Date]])/3,0)</f>
        <v>Q3</v>
      </c>
    </row>
    <row r="3900" spans="1:17" x14ac:dyDescent="0.25">
      <c r="A3900" t="s">
        <v>5709</v>
      </c>
      <c r="B3900" t="s">
        <v>322</v>
      </c>
      <c r="C3900" t="s">
        <v>3160</v>
      </c>
      <c r="D3900" t="s">
        <v>444</v>
      </c>
      <c r="E3900" t="str">
        <f>_xlfn.XLOOKUP(Table1[[#This Row],[Product_ID]],[1]!Table1[Product_ID],[1]!Table1[Product_Name])</f>
        <v>Sports Product 14</v>
      </c>
      <c r="F3900" t="str">
        <f>_xlfn.XLOOKUP(Table1[[#This Row],[Product_ID]],[1]!Table1[Product_ID],[1]!Table1[Category])</f>
        <v>Sports</v>
      </c>
      <c r="G3900">
        <f>_xlfn.XLOOKUP(Table1[[#This Row],[Product_ID]],[1]!Table1[Product_ID],[1]!Table1[Unit_Price])</f>
        <v>9565</v>
      </c>
      <c r="H3900">
        <f>_xlfn.XLOOKUP(Table1[[#This Row],[Product_ID]],[1]!Table1[Product_ID],[1]!Table1[Cost])</f>
        <v>6695.5</v>
      </c>
      <c r="I3900">
        <v>5</v>
      </c>
      <c r="J3900">
        <v>5</v>
      </c>
      <c r="K3900">
        <f>Table1[[#This Row],[Quantity]]*Table1[[#This Row],[Unit_Price]]</f>
        <v>47825</v>
      </c>
      <c r="L3900">
        <f>Table1[[#This Row],[Quantity]]*Table1[[#This Row],[Cost]]</f>
        <v>33477.5</v>
      </c>
      <c r="M3900">
        <f>Table1[[#This Row],[Sales]]-Table1[[#This Row],[Total_Cost]]</f>
        <v>14347.5</v>
      </c>
      <c r="N3900" s="1">
        <f>Table1[[#This Row],[Profit]]/Table1[[#This Row],[Sales]]</f>
        <v>0.3</v>
      </c>
      <c r="O3900" t="str">
        <f>TEXT(Table1[[#This Row],[Order_Date]],"mmmm")</f>
        <v>June</v>
      </c>
      <c r="P3900">
        <f>YEAR(Table1[[#This Row],[Order_Date]])</f>
        <v>2025</v>
      </c>
      <c r="Q3900" t="str">
        <f>"Q"&amp;ROUNDUP(MONTH(Table1[[#This Row],[Order_Date]])/3,0)</f>
        <v>Q2</v>
      </c>
    </row>
    <row r="3901" spans="1:17" x14ac:dyDescent="0.25">
      <c r="A3901" t="s">
        <v>5710</v>
      </c>
      <c r="B3901" t="s">
        <v>3349</v>
      </c>
      <c r="C3901" t="s">
        <v>541</v>
      </c>
      <c r="D3901" t="s">
        <v>37</v>
      </c>
      <c r="E3901" t="str">
        <f>_xlfn.XLOOKUP(Table1[[#This Row],[Product_ID]],[1]!Table1[Product_ID],[1]!Table1[Product_Name])</f>
        <v>Home &amp; Kitchen Product 46</v>
      </c>
      <c r="F3901" t="str">
        <f>_xlfn.XLOOKUP(Table1[[#This Row],[Product_ID]],[1]!Table1[Product_ID],[1]!Table1[Category])</f>
        <v>Home &amp; Kitchen</v>
      </c>
      <c r="G3901">
        <f>_xlfn.XLOOKUP(Table1[[#This Row],[Product_ID]],[1]!Table1[Product_ID],[1]!Table1[Unit_Price])</f>
        <v>10604</v>
      </c>
      <c r="H3901">
        <f>_xlfn.XLOOKUP(Table1[[#This Row],[Product_ID]],[1]!Table1[Product_ID],[1]!Table1[Cost])</f>
        <v>5302</v>
      </c>
      <c r="I3901">
        <v>3</v>
      </c>
      <c r="J3901">
        <v>15</v>
      </c>
      <c r="K3901">
        <f>Table1[[#This Row],[Quantity]]*Table1[[#This Row],[Unit_Price]]</f>
        <v>31812</v>
      </c>
      <c r="L3901">
        <f>Table1[[#This Row],[Quantity]]*Table1[[#This Row],[Cost]]</f>
        <v>15906</v>
      </c>
      <c r="M3901">
        <f>Table1[[#This Row],[Sales]]-Table1[[#This Row],[Total_Cost]]</f>
        <v>15906</v>
      </c>
      <c r="N3901" s="1">
        <f>Table1[[#This Row],[Profit]]/Table1[[#This Row],[Sales]]</f>
        <v>0.5</v>
      </c>
      <c r="O3901" t="str">
        <f>TEXT(Table1[[#This Row],[Order_Date]],"mmmm")</f>
        <v>April</v>
      </c>
      <c r="P3901">
        <f>YEAR(Table1[[#This Row],[Order_Date]])</f>
        <v>2025</v>
      </c>
      <c r="Q3901" t="str">
        <f>"Q"&amp;ROUNDUP(MONTH(Table1[[#This Row],[Order_Date]])/3,0)</f>
        <v>Q2</v>
      </c>
    </row>
    <row r="3902" spans="1:17" x14ac:dyDescent="0.25">
      <c r="A3902" t="s">
        <v>5711</v>
      </c>
      <c r="B3902" t="s">
        <v>2385</v>
      </c>
      <c r="C3902" t="s">
        <v>3114</v>
      </c>
      <c r="D3902" t="s">
        <v>999</v>
      </c>
      <c r="E3902" t="str">
        <f>_xlfn.XLOOKUP(Table1[[#This Row],[Product_ID]],[1]!Table1[Product_ID],[1]!Table1[Product_Name])</f>
        <v>Beauty Product 51</v>
      </c>
      <c r="F3902" t="str">
        <f>_xlfn.XLOOKUP(Table1[[#This Row],[Product_ID]],[1]!Table1[Product_ID],[1]!Table1[Category])</f>
        <v>Beauty</v>
      </c>
      <c r="G3902">
        <f>_xlfn.XLOOKUP(Table1[[#This Row],[Product_ID]],[1]!Table1[Product_ID],[1]!Table1[Unit_Price])</f>
        <v>1507</v>
      </c>
      <c r="H3902">
        <f>_xlfn.XLOOKUP(Table1[[#This Row],[Product_ID]],[1]!Table1[Product_ID],[1]!Table1[Cost])</f>
        <v>753.5</v>
      </c>
      <c r="I3902">
        <v>2</v>
      </c>
      <c r="J3902">
        <v>5</v>
      </c>
      <c r="K3902">
        <f>Table1[[#This Row],[Quantity]]*Table1[[#This Row],[Unit_Price]]</f>
        <v>3014</v>
      </c>
      <c r="L3902">
        <f>Table1[[#This Row],[Quantity]]*Table1[[#This Row],[Cost]]</f>
        <v>1507</v>
      </c>
      <c r="M3902">
        <f>Table1[[#This Row],[Sales]]-Table1[[#This Row],[Total_Cost]]</f>
        <v>1507</v>
      </c>
      <c r="N3902" s="1">
        <f>Table1[[#This Row],[Profit]]/Table1[[#This Row],[Sales]]</f>
        <v>0.5</v>
      </c>
      <c r="O3902" t="str">
        <f>TEXT(Table1[[#This Row],[Order_Date]],"mmmm")</f>
        <v>April</v>
      </c>
      <c r="P3902">
        <f>YEAR(Table1[[#This Row],[Order_Date]])</f>
        <v>2024</v>
      </c>
      <c r="Q3902" t="str">
        <f>"Q"&amp;ROUNDUP(MONTH(Table1[[#This Row],[Order_Date]])/3,0)</f>
        <v>Q2</v>
      </c>
    </row>
    <row r="3903" spans="1:17" x14ac:dyDescent="0.25">
      <c r="A3903" t="s">
        <v>5712</v>
      </c>
      <c r="B3903" t="s">
        <v>2177</v>
      </c>
      <c r="C3903" t="s">
        <v>1711</v>
      </c>
      <c r="D3903" t="s">
        <v>567</v>
      </c>
      <c r="E3903" t="str">
        <f>_xlfn.XLOOKUP(Table1[[#This Row],[Product_ID]],[1]!Table1[Product_ID],[1]!Table1[Product_Name])</f>
        <v>Beauty Product 52</v>
      </c>
      <c r="F3903" t="str">
        <f>_xlfn.XLOOKUP(Table1[[#This Row],[Product_ID]],[1]!Table1[Product_ID],[1]!Table1[Category])</f>
        <v>Beauty</v>
      </c>
      <c r="G3903">
        <f>_xlfn.XLOOKUP(Table1[[#This Row],[Product_ID]],[1]!Table1[Product_ID],[1]!Table1[Unit_Price])</f>
        <v>192</v>
      </c>
      <c r="H3903">
        <f>_xlfn.XLOOKUP(Table1[[#This Row],[Product_ID]],[1]!Table1[Product_ID],[1]!Table1[Cost])</f>
        <v>96</v>
      </c>
      <c r="I3903">
        <v>4</v>
      </c>
      <c r="J3903">
        <v>0</v>
      </c>
      <c r="K3903">
        <f>Table1[[#This Row],[Quantity]]*Table1[[#This Row],[Unit_Price]]</f>
        <v>768</v>
      </c>
      <c r="L3903">
        <f>Table1[[#This Row],[Quantity]]*Table1[[#This Row],[Cost]]</f>
        <v>384</v>
      </c>
      <c r="M3903">
        <f>Table1[[#This Row],[Sales]]-Table1[[#This Row],[Total_Cost]]</f>
        <v>384</v>
      </c>
      <c r="N3903" s="1">
        <f>Table1[[#This Row],[Profit]]/Table1[[#This Row],[Sales]]</f>
        <v>0.5</v>
      </c>
      <c r="O3903" t="str">
        <f>TEXT(Table1[[#This Row],[Order_Date]],"mmmm")</f>
        <v>June</v>
      </c>
      <c r="P3903">
        <f>YEAR(Table1[[#This Row],[Order_Date]])</f>
        <v>2024</v>
      </c>
      <c r="Q3903" t="str">
        <f>"Q"&amp;ROUNDUP(MONTH(Table1[[#This Row],[Order_Date]])/3,0)</f>
        <v>Q2</v>
      </c>
    </row>
    <row r="3904" spans="1:17" x14ac:dyDescent="0.25">
      <c r="A3904" t="s">
        <v>5713</v>
      </c>
      <c r="B3904" t="s">
        <v>137</v>
      </c>
      <c r="C3904" t="s">
        <v>2336</v>
      </c>
      <c r="D3904" t="s">
        <v>37</v>
      </c>
      <c r="E3904" t="str">
        <f>_xlfn.XLOOKUP(Table1[[#This Row],[Product_ID]],[1]!Table1[Product_ID],[1]!Table1[Product_Name])</f>
        <v>Home &amp; Kitchen Product 46</v>
      </c>
      <c r="F3904" t="str">
        <f>_xlfn.XLOOKUP(Table1[[#This Row],[Product_ID]],[1]!Table1[Product_ID],[1]!Table1[Category])</f>
        <v>Home &amp; Kitchen</v>
      </c>
      <c r="G3904">
        <f>_xlfn.XLOOKUP(Table1[[#This Row],[Product_ID]],[1]!Table1[Product_ID],[1]!Table1[Unit_Price])</f>
        <v>10604</v>
      </c>
      <c r="H3904">
        <f>_xlfn.XLOOKUP(Table1[[#This Row],[Product_ID]],[1]!Table1[Product_ID],[1]!Table1[Cost])</f>
        <v>5302</v>
      </c>
      <c r="I3904">
        <v>4</v>
      </c>
      <c r="J3904">
        <v>10</v>
      </c>
      <c r="K3904">
        <f>Table1[[#This Row],[Quantity]]*Table1[[#This Row],[Unit_Price]]</f>
        <v>42416</v>
      </c>
      <c r="L3904">
        <f>Table1[[#This Row],[Quantity]]*Table1[[#This Row],[Cost]]</f>
        <v>21208</v>
      </c>
      <c r="M3904">
        <f>Table1[[#This Row],[Sales]]-Table1[[#This Row],[Total_Cost]]</f>
        <v>21208</v>
      </c>
      <c r="N3904" s="1">
        <f>Table1[[#This Row],[Profit]]/Table1[[#This Row],[Sales]]</f>
        <v>0.5</v>
      </c>
      <c r="O3904" t="str">
        <f>TEXT(Table1[[#This Row],[Order_Date]],"mmmm")</f>
        <v>September</v>
      </c>
      <c r="P3904">
        <f>YEAR(Table1[[#This Row],[Order_Date]])</f>
        <v>2024</v>
      </c>
      <c r="Q3904" t="str">
        <f>"Q"&amp;ROUNDUP(MONTH(Table1[[#This Row],[Order_Date]])/3,0)</f>
        <v>Q3</v>
      </c>
    </row>
    <row r="3905" spans="1:17" x14ac:dyDescent="0.25">
      <c r="A3905" t="s">
        <v>5714</v>
      </c>
      <c r="B3905" t="s">
        <v>656</v>
      </c>
      <c r="C3905" t="s">
        <v>2885</v>
      </c>
      <c r="D3905" t="s">
        <v>331</v>
      </c>
      <c r="E3905" t="str">
        <f>_xlfn.XLOOKUP(Table1[[#This Row],[Product_ID]],[1]!Table1[Product_ID],[1]!Table1[Product_Name])</f>
        <v>Electronics Product 24</v>
      </c>
      <c r="F3905" t="str">
        <f>_xlfn.XLOOKUP(Table1[[#This Row],[Product_ID]],[1]!Table1[Product_ID],[1]!Table1[Category])</f>
        <v>Electronics</v>
      </c>
      <c r="G3905">
        <f>_xlfn.XLOOKUP(Table1[[#This Row],[Product_ID]],[1]!Table1[Product_ID],[1]!Table1[Unit_Price])</f>
        <v>9702</v>
      </c>
      <c r="H3905">
        <f>_xlfn.XLOOKUP(Table1[[#This Row],[Product_ID]],[1]!Table1[Product_ID],[1]!Table1[Cost])</f>
        <v>4851</v>
      </c>
      <c r="I3905">
        <v>1</v>
      </c>
      <c r="J3905">
        <v>15</v>
      </c>
      <c r="K3905">
        <f>Table1[[#This Row],[Quantity]]*Table1[[#This Row],[Unit_Price]]</f>
        <v>9702</v>
      </c>
      <c r="L3905">
        <f>Table1[[#This Row],[Quantity]]*Table1[[#This Row],[Cost]]</f>
        <v>4851</v>
      </c>
      <c r="M3905">
        <f>Table1[[#This Row],[Sales]]-Table1[[#This Row],[Total_Cost]]</f>
        <v>4851</v>
      </c>
      <c r="N3905" s="1">
        <f>Table1[[#This Row],[Profit]]/Table1[[#This Row],[Sales]]</f>
        <v>0.5</v>
      </c>
      <c r="O3905" t="str">
        <f>TEXT(Table1[[#This Row],[Order_Date]],"mmmm")</f>
        <v>October</v>
      </c>
      <c r="P3905">
        <f>YEAR(Table1[[#This Row],[Order_Date]])</f>
        <v>2025</v>
      </c>
      <c r="Q3905" t="str">
        <f>"Q"&amp;ROUNDUP(MONTH(Table1[[#This Row],[Order_Date]])/3,0)</f>
        <v>Q4</v>
      </c>
    </row>
    <row r="3906" spans="1:17" x14ac:dyDescent="0.25">
      <c r="A3906" t="s">
        <v>5715</v>
      </c>
      <c r="B3906" t="s">
        <v>1020</v>
      </c>
      <c r="C3906" t="s">
        <v>2063</v>
      </c>
      <c r="D3906" t="s">
        <v>313</v>
      </c>
      <c r="E3906" t="str">
        <f>_xlfn.XLOOKUP(Table1[[#This Row],[Product_ID]],[1]!Table1[Product_ID],[1]!Table1[Product_Name])</f>
        <v>Sports Product 44</v>
      </c>
      <c r="F3906" t="str">
        <f>_xlfn.XLOOKUP(Table1[[#This Row],[Product_ID]],[1]!Table1[Product_ID],[1]!Table1[Category])</f>
        <v>Sports</v>
      </c>
      <c r="G3906">
        <f>_xlfn.XLOOKUP(Table1[[#This Row],[Product_ID]],[1]!Table1[Product_ID],[1]!Table1[Unit_Price])</f>
        <v>5008</v>
      </c>
      <c r="H3906">
        <f>_xlfn.XLOOKUP(Table1[[#This Row],[Product_ID]],[1]!Table1[Product_ID],[1]!Table1[Cost])</f>
        <v>3505.6</v>
      </c>
      <c r="I3906">
        <v>1</v>
      </c>
      <c r="J3906">
        <v>20</v>
      </c>
      <c r="K3906">
        <f>Table1[[#This Row],[Quantity]]*Table1[[#This Row],[Unit_Price]]</f>
        <v>5008</v>
      </c>
      <c r="L3906">
        <f>Table1[[#This Row],[Quantity]]*Table1[[#This Row],[Cost]]</f>
        <v>3505.6</v>
      </c>
      <c r="M3906">
        <f>Table1[[#This Row],[Sales]]-Table1[[#This Row],[Total_Cost]]</f>
        <v>1502.4</v>
      </c>
      <c r="N3906" s="1">
        <f>Table1[[#This Row],[Profit]]/Table1[[#This Row],[Sales]]</f>
        <v>0.30000000000000004</v>
      </c>
      <c r="O3906" t="str">
        <f>TEXT(Table1[[#This Row],[Order_Date]],"mmmm")</f>
        <v>November</v>
      </c>
      <c r="P3906">
        <f>YEAR(Table1[[#This Row],[Order_Date]])</f>
        <v>2025</v>
      </c>
      <c r="Q3906" t="str">
        <f>"Q"&amp;ROUNDUP(MONTH(Table1[[#This Row],[Order_Date]])/3,0)</f>
        <v>Q4</v>
      </c>
    </row>
    <row r="3907" spans="1:17" x14ac:dyDescent="0.25">
      <c r="A3907" t="s">
        <v>5716</v>
      </c>
      <c r="B3907" t="s">
        <v>3846</v>
      </c>
      <c r="C3907" t="s">
        <v>266</v>
      </c>
      <c r="D3907" t="s">
        <v>465</v>
      </c>
      <c r="E3907" t="str">
        <f>_xlfn.XLOOKUP(Table1[[#This Row],[Product_ID]],[1]!Table1[Product_ID],[1]!Table1[Product_Name])</f>
        <v>Beauty Product 71</v>
      </c>
      <c r="F3907" t="str">
        <f>_xlfn.XLOOKUP(Table1[[#This Row],[Product_ID]],[1]!Table1[Product_ID],[1]!Table1[Category])</f>
        <v>Beauty</v>
      </c>
      <c r="G3907">
        <f>_xlfn.XLOOKUP(Table1[[#This Row],[Product_ID]],[1]!Table1[Product_ID],[1]!Table1[Unit_Price])</f>
        <v>487</v>
      </c>
      <c r="H3907">
        <f>_xlfn.XLOOKUP(Table1[[#This Row],[Product_ID]],[1]!Table1[Product_ID],[1]!Table1[Cost])</f>
        <v>243.5</v>
      </c>
      <c r="I3907">
        <v>2</v>
      </c>
      <c r="J3907">
        <v>15</v>
      </c>
      <c r="K3907">
        <f>Table1[[#This Row],[Quantity]]*Table1[[#This Row],[Unit_Price]]</f>
        <v>974</v>
      </c>
      <c r="L3907">
        <f>Table1[[#This Row],[Quantity]]*Table1[[#This Row],[Cost]]</f>
        <v>487</v>
      </c>
      <c r="M3907">
        <f>Table1[[#This Row],[Sales]]-Table1[[#This Row],[Total_Cost]]</f>
        <v>487</v>
      </c>
      <c r="N3907" s="1">
        <f>Table1[[#This Row],[Profit]]/Table1[[#This Row],[Sales]]</f>
        <v>0.5</v>
      </c>
      <c r="O3907" t="str">
        <f>TEXT(Table1[[#This Row],[Order_Date]],"mmmm")</f>
        <v>September</v>
      </c>
      <c r="P3907">
        <f>YEAR(Table1[[#This Row],[Order_Date]])</f>
        <v>2025</v>
      </c>
      <c r="Q3907" t="str">
        <f>"Q"&amp;ROUNDUP(MONTH(Table1[[#This Row],[Order_Date]])/3,0)</f>
        <v>Q3</v>
      </c>
    </row>
    <row r="3908" spans="1:17" x14ac:dyDescent="0.25">
      <c r="A3908" t="s">
        <v>5717</v>
      </c>
      <c r="B3908" t="s">
        <v>336</v>
      </c>
      <c r="C3908" t="s">
        <v>1919</v>
      </c>
      <c r="D3908" t="s">
        <v>317</v>
      </c>
      <c r="E3908" t="str">
        <f>_xlfn.XLOOKUP(Table1[[#This Row],[Product_ID]],[1]!Table1[Product_ID],[1]!Table1[Product_Name])</f>
        <v>Beauty Product 90</v>
      </c>
      <c r="F3908" t="str">
        <f>_xlfn.XLOOKUP(Table1[[#This Row],[Product_ID]],[1]!Table1[Product_ID],[1]!Table1[Category])</f>
        <v>Beauty</v>
      </c>
      <c r="G3908">
        <f>_xlfn.XLOOKUP(Table1[[#This Row],[Product_ID]],[1]!Table1[Product_ID],[1]!Table1[Unit_Price])</f>
        <v>1510</v>
      </c>
      <c r="H3908">
        <f>_xlfn.XLOOKUP(Table1[[#This Row],[Product_ID]],[1]!Table1[Product_ID],[1]!Table1[Cost])</f>
        <v>755</v>
      </c>
      <c r="I3908">
        <v>5</v>
      </c>
      <c r="J3908">
        <v>10</v>
      </c>
      <c r="K3908">
        <f>Table1[[#This Row],[Quantity]]*Table1[[#This Row],[Unit_Price]]</f>
        <v>7550</v>
      </c>
      <c r="L3908">
        <f>Table1[[#This Row],[Quantity]]*Table1[[#This Row],[Cost]]</f>
        <v>3775</v>
      </c>
      <c r="M3908">
        <f>Table1[[#This Row],[Sales]]-Table1[[#This Row],[Total_Cost]]</f>
        <v>3775</v>
      </c>
      <c r="N3908" s="1">
        <f>Table1[[#This Row],[Profit]]/Table1[[#This Row],[Sales]]</f>
        <v>0.5</v>
      </c>
      <c r="O3908" t="str">
        <f>TEXT(Table1[[#This Row],[Order_Date]],"mmmm")</f>
        <v>February</v>
      </c>
      <c r="P3908">
        <f>YEAR(Table1[[#This Row],[Order_Date]])</f>
        <v>2024</v>
      </c>
      <c r="Q3908" t="str">
        <f>"Q"&amp;ROUNDUP(MONTH(Table1[[#This Row],[Order_Date]])/3,0)</f>
        <v>Q1</v>
      </c>
    </row>
    <row r="3909" spans="1:17" x14ac:dyDescent="0.25">
      <c r="A3909" t="s">
        <v>5718</v>
      </c>
      <c r="B3909" t="s">
        <v>1380</v>
      </c>
      <c r="C3909" t="s">
        <v>453</v>
      </c>
      <c r="D3909" t="s">
        <v>123</v>
      </c>
      <c r="E3909" t="str">
        <f>_xlfn.XLOOKUP(Table1[[#This Row],[Product_ID]],[1]!Table1[Product_ID],[1]!Table1[Product_Name])</f>
        <v>Electronics Product 99</v>
      </c>
      <c r="F3909" t="str">
        <f>_xlfn.XLOOKUP(Table1[[#This Row],[Product_ID]],[1]!Table1[Product_ID],[1]!Table1[Category])</f>
        <v>Electronics</v>
      </c>
      <c r="G3909">
        <f>_xlfn.XLOOKUP(Table1[[#This Row],[Product_ID]],[1]!Table1[Product_ID],[1]!Table1[Unit_Price])</f>
        <v>48012</v>
      </c>
      <c r="H3909">
        <f>_xlfn.XLOOKUP(Table1[[#This Row],[Product_ID]],[1]!Table1[Product_ID],[1]!Table1[Cost])</f>
        <v>24006</v>
      </c>
      <c r="I3909">
        <v>5</v>
      </c>
      <c r="J3909">
        <v>5</v>
      </c>
      <c r="K3909">
        <f>Table1[[#This Row],[Quantity]]*Table1[[#This Row],[Unit_Price]]</f>
        <v>240060</v>
      </c>
      <c r="L3909">
        <f>Table1[[#This Row],[Quantity]]*Table1[[#This Row],[Cost]]</f>
        <v>120030</v>
      </c>
      <c r="M3909">
        <f>Table1[[#This Row],[Sales]]-Table1[[#This Row],[Total_Cost]]</f>
        <v>120030</v>
      </c>
      <c r="N3909" s="1">
        <f>Table1[[#This Row],[Profit]]/Table1[[#This Row],[Sales]]</f>
        <v>0.5</v>
      </c>
      <c r="O3909" t="str">
        <f>TEXT(Table1[[#This Row],[Order_Date]],"mmmm")</f>
        <v>January</v>
      </c>
      <c r="P3909">
        <f>YEAR(Table1[[#This Row],[Order_Date]])</f>
        <v>2024</v>
      </c>
      <c r="Q3909" t="str">
        <f>"Q"&amp;ROUNDUP(MONTH(Table1[[#This Row],[Order_Date]])/3,0)</f>
        <v>Q1</v>
      </c>
    </row>
    <row r="3910" spans="1:17" x14ac:dyDescent="0.25">
      <c r="A3910" t="s">
        <v>5719</v>
      </c>
      <c r="B3910" t="s">
        <v>319</v>
      </c>
      <c r="C3910" t="s">
        <v>2355</v>
      </c>
      <c r="D3910" t="s">
        <v>111</v>
      </c>
      <c r="E3910" t="str">
        <f>_xlfn.XLOOKUP(Table1[[#This Row],[Product_ID]],[1]!Table1[Product_ID],[1]!Table1[Product_Name])</f>
        <v>Sports Product 20</v>
      </c>
      <c r="F3910" t="str">
        <f>_xlfn.XLOOKUP(Table1[[#This Row],[Product_ID]],[1]!Table1[Product_ID],[1]!Table1[Category])</f>
        <v>Sports</v>
      </c>
      <c r="G3910">
        <f>_xlfn.XLOOKUP(Table1[[#This Row],[Product_ID]],[1]!Table1[Product_ID],[1]!Table1[Unit_Price])</f>
        <v>11647</v>
      </c>
      <c r="H3910">
        <f>_xlfn.XLOOKUP(Table1[[#This Row],[Product_ID]],[1]!Table1[Product_ID],[1]!Table1[Cost])</f>
        <v>8152.9</v>
      </c>
      <c r="I3910">
        <v>2</v>
      </c>
      <c r="J3910">
        <v>20</v>
      </c>
      <c r="K3910">
        <f>Table1[[#This Row],[Quantity]]*Table1[[#This Row],[Unit_Price]]</f>
        <v>23294</v>
      </c>
      <c r="L3910">
        <f>Table1[[#This Row],[Quantity]]*Table1[[#This Row],[Cost]]</f>
        <v>16305.8</v>
      </c>
      <c r="M3910">
        <f>Table1[[#This Row],[Sales]]-Table1[[#This Row],[Total_Cost]]</f>
        <v>6988.2000000000007</v>
      </c>
      <c r="N3910" s="1">
        <f>Table1[[#This Row],[Profit]]/Table1[[#This Row],[Sales]]</f>
        <v>0.30000000000000004</v>
      </c>
      <c r="O3910" t="str">
        <f>TEXT(Table1[[#This Row],[Order_Date]],"mmmm")</f>
        <v>June</v>
      </c>
      <c r="P3910">
        <f>YEAR(Table1[[#This Row],[Order_Date]])</f>
        <v>2024</v>
      </c>
      <c r="Q3910" t="str">
        <f>"Q"&amp;ROUNDUP(MONTH(Table1[[#This Row],[Order_Date]])/3,0)</f>
        <v>Q2</v>
      </c>
    </row>
    <row r="3911" spans="1:17" x14ac:dyDescent="0.25">
      <c r="A3911" t="s">
        <v>5720</v>
      </c>
      <c r="B3911" t="s">
        <v>1280</v>
      </c>
      <c r="C3911" t="s">
        <v>2227</v>
      </c>
      <c r="D3911" t="s">
        <v>81</v>
      </c>
      <c r="E3911" t="str">
        <f>_xlfn.XLOOKUP(Table1[[#This Row],[Product_ID]],[1]!Table1[Product_ID],[1]!Table1[Product_Name])</f>
        <v>Beauty Product 4</v>
      </c>
      <c r="F3911" t="str">
        <f>_xlfn.XLOOKUP(Table1[[#This Row],[Product_ID]],[1]!Table1[Product_ID],[1]!Table1[Category])</f>
        <v>Beauty</v>
      </c>
      <c r="G3911">
        <f>_xlfn.XLOOKUP(Table1[[#This Row],[Product_ID]],[1]!Table1[Product_ID],[1]!Table1[Unit_Price])</f>
        <v>591</v>
      </c>
      <c r="H3911">
        <f>_xlfn.XLOOKUP(Table1[[#This Row],[Product_ID]],[1]!Table1[Product_ID],[1]!Table1[Cost])</f>
        <v>354.6</v>
      </c>
      <c r="I3911">
        <v>5</v>
      </c>
      <c r="J3911">
        <v>10</v>
      </c>
      <c r="K3911">
        <f>Table1[[#This Row],[Quantity]]*Table1[[#This Row],[Unit_Price]]</f>
        <v>2955</v>
      </c>
      <c r="L3911">
        <f>Table1[[#This Row],[Quantity]]*Table1[[#This Row],[Cost]]</f>
        <v>1773</v>
      </c>
      <c r="M3911">
        <f>Table1[[#This Row],[Sales]]-Table1[[#This Row],[Total_Cost]]</f>
        <v>1182</v>
      </c>
      <c r="N3911" s="1">
        <f>Table1[[#This Row],[Profit]]/Table1[[#This Row],[Sales]]</f>
        <v>0.4</v>
      </c>
      <c r="O3911" t="str">
        <f>TEXT(Table1[[#This Row],[Order_Date]],"mmmm")</f>
        <v>May</v>
      </c>
      <c r="P3911">
        <f>YEAR(Table1[[#This Row],[Order_Date]])</f>
        <v>2024</v>
      </c>
      <c r="Q3911" t="str">
        <f>"Q"&amp;ROUNDUP(MONTH(Table1[[#This Row],[Order_Date]])/3,0)</f>
        <v>Q2</v>
      </c>
    </row>
    <row r="3912" spans="1:17" x14ac:dyDescent="0.25">
      <c r="A3912" t="s">
        <v>5721</v>
      </c>
      <c r="B3912" t="s">
        <v>1280</v>
      </c>
      <c r="C3912" t="s">
        <v>4398</v>
      </c>
      <c r="D3912" t="s">
        <v>476</v>
      </c>
      <c r="E3912" t="str">
        <f>_xlfn.XLOOKUP(Table1[[#This Row],[Product_ID]],[1]!Table1[Product_ID],[1]!Table1[Product_Name])</f>
        <v>Electronics Product 22</v>
      </c>
      <c r="F3912" t="str">
        <f>_xlfn.XLOOKUP(Table1[[#This Row],[Product_ID]],[1]!Table1[Product_ID],[1]!Table1[Category])</f>
        <v>Electronics</v>
      </c>
      <c r="G3912">
        <f>_xlfn.XLOOKUP(Table1[[#This Row],[Product_ID]],[1]!Table1[Product_ID],[1]!Table1[Unit_Price])</f>
        <v>48755</v>
      </c>
      <c r="H3912">
        <f>_xlfn.XLOOKUP(Table1[[#This Row],[Product_ID]],[1]!Table1[Product_ID],[1]!Table1[Cost])</f>
        <v>29253</v>
      </c>
      <c r="I3912">
        <v>2</v>
      </c>
      <c r="J3912">
        <v>15</v>
      </c>
      <c r="K3912">
        <f>Table1[[#This Row],[Quantity]]*Table1[[#This Row],[Unit_Price]]</f>
        <v>97510</v>
      </c>
      <c r="L3912">
        <f>Table1[[#This Row],[Quantity]]*Table1[[#This Row],[Cost]]</f>
        <v>58506</v>
      </c>
      <c r="M3912">
        <f>Table1[[#This Row],[Sales]]-Table1[[#This Row],[Total_Cost]]</f>
        <v>39004</v>
      </c>
      <c r="N3912" s="1">
        <f>Table1[[#This Row],[Profit]]/Table1[[#This Row],[Sales]]</f>
        <v>0.4</v>
      </c>
      <c r="O3912" t="str">
        <f>TEXT(Table1[[#This Row],[Order_Date]],"mmmm")</f>
        <v>May</v>
      </c>
      <c r="P3912">
        <f>YEAR(Table1[[#This Row],[Order_Date]])</f>
        <v>2024</v>
      </c>
      <c r="Q3912" t="str">
        <f>"Q"&amp;ROUNDUP(MONTH(Table1[[#This Row],[Order_Date]])/3,0)</f>
        <v>Q2</v>
      </c>
    </row>
    <row r="3913" spans="1:17" x14ac:dyDescent="0.25">
      <c r="A3913" t="s">
        <v>5722</v>
      </c>
      <c r="B3913" t="s">
        <v>1878</v>
      </c>
      <c r="C3913" t="s">
        <v>1973</v>
      </c>
      <c r="D3913" t="s">
        <v>195</v>
      </c>
      <c r="E3913" t="str">
        <f>_xlfn.XLOOKUP(Table1[[#This Row],[Product_ID]],[1]!Table1[Product_ID],[1]!Table1[Product_Name])</f>
        <v>Electronics Product 57</v>
      </c>
      <c r="F3913" t="str">
        <f>_xlfn.XLOOKUP(Table1[[#This Row],[Product_ID]],[1]!Table1[Product_ID],[1]!Table1[Category])</f>
        <v>Electronics</v>
      </c>
      <c r="G3913">
        <f>_xlfn.XLOOKUP(Table1[[#This Row],[Product_ID]],[1]!Table1[Product_ID],[1]!Table1[Unit_Price])</f>
        <v>26846</v>
      </c>
      <c r="H3913">
        <f>_xlfn.XLOOKUP(Table1[[#This Row],[Product_ID]],[1]!Table1[Product_ID],[1]!Table1[Cost])</f>
        <v>16107.6</v>
      </c>
      <c r="I3913">
        <v>5</v>
      </c>
      <c r="J3913">
        <v>15</v>
      </c>
      <c r="K3913">
        <f>Table1[[#This Row],[Quantity]]*Table1[[#This Row],[Unit_Price]]</f>
        <v>134230</v>
      </c>
      <c r="L3913">
        <f>Table1[[#This Row],[Quantity]]*Table1[[#This Row],[Cost]]</f>
        <v>80538</v>
      </c>
      <c r="M3913">
        <f>Table1[[#This Row],[Sales]]-Table1[[#This Row],[Total_Cost]]</f>
        <v>53692</v>
      </c>
      <c r="N3913" s="1">
        <f>Table1[[#This Row],[Profit]]/Table1[[#This Row],[Sales]]</f>
        <v>0.4</v>
      </c>
      <c r="O3913" t="str">
        <f>TEXT(Table1[[#This Row],[Order_Date]],"mmmm")</f>
        <v>January</v>
      </c>
      <c r="P3913">
        <f>YEAR(Table1[[#This Row],[Order_Date]])</f>
        <v>2024</v>
      </c>
      <c r="Q3913" t="str">
        <f>"Q"&amp;ROUNDUP(MONTH(Table1[[#This Row],[Order_Date]])/3,0)</f>
        <v>Q1</v>
      </c>
    </row>
    <row r="3914" spans="1:17" x14ac:dyDescent="0.25">
      <c r="A3914" t="s">
        <v>5723</v>
      </c>
      <c r="B3914" t="s">
        <v>2538</v>
      </c>
      <c r="C3914" t="s">
        <v>830</v>
      </c>
      <c r="D3914" t="s">
        <v>164</v>
      </c>
      <c r="E3914" t="str">
        <f>_xlfn.XLOOKUP(Table1[[#This Row],[Product_ID]],[1]!Table1[Product_ID],[1]!Table1[Product_Name])</f>
        <v>Home &amp; Kitchen Product 11</v>
      </c>
      <c r="F3914" t="str">
        <f>_xlfn.XLOOKUP(Table1[[#This Row],[Product_ID]],[1]!Table1[Product_ID],[1]!Table1[Category])</f>
        <v>Home &amp; Kitchen</v>
      </c>
      <c r="G3914">
        <f>_xlfn.XLOOKUP(Table1[[#This Row],[Product_ID]],[1]!Table1[Product_ID],[1]!Table1[Unit_Price])</f>
        <v>4339</v>
      </c>
      <c r="H3914">
        <f>_xlfn.XLOOKUP(Table1[[#This Row],[Product_ID]],[1]!Table1[Product_ID],[1]!Table1[Cost])</f>
        <v>2169.5</v>
      </c>
      <c r="I3914">
        <v>1</v>
      </c>
      <c r="J3914">
        <v>0</v>
      </c>
      <c r="K3914">
        <f>Table1[[#This Row],[Quantity]]*Table1[[#This Row],[Unit_Price]]</f>
        <v>4339</v>
      </c>
      <c r="L3914">
        <f>Table1[[#This Row],[Quantity]]*Table1[[#This Row],[Cost]]</f>
        <v>2169.5</v>
      </c>
      <c r="M3914">
        <f>Table1[[#This Row],[Sales]]-Table1[[#This Row],[Total_Cost]]</f>
        <v>2169.5</v>
      </c>
      <c r="N3914" s="1">
        <f>Table1[[#This Row],[Profit]]/Table1[[#This Row],[Sales]]</f>
        <v>0.5</v>
      </c>
      <c r="O3914" t="str">
        <f>TEXT(Table1[[#This Row],[Order_Date]],"mmmm")</f>
        <v>November</v>
      </c>
      <c r="P3914">
        <f>YEAR(Table1[[#This Row],[Order_Date]])</f>
        <v>2024</v>
      </c>
      <c r="Q3914" t="str">
        <f>"Q"&amp;ROUNDUP(MONTH(Table1[[#This Row],[Order_Date]])/3,0)</f>
        <v>Q4</v>
      </c>
    </row>
    <row r="3915" spans="1:17" x14ac:dyDescent="0.25">
      <c r="A3915" t="s">
        <v>5724</v>
      </c>
      <c r="B3915" t="s">
        <v>1643</v>
      </c>
      <c r="C3915" t="s">
        <v>1086</v>
      </c>
      <c r="D3915" t="s">
        <v>999</v>
      </c>
      <c r="E3915" t="str">
        <f>_xlfn.XLOOKUP(Table1[[#This Row],[Product_ID]],[1]!Table1[Product_ID],[1]!Table1[Product_Name])</f>
        <v>Beauty Product 51</v>
      </c>
      <c r="F3915" t="str">
        <f>_xlfn.XLOOKUP(Table1[[#This Row],[Product_ID]],[1]!Table1[Product_ID],[1]!Table1[Category])</f>
        <v>Beauty</v>
      </c>
      <c r="G3915">
        <f>_xlfn.XLOOKUP(Table1[[#This Row],[Product_ID]],[1]!Table1[Product_ID],[1]!Table1[Unit_Price])</f>
        <v>1507</v>
      </c>
      <c r="H3915">
        <f>_xlfn.XLOOKUP(Table1[[#This Row],[Product_ID]],[1]!Table1[Product_ID],[1]!Table1[Cost])</f>
        <v>753.5</v>
      </c>
      <c r="I3915">
        <v>1</v>
      </c>
      <c r="J3915">
        <v>0</v>
      </c>
      <c r="K3915">
        <f>Table1[[#This Row],[Quantity]]*Table1[[#This Row],[Unit_Price]]</f>
        <v>1507</v>
      </c>
      <c r="L3915">
        <f>Table1[[#This Row],[Quantity]]*Table1[[#This Row],[Cost]]</f>
        <v>753.5</v>
      </c>
      <c r="M3915">
        <f>Table1[[#This Row],[Sales]]-Table1[[#This Row],[Total_Cost]]</f>
        <v>753.5</v>
      </c>
      <c r="N3915" s="1">
        <f>Table1[[#This Row],[Profit]]/Table1[[#This Row],[Sales]]</f>
        <v>0.5</v>
      </c>
      <c r="O3915" t="str">
        <f>TEXT(Table1[[#This Row],[Order_Date]],"mmmm")</f>
        <v>May</v>
      </c>
      <c r="P3915">
        <f>YEAR(Table1[[#This Row],[Order_Date]])</f>
        <v>2025</v>
      </c>
      <c r="Q3915" t="str">
        <f>"Q"&amp;ROUNDUP(MONTH(Table1[[#This Row],[Order_Date]])/3,0)</f>
        <v>Q2</v>
      </c>
    </row>
    <row r="3916" spans="1:17" x14ac:dyDescent="0.25">
      <c r="A3916" t="s">
        <v>5725</v>
      </c>
      <c r="B3916" t="s">
        <v>389</v>
      </c>
      <c r="C3916" t="s">
        <v>5726</v>
      </c>
      <c r="D3916" t="s">
        <v>628</v>
      </c>
      <c r="E3916" t="str">
        <f>_xlfn.XLOOKUP(Table1[[#This Row],[Product_ID]],[1]!Table1[Product_ID],[1]!Table1[Product_Name])</f>
        <v>Sports Product 97</v>
      </c>
      <c r="F3916" t="str">
        <f>_xlfn.XLOOKUP(Table1[[#This Row],[Product_ID]],[1]!Table1[Product_ID],[1]!Table1[Category])</f>
        <v>Sports</v>
      </c>
      <c r="G3916">
        <f>_xlfn.XLOOKUP(Table1[[#This Row],[Product_ID]],[1]!Table1[Product_ID],[1]!Table1[Unit_Price])</f>
        <v>9084</v>
      </c>
      <c r="H3916">
        <f>_xlfn.XLOOKUP(Table1[[#This Row],[Product_ID]],[1]!Table1[Product_ID],[1]!Table1[Cost])</f>
        <v>6358.8</v>
      </c>
      <c r="I3916">
        <v>5</v>
      </c>
      <c r="J3916">
        <v>5</v>
      </c>
      <c r="K3916">
        <f>Table1[[#This Row],[Quantity]]*Table1[[#This Row],[Unit_Price]]</f>
        <v>45420</v>
      </c>
      <c r="L3916">
        <f>Table1[[#This Row],[Quantity]]*Table1[[#This Row],[Cost]]</f>
        <v>31794</v>
      </c>
      <c r="M3916">
        <f>Table1[[#This Row],[Sales]]-Table1[[#This Row],[Total_Cost]]</f>
        <v>13626</v>
      </c>
      <c r="N3916" s="1">
        <f>Table1[[#This Row],[Profit]]/Table1[[#This Row],[Sales]]</f>
        <v>0.3</v>
      </c>
      <c r="O3916" t="str">
        <f>TEXT(Table1[[#This Row],[Order_Date]],"mmmm")</f>
        <v>August</v>
      </c>
      <c r="P3916">
        <f>YEAR(Table1[[#This Row],[Order_Date]])</f>
        <v>2024</v>
      </c>
      <c r="Q3916" t="str">
        <f>"Q"&amp;ROUNDUP(MONTH(Table1[[#This Row],[Order_Date]])/3,0)</f>
        <v>Q3</v>
      </c>
    </row>
    <row r="3917" spans="1:17" x14ac:dyDescent="0.25">
      <c r="A3917" t="s">
        <v>5727</v>
      </c>
      <c r="B3917" t="s">
        <v>2441</v>
      </c>
      <c r="C3917" t="s">
        <v>5728</v>
      </c>
      <c r="D3917" t="s">
        <v>628</v>
      </c>
      <c r="E3917" t="str">
        <f>_xlfn.XLOOKUP(Table1[[#This Row],[Product_ID]],[1]!Table1[Product_ID],[1]!Table1[Product_Name])</f>
        <v>Sports Product 97</v>
      </c>
      <c r="F3917" t="str">
        <f>_xlfn.XLOOKUP(Table1[[#This Row],[Product_ID]],[1]!Table1[Product_ID],[1]!Table1[Category])</f>
        <v>Sports</v>
      </c>
      <c r="G3917">
        <f>_xlfn.XLOOKUP(Table1[[#This Row],[Product_ID]],[1]!Table1[Product_ID],[1]!Table1[Unit_Price])</f>
        <v>9084</v>
      </c>
      <c r="H3917">
        <f>_xlfn.XLOOKUP(Table1[[#This Row],[Product_ID]],[1]!Table1[Product_ID],[1]!Table1[Cost])</f>
        <v>6358.8</v>
      </c>
      <c r="I3917">
        <v>5</v>
      </c>
      <c r="J3917">
        <v>10</v>
      </c>
      <c r="K3917">
        <f>Table1[[#This Row],[Quantity]]*Table1[[#This Row],[Unit_Price]]</f>
        <v>45420</v>
      </c>
      <c r="L3917">
        <f>Table1[[#This Row],[Quantity]]*Table1[[#This Row],[Cost]]</f>
        <v>31794</v>
      </c>
      <c r="M3917">
        <f>Table1[[#This Row],[Sales]]-Table1[[#This Row],[Total_Cost]]</f>
        <v>13626</v>
      </c>
      <c r="N3917" s="1">
        <f>Table1[[#This Row],[Profit]]/Table1[[#This Row],[Sales]]</f>
        <v>0.3</v>
      </c>
      <c r="O3917" t="str">
        <f>TEXT(Table1[[#This Row],[Order_Date]],"mmmm")</f>
        <v>August</v>
      </c>
      <c r="P3917">
        <f>YEAR(Table1[[#This Row],[Order_Date]])</f>
        <v>2024</v>
      </c>
      <c r="Q3917" t="str">
        <f>"Q"&amp;ROUNDUP(MONTH(Table1[[#This Row],[Order_Date]])/3,0)</f>
        <v>Q3</v>
      </c>
    </row>
    <row r="3918" spans="1:17" x14ac:dyDescent="0.25">
      <c r="A3918" t="s">
        <v>5729</v>
      </c>
      <c r="B3918" t="s">
        <v>636</v>
      </c>
      <c r="C3918" t="s">
        <v>2912</v>
      </c>
      <c r="D3918" t="s">
        <v>908</v>
      </c>
      <c r="E3918" t="str">
        <f>_xlfn.XLOOKUP(Table1[[#This Row],[Product_ID]],[1]!Table1[Product_ID],[1]!Table1[Product_Name])</f>
        <v>Beauty Product 41</v>
      </c>
      <c r="F3918" t="str">
        <f>_xlfn.XLOOKUP(Table1[[#This Row],[Product_ID]],[1]!Table1[Product_ID],[1]!Table1[Category])</f>
        <v>Beauty</v>
      </c>
      <c r="G3918">
        <f>_xlfn.XLOOKUP(Table1[[#This Row],[Product_ID]],[1]!Table1[Product_ID],[1]!Table1[Unit_Price])</f>
        <v>2433</v>
      </c>
      <c r="H3918">
        <f>_xlfn.XLOOKUP(Table1[[#This Row],[Product_ID]],[1]!Table1[Product_ID],[1]!Table1[Cost])</f>
        <v>1216.5</v>
      </c>
      <c r="I3918">
        <v>4</v>
      </c>
      <c r="J3918">
        <v>20</v>
      </c>
      <c r="K3918">
        <f>Table1[[#This Row],[Quantity]]*Table1[[#This Row],[Unit_Price]]</f>
        <v>9732</v>
      </c>
      <c r="L3918">
        <f>Table1[[#This Row],[Quantity]]*Table1[[#This Row],[Cost]]</f>
        <v>4866</v>
      </c>
      <c r="M3918">
        <f>Table1[[#This Row],[Sales]]-Table1[[#This Row],[Total_Cost]]</f>
        <v>4866</v>
      </c>
      <c r="N3918" s="1">
        <f>Table1[[#This Row],[Profit]]/Table1[[#This Row],[Sales]]</f>
        <v>0.5</v>
      </c>
      <c r="O3918" t="str">
        <f>TEXT(Table1[[#This Row],[Order_Date]],"mmmm")</f>
        <v>November</v>
      </c>
      <c r="P3918">
        <f>YEAR(Table1[[#This Row],[Order_Date]])</f>
        <v>2025</v>
      </c>
      <c r="Q3918" t="str">
        <f>"Q"&amp;ROUNDUP(MONTH(Table1[[#This Row],[Order_Date]])/3,0)</f>
        <v>Q4</v>
      </c>
    </row>
    <row r="3919" spans="1:17" x14ac:dyDescent="0.25">
      <c r="A3919" t="s">
        <v>5730</v>
      </c>
      <c r="B3919" t="s">
        <v>1292</v>
      </c>
      <c r="C3919" t="s">
        <v>1212</v>
      </c>
      <c r="D3919" t="s">
        <v>270</v>
      </c>
      <c r="E3919" t="str">
        <f>_xlfn.XLOOKUP(Table1[[#This Row],[Product_ID]],[1]!Table1[Product_ID],[1]!Table1[Product_Name])</f>
        <v>Clothing Product 47</v>
      </c>
      <c r="F3919" t="str">
        <f>_xlfn.XLOOKUP(Table1[[#This Row],[Product_ID]],[1]!Table1[Product_ID],[1]!Table1[Category])</f>
        <v>Clothing</v>
      </c>
      <c r="G3919">
        <f>_xlfn.XLOOKUP(Table1[[#This Row],[Product_ID]],[1]!Table1[Product_ID],[1]!Table1[Unit_Price])</f>
        <v>3146</v>
      </c>
      <c r="H3919">
        <f>_xlfn.XLOOKUP(Table1[[#This Row],[Product_ID]],[1]!Table1[Product_ID],[1]!Table1[Cost])</f>
        <v>1573</v>
      </c>
      <c r="I3919">
        <v>4</v>
      </c>
      <c r="J3919">
        <v>0</v>
      </c>
      <c r="K3919">
        <f>Table1[[#This Row],[Quantity]]*Table1[[#This Row],[Unit_Price]]</f>
        <v>12584</v>
      </c>
      <c r="L3919">
        <f>Table1[[#This Row],[Quantity]]*Table1[[#This Row],[Cost]]</f>
        <v>6292</v>
      </c>
      <c r="M3919">
        <f>Table1[[#This Row],[Sales]]-Table1[[#This Row],[Total_Cost]]</f>
        <v>6292</v>
      </c>
      <c r="N3919" s="1">
        <f>Table1[[#This Row],[Profit]]/Table1[[#This Row],[Sales]]</f>
        <v>0.5</v>
      </c>
      <c r="O3919" t="str">
        <f>TEXT(Table1[[#This Row],[Order_Date]],"mmmm")</f>
        <v>July</v>
      </c>
      <c r="P3919">
        <f>YEAR(Table1[[#This Row],[Order_Date]])</f>
        <v>2024</v>
      </c>
      <c r="Q3919" t="str">
        <f>"Q"&amp;ROUNDUP(MONTH(Table1[[#This Row],[Order_Date]])/3,0)</f>
        <v>Q3</v>
      </c>
    </row>
    <row r="3920" spans="1:17" x14ac:dyDescent="0.25">
      <c r="A3920" t="s">
        <v>5731</v>
      </c>
      <c r="B3920" t="s">
        <v>51</v>
      </c>
      <c r="C3920" t="s">
        <v>40</v>
      </c>
      <c r="D3920" t="s">
        <v>9</v>
      </c>
      <c r="E3920" t="str">
        <f>_xlfn.XLOOKUP(Table1[[#This Row],[Product_ID]],[1]!Table1[Product_ID],[1]!Table1[Product_Name])</f>
        <v>Home &amp; Kitchen Product 10</v>
      </c>
      <c r="F3920" t="str">
        <f>_xlfn.XLOOKUP(Table1[[#This Row],[Product_ID]],[1]!Table1[Product_ID],[1]!Table1[Category])</f>
        <v>Home &amp; Kitchen</v>
      </c>
      <c r="G3920">
        <f>_xlfn.XLOOKUP(Table1[[#This Row],[Product_ID]],[1]!Table1[Product_ID],[1]!Table1[Unit_Price])</f>
        <v>10936</v>
      </c>
      <c r="H3920">
        <f>_xlfn.XLOOKUP(Table1[[#This Row],[Product_ID]],[1]!Table1[Product_ID],[1]!Table1[Cost])</f>
        <v>6561.6</v>
      </c>
      <c r="I3920">
        <v>4</v>
      </c>
      <c r="J3920">
        <v>0</v>
      </c>
      <c r="K3920">
        <f>Table1[[#This Row],[Quantity]]*Table1[[#This Row],[Unit_Price]]</f>
        <v>43744</v>
      </c>
      <c r="L3920">
        <f>Table1[[#This Row],[Quantity]]*Table1[[#This Row],[Cost]]</f>
        <v>26246.400000000001</v>
      </c>
      <c r="M3920">
        <f>Table1[[#This Row],[Sales]]-Table1[[#This Row],[Total_Cost]]</f>
        <v>17497.599999999999</v>
      </c>
      <c r="N3920" s="1">
        <f>Table1[[#This Row],[Profit]]/Table1[[#This Row],[Sales]]</f>
        <v>0.39999999999999997</v>
      </c>
      <c r="O3920" t="str">
        <f>TEXT(Table1[[#This Row],[Order_Date]],"mmmm")</f>
        <v>November</v>
      </c>
      <c r="P3920">
        <f>YEAR(Table1[[#This Row],[Order_Date]])</f>
        <v>2025</v>
      </c>
      <c r="Q3920" t="str">
        <f>"Q"&amp;ROUNDUP(MONTH(Table1[[#This Row],[Order_Date]])/3,0)</f>
        <v>Q4</v>
      </c>
    </row>
    <row r="3921" spans="1:17" x14ac:dyDescent="0.25">
      <c r="A3921" t="s">
        <v>5732</v>
      </c>
      <c r="B3921" t="s">
        <v>2062</v>
      </c>
      <c r="C3921" t="s">
        <v>479</v>
      </c>
      <c r="D3921" t="s">
        <v>615</v>
      </c>
      <c r="E3921" t="str">
        <f>_xlfn.XLOOKUP(Table1[[#This Row],[Product_ID]],[1]!Table1[Product_ID],[1]!Table1[Product_Name])</f>
        <v>Home &amp; Kitchen Product 92</v>
      </c>
      <c r="F3921" t="str">
        <f>_xlfn.XLOOKUP(Table1[[#This Row],[Product_ID]],[1]!Table1[Product_ID],[1]!Table1[Category])</f>
        <v>Home &amp; Kitchen</v>
      </c>
      <c r="G3921">
        <f>_xlfn.XLOOKUP(Table1[[#This Row],[Product_ID]],[1]!Table1[Product_ID],[1]!Table1[Unit_Price])</f>
        <v>7315</v>
      </c>
      <c r="H3921">
        <f>_xlfn.XLOOKUP(Table1[[#This Row],[Product_ID]],[1]!Table1[Product_ID],[1]!Table1[Cost])</f>
        <v>4389</v>
      </c>
      <c r="I3921">
        <v>1</v>
      </c>
      <c r="J3921">
        <v>15</v>
      </c>
      <c r="K3921">
        <f>Table1[[#This Row],[Quantity]]*Table1[[#This Row],[Unit_Price]]</f>
        <v>7315</v>
      </c>
      <c r="L3921">
        <f>Table1[[#This Row],[Quantity]]*Table1[[#This Row],[Cost]]</f>
        <v>4389</v>
      </c>
      <c r="M3921">
        <f>Table1[[#This Row],[Sales]]-Table1[[#This Row],[Total_Cost]]</f>
        <v>2926</v>
      </c>
      <c r="N3921" s="1">
        <f>Table1[[#This Row],[Profit]]/Table1[[#This Row],[Sales]]</f>
        <v>0.4</v>
      </c>
      <c r="O3921" t="str">
        <f>TEXT(Table1[[#This Row],[Order_Date]],"mmmm")</f>
        <v>October</v>
      </c>
      <c r="P3921">
        <f>YEAR(Table1[[#This Row],[Order_Date]])</f>
        <v>2024</v>
      </c>
      <c r="Q3921" t="str">
        <f>"Q"&amp;ROUNDUP(MONTH(Table1[[#This Row],[Order_Date]])/3,0)</f>
        <v>Q4</v>
      </c>
    </row>
    <row r="3922" spans="1:17" x14ac:dyDescent="0.25">
      <c r="A3922" t="s">
        <v>5733</v>
      </c>
      <c r="B3922" t="s">
        <v>1077</v>
      </c>
      <c r="C3922" t="s">
        <v>1121</v>
      </c>
      <c r="D3922" t="s">
        <v>409</v>
      </c>
      <c r="E3922" t="str">
        <f>_xlfn.XLOOKUP(Table1[[#This Row],[Product_ID]],[1]!Table1[Product_ID],[1]!Table1[Product_Name])</f>
        <v>Home &amp; Kitchen Product 68</v>
      </c>
      <c r="F3922" t="str">
        <f>_xlfn.XLOOKUP(Table1[[#This Row],[Product_ID]],[1]!Table1[Product_ID],[1]!Table1[Category])</f>
        <v>Home &amp; Kitchen</v>
      </c>
      <c r="G3922">
        <f>_xlfn.XLOOKUP(Table1[[#This Row],[Product_ID]],[1]!Table1[Product_ID],[1]!Table1[Unit_Price])</f>
        <v>7252</v>
      </c>
      <c r="H3922">
        <f>_xlfn.XLOOKUP(Table1[[#This Row],[Product_ID]],[1]!Table1[Product_ID],[1]!Table1[Cost])</f>
        <v>3626</v>
      </c>
      <c r="I3922">
        <v>3</v>
      </c>
      <c r="J3922">
        <v>20</v>
      </c>
      <c r="K3922">
        <f>Table1[[#This Row],[Quantity]]*Table1[[#This Row],[Unit_Price]]</f>
        <v>21756</v>
      </c>
      <c r="L3922">
        <f>Table1[[#This Row],[Quantity]]*Table1[[#This Row],[Cost]]</f>
        <v>10878</v>
      </c>
      <c r="M3922">
        <f>Table1[[#This Row],[Sales]]-Table1[[#This Row],[Total_Cost]]</f>
        <v>10878</v>
      </c>
      <c r="N3922" s="1">
        <f>Table1[[#This Row],[Profit]]/Table1[[#This Row],[Sales]]</f>
        <v>0.5</v>
      </c>
      <c r="O3922" t="str">
        <f>TEXT(Table1[[#This Row],[Order_Date]],"mmmm")</f>
        <v>August</v>
      </c>
      <c r="P3922">
        <f>YEAR(Table1[[#This Row],[Order_Date]])</f>
        <v>2025</v>
      </c>
      <c r="Q3922" t="str">
        <f>"Q"&amp;ROUNDUP(MONTH(Table1[[#This Row],[Order_Date]])/3,0)</f>
        <v>Q3</v>
      </c>
    </row>
    <row r="3923" spans="1:17" x14ac:dyDescent="0.25">
      <c r="A3923" t="s">
        <v>5734</v>
      </c>
      <c r="B3923" t="s">
        <v>2259</v>
      </c>
      <c r="C3923" t="s">
        <v>475</v>
      </c>
      <c r="D3923" t="s">
        <v>104</v>
      </c>
      <c r="E3923" t="str">
        <f>_xlfn.XLOOKUP(Table1[[#This Row],[Product_ID]],[1]!Table1[Product_ID],[1]!Table1[Product_Name])</f>
        <v>Electronics Product 72</v>
      </c>
      <c r="F3923" t="str">
        <f>_xlfn.XLOOKUP(Table1[[#This Row],[Product_ID]],[1]!Table1[Product_ID],[1]!Table1[Category])</f>
        <v>Electronics</v>
      </c>
      <c r="G3923">
        <f>_xlfn.XLOOKUP(Table1[[#This Row],[Product_ID]],[1]!Table1[Product_ID],[1]!Table1[Unit_Price])</f>
        <v>27555</v>
      </c>
      <c r="H3923">
        <f>_xlfn.XLOOKUP(Table1[[#This Row],[Product_ID]],[1]!Table1[Product_ID],[1]!Table1[Cost])</f>
        <v>19288.5</v>
      </c>
      <c r="I3923">
        <v>4</v>
      </c>
      <c r="J3923">
        <v>5</v>
      </c>
      <c r="K3923">
        <f>Table1[[#This Row],[Quantity]]*Table1[[#This Row],[Unit_Price]]</f>
        <v>110220</v>
      </c>
      <c r="L3923">
        <f>Table1[[#This Row],[Quantity]]*Table1[[#This Row],[Cost]]</f>
        <v>77154</v>
      </c>
      <c r="M3923">
        <f>Table1[[#This Row],[Sales]]-Table1[[#This Row],[Total_Cost]]</f>
        <v>33066</v>
      </c>
      <c r="N3923" s="1">
        <f>Table1[[#This Row],[Profit]]/Table1[[#This Row],[Sales]]</f>
        <v>0.3</v>
      </c>
      <c r="O3923" t="str">
        <f>TEXT(Table1[[#This Row],[Order_Date]],"mmmm")</f>
        <v>March</v>
      </c>
      <c r="P3923">
        <f>YEAR(Table1[[#This Row],[Order_Date]])</f>
        <v>2025</v>
      </c>
      <c r="Q3923" t="str">
        <f>"Q"&amp;ROUNDUP(MONTH(Table1[[#This Row],[Order_Date]])/3,0)</f>
        <v>Q1</v>
      </c>
    </row>
    <row r="3924" spans="1:17" x14ac:dyDescent="0.25">
      <c r="A3924" t="s">
        <v>5735</v>
      </c>
      <c r="B3924" t="s">
        <v>2047</v>
      </c>
      <c r="C3924" t="s">
        <v>3880</v>
      </c>
      <c r="D3924" t="s">
        <v>822</v>
      </c>
      <c r="E3924" t="str">
        <f>_xlfn.XLOOKUP(Table1[[#This Row],[Product_ID]],[1]!Table1[Product_ID],[1]!Table1[Product_Name])</f>
        <v>Electronics Product 31</v>
      </c>
      <c r="F3924" t="str">
        <f>_xlfn.XLOOKUP(Table1[[#This Row],[Product_ID]],[1]!Table1[Product_ID],[1]!Table1[Category])</f>
        <v>Electronics</v>
      </c>
      <c r="G3924">
        <f>_xlfn.XLOOKUP(Table1[[#This Row],[Product_ID]],[1]!Table1[Product_ID],[1]!Table1[Unit_Price])</f>
        <v>34152</v>
      </c>
      <c r="H3924">
        <f>_xlfn.XLOOKUP(Table1[[#This Row],[Product_ID]],[1]!Table1[Product_ID],[1]!Table1[Cost])</f>
        <v>23906.400000000001</v>
      </c>
      <c r="I3924">
        <v>3</v>
      </c>
      <c r="J3924">
        <v>15</v>
      </c>
      <c r="K3924">
        <f>Table1[[#This Row],[Quantity]]*Table1[[#This Row],[Unit_Price]]</f>
        <v>102456</v>
      </c>
      <c r="L3924">
        <f>Table1[[#This Row],[Quantity]]*Table1[[#This Row],[Cost]]</f>
        <v>71719.200000000012</v>
      </c>
      <c r="M3924">
        <f>Table1[[#This Row],[Sales]]-Table1[[#This Row],[Total_Cost]]</f>
        <v>30736.799999999988</v>
      </c>
      <c r="N3924" s="1">
        <f>Table1[[#This Row],[Profit]]/Table1[[#This Row],[Sales]]</f>
        <v>0.29999999999999988</v>
      </c>
      <c r="O3924" t="str">
        <f>TEXT(Table1[[#This Row],[Order_Date]],"mmmm")</f>
        <v>July</v>
      </c>
      <c r="P3924">
        <f>YEAR(Table1[[#This Row],[Order_Date]])</f>
        <v>2024</v>
      </c>
      <c r="Q3924" t="str">
        <f>"Q"&amp;ROUNDUP(MONTH(Table1[[#This Row],[Order_Date]])/3,0)</f>
        <v>Q3</v>
      </c>
    </row>
    <row r="3925" spans="1:17" x14ac:dyDescent="0.25">
      <c r="A3925" t="s">
        <v>5736</v>
      </c>
      <c r="B3925" t="s">
        <v>3631</v>
      </c>
      <c r="C3925" t="s">
        <v>554</v>
      </c>
      <c r="D3925" t="s">
        <v>179</v>
      </c>
      <c r="E3925" t="str">
        <f>_xlfn.XLOOKUP(Table1[[#This Row],[Product_ID]],[1]!Table1[Product_ID],[1]!Table1[Product_Name])</f>
        <v>Beauty Product 58</v>
      </c>
      <c r="F3925" t="str">
        <f>_xlfn.XLOOKUP(Table1[[#This Row],[Product_ID]],[1]!Table1[Product_ID],[1]!Table1[Category])</f>
        <v>Beauty</v>
      </c>
      <c r="G3925">
        <f>_xlfn.XLOOKUP(Table1[[#This Row],[Product_ID]],[1]!Table1[Product_ID],[1]!Table1[Unit_Price])</f>
        <v>3598</v>
      </c>
      <c r="H3925">
        <f>_xlfn.XLOOKUP(Table1[[#This Row],[Product_ID]],[1]!Table1[Product_ID],[1]!Table1[Cost])</f>
        <v>2158.8000000000002</v>
      </c>
      <c r="I3925">
        <v>4</v>
      </c>
      <c r="J3925">
        <v>15</v>
      </c>
      <c r="K3925">
        <f>Table1[[#This Row],[Quantity]]*Table1[[#This Row],[Unit_Price]]</f>
        <v>14392</v>
      </c>
      <c r="L3925">
        <f>Table1[[#This Row],[Quantity]]*Table1[[#This Row],[Cost]]</f>
        <v>8635.2000000000007</v>
      </c>
      <c r="M3925">
        <f>Table1[[#This Row],[Sales]]-Table1[[#This Row],[Total_Cost]]</f>
        <v>5756.7999999999993</v>
      </c>
      <c r="N3925" s="1">
        <f>Table1[[#This Row],[Profit]]/Table1[[#This Row],[Sales]]</f>
        <v>0.39999999999999997</v>
      </c>
      <c r="O3925" t="str">
        <f>TEXT(Table1[[#This Row],[Order_Date]],"mmmm")</f>
        <v>March</v>
      </c>
      <c r="P3925">
        <f>YEAR(Table1[[#This Row],[Order_Date]])</f>
        <v>2025</v>
      </c>
      <c r="Q3925" t="str">
        <f>"Q"&amp;ROUNDUP(MONTH(Table1[[#This Row],[Order_Date]])/3,0)</f>
        <v>Q1</v>
      </c>
    </row>
    <row r="3926" spans="1:17" x14ac:dyDescent="0.25">
      <c r="A3926" t="s">
        <v>5737</v>
      </c>
      <c r="B3926" t="s">
        <v>793</v>
      </c>
      <c r="C3926" t="s">
        <v>1009</v>
      </c>
      <c r="D3926" t="s">
        <v>331</v>
      </c>
      <c r="E3926" t="str">
        <f>_xlfn.XLOOKUP(Table1[[#This Row],[Product_ID]],[1]!Table1[Product_ID],[1]!Table1[Product_Name])</f>
        <v>Electronics Product 24</v>
      </c>
      <c r="F3926" t="str">
        <f>_xlfn.XLOOKUP(Table1[[#This Row],[Product_ID]],[1]!Table1[Product_ID],[1]!Table1[Category])</f>
        <v>Electronics</v>
      </c>
      <c r="G3926">
        <f>_xlfn.XLOOKUP(Table1[[#This Row],[Product_ID]],[1]!Table1[Product_ID],[1]!Table1[Unit_Price])</f>
        <v>9702</v>
      </c>
      <c r="H3926">
        <f>_xlfn.XLOOKUP(Table1[[#This Row],[Product_ID]],[1]!Table1[Product_ID],[1]!Table1[Cost])</f>
        <v>4851</v>
      </c>
      <c r="I3926">
        <v>1</v>
      </c>
      <c r="J3926">
        <v>10</v>
      </c>
      <c r="K3926">
        <f>Table1[[#This Row],[Quantity]]*Table1[[#This Row],[Unit_Price]]</f>
        <v>9702</v>
      </c>
      <c r="L3926">
        <f>Table1[[#This Row],[Quantity]]*Table1[[#This Row],[Cost]]</f>
        <v>4851</v>
      </c>
      <c r="M3926">
        <f>Table1[[#This Row],[Sales]]-Table1[[#This Row],[Total_Cost]]</f>
        <v>4851</v>
      </c>
      <c r="N3926" s="1">
        <f>Table1[[#This Row],[Profit]]/Table1[[#This Row],[Sales]]</f>
        <v>0.5</v>
      </c>
      <c r="O3926" t="str">
        <f>TEXT(Table1[[#This Row],[Order_Date]],"mmmm")</f>
        <v>January</v>
      </c>
      <c r="P3926">
        <f>YEAR(Table1[[#This Row],[Order_Date]])</f>
        <v>2025</v>
      </c>
      <c r="Q3926" t="str">
        <f>"Q"&amp;ROUNDUP(MONTH(Table1[[#This Row],[Order_Date]])/3,0)</f>
        <v>Q1</v>
      </c>
    </row>
    <row r="3927" spans="1:17" x14ac:dyDescent="0.25">
      <c r="A3927" t="s">
        <v>5738</v>
      </c>
      <c r="B3927" t="s">
        <v>1408</v>
      </c>
      <c r="C3927" t="s">
        <v>3209</v>
      </c>
      <c r="D3927" t="s">
        <v>842</v>
      </c>
      <c r="E3927" t="str">
        <f>_xlfn.XLOOKUP(Table1[[#This Row],[Product_ID]],[1]!Table1[Product_ID],[1]!Table1[Product_Name])</f>
        <v>Sports Product 35</v>
      </c>
      <c r="F3927" t="str">
        <f>_xlfn.XLOOKUP(Table1[[#This Row],[Product_ID]],[1]!Table1[Product_ID],[1]!Table1[Category])</f>
        <v>Sports</v>
      </c>
      <c r="G3927">
        <f>_xlfn.XLOOKUP(Table1[[#This Row],[Product_ID]],[1]!Table1[Product_ID],[1]!Table1[Unit_Price])</f>
        <v>3185</v>
      </c>
      <c r="H3927">
        <f>_xlfn.XLOOKUP(Table1[[#This Row],[Product_ID]],[1]!Table1[Product_ID],[1]!Table1[Cost])</f>
        <v>1592.5</v>
      </c>
      <c r="I3927">
        <v>4</v>
      </c>
      <c r="J3927">
        <v>10</v>
      </c>
      <c r="K3927">
        <f>Table1[[#This Row],[Quantity]]*Table1[[#This Row],[Unit_Price]]</f>
        <v>12740</v>
      </c>
      <c r="L3927">
        <f>Table1[[#This Row],[Quantity]]*Table1[[#This Row],[Cost]]</f>
        <v>6370</v>
      </c>
      <c r="M3927">
        <f>Table1[[#This Row],[Sales]]-Table1[[#This Row],[Total_Cost]]</f>
        <v>6370</v>
      </c>
      <c r="N3927" s="1">
        <f>Table1[[#This Row],[Profit]]/Table1[[#This Row],[Sales]]</f>
        <v>0.5</v>
      </c>
      <c r="O3927" t="str">
        <f>TEXT(Table1[[#This Row],[Order_Date]],"mmmm")</f>
        <v>September</v>
      </c>
      <c r="P3927">
        <f>YEAR(Table1[[#This Row],[Order_Date]])</f>
        <v>2025</v>
      </c>
      <c r="Q3927" t="str">
        <f>"Q"&amp;ROUNDUP(MONTH(Table1[[#This Row],[Order_Date]])/3,0)</f>
        <v>Q3</v>
      </c>
    </row>
    <row r="3928" spans="1:17" x14ac:dyDescent="0.25">
      <c r="A3928" t="s">
        <v>5739</v>
      </c>
      <c r="B3928" t="s">
        <v>918</v>
      </c>
      <c r="C3928" t="s">
        <v>2595</v>
      </c>
      <c r="D3928" t="s">
        <v>297</v>
      </c>
      <c r="E3928" t="str">
        <f>_xlfn.XLOOKUP(Table1[[#This Row],[Product_ID]],[1]!Table1[Product_ID],[1]!Table1[Product_Name])</f>
        <v>Home &amp; Kitchen Product 64</v>
      </c>
      <c r="F3928" t="str">
        <f>_xlfn.XLOOKUP(Table1[[#This Row],[Product_ID]],[1]!Table1[Product_ID],[1]!Table1[Category])</f>
        <v>Home &amp; Kitchen</v>
      </c>
      <c r="G3928">
        <f>_xlfn.XLOOKUP(Table1[[#This Row],[Product_ID]],[1]!Table1[Product_ID],[1]!Table1[Unit_Price])</f>
        <v>8274</v>
      </c>
      <c r="H3928">
        <f>_xlfn.XLOOKUP(Table1[[#This Row],[Product_ID]],[1]!Table1[Product_ID],[1]!Table1[Cost])</f>
        <v>5791.8</v>
      </c>
      <c r="I3928">
        <v>2</v>
      </c>
      <c r="J3928">
        <v>0</v>
      </c>
      <c r="K3928">
        <f>Table1[[#This Row],[Quantity]]*Table1[[#This Row],[Unit_Price]]</f>
        <v>16548</v>
      </c>
      <c r="L3928">
        <f>Table1[[#This Row],[Quantity]]*Table1[[#This Row],[Cost]]</f>
        <v>11583.6</v>
      </c>
      <c r="M3928">
        <f>Table1[[#This Row],[Sales]]-Table1[[#This Row],[Total_Cost]]</f>
        <v>4964.3999999999996</v>
      </c>
      <c r="N3928" s="1">
        <f>Table1[[#This Row],[Profit]]/Table1[[#This Row],[Sales]]</f>
        <v>0.3</v>
      </c>
      <c r="O3928" t="str">
        <f>TEXT(Table1[[#This Row],[Order_Date]],"mmmm")</f>
        <v>February</v>
      </c>
      <c r="P3928">
        <f>YEAR(Table1[[#This Row],[Order_Date]])</f>
        <v>2024</v>
      </c>
      <c r="Q3928" t="str">
        <f>"Q"&amp;ROUNDUP(MONTH(Table1[[#This Row],[Order_Date]])/3,0)</f>
        <v>Q1</v>
      </c>
    </row>
    <row r="3929" spans="1:17" x14ac:dyDescent="0.25">
      <c r="A3929" t="s">
        <v>5740</v>
      </c>
      <c r="B3929" t="s">
        <v>419</v>
      </c>
      <c r="C3929" t="s">
        <v>695</v>
      </c>
      <c r="D3929" t="s">
        <v>244</v>
      </c>
      <c r="E3929" t="str">
        <f>_xlfn.XLOOKUP(Table1[[#This Row],[Product_ID]],[1]!Table1[Product_ID],[1]!Table1[Product_Name])</f>
        <v>Beauty Product 100</v>
      </c>
      <c r="F3929" t="str">
        <f>_xlfn.XLOOKUP(Table1[[#This Row],[Product_ID]],[1]!Table1[Product_ID],[1]!Table1[Category])</f>
        <v>Beauty</v>
      </c>
      <c r="G3929">
        <f>_xlfn.XLOOKUP(Table1[[#This Row],[Product_ID]],[1]!Table1[Product_ID],[1]!Table1[Unit_Price])</f>
        <v>2523</v>
      </c>
      <c r="H3929">
        <f>_xlfn.XLOOKUP(Table1[[#This Row],[Product_ID]],[1]!Table1[Product_ID],[1]!Table1[Cost])</f>
        <v>1766.1</v>
      </c>
      <c r="I3929">
        <v>4</v>
      </c>
      <c r="J3929">
        <v>5</v>
      </c>
      <c r="K3929">
        <f>Table1[[#This Row],[Quantity]]*Table1[[#This Row],[Unit_Price]]</f>
        <v>10092</v>
      </c>
      <c r="L3929">
        <f>Table1[[#This Row],[Quantity]]*Table1[[#This Row],[Cost]]</f>
        <v>7064.4</v>
      </c>
      <c r="M3929">
        <f>Table1[[#This Row],[Sales]]-Table1[[#This Row],[Total_Cost]]</f>
        <v>3027.6000000000004</v>
      </c>
      <c r="N3929" s="1">
        <f>Table1[[#This Row],[Profit]]/Table1[[#This Row],[Sales]]</f>
        <v>0.30000000000000004</v>
      </c>
      <c r="O3929" t="str">
        <f>TEXT(Table1[[#This Row],[Order_Date]],"mmmm")</f>
        <v>April</v>
      </c>
      <c r="P3929">
        <f>YEAR(Table1[[#This Row],[Order_Date]])</f>
        <v>2025</v>
      </c>
      <c r="Q3929" t="str">
        <f>"Q"&amp;ROUNDUP(MONTH(Table1[[#This Row],[Order_Date]])/3,0)</f>
        <v>Q2</v>
      </c>
    </row>
    <row r="3930" spans="1:17" x14ac:dyDescent="0.25">
      <c r="A3930" t="s">
        <v>5741</v>
      </c>
      <c r="B3930" t="s">
        <v>694</v>
      </c>
      <c r="C3930" t="s">
        <v>152</v>
      </c>
      <c r="D3930" t="s">
        <v>598</v>
      </c>
      <c r="E3930" t="str">
        <f>_xlfn.XLOOKUP(Table1[[#This Row],[Product_ID]],[1]!Table1[Product_ID],[1]!Table1[Product_Name])</f>
        <v>Clothing Product 84</v>
      </c>
      <c r="F3930" t="str">
        <f>_xlfn.XLOOKUP(Table1[[#This Row],[Product_ID]],[1]!Table1[Product_ID],[1]!Table1[Category])</f>
        <v>Clothing</v>
      </c>
      <c r="G3930">
        <f>_xlfn.XLOOKUP(Table1[[#This Row],[Product_ID]],[1]!Table1[Product_ID],[1]!Table1[Unit_Price])</f>
        <v>3921</v>
      </c>
      <c r="H3930">
        <f>_xlfn.XLOOKUP(Table1[[#This Row],[Product_ID]],[1]!Table1[Product_ID],[1]!Table1[Cost])</f>
        <v>2352.6</v>
      </c>
      <c r="I3930">
        <v>2</v>
      </c>
      <c r="J3930">
        <v>0</v>
      </c>
      <c r="K3930">
        <f>Table1[[#This Row],[Quantity]]*Table1[[#This Row],[Unit_Price]]</f>
        <v>7842</v>
      </c>
      <c r="L3930">
        <f>Table1[[#This Row],[Quantity]]*Table1[[#This Row],[Cost]]</f>
        <v>4705.2</v>
      </c>
      <c r="M3930">
        <f>Table1[[#This Row],[Sales]]-Table1[[#This Row],[Total_Cost]]</f>
        <v>3136.8</v>
      </c>
      <c r="N3930" s="1">
        <f>Table1[[#This Row],[Profit]]/Table1[[#This Row],[Sales]]</f>
        <v>0.4</v>
      </c>
      <c r="O3930" t="str">
        <f>TEXT(Table1[[#This Row],[Order_Date]],"mmmm")</f>
        <v>January</v>
      </c>
      <c r="P3930">
        <f>YEAR(Table1[[#This Row],[Order_Date]])</f>
        <v>2025</v>
      </c>
      <c r="Q3930" t="str">
        <f>"Q"&amp;ROUNDUP(MONTH(Table1[[#This Row],[Order_Date]])/3,0)</f>
        <v>Q1</v>
      </c>
    </row>
    <row r="3931" spans="1:17" x14ac:dyDescent="0.25">
      <c r="A3931" t="s">
        <v>5742</v>
      </c>
      <c r="B3931" t="s">
        <v>2828</v>
      </c>
      <c r="C3931" t="s">
        <v>2969</v>
      </c>
      <c r="D3931" t="s">
        <v>598</v>
      </c>
      <c r="E3931" t="str">
        <f>_xlfn.XLOOKUP(Table1[[#This Row],[Product_ID]],[1]!Table1[Product_ID],[1]!Table1[Product_Name])</f>
        <v>Clothing Product 84</v>
      </c>
      <c r="F3931" t="str">
        <f>_xlfn.XLOOKUP(Table1[[#This Row],[Product_ID]],[1]!Table1[Product_ID],[1]!Table1[Category])</f>
        <v>Clothing</v>
      </c>
      <c r="G3931">
        <f>_xlfn.XLOOKUP(Table1[[#This Row],[Product_ID]],[1]!Table1[Product_ID],[1]!Table1[Unit_Price])</f>
        <v>3921</v>
      </c>
      <c r="H3931">
        <f>_xlfn.XLOOKUP(Table1[[#This Row],[Product_ID]],[1]!Table1[Product_ID],[1]!Table1[Cost])</f>
        <v>2352.6</v>
      </c>
      <c r="I3931">
        <v>4</v>
      </c>
      <c r="J3931">
        <v>15</v>
      </c>
      <c r="K3931">
        <f>Table1[[#This Row],[Quantity]]*Table1[[#This Row],[Unit_Price]]</f>
        <v>15684</v>
      </c>
      <c r="L3931">
        <f>Table1[[#This Row],[Quantity]]*Table1[[#This Row],[Cost]]</f>
        <v>9410.4</v>
      </c>
      <c r="M3931">
        <f>Table1[[#This Row],[Sales]]-Table1[[#This Row],[Total_Cost]]</f>
        <v>6273.6</v>
      </c>
      <c r="N3931" s="1">
        <f>Table1[[#This Row],[Profit]]/Table1[[#This Row],[Sales]]</f>
        <v>0.4</v>
      </c>
      <c r="O3931" t="str">
        <f>TEXT(Table1[[#This Row],[Order_Date]],"mmmm")</f>
        <v>August</v>
      </c>
      <c r="P3931">
        <f>YEAR(Table1[[#This Row],[Order_Date]])</f>
        <v>2024</v>
      </c>
      <c r="Q3931" t="str">
        <f>"Q"&amp;ROUNDUP(MONTH(Table1[[#This Row],[Order_Date]])/3,0)</f>
        <v>Q3</v>
      </c>
    </row>
    <row r="3932" spans="1:17" x14ac:dyDescent="0.25">
      <c r="A3932" t="s">
        <v>5743</v>
      </c>
      <c r="B3932" t="s">
        <v>1104</v>
      </c>
      <c r="C3932" t="s">
        <v>4638</v>
      </c>
      <c r="D3932" t="s">
        <v>123</v>
      </c>
      <c r="E3932" t="str">
        <f>_xlfn.XLOOKUP(Table1[[#This Row],[Product_ID]],[1]!Table1[Product_ID],[1]!Table1[Product_Name])</f>
        <v>Electronics Product 99</v>
      </c>
      <c r="F3932" t="str">
        <f>_xlfn.XLOOKUP(Table1[[#This Row],[Product_ID]],[1]!Table1[Product_ID],[1]!Table1[Category])</f>
        <v>Electronics</v>
      </c>
      <c r="G3932">
        <f>_xlfn.XLOOKUP(Table1[[#This Row],[Product_ID]],[1]!Table1[Product_ID],[1]!Table1[Unit_Price])</f>
        <v>48012</v>
      </c>
      <c r="H3932">
        <f>_xlfn.XLOOKUP(Table1[[#This Row],[Product_ID]],[1]!Table1[Product_ID],[1]!Table1[Cost])</f>
        <v>24006</v>
      </c>
      <c r="I3932">
        <v>2</v>
      </c>
      <c r="J3932">
        <v>10</v>
      </c>
      <c r="K3932">
        <f>Table1[[#This Row],[Quantity]]*Table1[[#This Row],[Unit_Price]]</f>
        <v>96024</v>
      </c>
      <c r="L3932">
        <f>Table1[[#This Row],[Quantity]]*Table1[[#This Row],[Cost]]</f>
        <v>48012</v>
      </c>
      <c r="M3932">
        <f>Table1[[#This Row],[Sales]]-Table1[[#This Row],[Total_Cost]]</f>
        <v>48012</v>
      </c>
      <c r="N3932" s="1">
        <f>Table1[[#This Row],[Profit]]/Table1[[#This Row],[Sales]]</f>
        <v>0.5</v>
      </c>
      <c r="O3932" t="str">
        <f>TEXT(Table1[[#This Row],[Order_Date]],"mmmm")</f>
        <v>March</v>
      </c>
      <c r="P3932">
        <f>YEAR(Table1[[#This Row],[Order_Date]])</f>
        <v>2024</v>
      </c>
      <c r="Q3932" t="str">
        <f>"Q"&amp;ROUNDUP(MONTH(Table1[[#This Row],[Order_Date]])/3,0)</f>
        <v>Q1</v>
      </c>
    </row>
    <row r="3933" spans="1:17" x14ac:dyDescent="0.25">
      <c r="A3933" t="s">
        <v>5744</v>
      </c>
      <c r="B3933" t="s">
        <v>2998</v>
      </c>
      <c r="C3933" t="s">
        <v>3537</v>
      </c>
      <c r="D3933" t="s">
        <v>139</v>
      </c>
      <c r="E3933" t="str">
        <f>_xlfn.XLOOKUP(Table1[[#This Row],[Product_ID]],[1]!Table1[Product_ID],[1]!Table1[Product_Name])</f>
        <v>Clothing Product 53</v>
      </c>
      <c r="F3933" t="str">
        <f>_xlfn.XLOOKUP(Table1[[#This Row],[Product_ID]],[1]!Table1[Product_ID],[1]!Table1[Category])</f>
        <v>Clothing</v>
      </c>
      <c r="G3933">
        <f>_xlfn.XLOOKUP(Table1[[#This Row],[Product_ID]],[1]!Table1[Product_ID],[1]!Table1[Unit_Price])</f>
        <v>641</v>
      </c>
      <c r="H3933">
        <f>_xlfn.XLOOKUP(Table1[[#This Row],[Product_ID]],[1]!Table1[Product_ID],[1]!Table1[Cost])</f>
        <v>384.6</v>
      </c>
      <c r="I3933">
        <v>1</v>
      </c>
      <c r="J3933">
        <v>0</v>
      </c>
      <c r="K3933">
        <f>Table1[[#This Row],[Quantity]]*Table1[[#This Row],[Unit_Price]]</f>
        <v>641</v>
      </c>
      <c r="L3933">
        <f>Table1[[#This Row],[Quantity]]*Table1[[#This Row],[Cost]]</f>
        <v>384.6</v>
      </c>
      <c r="M3933">
        <f>Table1[[#This Row],[Sales]]-Table1[[#This Row],[Total_Cost]]</f>
        <v>256.39999999999998</v>
      </c>
      <c r="N3933" s="1">
        <f>Table1[[#This Row],[Profit]]/Table1[[#This Row],[Sales]]</f>
        <v>0.39999999999999997</v>
      </c>
      <c r="O3933" t="str">
        <f>TEXT(Table1[[#This Row],[Order_Date]],"mmmm")</f>
        <v>May</v>
      </c>
      <c r="P3933">
        <f>YEAR(Table1[[#This Row],[Order_Date]])</f>
        <v>2024</v>
      </c>
      <c r="Q3933" t="str">
        <f>"Q"&amp;ROUNDUP(MONTH(Table1[[#This Row],[Order_Date]])/3,0)</f>
        <v>Q2</v>
      </c>
    </row>
    <row r="3934" spans="1:17" x14ac:dyDescent="0.25">
      <c r="A3934" t="s">
        <v>5745</v>
      </c>
      <c r="B3934" t="s">
        <v>1518</v>
      </c>
      <c r="C3934" t="s">
        <v>1018</v>
      </c>
      <c r="D3934" t="s">
        <v>394</v>
      </c>
      <c r="E3934" t="str">
        <f>_xlfn.XLOOKUP(Table1[[#This Row],[Product_ID]],[1]!Table1[Product_ID],[1]!Table1[Product_Name])</f>
        <v>Electronics Product 45</v>
      </c>
      <c r="F3934" t="str">
        <f>_xlfn.XLOOKUP(Table1[[#This Row],[Product_ID]],[1]!Table1[Product_ID],[1]!Table1[Category])</f>
        <v>Electronics</v>
      </c>
      <c r="G3934">
        <f>_xlfn.XLOOKUP(Table1[[#This Row],[Product_ID]],[1]!Table1[Product_ID],[1]!Table1[Unit_Price])</f>
        <v>31300</v>
      </c>
      <c r="H3934">
        <f>_xlfn.XLOOKUP(Table1[[#This Row],[Product_ID]],[1]!Table1[Product_ID],[1]!Table1[Cost])</f>
        <v>18780</v>
      </c>
      <c r="I3934">
        <v>1</v>
      </c>
      <c r="J3934">
        <v>15</v>
      </c>
      <c r="K3934">
        <f>Table1[[#This Row],[Quantity]]*Table1[[#This Row],[Unit_Price]]</f>
        <v>31300</v>
      </c>
      <c r="L3934">
        <f>Table1[[#This Row],[Quantity]]*Table1[[#This Row],[Cost]]</f>
        <v>18780</v>
      </c>
      <c r="M3934">
        <f>Table1[[#This Row],[Sales]]-Table1[[#This Row],[Total_Cost]]</f>
        <v>12520</v>
      </c>
      <c r="N3934" s="1">
        <f>Table1[[#This Row],[Profit]]/Table1[[#This Row],[Sales]]</f>
        <v>0.4</v>
      </c>
      <c r="O3934" t="str">
        <f>TEXT(Table1[[#This Row],[Order_Date]],"mmmm")</f>
        <v>April</v>
      </c>
      <c r="P3934">
        <f>YEAR(Table1[[#This Row],[Order_Date]])</f>
        <v>2025</v>
      </c>
      <c r="Q3934" t="str">
        <f>"Q"&amp;ROUNDUP(MONTH(Table1[[#This Row],[Order_Date]])/3,0)</f>
        <v>Q2</v>
      </c>
    </row>
    <row r="3935" spans="1:17" x14ac:dyDescent="0.25">
      <c r="A3935" t="s">
        <v>5746</v>
      </c>
      <c r="B3935" t="s">
        <v>1682</v>
      </c>
      <c r="C3935" t="s">
        <v>1437</v>
      </c>
      <c r="D3935" t="s">
        <v>115</v>
      </c>
      <c r="E3935" t="str">
        <f>_xlfn.XLOOKUP(Table1[[#This Row],[Product_ID]],[1]!Table1[Product_ID],[1]!Table1[Product_Name])</f>
        <v>Beauty Product 85</v>
      </c>
      <c r="F3935" t="str">
        <f>_xlfn.XLOOKUP(Table1[[#This Row],[Product_ID]],[1]!Table1[Product_ID],[1]!Table1[Category])</f>
        <v>Beauty</v>
      </c>
      <c r="G3935">
        <f>_xlfn.XLOOKUP(Table1[[#This Row],[Product_ID]],[1]!Table1[Product_ID],[1]!Table1[Unit_Price])</f>
        <v>1436</v>
      </c>
      <c r="H3935">
        <f>_xlfn.XLOOKUP(Table1[[#This Row],[Product_ID]],[1]!Table1[Product_ID],[1]!Table1[Cost])</f>
        <v>1005.2</v>
      </c>
      <c r="I3935">
        <v>3</v>
      </c>
      <c r="J3935">
        <v>10</v>
      </c>
      <c r="K3935">
        <f>Table1[[#This Row],[Quantity]]*Table1[[#This Row],[Unit_Price]]</f>
        <v>4308</v>
      </c>
      <c r="L3935">
        <f>Table1[[#This Row],[Quantity]]*Table1[[#This Row],[Cost]]</f>
        <v>3015.6000000000004</v>
      </c>
      <c r="M3935">
        <f>Table1[[#This Row],[Sales]]-Table1[[#This Row],[Total_Cost]]</f>
        <v>1292.3999999999996</v>
      </c>
      <c r="N3935" s="1">
        <f>Table1[[#This Row],[Profit]]/Table1[[#This Row],[Sales]]</f>
        <v>0.29999999999999993</v>
      </c>
      <c r="O3935" t="str">
        <f>TEXT(Table1[[#This Row],[Order_Date]],"mmmm")</f>
        <v>May</v>
      </c>
      <c r="P3935">
        <f>YEAR(Table1[[#This Row],[Order_Date]])</f>
        <v>2025</v>
      </c>
      <c r="Q3935" t="str">
        <f>"Q"&amp;ROUNDUP(MONTH(Table1[[#This Row],[Order_Date]])/3,0)</f>
        <v>Q2</v>
      </c>
    </row>
    <row r="3936" spans="1:17" x14ac:dyDescent="0.25">
      <c r="A3936" t="s">
        <v>5747</v>
      </c>
      <c r="B3936" t="s">
        <v>252</v>
      </c>
      <c r="C3936" t="s">
        <v>1842</v>
      </c>
      <c r="D3936" t="s">
        <v>822</v>
      </c>
      <c r="E3936" t="str">
        <f>_xlfn.XLOOKUP(Table1[[#This Row],[Product_ID]],[1]!Table1[Product_ID],[1]!Table1[Product_Name])</f>
        <v>Electronics Product 31</v>
      </c>
      <c r="F3936" t="str">
        <f>_xlfn.XLOOKUP(Table1[[#This Row],[Product_ID]],[1]!Table1[Product_ID],[1]!Table1[Category])</f>
        <v>Electronics</v>
      </c>
      <c r="G3936">
        <f>_xlfn.XLOOKUP(Table1[[#This Row],[Product_ID]],[1]!Table1[Product_ID],[1]!Table1[Unit_Price])</f>
        <v>34152</v>
      </c>
      <c r="H3936">
        <f>_xlfn.XLOOKUP(Table1[[#This Row],[Product_ID]],[1]!Table1[Product_ID],[1]!Table1[Cost])</f>
        <v>23906.400000000001</v>
      </c>
      <c r="I3936">
        <v>2</v>
      </c>
      <c r="J3936">
        <v>20</v>
      </c>
      <c r="K3936">
        <f>Table1[[#This Row],[Quantity]]*Table1[[#This Row],[Unit_Price]]</f>
        <v>68304</v>
      </c>
      <c r="L3936">
        <f>Table1[[#This Row],[Quantity]]*Table1[[#This Row],[Cost]]</f>
        <v>47812.800000000003</v>
      </c>
      <c r="M3936">
        <f>Table1[[#This Row],[Sales]]-Table1[[#This Row],[Total_Cost]]</f>
        <v>20491.199999999997</v>
      </c>
      <c r="N3936" s="1">
        <f>Table1[[#This Row],[Profit]]/Table1[[#This Row],[Sales]]</f>
        <v>0.29999999999999993</v>
      </c>
      <c r="O3936" t="str">
        <f>TEXT(Table1[[#This Row],[Order_Date]],"mmmm")</f>
        <v>October</v>
      </c>
      <c r="P3936">
        <f>YEAR(Table1[[#This Row],[Order_Date]])</f>
        <v>2025</v>
      </c>
      <c r="Q3936" t="str">
        <f>"Q"&amp;ROUNDUP(MONTH(Table1[[#This Row],[Order_Date]])/3,0)</f>
        <v>Q4</v>
      </c>
    </row>
    <row r="3937" spans="1:17" x14ac:dyDescent="0.25">
      <c r="A3937" t="s">
        <v>5748</v>
      </c>
      <c r="B3937" t="s">
        <v>1127</v>
      </c>
      <c r="C3937" t="s">
        <v>2885</v>
      </c>
      <c r="D3937" t="s">
        <v>81</v>
      </c>
      <c r="E3937" t="str">
        <f>_xlfn.XLOOKUP(Table1[[#This Row],[Product_ID]],[1]!Table1[Product_ID],[1]!Table1[Product_Name])</f>
        <v>Beauty Product 4</v>
      </c>
      <c r="F3937" t="str">
        <f>_xlfn.XLOOKUP(Table1[[#This Row],[Product_ID]],[1]!Table1[Product_ID],[1]!Table1[Category])</f>
        <v>Beauty</v>
      </c>
      <c r="G3937">
        <f>_xlfn.XLOOKUP(Table1[[#This Row],[Product_ID]],[1]!Table1[Product_ID],[1]!Table1[Unit_Price])</f>
        <v>591</v>
      </c>
      <c r="H3937">
        <f>_xlfn.XLOOKUP(Table1[[#This Row],[Product_ID]],[1]!Table1[Product_ID],[1]!Table1[Cost])</f>
        <v>354.6</v>
      </c>
      <c r="I3937">
        <v>3</v>
      </c>
      <c r="J3937">
        <v>15</v>
      </c>
      <c r="K3937">
        <f>Table1[[#This Row],[Quantity]]*Table1[[#This Row],[Unit_Price]]</f>
        <v>1773</v>
      </c>
      <c r="L3937">
        <f>Table1[[#This Row],[Quantity]]*Table1[[#This Row],[Cost]]</f>
        <v>1063.8000000000002</v>
      </c>
      <c r="M3937">
        <f>Table1[[#This Row],[Sales]]-Table1[[#This Row],[Total_Cost]]</f>
        <v>709.19999999999982</v>
      </c>
      <c r="N3937" s="1">
        <f>Table1[[#This Row],[Profit]]/Table1[[#This Row],[Sales]]</f>
        <v>0.39999999999999991</v>
      </c>
      <c r="O3937" t="str">
        <f>TEXT(Table1[[#This Row],[Order_Date]],"mmmm")</f>
        <v>June</v>
      </c>
      <c r="P3937">
        <f>YEAR(Table1[[#This Row],[Order_Date]])</f>
        <v>2025</v>
      </c>
      <c r="Q3937" t="str">
        <f>"Q"&amp;ROUNDUP(MONTH(Table1[[#This Row],[Order_Date]])/3,0)</f>
        <v>Q2</v>
      </c>
    </row>
    <row r="3938" spans="1:17" x14ac:dyDescent="0.25">
      <c r="A3938" t="s">
        <v>5749</v>
      </c>
      <c r="B3938" t="s">
        <v>1334</v>
      </c>
      <c r="C3938" t="s">
        <v>2982</v>
      </c>
      <c r="D3938" t="s">
        <v>49</v>
      </c>
      <c r="E3938" t="str">
        <f>_xlfn.XLOOKUP(Table1[[#This Row],[Product_ID]],[1]!Table1[Product_ID],[1]!Table1[Product_Name])</f>
        <v>Sports Product 65</v>
      </c>
      <c r="F3938" t="str">
        <f>_xlfn.XLOOKUP(Table1[[#This Row],[Product_ID]],[1]!Table1[Product_ID],[1]!Table1[Category])</f>
        <v>Sports</v>
      </c>
      <c r="G3938">
        <f>_xlfn.XLOOKUP(Table1[[#This Row],[Product_ID]],[1]!Table1[Product_ID],[1]!Table1[Unit_Price])</f>
        <v>4421</v>
      </c>
      <c r="H3938">
        <f>_xlfn.XLOOKUP(Table1[[#This Row],[Product_ID]],[1]!Table1[Product_ID],[1]!Table1[Cost])</f>
        <v>3094.7</v>
      </c>
      <c r="I3938">
        <v>4</v>
      </c>
      <c r="J3938">
        <v>10</v>
      </c>
      <c r="K3938">
        <f>Table1[[#This Row],[Quantity]]*Table1[[#This Row],[Unit_Price]]</f>
        <v>17684</v>
      </c>
      <c r="L3938">
        <f>Table1[[#This Row],[Quantity]]*Table1[[#This Row],[Cost]]</f>
        <v>12378.8</v>
      </c>
      <c r="M3938">
        <f>Table1[[#This Row],[Sales]]-Table1[[#This Row],[Total_Cost]]</f>
        <v>5305.2000000000007</v>
      </c>
      <c r="N3938" s="1">
        <f>Table1[[#This Row],[Profit]]/Table1[[#This Row],[Sales]]</f>
        <v>0.30000000000000004</v>
      </c>
      <c r="O3938" t="str">
        <f>TEXT(Table1[[#This Row],[Order_Date]],"mmmm")</f>
        <v>February</v>
      </c>
      <c r="P3938">
        <f>YEAR(Table1[[#This Row],[Order_Date]])</f>
        <v>2024</v>
      </c>
      <c r="Q3938" t="str">
        <f>"Q"&amp;ROUNDUP(MONTH(Table1[[#This Row],[Order_Date]])/3,0)</f>
        <v>Q1</v>
      </c>
    </row>
    <row r="3939" spans="1:17" x14ac:dyDescent="0.25">
      <c r="A3939" t="s">
        <v>5750</v>
      </c>
      <c r="B3939" t="s">
        <v>3060</v>
      </c>
      <c r="C3939" t="s">
        <v>1773</v>
      </c>
      <c r="D3939" t="s">
        <v>206</v>
      </c>
      <c r="E3939" t="str">
        <f>_xlfn.XLOOKUP(Table1[[#This Row],[Product_ID]],[1]!Table1[Product_ID],[1]!Table1[Product_Name])</f>
        <v>Electronics Product 30</v>
      </c>
      <c r="F3939" t="str">
        <f>_xlfn.XLOOKUP(Table1[[#This Row],[Product_ID]],[1]!Table1[Product_ID],[1]!Table1[Category])</f>
        <v>Electronics</v>
      </c>
      <c r="G3939">
        <f>_xlfn.XLOOKUP(Table1[[#This Row],[Product_ID]],[1]!Table1[Product_ID],[1]!Table1[Unit_Price])</f>
        <v>16441</v>
      </c>
      <c r="H3939">
        <f>_xlfn.XLOOKUP(Table1[[#This Row],[Product_ID]],[1]!Table1[Product_ID],[1]!Table1[Cost])</f>
        <v>8220.5</v>
      </c>
      <c r="I3939">
        <v>2</v>
      </c>
      <c r="J3939">
        <v>10</v>
      </c>
      <c r="K3939">
        <f>Table1[[#This Row],[Quantity]]*Table1[[#This Row],[Unit_Price]]</f>
        <v>32882</v>
      </c>
      <c r="L3939">
        <f>Table1[[#This Row],[Quantity]]*Table1[[#This Row],[Cost]]</f>
        <v>16441</v>
      </c>
      <c r="M3939">
        <f>Table1[[#This Row],[Sales]]-Table1[[#This Row],[Total_Cost]]</f>
        <v>16441</v>
      </c>
      <c r="N3939" s="1">
        <f>Table1[[#This Row],[Profit]]/Table1[[#This Row],[Sales]]</f>
        <v>0.5</v>
      </c>
      <c r="O3939" t="str">
        <f>TEXT(Table1[[#This Row],[Order_Date]],"mmmm")</f>
        <v>October</v>
      </c>
      <c r="P3939">
        <f>YEAR(Table1[[#This Row],[Order_Date]])</f>
        <v>2025</v>
      </c>
      <c r="Q3939" t="str">
        <f>"Q"&amp;ROUNDUP(MONTH(Table1[[#This Row],[Order_Date]])/3,0)</f>
        <v>Q4</v>
      </c>
    </row>
    <row r="3940" spans="1:17" x14ac:dyDescent="0.25">
      <c r="A3940" t="s">
        <v>5751</v>
      </c>
      <c r="B3940" t="s">
        <v>283</v>
      </c>
      <c r="C3940" t="s">
        <v>167</v>
      </c>
      <c r="D3940" t="s">
        <v>223</v>
      </c>
      <c r="E3940" t="str">
        <f>_xlfn.XLOOKUP(Table1[[#This Row],[Product_ID]],[1]!Table1[Product_ID],[1]!Table1[Product_Name])</f>
        <v>Clothing Product 48</v>
      </c>
      <c r="F3940" t="str">
        <f>_xlfn.XLOOKUP(Table1[[#This Row],[Product_ID]],[1]!Table1[Product_ID],[1]!Table1[Category])</f>
        <v>Clothing</v>
      </c>
      <c r="G3940">
        <f>_xlfn.XLOOKUP(Table1[[#This Row],[Product_ID]],[1]!Table1[Product_ID],[1]!Table1[Unit_Price])</f>
        <v>2190</v>
      </c>
      <c r="H3940">
        <f>_xlfn.XLOOKUP(Table1[[#This Row],[Product_ID]],[1]!Table1[Product_ID],[1]!Table1[Cost])</f>
        <v>1095</v>
      </c>
      <c r="I3940">
        <v>1</v>
      </c>
      <c r="J3940">
        <v>0</v>
      </c>
      <c r="K3940">
        <f>Table1[[#This Row],[Quantity]]*Table1[[#This Row],[Unit_Price]]</f>
        <v>2190</v>
      </c>
      <c r="L3940">
        <f>Table1[[#This Row],[Quantity]]*Table1[[#This Row],[Cost]]</f>
        <v>1095</v>
      </c>
      <c r="M3940">
        <f>Table1[[#This Row],[Sales]]-Table1[[#This Row],[Total_Cost]]</f>
        <v>1095</v>
      </c>
      <c r="N3940" s="1">
        <f>Table1[[#This Row],[Profit]]/Table1[[#This Row],[Sales]]</f>
        <v>0.5</v>
      </c>
      <c r="O3940" t="str">
        <f>TEXT(Table1[[#This Row],[Order_Date]],"mmmm")</f>
        <v>September</v>
      </c>
      <c r="P3940">
        <f>YEAR(Table1[[#This Row],[Order_Date]])</f>
        <v>2024</v>
      </c>
      <c r="Q3940" t="str">
        <f>"Q"&amp;ROUNDUP(MONTH(Table1[[#This Row],[Order_Date]])/3,0)</f>
        <v>Q3</v>
      </c>
    </row>
    <row r="3941" spans="1:17" x14ac:dyDescent="0.25">
      <c r="A3941" t="s">
        <v>5752</v>
      </c>
      <c r="B3941" t="s">
        <v>232</v>
      </c>
      <c r="C3941" t="s">
        <v>167</v>
      </c>
      <c r="D3941" t="s">
        <v>153</v>
      </c>
      <c r="E3941" t="str">
        <f>_xlfn.XLOOKUP(Table1[[#This Row],[Product_ID]],[1]!Table1[Product_ID],[1]!Table1[Product_Name])</f>
        <v>Beauty Product 98</v>
      </c>
      <c r="F3941" t="str">
        <f>_xlfn.XLOOKUP(Table1[[#This Row],[Product_ID]],[1]!Table1[Product_ID],[1]!Table1[Category])</f>
        <v>Beauty</v>
      </c>
      <c r="G3941">
        <f>_xlfn.XLOOKUP(Table1[[#This Row],[Product_ID]],[1]!Table1[Product_ID],[1]!Table1[Unit_Price])</f>
        <v>1661</v>
      </c>
      <c r="H3941">
        <f>_xlfn.XLOOKUP(Table1[[#This Row],[Product_ID]],[1]!Table1[Product_ID],[1]!Table1[Cost])</f>
        <v>830.5</v>
      </c>
      <c r="I3941">
        <v>5</v>
      </c>
      <c r="J3941">
        <v>20</v>
      </c>
      <c r="K3941">
        <f>Table1[[#This Row],[Quantity]]*Table1[[#This Row],[Unit_Price]]</f>
        <v>8305</v>
      </c>
      <c r="L3941">
        <f>Table1[[#This Row],[Quantity]]*Table1[[#This Row],[Cost]]</f>
        <v>4152.5</v>
      </c>
      <c r="M3941">
        <f>Table1[[#This Row],[Sales]]-Table1[[#This Row],[Total_Cost]]</f>
        <v>4152.5</v>
      </c>
      <c r="N3941" s="1">
        <f>Table1[[#This Row],[Profit]]/Table1[[#This Row],[Sales]]</f>
        <v>0.5</v>
      </c>
      <c r="O3941" t="str">
        <f>TEXT(Table1[[#This Row],[Order_Date]],"mmmm")</f>
        <v>April</v>
      </c>
      <c r="P3941">
        <f>YEAR(Table1[[#This Row],[Order_Date]])</f>
        <v>2025</v>
      </c>
      <c r="Q3941" t="str">
        <f>"Q"&amp;ROUNDUP(MONTH(Table1[[#This Row],[Order_Date]])/3,0)</f>
        <v>Q2</v>
      </c>
    </row>
    <row r="3942" spans="1:17" x14ac:dyDescent="0.25">
      <c r="A3942" t="s">
        <v>5753</v>
      </c>
      <c r="B3942" t="s">
        <v>3470</v>
      </c>
      <c r="C3942" t="s">
        <v>2588</v>
      </c>
      <c r="D3942" t="s">
        <v>898</v>
      </c>
      <c r="E3942" t="str">
        <f>_xlfn.XLOOKUP(Table1[[#This Row],[Product_ID]],[1]!Table1[Product_ID],[1]!Table1[Product_Name])</f>
        <v>Sports Product 29</v>
      </c>
      <c r="F3942" t="str">
        <f>_xlfn.XLOOKUP(Table1[[#This Row],[Product_ID]],[1]!Table1[Product_ID],[1]!Table1[Category])</f>
        <v>Sports</v>
      </c>
      <c r="G3942">
        <f>_xlfn.XLOOKUP(Table1[[#This Row],[Product_ID]],[1]!Table1[Product_ID],[1]!Table1[Unit_Price])</f>
        <v>2105</v>
      </c>
      <c r="H3942">
        <f>_xlfn.XLOOKUP(Table1[[#This Row],[Product_ID]],[1]!Table1[Product_ID],[1]!Table1[Cost])</f>
        <v>1263</v>
      </c>
      <c r="I3942">
        <v>1</v>
      </c>
      <c r="J3942">
        <v>20</v>
      </c>
      <c r="K3942">
        <f>Table1[[#This Row],[Quantity]]*Table1[[#This Row],[Unit_Price]]</f>
        <v>2105</v>
      </c>
      <c r="L3942">
        <f>Table1[[#This Row],[Quantity]]*Table1[[#This Row],[Cost]]</f>
        <v>1263</v>
      </c>
      <c r="M3942">
        <f>Table1[[#This Row],[Sales]]-Table1[[#This Row],[Total_Cost]]</f>
        <v>842</v>
      </c>
      <c r="N3942" s="1">
        <f>Table1[[#This Row],[Profit]]/Table1[[#This Row],[Sales]]</f>
        <v>0.4</v>
      </c>
      <c r="O3942" t="str">
        <f>TEXT(Table1[[#This Row],[Order_Date]],"mmmm")</f>
        <v>October</v>
      </c>
      <c r="P3942">
        <f>YEAR(Table1[[#This Row],[Order_Date]])</f>
        <v>2025</v>
      </c>
      <c r="Q3942" t="str">
        <f>"Q"&amp;ROUNDUP(MONTH(Table1[[#This Row],[Order_Date]])/3,0)</f>
        <v>Q4</v>
      </c>
    </row>
    <row r="3943" spans="1:17" x14ac:dyDescent="0.25">
      <c r="A3943" t="s">
        <v>5754</v>
      </c>
      <c r="B3943" t="s">
        <v>3652</v>
      </c>
      <c r="C3943" t="s">
        <v>2360</v>
      </c>
      <c r="D3943" t="s">
        <v>842</v>
      </c>
      <c r="E3943" t="str">
        <f>_xlfn.XLOOKUP(Table1[[#This Row],[Product_ID]],[1]!Table1[Product_ID],[1]!Table1[Product_Name])</f>
        <v>Sports Product 35</v>
      </c>
      <c r="F3943" t="str">
        <f>_xlfn.XLOOKUP(Table1[[#This Row],[Product_ID]],[1]!Table1[Product_ID],[1]!Table1[Category])</f>
        <v>Sports</v>
      </c>
      <c r="G3943">
        <f>_xlfn.XLOOKUP(Table1[[#This Row],[Product_ID]],[1]!Table1[Product_ID],[1]!Table1[Unit_Price])</f>
        <v>3185</v>
      </c>
      <c r="H3943">
        <f>_xlfn.XLOOKUP(Table1[[#This Row],[Product_ID]],[1]!Table1[Product_ID],[1]!Table1[Cost])</f>
        <v>1592.5</v>
      </c>
      <c r="I3943">
        <v>5</v>
      </c>
      <c r="J3943">
        <v>20</v>
      </c>
      <c r="K3943">
        <f>Table1[[#This Row],[Quantity]]*Table1[[#This Row],[Unit_Price]]</f>
        <v>15925</v>
      </c>
      <c r="L3943">
        <f>Table1[[#This Row],[Quantity]]*Table1[[#This Row],[Cost]]</f>
        <v>7962.5</v>
      </c>
      <c r="M3943">
        <f>Table1[[#This Row],[Sales]]-Table1[[#This Row],[Total_Cost]]</f>
        <v>7962.5</v>
      </c>
      <c r="N3943" s="1">
        <f>Table1[[#This Row],[Profit]]/Table1[[#This Row],[Sales]]</f>
        <v>0.5</v>
      </c>
      <c r="O3943" t="str">
        <f>TEXT(Table1[[#This Row],[Order_Date]],"mmmm")</f>
        <v>January</v>
      </c>
      <c r="P3943">
        <f>YEAR(Table1[[#This Row],[Order_Date]])</f>
        <v>2025</v>
      </c>
      <c r="Q3943" t="str">
        <f>"Q"&amp;ROUNDUP(MONTH(Table1[[#This Row],[Order_Date]])/3,0)</f>
        <v>Q1</v>
      </c>
    </row>
    <row r="3944" spans="1:17" x14ac:dyDescent="0.25">
      <c r="A3944" t="s">
        <v>5755</v>
      </c>
      <c r="B3944" t="s">
        <v>544</v>
      </c>
      <c r="C3944" t="s">
        <v>1094</v>
      </c>
      <c r="D3944" t="s">
        <v>654</v>
      </c>
      <c r="E3944" t="str">
        <f>_xlfn.XLOOKUP(Table1[[#This Row],[Product_ID]],[1]!Table1[Product_ID],[1]!Table1[Product_Name])</f>
        <v>Sports Product 40</v>
      </c>
      <c r="F3944" t="str">
        <f>_xlfn.XLOOKUP(Table1[[#This Row],[Product_ID]],[1]!Table1[Product_ID],[1]!Table1[Category])</f>
        <v>Sports</v>
      </c>
      <c r="G3944">
        <f>_xlfn.XLOOKUP(Table1[[#This Row],[Product_ID]],[1]!Table1[Product_ID],[1]!Table1[Unit_Price])</f>
        <v>6724</v>
      </c>
      <c r="H3944">
        <f>_xlfn.XLOOKUP(Table1[[#This Row],[Product_ID]],[1]!Table1[Product_ID],[1]!Table1[Cost])</f>
        <v>4034.4</v>
      </c>
      <c r="I3944">
        <v>2</v>
      </c>
      <c r="J3944">
        <v>20</v>
      </c>
      <c r="K3944">
        <f>Table1[[#This Row],[Quantity]]*Table1[[#This Row],[Unit_Price]]</f>
        <v>13448</v>
      </c>
      <c r="L3944">
        <f>Table1[[#This Row],[Quantity]]*Table1[[#This Row],[Cost]]</f>
        <v>8068.8</v>
      </c>
      <c r="M3944">
        <f>Table1[[#This Row],[Sales]]-Table1[[#This Row],[Total_Cost]]</f>
        <v>5379.2</v>
      </c>
      <c r="N3944" s="1">
        <f>Table1[[#This Row],[Profit]]/Table1[[#This Row],[Sales]]</f>
        <v>0.39999999999999997</v>
      </c>
      <c r="O3944" t="str">
        <f>TEXT(Table1[[#This Row],[Order_Date]],"mmmm")</f>
        <v>March</v>
      </c>
      <c r="P3944">
        <f>YEAR(Table1[[#This Row],[Order_Date]])</f>
        <v>2024</v>
      </c>
      <c r="Q3944" t="str">
        <f>"Q"&amp;ROUNDUP(MONTH(Table1[[#This Row],[Order_Date]])/3,0)</f>
        <v>Q1</v>
      </c>
    </row>
    <row r="3945" spans="1:17" x14ac:dyDescent="0.25">
      <c r="A3945" t="s">
        <v>5756</v>
      </c>
      <c r="B3945" t="s">
        <v>3425</v>
      </c>
      <c r="C3945" t="s">
        <v>2504</v>
      </c>
      <c r="D3945" t="s">
        <v>409</v>
      </c>
      <c r="E3945" t="str">
        <f>_xlfn.XLOOKUP(Table1[[#This Row],[Product_ID]],[1]!Table1[Product_ID],[1]!Table1[Product_Name])</f>
        <v>Home &amp; Kitchen Product 68</v>
      </c>
      <c r="F3945" t="str">
        <f>_xlfn.XLOOKUP(Table1[[#This Row],[Product_ID]],[1]!Table1[Product_ID],[1]!Table1[Category])</f>
        <v>Home &amp; Kitchen</v>
      </c>
      <c r="G3945">
        <f>_xlfn.XLOOKUP(Table1[[#This Row],[Product_ID]],[1]!Table1[Product_ID],[1]!Table1[Unit_Price])</f>
        <v>7252</v>
      </c>
      <c r="H3945">
        <f>_xlfn.XLOOKUP(Table1[[#This Row],[Product_ID]],[1]!Table1[Product_ID],[1]!Table1[Cost])</f>
        <v>3626</v>
      </c>
      <c r="I3945">
        <v>5</v>
      </c>
      <c r="J3945">
        <v>20</v>
      </c>
      <c r="K3945">
        <f>Table1[[#This Row],[Quantity]]*Table1[[#This Row],[Unit_Price]]</f>
        <v>36260</v>
      </c>
      <c r="L3945">
        <f>Table1[[#This Row],[Quantity]]*Table1[[#This Row],[Cost]]</f>
        <v>18130</v>
      </c>
      <c r="M3945">
        <f>Table1[[#This Row],[Sales]]-Table1[[#This Row],[Total_Cost]]</f>
        <v>18130</v>
      </c>
      <c r="N3945" s="1">
        <f>Table1[[#This Row],[Profit]]/Table1[[#This Row],[Sales]]</f>
        <v>0.5</v>
      </c>
      <c r="O3945" t="str">
        <f>TEXT(Table1[[#This Row],[Order_Date]],"mmmm")</f>
        <v>September</v>
      </c>
      <c r="P3945">
        <f>YEAR(Table1[[#This Row],[Order_Date]])</f>
        <v>2025</v>
      </c>
      <c r="Q3945" t="str">
        <f>"Q"&amp;ROUNDUP(MONTH(Table1[[#This Row],[Order_Date]])/3,0)</f>
        <v>Q3</v>
      </c>
    </row>
    <row r="3946" spans="1:17" x14ac:dyDescent="0.25">
      <c r="A3946" t="s">
        <v>5757</v>
      </c>
      <c r="B3946" t="s">
        <v>1502</v>
      </c>
      <c r="C3946" t="s">
        <v>1970</v>
      </c>
      <c r="D3946" t="s">
        <v>638</v>
      </c>
      <c r="E3946" t="str">
        <f>_xlfn.XLOOKUP(Table1[[#This Row],[Product_ID]],[1]!Table1[Product_ID],[1]!Table1[Product_Name])</f>
        <v>Sports Product 70</v>
      </c>
      <c r="F3946" t="str">
        <f>_xlfn.XLOOKUP(Table1[[#This Row],[Product_ID]],[1]!Table1[Product_ID],[1]!Table1[Category])</f>
        <v>Sports</v>
      </c>
      <c r="G3946">
        <f>_xlfn.XLOOKUP(Table1[[#This Row],[Product_ID]],[1]!Table1[Product_ID],[1]!Table1[Unit_Price])</f>
        <v>583</v>
      </c>
      <c r="H3946">
        <f>_xlfn.XLOOKUP(Table1[[#This Row],[Product_ID]],[1]!Table1[Product_ID],[1]!Table1[Cost])</f>
        <v>349.8</v>
      </c>
      <c r="I3946">
        <v>4</v>
      </c>
      <c r="J3946">
        <v>5</v>
      </c>
      <c r="K3946">
        <f>Table1[[#This Row],[Quantity]]*Table1[[#This Row],[Unit_Price]]</f>
        <v>2332</v>
      </c>
      <c r="L3946">
        <f>Table1[[#This Row],[Quantity]]*Table1[[#This Row],[Cost]]</f>
        <v>1399.2</v>
      </c>
      <c r="M3946">
        <f>Table1[[#This Row],[Sales]]-Table1[[#This Row],[Total_Cost]]</f>
        <v>932.8</v>
      </c>
      <c r="N3946" s="1">
        <f>Table1[[#This Row],[Profit]]/Table1[[#This Row],[Sales]]</f>
        <v>0.39999999999999997</v>
      </c>
      <c r="O3946" t="str">
        <f>TEXT(Table1[[#This Row],[Order_Date]],"mmmm")</f>
        <v>February</v>
      </c>
      <c r="P3946">
        <f>YEAR(Table1[[#This Row],[Order_Date]])</f>
        <v>2025</v>
      </c>
      <c r="Q3946" t="str">
        <f>"Q"&amp;ROUNDUP(MONTH(Table1[[#This Row],[Order_Date]])/3,0)</f>
        <v>Q1</v>
      </c>
    </row>
    <row r="3947" spans="1:17" x14ac:dyDescent="0.25">
      <c r="A3947" t="s">
        <v>5758</v>
      </c>
      <c r="B3947" t="s">
        <v>3001</v>
      </c>
      <c r="C3947" t="s">
        <v>1803</v>
      </c>
      <c r="D3947" t="s">
        <v>476</v>
      </c>
      <c r="E3947" t="str">
        <f>_xlfn.XLOOKUP(Table1[[#This Row],[Product_ID]],[1]!Table1[Product_ID],[1]!Table1[Product_Name])</f>
        <v>Electronics Product 22</v>
      </c>
      <c r="F3947" t="str">
        <f>_xlfn.XLOOKUP(Table1[[#This Row],[Product_ID]],[1]!Table1[Product_ID],[1]!Table1[Category])</f>
        <v>Electronics</v>
      </c>
      <c r="G3947">
        <f>_xlfn.XLOOKUP(Table1[[#This Row],[Product_ID]],[1]!Table1[Product_ID],[1]!Table1[Unit_Price])</f>
        <v>48755</v>
      </c>
      <c r="H3947">
        <f>_xlfn.XLOOKUP(Table1[[#This Row],[Product_ID]],[1]!Table1[Product_ID],[1]!Table1[Cost])</f>
        <v>29253</v>
      </c>
      <c r="I3947">
        <v>2</v>
      </c>
      <c r="J3947">
        <v>20</v>
      </c>
      <c r="K3947">
        <f>Table1[[#This Row],[Quantity]]*Table1[[#This Row],[Unit_Price]]</f>
        <v>97510</v>
      </c>
      <c r="L3947">
        <f>Table1[[#This Row],[Quantity]]*Table1[[#This Row],[Cost]]</f>
        <v>58506</v>
      </c>
      <c r="M3947">
        <f>Table1[[#This Row],[Sales]]-Table1[[#This Row],[Total_Cost]]</f>
        <v>39004</v>
      </c>
      <c r="N3947" s="1">
        <f>Table1[[#This Row],[Profit]]/Table1[[#This Row],[Sales]]</f>
        <v>0.4</v>
      </c>
      <c r="O3947" t="str">
        <f>TEXT(Table1[[#This Row],[Order_Date]],"mmmm")</f>
        <v>October</v>
      </c>
      <c r="P3947">
        <f>YEAR(Table1[[#This Row],[Order_Date]])</f>
        <v>2024</v>
      </c>
      <c r="Q3947" t="str">
        <f>"Q"&amp;ROUNDUP(MONTH(Table1[[#This Row],[Order_Date]])/3,0)</f>
        <v>Q4</v>
      </c>
    </row>
    <row r="3948" spans="1:17" x14ac:dyDescent="0.25">
      <c r="A3948" t="s">
        <v>5759</v>
      </c>
      <c r="B3948" t="s">
        <v>2874</v>
      </c>
      <c r="C3948" t="s">
        <v>5760</v>
      </c>
      <c r="D3948" t="s">
        <v>381</v>
      </c>
      <c r="E3948" t="str">
        <f>_xlfn.XLOOKUP(Table1[[#This Row],[Product_ID]],[1]!Table1[Product_ID],[1]!Table1[Product_Name])</f>
        <v>Electronics Product 59</v>
      </c>
      <c r="F3948" t="str">
        <f>_xlfn.XLOOKUP(Table1[[#This Row],[Product_ID]],[1]!Table1[Product_ID],[1]!Table1[Category])</f>
        <v>Electronics</v>
      </c>
      <c r="G3948">
        <f>_xlfn.XLOOKUP(Table1[[#This Row],[Product_ID]],[1]!Table1[Product_ID],[1]!Table1[Unit_Price])</f>
        <v>39929</v>
      </c>
      <c r="H3948">
        <f>_xlfn.XLOOKUP(Table1[[#This Row],[Product_ID]],[1]!Table1[Product_ID],[1]!Table1[Cost])</f>
        <v>23957.4</v>
      </c>
      <c r="I3948">
        <v>3</v>
      </c>
      <c r="J3948">
        <v>20</v>
      </c>
      <c r="K3948">
        <f>Table1[[#This Row],[Quantity]]*Table1[[#This Row],[Unit_Price]]</f>
        <v>119787</v>
      </c>
      <c r="L3948">
        <f>Table1[[#This Row],[Quantity]]*Table1[[#This Row],[Cost]]</f>
        <v>71872.200000000012</v>
      </c>
      <c r="M3948">
        <f>Table1[[#This Row],[Sales]]-Table1[[#This Row],[Total_Cost]]</f>
        <v>47914.799999999988</v>
      </c>
      <c r="N3948" s="1">
        <f>Table1[[#This Row],[Profit]]/Table1[[#This Row],[Sales]]</f>
        <v>0.39999999999999991</v>
      </c>
      <c r="O3948" t="str">
        <f>TEXT(Table1[[#This Row],[Order_Date]],"mmmm")</f>
        <v>April</v>
      </c>
      <c r="P3948">
        <f>YEAR(Table1[[#This Row],[Order_Date]])</f>
        <v>2025</v>
      </c>
      <c r="Q3948" t="str">
        <f>"Q"&amp;ROUNDUP(MONTH(Table1[[#This Row],[Order_Date]])/3,0)</f>
        <v>Q2</v>
      </c>
    </row>
    <row r="3949" spans="1:17" x14ac:dyDescent="0.25">
      <c r="A3949" t="s">
        <v>5761</v>
      </c>
      <c r="B3949" t="s">
        <v>5762</v>
      </c>
      <c r="C3949" t="s">
        <v>1375</v>
      </c>
      <c r="D3949" t="s">
        <v>1526</v>
      </c>
      <c r="E3949" t="str">
        <f>_xlfn.XLOOKUP(Table1[[#This Row],[Product_ID]],[1]!Table1[Product_ID],[1]!Table1[Product_Name])</f>
        <v>Electronics Product 6</v>
      </c>
      <c r="F3949" t="str">
        <f>_xlfn.XLOOKUP(Table1[[#This Row],[Product_ID]],[1]!Table1[Product_ID],[1]!Table1[Category])</f>
        <v>Electronics</v>
      </c>
      <c r="G3949">
        <f>_xlfn.XLOOKUP(Table1[[#This Row],[Product_ID]],[1]!Table1[Product_ID],[1]!Table1[Unit_Price])</f>
        <v>18855</v>
      </c>
      <c r="H3949">
        <f>_xlfn.XLOOKUP(Table1[[#This Row],[Product_ID]],[1]!Table1[Product_ID],[1]!Table1[Cost])</f>
        <v>9427.5</v>
      </c>
      <c r="I3949">
        <v>4</v>
      </c>
      <c r="J3949">
        <v>5</v>
      </c>
      <c r="K3949">
        <f>Table1[[#This Row],[Quantity]]*Table1[[#This Row],[Unit_Price]]</f>
        <v>75420</v>
      </c>
      <c r="L3949">
        <f>Table1[[#This Row],[Quantity]]*Table1[[#This Row],[Cost]]</f>
        <v>37710</v>
      </c>
      <c r="M3949">
        <f>Table1[[#This Row],[Sales]]-Table1[[#This Row],[Total_Cost]]</f>
        <v>37710</v>
      </c>
      <c r="N3949" s="1">
        <f>Table1[[#This Row],[Profit]]/Table1[[#This Row],[Sales]]</f>
        <v>0.5</v>
      </c>
      <c r="O3949" t="str">
        <f>TEXT(Table1[[#This Row],[Order_Date]],"mmmm")</f>
        <v>January</v>
      </c>
      <c r="P3949">
        <f>YEAR(Table1[[#This Row],[Order_Date]])</f>
        <v>2025</v>
      </c>
      <c r="Q3949" t="str">
        <f>"Q"&amp;ROUNDUP(MONTH(Table1[[#This Row],[Order_Date]])/3,0)</f>
        <v>Q1</v>
      </c>
    </row>
    <row r="3950" spans="1:17" x14ac:dyDescent="0.25">
      <c r="A3950" t="s">
        <v>5763</v>
      </c>
      <c r="B3950" t="s">
        <v>214</v>
      </c>
      <c r="C3950" t="s">
        <v>2835</v>
      </c>
      <c r="D3950" t="s">
        <v>175</v>
      </c>
      <c r="E3950" t="str">
        <f>_xlfn.XLOOKUP(Table1[[#This Row],[Product_ID]],[1]!Table1[Product_ID],[1]!Table1[Product_Name])</f>
        <v>Clothing Product 49</v>
      </c>
      <c r="F3950" t="str">
        <f>_xlfn.XLOOKUP(Table1[[#This Row],[Product_ID]],[1]!Table1[Product_ID],[1]!Table1[Category])</f>
        <v>Clothing</v>
      </c>
      <c r="G3950">
        <f>_xlfn.XLOOKUP(Table1[[#This Row],[Product_ID]],[1]!Table1[Product_ID],[1]!Table1[Unit_Price])</f>
        <v>4071</v>
      </c>
      <c r="H3950">
        <f>_xlfn.XLOOKUP(Table1[[#This Row],[Product_ID]],[1]!Table1[Product_ID],[1]!Table1[Cost])</f>
        <v>2442.6</v>
      </c>
      <c r="I3950">
        <v>2</v>
      </c>
      <c r="J3950">
        <v>20</v>
      </c>
      <c r="K3950">
        <f>Table1[[#This Row],[Quantity]]*Table1[[#This Row],[Unit_Price]]</f>
        <v>8142</v>
      </c>
      <c r="L3950">
        <f>Table1[[#This Row],[Quantity]]*Table1[[#This Row],[Cost]]</f>
        <v>4885.2</v>
      </c>
      <c r="M3950">
        <f>Table1[[#This Row],[Sales]]-Table1[[#This Row],[Total_Cost]]</f>
        <v>3256.8</v>
      </c>
      <c r="N3950" s="1">
        <f>Table1[[#This Row],[Profit]]/Table1[[#This Row],[Sales]]</f>
        <v>0.4</v>
      </c>
      <c r="O3950" t="str">
        <f>TEXT(Table1[[#This Row],[Order_Date]],"mmmm")</f>
        <v>September</v>
      </c>
      <c r="P3950">
        <f>YEAR(Table1[[#This Row],[Order_Date]])</f>
        <v>2025</v>
      </c>
      <c r="Q3950" t="str">
        <f>"Q"&amp;ROUNDUP(MONTH(Table1[[#This Row],[Order_Date]])/3,0)</f>
        <v>Q3</v>
      </c>
    </row>
    <row r="3951" spans="1:17" x14ac:dyDescent="0.25">
      <c r="A3951" t="s">
        <v>5764</v>
      </c>
      <c r="B3951" t="s">
        <v>1111</v>
      </c>
      <c r="C3951" t="s">
        <v>2841</v>
      </c>
      <c r="D3951" t="s">
        <v>21</v>
      </c>
      <c r="E3951" t="str">
        <f>_xlfn.XLOOKUP(Table1[[#This Row],[Product_ID]],[1]!Table1[Product_ID],[1]!Table1[Product_Name])</f>
        <v>Electronics Product 77</v>
      </c>
      <c r="F3951" t="str">
        <f>_xlfn.XLOOKUP(Table1[[#This Row],[Product_ID]],[1]!Table1[Product_ID],[1]!Table1[Category])</f>
        <v>Electronics</v>
      </c>
      <c r="G3951">
        <f>_xlfn.XLOOKUP(Table1[[#This Row],[Product_ID]],[1]!Table1[Product_ID],[1]!Table1[Unit_Price])</f>
        <v>42787</v>
      </c>
      <c r="H3951">
        <f>_xlfn.XLOOKUP(Table1[[#This Row],[Product_ID]],[1]!Table1[Product_ID],[1]!Table1[Cost])</f>
        <v>29950.9</v>
      </c>
      <c r="I3951">
        <v>3</v>
      </c>
      <c r="J3951">
        <v>10</v>
      </c>
      <c r="K3951">
        <f>Table1[[#This Row],[Quantity]]*Table1[[#This Row],[Unit_Price]]</f>
        <v>128361</v>
      </c>
      <c r="L3951">
        <f>Table1[[#This Row],[Quantity]]*Table1[[#This Row],[Cost]]</f>
        <v>89852.700000000012</v>
      </c>
      <c r="M3951">
        <f>Table1[[#This Row],[Sales]]-Table1[[#This Row],[Total_Cost]]</f>
        <v>38508.299999999988</v>
      </c>
      <c r="N3951" s="1">
        <f>Table1[[#This Row],[Profit]]/Table1[[#This Row],[Sales]]</f>
        <v>0.29999999999999993</v>
      </c>
      <c r="O3951" t="str">
        <f>TEXT(Table1[[#This Row],[Order_Date]],"mmmm")</f>
        <v>July</v>
      </c>
      <c r="P3951">
        <f>YEAR(Table1[[#This Row],[Order_Date]])</f>
        <v>2025</v>
      </c>
      <c r="Q3951" t="str">
        <f>"Q"&amp;ROUNDUP(MONTH(Table1[[#This Row],[Order_Date]])/3,0)</f>
        <v>Q3</v>
      </c>
    </row>
    <row r="3952" spans="1:17" x14ac:dyDescent="0.25">
      <c r="A3952" t="s">
        <v>5765</v>
      </c>
      <c r="B3952" t="s">
        <v>239</v>
      </c>
      <c r="C3952" t="s">
        <v>269</v>
      </c>
      <c r="D3952" t="s">
        <v>81</v>
      </c>
      <c r="E3952" t="str">
        <f>_xlfn.XLOOKUP(Table1[[#This Row],[Product_ID]],[1]!Table1[Product_ID],[1]!Table1[Product_Name])</f>
        <v>Beauty Product 4</v>
      </c>
      <c r="F3952" t="str">
        <f>_xlfn.XLOOKUP(Table1[[#This Row],[Product_ID]],[1]!Table1[Product_ID],[1]!Table1[Category])</f>
        <v>Beauty</v>
      </c>
      <c r="G3952">
        <f>_xlfn.XLOOKUP(Table1[[#This Row],[Product_ID]],[1]!Table1[Product_ID],[1]!Table1[Unit_Price])</f>
        <v>591</v>
      </c>
      <c r="H3952">
        <f>_xlfn.XLOOKUP(Table1[[#This Row],[Product_ID]],[1]!Table1[Product_ID],[1]!Table1[Cost])</f>
        <v>354.6</v>
      </c>
      <c r="I3952">
        <v>5</v>
      </c>
      <c r="J3952">
        <v>20</v>
      </c>
      <c r="K3952">
        <f>Table1[[#This Row],[Quantity]]*Table1[[#This Row],[Unit_Price]]</f>
        <v>2955</v>
      </c>
      <c r="L3952">
        <f>Table1[[#This Row],[Quantity]]*Table1[[#This Row],[Cost]]</f>
        <v>1773</v>
      </c>
      <c r="M3952">
        <f>Table1[[#This Row],[Sales]]-Table1[[#This Row],[Total_Cost]]</f>
        <v>1182</v>
      </c>
      <c r="N3952" s="1">
        <f>Table1[[#This Row],[Profit]]/Table1[[#This Row],[Sales]]</f>
        <v>0.4</v>
      </c>
      <c r="O3952" t="str">
        <f>TEXT(Table1[[#This Row],[Order_Date]],"mmmm")</f>
        <v>April</v>
      </c>
      <c r="P3952">
        <f>YEAR(Table1[[#This Row],[Order_Date]])</f>
        <v>2024</v>
      </c>
      <c r="Q3952" t="str">
        <f>"Q"&amp;ROUNDUP(MONTH(Table1[[#This Row],[Order_Date]])/3,0)</f>
        <v>Q2</v>
      </c>
    </row>
    <row r="3953" spans="1:17" x14ac:dyDescent="0.25">
      <c r="A3953" t="s">
        <v>5766</v>
      </c>
      <c r="B3953" t="s">
        <v>497</v>
      </c>
      <c r="C3953" t="s">
        <v>2599</v>
      </c>
      <c r="D3953" t="s">
        <v>164</v>
      </c>
      <c r="E3953" t="str">
        <f>_xlfn.XLOOKUP(Table1[[#This Row],[Product_ID]],[1]!Table1[Product_ID],[1]!Table1[Product_Name])</f>
        <v>Home &amp; Kitchen Product 11</v>
      </c>
      <c r="F3953" t="str">
        <f>_xlfn.XLOOKUP(Table1[[#This Row],[Product_ID]],[1]!Table1[Product_ID],[1]!Table1[Category])</f>
        <v>Home &amp; Kitchen</v>
      </c>
      <c r="G3953">
        <f>_xlfn.XLOOKUP(Table1[[#This Row],[Product_ID]],[1]!Table1[Product_ID],[1]!Table1[Unit_Price])</f>
        <v>4339</v>
      </c>
      <c r="H3953">
        <f>_xlfn.XLOOKUP(Table1[[#This Row],[Product_ID]],[1]!Table1[Product_ID],[1]!Table1[Cost])</f>
        <v>2169.5</v>
      </c>
      <c r="I3953">
        <v>5</v>
      </c>
      <c r="J3953">
        <v>0</v>
      </c>
      <c r="K3953">
        <f>Table1[[#This Row],[Quantity]]*Table1[[#This Row],[Unit_Price]]</f>
        <v>21695</v>
      </c>
      <c r="L3953">
        <f>Table1[[#This Row],[Quantity]]*Table1[[#This Row],[Cost]]</f>
        <v>10847.5</v>
      </c>
      <c r="M3953">
        <f>Table1[[#This Row],[Sales]]-Table1[[#This Row],[Total_Cost]]</f>
        <v>10847.5</v>
      </c>
      <c r="N3953" s="1">
        <f>Table1[[#This Row],[Profit]]/Table1[[#This Row],[Sales]]</f>
        <v>0.5</v>
      </c>
      <c r="O3953" t="str">
        <f>TEXT(Table1[[#This Row],[Order_Date]],"mmmm")</f>
        <v>November</v>
      </c>
      <c r="P3953">
        <f>YEAR(Table1[[#This Row],[Order_Date]])</f>
        <v>2025</v>
      </c>
      <c r="Q3953" t="str">
        <f>"Q"&amp;ROUNDUP(MONTH(Table1[[#This Row],[Order_Date]])/3,0)</f>
        <v>Q4</v>
      </c>
    </row>
    <row r="3954" spans="1:17" x14ac:dyDescent="0.25">
      <c r="A3954" t="s">
        <v>5767</v>
      </c>
      <c r="B3954" t="s">
        <v>1039</v>
      </c>
      <c r="C3954" t="s">
        <v>1437</v>
      </c>
      <c r="D3954" t="s">
        <v>362</v>
      </c>
      <c r="E3954" t="str">
        <f>_xlfn.XLOOKUP(Table1[[#This Row],[Product_ID]],[1]!Table1[Product_ID],[1]!Table1[Product_Name])</f>
        <v>Clothing Product 25</v>
      </c>
      <c r="F3954" t="str">
        <f>_xlfn.XLOOKUP(Table1[[#This Row],[Product_ID]],[1]!Table1[Product_ID],[1]!Table1[Category])</f>
        <v>Clothing</v>
      </c>
      <c r="G3954">
        <f>_xlfn.XLOOKUP(Table1[[#This Row],[Product_ID]],[1]!Table1[Product_ID],[1]!Table1[Unit_Price])</f>
        <v>696</v>
      </c>
      <c r="H3954">
        <f>_xlfn.XLOOKUP(Table1[[#This Row],[Product_ID]],[1]!Table1[Product_ID],[1]!Table1[Cost])</f>
        <v>348</v>
      </c>
      <c r="I3954">
        <v>2</v>
      </c>
      <c r="J3954">
        <v>5</v>
      </c>
      <c r="K3954">
        <f>Table1[[#This Row],[Quantity]]*Table1[[#This Row],[Unit_Price]]</f>
        <v>1392</v>
      </c>
      <c r="L3954">
        <f>Table1[[#This Row],[Quantity]]*Table1[[#This Row],[Cost]]</f>
        <v>696</v>
      </c>
      <c r="M3954">
        <f>Table1[[#This Row],[Sales]]-Table1[[#This Row],[Total_Cost]]</f>
        <v>696</v>
      </c>
      <c r="N3954" s="1">
        <f>Table1[[#This Row],[Profit]]/Table1[[#This Row],[Sales]]</f>
        <v>0.5</v>
      </c>
      <c r="O3954" t="str">
        <f>TEXT(Table1[[#This Row],[Order_Date]],"mmmm")</f>
        <v>January</v>
      </c>
      <c r="P3954">
        <f>YEAR(Table1[[#This Row],[Order_Date]])</f>
        <v>2025</v>
      </c>
      <c r="Q3954" t="str">
        <f>"Q"&amp;ROUNDUP(MONTH(Table1[[#This Row],[Order_Date]])/3,0)</f>
        <v>Q1</v>
      </c>
    </row>
    <row r="3955" spans="1:17" x14ac:dyDescent="0.25">
      <c r="A3955" t="s">
        <v>5768</v>
      </c>
      <c r="B3955" t="s">
        <v>1687</v>
      </c>
      <c r="C3955" t="s">
        <v>5575</v>
      </c>
      <c r="D3955" t="s">
        <v>171</v>
      </c>
      <c r="E3955" t="str">
        <f>_xlfn.XLOOKUP(Table1[[#This Row],[Product_ID]],[1]!Table1[Product_ID],[1]!Table1[Product_Name])</f>
        <v>Clothing Product 27</v>
      </c>
      <c r="F3955" t="str">
        <f>_xlfn.XLOOKUP(Table1[[#This Row],[Product_ID]],[1]!Table1[Product_ID],[1]!Table1[Category])</f>
        <v>Clothing</v>
      </c>
      <c r="G3955">
        <f>_xlfn.XLOOKUP(Table1[[#This Row],[Product_ID]],[1]!Table1[Product_ID],[1]!Table1[Unit_Price])</f>
        <v>4969</v>
      </c>
      <c r="H3955">
        <f>_xlfn.XLOOKUP(Table1[[#This Row],[Product_ID]],[1]!Table1[Product_ID],[1]!Table1[Cost])</f>
        <v>2484.5</v>
      </c>
      <c r="I3955">
        <v>2</v>
      </c>
      <c r="J3955">
        <v>10</v>
      </c>
      <c r="K3955">
        <f>Table1[[#This Row],[Quantity]]*Table1[[#This Row],[Unit_Price]]</f>
        <v>9938</v>
      </c>
      <c r="L3955">
        <f>Table1[[#This Row],[Quantity]]*Table1[[#This Row],[Cost]]</f>
        <v>4969</v>
      </c>
      <c r="M3955">
        <f>Table1[[#This Row],[Sales]]-Table1[[#This Row],[Total_Cost]]</f>
        <v>4969</v>
      </c>
      <c r="N3955" s="1">
        <f>Table1[[#This Row],[Profit]]/Table1[[#This Row],[Sales]]</f>
        <v>0.5</v>
      </c>
      <c r="O3955" t="str">
        <f>TEXT(Table1[[#This Row],[Order_Date]],"mmmm")</f>
        <v>February</v>
      </c>
      <c r="P3955">
        <f>YEAR(Table1[[#This Row],[Order_Date]])</f>
        <v>2024</v>
      </c>
      <c r="Q3955" t="str">
        <f>"Q"&amp;ROUNDUP(MONTH(Table1[[#This Row],[Order_Date]])/3,0)</f>
        <v>Q1</v>
      </c>
    </row>
    <row r="3956" spans="1:17" x14ac:dyDescent="0.25">
      <c r="A3956" t="s">
        <v>5769</v>
      </c>
      <c r="B3956" t="s">
        <v>1380</v>
      </c>
      <c r="C3956" t="s">
        <v>2767</v>
      </c>
      <c r="D3956" t="s">
        <v>409</v>
      </c>
      <c r="E3956" t="str">
        <f>_xlfn.XLOOKUP(Table1[[#This Row],[Product_ID]],[1]!Table1[Product_ID],[1]!Table1[Product_Name])</f>
        <v>Home &amp; Kitchen Product 68</v>
      </c>
      <c r="F3956" t="str">
        <f>_xlfn.XLOOKUP(Table1[[#This Row],[Product_ID]],[1]!Table1[Product_ID],[1]!Table1[Category])</f>
        <v>Home &amp; Kitchen</v>
      </c>
      <c r="G3956">
        <f>_xlfn.XLOOKUP(Table1[[#This Row],[Product_ID]],[1]!Table1[Product_ID],[1]!Table1[Unit_Price])</f>
        <v>7252</v>
      </c>
      <c r="H3956">
        <f>_xlfn.XLOOKUP(Table1[[#This Row],[Product_ID]],[1]!Table1[Product_ID],[1]!Table1[Cost])</f>
        <v>3626</v>
      </c>
      <c r="I3956">
        <v>3</v>
      </c>
      <c r="J3956">
        <v>15</v>
      </c>
      <c r="K3956">
        <f>Table1[[#This Row],[Quantity]]*Table1[[#This Row],[Unit_Price]]</f>
        <v>21756</v>
      </c>
      <c r="L3956">
        <f>Table1[[#This Row],[Quantity]]*Table1[[#This Row],[Cost]]</f>
        <v>10878</v>
      </c>
      <c r="M3956">
        <f>Table1[[#This Row],[Sales]]-Table1[[#This Row],[Total_Cost]]</f>
        <v>10878</v>
      </c>
      <c r="N3956" s="1">
        <f>Table1[[#This Row],[Profit]]/Table1[[#This Row],[Sales]]</f>
        <v>0.5</v>
      </c>
      <c r="O3956" t="str">
        <f>TEXT(Table1[[#This Row],[Order_Date]],"mmmm")</f>
        <v>January</v>
      </c>
      <c r="P3956">
        <f>YEAR(Table1[[#This Row],[Order_Date]])</f>
        <v>2024</v>
      </c>
      <c r="Q3956" t="str">
        <f>"Q"&amp;ROUNDUP(MONTH(Table1[[#This Row],[Order_Date]])/3,0)</f>
        <v>Q1</v>
      </c>
    </row>
    <row r="3957" spans="1:17" x14ac:dyDescent="0.25">
      <c r="A3957" t="s">
        <v>5770</v>
      </c>
      <c r="B3957" t="s">
        <v>1511</v>
      </c>
      <c r="C3957" t="s">
        <v>3153</v>
      </c>
      <c r="D3957" t="s">
        <v>366</v>
      </c>
      <c r="E3957" t="str">
        <f>_xlfn.XLOOKUP(Table1[[#This Row],[Product_ID]],[1]!Table1[Product_ID],[1]!Table1[Product_Name])</f>
        <v>Home &amp; Kitchen Product 93</v>
      </c>
      <c r="F3957" t="str">
        <f>_xlfn.XLOOKUP(Table1[[#This Row],[Product_ID]],[1]!Table1[Product_ID],[1]!Table1[Category])</f>
        <v>Home &amp; Kitchen</v>
      </c>
      <c r="G3957">
        <f>_xlfn.XLOOKUP(Table1[[#This Row],[Product_ID]],[1]!Table1[Product_ID],[1]!Table1[Unit_Price])</f>
        <v>10597</v>
      </c>
      <c r="H3957">
        <f>_xlfn.XLOOKUP(Table1[[#This Row],[Product_ID]],[1]!Table1[Product_ID],[1]!Table1[Cost])</f>
        <v>5298.5</v>
      </c>
      <c r="I3957">
        <v>3</v>
      </c>
      <c r="J3957">
        <v>5</v>
      </c>
      <c r="K3957">
        <f>Table1[[#This Row],[Quantity]]*Table1[[#This Row],[Unit_Price]]</f>
        <v>31791</v>
      </c>
      <c r="L3957">
        <f>Table1[[#This Row],[Quantity]]*Table1[[#This Row],[Cost]]</f>
        <v>15895.5</v>
      </c>
      <c r="M3957">
        <f>Table1[[#This Row],[Sales]]-Table1[[#This Row],[Total_Cost]]</f>
        <v>15895.5</v>
      </c>
      <c r="N3957" s="1">
        <f>Table1[[#This Row],[Profit]]/Table1[[#This Row],[Sales]]</f>
        <v>0.5</v>
      </c>
      <c r="O3957" t="str">
        <f>TEXT(Table1[[#This Row],[Order_Date]],"mmmm")</f>
        <v>July</v>
      </c>
      <c r="P3957">
        <f>YEAR(Table1[[#This Row],[Order_Date]])</f>
        <v>2024</v>
      </c>
      <c r="Q3957" t="str">
        <f>"Q"&amp;ROUNDUP(MONTH(Table1[[#This Row],[Order_Date]])/3,0)</f>
        <v>Q3</v>
      </c>
    </row>
    <row r="3958" spans="1:17" x14ac:dyDescent="0.25">
      <c r="A3958" t="s">
        <v>5771</v>
      </c>
      <c r="B3958" t="s">
        <v>181</v>
      </c>
      <c r="C3958" t="s">
        <v>786</v>
      </c>
      <c r="D3958" t="s">
        <v>615</v>
      </c>
      <c r="E3958" t="str">
        <f>_xlfn.XLOOKUP(Table1[[#This Row],[Product_ID]],[1]!Table1[Product_ID],[1]!Table1[Product_Name])</f>
        <v>Home &amp; Kitchen Product 92</v>
      </c>
      <c r="F3958" t="str">
        <f>_xlfn.XLOOKUP(Table1[[#This Row],[Product_ID]],[1]!Table1[Product_ID],[1]!Table1[Category])</f>
        <v>Home &amp; Kitchen</v>
      </c>
      <c r="G3958">
        <f>_xlfn.XLOOKUP(Table1[[#This Row],[Product_ID]],[1]!Table1[Product_ID],[1]!Table1[Unit_Price])</f>
        <v>7315</v>
      </c>
      <c r="H3958">
        <f>_xlfn.XLOOKUP(Table1[[#This Row],[Product_ID]],[1]!Table1[Product_ID],[1]!Table1[Cost])</f>
        <v>4389</v>
      </c>
      <c r="I3958">
        <v>3</v>
      </c>
      <c r="J3958">
        <v>15</v>
      </c>
      <c r="K3958">
        <f>Table1[[#This Row],[Quantity]]*Table1[[#This Row],[Unit_Price]]</f>
        <v>21945</v>
      </c>
      <c r="L3958">
        <f>Table1[[#This Row],[Quantity]]*Table1[[#This Row],[Cost]]</f>
        <v>13167</v>
      </c>
      <c r="M3958">
        <f>Table1[[#This Row],[Sales]]-Table1[[#This Row],[Total_Cost]]</f>
        <v>8778</v>
      </c>
      <c r="N3958" s="1">
        <f>Table1[[#This Row],[Profit]]/Table1[[#This Row],[Sales]]</f>
        <v>0.4</v>
      </c>
      <c r="O3958" t="str">
        <f>TEXT(Table1[[#This Row],[Order_Date]],"mmmm")</f>
        <v>October</v>
      </c>
      <c r="P3958">
        <f>YEAR(Table1[[#This Row],[Order_Date]])</f>
        <v>2025</v>
      </c>
      <c r="Q3958" t="str">
        <f>"Q"&amp;ROUNDUP(MONTH(Table1[[#This Row],[Order_Date]])/3,0)</f>
        <v>Q4</v>
      </c>
    </row>
    <row r="3959" spans="1:17" x14ac:dyDescent="0.25">
      <c r="A3959" t="s">
        <v>5772</v>
      </c>
      <c r="B3959" t="s">
        <v>3637</v>
      </c>
      <c r="C3959" t="s">
        <v>1512</v>
      </c>
      <c r="D3959" t="s">
        <v>45</v>
      </c>
      <c r="E3959" t="str">
        <f>_xlfn.XLOOKUP(Table1[[#This Row],[Product_ID]],[1]!Table1[Product_ID],[1]!Table1[Product_Name])</f>
        <v>Clothing Product 32</v>
      </c>
      <c r="F3959" t="str">
        <f>_xlfn.XLOOKUP(Table1[[#This Row],[Product_ID]],[1]!Table1[Product_ID],[1]!Table1[Category])</f>
        <v>Clothing</v>
      </c>
      <c r="G3959">
        <f>_xlfn.XLOOKUP(Table1[[#This Row],[Product_ID]],[1]!Table1[Product_ID],[1]!Table1[Unit_Price])</f>
        <v>3034</v>
      </c>
      <c r="H3959">
        <f>_xlfn.XLOOKUP(Table1[[#This Row],[Product_ID]],[1]!Table1[Product_ID],[1]!Table1[Cost])</f>
        <v>1820.4</v>
      </c>
      <c r="I3959">
        <v>1</v>
      </c>
      <c r="J3959">
        <v>20</v>
      </c>
      <c r="K3959">
        <f>Table1[[#This Row],[Quantity]]*Table1[[#This Row],[Unit_Price]]</f>
        <v>3034</v>
      </c>
      <c r="L3959">
        <f>Table1[[#This Row],[Quantity]]*Table1[[#This Row],[Cost]]</f>
        <v>1820.4</v>
      </c>
      <c r="M3959">
        <f>Table1[[#This Row],[Sales]]-Table1[[#This Row],[Total_Cost]]</f>
        <v>1213.5999999999999</v>
      </c>
      <c r="N3959" s="1">
        <f>Table1[[#This Row],[Profit]]/Table1[[#This Row],[Sales]]</f>
        <v>0.39999999999999997</v>
      </c>
      <c r="O3959" t="str">
        <f>TEXT(Table1[[#This Row],[Order_Date]],"mmmm")</f>
        <v>June</v>
      </c>
      <c r="P3959">
        <f>YEAR(Table1[[#This Row],[Order_Date]])</f>
        <v>2024</v>
      </c>
      <c r="Q3959" t="str">
        <f>"Q"&amp;ROUNDUP(MONTH(Table1[[#This Row],[Order_Date]])/3,0)</f>
        <v>Q2</v>
      </c>
    </row>
    <row r="3960" spans="1:17" x14ac:dyDescent="0.25">
      <c r="A3960" t="s">
        <v>5773</v>
      </c>
      <c r="B3960" t="s">
        <v>1883</v>
      </c>
      <c r="C3960" t="s">
        <v>3955</v>
      </c>
      <c r="D3960" t="s">
        <v>157</v>
      </c>
      <c r="E3960" t="str">
        <f>_xlfn.XLOOKUP(Table1[[#This Row],[Product_ID]],[1]!Table1[Product_ID],[1]!Table1[Product_Name])</f>
        <v>Sports Product 89</v>
      </c>
      <c r="F3960" t="str">
        <f>_xlfn.XLOOKUP(Table1[[#This Row],[Product_ID]],[1]!Table1[Product_ID],[1]!Table1[Category])</f>
        <v>Sports</v>
      </c>
      <c r="G3960">
        <f>_xlfn.XLOOKUP(Table1[[#This Row],[Product_ID]],[1]!Table1[Product_ID],[1]!Table1[Unit_Price])</f>
        <v>2956</v>
      </c>
      <c r="H3960">
        <f>_xlfn.XLOOKUP(Table1[[#This Row],[Product_ID]],[1]!Table1[Product_ID],[1]!Table1[Cost])</f>
        <v>1478</v>
      </c>
      <c r="I3960">
        <v>4</v>
      </c>
      <c r="J3960">
        <v>10</v>
      </c>
      <c r="K3960">
        <f>Table1[[#This Row],[Quantity]]*Table1[[#This Row],[Unit_Price]]</f>
        <v>11824</v>
      </c>
      <c r="L3960">
        <f>Table1[[#This Row],[Quantity]]*Table1[[#This Row],[Cost]]</f>
        <v>5912</v>
      </c>
      <c r="M3960">
        <f>Table1[[#This Row],[Sales]]-Table1[[#This Row],[Total_Cost]]</f>
        <v>5912</v>
      </c>
      <c r="N3960" s="1">
        <f>Table1[[#This Row],[Profit]]/Table1[[#This Row],[Sales]]</f>
        <v>0.5</v>
      </c>
      <c r="O3960" t="str">
        <f>TEXT(Table1[[#This Row],[Order_Date]],"mmmm")</f>
        <v>August</v>
      </c>
      <c r="P3960">
        <f>YEAR(Table1[[#This Row],[Order_Date]])</f>
        <v>2025</v>
      </c>
      <c r="Q3960" t="str">
        <f>"Q"&amp;ROUNDUP(MONTH(Table1[[#This Row],[Order_Date]])/3,0)</f>
        <v>Q3</v>
      </c>
    </row>
    <row r="3961" spans="1:17" x14ac:dyDescent="0.25">
      <c r="A3961" t="s">
        <v>5774</v>
      </c>
      <c r="B3961" t="s">
        <v>375</v>
      </c>
      <c r="C3961" t="s">
        <v>1165</v>
      </c>
      <c r="D3961" t="s">
        <v>67</v>
      </c>
      <c r="E3961" t="str">
        <f>_xlfn.XLOOKUP(Table1[[#This Row],[Product_ID]],[1]!Table1[Product_ID],[1]!Table1[Product_Name])</f>
        <v>Home &amp; Kitchen Product 12</v>
      </c>
      <c r="F3961" t="str">
        <f>_xlfn.XLOOKUP(Table1[[#This Row],[Product_ID]],[1]!Table1[Product_ID],[1]!Table1[Category])</f>
        <v>Home &amp; Kitchen</v>
      </c>
      <c r="G3961">
        <f>_xlfn.XLOOKUP(Table1[[#This Row],[Product_ID]],[1]!Table1[Product_ID],[1]!Table1[Unit_Price])</f>
        <v>1513</v>
      </c>
      <c r="H3961">
        <f>_xlfn.XLOOKUP(Table1[[#This Row],[Product_ID]],[1]!Table1[Product_ID],[1]!Table1[Cost])</f>
        <v>907.8</v>
      </c>
      <c r="I3961">
        <v>5</v>
      </c>
      <c r="J3961">
        <v>20</v>
      </c>
      <c r="K3961">
        <f>Table1[[#This Row],[Quantity]]*Table1[[#This Row],[Unit_Price]]</f>
        <v>7565</v>
      </c>
      <c r="L3961">
        <f>Table1[[#This Row],[Quantity]]*Table1[[#This Row],[Cost]]</f>
        <v>4539</v>
      </c>
      <c r="M3961">
        <f>Table1[[#This Row],[Sales]]-Table1[[#This Row],[Total_Cost]]</f>
        <v>3026</v>
      </c>
      <c r="N3961" s="1">
        <f>Table1[[#This Row],[Profit]]/Table1[[#This Row],[Sales]]</f>
        <v>0.4</v>
      </c>
      <c r="O3961" t="str">
        <f>TEXT(Table1[[#This Row],[Order_Date]],"mmmm")</f>
        <v>May</v>
      </c>
      <c r="P3961">
        <f>YEAR(Table1[[#This Row],[Order_Date]])</f>
        <v>2025</v>
      </c>
      <c r="Q3961" t="str">
        <f>"Q"&amp;ROUNDUP(MONTH(Table1[[#This Row],[Order_Date]])/3,0)</f>
        <v>Q2</v>
      </c>
    </row>
    <row r="3962" spans="1:17" x14ac:dyDescent="0.25">
      <c r="A3962" t="s">
        <v>5775</v>
      </c>
      <c r="B3962" t="s">
        <v>1001</v>
      </c>
      <c r="C3962" t="s">
        <v>3209</v>
      </c>
      <c r="D3962" t="s">
        <v>21</v>
      </c>
      <c r="E3962" t="str">
        <f>_xlfn.XLOOKUP(Table1[[#This Row],[Product_ID]],[1]!Table1[Product_ID],[1]!Table1[Product_Name])</f>
        <v>Electronics Product 77</v>
      </c>
      <c r="F3962" t="str">
        <f>_xlfn.XLOOKUP(Table1[[#This Row],[Product_ID]],[1]!Table1[Product_ID],[1]!Table1[Category])</f>
        <v>Electronics</v>
      </c>
      <c r="G3962">
        <f>_xlfn.XLOOKUP(Table1[[#This Row],[Product_ID]],[1]!Table1[Product_ID],[1]!Table1[Unit_Price])</f>
        <v>42787</v>
      </c>
      <c r="H3962">
        <f>_xlfn.XLOOKUP(Table1[[#This Row],[Product_ID]],[1]!Table1[Product_ID],[1]!Table1[Cost])</f>
        <v>29950.9</v>
      </c>
      <c r="I3962">
        <v>4</v>
      </c>
      <c r="J3962">
        <v>15</v>
      </c>
      <c r="K3962">
        <f>Table1[[#This Row],[Quantity]]*Table1[[#This Row],[Unit_Price]]</f>
        <v>171148</v>
      </c>
      <c r="L3962">
        <f>Table1[[#This Row],[Quantity]]*Table1[[#This Row],[Cost]]</f>
        <v>119803.6</v>
      </c>
      <c r="M3962">
        <f>Table1[[#This Row],[Sales]]-Table1[[#This Row],[Total_Cost]]</f>
        <v>51344.399999999994</v>
      </c>
      <c r="N3962" s="1">
        <f>Table1[[#This Row],[Profit]]/Table1[[#This Row],[Sales]]</f>
        <v>0.3</v>
      </c>
      <c r="O3962" t="str">
        <f>TEXT(Table1[[#This Row],[Order_Date]],"mmmm")</f>
        <v>May</v>
      </c>
      <c r="P3962">
        <f>YEAR(Table1[[#This Row],[Order_Date]])</f>
        <v>2024</v>
      </c>
      <c r="Q3962" t="str">
        <f>"Q"&amp;ROUNDUP(MONTH(Table1[[#This Row],[Order_Date]])/3,0)</f>
        <v>Q2</v>
      </c>
    </row>
    <row r="3963" spans="1:17" x14ac:dyDescent="0.25">
      <c r="A3963" t="s">
        <v>5776</v>
      </c>
      <c r="B3963" t="s">
        <v>2126</v>
      </c>
      <c r="C3963" t="s">
        <v>554</v>
      </c>
      <c r="D3963" t="s">
        <v>41</v>
      </c>
      <c r="E3963" t="str">
        <f>_xlfn.XLOOKUP(Table1[[#This Row],[Product_ID]],[1]!Table1[Product_ID],[1]!Table1[Product_Name])</f>
        <v>Clothing Product 86</v>
      </c>
      <c r="F3963" t="str">
        <f>_xlfn.XLOOKUP(Table1[[#This Row],[Product_ID]],[1]!Table1[Product_ID],[1]!Table1[Category])</f>
        <v>Clothing</v>
      </c>
      <c r="G3963">
        <f>_xlfn.XLOOKUP(Table1[[#This Row],[Product_ID]],[1]!Table1[Product_ID],[1]!Table1[Unit_Price])</f>
        <v>3333</v>
      </c>
      <c r="H3963">
        <f>_xlfn.XLOOKUP(Table1[[#This Row],[Product_ID]],[1]!Table1[Product_ID],[1]!Table1[Cost])</f>
        <v>2333.1</v>
      </c>
      <c r="I3963">
        <v>1</v>
      </c>
      <c r="J3963">
        <v>0</v>
      </c>
      <c r="K3963">
        <f>Table1[[#This Row],[Quantity]]*Table1[[#This Row],[Unit_Price]]</f>
        <v>3333</v>
      </c>
      <c r="L3963">
        <f>Table1[[#This Row],[Quantity]]*Table1[[#This Row],[Cost]]</f>
        <v>2333.1</v>
      </c>
      <c r="M3963">
        <f>Table1[[#This Row],[Sales]]-Table1[[#This Row],[Total_Cost]]</f>
        <v>999.90000000000009</v>
      </c>
      <c r="N3963" s="1">
        <f>Table1[[#This Row],[Profit]]/Table1[[#This Row],[Sales]]</f>
        <v>0.30000000000000004</v>
      </c>
      <c r="O3963" t="str">
        <f>TEXT(Table1[[#This Row],[Order_Date]],"mmmm")</f>
        <v>September</v>
      </c>
      <c r="P3963">
        <f>YEAR(Table1[[#This Row],[Order_Date]])</f>
        <v>2024</v>
      </c>
      <c r="Q3963" t="str">
        <f>"Q"&amp;ROUNDUP(MONTH(Table1[[#This Row],[Order_Date]])/3,0)</f>
        <v>Q3</v>
      </c>
    </row>
    <row r="3964" spans="1:17" x14ac:dyDescent="0.25">
      <c r="A3964" t="s">
        <v>5777</v>
      </c>
      <c r="B3964" t="s">
        <v>23</v>
      </c>
      <c r="C3964" t="s">
        <v>4562</v>
      </c>
      <c r="D3964" t="s">
        <v>25</v>
      </c>
      <c r="E3964" t="str">
        <f>_xlfn.XLOOKUP(Table1[[#This Row],[Product_ID]],[1]!Table1[Product_ID],[1]!Table1[Product_Name])</f>
        <v>Sports Product 7</v>
      </c>
      <c r="F3964" t="str">
        <f>_xlfn.XLOOKUP(Table1[[#This Row],[Product_ID]],[1]!Table1[Product_ID],[1]!Table1[Category])</f>
        <v>Sports</v>
      </c>
      <c r="G3964">
        <f>_xlfn.XLOOKUP(Table1[[#This Row],[Product_ID]],[1]!Table1[Product_ID],[1]!Table1[Unit_Price])</f>
        <v>5469</v>
      </c>
      <c r="H3964">
        <f>_xlfn.XLOOKUP(Table1[[#This Row],[Product_ID]],[1]!Table1[Product_ID],[1]!Table1[Cost])</f>
        <v>3281.4</v>
      </c>
      <c r="I3964">
        <v>3</v>
      </c>
      <c r="J3964">
        <v>15</v>
      </c>
      <c r="K3964">
        <f>Table1[[#This Row],[Quantity]]*Table1[[#This Row],[Unit_Price]]</f>
        <v>16407</v>
      </c>
      <c r="L3964">
        <f>Table1[[#This Row],[Quantity]]*Table1[[#This Row],[Cost]]</f>
        <v>9844.2000000000007</v>
      </c>
      <c r="M3964">
        <f>Table1[[#This Row],[Sales]]-Table1[[#This Row],[Total_Cost]]</f>
        <v>6562.7999999999993</v>
      </c>
      <c r="N3964" s="1">
        <f>Table1[[#This Row],[Profit]]/Table1[[#This Row],[Sales]]</f>
        <v>0.39999999999999997</v>
      </c>
      <c r="O3964" t="str">
        <f>TEXT(Table1[[#This Row],[Order_Date]],"mmmm")</f>
        <v>January</v>
      </c>
      <c r="P3964">
        <f>YEAR(Table1[[#This Row],[Order_Date]])</f>
        <v>2024</v>
      </c>
      <c r="Q3964" t="str">
        <f>"Q"&amp;ROUNDUP(MONTH(Table1[[#This Row],[Order_Date]])/3,0)</f>
        <v>Q1</v>
      </c>
    </row>
    <row r="3965" spans="1:17" x14ac:dyDescent="0.25">
      <c r="A3965" t="s">
        <v>5778</v>
      </c>
      <c r="B3965" t="s">
        <v>1442</v>
      </c>
      <c r="C3965" t="s">
        <v>1096</v>
      </c>
      <c r="D3965" t="s">
        <v>100</v>
      </c>
      <c r="E3965" t="str">
        <f>_xlfn.XLOOKUP(Table1[[#This Row],[Product_ID]],[1]!Table1[Product_ID],[1]!Table1[Product_Name])</f>
        <v>Electronics Product 74</v>
      </c>
      <c r="F3965" t="str">
        <f>_xlfn.XLOOKUP(Table1[[#This Row],[Product_ID]],[1]!Table1[Product_ID],[1]!Table1[Category])</f>
        <v>Electronics</v>
      </c>
      <c r="G3965">
        <f>_xlfn.XLOOKUP(Table1[[#This Row],[Product_ID]],[1]!Table1[Product_ID],[1]!Table1[Unit_Price])</f>
        <v>20835</v>
      </c>
      <c r="H3965">
        <f>_xlfn.XLOOKUP(Table1[[#This Row],[Product_ID]],[1]!Table1[Product_ID],[1]!Table1[Cost])</f>
        <v>12501</v>
      </c>
      <c r="I3965">
        <v>1</v>
      </c>
      <c r="J3965">
        <v>20</v>
      </c>
      <c r="K3965">
        <f>Table1[[#This Row],[Quantity]]*Table1[[#This Row],[Unit_Price]]</f>
        <v>20835</v>
      </c>
      <c r="L3965">
        <f>Table1[[#This Row],[Quantity]]*Table1[[#This Row],[Cost]]</f>
        <v>12501</v>
      </c>
      <c r="M3965">
        <f>Table1[[#This Row],[Sales]]-Table1[[#This Row],[Total_Cost]]</f>
        <v>8334</v>
      </c>
      <c r="N3965" s="1">
        <f>Table1[[#This Row],[Profit]]/Table1[[#This Row],[Sales]]</f>
        <v>0.4</v>
      </c>
      <c r="O3965" t="str">
        <f>TEXT(Table1[[#This Row],[Order_Date]],"mmmm")</f>
        <v>February</v>
      </c>
      <c r="P3965">
        <f>YEAR(Table1[[#This Row],[Order_Date]])</f>
        <v>2024</v>
      </c>
      <c r="Q3965" t="str">
        <f>"Q"&amp;ROUNDUP(MONTH(Table1[[#This Row],[Order_Date]])/3,0)</f>
        <v>Q1</v>
      </c>
    </row>
    <row r="3966" spans="1:17" x14ac:dyDescent="0.25">
      <c r="A3966" t="s">
        <v>5779</v>
      </c>
      <c r="B3966" t="s">
        <v>51</v>
      </c>
      <c r="C3966" t="s">
        <v>114</v>
      </c>
      <c r="D3966" t="s">
        <v>9</v>
      </c>
      <c r="E3966" t="str">
        <f>_xlfn.XLOOKUP(Table1[[#This Row],[Product_ID]],[1]!Table1[Product_ID],[1]!Table1[Product_Name])</f>
        <v>Home &amp; Kitchen Product 10</v>
      </c>
      <c r="F3966" t="str">
        <f>_xlfn.XLOOKUP(Table1[[#This Row],[Product_ID]],[1]!Table1[Product_ID],[1]!Table1[Category])</f>
        <v>Home &amp; Kitchen</v>
      </c>
      <c r="G3966">
        <f>_xlfn.XLOOKUP(Table1[[#This Row],[Product_ID]],[1]!Table1[Product_ID],[1]!Table1[Unit_Price])</f>
        <v>10936</v>
      </c>
      <c r="H3966">
        <f>_xlfn.XLOOKUP(Table1[[#This Row],[Product_ID]],[1]!Table1[Product_ID],[1]!Table1[Cost])</f>
        <v>6561.6</v>
      </c>
      <c r="I3966">
        <v>4</v>
      </c>
      <c r="J3966">
        <v>15</v>
      </c>
      <c r="K3966">
        <f>Table1[[#This Row],[Quantity]]*Table1[[#This Row],[Unit_Price]]</f>
        <v>43744</v>
      </c>
      <c r="L3966">
        <f>Table1[[#This Row],[Quantity]]*Table1[[#This Row],[Cost]]</f>
        <v>26246.400000000001</v>
      </c>
      <c r="M3966">
        <f>Table1[[#This Row],[Sales]]-Table1[[#This Row],[Total_Cost]]</f>
        <v>17497.599999999999</v>
      </c>
      <c r="N3966" s="1">
        <f>Table1[[#This Row],[Profit]]/Table1[[#This Row],[Sales]]</f>
        <v>0.39999999999999997</v>
      </c>
      <c r="O3966" t="str">
        <f>TEXT(Table1[[#This Row],[Order_Date]],"mmmm")</f>
        <v>November</v>
      </c>
      <c r="P3966">
        <f>YEAR(Table1[[#This Row],[Order_Date]])</f>
        <v>2025</v>
      </c>
      <c r="Q3966" t="str">
        <f>"Q"&amp;ROUNDUP(MONTH(Table1[[#This Row],[Order_Date]])/3,0)</f>
        <v>Q4</v>
      </c>
    </row>
    <row r="3967" spans="1:17" x14ac:dyDescent="0.25">
      <c r="A3967" t="s">
        <v>5780</v>
      </c>
      <c r="B3967" t="s">
        <v>1738</v>
      </c>
      <c r="C3967" t="s">
        <v>2043</v>
      </c>
      <c r="D3967" t="s">
        <v>146</v>
      </c>
      <c r="E3967" t="str">
        <f>_xlfn.XLOOKUP(Table1[[#This Row],[Product_ID]],[1]!Table1[Product_ID],[1]!Table1[Product_Name])</f>
        <v>Electronics Product 8</v>
      </c>
      <c r="F3967" t="str">
        <f>_xlfn.XLOOKUP(Table1[[#This Row],[Product_ID]],[1]!Table1[Product_ID],[1]!Table1[Category])</f>
        <v>Electronics</v>
      </c>
      <c r="G3967">
        <f>_xlfn.XLOOKUP(Table1[[#This Row],[Product_ID]],[1]!Table1[Product_ID],[1]!Table1[Unit_Price])</f>
        <v>41971</v>
      </c>
      <c r="H3967">
        <f>_xlfn.XLOOKUP(Table1[[#This Row],[Product_ID]],[1]!Table1[Product_ID],[1]!Table1[Cost])</f>
        <v>29379.7</v>
      </c>
      <c r="I3967">
        <v>5</v>
      </c>
      <c r="J3967">
        <v>10</v>
      </c>
      <c r="K3967">
        <f>Table1[[#This Row],[Quantity]]*Table1[[#This Row],[Unit_Price]]</f>
        <v>209855</v>
      </c>
      <c r="L3967">
        <f>Table1[[#This Row],[Quantity]]*Table1[[#This Row],[Cost]]</f>
        <v>146898.5</v>
      </c>
      <c r="M3967">
        <f>Table1[[#This Row],[Sales]]-Table1[[#This Row],[Total_Cost]]</f>
        <v>62956.5</v>
      </c>
      <c r="N3967" s="1">
        <f>Table1[[#This Row],[Profit]]/Table1[[#This Row],[Sales]]</f>
        <v>0.3</v>
      </c>
      <c r="O3967" t="str">
        <f>TEXT(Table1[[#This Row],[Order_Date]],"mmmm")</f>
        <v>January</v>
      </c>
      <c r="P3967">
        <f>YEAR(Table1[[#This Row],[Order_Date]])</f>
        <v>2025</v>
      </c>
      <c r="Q3967" t="str">
        <f>"Q"&amp;ROUNDUP(MONTH(Table1[[#This Row],[Order_Date]])/3,0)</f>
        <v>Q1</v>
      </c>
    </row>
    <row r="3968" spans="1:17" x14ac:dyDescent="0.25">
      <c r="A3968" t="s">
        <v>5781</v>
      </c>
      <c r="B3968" t="s">
        <v>912</v>
      </c>
      <c r="C3968" t="s">
        <v>2402</v>
      </c>
      <c r="D3968" t="s">
        <v>257</v>
      </c>
      <c r="E3968" t="str">
        <f>_xlfn.XLOOKUP(Table1[[#This Row],[Product_ID]],[1]!Table1[Product_ID],[1]!Table1[Product_Name])</f>
        <v>Beauty Product 3</v>
      </c>
      <c r="F3968" t="str">
        <f>_xlfn.XLOOKUP(Table1[[#This Row],[Product_ID]],[1]!Table1[Product_ID],[1]!Table1[Category])</f>
        <v>Beauty</v>
      </c>
      <c r="G3968">
        <f>_xlfn.XLOOKUP(Table1[[#This Row],[Product_ID]],[1]!Table1[Product_ID],[1]!Table1[Unit_Price])</f>
        <v>569</v>
      </c>
      <c r="H3968">
        <f>_xlfn.XLOOKUP(Table1[[#This Row],[Product_ID]],[1]!Table1[Product_ID],[1]!Table1[Cost])</f>
        <v>341.4</v>
      </c>
      <c r="I3968">
        <v>1</v>
      </c>
      <c r="J3968">
        <v>0</v>
      </c>
      <c r="K3968">
        <f>Table1[[#This Row],[Quantity]]*Table1[[#This Row],[Unit_Price]]</f>
        <v>569</v>
      </c>
      <c r="L3968">
        <f>Table1[[#This Row],[Quantity]]*Table1[[#This Row],[Cost]]</f>
        <v>341.4</v>
      </c>
      <c r="M3968">
        <f>Table1[[#This Row],[Sales]]-Table1[[#This Row],[Total_Cost]]</f>
        <v>227.60000000000002</v>
      </c>
      <c r="N3968" s="1">
        <f>Table1[[#This Row],[Profit]]/Table1[[#This Row],[Sales]]</f>
        <v>0.4</v>
      </c>
      <c r="O3968" t="str">
        <f>TEXT(Table1[[#This Row],[Order_Date]],"mmmm")</f>
        <v>January</v>
      </c>
      <c r="P3968">
        <f>YEAR(Table1[[#This Row],[Order_Date]])</f>
        <v>2025</v>
      </c>
      <c r="Q3968" t="str">
        <f>"Q"&amp;ROUNDUP(MONTH(Table1[[#This Row],[Order_Date]])/3,0)</f>
        <v>Q1</v>
      </c>
    </row>
    <row r="3969" spans="1:17" x14ac:dyDescent="0.25">
      <c r="A3969" t="s">
        <v>5782</v>
      </c>
      <c r="B3969" t="s">
        <v>818</v>
      </c>
      <c r="C3969" t="s">
        <v>1448</v>
      </c>
      <c r="D3969" t="s">
        <v>611</v>
      </c>
      <c r="E3969" t="str">
        <f>_xlfn.XLOOKUP(Table1[[#This Row],[Product_ID]],[1]!Table1[Product_ID],[1]!Table1[Product_Name])</f>
        <v>Clothing Product 21</v>
      </c>
      <c r="F3969" t="str">
        <f>_xlfn.XLOOKUP(Table1[[#This Row],[Product_ID]],[1]!Table1[Product_ID],[1]!Table1[Category])</f>
        <v>Clothing</v>
      </c>
      <c r="G3969">
        <f>_xlfn.XLOOKUP(Table1[[#This Row],[Product_ID]],[1]!Table1[Product_ID],[1]!Table1[Unit_Price])</f>
        <v>1236</v>
      </c>
      <c r="H3969">
        <f>_xlfn.XLOOKUP(Table1[[#This Row],[Product_ID]],[1]!Table1[Product_ID],[1]!Table1[Cost])</f>
        <v>865.2</v>
      </c>
      <c r="I3969">
        <v>5</v>
      </c>
      <c r="J3969">
        <v>5</v>
      </c>
      <c r="K3969">
        <f>Table1[[#This Row],[Quantity]]*Table1[[#This Row],[Unit_Price]]</f>
        <v>6180</v>
      </c>
      <c r="L3969">
        <f>Table1[[#This Row],[Quantity]]*Table1[[#This Row],[Cost]]</f>
        <v>4326</v>
      </c>
      <c r="M3969">
        <f>Table1[[#This Row],[Sales]]-Table1[[#This Row],[Total_Cost]]</f>
        <v>1854</v>
      </c>
      <c r="N3969" s="1">
        <f>Table1[[#This Row],[Profit]]/Table1[[#This Row],[Sales]]</f>
        <v>0.3</v>
      </c>
      <c r="O3969" t="str">
        <f>TEXT(Table1[[#This Row],[Order_Date]],"mmmm")</f>
        <v>March</v>
      </c>
      <c r="P3969">
        <f>YEAR(Table1[[#This Row],[Order_Date]])</f>
        <v>2024</v>
      </c>
      <c r="Q3969" t="str">
        <f>"Q"&amp;ROUNDUP(MONTH(Table1[[#This Row],[Order_Date]])/3,0)</f>
        <v>Q1</v>
      </c>
    </row>
    <row r="3970" spans="1:17" x14ac:dyDescent="0.25">
      <c r="A3970" t="s">
        <v>5783</v>
      </c>
      <c r="B3970" t="s">
        <v>3916</v>
      </c>
      <c r="C3970" t="s">
        <v>1357</v>
      </c>
      <c r="D3970" t="s">
        <v>206</v>
      </c>
      <c r="E3970" t="str">
        <f>_xlfn.XLOOKUP(Table1[[#This Row],[Product_ID]],[1]!Table1[Product_ID],[1]!Table1[Product_Name])</f>
        <v>Electronics Product 30</v>
      </c>
      <c r="F3970" t="str">
        <f>_xlfn.XLOOKUP(Table1[[#This Row],[Product_ID]],[1]!Table1[Product_ID],[1]!Table1[Category])</f>
        <v>Electronics</v>
      </c>
      <c r="G3970">
        <f>_xlfn.XLOOKUP(Table1[[#This Row],[Product_ID]],[1]!Table1[Product_ID],[1]!Table1[Unit_Price])</f>
        <v>16441</v>
      </c>
      <c r="H3970">
        <f>_xlfn.XLOOKUP(Table1[[#This Row],[Product_ID]],[1]!Table1[Product_ID],[1]!Table1[Cost])</f>
        <v>8220.5</v>
      </c>
      <c r="I3970">
        <v>1</v>
      </c>
      <c r="J3970">
        <v>5</v>
      </c>
      <c r="K3970">
        <f>Table1[[#This Row],[Quantity]]*Table1[[#This Row],[Unit_Price]]</f>
        <v>16441</v>
      </c>
      <c r="L3970">
        <f>Table1[[#This Row],[Quantity]]*Table1[[#This Row],[Cost]]</f>
        <v>8220.5</v>
      </c>
      <c r="M3970">
        <f>Table1[[#This Row],[Sales]]-Table1[[#This Row],[Total_Cost]]</f>
        <v>8220.5</v>
      </c>
      <c r="N3970" s="1">
        <f>Table1[[#This Row],[Profit]]/Table1[[#This Row],[Sales]]</f>
        <v>0.5</v>
      </c>
      <c r="O3970" t="str">
        <f>TEXT(Table1[[#This Row],[Order_Date]],"mmmm")</f>
        <v>August</v>
      </c>
      <c r="P3970">
        <f>YEAR(Table1[[#This Row],[Order_Date]])</f>
        <v>2024</v>
      </c>
      <c r="Q3970" t="str">
        <f>"Q"&amp;ROUNDUP(MONTH(Table1[[#This Row],[Order_Date]])/3,0)</f>
        <v>Q3</v>
      </c>
    </row>
    <row r="3971" spans="1:17" x14ac:dyDescent="0.25">
      <c r="A3971" t="s">
        <v>5784</v>
      </c>
      <c r="B3971" t="s">
        <v>5785</v>
      </c>
      <c r="C3971" t="s">
        <v>1389</v>
      </c>
      <c r="D3971" t="s">
        <v>111</v>
      </c>
      <c r="E3971" t="str">
        <f>_xlfn.XLOOKUP(Table1[[#This Row],[Product_ID]],[1]!Table1[Product_ID],[1]!Table1[Product_Name])</f>
        <v>Sports Product 20</v>
      </c>
      <c r="F3971" t="str">
        <f>_xlfn.XLOOKUP(Table1[[#This Row],[Product_ID]],[1]!Table1[Product_ID],[1]!Table1[Category])</f>
        <v>Sports</v>
      </c>
      <c r="G3971">
        <f>_xlfn.XLOOKUP(Table1[[#This Row],[Product_ID]],[1]!Table1[Product_ID],[1]!Table1[Unit_Price])</f>
        <v>11647</v>
      </c>
      <c r="H3971">
        <f>_xlfn.XLOOKUP(Table1[[#This Row],[Product_ID]],[1]!Table1[Product_ID],[1]!Table1[Cost])</f>
        <v>8152.9</v>
      </c>
      <c r="I3971">
        <v>2</v>
      </c>
      <c r="J3971">
        <v>15</v>
      </c>
      <c r="K3971">
        <f>Table1[[#This Row],[Quantity]]*Table1[[#This Row],[Unit_Price]]</f>
        <v>23294</v>
      </c>
      <c r="L3971">
        <f>Table1[[#This Row],[Quantity]]*Table1[[#This Row],[Cost]]</f>
        <v>16305.8</v>
      </c>
      <c r="M3971">
        <f>Table1[[#This Row],[Sales]]-Table1[[#This Row],[Total_Cost]]</f>
        <v>6988.2000000000007</v>
      </c>
      <c r="N3971" s="1">
        <f>Table1[[#This Row],[Profit]]/Table1[[#This Row],[Sales]]</f>
        <v>0.30000000000000004</v>
      </c>
      <c r="O3971" t="str">
        <f>TEXT(Table1[[#This Row],[Order_Date]],"mmmm")</f>
        <v>May</v>
      </c>
      <c r="P3971">
        <f>YEAR(Table1[[#This Row],[Order_Date]])</f>
        <v>2025</v>
      </c>
      <c r="Q3971" t="str">
        <f>"Q"&amp;ROUNDUP(MONTH(Table1[[#This Row],[Order_Date]])/3,0)</f>
        <v>Q2</v>
      </c>
    </row>
    <row r="3972" spans="1:17" x14ac:dyDescent="0.25">
      <c r="A3972" t="s">
        <v>5786</v>
      </c>
      <c r="B3972" t="s">
        <v>61</v>
      </c>
      <c r="C3972" t="s">
        <v>880</v>
      </c>
      <c r="D3972" t="s">
        <v>139</v>
      </c>
      <c r="E3972" t="str">
        <f>_xlfn.XLOOKUP(Table1[[#This Row],[Product_ID]],[1]!Table1[Product_ID],[1]!Table1[Product_Name])</f>
        <v>Clothing Product 53</v>
      </c>
      <c r="F3972" t="str">
        <f>_xlfn.XLOOKUP(Table1[[#This Row],[Product_ID]],[1]!Table1[Product_ID],[1]!Table1[Category])</f>
        <v>Clothing</v>
      </c>
      <c r="G3972">
        <f>_xlfn.XLOOKUP(Table1[[#This Row],[Product_ID]],[1]!Table1[Product_ID],[1]!Table1[Unit_Price])</f>
        <v>641</v>
      </c>
      <c r="H3972">
        <f>_xlfn.XLOOKUP(Table1[[#This Row],[Product_ID]],[1]!Table1[Product_ID],[1]!Table1[Cost])</f>
        <v>384.6</v>
      </c>
      <c r="I3972">
        <v>1</v>
      </c>
      <c r="J3972">
        <v>15</v>
      </c>
      <c r="K3972">
        <f>Table1[[#This Row],[Quantity]]*Table1[[#This Row],[Unit_Price]]</f>
        <v>641</v>
      </c>
      <c r="L3972">
        <f>Table1[[#This Row],[Quantity]]*Table1[[#This Row],[Cost]]</f>
        <v>384.6</v>
      </c>
      <c r="M3972">
        <f>Table1[[#This Row],[Sales]]-Table1[[#This Row],[Total_Cost]]</f>
        <v>256.39999999999998</v>
      </c>
      <c r="N3972" s="1">
        <f>Table1[[#This Row],[Profit]]/Table1[[#This Row],[Sales]]</f>
        <v>0.39999999999999997</v>
      </c>
      <c r="O3972" t="str">
        <f>TEXT(Table1[[#This Row],[Order_Date]],"mmmm")</f>
        <v>October</v>
      </c>
      <c r="P3972">
        <f>YEAR(Table1[[#This Row],[Order_Date]])</f>
        <v>2024</v>
      </c>
      <c r="Q3972" t="str">
        <f>"Q"&amp;ROUNDUP(MONTH(Table1[[#This Row],[Order_Date]])/3,0)</f>
        <v>Q4</v>
      </c>
    </row>
    <row r="3973" spans="1:17" x14ac:dyDescent="0.25">
      <c r="A3973" t="s">
        <v>5787</v>
      </c>
      <c r="B3973" t="s">
        <v>1615</v>
      </c>
      <c r="C3973" t="s">
        <v>380</v>
      </c>
      <c r="D3973" t="s">
        <v>604</v>
      </c>
      <c r="E3973" t="str">
        <f>_xlfn.XLOOKUP(Table1[[#This Row],[Product_ID]],[1]!Table1[Product_ID],[1]!Table1[Product_Name])</f>
        <v>Home &amp; Kitchen Product 39</v>
      </c>
      <c r="F3973" t="str">
        <f>_xlfn.XLOOKUP(Table1[[#This Row],[Product_ID]],[1]!Table1[Product_ID],[1]!Table1[Category])</f>
        <v>Home &amp; Kitchen</v>
      </c>
      <c r="G3973">
        <f>_xlfn.XLOOKUP(Table1[[#This Row],[Product_ID]],[1]!Table1[Product_ID],[1]!Table1[Unit_Price])</f>
        <v>9543</v>
      </c>
      <c r="H3973">
        <f>_xlfn.XLOOKUP(Table1[[#This Row],[Product_ID]],[1]!Table1[Product_ID],[1]!Table1[Cost])</f>
        <v>4771.5</v>
      </c>
      <c r="I3973">
        <v>1</v>
      </c>
      <c r="J3973">
        <v>0</v>
      </c>
      <c r="K3973">
        <f>Table1[[#This Row],[Quantity]]*Table1[[#This Row],[Unit_Price]]</f>
        <v>9543</v>
      </c>
      <c r="L3973">
        <f>Table1[[#This Row],[Quantity]]*Table1[[#This Row],[Cost]]</f>
        <v>4771.5</v>
      </c>
      <c r="M3973">
        <f>Table1[[#This Row],[Sales]]-Table1[[#This Row],[Total_Cost]]</f>
        <v>4771.5</v>
      </c>
      <c r="N3973" s="1">
        <f>Table1[[#This Row],[Profit]]/Table1[[#This Row],[Sales]]</f>
        <v>0.5</v>
      </c>
      <c r="O3973" t="str">
        <f>TEXT(Table1[[#This Row],[Order_Date]],"mmmm")</f>
        <v>October</v>
      </c>
      <c r="P3973">
        <f>YEAR(Table1[[#This Row],[Order_Date]])</f>
        <v>2025</v>
      </c>
      <c r="Q3973" t="str">
        <f>"Q"&amp;ROUNDUP(MONTH(Table1[[#This Row],[Order_Date]])/3,0)</f>
        <v>Q4</v>
      </c>
    </row>
    <row r="3974" spans="1:17" x14ac:dyDescent="0.25">
      <c r="A3974" t="s">
        <v>5788</v>
      </c>
      <c r="B3974" t="s">
        <v>353</v>
      </c>
      <c r="C3974" t="s">
        <v>614</v>
      </c>
      <c r="D3974" t="s">
        <v>362</v>
      </c>
      <c r="E3974" t="str">
        <f>_xlfn.XLOOKUP(Table1[[#This Row],[Product_ID]],[1]!Table1[Product_ID],[1]!Table1[Product_Name])</f>
        <v>Clothing Product 25</v>
      </c>
      <c r="F3974" t="str">
        <f>_xlfn.XLOOKUP(Table1[[#This Row],[Product_ID]],[1]!Table1[Product_ID],[1]!Table1[Category])</f>
        <v>Clothing</v>
      </c>
      <c r="G3974">
        <f>_xlfn.XLOOKUP(Table1[[#This Row],[Product_ID]],[1]!Table1[Product_ID],[1]!Table1[Unit_Price])</f>
        <v>696</v>
      </c>
      <c r="H3974">
        <f>_xlfn.XLOOKUP(Table1[[#This Row],[Product_ID]],[1]!Table1[Product_ID],[1]!Table1[Cost])</f>
        <v>348</v>
      </c>
      <c r="I3974">
        <v>4</v>
      </c>
      <c r="J3974">
        <v>0</v>
      </c>
      <c r="K3974">
        <f>Table1[[#This Row],[Quantity]]*Table1[[#This Row],[Unit_Price]]</f>
        <v>2784</v>
      </c>
      <c r="L3974">
        <f>Table1[[#This Row],[Quantity]]*Table1[[#This Row],[Cost]]</f>
        <v>1392</v>
      </c>
      <c r="M3974">
        <f>Table1[[#This Row],[Sales]]-Table1[[#This Row],[Total_Cost]]</f>
        <v>1392</v>
      </c>
      <c r="N3974" s="1">
        <f>Table1[[#This Row],[Profit]]/Table1[[#This Row],[Sales]]</f>
        <v>0.5</v>
      </c>
      <c r="O3974" t="str">
        <f>TEXT(Table1[[#This Row],[Order_Date]],"mmmm")</f>
        <v>June</v>
      </c>
      <c r="P3974">
        <f>YEAR(Table1[[#This Row],[Order_Date]])</f>
        <v>2025</v>
      </c>
      <c r="Q3974" t="str">
        <f>"Q"&amp;ROUNDUP(MONTH(Table1[[#This Row],[Order_Date]])/3,0)</f>
        <v>Q2</v>
      </c>
    </row>
    <row r="3975" spans="1:17" x14ac:dyDescent="0.25">
      <c r="A3975" t="s">
        <v>5789</v>
      </c>
      <c r="B3975" t="s">
        <v>1295</v>
      </c>
      <c r="C3975" t="s">
        <v>5790</v>
      </c>
      <c r="D3975" t="s">
        <v>223</v>
      </c>
      <c r="E3975" t="str">
        <f>_xlfn.XLOOKUP(Table1[[#This Row],[Product_ID]],[1]!Table1[Product_ID],[1]!Table1[Product_Name])</f>
        <v>Clothing Product 48</v>
      </c>
      <c r="F3975" t="str">
        <f>_xlfn.XLOOKUP(Table1[[#This Row],[Product_ID]],[1]!Table1[Product_ID],[1]!Table1[Category])</f>
        <v>Clothing</v>
      </c>
      <c r="G3975">
        <f>_xlfn.XLOOKUP(Table1[[#This Row],[Product_ID]],[1]!Table1[Product_ID],[1]!Table1[Unit_Price])</f>
        <v>2190</v>
      </c>
      <c r="H3975">
        <f>_xlfn.XLOOKUP(Table1[[#This Row],[Product_ID]],[1]!Table1[Product_ID],[1]!Table1[Cost])</f>
        <v>1095</v>
      </c>
      <c r="I3975">
        <v>2</v>
      </c>
      <c r="J3975">
        <v>20</v>
      </c>
      <c r="K3975">
        <f>Table1[[#This Row],[Quantity]]*Table1[[#This Row],[Unit_Price]]</f>
        <v>4380</v>
      </c>
      <c r="L3975">
        <f>Table1[[#This Row],[Quantity]]*Table1[[#This Row],[Cost]]</f>
        <v>2190</v>
      </c>
      <c r="M3975">
        <f>Table1[[#This Row],[Sales]]-Table1[[#This Row],[Total_Cost]]</f>
        <v>2190</v>
      </c>
      <c r="N3975" s="1">
        <f>Table1[[#This Row],[Profit]]/Table1[[#This Row],[Sales]]</f>
        <v>0.5</v>
      </c>
      <c r="O3975" t="str">
        <f>TEXT(Table1[[#This Row],[Order_Date]],"mmmm")</f>
        <v>August</v>
      </c>
      <c r="P3975">
        <f>YEAR(Table1[[#This Row],[Order_Date]])</f>
        <v>2024</v>
      </c>
      <c r="Q3975" t="str">
        <f>"Q"&amp;ROUNDUP(MONTH(Table1[[#This Row],[Order_Date]])/3,0)</f>
        <v>Q3</v>
      </c>
    </row>
    <row r="3976" spans="1:17" x14ac:dyDescent="0.25">
      <c r="A3976" t="s">
        <v>5791</v>
      </c>
      <c r="B3976" t="s">
        <v>3431</v>
      </c>
      <c r="C3976" t="s">
        <v>700</v>
      </c>
      <c r="D3976" t="s">
        <v>189</v>
      </c>
      <c r="E3976" t="str">
        <f>_xlfn.XLOOKUP(Table1[[#This Row],[Product_ID]],[1]!Table1[Product_ID],[1]!Table1[Product_Name])</f>
        <v>Home &amp; Kitchen Product 79</v>
      </c>
      <c r="F3976" t="str">
        <f>_xlfn.XLOOKUP(Table1[[#This Row],[Product_ID]],[1]!Table1[Product_ID],[1]!Table1[Category])</f>
        <v>Home &amp; Kitchen</v>
      </c>
      <c r="G3976">
        <f>_xlfn.XLOOKUP(Table1[[#This Row],[Product_ID]],[1]!Table1[Product_ID],[1]!Table1[Unit_Price])</f>
        <v>10900</v>
      </c>
      <c r="H3976">
        <f>_xlfn.XLOOKUP(Table1[[#This Row],[Product_ID]],[1]!Table1[Product_ID],[1]!Table1[Cost])</f>
        <v>5450</v>
      </c>
      <c r="I3976">
        <v>5</v>
      </c>
      <c r="J3976">
        <v>15</v>
      </c>
      <c r="K3976">
        <f>Table1[[#This Row],[Quantity]]*Table1[[#This Row],[Unit_Price]]</f>
        <v>54500</v>
      </c>
      <c r="L3976">
        <f>Table1[[#This Row],[Quantity]]*Table1[[#This Row],[Cost]]</f>
        <v>27250</v>
      </c>
      <c r="M3976">
        <f>Table1[[#This Row],[Sales]]-Table1[[#This Row],[Total_Cost]]</f>
        <v>27250</v>
      </c>
      <c r="N3976" s="1">
        <f>Table1[[#This Row],[Profit]]/Table1[[#This Row],[Sales]]</f>
        <v>0.5</v>
      </c>
      <c r="O3976" t="str">
        <f>TEXT(Table1[[#This Row],[Order_Date]],"mmmm")</f>
        <v>December</v>
      </c>
      <c r="P3976">
        <f>YEAR(Table1[[#This Row],[Order_Date]])</f>
        <v>2024</v>
      </c>
      <c r="Q3976" t="str">
        <f>"Q"&amp;ROUNDUP(MONTH(Table1[[#This Row],[Order_Date]])/3,0)</f>
        <v>Q4</v>
      </c>
    </row>
    <row r="3977" spans="1:17" x14ac:dyDescent="0.25">
      <c r="A3977" t="s">
        <v>5792</v>
      </c>
      <c r="B3977" t="s">
        <v>2834</v>
      </c>
      <c r="C3977" t="s">
        <v>490</v>
      </c>
      <c r="D3977" t="s">
        <v>264</v>
      </c>
      <c r="E3977" t="str">
        <f>_xlfn.XLOOKUP(Table1[[#This Row],[Product_ID]],[1]!Table1[Product_ID],[1]!Table1[Product_Name])</f>
        <v>Clothing Product 96</v>
      </c>
      <c r="F3977" t="str">
        <f>_xlfn.XLOOKUP(Table1[[#This Row],[Product_ID]],[1]!Table1[Product_ID],[1]!Table1[Category])</f>
        <v>Clothing</v>
      </c>
      <c r="G3977">
        <f>_xlfn.XLOOKUP(Table1[[#This Row],[Product_ID]],[1]!Table1[Product_ID],[1]!Table1[Unit_Price])</f>
        <v>483</v>
      </c>
      <c r="H3977">
        <f>_xlfn.XLOOKUP(Table1[[#This Row],[Product_ID]],[1]!Table1[Product_ID],[1]!Table1[Cost])</f>
        <v>289.8</v>
      </c>
      <c r="I3977">
        <v>5</v>
      </c>
      <c r="J3977">
        <v>20</v>
      </c>
      <c r="K3977">
        <f>Table1[[#This Row],[Quantity]]*Table1[[#This Row],[Unit_Price]]</f>
        <v>2415</v>
      </c>
      <c r="L3977">
        <f>Table1[[#This Row],[Quantity]]*Table1[[#This Row],[Cost]]</f>
        <v>1449</v>
      </c>
      <c r="M3977">
        <f>Table1[[#This Row],[Sales]]-Table1[[#This Row],[Total_Cost]]</f>
        <v>966</v>
      </c>
      <c r="N3977" s="1">
        <f>Table1[[#This Row],[Profit]]/Table1[[#This Row],[Sales]]</f>
        <v>0.4</v>
      </c>
      <c r="O3977" t="str">
        <f>TEXT(Table1[[#This Row],[Order_Date]],"mmmm")</f>
        <v>March</v>
      </c>
      <c r="P3977">
        <f>YEAR(Table1[[#This Row],[Order_Date]])</f>
        <v>2024</v>
      </c>
      <c r="Q3977" t="str">
        <f>"Q"&amp;ROUNDUP(MONTH(Table1[[#This Row],[Order_Date]])/3,0)</f>
        <v>Q1</v>
      </c>
    </row>
    <row r="3978" spans="1:17" x14ac:dyDescent="0.25">
      <c r="A3978" t="s">
        <v>5793</v>
      </c>
      <c r="B3978" t="s">
        <v>268</v>
      </c>
      <c r="C3978" t="s">
        <v>2835</v>
      </c>
      <c r="D3978" t="s">
        <v>257</v>
      </c>
      <c r="E3978" t="str">
        <f>_xlfn.XLOOKUP(Table1[[#This Row],[Product_ID]],[1]!Table1[Product_ID],[1]!Table1[Product_Name])</f>
        <v>Beauty Product 3</v>
      </c>
      <c r="F3978" t="str">
        <f>_xlfn.XLOOKUP(Table1[[#This Row],[Product_ID]],[1]!Table1[Product_ID],[1]!Table1[Category])</f>
        <v>Beauty</v>
      </c>
      <c r="G3978">
        <f>_xlfn.XLOOKUP(Table1[[#This Row],[Product_ID]],[1]!Table1[Product_ID],[1]!Table1[Unit_Price])</f>
        <v>569</v>
      </c>
      <c r="H3978">
        <f>_xlfn.XLOOKUP(Table1[[#This Row],[Product_ID]],[1]!Table1[Product_ID],[1]!Table1[Cost])</f>
        <v>341.4</v>
      </c>
      <c r="I3978">
        <v>3</v>
      </c>
      <c r="J3978">
        <v>0</v>
      </c>
      <c r="K3978">
        <f>Table1[[#This Row],[Quantity]]*Table1[[#This Row],[Unit_Price]]</f>
        <v>1707</v>
      </c>
      <c r="L3978">
        <f>Table1[[#This Row],[Quantity]]*Table1[[#This Row],[Cost]]</f>
        <v>1024.1999999999998</v>
      </c>
      <c r="M3978">
        <f>Table1[[#This Row],[Sales]]-Table1[[#This Row],[Total_Cost]]</f>
        <v>682.80000000000018</v>
      </c>
      <c r="N3978" s="1">
        <f>Table1[[#This Row],[Profit]]/Table1[[#This Row],[Sales]]</f>
        <v>0.40000000000000013</v>
      </c>
      <c r="O3978" t="str">
        <f>TEXT(Table1[[#This Row],[Order_Date]],"mmmm")</f>
        <v>April</v>
      </c>
      <c r="P3978">
        <f>YEAR(Table1[[#This Row],[Order_Date]])</f>
        <v>2024</v>
      </c>
      <c r="Q3978" t="str">
        <f>"Q"&amp;ROUNDUP(MONTH(Table1[[#This Row],[Order_Date]])/3,0)</f>
        <v>Q2</v>
      </c>
    </row>
    <row r="3979" spans="1:17" x14ac:dyDescent="0.25">
      <c r="A3979" t="s">
        <v>5794</v>
      </c>
      <c r="B3979" t="s">
        <v>724</v>
      </c>
      <c r="C3979" t="s">
        <v>3102</v>
      </c>
      <c r="D3979" t="s">
        <v>21</v>
      </c>
      <c r="E3979" t="str">
        <f>_xlfn.XLOOKUP(Table1[[#This Row],[Product_ID]],[1]!Table1[Product_ID],[1]!Table1[Product_Name])</f>
        <v>Electronics Product 77</v>
      </c>
      <c r="F3979" t="str">
        <f>_xlfn.XLOOKUP(Table1[[#This Row],[Product_ID]],[1]!Table1[Product_ID],[1]!Table1[Category])</f>
        <v>Electronics</v>
      </c>
      <c r="G3979">
        <f>_xlfn.XLOOKUP(Table1[[#This Row],[Product_ID]],[1]!Table1[Product_ID],[1]!Table1[Unit_Price])</f>
        <v>42787</v>
      </c>
      <c r="H3979">
        <f>_xlfn.XLOOKUP(Table1[[#This Row],[Product_ID]],[1]!Table1[Product_ID],[1]!Table1[Cost])</f>
        <v>29950.9</v>
      </c>
      <c r="I3979">
        <v>3</v>
      </c>
      <c r="J3979">
        <v>0</v>
      </c>
      <c r="K3979">
        <f>Table1[[#This Row],[Quantity]]*Table1[[#This Row],[Unit_Price]]</f>
        <v>128361</v>
      </c>
      <c r="L3979">
        <f>Table1[[#This Row],[Quantity]]*Table1[[#This Row],[Cost]]</f>
        <v>89852.700000000012</v>
      </c>
      <c r="M3979">
        <f>Table1[[#This Row],[Sales]]-Table1[[#This Row],[Total_Cost]]</f>
        <v>38508.299999999988</v>
      </c>
      <c r="N3979" s="1">
        <f>Table1[[#This Row],[Profit]]/Table1[[#This Row],[Sales]]</f>
        <v>0.29999999999999993</v>
      </c>
      <c r="O3979" t="str">
        <f>TEXT(Table1[[#This Row],[Order_Date]],"mmmm")</f>
        <v>October</v>
      </c>
      <c r="P3979">
        <f>YEAR(Table1[[#This Row],[Order_Date]])</f>
        <v>2024</v>
      </c>
      <c r="Q3979" t="str">
        <f>"Q"&amp;ROUNDUP(MONTH(Table1[[#This Row],[Order_Date]])/3,0)</f>
        <v>Q4</v>
      </c>
    </row>
    <row r="3980" spans="1:17" x14ac:dyDescent="0.25">
      <c r="A3980" t="s">
        <v>5795</v>
      </c>
      <c r="B3980" t="s">
        <v>3899</v>
      </c>
      <c r="C3980" t="s">
        <v>4993</v>
      </c>
      <c r="D3980" t="s">
        <v>171</v>
      </c>
      <c r="E3980" t="str">
        <f>_xlfn.XLOOKUP(Table1[[#This Row],[Product_ID]],[1]!Table1[Product_ID],[1]!Table1[Product_Name])</f>
        <v>Clothing Product 27</v>
      </c>
      <c r="F3980" t="str">
        <f>_xlfn.XLOOKUP(Table1[[#This Row],[Product_ID]],[1]!Table1[Product_ID],[1]!Table1[Category])</f>
        <v>Clothing</v>
      </c>
      <c r="G3980">
        <f>_xlfn.XLOOKUP(Table1[[#This Row],[Product_ID]],[1]!Table1[Product_ID],[1]!Table1[Unit_Price])</f>
        <v>4969</v>
      </c>
      <c r="H3980">
        <f>_xlfn.XLOOKUP(Table1[[#This Row],[Product_ID]],[1]!Table1[Product_ID],[1]!Table1[Cost])</f>
        <v>2484.5</v>
      </c>
      <c r="I3980">
        <v>2</v>
      </c>
      <c r="J3980">
        <v>20</v>
      </c>
      <c r="K3980">
        <f>Table1[[#This Row],[Quantity]]*Table1[[#This Row],[Unit_Price]]</f>
        <v>9938</v>
      </c>
      <c r="L3980">
        <f>Table1[[#This Row],[Quantity]]*Table1[[#This Row],[Cost]]</f>
        <v>4969</v>
      </c>
      <c r="M3980">
        <f>Table1[[#This Row],[Sales]]-Table1[[#This Row],[Total_Cost]]</f>
        <v>4969</v>
      </c>
      <c r="N3980" s="1">
        <f>Table1[[#This Row],[Profit]]/Table1[[#This Row],[Sales]]</f>
        <v>0.5</v>
      </c>
      <c r="O3980" t="str">
        <f>TEXT(Table1[[#This Row],[Order_Date]],"mmmm")</f>
        <v>March</v>
      </c>
      <c r="P3980">
        <f>YEAR(Table1[[#This Row],[Order_Date]])</f>
        <v>2025</v>
      </c>
      <c r="Q3980" t="str">
        <f>"Q"&amp;ROUNDUP(MONTH(Table1[[#This Row],[Order_Date]])/3,0)</f>
        <v>Q1</v>
      </c>
    </row>
    <row r="3981" spans="1:17" x14ac:dyDescent="0.25">
      <c r="A3981" t="s">
        <v>5796</v>
      </c>
      <c r="B3981" t="s">
        <v>392</v>
      </c>
      <c r="C3981" t="s">
        <v>505</v>
      </c>
      <c r="D3981" t="s">
        <v>37</v>
      </c>
      <c r="E3981" t="str">
        <f>_xlfn.XLOOKUP(Table1[[#This Row],[Product_ID]],[1]!Table1[Product_ID],[1]!Table1[Product_Name])</f>
        <v>Home &amp; Kitchen Product 46</v>
      </c>
      <c r="F3981" t="str">
        <f>_xlfn.XLOOKUP(Table1[[#This Row],[Product_ID]],[1]!Table1[Product_ID],[1]!Table1[Category])</f>
        <v>Home &amp; Kitchen</v>
      </c>
      <c r="G3981">
        <f>_xlfn.XLOOKUP(Table1[[#This Row],[Product_ID]],[1]!Table1[Product_ID],[1]!Table1[Unit_Price])</f>
        <v>10604</v>
      </c>
      <c r="H3981">
        <f>_xlfn.XLOOKUP(Table1[[#This Row],[Product_ID]],[1]!Table1[Product_ID],[1]!Table1[Cost])</f>
        <v>5302</v>
      </c>
      <c r="I3981">
        <v>5</v>
      </c>
      <c r="J3981">
        <v>15</v>
      </c>
      <c r="K3981">
        <f>Table1[[#This Row],[Quantity]]*Table1[[#This Row],[Unit_Price]]</f>
        <v>53020</v>
      </c>
      <c r="L3981">
        <f>Table1[[#This Row],[Quantity]]*Table1[[#This Row],[Cost]]</f>
        <v>26510</v>
      </c>
      <c r="M3981">
        <f>Table1[[#This Row],[Sales]]-Table1[[#This Row],[Total_Cost]]</f>
        <v>26510</v>
      </c>
      <c r="N3981" s="1">
        <f>Table1[[#This Row],[Profit]]/Table1[[#This Row],[Sales]]</f>
        <v>0.5</v>
      </c>
      <c r="O3981" t="str">
        <f>TEXT(Table1[[#This Row],[Order_Date]],"mmmm")</f>
        <v>December</v>
      </c>
      <c r="P3981">
        <f>YEAR(Table1[[#This Row],[Order_Date]])</f>
        <v>2024</v>
      </c>
      <c r="Q3981" t="str">
        <f>"Q"&amp;ROUNDUP(MONTH(Table1[[#This Row],[Order_Date]])/3,0)</f>
        <v>Q4</v>
      </c>
    </row>
    <row r="3982" spans="1:17" x14ac:dyDescent="0.25">
      <c r="A3982" t="s">
        <v>5797</v>
      </c>
      <c r="B3982" t="s">
        <v>483</v>
      </c>
      <c r="C3982" t="s">
        <v>4705</v>
      </c>
      <c r="D3982" t="s">
        <v>585</v>
      </c>
      <c r="E3982" t="str">
        <f>_xlfn.XLOOKUP(Table1[[#This Row],[Product_ID]],[1]!Table1[Product_ID],[1]!Table1[Product_Name])</f>
        <v>Sports Product 80</v>
      </c>
      <c r="F3982" t="str">
        <f>_xlfn.XLOOKUP(Table1[[#This Row],[Product_ID]],[1]!Table1[Product_ID],[1]!Table1[Category])</f>
        <v>Sports</v>
      </c>
      <c r="G3982">
        <f>_xlfn.XLOOKUP(Table1[[#This Row],[Product_ID]],[1]!Table1[Product_ID],[1]!Table1[Unit_Price])</f>
        <v>4816</v>
      </c>
      <c r="H3982">
        <f>_xlfn.XLOOKUP(Table1[[#This Row],[Product_ID]],[1]!Table1[Product_ID],[1]!Table1[Cost])</f>
        <v>3371.2</v>
      </c>
      <c r="I3982">
        <v>3</v>
      </c>
      <c r="J3982">
        <v>5</v>
      </c>
      <c r="K3982">
        <f>Table1[[#This Row],[Quantity]]*Table1[[#This Row],[Unit_Price]]</f>
        <v>14448</v>
      </c>
      <c r="L3982">
        <f>Table1[[#This Row],[Quantity]]*Table1[[#This Row],[Cost]]</f>
        <v>10113.599999999999</v>
      </c>
      <c r="M3982">
        <f>Table1[[#This Row],[Sales]]-Table1[[#This Row],[Total_Cost]]</f>
        <v>4334.4000000000015</v>
      </c>
      <c r="N3982" s="1">
        <f>Table1[[#This Row],[Profit]]/Table1[[#This Row],[Sales]]</f>
        <v>0.3000000000000001</v>
      </c>
      <c r="O3982" t="str">
        <f>TEXT(Table1[[#This Row],[Order_Date]],"mmmm")</f>
        <v>July</v>
      </c>
      <c r="P3982">
        <f>YEAR(Table1[[#This Row],[Order_Date]])</f>
        <v>2025</v>
      </c>
      <c r="Q3982" t="str">
        <f>"Q"&amp;ROUNDUP(MONTH(Table1[[#This Row],[Order_Date]])/3,0)</f>
        <v>Q3</v>
      </c>
    </row>
    <row r="3983" spans="1:17" x14ac:dyDescent="0.25">
      <c r="A3983" t="s">
        <v>5798</v>
      </c>
      <c r="B3983" t="s">
        <v>151</v>
      </c>
      <c r="C3983" t="s">
        <v>2029</v>
      </c>
      <c r="D3983" t="s">
        <v>288</v>
      </c>
      <c r="E3983" t="str">
        <f>_xlfn.XLOOKUP(Table1[[#This Row],[Product_ID]],[1]!Table1[Product_ID],[1]!Table1[Product_Name])</f>
        <v>Clothing Product 81</v>
      </c>
      <c r="F3983" t="str">
        <f>_xlfn.XLOOKUP(Table1[[#This Row],[Product_ID]],[1]!Table1[Product_ID],[1]!Table1[Category])</f>
        <v>Clothing</v>
      </c>
      <c r="G3983">
        <f>_xlfn.XLOOKUP(Table1[[#This Row],[Product_ID]],[1]!Table1[Product_ID],[1]!Table1[Unit_Price])</f>
        <v>4046</v>
      </c>
      <c r="H3983">
        <f>_xlfn.XLOOKUP(Table1[[#This Row],[Product_ID]],[1]!Table1[Product_ID],[1]!Table1[Cost])</f>
        <v>2427.6</v>
      </c>
      <c r="I3983">
        <v>5</v>
      </c>
      <c r="J3983">
        <v>5</v>
      </c>
      <c r="K3983">
        <f>Table1[[#This Row],[Quantity]]*Table1[[#This Row],[Unit_Price]]</f>
        <v>20230</v>
      </c>
      <c r="L3983">
        <f>Table1[[#This Row],[Quantity]]*Table1[[#This Row],[Cost]]</f>
        <v>12138</v>
      </c>
      <c r="M3983">
        <f>Table1[[#This Row],[Sales]]-Table1[[#This Row],[Total_Cost]]</f>
        <v>8092</v>
      </c>
      <c r="N3983" s="1">
        <f>Table1[[#This Row],[Profit]]/Table1[[#This Row],[Sales]]</f>
        <v>0.4</v>
      </c>
      <c r="O3983" t="str">
        <f>TEXT(Table1[[#This Row],[Order_Date]],"mmmm")</f>
        <v>January</v>
      </c>
      <c r="P3983">
        <f>YEAR(Table1[[#This Row],[Order_Date]])</f>
        <v>2025</v>
      </c>
      <c r="Q3983" t="str">
        <f>"Q"&amp;ROUNDUP(MONTH(Table1[[#This Row],[Order_Date]])/3,0)</f>
        <v>Q1</v>
      </c>
    </row>
    <row r="3984" spans="1:17" x14ac:dyDescent="0.25">
      <c r="A3984" t="s">
        <v>5799</v>
      </c>
      <c r="B3984" t="s">
        <v>3923</v>
      </c>
      <c r="C3984" t="s">
        <v>816</v>
      </c>
      <c r="D3984" t="s">
        <v>331</v>
      </c>
      <c r="E3984" t="str">
        <f>_xlfn.XLOOKUP(Table1[[#This Row],[Product_ID]],[1]!Table1[Product_ID],[1]!Table1[Product_Name])</f>
        <v>Electronics Product 24</v>
      </c>
      <c r="F3984" t="str">
        <f>_xlfn.XLOOKUP(Table1[[#This Row],[Product_ID]],[1]!Table1[Product_ID],[1]!Table1[Category])</f>
        <v>Electronics</v>
      </c>
      <c r="G3984">
        <f>_xlfn.XLOOKUP(Table1[[#This Row],[Product_ID]],[1]!Table1[Product_ID],[1]!Table1[Unit_Price])</f>
        <v>9702</v>
      </c>
      <c r="H3984">
        <f>_xlfn.XLOOKUP(Table1[[#This Row],[Product_ID]],[1]!Table1[Product_ID],[1]!Table1[Cost])</f>
        <v>4851</v>
      </c>
      <c r="I3984">
        <v>3</v>
      </c>
      <c r="J3984">
        <v>10</v>
      </c>
      <c r="K3984">
        <f>Table1[[#This Row],[Quantity]]*Table1[[#This Row],[Unit_Price]]</f>
        <v>29106</v>
      </c>
      <c r="L3984">
        <f>Table1[[#This Row],[Quantity]]*Table1[[#This Row],[Cost]]</f>
        <v>14553</v>
      </c>
      <c r="M3984">
        <f>Table1[[#This Row],[Sales]]-Table1[[#This Row],[Total_Cost]]</f>
        <v>14553</v>
      </c>
      <c r="N3984" s="1">
        <f>Table1[[#This Row],[Profit]]/Table1[[#This Row],[Sales]]</f>
        <v>0.5</v>
      </c>
      <c r="O3984" t="str">
        <f>TEXT(Table1[[#This Row],[Order_Date]],"mmmm")</f>
        <v>October</v>
      </c>
      <c r="P3984">
        <f>YEAR(Table1[[#This Row],[Order_Date]])</f>
        <v>2025</v>
      </c>
      <c r="Q3984" t="str">
        <f>"Q"&amp;ROUNDUP(MONTH(Table1[[#This Row],[Order_Date]])/3,0)</f>
        <v>Q4</v>
      </c>
    </row>
    <row r="3985" spans="1:17" x14ac:dyDescent="0.25">
      <c r="A3985" t="s">
        <v>5800</v>
      </c>
      <c r="B3985" t="s">
        <v>2781</v>
      </c>
      <c r="C3985" t="s">
        <v>698</v>
      </c>
      <c r="D3985" t="s">
        <v>753</v>
      </c>
      <c r="E3985" t="str">
        <f>_xlfn.XLOOKUP(Table1[[#This Row],[Product_ID]],[1]!Table1[Product_ID],[1]!Table1[Product_Name])</f>
        <v>Beauty Product 73</v>
      </c>
      <c r="F3985" t="str">
        <f>_xlfn.XLOOKUP(Table1[[#This Row],[Product_ID]],[1]!Table1[Product_ID],[1]!Table1[Category])</f>
        <v>Beauty</v>
      </c>
      <c r="G3985">
        <f>_xlfn.XLOOKUP(Table1[[#This Row],[Product_ID]],[1]!Table1[Product_ID],[1]!Table1[Unit_Price])</f>
        <v>626</v>
      </c>
      <c r="H3985">
        <f>_xlfn.XLOOKUP(Table1[[#This Row],[Product_ID]],[1]!Table1[Product_ID],[1]!Table1[Cost])</f>
        <v>438.2</v>
      </c>
      <c r="I3985">
        <v>5</v>
      </c>
      <c r="J3985">
        <v>20</v>
      </c>
      <c r="K3985">
        <f>Table1[[#This Row],[Quantity]]*Table1[[#This Row],[Unit_Price]]</f>
        <v>3130</v>
      </c>
      <c r="L3985">
        <f>Table1[[#This Row],[Quantity]]*Table1[[#This Row],[Cost]]</f>
        <v>2191</v>
      </c>
      <c r="M3985">
        <f>Table1[[#This Row],[Sales]]-Table1[[#This Row],[Total_Cost]]</f>
        <v>939</v>
      </c>
      <c r="N3985" s="1">
        <f>Table1[[#This Row],[Profit]]/Table1[[#This Row],[Sales]]</f>
        <v>0.3</v>
      </c>
      <c r="O3985" t="str">
        <f>TEXT(Table1[[#This Row],[Order_Date]],"mmmm")</f>
        <v>December</v>
      </c>
      <c r="P3985">
        <f>YEAR(Table1[[#This Row],[Order_Date]])</f>
        <v>2025</v>
      </c>
      <c r="Q3985" t="str">
        <f>"Q"&amp;ROUNDUP(MONTH(Table1[[#This Row],[Order_Date]])/3,0)</f>
        <v>Q4</v>
      </c>
    </row>
    <row r="3986" spans="1:17" x14ac:dyDescent="0.25">
      <c r="A3986" t="s">
        <v>5801</v>
      </c>
      <c r="B3986" t="s">
        <v>1036</v>
      </c>
      <c r="C3986" t="s">
        <v>323</v>
      </c>
      <c r="D3986" t="s">
        <v>216</v>
      </c>
      <c r="E3986" t="str">
        <f>_xlfn.XLOOKUP(Table1[[#This Row],[Product_ID]],[1]!Table1[Product_ID],[1]!Table1[Product_Name])</f>
        <v>Beauty Product 69</v>
      </c>
      <c r="F3986" t="str">
        <f>_xlfn.XLOOKUP(Table1[[#This Row],[Product_ID]],[1]!Table1[Product_ID],[1]!Table1[Category])</f>
        <v>Beauty</v>
      </c>
      <c r="G3986">
        <f>_xlfn.XLOOKUP(Table1[[#This Row],[Product_ID]],[1]!Table1[Product_ID],[1]!Table1[Unit_Price])</f>
        <v>384</v>
      </c>
      <c r="H3986">
        <f>_xlfn.XLOOKUP(Table1[[#This Row],[Product_ID]],[1]!Table1[Product_ID],[1]!Table1[Cost])</f>
        <v>192</v>
      </c>
      <c r="I3986">
        <v>4</v>
      </c>
      <c r="J3986">
        <v>10</v>
      </c>
      <c r="K3986">
        <f>Table1[[#This Row],[Quantity]]*Table1[[#This Row],[Unit_Price]]</f>
        <v>1536</v>
      </c>
      <c r="L3986">
        <f>Table1[[#This Row],[Quantity]]*Table1[[#This Row],[Cost]]</f>
        <v>768</v>
      </c>
      <c r="M3986">
        <f>Table1[[#This Row],[Sales]]-Table1[[#This Row],[Total_Cost]]</f>
        <v>768</v>
      </c>
      <c r="N3986" s="1">
        <f>Table1[[#This Row],[Profit]]/Table1[[#This Row],[Sales]]</f>
        <v>0.5</v>
      </c>
      <c r="O3986" t="str">
        <f>TEXT(Table1[[#This Row],[Order_Date]],"mmmm")</f>
        <v>February</v>
      </c>
      <c r="P3986">
        <f>YEAR(Table1[[#This Row],[Order_Date]])</f>
        <v>2025</v>
      </c>
      <c r="Q3986" t="str">
        <f>"Q"&amp;ROUNDUP(MONTH(Table1[[#This Row],[Order_Date]])/3,0)</f>
        <v>Q1</v>
      </c>
    </row>
    <row r="3987" spans="1:17" x14ac:dyDescent="0.25">
      <c r="A3987" t="s">
        <v>5802</v>
      </c>
      <c r="B3987" t="s">
        <v>1120</v>
      </c>
      <c r="C3987" t="s">
        <v>2144</v>
      </c>
      <c r="D3987" t="s">
        <v>13</v>
      </c>
      <c r="E3987" t="str">
        <f>_xlfn.XLOOKUP(Table1[[#This Row],[Product_ID]],[1]!Table1[Product_ID],[1]!Table1[Product_Name])</f>
        <v>Beauty Product 1</v>
      </c>
      <c r="F3987" t="str">
        <f>_xlfn.XLOOKUP(Table1[[#This Row],[Product_ID]],[1]!Table1[Product_ID],[1]!Table1[Category])</f>
        <v>Beauty</v>
      </c>
      <c r="G3987">
        <f>_xlfn.XLOOKUP(Table1[[#This Row],[Product_ID]],[1]!Table1[Product_ID],[1]!Table1[Unit_Price])</f>
        <v>1891</v>
      </c>
      <c r="H3987">
        <f>_xlfn.XLOOKUP(Table1[[#This Row],[Product_ID]],[1]!Table1[Product_ID],[1]!Table1[Cost])</f>
        <v>945.5</v>
      </c>
      <c r="I3987">
        <v>2</v>
      </c>
      <c r="J3987">
        <v>0</v>
      </c>
      <c r="K3987">
        <f>Table1[[#This Row],[Quantity]]*Table1[[#This Row],[Unit_Price]]</f>
        <v>3782</v>
      </c>
      <c r="L3987">
        <f>Table1[[#This Row],[Quantity]]*Table1[[#This Row],[Cost]]</f>
        <v>1891</v>
      </c>
      <c r="M3987">
        <f>Table1[[#This Row],[Sales]]-Table1[[#This Row],[Total_Cost]]</f>
        <v>1891</v>
      </c>
      <c r="N3987" s="1">
        <f>Table1[[#This Row],[Profit]]/Table1[[#This Row],[Sales]]</f>
        <v>0.5</v>
      </c>
      <c r="O3987" t="str">
        <f>TEXT(Table1[[#This Row],[Order_Date]],"mmmm")</f>
        <v>March</v>
      </c>
      <c r="P3987">
        <f>YEAR(Table1[[#This Row],[Order_Date]])</f>
        <v>2024</v>
      </c>
      <c r="Q3987" t="str">
        <f>"Q"&amp;ROUNDUP(MONTH(Table1[[#This Row],[Order_Date]])/3,0)</f>
        <v>Q1</v>
      </c>
    </row>
    <row r="3988" spans="1:17" x14ac:dyDescent="0.25">
      <c r="A3988" t="s">
        <v>5803</v>
      </c>
      <c r="B3988" t="s">
        <v>3320</v>
      </c>
      <c r="C3988" t="s">
        <v>1202</v>
      </c>
      <c r="D3988" t="s">
        <v>908</v>
      </c>
      <c r="E3988" t="str">
        <f>_xlfn.XLOOKUP(Table1[[#This Row],[Product_ID]],[1]!Table1[Product_ID],[1]!Table1[Product_Name])</f>
        <v>Beauty Product 41</v>
      </c>
      <c r="F3988" t="str">
        <f>_xlfn.XLOOKUP(Table1[[#This Row],[Product_ID]],[1]!Table1[Product_ID],[1]!Table1[Category])</f>
        <v>Beauty</v>
      </c>
      <c r="G3988">
        <f>_xlfn.XLOOKUP(Table1[[#This Row],[Product_ID]],[1]!Table1[Product_ID],[1]!Table1[Unit_Price])</f>
        <v>2433</v>
      </c>
      <c r="H3988">
        <f>_xlfn.XLOOKUP(Table1[[#This Row],[Product_ID]],[1]!Table1[Product_ID],[1]!Table1[Cost])</f>
        <v>1216.5</v>
      </c>
      <c r="I3988">
        <v>1</v>
      </c>
      <c r="J3988">
        <v>20</v>
      </c>
      <c r="K3988">
        <f>Table1[[#This Row],[Quantity]]*Table1[[#This Row],[Unit_Price]]</f>
        <v>2433</v>
      </c>
      <c r="L3988">
        <f>Table1[[#This Row],[Quantity]]*Table1[[#This Row],[Cost]]</f>
        <v>1216.5</v>
      </c>
      <c r="M3988">
        <f>Table1[[#This Row],[Sales]]-Table1[[#This Row],[Total_Cost]]</f>
        <v>1216.5</v>
      </c>
      <c r="N3988" s="1">
        <f>Table1[[#This Row],[Profit]]/Table1[[#This Row],[Sales]]</f>
        <v>0.5</v>
      </c>
      <c r="O3988" t="str">
        <f>TEXT(Table1[[#This Row],[Order_Date]],"mmmm")</f>
        <v>August</v>
      </c>
      <c r="P3988">
        <f>YEAR(Table1[[#This Row],[Order_Date]])</f>
        <v>2025</v>
      </c>
      <c r="Q3988" t="str">
        <f>"Q"&amp;ROUNDUP(MONTH(Table1[[#This Row],[Order_Date]])/3,0)</f>
        <v>Q3</v>
      </c>
    </row>
    <row r="3989" spans="1:17" x14ac:dyDescent="0.25">
      <c r="A3989" t="s">
        <v>5804</v>
      </c>
      <c r="B3989" t="s">
        <v>1507</v>
      </c>
      <c r="C3989" t="s">
        <v>797</v>
      </c>
      <c r="D3989" t="s">
        <v>381</v>
      </c>
      <c r="E3989" t="str">
        <f>_xlfn.XLOOKUP(Table1[[#This Row],[Product_ID]],[1]!Table1[Product_ID],[1]!Table1[Product_Name])</f>
        <v>Electronics Product 59</v>
      </c>
      <c r="F3989" t="str">
        <f>_xlfn.XLOOKUP(Table1[[#This Row],[Product_ID]],[1]!Table1[Product_ID],[1]!Table1[Category])</f>
        <v>Electronics</v>
      </c>
      <c r="G3989">
        <f>_xlfn.XLOOKUP(Table1[[#This Row],[Product_ID]],[1]!Table1[Product_ID],[1]!Table1[Unit_Price])</f>
        <v>39929</v>
      </c>
      <c r="H3989">
        <f>_xlfn.XLOOKUP(Table1[[#This Row],[Product_ID]],[1]!Table1[Product_ID],[1]!Table1[Cost])</f>
        <v>23957.4</v>
      </c>
      <c r="I3989">
        <v>1</v>
      </c>
      <c r="J3989">
        <v>15</v>
      </c>
      <c r="K3989">
        <f>Table1[[#This Row],[Quantity]]*Table1[[#This Row],[Unit_Price]]</f>
        <v>39929</v>
      </c>
      <c r="L3989">
        <f>Table1[[#This Row],[Quantity]]*Table1[[#This Row],[Cost]]</f>
        <v>23957.4</v>
      </c>
      <c r="M3989">
        <f>Table1[[#This Row],[Sales]]-Table1[[#This Row],[Total_Cost]]</f>
        <v>15971.599999999999</v>
      </c>
      <c r="N3989" s="1">
        <f>Table1[[#This Row],[Profit]]/Table1[[#This Row],[Sales]]</f>
        <v>0.39999999999999997</v>
      </c>
      <c r="O3989" t="str">
        <f>TEXT(Table1[[#This Row],[Order_Date]],"mmmm")</f>
        <v>April</v>
      </c>
      <c r="P3989">
        <f>YEAR(Table1[[#This Row],[Order_Date]])</f>
        <v>2025</v>
      </c>
      <c r="Q3989" t="str">
        <f>"Q"&amp;ROUNDUP(MONTH(Table1[[#This Row],[Order_Date]])/3,0)</f>
        <v>Q2</v>
      </c>
    </row>
    <row r="3990" spans="1:17" x14ac:dyDescent="0.25">
      <c r="A3990" t="s">
        <v>5805</v>
      </c>
      <c r="B3990" t="s">
        <v>1980</v>
      </c>
      <c r="C3990" t="s">
        <v>2775</v>
      </c>
      <c r="D3990" t="s">
        <v>394</v>
      </c>
      <c r="E3990" t="str">
        <f>_xlfn.XLOOKUP(Table1[[#This Row],[Product_ID]],[1]!Table1[Product_ID],[1]!Table1[Product_Name])</f>
        <v>Electronics Product 45</v>
      </c>
      <c r="F3990" t="str">
        <f>_xlfn.XLOOKUP(Table1[[#This Row],[Product_ID]],[1]!Table1[Product_ID],[1]!Table1[Category])</f>
        <v>Electronics</v>
      </c>
      <c r="G3990">
        <f>_xlfn.XLOOKUP(Table1[[#This Row],[Product_ID]],[1]!Table1[Product_ID],[1]!Table1[Unit_Price])</f>
        <v>31300</v>
      </c>
      <c r="H3990">
        <f>_xlfn.XLOOKUP(Table1[[#This Row],[Product_ID]],[1]!Table1[Product_ID],[1]!Table1[Cost])</f>
        <v>18780</v>
      </c>
      <c r="I3990">
        <v>1</v>
      </c>
      <c r="J3990">
        <v>15</v>
      </c>
      <c r="K3990">
        <f>Table1[[#This Row],[Quantity]]*Table1[[#This Row],[Unit_Price]]</f>
        <v>31300</v>
      </c>
      <c r="L3990">
        <f>Table1[[#This Row],[Quantity]]*Table1[[#This Row],[Cost]]</f>
        <v>18780</v>
      </c>
      <c r="M3990">
        <f>Table1[[#This Row],[Sales]]-Table1[[#This Row],[Total_Cost]]</f>
        <v>12520</v>
      </c>
      <c r="N3990" s="1">
        <f>Table1[[#This Row],[Profit]]/Table1[[#This Row],[Sales]]</f>
        <v>0.4</v>
      </c>
      <c r="O3990" t="str">
        <f>TEXT(Table1[[#This Row],[Order_Date]],"mmmm")</f>
        <v>March</v>
      </c>
      <c r="P3990">
        <f>YEAR(Table1[[#This Row],[Order_Date]])</f>
        <v>2025</v>
      </c>
      <c r="Q3990" t="str">
        <f>"Q"&amp;ROUNDUP(MONTH(Table1[[#This Row],[Order_Date]])/3,0)</f>
        <v>Q1</v>
      </c>
    </row>
    <row r="3991" spans="1:17" x14ac:dyDescent="0.25">
      <c r="A3991" t="s">
        <v>5806</v>
      </c>
      <c r="B3991" t="s">
        <v>2369</v>
      </c>
      <c r="C3991" t="s">
        <v>2099</v>
      </c>
      <c r="D3991" t="s">
        <v>604</v>
      </c>
      <c r="E3991" t="str">
        <f>_xlfn.XLOOKUP(Table1[[#This Row],[Product_ID]],[1]!Table1[Product_ID],[1]!Table1[Product_Name])</f>
        <v>Home &amp; Kitchen Product 39</v>
      </c>
      <c r="F3991" t="str">
        <f>_xlfn.XLOOKUP(Table1[[#This Row],[Product_ID]],[1]!Table1[Product_ID],[1]!Table1[Category])</f>
        <v>Home &amp; Kitchen</v>
      </c>
      <c r="G3991">
        <f>_xlfn.XLOOKUP(Table1[[#This Row],[Product_ID]],[1]!Table1[Product_ID],[1]!Table1[Unit_Price])</f>
        <v>9543</v>
      </c>
      <c r="H3991">
        <f>_xlfn.XLOOKUP(Table1[[#This Row],[Product_ID]],[1]!Table1[Product_ID],[1]!Table1[Cost])</f>
        <v>4771.5</v>
      </c>
      <c r="I3991">
        <v>1</v>
      </c>
      <c r="J3991">
        <v>15</v>
      </c>
      <c r="K3991">
        <f>Table1[[#This Row],[Quantity]]*Table1[[#This Row],[Unit_Price]]</f>
        <v>9543</v>
      </c>
      <c r="L3991">
        <f>Table1[[#This Row],[Quantity]]*Table1[[#This Row],[Cost]]</f>
        <v>4771.5</v>
      </c>
      <c r="M3991">
        <f>Table1[[#This Row],[Sales]]-Table1[[#This Row],[Total_Cost]]</f>
        <v>4771.5</v>
      </c>
      <c r="N3991" s="1">
        <f>Table1[[#This Row],[Profit]]/Table1[[#This Row],[Sales]]</f>
        <v>0.5</v>
      </c>
      <c r="O3991" t="str">
        <f>TEXT(Table1[[#This Row],[Order_Date]],"mmmm")</f>
        <v>October</v>
      </c>
      <c r="P3991">
        <f>YEAR(Table1[[#This Row],[Order_Date]])</f>
        <v>2025</v>
      </c>
      <c r="Q3991" t="str">
        <f>"Q"&amp;ROUNDUP(MONTH(Table1[[#This Row],[Order_Date]])/3,0)</f>
        <v>Q4</v>
      </c>
    </row>
    <row r="3992" spans="1:17" x14ac:dyDescent="0.25">
      <c r="A3992" t="s">
        <v>5807</v>
      </c>
      <c r="B3992" t="s">
        <v>3298</v>
      </c>
      <c r="C3992" t="s">
        <v>928</v>
      </c>
      <c r="D3992" t="s">
        <v>842</v>
      </c>
      <c r="E3992" t="str">
        <f>_xlfn.XLOOKUP(Table1[[#This Row],[Product_ID]],[1]!Table1[Product_ID],[1]!Table1[Product_Name])</f>
        <v>Sports Product 35</v>
      </c>
      <c r="F3992" t="str">
        <f>_xlfn.XLOOKUP(Table1[[#This Row],[Product_ID]],[1]!Table1[Product_ID],[1]!Table1[Category])</f>
        <v>Sports</v>
      </c>
      <c r="G3992">
        <f>_xlfn.XLOOKUP(Table1[[#This Row],[Product_ID]],[1]!Table1[Product_ID],[1]!Table1[Unit_Price])</f>
        <v>3185</v>
      </c>
      <c r="H3992">
        <f>_xlfn.XLOOKUP(Table1[[#This Row],[Product_ID]],[1]!Table1[Product_ID],[1]!Table1[Cost])</f>
        <v>1592.5</v>
      </c>
      <c r="I3992">
        <v>1</v>
      </c>
      <c r="J3992">
        <v>0</v>
      </c>
      <c r="K3992">
        <f>Table1[[#This Row],[Quantity]]*Table1[[#This Row],[Unit_Price]]</f>
        <v>3185</v>
      </c>
      <c r="L3992">
        <f>Table1[[#This Row],[Quantity]]*Table1[[#This Row],[Cost]]</f>
        <v>1592.5</v>
      </c>
      <c r="M3992">
        <f>Table1[[#This Row],[Sales]]-Table1[[#This Row],[Total_Cost]]</f>
        <v>1592.5</v>
      </c>
      <c r="N3992" s="1">
        <f>Table1[[#This Row],[Profit]]/Table1[[#This Row],[Sales]]</f>
        <v>0.5</v>
      </c>
      <c r="O3992" t="str">
        <f>TEXT(Table1[[#This Row],[Order_Date]],"mmmm")</f>
        <v>April</v>
      </c>
      <c r="P3992">
        <f>YEAR(Table1[[#This Row],[Order_Date]])</f>
        <v>2024</v>
      </c>
      <c r="Q3992" t="str">
        <f>"Q"&amp;ROUNDUP(MONTH(Table1[[#This Row],[Order_Date]])/3,0)</f>
        <v>Q2</v>
      </c>
    </row>
    <row r="3993" spans="1:17" x14ac:dyDescent="0.25">
      <c r="A3993" t="s">
        <v>5808</v>
      </c>
      <c r="B3993" t="s">
        <v>23</v>
      </c>
      <c r="C3993" t="s">
        <v>816</v>
      </c>
      <c r="D3993" t="s">
        <v>139</v>
      </c>
      <c r="E3993" t="str">
        <f>_xlfn.XLOOKUP(Table1[[#This Row],[Product_ID]],[1]!Table1[Product_ID],[1]!Table1[Product_Name])</f>
        <v>Clothing Product 53</v>
      </c>
      <c r="F3993" t="str">
        <f>_xlfn.XLOOKUP(Table1[[#This Row],[Product_ID]],[1]!Table1[Product_ID],[1]!Table1[Category])</f>
        <v>Clothing</v>
      </c>
      <c r="G3993">
        <f>_xlfn.XLOOKUP(Table1[[#This Row],[Product_ID]],[1]!Table1[Product_ID],[1]!Table1[Unit_Price])</f>
        <v>641</v>
      </c>
      <c r="H3993">
        <f>_xlfn.XLOOKUP(Table1[[#This Row],[Product_ID]],[1]!Table1[Product_ID],[1]!Table1[Cost])</f>
        <v>384.6</v>
      </c>
      <c r="I3993">
        <v>2</v>
      </c>
      <c r="J3993">
        <v>15</v>
      </c>
      <c r="K3993">
        <f>Table1[[#This Row],[Quantity]]*Table1[[#This Row],[Unit_Price]]</f>
        <v>1282</v>
      </c>
      <c r="L3993">
        <f>Table1[[#This Row],[Quantity]]*Table1[[#This Row],[Cost]]</f>
        <v>769.2</v>
      </c>
      <c r="M3993">
        <f>Table1[[#This Row],[Sales]]-Table1[[#This Row],[Total_Cost]]</f>
        <v>512.79999999999995</v>
      </c>
      <c r="N3993" s="1">
        <f>Table1[[#This Row],[Profit]]/Table1[[#This Row],[Sales]]</f>
        <v>0.39999999999999997</v>
      </c>
      <c r="O3993" t="str">
        <f>TEXT(Table1[[#This Row],[Order_Date]],"mmmm")</f>
        <v>January</v>
      </c>
      <c r="P3993">
        <f>YEAR(Table1[[#This Row],[Order_Date]])</f>
        <v>2024</v>
      </c>
      <c r="Q3993" t="str">
        <f>"Q"&amp;ROUNDUP(MONTH(Table1[[#This Row],[Order_Date]])/3,0)</f>
        <v>Q1</v>
      </c>
    </row>
    <row r="3994" spans="1:17" x14ac:dyDescent="0.25">
      <c r="A3994" t="s">
        <v>5809</v>
      </c>
      <c r="B3994" t="s">
        <v>5810</v>
      </c>
      <c r="C3994" t="s">
        <v>1298</v>
      </c>
      <c r="D3994" t="s">
        <v>908</v>
      </c>
      <c r="E3994" t="str">
        <f>_xlfn.XLOOKUP(Table1[[#This Row],[Product_ID]],[1]!Table1[Product_ID],[1]!Table1[Product_Name])</f>
        <v>Beauty Product 41</v>
      </c>
      <c r="F3994" t="str">
        <f>_xlfn.XLOOKUP(Table1[[#This Row],[Product_ID]],[1]!Table1[Product_ID],[1]!Table1[Category])</f>
        <v>Beauty</v>
      </c>
      <c r="G3994">
        <f>_xlfn.XLOOKUP(Table1[[#This Row],[Product_ID]],[1]!Table1[Product_ID],[1]!Table1[Unit_Price])</f>
        <v>2433</v>
      </c>
      <c r="H3994">
        <f>_xlfn.XLOOKUP(Table1[[#This Row],[Product_ID]],[1]!Table1[Product_ID],[1]!Table1[Cost])</f>
        <v>1216.5</v>
      </c>
      <c r="I3994">
        <v>4</v>
      </c>
      <c r="J3994">
        <v>0</v>
      </c>
      <c r="K3994">
        <f>Table1[[#This Row],[Quantity]]*Table1[[#This Row],[Unit_Price]]</f>
        <v>9732</v>
      </c>
      <c r="L3994">
        <f>Table1[[#This Row],[Quantity]]*Table1[[#This Row],[Cost]]</f>
        <v>4866</v>
      </c>
      <c r="M3994">
        <f>Table1[[#This Row],[Sales]]-Table1[[#This Row],[Total_Cost]]</f>
        <v>4866</v>
      </c>
      <c r="N3994" s="1">
        <f>Table1[[#This Row],[Profit]]/Table1[[#This Row],[Sales]]</f>
        <v>0.5</v>
      </c>
      <c r="O3994" t="str">
        <f>TEXT(Table1[[#This Row],[Order_Date]],"mmmm")</f>
        <v>March</v>
      </c>
      <c r="P3994">
        <f>YEAR(Table1[[#This Row],[Order_Date]])</f>
        <v>2025</v>
      </c>
      <c r="Q3994" t="str">
        <f>"Q"&amp;ROUNDUP(MONTH(Table1[[#This Row],[Order_Date]])/3,0)</f>
        <v>Q1</v>
      </c>
    </row>
    <row r="3995" spans="1:17" x14ac:dyDescent="0.25">
      <c r="A3995" t="s">
        <v>5811</v>
      </c>
      <c r="B3995" t="s">
        <v>371</v>
      </c>
      <c r="C3995" t="s">
        <v>2588</v>
      </c>
      <c r="D3995" t="s">
        <v>542</v>
      </c>
      <c r="E3995" t="str">
        <f>_xlfn.XLOOKUP(Table1[[#This Row],[Product_ID]],[1]!Table1[Product_ID],[1]!Table1[Product_Name])</f>
        <v>Home &amp; Kitchen Product 78</v>
      </c>
      <c r="F3995" t="str">
        <f>_xlfn.XLOOKUP(Table1[[#This Row],[Product_ID]],[1]!Table1[Product_ID],[1]!Table1[Category])</f>
        <v>Home &amp; Kitchen</v>
      </c>
      <c r="G3995">
        <f>_xlfn.XLOOKUP(Table1[[#This Row],[Product_ID]],[1]!Table1[Product_ID],[1]!Table1[Unit_Price])</f>
        <v>700</v>
      </c>
      <c r="H3995">
        <f>_xlfn.XLOOKUP(Table1[[#This Row],[Product_ID]],[1]!Table1[Product_ID],[1]!Table1[Cost])</f>
        <v>420</v>
      </c>
      <c r="I3995">
        <v>5</v>
      </c>
      <c r="J3995">
        <v>15</v>
      </c>
      <c r="K3995">
        <f>Table1[[#This Row],[Quantity]]*Table1[[#This Row],[Unit_Price]]</f>
        <v>3500</v>
      </c>
      <c r="L3995">
        <f>Table1[[#This Row],[Quantity]]*Table1[[#This Row],[Cost]]</f>
        <v>2100</v>
      </c>
      <c r="M3995">
        <f>Table1[[#This Row],[Sales]]-Table1[[#This Row],[Total_Cost]]</f>
        <v>1400</v>
      </c>
      <c r="N3995" s="1">
        <f>Table1[[#This Row],[Profit]]/Table1[[#This Row],[Sales]]</f>
        <v>0.4</v>
      </c>
      <c r="O3995" t="str">
        <f>TEXT(Table1[[#This Row],[Order_Date]],"mmmm")</f>
        <v>October</v>
      </c>
      <c r="P3995">
        <f>YEAR(Table1[[#This Row],[Order_Date]])</f>
        <v>2025</v>
      </c>
      <c r="Q3995" t="str">
        <f>"Q"&amp;ROUNDUP(MONTH(Table1[[#This Row],[Order_Date]])/3,0)</f>
        <v>Q4</v>
      </c>
    </row>
    <row r="3996" spans="1:17" x14ac:dyDescent="0.25">
      <c r="A3996" t="s">
        <v>5812</v>
      </c>
      <c r="B3996" t="s">
        <v>1257</v>
      </c>
      <c r="C3996" t="s">
        <v>4136</v>
      </c>
      <c r="D3996" t="s">
        <v>223</v>
      </c>
      <c r="E3996" t="str">
        <f>_xlfn.XLOOKUP(Table1[[#This Row],[Product_ID]],[1]!Table1[Product_ID],[1]!Table1[Product_Name])</f>
        <v>Clothing Product 48</v>
      </c>
      <c r="F3996" t="str">
        <f>_xlfn.XLOOKUP(Table1[[#This Row],[Product_ID]],[1]!Table1[Product_ID],[1]!Table1[Category])</f>
        <v>Clothing</v>
      </c>
      <c r="G3996">
        <f>_xlfn.XLOOKUP(Table1[[#This Row],[Product_ID]],[1]!Table1[Product_ID],[1]!Table1[Unit_Price])</f>
        <v>2190</v>
      </c>
      <c r="H3996">
        <f>_xlfn.XLOOKUP(Table1[[#This Row],[Product_ID]],[1]!Table1[Product_ID],[1]!Table1[Cost])</f>
        <v>1095</v>
      </c>
      <c r="I3996">
        <v>4</v>
      </c>
      <c r="J3996">
        <v>10</v>
      </c>
      <c r="K3996">
        <f>Table1[[#This Row],[Quantity]]*Table1[[#This Row],[Unit_Price]]</f>
        <v>8760</v>
      </c>
      <c r="L3996">
        <f>Table1[[#This Row],[Quantity]]*Table1[[#This Row],[Cost]]</f>
        <v>4380</v>
      </c>
      <c r="M3996">
        <f>Table1[[#This Row],[Sales]]-Table1[[#This Row],[Total_Cost]]</f>
        <v>4380</v>
      </c>
      <c r="N3996" s="1">
        <f>Table1[[#This Row],[Profit]]/Table1[[#This Row],[Sales]]</f>
        <v>0.5</v>
      </c>
      <c r="O3996" t="str">
        <f>TEXT(Table1[[#This Row],[Order_Date]],"mmmm")</f>
        <v>November</v>
      </c>
      <c r="P3996">
        <f>YEAR(Table1[[#This Row],[Order_Date]])</f>
        <v>2025</v>
      </c>
      <c r="Q3996" t="str">
        <f>"Q"&amp;ROUNDUP(MONTH(Table1[[#This Row],[Order_Date]])/3,0)</f>
        <v>Q4</v>
      </c>
    </row>
    <row r="3997" spans="1:17" x14ac:dyDescent="0.25">
      <c r="A3997" t="s">
        <v>5813</v>
      </c>
      <c r="B3997" t="s">
        <v>27</v>
      </c>
      <c r="C3997" t="s">
        <v>4577</v>
      </c>
      <c r="D3997" t="s">
        <v>85</v>
      </c>
      <c r="E3997" t="str">
        <f>_xlfn.XLOOKUP(Table1[[#This Row],[Product_ID]],[1]!Table1[Product_ID],[1]!Table1[Product_Name])</f>
        <v>Clothing Product 63</v>
      </c>
      <c r="F3997" t="str">
        <f>_xlfn.XLOOKUP(Table1[[#This Row],[Product_ID]],[1]!Table1[Product_ID],[1]!Table1[Category])</f>
        <v>Clothing</v>
      </c>
      <c r="G3997">
        <f>_xlfn.XLOOKUP(Table1[[#This Row],[Product_ID]],[1]!Table1[Product_ID],[1]!Table1[Unit_Price])</f>
        <v>3643</v>
      </c>
      <c r="H3997">
        <f>_xlfn.XLOOKUP(Table1[[#This Row],[Product_ID]],[1]!Table1[Product_ID],[1]!Table1[Cost])</f>
        <v>2185.8000000000002</v>
      </c>
      <c r="I3997">
        <v>1</v>
      </c>
      <c r="J3997">
        <v>20</v>
      </c>
      <c r="K3997">
        <f>Table1[[#This Row],[Quantity]]*Table1[[#This Row],[Unit_Price]]</f>
        <v>3643</v>
      </c>
      <c r="L3997">
        <f>Table1[[#This Row],[Quantity]]*Table1[[#This Row],[Cost]]</f>
        <v>2185.8000000000002</v>
      </c>
      <c r="M3997">
        <f>Table1[[#This Row],[Sales]]-Table1[[#This Row],[Total_Cost]]</f>
        <v>1457.1999999999998</v>
      </c>
      <c r="N3997" s="1">
        <f>Table1[[#This Row],[Profit]]/Table1[[#This Row],[Sales]]</f>
        <v>0.39999999999999997</v>
      </c>
      <c r="O3997" t="str">
        <f>TEXT(Table1[[#This Row],[Order_Date]],"mmmm")</f>
        <v>July</v>
      </c>
      <c r="P3997">
        <f>YEAR(Table1[[#This Row],[Order_Date]])</f>
        <v>2024</v>
      </c>
      <c r="Q3997" t="str">
        <f>"Q"&amp;ROUNDUP(MONTH(Table1[[#This Row],[Order_Date]])/3,0)</f>
        <v>Q3</v>
      </c>
    </row>
    <row r="3998" spans="1:17" x14ac:dyDescent="0.25">
      <c r="A3998" t="s">
        <v>5814</v>
      </c>
      <c r="B3998" t="s">
        <v>518</v>
      </c>
      <c r="C3998" t="s">
        <v>4535</v>
      </c>
      <c r="D3998" t="s">
        <v>1158</v>
      </c>
      <c r="E3998" t="str">
        <f>_xlfn.XLOOKUP(Table1[[#This Row],[Product_ID]],[1]!Table1[Product_ID],[1]!Table1[Product_Name])</f>
        <v>Electronics Product 33</v>
      </c>
      <c r="F3998" t="str">
        <f>_xlfn.XLOOKUP(Table1[[#This Row],[Product_ID]],[1]!Table1[Product_ID],[1]!Table1[Category])</f>
        <v>Electronics</v>
      </c>
      <c r="G3998">
        <f>_xlfn.XLOOKUP(Table1[[#This Row],[Product_ID]],[1]!Table1[Product_ID],[1]!Table1[Unit_Price])</f>
        <v>11428</v>
      </c>
      <c r="H3998">
        <f>_xlfn.XLOOKUP(Table1[[#This Row],[Product_ID]],[1]!Table1[Product_ID],[1]!Table1[Cost])</f>
        <v>6856.8</v>
      </c>
      <c r="I3998">
        <v>3</v>
      </c>
      <c r="J3998">
        <v>5</v>
      </c>
      <c r="K3998">
        <f>Table1[[#This Row],[Quantity]]*Table1[[#This Row],[Unit_Price]]</f>
        <v>34284</v>
      </c>
      <c r="L3998">
        <f>Table1[[#This Row],[Quantity]]*Table1[[#This Row],[Cost]]</f>
        <v>20570.400000000001</v>
      </c>
      <c r="M3998">
        <f>Table1[[#This Row],[Sales]]-Table1[[#This Row],[Total_Cost]]</f>
        <v>13713.599999999999</v>
      </c>
      <c r="N3998" s="1">
        <f>Table1[[#This Row],[Profit]]/Table1[[#This Row],[Sales]]</f>
        <v>0.39999999999999997</v>
      </c>
      <c r="O3998" t="str">
        <f>TEXT(Table1[[#This Row],[Order_Date]],"mmmm")</f>
        <v>November</v>
      </c>
      <c r="P3998">
        <f>YEAR(Table1[[#This Row],[Order_Date]])</f>
        <v>2024</v>
      </c>
      <c r="Q3998" t="str">
        <f>"Q"&amp;ROUNDUP(MONTH(Table1[[#This Row],[Order_Date]])/3,0)</f>
        <v>Q4</v>
      </c>
    </row>
    <row r="3999" spans="1:17" x14ac:dyDescent="0.25">
      <c r="A3999" t="s">
        <v>5815</v>
      </c>
      <c r="B3999" t="s">
        <v>2927</v>
      </c>
      <c r="C3999" t="s">
        <v>3209</v>
      </c>
      <c r="D3999" t="s">
        <v>29</v>
      </c>
      <c r="E3999" t="str">
        <f>_xlfn.XLOOKUP(Table1[[#This Row],[Product_ID]],[1]!Table1[Product_ID],[1]!Table1[Product_Name])</f>
        <v>Beauty Product 18</v>
      </c>
      <c r="F3999" t="str">
        <f>_xlfn.XLOOKUP(Table1[[#This Row],[Product_ID]],[1]!Table1[Product_ID],[1]!Table1[Category])</f>
        <v>Beauty</v>
      </c>
      <c r="G3999">
        <f>_xlfn.XLOOKUP(Table1[[#This Row],[Product_ID]],[1]!Table1[Product_ID],[1]!Table1[Unit_Price])</f>
        <v>3985</v>
      </c>
      <c r="H3999">
        <f>_xlfn.XLOOKUP(Table1[[#This Row],[Product_ID]],[1]!Table1[Product_ID],[1]!Table1[Cost])</f>
        <v>2789.5</v>
      </c>
      <c r="I3999">
        <v>3</v>
      </c>
      <c r="J3999">
        <v>10</v>
      </c>
      <c r="K3999">
        <f>Table1[[#This Row],[Quantity]]*Table1[[#This Row],[Unit_Price]]</f>
        <v>11955</v>
      </c>
      <c r="L3999">
        <f>Table1[[#This Row],[Quantity]]*Table1[[#This Row],[Cost]]</f>
        <v>8368.5</v>
      </c>
      <c r="M3999">
        <f>Table1[[#This Row],[Sales]]-Table1[[#This Row],[Total_Cost]]</f>
        <v>3586.5</v>
      </c>
      <c r="N3999" s="1">
        <f>Table1[[#This Row],[Profit]]/Table1[[#This Row],[Sales]]</f>
        <v>0.3</v>
      </c>
      <c r="O3999" t="str">
        <f>TEXT(Table1[[#This Row],[Order_Date]],"mmmm")</f>
        <v>June</v>
      </c>
      <c r="P3999">
        <f>YEAR(Table1[[#This Row],[Order_Date]])</f>
        <v>2024</v>
      </c>
      <c r="Q3999" t="str">
        <f>"Q"&amp;ROUNDUP(MONTH(Table1[[#This Row],[Order_Date]])/3,0)</f>
        <v>Q2</v>
      </c>
    </row>
    <row r="4000" spans="1:17" x14ac:dyDescent="0.25">
      <c r="A4000" t="s">
        <v>5816</v>
      </c>
      <c r="B4000" t="s">
        <v>1413</v>
      </c>
      <c r="C4000" t="s">
        <v>618</v>
      </c>
      <c r="D4000" t="s">
        <v>96</v>
      </c>
      <c r="E4000" t="str">
        <f>_xlfn.XLOOKUP(Table1[[#This Row],[Product_ID]],[1]!Table1[Product_ID],[1]!Table1[Product_Name])</f>
        <v>Electronics Product 91</v>
      </c>
      <c r="F4000" t="str">
        <f>_xlfn.XLOOKUP(Table1[[#This Row],[Product_ID]],[1]!Table1[Product_ID],[1]!Table1[Category])</f>
        <v>Electronics</v>
      </c>
      <c r="G4000">
        <f>_xlfn.XLOOKUP(Table1[[#This Row],[Product_ID]],[1]!Table1[Product_ID],[1]!Table1[Unit_Price])</f>
        <v>45348</v>
      </c>
      <c r="H4000">
        <f>_xlfn.XLOOKUP(Table1[[#This Row],[Product_ID]],[1]!Table1[Product_ID],[1]!Table1[Cost])</f>
        <v>27208.799999999999</v>
      </c>
      <c r="I4000">
        <v>5</v>
      </c>
      <c r="J4000">
        <v>20</v>
      </c>
      <c r="K4000">
        <f>Table1[[#This Row],[Quantity]]*Table1[[#This Row],[Unit_Price]]</f>
        <v>226740</v>
      </c>
      <c r="L4000">
        <f>Table1[[#This Row],[Quantity]]*Table1[[#This Row],[Cost]]</f>
        <v>136044</v>
      </c>
      <c r="M4000">
        <f>Table1[[#This Row],[Sales]]-Table1[[#This Row],[Total_Cost]]</f>
        <v>90696</v>
      </c>
      <c r="N4000" s="1">
        <f>Table1[[#This Row],[Profit]]/Table1[[#This Row],[Sales]]</f>
        <v>0.4</v>
      </c>
      <c r="O4000" t="str">
        <f>TEXT(Table1[[#This Row],[Order_Date]],"mmmm")</f>
        <v>October</v>
      </c>
      <c r="P4000">
        <f>YEAR(Table1[[#This Row],[Order_Date]])</f>
        <v>2025</v>
      </c>
      <c r="Q4000" t="str">
        <f>"Q"&amp;ROUNDUP(MONTH(Table1[[#This Row],[Order_Date]])/3,0)</f>
        <v>Q4</v>
      </c>
    </row>
    <row r="4001" spans="1:17" x14ac:dyDescent="0.25">
      <c r="A4001" t="s">
        <v>5817</v>
      </c>
      <c r="B4001" t="s">
        <v>1997</v>
      </c>
      <c r="C4001" t="s">
        <v>2057</v>
      </c>
      <c r="D4001" t="s">
        <v>366</v>
      </c>
      <c r="E4001" t="str">
        <f>_xlfn.XLOOKUP(Table1[[#This Row],[Product_ID]],[1]!Table1[Product_ID],[1]!Table1[Product_Name])</f>
        <v>Home &amp; Kitchen Product 93</v>
      </c>
      <c r="F4001" t="str">
        <f>_xlfn.XLOOKUP(Table1[[#This Row],[Product_ID]],[1]!Table1[Product_ID],[1]!Table1[Category])</f>
        <v>Home &amp; Kitchen</v>
      </c>
      <c r="G4001">
        <f>_xlfn.XLOOKUP(Table1[[#This Row],[Product_ID]],[1]!Table1[Product_ID],[1]!Table1[Unit_Price])</f>
        <v>10597</v>
      </c>
      <c r="H4001">
        <f>_xlfn.XLOOKUP(Table1[[#This Row],[Product_ID]],[1]!Table1[Product_ID],[1]!Table1[Cost])</f>
        <v>5298.5</v>
      </c>
      <c r="I4001">
        <v>2</v>
      </c>
      <c r="J4001">
        <v>5</v>
      </c>
      <c r="K4001">
        <f>Table1[[#This Row],[Quantity]]*Table1[[#This Row],[Unit_Price]]</f>
        <v>21194</v>
      </c>
      <c r="L4001">
        <f>Table1[[#This Row],[Quantity]]*Table1[[#This Row],[Cost]]</f>
        <v>10597</v>
      </c>
      <c r="M4001">
        <f>Table1[[#This Row],[Sales]]-Table1[[#This Row],[Total_Cost]]</f>
        <v>10597</v>
      </c>
      <c r="N4001" s="1">
        <f>Table1[[#This Row],[Profit]]/Table1[[#This Row],[Sales]]</f>
        <v>0.5</v>
      </c>
      <c r="O4001" t="str">
        <f>TEXT(Table1[[#This Row],[Order_Date]],"mmmm")</f>
        <v>April</v>
      </c>
      <c r="P4001">
        <f>YEAR(Table1[[#This Row],[Order_Date]])</f>
        <v>2025</v>
      </c>
      <c r="Q4001" t="str">
        <f>"Q"&amp;ROUNDUP(MONTH(Table1[[#This Row],[Order_Date]])/3,0)</f>
        <v>Q2</v>
      </c>
    </row>
    <row r="4002" spans="1:17" x14ac:dyDescent="0.25">
      <c r="A4002" t="s">
        <v>5818</v>
      </c>
      <c r="B4002" t="s">
        <v>1214</v>
      </c>
      <c r="C4002" t="s">
        <v>621</v>
      </c>
      <c r="D4002" t="s">
        <v>135</v>
      </c>
      <c r="E4002" t="str">
        <f>_xlfn.XLOOKUP(Table1[[#This Row],[Product_ID]],[1]!Table1[Product_ID],[1]!Table1[Product_Name])</f>
        <v>Electronics Product 28</v>
      </c>
      <c r="F4002" t="str">
        <f>_xlfn.XLOOKUP(Table1[[#This Row],[Product_ID]],[1]!Table1[Product_ID],[1]!Table1[Category])</f>
        <v>Electronics</v>
      </c>
      <c r="G4002">
        <f>_xlfn.XLOOKUP(Table1[[#This Row],[Product_ID]],[1]!Table1[Product_ID],[1]!Table1[Unit_Price])</f>
        <v>9664</v>
      </c>
      <c r="H4002">
        <f>_xlfn.XLOOKUP(Table1[[#This Row],[Product_ID]],[1]!Table1[Product_ID],[1]!Table1[Cost])</f>
        <v>4832</v>
      </c>
      <c r="I4002">
        <v>3</v>
      </c>
      <c r="J4002">
        <v>5</v>
      </c>
      <c r="K4002">
        <f>Table1[[#This Row],[Quantity]]*Table1[[#This Row],[Unit_Price]]</f>
        <v>28992</v>
      </c>
      <c r="L4002">
        <f>Table1[[#This Row],[Quantity]]*Table1[[#This Row],[Cost]]</f>
        <v>14496</v>
      </c>
      <c r="M4002">
        <f>Table1[[#This Row],[Sales]]-Table1[[#This Row],[Total_Cost]]</f>
        <v>14496</v>
      </c>
      <c r="N4002" s="1">
        <f>Table1[[#This Row],[Profit]]/Table1[[#This Row],[Sales]]</f>
        <v>0.5</v>
      </c>
      <c r="O4002" t="str">
        <f>TEXT(Table1[[#This Row],[Order_Date]],"mmmm")</f>
        <v>August</v>
      </c>
      <c r="P4002">
        <f>YEAR(Table1[[#This Row],[Order_Date]])</f>
        <v>2024</v>
      </c>
      <c r="Q4002" t="str">
        <f>"Q"&amp;ROUNDUP(MONTH(Table1[[#This Row],[Order_Date]])/3,0)</f>
        <v>Q3</v>
      </c>
    </row>
    <row r="4003" spans="1:17" x14ac:dyDescent="0.25">
      <c r="A4003" t="s">
        <v>5819</v>
      </c>
      <c r="B4003" t="s">
        <v>1345</v>
      </c>
      <c r="C4003" t="s">
        <v>1745</v>
      </c>
      <c r="D4003" t="s">
        <v>175</v>
      </c>
      <c r="E4003" t="str">
        <f>_xlfn.XLOOKUP(Table1[[#This Row],[Product_ID]],[1]!Table1[Product_ID],[1]!Table1[Product_Name])</f>
        <v>Clothing Product 49</v>
      </c>
      <c r="F4003" t="str">
        <f>_xlfn.XLOOKUP(Table1[[#This Row],[Product_ID]],[1]!Table1[Product_ID],[1]!Table1[Category])</f>
        <v>Clothing</v>
      </c>
      <c r="G4003">
        <f>_xlfn.XLOOKUP(Table1[[#This Row],[Product_ID]],[1]!Table1[Product_ID],[1]!Table1[Unit_Price])</f>
        <v>4071</v>
      </c>
      <c r="H4003">
        <f>_xlfn.XLOOKUP(Table1[[#This Row],[Product_ID]],[1]!Table1[Product_ID],[1]!Table1[Cost])</f>
        <v>2442.6</v>
      </c>
      <c r="I4003">
        <v>3</v>
      </c>
      <c r="J4003">
        <v>0</v>
      </c>
      <c r="K4003">
        <f>Table1[[#This Row],[Quantity]]*Table1[[#This Row],[Unit_Price]]</f>
        <v>12213</v>
      </c>
      <c r="L4003">
        <f>Table1[[#This Row],[Quantity]]*Table1[[#This Row],[Cost]]</f>
        <v>7327.7999999999993</v>
      </c>
      <c r="M4003">
        <f>Table1[[#This Row],[Sales]]-Table1[[#This Row],[Total_Cost]]</f>
        <v>4885.2000000000007</v>
      </c>
      <c r="N4003" s="1">
        <f>Table1[[#This Row],[Profit]]/Table1[[#This Row],[Sales]]</f>
        <v>0.40000000000000008</v>
      </c>
      <c r="O4003" t="str">
        <f>TEXT(Table1[[#This Row],[Order_Date]],"mmmm")</f>
        <v>October</v>
      </c>
      <c r="P4003">
        <f>YEAR(Table1[[#This Row],[Order_Date]])</f>
        <v>2025</v>
      </c>
      <c r="Q4003" t="str">
        <f>"Q"&amp;ROUNDUP(MONTH(Table1[[#This Row],[Order_Date]])/3,0)</f>
        <v>Q4</v>
      </c>
    </row>
    <row r="4004" spans="1:17" x14ac:dyDescent="0.25">
      <c r="A4004" t="s">
        <v>5820</v>
      </c>
      <c r="B4004" t="s">
        <v>109</v>
      </c>
      <c r="C4004" t="s">
        <v>3077</v>
      </c>
      <c r="D4004" t="s">
        <v>123</v>
      </c>
      <c r="E4004" t="str">
        <f>_xlfn.XLOOKUP(Table1[[#This Row],[Product_ID]],[1]!Table1[Product_ID],[1]!Table1[Product_Name])</f>
        <v>Electronics Product 99</v>
      </c>
      <c r="F4004" t="str">
        <f>_xlfn.XLOOKUP(Table1[[#This Row],[Product_ID]],[1]!Table1[Product_ID],[1]!Table1[Category])</f>
        <v>Electronics</v>
      </c>
      <c r="G4004">
        <f>_xlfn.XLOOKUP(Table1[[#This Row],[Product_ID]],[1]!Table1[Product_ID],[1]!Table1[Unit_Price])</f>
        <v>48012</v>
      </c>
      <c r="H4004">
        <f>_xlfn.XLOOKUP(Table1[[#This Row],[Product_ID]],[1]!Table1[Product_ID],[1]!Table1[Cost])</f>
        <v>24006</v>
      </c>
      <c r="I4004">
        <v>2</v>
      </c>
      <c r="J4004">
        <v>0</v>
      </c>
      <c r="K4004">
        <f>Table1[[#This Row],[Quantity]]*Table1[[#This Row],[Unit_Price]]</f>
        <v>96024</v>
      </c>
      <c r="L4004">
        <f>Table1[[#This Row],[Quantity]]*Table1[[#This Row],[Cost]]</f>
        <v>48012</v>
      </c>
      <c r="M4004">
        <f>Table1[[#This Row],[Sales]]-Table1[[#This Row],[Total_Cost]]</f>
        <v>48012</v>
      </c>
      <c r="N4004" s="1">
        <f>Table1[[#This Row],[Profit]]/Table1[[#This Row],[Sales]]</f>
        <v>0.5</v>
      </c>
      <c r="O4004" t="str">
        <f>TEXT(Table1[[#This Row],[Order_Date]],"mmmm")</f>
        <v>May</v>
      </c>
      <c r="P4004">
        <f>YEAR(Table1[[#This Row],[Order_Date]])</f>
        <v>2025</v>
      </c>
      <c r="Q4004" t="str">
        <f>"Q"&amp;ROUNDUP(MONTH(Table1[[#This Row],[Order_Date]])/3,0)</f>
        <v>Q2</v>
      </c>
    </row>
    <row r="4005" spans="1:17" x14ac:dyDescent="0.25">
      <c r="A4005" t="s">
        <v>5821</v>
      </c>
      <c r="B4005" t="s">
        <v>587</v>
      </c>
      <c r="C4005" t="s">
        <v>3292</v>
      </c>
      <c r="D4005" t="s">
        <v>898</v>
      </c>
      <c r="E4005" t="str">
        <f>_xlfn.XLOOKUP(Table1[[#This Row],[Product_ID]],[1]!Table1[Product_ID],[1]!Table1[Product_Name])</f>
        <v>Sports Product 29</v>
      </c>
      <c r="F4005" t="str">
        <f>_xlfn.XLOOKUP(Table1[[#This Row],[Product_ID]],[1]!Table1[Product_ID],[1]!Table1[Category])</f>
        <v>Sports</v>
      </c>
      <c r="G4005">
        <f>_xlfn.XLOOKUP(Table1[[#This Row],[Product_ID]],[1]!Table1[Product_ID],[1]!Table1[Unit_Price])</f>
        <v>2105</v>
      </c>
      <c r="H4005">
        <f>_xlfn.XLOOKUP(Table1[[#This Row],[Product_ID]],[1]!Table1[Product_ID],[1]!Table1[Cost])</f>
        <v>1263</v>
      </c>
      <c r="I4005">
        <v>4</v>
      </c>
      <c r="J4005">
        <v>20</v>
      </c>
      <c r="K4005">
        <f>Table1[[#This Row],[Quantity]]*Table1[[#This Row],[Unit_Price]]</f>
        <v>8420</v>
      </c>
      <c r="L4005">
        <f>Table1[[#This Row],[Quantity]]*Table1[[#This Row],[Cost]]</f>
        <v>5052</v>
      </c>
      <c r="M4005">
        <f>Table1[[#This Row],[Sales]]-Table1[[#This Row],[Total_Cost]]</f>
        <v>3368</v>
      </c>
      <c r="N4005" s="1">
        <f>Table1[[#This Row],[Profit]]/Table1[[#This Row],[Sales]]</f>
        <v>0.4</v>
      </c>
      <c r="O4005" t="str">
        <f>TEXT(Table1[[#This Row],[Order_Date]],"mmmm")</f>
        <v>September</v>
      </c>
      <c r="P4005">
        <f>YEAR(Table1[[#This Row],[Order_Date]])</f>
        <v>2025</v>
      </c>
      <c r="Q4005" t="str">
        <f>"Q"&amp;ROUNDUP(MONTH(Table1[[#This Row],[Order_Date]])/3,0)</f>
        <v>Q3</v>
      </c>
    </row>
    <row r="4006" spans="1:17" x14ac:dyDescent="0.25">
      <c r="A4006" t="s">
        <v>5822</v>
      </c>
      <c r="B4006" t="s">
        <v>1164</v>
      </c>
      <c r="C4006" t="s">
        <v>505</v>
      </c>
      <c r="D4006" t="s">
        <v>362</v>
      </c>
      <c r="E4006" t="str">
        <f>_xlfn.XLOOKUP(Table1[[#This Row],[Product_ID]],[1]!Table1[Product_ID],[1]!Table1[Product_Name])</f>
        <v>Clothing Product 25</v>
      </c>
      <c r="F4006" t="str">
        <f>_xlfn.XLOOKUP(Table1[[#This Row],[Product_ID]],[1]!Table1[Product_ID],[1]!Table1[Category])</f>
        <v>Clothing</v>
      </c>
      <c r="G4006">
        <f>_xlfn.XLOOKUP(Table1[[#This Row],[Product_ID]],[1]!Table1[Product_ID],[1]!Table1[Unit_Price])</f>
        <v>696</v>
      </c>
      <c r="H4006">
        <f>_xlfn.XLOOKUP(Table1[[#This Row],[Product_ID]],[1]!Table1[Product_ID],[1]!Table1[Cost])</f>
        <v>348</v>
      </c>
      <c r="I4006">
        <v>2</v>
      </c>
      <c r="J4006">
        <v>20</v>
      </c>
      <c r="K4006">
        <f>Table1[[#This Row],[Quantity]]*Table1[[#This Row],[Unit_Price]]</f>
        <v>1392</v>
      </c>
      <c r="L4006">
        <f>Table1[[#This Row],[Quantity]]*Table1[[#This Row],[Cost]]</f>
        <v>696</v>
      </c>
      <c r="M4006">
        <f>Table1[[#This Row],[Sales]]-Table1[[#This Row],[Total_Cost]]</f>
        <v>696</v>
      </c>
      <c r="N4006" s="1">
        <f>Table1[[#This Row],[Profit]]/Table1[[#This Row],[Sales]]</f>
        <v>0.5</v>
      </c>
      <c r="O4006" t="str">
        <f>TEXT(Table1[[#This Row],[Order_Date]],"mmmm")</f>
        <v>September</v>
      </c>
      <c r="P4006">
        <f>YEAR(Table1[[#This Row],[Order_Date]])</f>
        <v>2025</v>
      </c>
      <c r="Q4006" t="str">
        <f>"Q"&amp;ROUNDUP(MONTH(Table1[[#This Row],[Order_Date]])/3,0)</f>
        <v>Q3</v>
      </c>
    </row>
    <row r="4007" spans="1:17" x14ac:dyDescent="0.25">
      <c r="A4007" t="s">
        <v>5823</v>
      </c>
      <c r="B4007" t="s">
        <v>3672</v>
      </c>
      <c r="C4007" t="s">
        <v>545</v>
      </c>
      <c r="D4007" t="s">
        <v>465</v>
      </c>
      <c r="E4007" t="str">
        <f>_xlfn.XLOOKUP(Table1[[#This Row],[Product_ID]],[1]!Table1[Product_ID],[1]!Table1[Product_Name])</f>
        <v>Beauty Product 71</v>
      </c>
      <c r="F4007" t="str">
        <f>_xlfn.XLOOKUP(Table1[[#This Row],[Product_ID]],[1]!Table1[Product_ID],[1]!Table1[Category])</f>
        <v>Beauty</v>
      </c>
      <c r="G4007">
        <f>_xlfn.XLOOKUP(Table1[[#This Row],[Product_ID]],[1]!Table1[Product_ID],[1]!Table1[Unit_Price])</f>
        <v>487</v>
      </c>
      <c r="H4007">
        <f>_xlfn.XLOOKUP(Table1[[#This Row],[Product_ID]],[1]!Table1[Product_ID],[1]!Table1[Cost])</f>
        <v>243.5</v>
      </c>
      <c r="I4007">
        <v>4</v>
      </c>
      <c r="J4007">
        <v>15</v>
      </c>
      <c r="K4007">
        <f>Table1[[#This Row],[Quantity]]*Table1[[#This Row],[Unit_Price]]</f>
        <v>1948</v>
      </c>
      <c r="L4007">
        <f>Table1[[#This Row],[Quantity]]*Table1[[#This Row],[Cost]]</f>
        <v>974</v>
      </c>
      <c r="M4007">
        <f>Table1[[#This Row],[Sales]]-Table1[[#This Row],[Total_Cost]]</f>
        <v>974</v>
      </c>
      <c r="N4007" s="1">
        <f>Table1[[#This Row],[Profit]]/Table1[[#This Row],[Sales]]</f>
        <v>0.5</v>
      </c>
      <c r="O4007" t="str">
        <f>TEXT(Table1[[#This Row],[Order_Date]],"mmmm")</f>
        <v>February</v>
      </c>
      <c r="P4007">
        <f>YEAR(Table1[[#This Row],[Order_Date]])</f>
        <v>2024</v>
      </c>
      <c r="Q4007" t="str">
        <f>"Q"&amp;ROUNDUP(MONTH(Table1[[#This Row],[Order_Date]])/3,0)</f>
        <v>Q1</v>
      </c>
    </row>
    <row r="4008" spans="1:17" x14ac:dyDescent="0.25">
      <c r="A4008" t="s">
        <v>5824</v>
      </c>
      <c r="B4008" t="s">
        <v>4253</v>
      </c>
      <c r="C4008" t="s">
        <v>1724</v>
      </c>
      <c r="D4008" t="s">
        <v>1034</v>
      </c>
      <c r="E4008" t="str">
        <f>_xlfn.XLOOKUP(Table1[[#This Row],[Product_ID]],[1]!Table1[Product_ID],[1]!Table1[Product_Name])</f>
        <v>Electronics Product 36</v>
      </c>
      <c r="F4008" t="str">
        <f>_xlfn.XLOOKUP(Table1[[#This Row],[Product_ID]],[1]!Table1[Product_ID],[1]!Table1[Category])</f>
        <v>Electronics</v>
      </c>
      <c r="G4008">
        <f>_xlfn.XLOOKUP(Table1[[#This Row],[Product_ID]],[1]!Table1[Product_ID],[1]!Table1[Unit_Price])</f>
        <v>3046</v>
      </c>
      <c r="H4008">
        <f>_xlfn.XLOOKUP(Table1[[#This Row],[Product_ID]],[1]!Table1[Product_ID],[1]!Table1[Cost])</f>
        <v>1827.6</v>
      </c>
      <c r="I4008">
        <v>4</v>
      </c>
      <c r="J4008">
        <v>0</v>
      </c>
      <c r="K4008">
        <f>Table1[[#This Row],[Quantity]]*Table1[[#This Row],[Unit_Price]]</f>
        <v>12184</v>
      </c>
      <c r="L4008">
        <f>Table1[[#This Row],[Quantity]]*Table1[[#This Row],[Cost]]</f>
        <v>7310.4</v>
      </c>
      <c r="M4008">
        <f>Table1[[#This Row],[Sales]]-Table1[[#This Row],[Total_Cost]]</f>
        <v>4873.6000000000004</v>
      </c>
      <c r="N4008" s="1">
        <f>Table1[[#This Row],[Profit]]/Table1[[#This Row],[Sales]]</f>
        <v>0.4</v>
      </c>
      <c r="O4008" t="str">
        <f>TEXT(Table1[[#This Row],[Order_Date]],"mmmm")</f>
        <v>November</v>
      </c>
      <c r="P4008">
        <f>YEAR(Table1[[#This Row],[Order_Date]])</f>
        <v>2025</v>
      </c>
      <c r="Q4008" t="str">
        <f>"Q"&amp;ROUNDUP(MONTH(Table1[[#This Row],[Order_Date]])/3,0)</f>
        <v>Q4</v>
      </c>
    </row>
    <row r="4009" spans="1:17" x14ac:dyDescent="0.25">
      <c r="A4009" t="s">
        <v>5825</v>
      </c>
      <c r="B4009" t="s">
        <v>715</v>
      </c>
      <c r="C4009" t="s">
        <v>770</v>
      </c>
      <c r="D4009" t="s">
        <v>123</v>
      </c>
      <c r="E4009" t="str">
        <f>_xlfn.XLOOKUP(Table1[[#This Row],[Product_ID]],[1]!Table1[Product_ID],[1]!Table1[Product_Name])</f>
        <v>Electronics Product 99</v>
      </c>
      <c r="F4009" t="str">
        <f>_xlfn.XLOOKUP(Table1[[#This Row],[Product_ID]],[1]!Table1[Product_ID],[1]!Table1[Category])</f>
        <v>Electronics</v>
      </c>
      <c r="G4009">
        <f>_xlfn.XLOOKUP(Table1[[#This Row],[Product_ID]],[1]!Table1[Product_ID],[1]!Table1[Unit_Price])</f>
        <v>48012</v>
      </c>
      <c r="H4009">
        <f>_xlfn.XLOOKUP(Table1[[#This Row],[Product_ID]],[1]!Table1[Product_ID],[1]!Table1[Cost])</f>
        <v>24006</v>
      </c>
      <c r="I4009">
        <v>3</v>
      </c>
      <c r="J4009">
        <v>10</v>
      </c>
      <c r="K4009">
        <f>Table1[[#This Row],[Quantity]]*Table1[[#This Row],[Unit_Price]]</f>
        <v>144036</v>
      </c>
      <c r="L4009">
        <f>Table1[[#This Row],[Quantity]]*Table1[[#This Row],[Cost]]</f>
        <v>72018</v>
      </c>
      <c r="M4009">
        <f>Table1[[#This Row],[Sales]]-Table1[[#This Row],[Total_Cost]]</f>
        <v>72018</v>
      </c>
      <c r="N4009" s="1">
        <f>Table1[[#This Row],[Profit]]/Table1[[#This Row],[Sales]]</f>
        <v>0.5</v>
      </c>
      <c r="O4009" t="str">
        <f>TEXT(Table1[[#This Row],[Order_Date]],"mmmm")</f>
        <v>September</v>
      </c>
      <c r="P4009">
        <f>YEAR(Table1[[#This Row],[Order_Date]])</f>
        <v>2025</v>
      </c>
      <c r="Q4009" t="str">
        <f>"Q"&amp;ROUNDUP(MONTH(Table1[[#This Row],[Order_Date]])/3,0)</f>
        <v>Q3</v>
      </c>
    </row>
    <row r="4010" spans="1:17" x14ac:dyDescent="0.25">
      <c r="A4010" t="s">
        <v>5826</v>
      </c>
      <c r="B4010" t="s">
        <v>274</v>
      </c>
      <c r="C4010" t="s">
        <v>2222</v>
      </c>
      <c r="D4010" t="s">
        <v>237</v>
      </c>
      <c r="E4010" t="str">
        <f>_xlfn.XLOOKUP(Table1[[#This Row],[Product_ID]],[1]!Table1[Product_ID],[1]!Table1[Product_Name])</f>
        <v>Sports Product 61</v>
      </c>
      <c r="F4010" t="str">
        <f>_xlfn.XLOOKUP(Table1[[#This Row],[Product_ID]],[1]!Table1[Product_ID],[1]!Table1[Category])</f>
        <v>Sports</v>
      </c>
      <c r="G4010">
        <f>_xlfn.XLOOKUP(Table1[[#This Row],[Product_ID]],[1]!Table1[Product_ID],[1]!Table1[Unit_Price])</f>
        <v>7170</v>
      </c>
      <c r="H4010">
        <f>_xlfn.XLOOKUP(Table1[[#This Row],[Product_ID]],[1]!Table1[Product_ID],[1]!Table1[Cost])</f>
        <v>3585</v>
      </c>
      <c r="I4010">
        <v>3</v>
      </c>
      <c r="J4010">
        <v>20</v>
      </c>
      <c r="K4010">
        <f>Table1[[#This Row],[Quantity]]*Table1[[#This Row],[Unit_Price]]</f>
        <v>21510</v>
      </c>
      <c r="L4010">
        <f>Table1[[#This Row],[Quantity]]*Table1[[#This Row],[Cost]]</f>
        <v>10755</v>
      </c>
      <c r="M4010">
        <f>Table1[[#This Row],[Sales]]-Table1[[#This Row],[Total_Cost]]</f>
        <v>10755</v>
      </c>
      <c r="N4010" s="1">
        <f>Table1[[#This Row],[Profit]]/Table1[[#This Row],[Sales]]</f>
        <v>0.5</v>
      </c>
      <c r="O4010" t="str">
        <f>TEXT(Table1[[#This Row],[Order_Date]],"mmmm")</f>
        <v>May</v>
      </c>
      <c r="P4010">
        <f>YEAR(Table1[[#This Row],[Order_Date]])</f>
        <v>2024</v>
      </c>
      <c r="Q4010" t="str">
        <f>"Q"&amp;ROUNDUP(MONTH(Table1[[#This Row],[Order_Date]])/3,0)</f>
        <v>Q2</v>
      </c>
    </row>
    <row r="4011" spans="1:17" x14ac:dyDescent="0.25">
      <c r="A4011" t="s">
        <v>5827</v>
      </c>
      <c r="B4011" t="s">
        <v>2906</v>
      </c>
      <c r="C4011" t="s">
        <v>2132</v>
      </c>
      <c r="D4011" t="s">
        <v>67</v>
      </c>
      <c r="E4011" t="str">
        <f>_xlfn.XLOOKUP(Table1[[#This Row],[Product_ID]],[1]!Table1[Product_ID],[1]!Table1[Product_Name])</f>
        <v>Home &amp; Kitchen Product 12</v>
      </c>
      <c r="F4011" t="str">
        <f>_xlfn.XLOOKUP(Table1[[#This Row],[Product_ID]],[1]!Table1[Product_ID],[1]!Table1[Category])</f>
        <v>Home &amp; Kitchen</v>
      </c>
      <c r="G4011">
        <f>_xlfn.XLOOKUP(Table1[[#This Row],[Product_ID]],[1]!Table1[Product_ID],[1]!Table1[Unit_Price])</f>
        <v>1513</v>
      </c>
      <c r="H4011">
        <f>_xlfn.XLOOKUP(Table1[[#This Row],[Product_ID]],[1]!Table1[Product_ID],[1]!Table1[Cost])</f>
        <v>907.8</v>
      </c>
      <c r="I4011">
        <v>5</v>
      </c>
      <c r="J4011">
        <v>20</v>
      </c>
      <c r="K4011">
        <f>Table1[[#This Row],[Quantity]]*Table1[[#This Row],[Unit_Price]]</f>
        <v>7565</v>
      </c>
      <c r="L4011">
        <f>Table1[[#This Row],[Quantity]]*Table1[[#This Row],[Cost]]</f>
        <v>4539</v>
      </c>
      <c r="M4011">
        <f>Table1[[#This Row],[Sales]]-Table1[[#This Row],[Total_Cost]]</f>
        <v>3026</v>
      </c>
      <c r="N4011" s="1">
        <f>Table1[[#This Row],[Profit]]/Table1[[#This Row],[Sales]]</f>
        <v>0.4</v>
      </c>
      <c r="O4011" t="str">
        <f>TEXT(Table1[[#This Row],[Order_Date]],"mmmm")</f>
        <v>April</v>
      </c>
      <c r="P4011">
        <f>YEAR(Table1[[#This Row],[Order_Date]])</f>
        <v>2025</v>
      </c>
      <c r="Q4011" t="str">
        <f>"Q"&amp;ROUNDUP(MONTH(Table1[[#This Row],[Order_Date]])/3,0)</f>
        <v>Q2</v>
      </c>
    </row>
    <row r="4012" spans="1:17" x14ac:dyDescent="0.25">
      <c r="A4012" t="s">
        <v>5828</v>
      </c>
      <c r="B4012" t="s">
        <v>315</v>
      </c>
      <c r="C4012" t="s">
        <v>447</v>
      </c>
      <c r="D4012" t="s">
        <v>13</v>
      </c>
      <c r="E4012" t="str">
        <f>_xlfn.XLOOKUP(Table1[[#This Row],[Product_ID]],[1]!Table1[Product_ID],[1]!Table1[Product_Name])</f>
        <v>Beauty Product 1</v>
      </c>
      <c r="F4012" t="str">
        <f>_xlfn.XLOOKUP(Table1[[#This Row],[Product_ID]],[1]!Table1[Product_ID],[1]!Table1[Category])</f>
        <v>Beauty</v>
      </c>
      <c r="G4012">
        <f>_xlfn.XLOOKUP(Table1[[#This Row],[Product_ID]],[1]!Table1[Product_ID],[1]!Table1[Unit_Price])</f>
        <v>1891</v>
      </c>
      <c r="H4012">
        <f>_xlfn.XLOOKUP(Table1[[#This Row],[Product_ID]],[1]!Table1[Product_ID],[1]!Table1[Cost])</f>
        <v>945.5</v>
      </c>
      <c r="I4012">
        <v>4</v>
      </c>
      <c r="J4012">
        <v>15</v>
      </c>
      <c r="K4012">
        <f>Table1[[#This Row],[Quantity]]*Table1[[#This Row],[Unit_Price]]</f>
        <v>7564</v>
      </c>
      <c r="L4012">
        <f>Table1[[#This Row],[Quantity]]*Table1[[#This Row],[Cost]]</f>
        <v>3782</v>
      </c>
      <c r="M4012">
        <f>Table1[[#This Row],[Sales]]-Table1[[#This Row],[Total_Cost]]</f>
        <v>3782</v>
      </c>
      <c r="N4012" s="1">
        <f>Table1[[#This Row],[Profit]]/Table1[[#This Row],[Sales]]</f>
        <v>0.5</v>
      </c>
      <c r="O4012" t="str">
        <f>TEXT(Table1[[#This Row],[Order_Date]],"mmmm")</f>
        <v>May</v>
      </c>
      <c r="P4012">
        <f>YEAR(Table1[[#This Row],[Order_Date]])</f>
        <v>2025</v>
      </c>
      <c r="Q4012" t="str">
        <f>"Q"&amp;ROUNDUP(MONTH(Table1[[#This Row],[Order_Date]])/3,0)</f>
        <v>Q2</v>
      </c>
    </row>
    <row r="4013" spans="1:17" x14ac:dyDescent="0.25">
      <c r="A4013" t="s">
        <v>5829</v>
      </c>
      <c r="B4013" t="s">
        <v>755</v>
      </c>
      <c r="C4013" t="s">
        <v>2265</v>
      </c>
      <c r="D4013" t="s">
        <v>179</v>
      </c>
      <c r="E4013" t="str">
        <f>_xlfn.XLOOKUP(Table1[[#This Row],[Product_ID]],[1]!Table1[Product_ID],[1]!Table1[Product_Name])</f>
        <v>Beauty Product 58</v>
      </c>
      <c r="F4013" t="str">
        <f>_xlfn.XLOOKUP(Table1[[#This Row],[Product_ID]],[1]!Table1[Product_ID],[1]!Table1[Category])</f>
        <v>Beauty</v>
      </c>
      <c r="G4013">
        <f>_xlfn.XLOOKUP(Table1[[#This Row],[Product_ID]],[1]!Table1[Product_ID],[1]!Table1[Unit_Price])</f>
        <v>3598</v>
      </c>
      <c r="H4013">
        <f>_xlfn.XLOOKUP(Table1[[#This Row],[Product_ID]],[1]!Table1[Product_ID],[1]!Table1[Cost])</f>
        <v>2158.8000000000002</v>
      </c>
      <c r="I4013">
        <v>2</v>
      </c>
      <c r="J4013">
        <v>0</v>
      </c>
      <c r="K4013">
        <f>Table1[[#This Row],[Quantity]]*Table1[[#This Row],[Unit_Price]]</f>
        <v>7196</v>
      </c>
      <c r="L4013">
        <f>Table1[[#This Row],[Quantity]]*Table1[[#This Row],[Cost]]</f>
        <v>4317.6000000000004</v>
      </c>
      <c r="M4013">
        <f>Table1[[#This Row],[Sales]]-Table1[[#This Row],[Total_Cost]]</f>
        <v>2878.3999999999996</v>
      </c>
      <c r="N4013" s="1">
        <f>Table1[[#This Row],[Profit]]/Table1[[#This Row],[Sales]]</f>
        <v>0.39999999999999997</v>
      </c>
      <c r="O4013" t="str">
        <f>TEXT(Table1[[#This Row],[Order_Date]],"mmmm")</f>
        <v>October</v>
      </c>
      <c r="P4013">
        <f>YEAR(Table1[[#This Row],[Order_Date]])</f>
        <v>2025</v>
      </c>
      <c r="Q4013" t="str">
        <f>"Q"&amp;ROUNDUP(MONTH(Table1[[#This Row],[Order_Date]])/3,0)</f>
        <v>Q4</v>
      </c>
    </row>
    <row r="4014" spans="1:17" x14ac:dyDescent="0.25">
      <c r="A4014" t="s">
        <v>5830</v>
      </c>
      <c r="B4014" t="s">
        <v>791</v>
      </c>
      <c r="C4014" t="s">
        <v>263</v>
      </c>
      <c r="D4014" t="s">
        <v>104</v>
      </c>
      <c r="E4014" t="str">
        <f>_xlfn.XLOOKUP(Table1[[#This Row],[Product_ID]],[1]!Table1[Product_ID],[1]!Table1[Product_Name])</f>
        <v>Electronics Product 72</v>
      </c>
      <c r="F4014" t="str">
        <f>_xlfn.XLOOKUP(Table1[[#This Row],[Product_ID]],[1]!Table1[Product_ID],[1]!Table1[Category])</f>
        <v>Electronics</v>
      </c>
      <c r="G4014">
        <f>_xlfn.XLOOKUP(Table1[[#This Row],[Product_ID]],[1]!Table1[Product_ID],[1]!Table1[Unit_Price])</f>
        <v>27555</v>
      </c>
      <c r="H4014">
        <f>_xlfn.XLOOKUP(Table1[[#This Row],[Product_ID]],[1]!Table1[Product_ID],[1]!Table1[Cost])</f>
        <v>19288.5</v>
      </c>
      <c r="I4014">
        <v>3</v>
      </c>
      <c r="J4014">
        <v>0</v>
      </c>
      <c r="K4014">
        <f>Table1[[#This Row],[Quantity]]*Table1[[#This Row],[Unit_Price]]</f>
        <v>82665</v>
      </c>
      <c r="L4014">
        <f>Table1[[#This Row],[Quantity]]*Table1[[#This Row],[Cost]]</f>
        <v>57865.5</v>
      </c>
      <c r="M4014">
        <f>Table1[[#This Row],[Sales]]-Table1[[#This Row],[Total_Cost]]</f>
        <v>24799.5</v>
      </c>
      <c r="N4014" s="1">
        <f>Table1[[#This Row],[Profit]]/Table1[[#This Row],[Sales]]</f>
        <v>0.3</v>
      </c>
      <c r="O4014" t="str">
        <f>TEXT(Table1[[#This Row],[Order_Date]],"mmmm")</f>
        <v>February</v>
      </c>
      <c r="P4014">
        <f>YEAR(Table1[[#This Row],[Order_Date]])</f>
        <v>2025</v>
      </c>
      <c r="Q4014" t="str">
        <f>"Q"&amp;ROUNDUP(MONTH(Table1[[#This Row],[Order_Date]])/3,0)</f>
        <v>Q1</v>
      </c>
    </row>
    <row r="4015" spans="1:17" x14ac:dyDescent="0.25">
      <c r="A4015" t="s">
        <v>5831</v>
      </c>
      <c r="B4015" t="s">
        <v>201</v>
      </c>
      <c r="C4015" t="s">
        <v>80</v>
      </c>
      <c r="D4015" t="s">
        <v>29</v>
      </c>
      <c r="E4015" t="str">
        <f>_xlfn.XLOOKUP(Table1[[#This Row],[Product_ID]],[1]!Table1[Product_ID],[1]!Table1[Product_Name])</f>
        <v>Beauty Product 18</v>
      </c>
      <c r="F4015" t="str">
        <f>_xlfn.XLOOKUP(Table1[[#This Row],[Product_ID]],[1]!Table1[Product_ID],[1]!Table1[Category])</f>
        <v>Beauty</v>
      </c>
      <c r="G4015">
        <f>_xlfn.XLOOKUP(Table1[[#This Row],[Product_ID]],[1]!Table1[Product_ID],[1]!Table1[Unit_Price])</f>
        <v>3985</v>
      </c>
      <c r="H4015">
        <f>_xlfn.XLOOKUP(Table1[[#This Row],[Product_ID]],[1]!Table1[Product_ID],[1]!Table1[Cost])</f>
        <v>2789.5</v>
      </c>
      <c r="I4015">
        <v>3</v>
      </c>
      <c r="J4015">
        <v>10</v>
      </c>
      <c r="K4015">
        <f>Table1[[#This Row],[Quantity]]*Table1[[#This Row],[Unit_Price]]</f>
        <v>11955</v>
      </c>
      <c r="L4015">
        <f>Table1[[#This Row],[Quantity]]*Table1[[#This Row],[Cost]]</f>
        <v>8368.5</v>
      </c>
      <c r="M4015">
        <f>Table1[[#This Row],[Sales]]-Table1[[#This Row],[Total_Cost]]</f>
        <v>3586.5</v>
      </c>
      <c r="N4015" s="1">
        <f>Table1[[#This Row],[Profit]]/Table1[[#This Row],[Sales]]</f>
        <v>0.3</v>
      </c>
      <c r="O4015" t="str">
        <f>TEXT(Table1[[#This Row],[Order_Date]],"mmmm")</f>
        <v>April</v>
      </c>
      <c r="P4015">
        <f>YEAR(Table1[[#This Row],[Order_Date]])</f>
        <v>2024</v>
      </c>
      <c r="Q4015" t="str">
        <f>"Q"&amp;ROUNDUP(MONTH(Table1[[#This Row],[Order_Date]])/3,0)</f>
        <v>Q2</v>
      </c>
    </row>
    <row r="4016" spans="1:17" x14ac:dyDescent="0.25">
      <c r="A4016" t="s">
        <v>5832</v>
      </c>
      <c r="B4016" t="s">
        <v>1995</v>
      </c>
      <c r="C4016" t="s">
        <v>538</v>
      </c>
      <c r="D4016" t="s">
        <v>842</v>
      </c>
      <c r="E4016" t="str">
        <f>_xlfn.XLOOKUP(Table1[[#This Row],[Product_ID]],[1]!Table1[Product_ID],[1]!Table1[Product_Name])</f>
        <v>Sports Product 35</v>
      </c>
      <c r="F4016" t="str">
        <f>_xlfn.XLOOKUP(Table1[[#This Row],[Product_ID]],[1]!Table1[Product_ID],[1]!Table1[Category])</f>
        <v>Sports</v>
      </c>
      <c r="G4016">
        <f>_xlfn.XLOOKUP(Table1[[#This Row],[Product_ID]],[1]!Table1[Product_ID],[1]!Table1[Unit_Price])</f>
        <v>3185</v>
      </c>
      <c r="H4016">
        <f>_xlfn.XLOOKUP(Table1[[#This Row],[Product_ID]],[1]!Table1[Product_ID],[1]!Table1[Cost])</f>
        <v>1592.5</v>
      </c>
      <c r="I4016">
        <v>4</v>
      </c>
      <c r="J4016">
        <v>5</v>
      </c>
      <c r="K4016">
        <f>Table1[[#This Row],[Quantity]]*Table1[[#This Row],[Unit_Price]]</f>
        <v>12740</v>
      </c>
      <c r="L4016">
        <f>Table1[[#This Row],[Quantity]]*Table1[[#This Row],[Cost]]</f>
        <v>6370</v>
      </c>
      <c r="M4016">
        <f>Table1[[#This Row],[Sales]]-Table1[[#This Row],[Total_Cost]]</f>
        <v>6370</v>
      </c>
      <c r="N4016" s="1">
        <f>Table1[[#This Row],[Profit]]/Table1[[#This Row],[Sales]]</f>
        <v>0.5</v>
      </c>
      <c r="O4016" t="str">
        <f>TEXT(Table1[[#This Row],[Order_Date]],"mmmm")</f>
        <v>July</v>
      </c>
      <c r="P4016">
        <f>YEAR(Table1[[#This Row],[Order_Date]])</f>
        <v>2024</v>
      </c>
      <c r="Q4016" t="str">
        <f>"Q"&amp;ROUNDUP(MONTH(Table1[[#This Row],[Order_Date]])/3,0)</f>
        <v>Q3</v>
      </c>
    </row>
    <row r="4017" spans="1:17" x14ac:dyDescent="0.25">
      <c r="A4017" t="s">
        <v>5833</v>
      </c>
      <c r="B4017" t="s">
        <v>1157</v>
      </c>
      <c r="C4017" t="s">
        <v>3669</v>
      </c>
      <c r="D4017" t="s">
        <v>313</v>
      </c>
      <c r="E4017" t="str">
        <f>_xlfn.XLOOKUP(Table1[[#This Row],[Product_ID]],[1]!Table1[Product_ID],[1]!Table1[Product_Name])</f>
        <v>Sports Product 44</v>
      </c>
      <c r="F4017" t="str">
        <f>_xlfn.XLOOKUP(Table1[[#This Row],[Product_ID]],[1]!Table1[Product_ID],[1]!Table1[Category])</f>
        <v>Sports</v>
      </c>
      <c r="G4017">
        <f>_xlfn.XLOOKUP(Table1[[#This Row],[Product_ID]],[1]!Table1[Product_ID],[1]!Table1[Unit_Price])</f>
        <v>5008</v>
      </c>
      <c r="H4017">
        <f>_xlfn.XLOOKUP(Table1[[#This Row],[Product_ID]],[1]!Table1[Product_ID],[1]!Table1[Cost])</f>
        <v>3505.6</v>
      </c>
      <c r="I4017">
        <v>4</v>
      </c>
      <c r="J4017">
        <v>20</v>
      </c>
      <c r="K4017">
        <f>Table1[[#This Row],[Quantity]]*Table1[[#This Row],[Unit_Price]]</f>
        <v>20032</v>
      </c>
      <c r="L4017">
        <f>Table1[[#This Row],[Quantity]]*Table1[[#This Row],[Cost]]</f>
        <v>14022.4</v>
      </c>
      <c r="M4017">
        <f>Table1[[#This Row],[Sales]]-Table1[[#This Row],[Total_Cost]]</f>
        <v>6009.6</v>
      </c>
      <c r="N4017" s="1">
        <f>Table1[[#This Row],[Profit]]/Table1[[#This Row],[Sales]]</f>
        <v>0.30000000000000004</v>
      </c>
      <c r="O4017" t="str">
        <f>TEXT(Table1[[#This Row],[Order_Date]],"mmmm")</f>
        <v>June</v>
      </c>
      <c r="P4017">
        <f>YEAR(Table1[[#This Row],[Order_Date]])</f>
        <v>2025</v>
      </c>
      <c r="Q4017" t="str">
        <f>"Q"&amp;ROUNDUP(MONTH(Table1[[#This Row],[Order_Date]])/3,0)</f>
        <v>Q2</v>
      </c>
    </row>
    <row r="4018" spans="1:17" x14ac:dyDescent="0.25">
      <c r="A4018" t="s">
        <v>5834</v>
      </c>
      <c r="B4018" t="s">
        <v>820</v>
      </c>
      <c r="C4018" t="s">
        <v>275</v>
      </c>
      <c r="D4018" t="s">
        <v>119</v>
      </c>
      <c r="E4018" t="str">
        <f>_xlfn.XLOOKUP(Table1[[#This Row],[Product_ID]],[1]!Table1[Product_ID],[1]!Table1[Product_Name])</f>
        <v>Electronics Product 56</v>
      </c>
      <c r="F4018" t="str">
        <f>_xlfn.XLOOKUP(Table1[[#This Row],[Product_ID]],[1]!Table1[Product_ID],[1]!Table1[Category])</f>
        <v>Electronics</v>
      </c>
      <c r="G4018">
        <f>_xlfn.XLOOKUP(Table1[[#This Row],[Product_ID]],[1]!Table1[Product_ID],[1]!Table1[Unit_Price])</f>
        <v>18900</v>
      </c>
      <c r="H4018">
        <f>_xlfn.XLOOKUP(Table1[[#This Row],[Product_ID]],[1]!Table1[Product_ID],[1]!Table1[Cost])</f>
        <v>9450</v>
      </c>
      <c r="I4018">
        <v>3</v>
      </c>
      <c r="J4018">
        <v>20</v>
      </c>
      <c r="K4018">
        <f>Table1[[#This Row],[Quantity]]*Table1[[#This Row],[Unit_Price]]</f>
        <v>56700</v>
      </c>
      <c r="L4018">
        <f>Table1[[#This Row],[Quantity]]*Table1[[#This Row],[Cost]]</f>
        <v>28350</v>
      </c>
      <c r="M4018">
        <f>Table1[[#This Row],[Sales]]-Table1[[#This Row],[Total_Cost]]</f>
        <v>28350</v>
      </c>
      <c r="N4018" s="1">
        <f>Table1[[#This Row],[Profit]]/Table1[[#This Row],[Sales]]</f>
        <v>0.5</v>
      </c>
      <c r="O4018" t="str">
        <f>TEXT(Table1[[#This Row],[Order_Date]],"mmmm")</f>
        <v>October</v>
      </c>
      <c r="P4018">
        <f>YEAR(Table1[[#This Row],[Order_Date]])</f>
        <v>2025</v>
      </c>
      <c r="Q4018" t="str">
        <f>"Q"&amp;ROUNDUP(MONTH(Table1[[#This Row],[Order_Date]])/3,0)</f>
        <v>Q4</v>
      </c>
    </row>
    <row r="4019" spans="1:17" x14ac:dyDescent="0.25">
      <c r="A4019" t="s">
        <v>5835</v>
      </c>
      <c r="B4019" t="s">
        <v>1640</v>
      </c>
      <c r="C4019" t="s">
        <v>280</v>
      </c>
      <c r="D4019" t="s">
        <v>373</v>
      </c>
      <c r="E4019" t="str">
        <f>_xlfn.XLOOKUP(Table1[[#This Row],[Product_ID]],[1]!Table1[Product_ID],[1]!Table1[Product_Name])</f>
        <v>Sports Product 26</v>
      </c>
      <c r="F4019" t="str">
        <f>_xlfn.XLOOKUP(Table1[[#This Row],[Product_ID]],[1]!Table1[Product_ID],[1]!Table1[Category])</f>
        <v>Sports</v>
      </c>
      <c r="G4019">
        <f>_xlfn.XLOOKUP(Table1[[#This Row],[Product_ID]],[1]!Table1[Product_ID],[1]!Table1[Unit_Price])</f>
        <v>4882</v>
      </c>
      <c r="H4019">
        <f>_xlfn.XLOOKUP(Table1[[#This Row],[Product_ID]],[1]!Table1[Product_ID],[1]!Table1[Cost])</f>
        <v>2929.2</v>
      </c>
      <c r="I4019">
        <v>1</v>
      </c>
      <c r="J4019">
        <v>10</v>
      </c>
      <c r="K4019">
        <f>Table1[[#This Row],[Quantity]]*Table1[[#This Row],[Unit_Price]]</f>
        <v>4882</v>
      </c>
      <c r="L4019">
        <f>Table1[[#This Row],[Quantity]]*Table1[[#This Row],[Cost]]</f>
        <v>2929.2</v>
      </c>
      <c r="M4019">
        <f>Table1[[#This Row],[Sales]]-Table1[[#This Row],[Total_Cost]]</f>
        <v>1952.8000000000002</v>
      </c>
      <c r="N4019" s="1">
        <f>Table1[[#This Row],[Profit]]/Table1[[#This Row],[Sales]]</f>
        <v>0.4</v>
      </c>
      <c r="O4019" t="str">
        <f>TEXT(Table1[[#This Row],[Order_Date]],"mmmm")</f>
        <v>February</v>
      </c>
      <c r="P4019">
        <f>YEAR(Table1[[#This Row],[Order_Date]])</f>
        <v>2024</v>
      </c>
      <c r="Q4019" t="str">
        <f>"Q"&amp;ROUNDUP(MONTH(Table1[[#This Row],[Order_Date]])/3,0)</f>
        <v>Q1</v>
      </c>
    </row>
    <row r="4020" spans="1:17" x14ac:dyDescent="0.25">
      <c r="A4020" t="s">
        <v>5836</v>
      </c>
      <c r="B4020" t="s">
        <v>1759</v>
      </c>
      <c r="C4020" t="s">
        <v>3853</v>
      </c>
      <c r="D4020" t="s">
        <v>898</v>
      </c>
      <c r="E4020" t="str">
        <f>_xlfn.XLOOKUP(Table1[[#This Row],[Product_ID]],[1]!Table1[Product_ID],[1]!Table1[Product_Name])</f>
        <v>Sports Product 29</v>
      </c>
      <c r="F4020" t="str">
        <f>_xlfn.XLOOKUP(Table1[[#This Row],[Product_ID]],[1]!Table1[Product_ID],[1]!Table1[Category])</f>
        <v>Sports</v>
      </c>
      <c r="G4020">
        <f>_xlfn.XLOOKUP(Table1[[#This Row],[Product_ID]],[1]!Table1[Product_ID],[1]!Table1[Unit_Price])</f>
        <v>2105</v>
      </c>
      <c r="H4020">
        <f>_xlfn.XLOOKUP(Table1[[#This Row],[Product_ID]],[1]!Table1[Product_ID],[1]!Table1[Cost])</f>
        <v>1263</v>
      </c>
      <c r="I4020">
        <v>5</v>
      </c>
      <c r="J4020">
        <v>20</v>
      </c>
      <c r="K4020">
        <f>Table1[[#This Row],[Quantity]]*Table1[[#This Row],[Unit_Price]]</f>
        <v>10525</v>
      </c>
      <c r="L4020">
        <f>Table1[[#This Row],[Quantity]]*Table1[[#This Row],[Cost]]</f>
        <v>6315</v>
      </c>
      <c r="M4020">
        <f>Table1[[#This Row],[Sales]]-Table1[[#This Row],[Total_Cost]]</f>
        <v>4210</v>
      </c>
      <c r="N4020" s="1">
        <f>Table1[[#This Row],[Profit]]/Table1[[#This Row],[Sales]]</f>
        <v>0.4</v>
      </c>
      <c r="O4020" t="str">
        <f>TEXT(Table1[[#This Row],[Order_Date]],"mmmm")</f>
        <v>June</v>
      </c>
      <c r="P4020">
        <f>YEAR(Table1[[#This Row],[Order_Date]])</f>
        <v>2025</v>
      </c>
      <c r="Q4020" t="str">
        <f>"Q"&amp;ROUNDUP(MONTH(Table1[[#This Row],[Order_Date]])/3,0)</f>
        <v>Q2</v>
      </c>
    </row>
    <row r="4021" spans="1:17" x14ac:dyDescent="0.25">
      <c r="A4021" t="s">
        <v>5837</v>
      </c>
      <c r="B4021" t="s">
        <v>364</v>
      </c>
      <c r="C4021" t="s">
        <v>2979</v>
      </c>
      <c r="D4021" t="s">
        <v>179</v>
      </c>
      <c r="E4021" t="str">
        <f>_xlfn.XLOOKUP(Table1[[#This Row],[Product_ID]],[1]!Table1[Product_ID],[1]!Table1[Product_Name])</f>
        <v>Beauty Product 58</v>
      </c>
      <c r="F4021" t="str">
        <f>_xlfn.XLOOKUP(Table1[[#This Row],[Product_ID]],[1]!Table1[Product_ID],[1]!Table1[Category])</f>
        <v>Beauty</v>
      </c>
      <c r="G4021">
        <f>_xlfn.XLOOKUP(Table1[[#This Row],[Product_ID]],[1]!Table1[Product_ID],[1]!Table1[Unit_Price])</f>
        <v>3598</v>
      </c>
      <c r="H4021">
        <f>_xlfn.XLOOKUP(Table1[[#This Row],[Product_ID]],[1]!Table1[Product_ID],[1]!Table1[Cost])</f>
        <v>2158.8000000000002</v>
      </c>
      <c r="I4021">
        <v>2</v>
      </c>
      <c r="J4021">
        <v>10</v>
      </c>
      <c r="K4021">
        <f>Table1[[#This Row],[Quantity]]*Table1[[#This Row],[Unit_Price]]</f>
        <v>7196</v>
      </c>
      <c r="L4021">
        <f>Table1[[#This Row],[Quantity]]*Table1[[#This Row],[Cost]]</f>
        <v>4317.6000000000004</v>
      </c>
      <c r="M4021">
        <f>Table1[[#This Row],[Sales]]-Table1[[#This Row],[Total_Cost]]</f>
        <v>2878.3999999999996</v>
      </c>
      <c r="N4021" s="1">
        <f>Table1[[#This Row],[Profit]]/Table1[[#This Row],[Sales]]</f>
        <v>0.39999999999999997</v>
      </c>
      <c r="O4021" t="str">
        <f>TEXT(Table1[[#This Row],[Order_Date]],"mmmm")</f>
        <v>July</v>
      </c>
      <c r="P4021">
        <f>YEAR(Table1[[#This Row],[Order_Date]])</f>
        <v>2025</v>
      </c>
      <c r="Q4021" t="str">
        <f>"Q"&amp;ROUNDUP(MONTH(Table1[[#This Row],[Order_Date]])/3,0)</f>
        <v>Q3</v>
      </c>
    </row>
    <row r="4022" spans="1:17" x14ac:dyDescent="0.25">
      <c r="A4022" t="s">
        <v>5838</v>
      </c>
      <c r="B4022" t="s">
        <v>3846</v>
      </c>
      <c r="C4022" t="s">
        <v>2565</v>
      </c>
      <c r="D4022" t="s">
        <v>454</v>
      </c>
      <c r="E4022" t="str">
        <f>_xlfn.XLOOKUP(Table1[[#This Row],[Product_ID]],[1]!Table1[Product_ID],[1]!Table1[Product_Name])</f>
        <v>Home &amp; Kitchen Product 94</v>
      </c>
      <c r="F4022" t="str">
        <f>_xlfn.XLOOKUP(Table1[[#This Row],[Product_ID]],[1]!Table1[Product_ID],[1]!Table1[Category])</f>
        <v>Home &amp; Kitchen</v>
      </c>
      <c r="G4022">
        <f>_xlfn.XLOOKUP(Table1[[#This Row],[Product_ID]],[1]!Table1[Product_ID],[1]!Table1[Unit_Price])</f>
        <v>13434</v>
      </c>
      <c r="H4022">
        <f>_xlfn.XLOOKUP(Table1[[#This Row],[Product_ID]],[1]!Table1[Product_ID],[1]!Table1[Cost])</f>
        <v>9403.7999999999993</v>
      </c>
      <c r="I4022">
        <v>4</v>
      </c>
      <c r="J4022">
        <v>5</v>
      </c>
      <c r="K4022">
        <f>Table1[[#This Row],[Quantity]]*Table1[[#This Row],[Unit_Price]]</f>
        <v>53736</v>
      </c>
      <c r="L4022">
        <f>Table1[[#This Row],[Quantity]]*Table1[[#This Row],[Cost]]</f>
        <v>37615.199999999997</v>
      </c>
      <c r="M4022">
        <f>Table1[[#This Row],[Sales]]-Table1[[#This Row],[Total_Cost]]</f>
        <v>16120.800000000003</v>
      </c>
      <c r="N4022" s="1">
        <f>Table1[[#This Row],[Profit]]/Table1[[#This Row],[Sales]]</f>
        <v>0.30000000000000004</v>
      </c>
      <c r="O4022" t="str">
        <f>TEXT(Table1[[#This Row],[Order_Date]],"mmmm")</f>
        <v>September</v>
      </c>
      <c r="P4022">
        <f>YEAR(Table1[[#This Row],[Order_Date]])</f>
        <v>2025</v>
      </c>
      <c r="Q4022" t="str">
        <f>"Q"&amp;ROUNDUP(MONTH(Table1[[#This Row],[Order_Date]])/3,0)</f>
        <v>Q3</v>
      </c>
    </row>
    <row r="4023" spans="1:17" x14ac:dyDescent="0.25">
      <c r="A4023" t="s">
        <v>5839</v>
      </c>
      <c r="B4023" t="s">
        <v>556</v>
      </c>
      <c r="C4023" t="s">
        <v>3880</v>
      </c>
      <c r="D4023" t="s">
        <v>17</v>
      </c>
      <c r="E4023" t="str">
        <f>_xlfn.XLOOKUP(Table1[[#This Row],[Product_ID]],[1]!Table1[Product_ID],[1]!Table1[Product_Name])</f>
        <v>Clothing Product 38</v>
      </c>
      <c r="F4023" t="str">
        <f>_xlfn.XLOOKUP(Table1[[#This Row],[Product_ID]],[1]!Table1[Product_ID],[1]!Table1[Category])</f>
        <v>Clothing</v>
      </c>
      <c r="G4023">
        <f>_xlfn.XLOOKUP(Table1[[#This Row],[Product_ID]],[1]!Table1[Product_ID],[1]!Table1[Unit_Price])</f>
        <v>413</v>
      </c>
      <c r="H4023">
        <f>_xlfn.XLOOKUP(Table1[[#This Row],[Product_ID]],[1]!Table1[Product_ID],[1]!Table1[Cost])</f>
        <v>247.8</v>
      </c>
      <c r="I4023">
        <v>5</v>
      </c>
      <c r="J4023">
        <v>5</v>
      </c>
      <c r="K4023">
        <f>Table1[[#This Row],[Quantity]]*Table1[[#This Row],[Unit_Price]]</f>
        <v>2065</v>
      </c>
      <c r="L4023">
        <f>Table1[[#This Row],[Quantity]]*Table1[[#This Row],[Cost]]</f>
        <v>1239</v>
      </c>
      <c r="M4023">
        <f>Table1[[#This Row],[Sales]]-Table1[[#This Row],[Total_Cost]]</f>
        <v>826</v>
      </c>
      <c r="N4023" s="1">
        <f>Table1[[#This Row],[Profit]]/Table1[[#This Row],[Sales]]</f>
        <v>0.4</v>
      </c>
      <c r="O4023" t="str">
        <f>TEXT(Table1[[#This Row],[Order_Date]],"mmmm")</f>
        <v>January</v>
      </c>
      <c r="P4023">
        <f>YEAR(Table1[[#This Row],[Order_Date]])</f>
        <v>2024</v>
      </c>
      <c r="Q4023" t="str">
        <f>"Q"&amp;ROUNDUP(MONTH(Table1[[#This Row],[Order_Date]])/3,0)</f>
        <v>Q1</v>
      </c>
    </row>
    <row r="4024" spans="1:17" x14ac:dyDescent="0.25">
      <c r="A4024" t="s">
        <v>5840</v>
      </c>
      <c r="B4024" t="s">
        <v>1308</v>
      </c>
      <c r="C4024" t="s">
        <v>1549</v>
      </c>
      <c r="D4024" t="s">
        <v>223</v>
      </c>
      <c r="E4024" t="str">
        <f>_xlfn.XLOOKUP(Table1[[#This Row],[Product_ID]],[1]!Table1[Product_ID],[1]!Table1[Product_Name])</f>
        <v>Clothing Product 48</v>
      </c>
      <c r="F4024" t="str">
        <f>_xlfn.XLOOKUP(Table1[[#This Row],[Product_ID]],[1]!Table1[Product_ID],[1]!Table1[Category])</f>
        <v>Clothing</v>
      </c>
      <c r="G4024">
        <f>_xlfn.XLOOKUP(Table1[[#This Row],[Product_ID]],[1]!Table1[Product_ID],[1]!Table1[Unit_Price])</f>
        <v>2190</v>
      </c>
      <c r="H4024">
        <f>_xlfn.XLOOKUP(Table1[[#This Row],[Product_ID]],[1]!Table1[Product_ID],[1]!Table1[Cost])</f>
        <v>1095</v>
      </c>
      <c r="I4024">
        <v>5</v>
      </c>
      <c r="J4024">
        <v>0</v>
      </c>
      <c r="K4024">
        <f>Table1[[#This Row],[Quantity]]*Table1[[#This Row],[Unit_Price]]</f>
        <v>10950</v>
      </c>
      <c r="L4024">
        <f>Table1[[#This Row],[Quantity]]*Table1[[#This Row],[Cost]]</f>
        <v>5475</v>
      </c>
      <c r="M4024">
        <f>Table1[[#This Row],[Sales]]-Table1[[#This Row],[Total_Cost]]</f>
        <v>5475</v>
      </c>
      <c r="N4024" s="1">
        <f>Table1[[#This Row],[Profit]]/Table1[[#This Row],[Sales]]</f>
        <v>0.5</v>
      </c>
      <c r="O4024" t="str">
        <f>TEXT(Table1[[#This Row],[Order_Date]],"mmmm")</f>
        <v>January</v>
      </c>
      <c r="P4024">
        <f>YEAR(Table1[[#This Row],[Order_Date]])</f>
        <v>2024</v>
      </c>
      <c r="Q4024" t="str">
        <f>"Q"&amp;ROUNDUP(MONTH(Table1[[#This Row],[Order_Date]])/3,0)</f>
        <v>Q1</v>
      </c>
    </row>
    <row r="4025" spans="1:17" x14ac:dyDescent="0.25">
      <c r="A4025" t="s">
        <v>5841</v>
      </c>
      <c r="B4025" t="s">
        <v>2281</v>
      </c>
      <c r="C4025" t="s">
        <v>1018</v>
      </c>
      <c r="D4025" t="s">
        <v>100</v>
      </c>
      <c r="E4025" t="str">
        <f>_xlfn.XLOOKUP(Table1[[#This Row],[Product_ID]],[1]!Table1[Product_ID],[1]!Table1[Product_Name])</f>
        <v>Electronics Product 74</v>
      </c>
      <c r="F4025" t="str">
        <f>_xlfn.XLOOKUP(Table1[[#This Row],[Product_ID]],[1]!Table1[Product_ID],[1]!Table1[Category])</f>
        <v>Electronics</v>
      </c>
      <c r="G4025">
        <f>_xlfn.XLOOKUP(Table1[[#This Row],[Product_ID]],[1]!Table1[Product_ID],[1]!Table1[Unit_Price])</f>
        <v>20835</v>
      </c>
      <c r="H4025">
        <f>_xlfn.XLOOKUP(Table1[[#This Row],[Product_ID]],[1]!Table1[Product_ID],[1]!Table1[Cost])</f>
        <v>12501</v>
      </c>
      <c r="I4025">
        <v>4</v>
      </c>
      <c r="J4025">
        <v>5</v>
      </c>
      <c r="K4025">
        <f>Table1[[#This Row],[Quantity]]*Table1[[#This Row],[Unit_Price]]</f>
        <v>83340</v>
      </c>
      <c r="L4025">
        <f>Table1[[#This Row],[Quantity]]*Table1[[#This Row],[Cost]]</f>
        <v>50004</v>
      </c>
      <c r="M4025">
        <f>Table1[[#This Row],[Sales]]-Table1[[#This Row],[Total_Cost]]</f>
        <v>33336</v>
      </c>
      <c r="N4025" s="1">
        <f>Table1[[#This Row],[Profit]]/Table1[[#This Row],[Sales]]</f>
        <v>0.4</v>
      </c>
      <c r="O4025" t="str">
        <f>TEXT(Table1[[#This Row],[Order_Date]],"mmmm")</f>
        <v>December</v>
      </c>
      <c r="P4025">
        <f>YEAR(Table1[[#This Row],[Order_Date]])</f>
        <v>2025</v>
      </c>
      <c r="Q4025" t="str">
        <f>"Q"&amp;ROUNDUP(MONTH(Table1[[#This Row],[Order_Date]])/3,0)</f>
        <v>Q4</v>
      </c>
    </row>
    <row r="4026" spans="1:17" x14ac:dyDescent="0.25">
      <c r="A4026" t="s">
        <v>5842</v>
      </c>
      <c r="B4026" t="s">
        <v>3846</v>
      </c>
      <c r="C4026" t="s">
        <v>4950</v>
      </c>
      <c r="D4026" t="s">
        <v>426</v>
      </c>
      <c r="E4026" t="str">
        <f>_xlfn.XLOOKUP(Table1[[#This Row],[Product_ID]],[1]!Table1[Product_ID],[1]!Table1[Product_Name])</f>
        <v>Clothing Product 95</v>
      </c>
      <c r="F4026" t="str">
        <f>_xlfn.XLOOKUP(Table1[[#This Row],[Product_ID]],[1]!Table1[Product_ID],[1]!Table1[Category])</f>
        <v>Clothing</v>
      </c>
      <c r="G4026">
        <f>_xlfn.XLOOKUP(Table1[[#This Row],[Product_ID]],[1]!Table1[Product_ID],[1]!Table1[Unit_Price])</f>
        <v>4520</v>
      </c>
      <c r="H4026">
        <f>_xlfn.XLOOKUP(Table1[[#This Row],[Product_ID]],[1]!Table1[Product_ID],[1]!Table1[Cost])</f>
        <v>3164</v>
      </c>
      <c r="I4026">
        <v>1</v>
      </c>
      <c r="J4026">
        <v>5</v>
      </c>
      <c r="K4026">
        <f>Table1[[#This Row],[Quantity]]*Table1[[#This Row],[Unit_Price]]</f>
        <v>4520</v>
      </c>
      <c r="L4026">
        <f>Table1[[#This Row],[Quantity]]*Table1[[#This Row],[Cost]]</f>
        <v>3164</v>
      </c>
      <c r="M4026">
        <f>Table1[[#This Row],[Sales]]-Table1[[#This Row],[Total_Cost]]</f>
        <v>1356</v>
      </c>
      <c r="N4026" s="1">
        <f>Table1[[#This Row],[Profit]]/Table1[[#This Row],[Sales]]</f>
        <v>0.3</v>
      </c>
      <c r="O4026" t="str">
        <f>TEXT(Table1[[#This Row],[Order_Date]],"mmmm")</f>
        <v>September</v>
      </c>
      <c r="P4026">
        <f>YEAR(Table1[[#This Row],[Order_Date]])</f>
        <v>2025</v>
      </c>
      <c r="Q4026" t="str">
        <f>"Q"&amp;ROUNDUP(MONTH(Table1[[#This Row],[Order_Date]])/3,0)</f>
        <v>Q3</v>
      </c>
    </row>
    <row r="4027" spans="1:17" x14ac:dyDescent="0.25">
      <c r="A4027" t="s">
        <v>5843</v>
      </c>
      <c r="B4027" t="s">
        <v>1185</v>
      </c>
      <c r="C4027" t="s">
        <v>601</v>
      </c>
      <c r="D4027" t="s">
        <v>313</v>
      </c>
      <c r="E4027" t="str">
        <f>_xlfn.XLOOKUP(Table1[[#This Row],[Product_ID]],[1]!Table1[Product_ID],[1]!Table1[Product_Name])</f>
        <v>Sports Product 44</v>
      </c>
      <c r="F4027" t="str">
        <f>_xlfn.XLOOKUP(Table1[[#This Row],[Product_ID]],[1]!Table1[Product_ID],[1]!Table1[Category])</f>
        <v>Sports</v>
      </c>
      <c r="G4027">
        <f>_xlfn.XLOOKUP(Table1[[#This Row],[Product_ID]],[1]!Table1[Product_ID],[1]!Table1[Unit_Price])</f>
        <v>5008</v>
      </c>
      <c r="H4027">
        <f>_xlfn.XLOOKUP(Table1[[#This Row],[Product_ID]],[1]!Table1[Product_ID],[1]!Table1[Cost])</f>
        <v>3505.6</v>
      </c>
      <c r="I4027">
        <v>2</v>
      </c>
      <c r="J4027">
        <v>5</v>
      </c>
      <c r="K4027">
        <f>Table1[[#This Row],[Quantity]]*Table1[[#This Row],[Unit_Price]]</f>
        <v>10016</v>
      </c>
      <c r="L4027">
        <f>Table1[[#This Row],[Quantity]]*Table1[[#This Row],[Cost]]</f>
        <v>7011.2</v>
      </c>
      <c r="M4027">
        <f>Table1[[#This Row],[Sales]]-Table1[[#This Row],[Total_Cost]]</f>
        <v>3004.8</v>
      </c>
      <c r="N4027" s="1">
        <f>Table1[[#This Row],[Profit]]/Table1[[#This Row],[Sales]]</f>
        <v>0.30000000000000004</v>
      </c>
      <c r="O4027" t="str">
        <f>TEXT(Table1[[#This Row],[Order_Date]],"mmmm")</f>
        <v>September</v>
      </c>
      <c r="P4027">
        <f>YEAR(Table1[[#This Row],[Order_Date]])</f>
        <v>2024</v>
      </c>
      <c r="Q4027" t="str">
        <f>"Q"&amp;ROUNDUP(MONTH(Table1[[#This Row],[Order_Date]])/3,0)</f>
        <v>Q3</v>
      </c>
    </row>
    <row r="4028" spans="1:17" x14ac:dyDescent="0.25">
      <c r="A4028" t="s">
        <v>5844</v>
      </c>
      <c r="B4028" t="s">
        <v>1150</v>
      </c>
      <c r="C4028" t="s">
        <v>3114</v>
      </c>
      <c r="D4028" t="s">
        <v>127</v>
      </c>
      <c r="E4028" t="str">
        <f>_xlfn.XLOOKUP(Table1[[#This Row],[Product_ID]],[1]!Table1[Product_ID],[1]!Table1[Product_Name])</f>
        <v>Sports Product 75</v>
      </c>
      <c r="F4028" t="str">
        <f>_xlfn.XLOOKUP(Table1[[#This Row],[Product_ID]],[1]!Table1[Product_ID],[1]!Table1[Category])</f>
        <v>Sports</v>
      </c>
      <c r="G4028">
        <f>_xlfn.XLOOKUP(Table1[[#This Row],[Product_ID]],[1]!Table1[Product_ID],[1]!Table1[Unit_Price])</f>
        <v>5435</v>
      </c>
      <c r="H4028">
        <f>_xlfn.XLOOKUP(Table1[[#This Row],[Product_ID]],[1]!Table1[Product_ID],[1]!Table1[Cost])</f>
        <v>3804.5</v>
      </c>
      <c r="I4028">
        <v>4</v>
      </c>
      <c r="J4028">
        <v>20</v>
      </c>
      <c r="K4028">
        <f>Table1[[#This Row],[Quantity]]*Table1[[#This Row],[Unit_Price]]</f>
        <v>21740</v>
      </c>
      <c r="L4028">
        <f>Table1[[#This Row],[Quantity]]*Table1[[#This Row],[Cost]]</f>
        <v>15218</v>
      </c>
      <c r="M4028">
        <f>Table1[[#This Row],[Sales]]-Table1[[#This Row],[Total_Cost]]</f>
        <v>6522</v>
      </c>
      <c r="N4028" s="1">
        <f>Table1[[#This Row],[Profit]]/Table1[[#This Row],[Sales]]</f>
        <v>0.3</v>
      </c>
      <c r="O4028" t="str">
        <f>TEXT(Table1[[#This Row],[Order_Date]],"mmmm")</f>
        <v>May</v>
      </c>
      <c r="P4028">
        <f>YEAR(Table1[[#This Row],[Order_Date]])</f>
        <v>2025</v>
      </c>
      <c r="Q4028" t="str">
        <f>"Q"&amp;ROUNDUP(MONTH(Table1[[#This Row],[Order_Date]])/3,0)</f>
        <v>Q2</v>
      </c>
    </row>
    <row r="4029" spans="1:17" x14ac:dyDescent="0.25">
      <c r="A4029" t="s">
        <v>5845</v>
      </c>
      <c r="B4029" t="s">
        <v>5762</v>
      </c>
      <c r="C4029" t="s">
        <v>671</v>
      </c>
      <c r="D4029" t="s">
        <v>67</v>
      </c>
      <c r="E4029" t="str">
        <f>_xlfn.XLOOKUP(Table1[[#This Row],[Product_ID]],[1]!Table1[Product_ID],[1]!Table1[Product_Name])</f>
        <v>Home &amp; Kitchen Product 12</v>
      </c>
      <c r="F4029" t="str">
        <f>_xlfn.XLOOKUP(Table1[[#This Row],[Product_ID]],[1]!Table1[Product_ID],[1]!Table1[Category])</f>
        <v>Home &amp; Kitchen</v>
      </c>
      <c r="G4029">
        <f>_xlfn.XLOOKUP(Table1[[#This Row],[Product_ID]],[1]!Table1[Product_ID],[1]!Table1[Unit_Price])</f>
        <v>1513</v>
      </c>
      <c r="H4029">
        <f>_xlfn.XLOOKUP(Table1[[#This Row],[Product_ID]],[1]!Table1[Product_ID],[1]!Table1[Cost])</f>
        <v>907.8</v>
      </c>
      <c r="I4029">
        <v>4</v>
      </c>
      <c r="J4029">
        <v>20</v>
      </c>
      <c r="K4029">
        <f>Table1[[#This Row],[Quantity]]*Table1[[#This Row],[Unit_Price]]</f>
        <v>6052</v>
      </c>
      <c r="L4029">
        <f>Table1[[#This Row],[Quantity]]*Table1[[#This Row],[Cost]]</f>
        <v>3631.2</v>
      </c>
      <c r="M4029">
        <f>Table1[[#This Row],[Sales]]-Table1[[#This Row],[Total_Cost]]</f>
        <v>2420.8000000000002</v>
      </c>
      <c r="N4029" s="1">
        <f>Table1[[#This Row],[Profit]]/Table1[[#This Row],[Sales]]</f>
        <v>0.4</v>
      </c>
      <c r="O4029" t="str">
        <f>TEXT(Table1[[#This Row],[Order_Date]],"mmmm")</f>
        <v>January</v>
      </c>
      <c r="P4029">
        <f>YEAR(Table1[[#This Row],[Order_Date]])</f>
        <v>2025</v>
      </c>
      <c r="Q4029" t="str">
        <f>"Q"&amp;ROUNDUP(MONTH(Table1[[#This Row],[Order_Date]])/3,0)</f>
        <v>Q1</v>
      </c>
    </row>
    <row r="4030" spans="1:17" x14ac:dyDescent="0.25">
      <c r="A4030" t="s">
        <v>5846</v>
      </c>
      <c r="B4030" t="s">
        <v>1393</v>
      </c>
      <c r="C4030" t="s">
        <v>2621</v>
      </c>
      <c r="D4030" t="s">
        <v>157</v>
      </c>
      <c r="E4030" t="str">
        <f>_xlfn.XLOOKUP(Table1[[#This Row],[Product_ID]],[1]!Table1[Product_ID],[1]!Table1[Product_Name])</f>
        <v>Sports Product 89</v>
      </c>
      <c r="F4030" t="str">
        <f>_xlfn.XLOOKUP(Table1[[#This Row],[Product_ID]],[1]!Table1[Product_ID],[1]!Table1[Category])</f>
        <v>Sports</v>
      </c>
      <c r="G4030">
        <f>_xlfn.XLOOKUP(Table1[[#This Row],[Product_ID]],[1]!Table1[Product_ID],[1]!Table1[Unit_Price])</f>
        <v>2956</v>
      </c>
      <c r="H4030">
        <f>_xlfn.XLOOKUP(Table1[[#This Row],[Product_ID]],[1]!Table1[Product_ID],[1]!Table1[Cost])</f>
        <v>1478</v>
      </c>
      <c r="I4030">
        <v>5</v>
      </c>
      <c r="J4030">
        <v>20</v>
      </c>
      <c r="K4030">
        <f>Table1[[#This Row],[Quantity]]*Table1[[#This Row],[Unit_Price]]</f>
        <v>14780</v>
      </c>
      <c r="L4030">
        <f>Table1[[#This Row],[Quantity]]*Table1[[#This Row],[Cost]]</f>
        <v>7390</v>
      </c>
      <c r="M4030">
        <f>Table1[[#This Row],[Sales]]-Table1[[#This Row],[Total_Cost]]</f>
        <v>7390</v>
      </c>
      <c r="N4030" s="1">
        <f>Table1[[#This Row],[Profit]]/Table1[[#This Row],[Sales]]</f>
        <v>0.5</v>
      </c>
      <c r="O4030" t="str">
        <f>TEXT(Table1[[#This Row],[Order_Date]],"mmmm")</f>
        <v>February</v>
      </c>
      <c r="P4030">
        <f>YEAR(Table1[[#This Row],[Order_Date]])</f>
        <v>2025</v>
      </c>
      <c r="Q4030" t="str">
        <f>"Q"&amp;ROUNDUP(MONTH(Table1[[#This Row],[Order_Date]])/3,0)</f>
        <v>Q1</v>
      </c>
    </row>
    <row r="4031" spans="1:17" x14ac:dyDescent="0.25">
      <c r="A4031" t="s">
        <v>5847</v>
      </c>
      <c r="B4031" t="s">
        <v>2281</v>
      </c>
      <c r="C4031" t="s">
        <v>689</v>
      </c>
      <c r="D4031" t="s">
        <v>654</v>
      </c>
      <c r="E4031" t="str">
        <f>_xlfn.XLOOKUP(Table1[[#This Row],[Product_ID]],[1]!Table1[Product_ID],[1]!Table1[Product_Name])</f>
        <v>Sports Product 40</v>
      </c>
      <c r="F4031" t="str">
        <f>_xlfn.XLOOKUP(Table1[[#This Row],[Product_ID]],[1]!Table1[Product_ID],[1]!Table1[Category])</f>
        <v>Sports</v>
      </c>
      <c r="G4031">
        <f>_xlfn.XLOOKUP(Table1[[#This Row],[Product_ID]],[1]!Table1[Product_ID],[1]!Table1[Unit_Price])</f>
        <v>6724</v>
      </c>
      <c r="H4031">
        <f>_xlfn.XLOOKUP(Table1[[#This Row],[Product_ID]],[1]!Table1[Product_ID],[1]!Table1[Cost])</f>
        <v>4034.4</v>
      </c>
      <c r="I4031">
        <v>4</v>
      </c>
      <c r="J4031">
        <v>15</v>
      </c>
      <c r="K4031">
        <f>Table1[[#This Row],[Quantity]]*Table1[[#This Row],[Unit_Price]]</f>
        <v>26896</v>
      </c>
      <c r="L4031">
        <f>Table1[[#This Row],[Quantity]]*Table1[[#This Row],[Cost]]</f>
        <v>16137.6</v>
      </c>
      <c r="M4031">
        <f>Table1[[#This Row],[Sales]]-Table1[[#This Row],[Total_Cost]]</f>
        <v>10758.4</v>
      </c>
      <c r="N4031" s="1">
        <f>Table1[[#This Row],[Profit]]/Table1[[#This Row],[Sales]]</f>
        <v>0.39999999999999997</v>
      </c>
      <c r="O4031" t="str">
        <f>TEXT(Table1[[#This Row],[Order_Date]],"mmmm")</f>
        <v>December</v>
      </c>
      <c r="P4031">
        <f>YEAR(Table1[[#This Row],[Order_Date]])</f>
        <v>2025</v>
      </c>
      <c r="Q4031" t="str">
        <f>"Q"&amp;ROUNDUP(MONTH(Table1[[#This Row],[Order_Date]])/3,0)</f>
        <v>Q4</v>
      </c>
    </row>
    <row r="4032" spans="1:17" x14ac:dyDescent="0.25">
      <c r="A4032" t="s">
        <v>5848</v>
      </c>
      <c r="B4032" t="s">
        <v>1305</v>
      </c>
      <c r="C4032" t="s">
        <v>624</v>
      </c>
      <c r="D4032" t="s">
        <v>611</v>
      </c>
      <c r="E4032" t="str">
        <f>_xlfn.XLOOKUP(Table1[[#This Row],[Product_ID]],[1]!Table1[Product_ID],[1]!Table1[Product_Name])</f>
        <v>Clothing Product 21</v>
      </c>
      <c r="F4032" t="str">
        <f>_xlfn.XLOOKUP(Table1[[#This Row],[Product_ID]],[1]!Table1[Product_ID],[1]!Table1[Category])</f>
        <v>Clothing</v>
      </c>
      <c r="G4032">
        <f>_xlfn.XLOOKUP(Table1[[#This Row],[Product_ID]],[1]!Table1[Product_ID],[1]!Table1[Unit_Price])</f>
        <v>1236</v>
      </c>
      <c r="H4032">
        <f>_xlfn.XLOOKUP(Table1[[#This Row],[Product_ID]],[1]!Table1[Product_ID],[1]!Table1[Cost])</f>
        <v>865.2</v>
      </c>
      <c r="I4032">
        <v>3</v>
      </c>
      <c r="J4032">
        <v>5</v>
      </c>
      <c r="K4032">
        <f>Table1[[#This Row],[Quantity]]*Table1[[#This Row],[Unit_Price]]</f>
        <v>3708</v>
      </c>
      <c r="L4032">
        <f>Table1[[#This Row],[Quantity]]*Table1[[#This Row],[Cost]]</f>
        <v>2595.6000000000004</v>
      </c>
      <c r="M4032">
        <f>Table1[[#This Row],[Sales]]-Table1[[#This Row],[Total_Cost]]</f>
        <v>1112.3999999999996</v>
      </c>
      <c r="N4032" s="1">
        <f>Table1[[#This Row],[Profit]]/Table1[[#This Row],[Sales]]</f>
        <v>0.29999999999999988</v>
      </c>
      <c r="O4032" t="str">
        <f>TEXT(Table1[[#This Row],[Order_Date]],"mmmm")</f>
        <v>August</v>
      </c>
      <c r="P4032">
        <f>YEAR(Table1[[#This Row],[Order_Date]])</f>
        <v>2024</v>
      </c>
      <c r="Q4032" t="str">
        <f>"Q"&amp;ROUNDUP(MONTH(Table1[[#This Row],[Order_Date]])/3,0)</f>
        <v>Q3</v>
      </c>
    </row>
    <row r="4033" spans="1:17" x14ac:dyDescent="0.25">
      <c r="A4033" t="s">
        <v>5849</v>
      </c>
      <c r="B4033" t="s">
        <v>2083</v>
      </c>
      <c r="C4033" t="s">
        <v>5224</v>
      </c>
      <c r="D4033" t="s">
        <v>320</v>
      </c>
      <c r="E4033" t="str">
        <f>_xlfn.XLOOKUP(Table1[[#This Row],[Product_ID]],[1]!Table1[Product_ID],[1]!Table1[Product_Name])</f>
        <v>Clothing Product 15</v>
      </c>
      <c r="F4033" t="str">
        <f>_xlfn.XLOOKUP(Table1[[#This Row],[Product_ID]],[1]!Table1[Product_ID],[1]!Table1[Category])</f>
        <v>Clothing</v>
      </c>
      <c r="G4033">
        <f>_xlfn.XLOOKUP(Table1[[#This Row],[Product_ID]],[1]!Table1[Product_ID],[1]!Table1[Unit_Price])</f>
        <v>2943</v>
      </c>
      <c r="H4033">
        <f>_xlfn.XLOOKUP(Table1[[#This Row],[Product_ID]],[1]!Table1[Product_ID],[1]!Table1[Cost])</f>
        <v>1471.5</v>
      </c>
      <c r="I4033">
        <v>3</v>
      </c>
      <c r="J4033">
        <v>0</v>
      </c>
      <c r="K4033">
        <f>Table1[[#This Row],[Quantity]]*Table1[[#This Row],[Unit_Price]]</f>
        <v>8829</v>
      </c>
      <c r="L4033">
        <f>Table1[[#This Row],[Quantity]]*Table1[[#This Row],[Cost]]</f>
        <v>4414.5</v>
      </c>
      <c r="M4033">
        <f>Table1[[#This Row],[Sales]]-Table1[[#This Row],[Total_Cost]]</f>
        <v>4414.5</v>
      </c>
      <c r="N4033" s="1">
        <f>Table1[[#This Row],[Profit]]/Table1[[#This Row],[Sales]]</f>
        <v>0.5</v>
      </c>
      <c r="O4033" t="str">
        <f>TEXT(Table1[[#This Row],[Order_Date]],"mmmm")</f>
        <v>January</v>
      </c>
      <c r="P4033">
        <f>YEAR(Table1[[#This Row],[Order_Date]])</f>
        <v>2025</v>
      </c>
      <c r="Q4033" t="str">
        <f>"Q"&amp;ROUNDUP(MONTH(Table1[[#This Row],[Order_Date]])/3,0)</f>
        <v>Q1</v>
      </c>
    </row>
    <row r="4034" spans="1:17" x14ac:dyDescent="0.25">
      <c r="A4034" t="s">
        <v>5850</v>
      </c>
      <c r="B4034" t="s">
        <v>364</v>
      </c>
      <c r="C4034" t="s">
        <v>3318</v>
      </c>
      <c r="D4034" t="s">
        <v>304</v>
      </c>
      <c r="E4034" t="str">
        <f>_xlfn.XLOOKUP(Table1[[#This Row],[Product_ID]],[1]!Table1[Product_ID],[1]!Table1[Product_Name])</f>
        <v>Sports Product 67</v>
      </c>
      <c r="F4034" t="str">
        <f>_xlfn.XLOOKUP(Table1[[#This Row],[Product_ID]],[1]!Table1[Product_ID],[1]!Table1[Category])</f>
        <v>Sports</v>
      </c>
      <c r="G4034">
        <f>_xlfn.XLOOKUP(Table1[[#This Row],[Product_ID]],[1]!Table1[Product_ID],[1]!Table1[Unit_Price])</f>
        <v>1463</v>
      </c>
      <c r="H4034">
        <f>_xlfn.XLOOKUP(Table1[[#This Row],[Product_ID]],[1]!Table1[Product_ID],[1]!Table1[Cost])</f>
        <v>731.5</v>
      </c>
      <c r="I4034">
        <v>2</v>
      </c>
      <c r="J4034">
        <v>15</v>
      </c>
      <c r="K4034">
        <f>Table1[[#This Row],[Quantity]]*Table1[[#This Row],[Unit_Price]]</f>
        <v>2926</v>
      </c>
      <c r="L4034">
        <f>Table1[[#This Row],[Quantity]]*Table1[[#This Row],[Cost]]</f>
        <v>1463</v>
      </c>
      <c r="M4034">
        <f>Table1[[#This Row],[Sales]]-Table1[[#This Row],[Total_Cost]]</f>
        <v>1463</v>
      </c>
      <c r="N4034" s="1">
        <f>Table1[[#This Row],[Profit]]/Table1[[#This Row],[Sales]]</f>
        <v>0.5</v>
      </c>
      <c r="O4034" t="str">
        <f>TEXT(Table1[[#This Row],[Order_Date]],"mmmm")</f>
        <v>July</v>
      </c>
      <c r="P4034">
        <f>YEAR(Table1[[#This Row],[Order_Date]])</f>
        <v>2025</v>
      </c>
      <c r="Q4034" t="str">
        <f>"Q"&amp;ROUNDUP(MONTH(Table1[[#This Row],[Order_Date]])/3,0)</f>
        <v>Q3</v>
      </c>
    </row>
    <row r="4035" spans="1:17" x14ac:dyDescent="0.25">
      <c r="A4035" t="s">
        <v>5851</v>
      </c>
      <c r="B4035" t="s">
        <v>1754</v>
      </c>
      <c r="C4035" t="s">
        <v>2979</v>
      </c>
      <c r="D4035" t="s">
        <v>89</v>
      </c>
      <c r="E4035" t="str">
        <f>_xlfn.XLOOKUP(Table1[[#This Row],[Product_ID]],[1]!Table1[Product_ID],[1]!Table1[Product_Name])</f>
        <v>Beauty Product 76</v>
      </c>
      <c r="F4035" t="str">
        <f>_xlfn.XLOOKUP(Table1[[#This Row],[Product_ID]],[1]!Table1[Product_ID],[1]!Table1[Category])</f>
        <v>Beauty</v>
      </c>
      <c r="G4035">
        <f>_xlfn.XLOOKUP(Table1[[#This Row],[Product_ID]],[1]!Table1[Product_ID],[1]!Table1[Unit_Price])</f>
        <v>3690</v>
      </c>
      <c r="H4035">
        <f>_xlfn.XLOOKUP(Table1[[#This Row],[Product_ID]],[1]!Table1[Product_ID],[1]!Table1[Cost])</f>
        <v>2583</v>
      </c>
      <c r="I4035">
        <v>3</v>
      </c>
      <c r="J4035">
        <v>5</v>
      </c>
      <c r="K4035">
        <f>Table1[[#This Row],[Quantity]]*Table1[[#This Row],[Unit_Price]]</f>
        <v>11070</v>
      </c>
      <c r="L4035">
        <f>Table1[[#This Row],[Quantity]]*Table1[[#This Row],[Cost]]</f>
        <v>7749</v>
      </c>
      <c r="M4035">
        <f>Table1[[#This Row],[Sales]]-Table1[[#This Row],[Total_Cost]]</f>
        <v>3321</v>
      </c>
      <c r="N4035" s="1">
        <f>Table1[[#This Row],[Profit]]/Table1[[#This Row],[Sales]]</f>
        <v>0.3</v>
      </c>
      <c r="O4035" t="str">
        <f>TEXT(Table1[[#This Row],[Order_Date]],"mmmm")</f>
        <v>May</v>
      </c>
      <c r="P4035">
        <f>YEAR(Table1[[#This Row],[Order_Date]])</f>
        <v>2024</v>
      </c>
      <c r="Q4035" t="str">
        <f>"Q"&amp;ROUNDUP(MONTH(Table1[[#This Row],[Order_Date]])/3,0)</f>
        <v>Q2</v>
      </c>
    </row>
    <row r="4036" spans="1:17" x14ac:dyDescent="0.25">
      <c r="A4036" t="s">
        <v>5852</v>
      </c>
      <c r="B4036" t="s">
        <v>1727</v>
      </c>
      <c r="C4036" t="s">
        <v>4535</v>
      </c>
      <c r="D4036" t="s">
        <v>111</v>
      </c>
      <c r="E4036" t="str">
        <f>_xlfn.XLOOKUP(Table1[[#This Row],[Product_ID]],[1]!Table1[Product_ID],[1]!Table1[Product_Name])</f>
        <v>Sports Product 20</v>
      </c>
      <c r="F4036" t="str">
        <f>_xlfn.XLOOKUP(Table1[[#This Row],[Product_ID]],[1]!Table1[Product_ID],[1]!Table1[Category])</f>
        <v>Sports</v>
      </c>
      <c r="G4036">
        <f>_xlfn.XLOOKUP(Table1[[#This Row],[Product_ID]],[1]!Table1[Product_ID],[1]!Table1[Unit_Price])</f>
        <v>11647</v>
      </c>
      <c r="H4036">
        <f>_xlfn.XLOOKUP(Table1[[#This Row],[Product_ID]],[1]!Table1[Product_ID],[1]!Table1[Cost])</f>
        <v>8152.9</v>
      </c>
      <c r="I4036">
        <v>1</v>
      </c>
      <c r="J4036">
        <v>15</v>
      </c>
      <c r="K4036">
        <f>Table1[[#This Row],[Quantity]]*Table1[[#This Row],[Unit_Price]]</f>
        <v>11647</v>
      </c>
      <c r="L4036">
        <f>Table1[[#This Row],[Quantity]]*Table1[[#This Row],[Cost]]</f>
        <v>8152.9</v>
      </c>
      <c r="M4036">
        <f>Table1[[#This Row],[Sales]]-Table1[[#This Row],[Total_Cost]]</f>
        <v>3494.1000000000004</v>
      </c>
      <c r="N4036" s="1">
        <f>Table1[[#This Row],[Profit]]/Table1[[#This Row],[Sales]]</f>
        <v>0.30000000000000004</v>
      </c>
      <c r="O4036" t="str">
        <f>TEXT(Table1[[#This Row],[Order_Date]],"mmmm")</f>
        <v>March</v>
      </c>
      <c r="P4036">
        <f>YEAR(Table1[[#This Row],[Order_Date]])</f>
        <v>2025</v>
      </c>
      <c r="Q4036" t="str">
        <f>"Q"&amp;ROUNDUP(MONTH(Table1[[#This Row],[Order_Date]])/3,0)</f>
        <v>Q1</v>
      </c>
    </row>
    <row r="4037" spans="1:17" x14ac:dyDescent="0.25">
      <c r="A4037" t="s">
        <v>5853</v>
      </c>
      <c r="B4037" t="s">
        <v>353</v>
      </c>
      <c r="C4037" t="s">
        <v>1200</v>
      </c>
      <c r="D4037" t="s">
        <v>476</v>
      </c>
      <c r="E4037" t="str">
        <f>_xlfn.XLOOKUP(Table1[[#This Row],[Product_ID]],[1]!Table1[Product_ID],[1]!Table1[Product_Name])</f>
        <v>Electronics Product 22</v>
      </c>
      <c r="F4037" t="str">
        <f>_xlfn.XLOOKUP(Table1[[#This Row],[Product_ID]],[1]!Table1[Product_ID],[1]!Table1[Category])</f>
        <v>Electronics</v>
      </c>
      <c r="G4037">
        <f>_xlfn.XLOOKUP(Table1[[#This Row],[Product_ID]],[1]!Table1[Product_ID],[1]!Table1[Unit_Price])</f>
        <v>48755</v>
      </c>
      <c r="H4037">
        <f>_xlfn.XLOOKUP(Table1[[#This Row],[Product_ID]],[1]!Table1[Product_ID],[1]!Table1[Cost])</f>
        <v>29253</v>
      </c>
      <c r="I4037">
        <v>4</v>
      </c>
      <c r="J4037">
        <v>10</v>
      </c>
      <c r="K4037">
        <f>Table1[[#This Row],[Quantity]]*Table1[[#This Row],[Unit_Price]]</f>
        <v>195020</v>
      </c>
      <c r="L4037">
        <f>Table1[[#This Row],[Quantity]]*Table1[[#This Row],[Cost]]</f>
        <v>117012</v>
      </c>
      <c r="M4037">
        <f>Table1[[#This Row],[Sales]]-Table1[[#This Row],[Total_Cost]]</f>
        <v>78008</v>
      </c>
      <c r="N4037" s="1">
        <f>Table1[[#This Row],[Profit]]/Table1[[#This Row],[Sales]]</f>
        <v>0.4</v>
      </c>
      <c r="O4037" t="str">
        <f>TEXT(Table1[[#This Row],[Order_Date]],"mmmm")</f>
        <v>June</v>
      </c>
      <c r="P4037">
        <f>YEAR(Table1[[#This Row],[Order_Date]])</f>
        <v>2025</v>
      </c>
      <c r="Q4037" t="str">
        <f>"Q"&amp;ROUNDUP(MONTH(Table1[[#This Row],[Order_Date]])/3,0)</f>
        <v>Q2</v>
      </c>
    </row>
    <row r="4038" spans="1:17" x14ac:dyDescent="0.25">
      <c r="A4038" t="s">
        <v>5854</v>
      </c>
      <c r="B4038" t="s">
        <v>1413</v>
      </c>
      <c r="C4038" t="s">
        <v>3077</v>
      </c>
      <c r="D4038" t="s">
        <v>189</v>
      </c>
      <c r="E4038" t="str">
        <f>_xlfn.XLOOKUP(Table1[[#This Row],[Product_ID]],[1]!Table1[Product_ID],[1]!Table1[Product_Name])</f>
        <v>Home &amp; Kitchen Product 79</v>
      </c>
      <c r="F4038" t="str">
        <f>_xlfn.XLOOKUP(Table1[[#This Row],[Product_ID]],[1]!Table1[Product_ID],[1]!Table1[Category])</f>
        <v>Home &amp; Kitchen</v>
      </c>
      <c r="G4038">
        <f>_xlfn.XLOOKUP(Table1[[#This Row],[Product_ID]],[1]!Table1[Product_ID],[1]!Table1[Unit_Price])</f>
        <v>10900</v>
      </c>
      <c r="H4038">
        <f>_xlfn.XLOOKUP(Table1[[#This Row],[Product_ID]],[1]!Table1[Product_ID],[1]!Table1[Cost])</f>
        <v>5450</v>
      </c>
      <c r="I4038">
        <v>2</v>
      </c>
      <c r="J4038">
        <v>5</v>
      </c>
      <c r="K4038">
        <f>Table1[[#This Row],[Quantity]]*Table1[[#This Row],[Unit_Price]]</f>
        <v>21800</v>
      </c>
      <c r="L4038">
        <f>Table1[[#This Row],[Quantity]]*Table1[[#This Row],[Cost]]</f>
        <v>10900</v>
      </c>
      <c r="M4038">
        <f>Table1[[#This Row],[Sales]]-Table1[[#This Row],[Total_Cost]]</f>
        <v>10900</v>
      </c>
      <c r="N4038" s="1">
        <f>Table1[[#This Row],[Profit]]/Table1[[#This Row],[Sales]]</f>
        <v>0.5</v>
      </c>
      <c r="O4038" t="str">
        <f>TEXT(Table1[[#This Row],[Order_Date]],"mmmm")</f>
        <v>October</v>
      </c>
      <c r="P4038">
        <f>YEAR(Table1[[#This Row],[Order_Date]])</f>
        <v>2025</v>
      </c>
      <c r="Q4038" t="str">
        <f>"Q"&amp;ROUNDUP(MONTH(Table1[[#This Row],[Order_Date]])/3,0)</f>
        <v>Q4</v>
      </c>
    </row>
    <row r="4039" spans="1:17" x14ac:dyDescent="0.25">
      <c r="A4039" t="s">
        <v>5855</v>
      </c>
      <c r="B4039" t="s">
        <v>2677</v>
      </c>
      <c r="C4039" t="s">
        <v>323</v>
      </c>
      <c r="D4039" t="s">
        <v>999</v>
      </c>
      <c r="E4039" t="str">
        <f>_xlfn.XLOOKUP(Table1[[#This Row],[Product_ID]],[1]!Table1[Product_ID],[1]!Table1[Product_Name])</f>
        <v>Beauty Product 51</v>
      </c>
      <c r="F4039" t="str">
        <f>_xlfn.XLOOKUP(Table1[[#This Row],[Product_ID]],[1]!Table1[Product_ID],[1]!Table1[Category])</f>
        <v>Beauty</v>
      </c>
      <c r="G4039">
        <f>_xlfn.XLOOKUP(Table1[[#This Row],[Product_ID]],[1]!Table1[Product_ID],[1]!Table1[Unit_Price])</f>
        <v>1507</v>
      </c>
      <c r="H4039">
        <f>_xlfn.XLOOKUP(Table1[[#This Row],[Product_ID]],[1]!Table1[Product_ID],[1]!Table1[Cost])</f>
        <v>753.5</v>
      </c>
      <c r="I4039">
        <v>3</v>
      </c>
      <c r="J4039">
        <v>5</v>
      </c>
      <c r="K4039">
        <f>Table1[[#This Row],[Quantity]]*Table1[[#This Row],[Unit_Price]]</f>
        <v>4521</v>
      </c>
      <c r="L4039">
        <f>Table1[[#This Row],[Quantity]]*Table1[[#This Row],[Cost]]</f>
        <v>2260.5</v>
      </c>
      <c r="M4039">
        <f>Table1[[#This Row],[Sales]]-Table1[[#This Row],[Total_Cost]]</f>
        <v>2260.5</v>
      </c>
      <c r="N4039" s="1">
        <f>Table1[[#This Row],[Profit]]/Table1[[#This Row],[Sales]]</f>
        <v>0.5</v>
      </c>
      <c r="O4039" t="str">
        <f>TEXT(Table1[[#This Row],[Order_Date]],"mmmm")</f>
        <v>February</v>
      </c>
      <c r="P4039">
        <f>YEAR(Table1[[#This Row],[Order_Date]])</f>
        <v>2024</v>
      </c>
      <c r="Q4039" t="str">
        <f>"Q"&amp;ROUNDUP(MONTH(Table1[[#This Row],[Order_Date]])/3,0)</f>
        <v>Q1</v>
      </c>
    </row>
    <row r="4040" spans="1:17" x14ac:dyDescent="0.25">
      <c r="A4040" t="s">
        <v>5856</v>
      </c>
      <c r="B4040" t="s">
        <v>1331</v>
      </c>
      <c r="C4040" t="s">
        <v>867</v>
      </c>
      <c r="D4040" t="s">
        <v>264</v>
      </c>
      <c r="E4040" t="str">
        <f>_xlfn.XLOOKUP(Table1[[#This Row],[Product_ID]],[1]!Table1[Product_ID],[1]!Table1[Product_Name])</f>
        <v>Clothing Product 96</v>
      </c>
      <c r="F4040" t="str">
        <f>_xlfn.XLOOKUP(Table1[[#This Row],[Product_ID]],[1]!Table1[Product_ID],[1]!Table1[Category])</f>
        <v>Clothing</v>
      </c>
      <c r="G4040">
        <f>_xlfn.XLOOKUP(Table1[[#This Row],[Product_ID]],[1]!Table1[Product_ID],[1]!Table1[Unit_Price])</f>
        <v>483</v>
      </c>
      <c r="H4040">
        <f>_xlfn.XLOOKUP(Table1[[#This Row],[Product_ID]],[1]!Table1[Product_ID],[1]!Table1[Cost])</f>
        <v>289.8</v>
      </c>
      <c r="I4040">
        <v>2</v>
      </c>
      <c r="J4040">
        <v>15</v>
      </c>
      <c r="K4040">
        <f>Table1[[#This Row],[Quantity]]*Table1[[#This Row],[Unit_Price]]</f>
        <v>966</v>
      </c>
      <c r="L4040">
        <f>Table1[[#This Row],[Quantity]]*Table1[[#This Row],[Cost]]</f>
        <v>579.6</v>
      </c>
      <c r="M4040">
        <f>Table1[[#This Row],[Sales]]-Table1[[#This Row],[Total_Cost]]</f>
        <v>386.4</v>
      </c>
      <c r="N4040" s="1">
        <f>Table1[[#This Row],[Profit]]/Table1[[#This Row],[Sales]]</f>
        <v>0.39999999999999997</v>
      </c>
      <c r="O4040" t="str">
        <f>TEXT(Table1[[#This Row],[Order_Date]],"mmmm")</f>
        <v>December</v>
      </c>
      <c r="P4040">
        <f>YEAR(Table1[[#This Row],[Order_Date]])</f>
        <v>2025</v>
      </c>
      <c r="Q4040" t="str">
        <f>"Q"&amp;ROUNDUP(MONTH(Table1[[#This Row],[Order_Date]])/3,0)</f>
        <v>Q4</v>
      </c>
    </row>
    <row r="4041" spans="1:17" x14ac:dyDescent="0.25">
      <c r="A4041" t="s">
        <v>5857</v>
      </c>
      <c r="B4041" t="s">
        <v>3701</v>
      </c>
      <c r="C4041" t="s">
        <v>634</v>
      </c>
      <c r="D4041" t="s">
        <v>570</v>
      </c>
      <c r="E4041" t="str">
        <f>_xlfn.XLOOKUP(Table1[[#This Row],[Product_ID]],[1]!Table1[Product_ID],[1]!Table1[Product_Name])</f>
        <v>Electronics Product 87</v>
      </c>
      <c r="F4041" t="str">
        <f>_xlfn.XLOOKUP(Table1[[#This Row],[Product_ID]],[1]!Table1[Product_ID],[1]!Table1[Category])</f>
        <v>Electronics</v>
      </c>
      <c r="G4041">
        <f>_xlfn.XLOOKUP(Table1[[#This Row],[Product_ID]],[1]!Table1[Product_ID],[1]!Table1[Unit_Price])</f>
        <v>25216</v>
      </c>
      <c r="H4041">
        <f>_xlfn.XLOOKUP(Table1[[#This Row],[Product_ID]],[1]!Table1[Product_ID],[1]!Table1[Cost])</f>
        <v>17651.2</v>
      </c>
      <c r="I4041">
        <v>3</v>
      </c>
      <c r="J4041">
        <v>10</v>
      </c>
      <c r="K4041">
        <f>Table1[[#This Row],[Quantity]]*Table1[[#This Row],[Unit_Price]]</f>
        <v>75648</v>
      </c>
      <c r="L4041">
        <f>Table1[[#This Row],[Quantity]]*Table1[[#This Row],[Cost]]</f>
        <v>52953.600000000006</v>
      </c>
      <c r="M4041">
        <f>Table1[[#This Row],[Sales]]-Table1[[#This Row],[Total_Cost]]</f>
        <v>22694.399999999994</v>
      </c>
      <c r="N4041" s="1">
        <f>Table1[[#This Row],[Profit]]/Table1[[#This Row],[Sales]]</f>
        <v>0.29999999999999993</v>
      </c>
      <c r="O4041" t="str">
        <f>TEXT(Table1[[#This Row],[Order_Date]],"mmmm")</f>
        <v>December</v>
      </c>
      <c r="P4041">
        <f>YEAR(Table1[[#This Row],[Order_Date]])</f>
        <v>2024</v>
      </c>
      <c r="Q4041" t="str">
        <f>"Q"&amp;ROUNDUP(MONTH(Table1[[#This Row],[Order_Date]])/3,0)</f>
        <v>Q4</v>
      </c>
    </row>
    <row r="4042" spans="1:17" x14ac:dyDescent="0.25">
      <c r="A4042" t="s">
        <v>5858</v>
      </c>
      <c r="B4042" t="s">
        <v>643</v>
      </c>
      <c r="C4042" t="s">
        <v>5760</v>
      </c>
      <c r="D4042" t="s">
        <v>385</v>
      </c>
      <c r="E4042" t="str">
        <f>_xlfn.XLOOKUP(Table1[[#This Row],[Product_ID]],[1]!Table1[Product_ID],[1]!Table1[Product_Name])</f>
        <v>Sports Product 54</v>
      </c>
      <c r="F4042" t="str">
        <f>_xlfn.XLOOKUP(Table1[[#This Row],[Product_ID]],[1]!Table1[Product_ID],[1]!Table1[Category])</f>
        <v>Sports</v>
      </c>
      <c r="G4042">
        <f>_xlfn.XLOOKUP(Table1[[#This Row],[Product_ID]],[1]!Table1[Product_ID],[1]!Table1[Unit_Price])</f>
        <v>611</v>
      </c>
      <c r="H4042">
        <f>_xlfn.XLOOKUP(Table1[[#This Row],[Product_ID]],[1]!Table1[Product_ID],[1]!Table1[Cost])</f>
        <v>427.7</v>
      </c>
      <c r="I4042">
        <v>5</v>
      </c>
      <c r="J4042">
        <v>10</v>
      </c>
      <c r="K4042">
        <f>Table1[[#This Row],[Quantity]]*Table1[[#This Row],[Unit_Price]]</f>
        <v>3055</v>
      </c>
      <c r="L4042">
        <f>Table1[[#This Row],[Quantity]]*Table1[[#This Row],[Cost]]</f>
        <v>2138.5</v>
      </c>
      <c r="M4042">
        <f>Table1[[#This Row],[Sales]]-Table1[[#This Row],[Total_Cost]]</f>
        <v>916.5</v>
      </c>
      <c r="N4042" s="1">
        <f>Table1[[#This Row],[Profit]]/Table1[[#This Row],[Sales]]</f>
        <v>0.3</v>
      </c>
      <c r="O4042" t="str">
        <f>TEXT(Table1[[#This Row],[Order_Date]],"mmmm")</f>
        <v>October</v>
      </c>
      <c r="P4042">
        <f>YEAR(Table1[[#This Row],[Order_Date]])</f>
        <v>2024</v>
      </c>
      <c r="Q4042" t="str">
        <f>"Q"&amp;ROUNDUP(MONTH(Table1[[#This Row],[Order_Date]])/3,0)</f>
        <v>Q4</v>
      </c>
    </row>
    <row r="4043" spans="1:17" x14ac:dyDescent="0.25">
      <c r="A4043" t="s">
        <v>5859</v>
      </c>
      <c r="B4043" t="s">
        <v>173</v>
      </c>
      <c r="C4043" t="s">
        <v>2877</v>
      </c>
      <c r="D4043" t="s">
        <v>146</v>
      </c>
      <c r="E4043" t="str">
        <f>_xlfn.XLOOKUP(Table1[[#This Row],[Product_ID]],[1]!Table1[Product_ID],[1]!Table1[Product_Name])</f>
        <v>Electronics Product 8</v>
      </c>
      <c r="F4043" t="str">
        <f>_xlfn.XLOOKUP(Table1[[#This Row],[Product_ID]],[1]!Table1[Product_ID],[1]!Table1[Category])</f>
        <v>Electronics</v>
      </c>
      <c r="G4043">
        <f>_xlfn.XLOOKUP(Table1[[#This Row],[Product_ID]],[1]!Table1[Product_ID],[1]!Table1[Unit_Price])</f>
        <v>41971</v>
      </c>
      <c r="H4043">
        <f>_xlfn.XLOOKUP(Table1[[#This Row],[Product_ID]],[1]!Table1[Product_ID],[1]!Table1[Cost])</f>
        <v>29379.7</v>
      </c>
      <c r="I4043">
        <v>2</v>
      </c>
      <c r="J4043">
        <v>15</v>
      </c>
      <c r="K4043">
        <f>Table1[[#This Row],[Quantity]]*Table1[[#This Row],[Unit_Price]]</f>
        <v>83942</v>
      </c>
      <c r="L4043">
        <f>Table1[[#This Row],[Quantity]]*Table1[[#This Row],[Cost]]</f>
        <v>58759.4</v>
      </c>
      <c r="M4043">
        <f>Table1[[#This Row],[Sales]]-Table1[[#This Row],[Total_Cost]]</f>
        <v>25182.6</v>
      </c>
      <c r="N4043" s="1">
        <f>Table1[[#This Row],[Profit]]/Table1[[#This Row],[Sales]]</f>
        <v>0.3</v>
      </c>
      <c r="O4043" t="str">
        <f>TEXT(Table1[[#This Row],[Order_Date]],"mmmm")</f>
        <v>October</v>
      </c>
      <c r="P4043">
        <f>YEAR(Table1[[#This Row],[Order_Date]])</f>
        <v>2024</v>
      </c>
      <c r="Q4043" t="str">
        <f>"Q"&amp;ROUNDUP(MONTH(Table1[[#This Row],[Order_Date]])/3,0)</f>
        <v>Q4</v>
      </c>
    </row>
    <row r="4044" spans="1:17" x14ac:dyDescent="0.25">
      <c r="A4044" t="s">
        <v>5860</v>
      </c>
      <c r="B4044" t="s">
        <v>2126</v>
      </c>
      <c r="C4044" t="s">
        <v>928</v>
      </c>
      <c r="D4044" t="s">
        <v>135</v>
      </c>
      <c r="E4044" t="str">
        <f>_xlfn.XLOOKUP(Table1[[#This Row],[Product_ID]],[1]!Table1[Product_ID],[1]!Table1[Product_Name])</f>
        <v>Electronics Product 28</v>
      </c>
      <c r="F4044" t="str">
        <f>_xlfn.XLOOKUP(Table1[[#This Row],[Product_ID]],[1]!Table1[Product_ID],[1]!Table1[Category])</f>
        <v>Electronics</v>
      </c>
      <c r="G4044">
        <f>_xlfn.XLOOKUP(Table1[[#This Row],[Product_ID]],[1]!Table1[Product_ID],[1]!Table1[Unit_Price])</f>
        <v>9664</v>
      </c>
      <c r="H4044">
        <f>_xlfn.XLOOKUP(Table1[[#This Row],[Product_ID]],[1]!Table1[Product_ID],[1]!Table1[Cost])</f>
        <v>4832</v>
      </c>
      <c r="I4044">
        <v>3</v>
      </c>
      <c r="J4044">
        <v>20</v>
      </c>
      <c r="K4044">
        <f>Table1[[#This Row],[Quantity]]*Table1[[#This Row],[Unit_Price]]</f>
        <v>28992</v>
      </c>
      <c r="L4044">
        <f>Table1[[#This Row],[Quantity]]*Table1[[#This Row],[Cost]]</f>
        <v>14496</v>
      </c>
      <c r="M4044">
        <f>Table1[[#This Row],[Sales]]-Table1[[#This Row],[Total_Cost]]</f>
        <v>14496</v>
      </c>
      <c r="N4044" s="1">
        <f>Table1[[#This Row],[Profit]]/Table1[[#This Row],[Sales]]</f>
        <v>0.5</v>
      </c>
      <c r="O4044" t="str">
        <f>TEXT(Table1[[#This Row],[Order_Date]],"mmmm")</f>
        <v>September</v>
      </c>
      <c r="P4044">
        <f>YEAR(Table1[[#This Row],[Order_Date]])</f>
        <v>2024</v>
      </c>
      <c r="Q4044" t="str">
        <f>"Q"&amp;ROUNDUP(MONTH(Table1[[#This Row],[Order_Date]])/3,0)</f>
        <v>Q3</v>
      </c>
    </row>
    <row r="4045" spans="1:17" x14ac:dyDescent="0.25">
      <c r="A4045" t="s">
        <v>5861</v>
      </c>
      <c r="B4045" t="s">
        <v>1466</v>
      </c>
      <c r="C4045" t="s">
        <v>2678</v>
      </c>
      <c r="D4045" t="s">
        <v>1034</v>
      </c>
      <c r="E4045" t="str">
        <f>_xlfn.XLOOKUP(Table1[[#This Row],[Product_ID]],[1]!Table1[Product_ID],[1]!Table1[Product_Name])</f>
        <v>Electronics Product 36</v>
      </c>
      <c r="F4045" t="str">
        <f>_xlfn.XLOOKUP(Table1[[#This Row],[Product_ID]],[1]!Table1[Product_ID],[1]!Table1[Category])</f>
        <v>Electronics</v>
      </c>
      <c r="G4045">
        <f>_xlfn.XLOOKUP(Table1[[#This Row],[Product_ID]],[1]!Table1[Product_ID],[1]!Table1[Unit_Price])</f>
        <v>3046</v>
      </c>
      <c r="H4045">
        <f>_xlfn.XLOOKUP(Table1[[#This Row],[Product_ID]],[1]!Table1[Product_ID],[1]!Table1[Cost])</f>
        <v>1827.6</v>
      </c>
      <c r="I4045">
        <v>4</v>
      </c>
      <c r="J4045">
        <v>5</v>
      </c>
      <c r="K4045">
        <f>Table1[[#This Row],[Quantity]]*Table1[[#This Row],[Unit_Price]]</f>
        <v>12184</v>
      </c>
      <c r="L4045">
        <f>Table1[[#This Row],[Quantity]]*Table1[[#This Row],[Cost]]</f>
        <v>7310.4</v>
      </c>
      <c r="M4045">
        <f>Table1[[#This Row],[Sales]]-Table1[[#This Row],[Total_Cost]]</f>
        <v>4873.6000000000004</v>
      </c>
      <c r="N4045" s="1">
        <f>Table1[[#This Row],[Profit]]/Table1[[#This Row],[Sales]]</f>
        <v>0.4</v>
      </c>
      <c r="O4045" t="str">
        <f>TEXT(Table1[[#This Row],[Order_Date]],"mmmm")</f>
        <v>September</v>
      </c>
      <c r="P4045">
        <f>YEAR(Table1[[#This Row],[Order_Date]])</f>
        <v>2025</v>
      </c>
      <c r="Q4045" t="str">
        <f>"Q"&amp;ROUNDUP(MONTH(Table1[[#This Row],[Order_Date]])/3,0)</f>
        <v>Q3</v>
      </c>
    </row>
    <row r="4046" spans="1:17" x14ac:dyDescent="0.25">
      <c r="A4046" t="s">
        <v>5862</v>
      </c>
      <c r="B4046" t="s">
        <v>201</v>
      </c>
      <c r="C4046" t="s">
        <v>1045</v>
      </c>
      <c r="D4046" t="s">
        <v>638</v>
      </c>
      <c r="E4046" t="str">
        <f>_xlfn.XLOOKUP(Table1[[#This Row],[Product_ID]],[1]!Table1[Product_ID],[1]!Table1[Product_Name])</f>
        <v>Sports Product 70</v>
      </c>
      <c r="F4046" t="str">
        <f>_xlfn.XLOOKUP(Table1[[#This Row],[Product_ID]],[1]!Table1[Product_ID],[1]!Table1[Category])</f>
        <v>Sports</v>
      </c>
      <c r="G4046">
        <f>_xlfn.XLOOKUP(Table1[[#This Row],[Product_ID]],[1]!Table1[Product_ID],[1]!Table1[Unit_Price])</f>
        <v>583</v>
      </c>
      <c r="H4046">
        <f>_xlfn.XLOOKUP(Table1[[#This Row],[Product_ID]],[1]!Table1[Product_ID],[1]!Table1[Cost])</f>
        <v>349.8</v>
      </c>
      <c r="I4046">
        <v>5</v>
      </c>
      <c r="J4046">
        <v>15</v>
      </c>
      <c r="K4046">
        <f>Table1[[#This Row],[Quantity]]*Table1[[#This Row],[Unit_Price]]</f>
        <v>2915</v>
      </c>
      <c r="L4046">
        <f>Table1[[#This Row],[Quantity]]*Table1[[#This Row],[Cost]]</f>
        <v>1749</v>
      </c>
      <c r="M4046">
        <f>Table1[[#This Row],[Sales]]-Table1[[#This Row],[Total_Cost]]</f>
        <v>1166</v>
      </c>
      <c r="N4046" s="1">
        <f>Table1[[#This Row],[Profit]]/Table1[[#This Row],[Sales]]</f>
        <v>0.4</v>
      </c>
      <c r="O4046" t="str">
        <f>TEXT(Table1[[#This Row],[Order_Date]],"mmmm")</f>
        <v>April</v>
      </c>
      <c r="P4046">
        <f>YEAR(Table1[[#This Row],[Order_Date]])</f>
        <v>2024</v>
      </c>
      <c r="Q4046" t="str">
        <f>"Q"&amp;ROUNDUP(MONTH(Table1[[#This Row],[Order_Date]])/3,0)</f>
        <v>Q2</v>
      </c>
    </row>
    <row r="4047" spans="1:17" x14ac:dyDescent="0.25">
      <c r="A4047" t="s">
        <v>5863</v>
      </c>
      <c r="B4047" t="s">
        <v>1608</v>
      </c>
      <c r="C4047" t="s">
        <v>973</v>
      </c>
      <c r="D4047" t="s">
        <v>179</v>
      </c>
      <c r="E4047" t="str">
        <f>_xlfn.XLOOKUP(Table1[[#This Row],[Product_ID]],[1]!Table1[Product_ID],[1]!Table1[Product_Name])</f>
        <v>Beauty Product 58</v>
      </c>
      <c r="F4047" t="str">
        <f>_xlfn.XLOOKUP(Table1[[#This Row],[Product_ID]],[1]!Table1[Product_ID],[1]!Table1[Category])</f>
        <v>Beauty</v>
      </c>
      <c r="G4047">
        <f>_xlfn.XLOOKUP(Table1[[#This Row],[Product_ID]],[1]!Table1[Product_ID],[1]!Table1[Unit_Price])</f>
        <v>3598</v>
      </c>
      <c r="H4047">
        <f>_xlfn.XLOOKUP(Table1[[#This Row],[Product_ID]],[1]!Table1[Product_ID],[1]!Table1[Cost])</f>
        <v>2158.8000000000002</v>
      </c>
      <c r="I4047">
        <v>3</v>
      </c>
      <c r="J4047">
        <v>0</v>
      </c>
      <c r="K4047">
        <f>Table1[[#This Row],[Quantity]]*Table1[[#This Row],[Unit_Price]]</f>
        <v>10794</v>
      </c>
      <c r="L4047">
        <f>Table1[[#This Row],[Quantity]]*Table1[[#This Row],[Cost]]</f>
        <v>6476.4000000000005</v>
      </c>
      <c r="M4047">
        <f>Table1[[#This Row],[Sales]]-Table1[[#This Row],[Total_Cost]]</f>
        <v>4317.5999999999995</v>
      </c>
      <c r="N4047" s="1">
        <f>Table1[[#This Row],[Profit]]/Table1[[#This Row],[Sales]]</f>
        <v>0.39999999999999997</v>
      </c>
      <c r="O4047" t="str">
        <f>TEXT(Table1[[#This Row],[Order_Date]],"mmmm")</f>
        <v>March</v>
      </c>
      <c r="P4047">
        <f>YEAR(Table1[[#This Row],[Order_Date]])</f>
        <v>2024</v>
      </c>
      <c r="Q4047" t="str">
        <f>"Q"&amp;ROUNDUP(MONTH(Table1[[#This Row],[Order_Date]])/3,0)</f>
        <v>Q1</v>
      </c>
    </row>
    <row r="4048" spans="1:17" x14ac:dyDescent="0.25">
      <c r="A4048" t="s">
        <v>5864</v>
      </c>
      <c r="B4048" t="s">
        <v>2004</v>
      </c>
      <c r="C4048" t="s">
        <v>2912</v>
      </c>
      <c r="D4048" t="s">
        <v>638</v>
      </c>
      <c r="E4048" t="str">
        <f>_xlfn.XLOOKUP(Table1[[#This Row],[Product_ID]],[1]!Table1[Product_ID],[1]!Table1[Product_Name])</f>
        <v>Sports Product 70</v>
      </c>
      <c r="F4048" t="str">
        <f>_xlfn.XLOOKUP(Table1[[#This Row],[Product_ID]],[1]!Table1[Product_ID],[1]!Table1[Category])</f>
        <v>Sports</v>
      </c>
      <c r="G4048">
        <f>_xlfn.XLOOKUP(Table1[[#This Row],[Product_ID]],[1]!Table1[Product_ID],[1]!Table1[Unit_Price])</f>
        <v>583</v>
      </c>
      <c r="H4048">
        <f>_xlfn.XLOOKUP(Table1[[#This Row],[Product_ID]],[1]!Table1[Product_ID],[1]!Table1[Cost])</f>
        <v>349.8</v>
      </c>
      <c r="I4048">
        <v>3</v>
      </c>
      <c r="J4048">
        <v>0</v>
      </c>
      <c r="K4048">
        <f>Table1[[#This Row],[Quantity]]*Table1[[#This Row],[Unit_Price]]</f>
        <v>1749</v>
      </c>
      <c r="L4048">
        <f>Table1[[#This Row],[Quantity]]*Table1[[#This Row],[Cost]]</f>
        <v>1049.4000000000001</v>
      </c>
      <c r="M4048">
        <f>Table1[[#This Row],[Sales]]-Table1[[#This Row],[Total_Cost]]</f>
        <v>699.59999999999991</v>
      </c>
      <c r="N4048" s="1">
        <f>Table1[[#This Row],[Profit]]/Table1[[#This Row],[Sales]]</f>
        <v>0.39999999999999997</v>
      </c>
      <c r="O4048" t="str">
        <f>TEXT(Table1[[#This Row],[Order_Date]],"mmmm")</f>
        <v>January</v>
      </c>
      <c r="P4048">
        <f>YEAR(Table1[[#This Row],[Order_Date]])</f>
        <v>2024</v>
      </c>
      <c r="Q4048" t="str">
        <f>"Q"&amp;ROUNDUP(MONTH(Table1[[#This Row],[Order_Date]])/3,0)</f>
        <v>Q1</v>
      </c>
    </row>
    <row r="4049" spans="1:17" x14ac:dyDescent="0.25">
      <c r="A4049" t="s">
        <v>5865</v>
      </c>
      <c r="B4049" t="s">
        <v>1587</v>
      </c>
      <c r="C4049" t="s">
        <v>2020</v>
      </c>
      <c r="D4049" t="s">
        <v>77</v>
      </c>
      <c r="E4049" t="str">
        <f>_xlfn.XLOOKUP(Table1[[#This Row],[Product_ID]],[1]!Table1[Product_ID],[1]!Table1[Product_Name])</f>
        <v>Sports Product 83</v>
      </c>
      <c r="F4049" t="str">
        <f>_xlfn.XLOOKUP(Table1[[#This Row],[Product_ID]],[1]!Table1[Product_ID],[1]!Table1[Category])</f>
        <v>Sports</v>
      </c>
      <c r="G4049">
        <f>_xlfn.XLOOKUP(Table1[[#This Row],[Product_ID]],[1]!Table1[Product_ID],[1]!Table1[Unit_Price])</f>
        <v>5842</v>
      </c>
      <c r="H4049">
        <f>_xlfn.XLOOKUP(Table1[[#This Row],[Product_ID]],[1]!Table1[Product_ID],[1]!Table1[Cost])</f>
        <v>3505.2</v>
      </c>
      <c r="I4049">
        <v>5</v>
      </c>
      <c r="J4049">
        <v>20</v>
      </c>
      <c r="K4049">
        <f>Table1[[#This Row],[Quantity]]*Table1[[#This Row],[Unit_Price]]</f>
        <v>29210</v>
      </c>
      <c r="L4049">
        <f>Table1[[#This Row],[Quantity]]*Table1[[#This Row],[Cost]]</f>
        <v>17526</v>
      </c>
      <c r="M4049">
        <f>Table1[[#This Row],[Sales]]-Table1[[#This Row],[Total_Cost]]</f>
        <v>11684</v>
      </c>
      <c r="N4049" s="1">
        <f>Table1[[#This Row],[Profit]]/Table1[[#This Row],[Sales]]</f>
        <v>0.4</v>
      </c>
      <c r="O4049" t="str">
        <f>TEXT(Table1[[#This Row],[Order_Date]],"mmmm")</f>
        <v>July</v>
      </c>
      <c r="P4049">
        <f>YEAR(Table1[[#This Row],[Order_Date]])</f>
        <v>2025</v>
      </c>
      <c r="Q4049" t="str">
        <f>"Q"&amp;ROUNDUP(MONTH(Table1[[#This Row],[Order_Date]])/3,0)</f>
        <v>Q3</v>
      </c>
    </row>
    <row r="4050" spans="1:17" x14ac:dyDescent="0.25">
      <c r="A4050" t="s">
        <v>5866</v>
      </c>
      <c r="B4050" t="s">
        <v>268</v>
      </c>
      <c r="C4050" t="s">
        <v>4822</v>
      </c>
      <c r="D4050" t="s">
        <v>450</v>
      </c>
      <c r="E4050" t="str">
        <f>_xlfn.XLOOKUP(Table1[[#This Row],[Product_ID]],[1]!Table1[Product_ID],[1]!Table1[Product_Name])</f>
        <v>Electronics Product 82</v>
      </c>
      <c r="F4050" t="str">
        <f>_xlfn.XLOOKUP(Table1[[#This Row],[Product_ID]],[1]!Table1[Product_ID],[1]!Table1[Category])</f>
        <v>Electronics</v>
      </c>
      <c r="G4050">
        <f>_xlfn.XLOOKUP(Table1[[#This Row],[Product_ID]],[1]!Table1[Product_ID],[1]!Table1[Unit_Price])</f>
        <v>354</v>
      </c>
      <c r="H4050">
        <f>_xlfn.XLOOKUP(Table1[[#This Row],[Product_ID]],[1]!Table1[Product_ID],[1]!Table1[Cost])</f>
        <v>247.8</v>
      </c>
      <c r="I4050">
        <v>3</v>
      </c>
      <c r="J4050">
        <v>15</v>
      </c>
      <c r="K4050">
        <f>Table1[[#This Row],[Quantity]]*Table1[[#This Row],[Unit_Price]]</f>
        <v>1062</v>
      </c>
      <c r="L4050">
        <f>Table1[[#This Row],[Quantity]]*Table1[[#This Row],[Cost]]</f>
        <v>743.40000000000009</v>
      </c>
      <c r="M4050">
        <f>Table1[[#This Row],[Sales]]-Table1[[#This Row],[Total_Cost]]</f>
        <v>318.59999999999991</v>
      </c>
      <c r="N4050" s="1">
        <f>Table1[[#This Row],[Profit]]/Table1[[#This Row],[Sales]]</f>
        <v>0.29999999999999993</v>
      </c>
      <c r="O4050" t="str">
        <f>TEXT(Table1[[#This Row],[Order_Date]],"mmmm")</f>
        <v>April</v>
      </c>
      <c r="P4050">
        <f>YEAR(Table1[[#This Row],[Order_Date]])</f>
        <v>2024</v>
      </c>
      <c r="Q4050" t="str">
        <f>"Q"&amp;ROUNDUP(MONTH(Table1[[#This Row],[Order_Date]])/3,0)</f>
        <v>Q2</v>
      </c>
    </row>
    <row r="4051" spans="1:17" x14ac:dyDescent="0.25">
      <c r="A4051" t="s">
        <v>5867</v>
      </c>
      <c r="B4051" t="s">
        <v>1476</v>
      </c>
      <c r="C4051" t="s">
        <v>3123</v>
      </c>
      <c r="D4051" t="s">
        <v>104</v>
      </c>
      <c r="E4051" t="str">
        <f>_xlfn.XLOOKUP(Table1[[#This Row],[Product_ID]],[1]!Table1[Product_ID],[1]!Table1[Product_Name])</f>
        <v>Electronics Product 72</v>
      </c>
      <c r="F4051" t="str">
        <f>_xlfn.XLOOKUP(Table1[[#This Row],[Product_ID]],[1]!Table1[Product_ID],[1]!Table1[Category])</f>
        <v>Electronics</v>
      </c>
      <c r="G4051">
        <f>_xlfn.XLOOKUP(Table1[[#This Row],[Product_ID]],[1]!Table1[Product_ID],[1]!Table1[Unit_Price])</f>
        <v>27555</v>
      </c>
      <c r="H4051">
        <f>_xlfn.XLOOKUP(Table1[[#This Row],[Product_ID]],[1]!Table1[Product_ID],[1]!Table1[Cost])</f>
        <v>19288.5</v>
      </c>
      <c r="I4051">
        <v>4</v>
      </c>
      <c r="J4051">
        <v>15</v>
      </c>
      <c r="K4051">
        <f>Table1[[#This Row],[Quantity]]*Table1[[#This Row],[Unit_Price]]</f>
        <v>110220</v>
      </c>
      <c r="L4051">
        <f>Table1[[#This Row],[Quantity]]*Table1[[#This Row],[Cost]]</f>
        <v>77154</v>
      </c>
      <c r="M4051">
        <f>Table1[[#This Row],[Sales]]-Table1[[#This Row],[Total_Cost]]</f>
        <v>33066</v>
      </c>
      <c r="N4051" s="1">
        <f>Table1[[#This Row],[Profit]]/Table1[[#This Row],[Sales]]</f>
        <v>0.3</v>
      </c>
      <c r="O4051" t="str">
        <f>TEXT(Table1[[#This Row],[Order_Date]],"mmmm")</f>
        <v>January</v>
      </c>
      <c r="P4051">
        <f>YEAR(Table1[[#This Row],[Order_Date]])</f>
        <v>2024</v>
      </c>
      <c r="Q4051" t="str">
        <f>"Q"&amp;ROUNDUP(MONTH(Table1[[#This Row],[Order_Date]])/3,0)</f>
        <v>Q1</v>
      </c>
    </row>
    <row r="4052" spans="1:17" x14ac:dyDescent="0.25">
      <c r="A4052" t="s">
        <v>5868</v>
      </c>
      <c r="B4052" t="s">
        <v>1308</v>
      </c>
      <c r="C4052" t="s">
        <v>1993</v>
      </c>
      <c r="D4052" t="s">
        <v>264</v>
      </c>
      <c r="E4052" t="str">
        <f>_xlfn.XLOOKUP(Table1[[#This Row],[Product_ID]],[1]!Table1[Product_ID],[1]!Table1[Product_Name])</f>
        <v>Clothing Product 96</v>
      </c>
      <c r="F4052" t="str">
        <f>_xlfn.XLOOKUP(Table1[[#This Row],[Product_ID]],[1]!Table1[Product_ID],[1]!Table1[Category])</f>
        <v>Clothing</v>
      </c>
      <c r="G4052">
        <f>_xlfn.XLOOKUP(Table1[[#This Row],[Product_ID]],[1]!Table1[Product_ID],[1]!Table1[Unit_Price])</f>
        <v>483</v>
      </c>
      <c r="H4052">
        <f>_xlfn.XLOOKUP(Table1[[#This Row],[Product_ID]],[1]!Table1[Product_ID],[1]!Table1[Cost])</f>
        <v>289.8</v>
      </c>
      <c r="I4052">
        <v>5</v>
      </c>
      <c r="J4052">
        <v>20</v>
      </c>
      <c r="K4052">
        <f>Table1[[#This Row],[Quantity]]*Table1[[#This Row],[Unit_Price]]</f>
        <v>2415</v>
      </c>
      <c r="L4052">
        <f>Table1[[#This Row],[Quantity]]*Table1[[#This Row],[Cost]]</f>
        <v>1449</v>
      </c>
      <c r="M4052">
        <f>Table1[[#This Row],[Sales]]-Table1[[#This Row],[Total_Cost]]</f>
        <v>966</v>
      </c>
      <c r="N4052" s="1">
        <f>Table1[[#This Row],[Profit]]/Table1[[#This Row],[Sales]]</f>
        <v>0.4</v>
      </c>
      <c r="O4052" t="str">
        <f>TEXT(Table1[[#This Row],[Order_Date]],"mmmm")</f>
        <v>January</v>
      </c>
      <c r="P4052">
        <f>YEAR(Table1[[#This Row],[Order_Date]])</f>
        <v>2024</v>
      </c>
      <c r="Q4052" t="str">
        <f>"Q"&amp;ROUNDUP(MONTH(Table1[[#This Row],[Order_Date]])/3,0)</f>
        <v>Q1</v>
      </c>
    </row>
    <row r="4053" spans="1:17" x14ac:dyDescent="0.25">
      <c r="A4053" t="s">
        <v>5869</v>
      </c>
      <c r="B4053" t="s">
        <v>2056</v>
      </c>
      <c r="C4053" t="s">
        <v>2380</v>
      </c>
      <c r="D4053" t="s">
        <v>135</v>
      </c>
      <c r="E4053" t="str">
        <f>_xlfn.XLOOKUP(Table1[[#This Row],[Product_ID]],[1]!Table1[Product_ID],[1]!Table1[Product_Name])</f>
        <v>Electronics Product 28</v>
      </c>
      <c r="F4053" t="str">
        <f>_xlfn.XLOOKUP(Table1[[#This Row],[Product_ID]],[1]!Table1[Product_ID],[1]!Table1[Category])</f>
        <v>Electronics</v>
      </c>
      <c r="G4053">
        <f>_xlfn.XLOOKUP(Table1[[#This Row],[Product_ID]],[1]!Table1[Product_ID],[1]!Table1[Unit_Price])</f>
        <v>9664</v>
      </c>
      <c r="H4053">
        <f>_xlfn.XLOOKUP(Table1[[#This Row],[Product_ID]],[1]!Table1[Product_ID],[1]!Table1[Cost])</f>
        <v>4832</v>
      </c>
      <c r="I4053">
        <v>4</v>
      </c>
      <c r="J4053">
        <v>10</v>
      </c>
      <c r="K4053">
        <f>Table1[[#This Row],[Quantity]]*Table1[[#This Row],[Unit_Price]]</f>
        <v>38656</v>
      </c>
      <c r="L4053">
        <f>Table1[[#This Row],[Quantity]]*Table1[[#This Row],[Cost]]</f>
        <v>19328</v>
      </c>
      <c r="M4053">
        <f>Table1[[#This Row],[Sales]]-Table1[[#This Row],[Total_Cost]]</f>
        <v>19328</v>
      </c>
      <c r="N4053" s="1">
        <f>Table1[[#This Row],[Profit]]/Table1[[#This Row],[Sales]]</f>
        <v>0.5</v>
      </c>
      <c r="O4053" t="str">
        <f>TEXT(Table1[[#This Row],[Order_Date]],"mmmm")</f>
        <v>December</v>
      </c>
      <c r="P4053">
        <f>YEAR(Table1[[#This Row],[Order_Date]])</f>
        <v>2024</v>
      </c>
      <c r="Q4053" t="str">
        <f>"Q"&amp;ROUNDUP(MONTH(Table1[[#This Row],[Order_Date]])/3,0)</f>
        <v>Q4</v>
      </c>
    </row>
    <row r="4054" spans="1:17" x14ac:dyDescent="0.25">
      <c r="A4054" t="s">
        <v>5870</v>
      </c>
      <c r="B4054" t="s">
        <v>1292</v>
      </c>
      <c r="C4054" t="s">
        <v>397</v>
      </c>
      <c r="D4054" t="s">
        <v>135</v>
      </c>
      <c r="E4054" t="str">
        <f>_xlfn.XLOOKUP(Table1[[#This Row],[Product_ID]],[1]!Table1[Product_ID],[1]!Table1[Product_Name])</f>
        <v>Electronics Product 28</v>
      </c>
      <c r="F4054" t="str">
        <f>_xlfn.XLOOKUP(Table1[[#This Row],[Product_ID]],[1]!Table1[Product_ID],[1]!Table1[Category])</f>
        <v>Electronics</v>
      </c>
      <c r="G4054">
        <f>_xlfn.XLOOKUP(Table1[[#This Row],[Product_ID]],[1]!Table1[Product_ID],[1]!Table1[Unit_Price])</f>
        <v>9664</v>
      </c>
      <c r="H4054">
        <f>_xlfn.XLOOKUP(Table1[[#This Row],[Product_ID]],[1]!Table1[Product_ID],[1]!Table1[Cost])</f>
        <v>4832</v>
      </c>
      <c r="I4054">
        <v>5</v>
      </c>
      <c r="J4054">
        <v>5</v>
      </c>
      <c r="K4054">
        <f>Table1[[#This Row],[Quantity]]*Table1[[#This Row],[Unit_Price]]</f>
        <v>48320</v>
      </c>
      <c r="L4054">
        <f>Table1[[#This Row],[Quantity]]*Table1[[#This Row],[Cost]]</f>
        <v>24160</v>
      </c>
      <c r="M4054">
        <f>Table1[[#This Row],[Sales]]-Table1[[#This Row],[Total_Cost]]</f>
        <v>24160</v>
      </c>
      <c r="N4054" s="1">
        <f>Table1[[#This Row],[Profit]]/Table1[[#This Row],[Sales]]</f>
        <v>0.5</v>
      </c>
      <c r="O4054" t="str">
        <f>TEXT(Table1[[#This Row],[Order_Date]],"mmmm")</f>
        <v>July</v>
      </c>
      <c r="P4054">
        <f>YEAR(Table1[[#This Row],[Order_Date]])</f>
        <v>2024</v>
      </c>
      <c r="Q4054" t="str">
        <f>"Q"&amp;ROUNDUP(MONTH(Table1[[#This Row],[Order_Date]])/3,0)</f>
        <v>Q3</v>
      </c>
    </row>
    <row r="4055" spans="1:17" x14ac:dyDescent="0.25">
      <c r="A4055" t="s">
        <v>5871</v>
      </c>
      <c r="B4055" t="s">
        <v>1014</v>
      </c>
      <c r="C4055" t="s">
        <v>944</v>
      </c>
      <c r="D4055" t="s">
        <v>13</v>
      </c>
      <c r="E4055" t="str">
        <f>_xlfn.XLOOKUP(Table1[[#This Row],[Product_ID]],[1]!Table1[Product_ID],[1]!Table1[Product_Name])</f>
        <v>Beauty Product 1</v>
      </c>
      <c r="F4055" t="str">
        <f>_xlfn.XLOOKUP(Table1[[#This Row],[Product_ID]],[1]!Table1[Product_ID],[1]!Table1[Category])</f>
        <v>Beauty</v>
      </c>
      <c r="G4055">
        <f>_xlfn.XLOOKUP(Table1[[#This Row],[Product_ID]],[1]!Table1[Product_ID],[1]!Table1[Unit_Price])</f>
        <v>1891</v>
      </c>
      <c r="H4055">
        <f>_xlfn.XLOOKUP(Table1[[#This Row],[Product_ID]],[1]!Table1[Product_ID],[1]!Table1[Cost])</f>
        <v>945.5</v>
      </c>
      <c r="I4055">
        <v>4</v>
      </c>
      <c r="J4055">
        <v>10</v>
      </c>
      <c r="K4055">
        <f>Table1[[#This Row],[Quantity]]*Table1[[#This Row],[Unit_Price]]</f>
        <v>7564</v>
      </c>
      <c r="L4055">
        <f>Table1[[#This Row],[Quantity]]*Table1[[#This Row],[Cost]]</f>
        <v>3782</v>
      </c>
      <c r="M4055">
        <f>Table1[[#This Row],[Sales]]-Table1[[#This Row],[Total_Cost]]</f>
        <v>3782</v>
      </c>
      <c r="N4055" s="1">
        <f>Table1[[#This Row],[Profit]]/Table1[[#This Row],[Sales]]</f>
        <v>0.5</v>
      </c>
      <c r="O4055" t="str">
        <f>TEXT(Table1[[#This Row],[Order_Date]],"mmmm")</f>
        <v>March</v>
      </c>
      <c r="P4055">
        <f>YEAR(Table1[[#This Row],[Order_Date]])</f>
        <v>2025</v>
      </c>
      <c r="Q4055" t="str">
        <f>"Q"&amp;ROUNDUP(MONTH(Table1[[#This Row],[Order_Date]])/3,0)</f>
        <v>Q1</v>
      </c>
    </row>
    <row r="4056" spans="1:17" x14ac:dyDescent="0.25">
      <c r="A4056" t="s">
        <v>5872</v>
      </c>
      <c r="B4056" t="s">
        <v>2723</v>
      </c>
      <c r="C4056" t="s">
        <v>4980</v>
      </c>
      <c r="D4056" t="s">
        <v>131</v>
      </c>
      <c r="E4056" t="str">
        <f>_xlfn.XLOOKUP(Table1[[#This Row],[Product_ID]],[1]!Table1[Product_ID],[1]!Table1[Product_Name])</f>
        <v>Sports Product 50</v>
      </c>
      <c r="F4056" t="str">
        <f>_xlfn.XLOOKUP(Table1[[#This Row],[Product_ID]],[1]!Table1[Product_ID],[1]!Table1[Category])</f>
        <v>Sports</v>
      </c>
      <c r="G4056">
        <f>_xlfn.XLOOKUP(Table1[[#This Row],[Product_ID]],[1]!Table1[Product_ID],[1]!Table1[Unit_Price])</f>
        <v>10475</v>
      </c>
      <c r="H4056">
        <f>_xlfn.XLOOKUP(Table1[[#This Row],[Product_ID]],[1]!Table1[Product_ID],[1]!Table1[Cost])</f>
        <v>7332.5</v>
      </c>
      <c r="I4056">
        <v>4</v>
      </c>
      <c r="J4056">
        <v>5</v>
      </c>
      <c r="K4056">
        <f>Table1[[#This Row],[Quantity]]*Table1[[#This Row],[Unit_Price]]</f>
        <v>41900</v>
      </c>
      <c r="L4056">
        <f>Table1[[#This Row],[Quantity]]*Table1[[#This Row],[Cost]]</f>
        <v>29330</v>
      </c>
      <c r="M4056">
        <f>Table1[[#This Row],[Sales]]-Table1[[#This Row],[Total_Cost]]</f>
        <v>12570</v>
      </c>
      <c r="N4056" s="1">
        <f>Table1[[#This Row],[Profit]]/Table1[[#This Row],[Sales]]</f>
        <v>0.3</v>
      </c>
      <c r="O4056" t="str">
        <f>TEXT(Table1[[#This Row],[Order_Date]],"mmmm")</f>
        <v>September</v>
      </c>
      <c r="P4056">
        <f>YEAR(Table1[[#This Row],[Order_Date]])</f>
        <v>2025</v>
      </c>
      <c r="Q4056" t="str">
        <f>"Q"&amp;ROUNDUP(MONTH(Table1[[#This Row],[Order_Date]])/3,0)</f>
        <v>Q3</v>
      </c>
    </row>
    <row r="4057" spans="1:17" x14ac:dyDescent="0.25">
      <c r="A4057" t="s">
        <v>5873</v>
      </c>
      <c r="B4057" t="s">
        <v>399</v>
      </c>
      <c r="C4057" t="s">
        <v>2963</v>
      </c>
      <c r="D4057" t="s">
        <v>855</v>
      </c>
      <c r="E4057" t="str">
        <f>_xlfn.XLOOKUP(Table1[[#This Row],[Product_ID]],[1]!Table1[Product_ID],[1]!Table1[Product_Name])</f>
        <v>Sports Product 62</v>
      </c>
      <c r="F4057" t="str">
        <f>_xlfn.XLOOKUP(Table1[[#This Row],[Product_ID]],[1]!Table1[Product_ID],[1]!Table1[Category])</f>
        <v>Sports</v>
      </c>
      <c r="G4057">
        <f>_xlfn.XLOOKUP(Table1[[#This Row],[Product_ID]],[1]!Table1[Product_ID],[1]!Table1[Unit_Price])</f>
        <v>2777</v>
      </c>
      <c r="H4057">
        <f>_xlfn.XLOOKUP(Table1[[#This Row],[Product_ID]],[1]!Table1[Product_ID],[1]!Table1[Cost])</f>
        <v>1943.9</v>
      </c>
      <c r="I4057">
        <v>2</v>
      </c>
      <c r="J4057">
        <v>5</v>
      </c>
      <c r="K4057">
        <f>Table1[[#This Row],[Quantity]]*Table1[[#This Row],[Unit_Price]]</f>
        <v>5554</v>
      </c>
      <c r="L4057">
        <f>Table1[[#This Row],[Quantity]]*Table1[[#This Row],[Cost]]</f>
        <v>3887.8</v>
      </c>
      <c r="M4057">
        <f>Table1[[#This Row],[Sales]]-Table1[[#This Row],[Total_Cost]]</f>
        <v>1666.1999999999998</v>
      </c>
      <c r="N4057" s="1">
        <f>Table1[[#This Row],[Profit]]/Table1[[#This Row],[Sales]]</f>
        <v>0.3</v>
      </c>
      <c r="O4057" t="str">
        <f>TEXT(Table1[[#This Row],[Order_Date]],"mmmm")</f>
        <v>January</v>
      </c>
      <c r="P4057">
        <f>YEAR(Table1[[#This Row],[Order_Date]])</f>
        <v>2024</v>
      </c>
      <c r="Q4057" t="str">
        <f>"Q"&amp;ROUNDUP(MONTH(Table1[[#This Row],[Order_Date]])/3,0)</f>
        <v>Q1</v>
      </c>
    </row>
    <row r="4058" spans="1:17" x14ac:dyDescent="0.25">
      <c r="A4058" t="s">
        <v>5874</v>
      </c>
      <c r="B4058" t="s">
        <v>620</v>
      </c>
      <c r="C4058" t="s">
        <v>3853</v>
      </c>
      <c r="D4058" t="s">
        <v>585</v>
      </c>
      <c r="E4058" t="str">
        <f>_xlfn.XLOOKUP(Table1[[#This Row],[Product_ID]],[1]!Table1[Product_ID],[1]!Table1[Product_Name])</f>
        <v>Sports Product 80</v>
      </c>
      <c r="F4058" t="str">
        <f>_xlfn.XLOOKUP(Table1[[#This Row],[Product_ID]],[1]!Table1[Product_ID],[1]!Table1[Category])</f>
        <v>Sports</v>
      </c>
      <c r="G4058">
        <f>_xlfn.XLOOKUP(Table1[[#This Row],[Product_ID]],[1]!Table1[Product_ID],[1]!Table1[Unit_Price])</f>
        <v>4816</v>
      </c>
      <c r="H4058">
        <f>_xlfn.XLOOKUP(Table1[[#This Row],[Product_ID]],[1]!Table1[Product_ID],[1]!Table1[Cost])</f>
        <v>3371.2</v>
      </c>
      <c r="I4058">
        <v>2</v>
      </c>
      <c r="J4058">
        <v>15</v>
      </c>
      <c r="K4058">
        <f>Table1[[#This Row],[Quantity]]*Table1[[#This Row],[Unit_Price]]</f>
        <v>9632</v>
      </c>
      <c r="L4058">
        <f>Table1[[#This Row],[Quantity]]*Table1[[#This Row],[Cost]]</f>
        <v>6742.4</v>
      </c>
      <c r="M4058">
        <f>Table1[[#This Row],[Sales]]-Table1[[#This Row],[Total_Cost]]</f>
        <v>2889.6000000000004</v>
      </c>
      <c r="N4058" s="1">
        <f>Table1[[#This Row],[Profit]]/Table1[[#This Row],[Sales]]</f>
        <v>0.30000000000000004</v>
      </c>
      <c r="O4058" t="str">
        <f>TEXT(Table1[[#This Row],[Order_Date]],"mmmm")</f>
        <v>April</v>
      </c>
      <c r="P4058">
        <f>YEAR(Table1[[#This Row],[Order_Date]])</f>
        <v>2024</v>
      </c>
      <c r="Q4058" t="str">
        <f>"Q"&amp;ROUNDUP(MONTH(Table1[[#This Row],[Order_Date]])/3,0)</f>
        <v>Q2</v>
      </c>
    </row>
    <row r="4059" spans="1:17" x14ac:dyDescent="0.25">
      <c r="A4059" t="s">
        <v>5875</v>
      </c>
      <c r="B4059" t="s">
        <v>4555</v>
      </c>
      <c r="C4059" t="s">
        <v>3813</v>
      </c>
      <c r="D4059" t="s">
        <v>1158</v>
      </c>
      <c r="E4059" t="str">
        <f>_xlfn.XLOOKUP(Table1[[#This Row],[Product_ID]],[1]!Table1[Product_ID],[1]!Table1[Product_Name])</f>
        <v>Electronics Product 33</v>
      </c>
      <c r="F4059" t="str">
        <f>_xlfn.XLOOKUP(Table1[[#This Row],[Product_ID]],[1]!Table1[Product_ID],[1]!Table1[Category])</f>
        <v>Electronics</v>
      </c>
      <c r="G4059">
        <f>_xlfn.XLOOKUP(Table1[[#This Row],[Product_ID]],[1]!Table1[Product_ID],[1]!Table1[Unit_Price])</f>
        <v>11428</v>
      </c>
      <c r="H4059">
        <f>_xlfn.XLOOKUP(Table1[[#This Row],[Product_ID]],[1]!Table1[Product_ID],[1]!Table1[Cost])</f>
        <v>6856.8</v>
      </c>
      <c r="I4059">
        <v>5</v>
      </c>
      <c r="J4059">
        <v>15</v>
      </c>
      <c r="K4059">
        <f>Table1[[#This Row],[Quantity]]*Table1[[#This Row],[Unit_Price]]</f>
        <v>57140</v>
      </c>
      <c r="L4059">
        <f>Table1[[#This Row],[Quantity]]*Table1[[#This Row],[Cost]]</f>
        <v>34284</v>
      </c>
      <c r="M4059">
        <f>Table1[[#This Row],[Sales]]-Table1[[#This Row],[Total_Cost]]</f>
        <v>22856</v>
      </c>
      <c r="N4059" s="1">
        <f>Table1[[#This Row],[Profit]]/Table1[[#This Row],[Sales]]</f>
        <v>0.4</v>
      </c>
      <c r="O4059" t="str">
        <f>TEXT(Table1[[#This Row],[Order_Date]],"mmmm")</f>
        <v>March</v>
      </c>
      <c r="P4059">
        <f>YEAR(Table1[[#This Row],[Order_Date]])</f>
        <v>2024</v>
      </c>
      <c r="Q4059" t="str">
        <f>"Q"&amp;ROUNDUP(MONTH(Table1[[#This Row],[Order_Date]])/3,0)</f>
        <v>Q1</v>
      </c>
    </row>
    <row r="4060" spans="1:17" x14ac:dyDescent="0.25">
      <c r="A4060" t="s">
        <v>5876</v>
      </c>
      <c r="B4060" t="s">
        <v>2320</v>
      </c>
      <c r="C4060" t="s">
        <v>1102</v>
      </c>
      <c r="D4060" t="s">
        <v>171</v>
      </c>
      <c r="E4060" t="str">
        <f>_xlfn.XLOOKUP(Table1[[#This Row],[Product_ID]],[1]!Table1[Product_ID],[1]!Table1[Product_Name])</f>
        <v>Clothing Product 27</v>
      </c>
      <c r="F4060" t="str">
        <f>_xlfn.XLOOKUP(Table1[[#This Row],[Product_ID]],[1]!Table1[Product_ID],[1]!Table1[Category])</f>
        <v>Clothing</v>
      </c>
      <c r="G4060">
        <f>_xlfn.XLOOKUP(Table1[[#This Row],[Product_ID]],[1]!Table1[Product_ID],[1]!Table1[Unit_Price])</f>
        <v>4969</v>
      </c>
      <c r="H4060">
        <f>_xlfn.XLOOKUP(Table1[[#This Row],[Product_ID]],[1]!Table1[Product_ID],[1]!Table1[Cost])</f>
        <v>2484.5</v>
      </c>
      <c r="I4060">
        <v>4</v>
      </c>
      <c r="J4060">
        <v>5</v>
      </c>
      <c r="K4060">
        <f>Table1[[#This Row],[Quantity]]*Table1[[#This Row],[Unit_Price]]</f>
        <v>19876</v>
      </c>
      <c r="L4060">
        <f>Table1[[#This Row],[Quantity]]*Table1[[#This Row],[Cost]]</f>
        <v>9938</v>
      </c>
      <c r="M4060">
        <f>Table1[[#This Row],[Sales]]-Table1[[#This Row],[Total_Cost]]</f>
        <v>9938</v>
      </c>
      <c r="N4060" s="1">
        <f>Table1[[#This Row],[Profit]]/Table1[[#This Row],[Sales]]</f>
        <v>0.5</v>
      </c>
      <c r="O4060" t="str">
        <f>TEXT(Table1[[#This Row],[Order_Date]],"mmmm")</f>
        <v>July</v>
      </c>
      <c r="P4060">
        <f>YEAR(Table1[[#This Row],[Order_Date]])</f>
        <v>2025</v>
      </c>
      <c r="Q4060" t="str">
        <f>"Q"&amp;ROUNDUP(MONTH(Table1[[#This Row],[Order_Date]])/3,0)</f>
        <v>Q3</v>
      </c>
    </row>
    <row r="4061" spans="1:17" x14ac:dyDescent="0.25">
      <c r="A4061" t="s">
        <v>5877</v>
      </c>
      <c r="B4061" t="s">
        <v>617</v>
      </c>
      <c r="C4061" t="s">
        <v>934</v>
      </c>
      <c r="D4061" t="s">
        <v>119</v>
      </c>
      <c r="E4061" t="str">
        <f>_xlfn.XLOOKUP(Table1[[#This Row],[Product_ID]],[1]!Table1[Product_ID],[1]!Table1[Product_Name])</f>
        <v>Electronics Product 56</v>
      </c>
      <c r="F4061" t="str">
        <f>_xlfn.XLOOKUP(Table1[[#This Row],[Product_ID]],[1]!Table1[Product_ID],[1]!Table1[Category])</f>
        <v>Electronics</v>
      </c>
      <c r="G4061">
        <f>_xlfn.XLOOKUP(Table1[[#This Row],[Product_ID]],[1]!Table1[Product_ID],[1]!Table1[Unit_Price])</f>
        <v>18900</v>
      </c>
      <c r="H4061">
        <f>_xlfn.XLOOKUP(Table1[[#This Row],[Product_ID]],[1]!Table1[Product_ID],[1]!Table1[Cost])</f>
        <v>9450</v>
      </c>
      <c r="I4061">
        <v>4</v>
      </c>
      <c r="J4061">
        <v>5</v>
      </c>
      <c r="K4061">
        <f>Table1[[#This Row],[Quantity]]*Table1[[#This Row],[Unit_Price]]</f>
        <v>75600</v>
      </c>
      <c r="L4061">
        <f>Table1[[#This Row],[Quantity]]*Table1[[#This Row],[Cost]]</f>
        <v>37800</v>
      </c>
      <c r="M4061">
        <f>Table1[[#This Row],[Sales]]-Table1[[#This Row],[Total_Cost]]</f>
        <v>37800</v>
      </c>
      <c r="N4061" s="1">
        <f>Table1[[#This Row],[Profit]]/Table1[[#This Row],[Sales]]</f>
        <v>0.5</v>
      </c>
      <c r="O4061" t="str">
        <f>TEXT(Table1[[#This Row],[Order_Date]],"mmmm")</f>
        <v>October</v>
      </c>
      <c r="P4061">
        <f>YEAR(Table1[[#This Row],[Order_Date]])</f>
        <v>2025</v>
      </c>
      <c r="Q4061" t="str">
        <f>"Q"&amp;ROUNDUP(MONTH(Table1[[#This Row],[Order_Date]])/3,0)</f>
        <v>Q4</v>
      </c>
    </row>
    <row r="4062" spans="1:17" x14ac:dyDescent="0.25">
      <c r="A4062" t="s">
        <v>5878</v>
      </c>
      <c r="B4062" t="s">
        <v>996</v>
      </c>
      <c r="C4062" t="s">
        <v>2944</v>
      </c>
      <c r="D4062" t="s">
        <v>615</v>
      </c>
      <c r="E4062" t="str">
        <f>_xlfn.XLOOKUP(Table1[[#This Row],[Product_ID]],[1]!Table1[Product_ID],[1]!Table1[Product_Name])</f>
        <v>Home &amp; Kitchen Product 92</v>
      </c>
      <c r="F4062" t="str">
        <f>_xlfn.XLOOKUP(Table1[[#This Row],[Product_ID]],[1]!Table1[Product_ID],[1]!Table1[Category])</f>
        <v>Home &amp; Kitchen</v>
      </c>
      <c r="G4062">
        <f>_xlfn.XLOOKUP(Table1[[#This Row],[Product_ID]],[1]!Table1[Product_ID],[1]!Table1[Unit_Price])</f>
        <v>7315</v>
      </c>
      <c r="H4062">
        <f>_xlfn.XLOOKUP(Table1[[#This Row],[Product_ID]],[1]!Table1[Product_ID],[1]!Table1[Cost])</f>
        <v>4389</v>
      </c>
      <c r="I4062">
        <v>4</v>
      </c>
      <c r="J4062">
        <v>15</v>
      </c>
      <c r="K4062">
        <f>Table1[[#This Row],[Quantity]]*Table1[[#This Row],[Unit_Price]]</f>
        <v>29260</v>
      </c>
      <c r="L4062">
        <f>Table1[[#This Row],[Quantity]]*Table1[[#This Row],[Cost]]</f>
        <v>17556</v>
      </c>
      <c r="M4062">
        <f>Table1[[#This Row],[Sales]]-Table1[[#This Row],[Total_Cost]]</f>
        <v>11704</v>
      </c>
      <c r="N4062" s="1">
        <f>Table1[[#This Row],[Profit]]/Table1[[#This Row],[Sales]]</f>
        <v>0.4</v>
      </c>
      <c r="O4062" t="str">
        <f>TEXT(Table1[[#This Row],[Order_Date]],"mmmm")</f>
        <v>June</v>
      </c>
      <c r="P4062">
        <f>YEAR(Table1[[#This Row],[Order_Date]])</f>
        <v>2024</v>
      </c>
      <c r="Q4062" t="str">
        <f>"Q"&amp;ROUNDUP(MONTH(Table1[[#This Row],[Order_Date]])/3,0)</f>
        <v>Q2</v>
      </c>
    </row>
    <row r="4063" spans="1:17" x14ac:dyDescent="0.25">
      <c r="A4063" t="s">
        <v>5879</v>
      </c>
      <c r="B4063" t="s">
        <v>1543</v>
      </c>
      <c r="C4063" t="s">
        <v>1023</v>
      </c>
      <c r="D4063" t="s">
        <v>127</v>
      </c>
      <c r="E4063" t="str">
        <f>_xlfn.XLOOKUP(Table1[[#This Row],[Product_ID]],[1]!Table1[Product_ID],[1]!Table1[Product_Name])</f>
        <v>Sports Product 75</v>
      </c>
      <c r="F4063" t="str">
        <f>_xlfn.XLOOKUP(Table1[[#This Row],[Product_ID]],[1]!Table1[Product_ID],[1]!Table1[Category])</f>
        <v>Sports</v>
      </c>
      <c r="G4063">
        <f>_xlfn.XLOOKUP(Table1[[#This Row],[Product_ID]],[1]!Table1[Product_ID],[1]!Table1[Unit_Price])</f>
        <v>5435</v>
      </c>
      <c r="H4063">
        <f>_xlfn.XLOOKUP(Table1[[#This Row],[Product_ID]],[1]!Table1[Product_ID],[1]!Table1[Cost])</f>
        <v>3804.5</v>
      </c>
      <c r="I4063">
        <v>3</v>
      </c>
      <c r="J4063">
        <v>10</v>
      </c>
      <c r="K4063">
        <f>Table1[[#This Row],[Quantity]]*Table1[[#This Row],[Unit_Price]]</f>
        <v>16305</v>
      </c>
      <c r="L4063">
        <f>Table1[[#This Row],[Quantity]]*Table1[[#This Row],[Cost]]</f>
        <v>11413.5</v>
      </c>
      <c r="M4063">
        <f>Table1[[#This Row],[Sales]]-Table1[[#This Row],[Total_Cost]]</f>
        <v>4891.5</v>
      </c>
      <c r="N4063" s="1">
        <f>Table1[[#This Row],[Profit]]/Table1[[#This Row],[Sales]]</f>
        <v>0.3</v>
      </c>
      <c r="O4063" t="str">
        <f>TEXT(Table1[[#This Row],[Order_Date]],"mmmm")</f>
        <v>June</v>
      </c>
      <c r="P4063">
        <f>YEAR(Table1[[#This Row],[Order_Date]])</f>
        <v>2024</v>
      </c>
      <c r="Q4063" t="str">
        <f>"Q"&amp;ROUNDUP(MONTH(Table1[[#This Row],[Order_Date]])/3,0)</f>
        <v>Q2</v>
      </c>
    </row>
    <row r="4064" spans="1:17" x14ac:dyDescent="0.25">
      <c r="A4064" t="s">
        <v>5880</v>
      </c>
      <c r="B4064" t="s">
        <v>5810</v>
      </c>
      <c r="C4064" t="s">
        <v>939</v>
      </c>
      <c r="D4064" t="s">
        <v>230</v>
      </c>
      <c r="E4064" t="str">
        <f>_xlfn.XLOOKUP(Table1[[#This Row],[Product_ID]],[1]!Table1[Product_ID],[1]!Table1[Product_Name])</f>
        <v>Beauty Product 16</v>
      </c>
      <c r="F4064" t="str">
        <f>_xlfn.XLOOKUP(Table1[[#This Row],[Product_ID]],[1]!Table1[Product_ID],[1]!Table1[Category])</f>
        <v>Beauty</v>
      </c>
      <c r="G4064">
        <f>_xlfn.XLOOKUP(Table1[[#This Row],[Product_ID]],[1]!Table1[Product_ID],[1]!Table1[Unit_Price])</f>
        <v>1591</v>
      </c>
      <c r="H4064">
        <f>_xlfn.XLOOKUP(Table1[[#This Row],[Product_ID]],[1]!Table1[Product_ID],[1]!Table1[Cost])</f>
        <v>1113.7</v>
      </c>
      <c r="I4064">
        <v>1</v>
      </c>
      <c r="J4064">
        <v>5</v>
      </c>
      <c r="K4064">
        <f>Table1[[#This Row],[Quantity]]*Table1[[#This Row],[Unit_Price]]</f>
        <v>1591</v>
      </c>
      <c r="L4064">
        <f>Table1[[#This Row],[Quantity]]*Table1[[#This Row],[Cost]]</f>
        <v>1113.7</v>
      </c>
      <c r="M4064">
        <f>Table1[[#This Row],[Sales]]-Table1[[#This Row],[Total_Cost]]</f>
        <v>477.29999999999995</v>
      </c>
      <c r="N4064" s="1">
        <f>Table1[[#This Row],[Profit]]/Table1[[#This Row],[Sales]]</f>
        <v>0.3</v>
      </c>
      <c r="O4064" t="str">
        <f>TEXT(Table1[[#This Row],[Order_Date]],"mmmm")</f>
        <v>March</v>
      </c>
      <c r="P4064">
        <f>YEAR(Table1[[#This Row],[Order_Date]])</f>
        <v>2025</v>
      </c>
      <c r="Q4064" t="str">
        <f>"Q"&amp;ROUNDUP(MONTH(Table1[[#This Row],[Order_Date]])/3,0)</f>
        <v>Q1</v>
      </c>
    </row>
    <row r="4065" spans="1:17" x14ac:dyDescent="0.25">
      <c r="A4065" t="s">
        <v>5881</v>
      </c>
      <c r="B4065" t="s">
        <v>4508</v>
      </c>
      <c r="C4065" t="s">
        <v>1806</v>
      </c>
      <c r="D4065" t="s">
        <v>377</v>
      </c>
      <c r="E4065" t="str">
        <f>_xlfn.XLOOKUP(Table1[[#This Row],[Product_ID]],[1]!Table1[Product_ID],[1]!Table1[Product_Name])</f>
        <v>Sports Product 2</v>
      </c>
      <c r="F4065" t="str">
        <f>_xlfn.XLOOKUP(Table1[[#This Row],[Product_ID]],[1]!Table1[Product_ID],[1]!Table1[Category])</f>
        <v>Sports</v>
      </c>
      <c r="G4065">
        <f>_xlfn.XLOOKUP(Table1[[#This Row],[Product_ID]],[1]!Table1[Product_ID],[1]!Table1[Unit_Price])</f>
        <v>4241</v>
      </c>
      <c r="H4065">
        <f>_xlfn.XLOOKUP(Table1[[#This Row],[Product_ID]],[1]!Table1[Product_ID],[1]!Table1[Cost])</f>
        <v>2120.5</v>
      </c>
      <c r="I4065">
        <v>2</v>
      </c>
      <c r="J4065">
        <v>10</v>
      </c>
      <c r="K4065">
        <f>Table1[[#This Row],[Quantity]]*Table1[[#This Row],[Unit_Price]]</f>
        <v>8482</v>
      </c>
      <c r="L4065">
        <f>Table1[[#This Row],[Quantity]]*Table1[[#This Row],[Cost]]</f>
        <v>4241</v>
      </c>
      <c r="M4065">
        <f>Table1[[#This Row],[Sales]]-Table1[[#This Row],[Total_Cost]]</f>
        <v>4241</v>
      </c>
      <c r="N4065" s="1">
        <f>Table1[[#This Row],[Profit]]/Table1[[#This Row],[Sales]]</f>
        <v>0.5</v>
      </c>
      <c r="O4065" t="str">
        <f>TEXT(Table1[[#This Row],[Order_Date]],"mmmm")</f>
        <v>January</v>
      </c>
      <c r="P4065">
        <f>YEAR(Table1[[#This Row],[Order_Date]])</f>
        <v>2024</v>
      </c>
      <c r="Q4065" t="str">
        <f>"Q"&amp;ROUNDUP(MONTH(Table1[[#This Row],[Order_Date]])/3,0)</f>
        <v>Q1</v>
      </c>
    </row>
    <row r="4066" spans="1:17" x14ac:dyDescent="0.25">
      <c r="A4066" t="s">
        <v>5882</v>
      </c>
      <c r="B4066" t="s">
        <v>3010</v>
      </c>
      <c r="C4066" t="s">
        <v>4609</v>
      </c>
      <c r="D4066" t="s">
        <v>999</v>
      </c>
      <c r="E4066" t="str">
        <f>_xlfn.XLOOKUP(Table1[[#This Row],[Product_ID]],[1]!Table1[Product_ID],[1]!Table1[Product_Name])</f>
        <v>Beauty Product 51</v>
      </c>
      <c r="F4066" t="str">
        <f>_xlfn.XLOOKUP(Table1[[#This Row],[Product_ID]],[1]!Table1[Product_ID],[1]!Table1[Category])</f>
        <v>Beauty</v>
      </c>
      <c r="G4066">
        <f>_xlfn.XLOOKUP(Table1[[#This Row],[Product_ID]],[1]!Table1[Product_ID],[1]!Table1[Unit_Price])</f>
        <v>1507</v>
      </c>
      <c r="H4066">
        <f>_xlfn.XLOOKUP(Table1[[#This Row],[Product_ID]],[1]!Table1[Product_ID],[1]!Table1[Cost])</f>
        <v>753.5</v>
      </c>
      <c r="I4066">
        <v>4</v>
      </c>
      <c r="J4066">
        <v>15</v>
      </c>
      <c r="K4066">
        <f>Table1[[#This Row],[Quantity]]*Table1[[#This Row],[Unit_Price]]</f>
        <v>6028</v>
      </c>
      <c r="L4066">
        <f>Table1[[#This Row],[Quantity]]*Table1[[#This Row],[Cost]]</f>
        <v>3014</v>
      </c>
      <c r="M4066">
        <f>Table1[[#This Row],[Sales]]-Table1[[#This Row],[Total_Cost]]</f>
        <v>3014</v>
      </c>
      <c r="N4066" s="1">
        <f>Table1[[#This Row],[Profit]]/Table1[[#This Row],[Sales]]</f>
        <v>0.5</v>
      </c>
      <c r="O4066" t="str">
        <f>TEXT(Table1[[#This Row],[Order_Date]],"mmmm")</f>
        <v>December</v>
      </c>
      <c r="P4066">
        <f>YEAR(Table1[[#This Row],[Order_Date]])</f>
        <v>2024</v>
      </c>
      <c r="Q4066" t="str">
        <f>"Q"&amp;ROUNDUP(MONTH(Table1[[#This Row],[Order_Date]])/3,0)</f>
        <v>Q4</v>
      </c>
    </row>
    <row r="4067" spans="1:17" x14ac:dyDescent="0.25">
      <c r="A4067" t="s">
        <v>5883</v>
      </c>
      <c r="B4067" t="s">
        <v>1916</v>
      </c>
      <c r="C4067" t="s">
        <v>913</v>
      </c>
      <c r="D4067" t="s">
        <v>195</v>
      </c>
      <c r="E4067" t="str">
        <f>_xlfn.XLOOKUP(Table1[[#This Row],[Product_ID]],[1]!Table1[Product_ID],[1]!Table1[Product_Name])</f>
        <v>Electronics Product 57</v>
      </c>
      <c r="F4067" t="str">
        <f>_xlfn.XLOOKUP(Table1[[#This Row],[Product_ID]],[1]!Table1[Product_ID],[1]!Table1[Category])</f>
        <v>Electronics</v>
      </c>
      <c r="G4067">
        <f>_xlfn.XLOOKUP(Table1[[#This Row],[Product_ID]],[1]!Table1[Product_ID],[1]!Table1[Unit_Price])</f>
        <v>26846</v>
      </c>
      <c r="H4067">
        <f>_xlfn.XLOOKUP(Table1[[#This Row],[Product_ID]],[1]!Table1[Product_ID],[1]!Table1[Cost])</f>
        <v>16107.6</v>
      </c>
      <c r="I4067">
        <v>5</v>
      </c>
      <c r="J4067">
        <v>20</v>
      </c>
      <c r="K4067">
        <f>Table1[[#This Row],[Quantity]]*Table1[[#This Row],[Unit_Price]]</f>
        <v>134230</v>
      </c>
      <c r="L4067">
        <f>Table1[[#This Row],[Quantity]]*Table1[[#This Row],[Cost]]</f>
        <v>80538</v>
      </c>
      <c r="M4067">
        <f>Table1[[#This Row],[Sales]]-Table1[[#This Row],[Total_Cost]]</f>
        <v>53692</v>
      </c>
      <c r="N4067" s="1">
        <f>Table1[[#This Row],[Profit]]/Table1[[#This Row],[Sales]]</f>
        <v>0.4</v>
      </c>
      <c r="O4067" t="str">
        <f>TEXT(Table1[[#This Row],[Order_Date]],"mmmm")</f>
        <v>October</v>
      </c>
      <c r="P4067">
        <f>YEAR(Table1[[#This Row],[Order_Date]])</f>
        <v>2024</v>
      </c>
      <c r="Q4067" t="str">
        <f>"Q"&amp;ROUNDUP(MONTH(Table1[[#This Row],[Order_Date]])/3,0)</f>
        <v>Q4</v>
      </c>
    </row>
    <row r="4068" spans="1:17" x14ac:dyDescent="0.25">
      <c r="A4068" t="s">
        <v>5884</v>
      </c>
      <c r="B4068" t="s">
        <v>3413</v>
      </c>
      <c r="C4068" t="s">
        <v>1490</v>
      </c>
      <c r="D4068" t="s">
        <v>111</v>
      </c>
      <c r="E4068" t="str">
        <f>_xlfn.XLOOKUP(Table1[[#This Row],[Product_ID]],[1]!Table1[Product_ID],[1]!Table1[Product_Name])</f>
        <v>Sports Product 20</v>
      </c>
      <c r="F4068" t="str">
        <f>_xlfn.XLOOKUP(Table1[[#This Row],[Product_ID]],[1]!Table1[Product_ID],[1]!Table1[Category])</f>
        <v>Sports</v>
      </c>
      <c r="G4068">
        <f>_xlfn.XLOOKUP(Table1[[#This Row],[Product_ID]],[1]!Table1[Product_ID],[1]!Table1[Unit_Price])</f>
        <v>11647</v>
      </c>
      <c r="H4068">
        <f>_xlfn.XLOOKUP(Table1[[#This Row],[Product_ID]],[1]!Table1[Product_ID],[1]!Table1[Cost])</f>
        <v>8152.9</v>
      </c>
      <c r="I4068">
        <v>3</v>
      </c>
      <c r="J4068">
        <v>0</v>
      </c>
      <c r="K4068">
        <f>Table1[[#This Row],[Quantity]]*Table1[[#This Row],[Unit_Price]]</f>
        <v>34941</v>
      </c>
      <c r="L4068">
        <f>Table1[[#This Row],[Quantity]]*Table1[[#This Row],[Cost]]</f>
        <v>24458.699999999997</v>
      </c>
      <c r="M4068">
        <f>Table1[[#This Row],[Sales]]-Table1[[#This Row],[Total_Cost]]</f>
        <v>10482.300000000003</v>
      </c>
      <c r="N4068" s="1">
        <f>Table1[[#This Row],[Profit]]/Table1[[#This Row],[Sales]]</f>
        <v>0.3000000000000001</v>
      </c>
      <c r="O4068" t="str">
        <f>TEXT(Table1[[#This Row],[Order_Date]],"mmmm")</f>
        <v>July</v>
      </c>
      <c r="P4068">
        <f>YEAR(Table1[[#This Row],[Order_Date]])</f>
        <v>2025</v>
      </c>
      <c r="Q4068" t="str">
        <f>"Q"&amp;ROUNDUP(MONTH(Table1[[#This Row],[Order_Date]])/3,0)</f>
        <v>Q3</v>
      </c>
    </row>
    <row r="4069" spans="1:17" x14ac:dyDescent="0.25">
      <c r="A4069" t="s">
        <v>5885</v>
      </c>
      <c r="B4069" t="s">
        <v>1371</v>
      </c>
      <c r="C4069" t="s">
        <v>1568</v>
      </c>
      <c r="D4069" t="s">
        <v>29</v>
      </c>
      <c r="E4069" t="str">
        <f>_xlfn.XLOOKUP(Table1[[#This Row],[Product_ID]],[1]!Table1[Product_ID],[1]!Table1[Product_Name])</f>
        <v>Beauty Product 18</v>
      </c>
      <c r="F4069" t="str">
        <f>_xlfn.XLOOKUP(Table1[[#This Row],[Product_ID]],[1]!Table1[Product_ID],[1]!Table1[Category])</f>
        <v>Beauty</v>
      </c>
      <c r="G4069">
        <f>_xlfn.XLOOKUP(Table1[[#This Row],[Product_ID]],[1]!Table1[Product_ID],[1]!Table1[Unit_Price])</f>
        <v>3985</v>
      </c>
      <c r="H4069">
        <f>_xlfn.XLOOKUP(Table1[[#This Row],[Product_ID]],[1]!Table1[Product_ID],[1]!Table1[Cost])</f>
        <v>2789.5</v>
      </c>
      <c r="I4069">
        <v>5</v>
      </c>
      <c r="J4069">
        <v>0</v>
      </c>
      <c r="K4069">
        <f>Table1[[#This Row],[Quantity]]*Table1[[#This Row],[Unit_Price]]</f>
        <v>19925</v>
      </c>
      <c r="L4069">
        <f>Table1[[#This Row],[Quantity]]*Table1[[#This Row],[Cost]]</f>
        <v>13947.5</v>
      </c>
      <c r="M4069">
        <f>Table1[[#This Row],[Sales]]-Table1[[#This Row],[Total_Cost]]</f>
        <v>5977.5</v>
      </c>
      <c r="N4069" s="1">
        <f>Table1[[#This Row],[Profit]]/Table1[[#This Row],[Sales]]</f>
        <v>0.3</v>
      </c>
      <c r="O4069" t="str">
        <f>TEXT(Table1[[#This Row],[Order_Date]],"mmmm")</f>
        <v>April</v>
      </c>
      <c r="P4069">
        <f>YEAR(Table1[[#This Row],[Order_Date]])</f>
        <v>2025</v>
      </c>
      <c r="Q4069" t="str">
        <f>"Q"&amp;ROUNDUP(MONTH(Table1[[#This Row],[Order_Date]])/3,0)</f>
        <v>Q2</v>
      </c>
    </row>
    <row r="4070" spans="1:17" x14ac:dyDescent="0.25">
      <c r="A4070" t="s">
        <v>5886</v>
      </c>
      <c r="B4070" t="s">
        <v>98</v>
      </c>
      <c r="C4070" t="s">
        <v>1411</v>
      </c>
      <c r="D4070" t="s">
        <v>394</v>
      </c>
      <c r="E4070" t="str">
        <f>_xlfn.XLOOKUP(Table1[[#This Row],[Product_ID]],[1]!Table1[Product_ID],[1]!Table1[Product_Name])</f>
        <v>Electronics Product 45</v>
      </c>
      <c r="F4070" t="str">
        <f>_xlfn.XLOOKUP(Table1[[#This Row],[Product_ID]],[1]!Table1[Product_ID],[1]!Table1[Category])</f>
        <v>Electronics</v>
      </c>
      <c r="G4070">
        <f>_xlfn.XLOOKUP(Table1[[#This Row],[Product_ID]],[1]!Table1[Product_ID],[1]!Table1[Unit_Price])</f>
        <v>31300</v>
      </c>
      <c r="H4070">
        <f>_xlfn.XLOOKUP(Table1[[#This Row],[Product_ID]],[1]!Table1[Product_ID],[1]!Table1[Cost])</f>
        <v>18780</v>
      </c>
      <c r="I4070">
        <v>3</v>
      </c>
      <c r="J4070">
        <v>15</v>
      </c>
      <c r="K4070">
        <f>Table1[[#This Row],[Quantity]]*Table1[[#This Row],[Unit_Price]]</f>
        <v>93900</v>
      </c>
      <c r="L4070">
        <f>Table1[[#This Row],[Quantity]]*Table1[[#This Row],[Cost]]</f>
        <v>56340</v>
      </c>
      <c r="M4070">
        <f>Table1[[#This Row],[Sales]]-Table1[[#This Row],[Total_Cost]]</f>
        <v>37560</v>
      </c>
      <c r="N4070" s="1">
        <f>Table1[[#This Row],[Profit]]/Table1[[#This Row],[Sales]]</f>
        <v>0.4</v>
      </c>
      <c r="O4070" t="str">
        <f>TEXT(Table1[[#This Row],[Order_Date]],"mmmm")</f>
        <v>August</v>
      </c>
      <c r="P4070">
        <f>YEAR(Table1[[#This Row],[Order_Date]])</f>
        <v>2024</v>
      </c>
      <c r="Q4070" t="str">
        <f>"Q"&amp;ROUNDUP(MONTH(Table1[[#This Row],[Order_Date]])/3,0)</f>
        <v>Q3</v>
      </c>
    </row>
    <row r="4071" spans="1:17" x14ac:dyDescent="0.25">
      <c r="A4071" t="s">
        <v>5887</v>
      </c>
      <c r="B4071" t="s">
        <v>2324</v>
      </c>
      <c r="C4071" t="s">
        <v>5888</v>
      </c>
      <c r="D4071" t="s">
        <v>135</v>
      </c>
      <c r="E4071" t="str">
        <f>_xlfn.XLOOKUP(Table1[[#This Row],[Product_ID]],[1]!Table1[Product_ID],[1]!Table1[Product_Name])</f>
        <v>Electronics Product 28</v>
      </c>
      <c r="F4071" t="str">
        <f>_xlfn.XLOOKUP(Table1[[#This Row],[Product_ID]],[1]!Table1[Product_ID],[1]!Table1[Category])</f>
        <v>Electronics</v>
      </c>
      <c r="G4071">
        <f>_xlfn.XLOOKUP(Table1[[#This Row],[Product_ID]],[1]!Table1[Product_ID],[1]!Table1[Unit_Price])</f>
        <v>9664</v>
      </c>
      <c r="H4071">
        <f>_xlfn.XLOOKUP(Table1[[#This Row],[Product_ID]],[1]!Table1[Product_ID],[1]!Table1[Cost])</f>
        <v>4832</v>
      </c>
      <c r="I4071">
        <v>2</v>
      </c>
      <c r="J4071">
        <v>15</v>
      </c>
      <c r="K4071">
        <f>Table1[[#This Row],[Quantity]]*Table1[[#This Row],[Unit_Price]]</f>
        <v>19328</v>
      </c>
      <c r="L4071">
        <f>Table1[[#This Row],[Quantity]]*Table1[[#This Row],[Cost]]</f>
        <v>9664</v>
      </c>
      <c r="M4071">
        <f>Table1[[#This Row],[Sales]]-Table1[[#This Row],[Total_Cost]]</f>
        <v>9664</v>
      </c>
      <c r="N4071" s="1">
        <f>Table1[[#This Row],[Profit]]/Table1[[#This Row],[Sales]]</f>
        <v>0.5</v>
      </c>
      <c r="O4071" t="str">
        <f>TEXT(Table1[[#This Row],[Order_Date]],"mmmm")</f>
        <v>October</v>
      </c>
      <c r="P4071">
        <f>YEAR(Table1[[#This Row],[Order_Date]])</f>
        <v>2024</v>
      </c>
      <c r="Q4071" t="str">
        <f>"Q"&amp;ROUNDUP(MONTH(Table1[[#This Row],[Order_Date]])/3,0)</f>
        <v>Q4</v>
      </c>
    </row>
    <row r="4072" spans="1:17" x14ac:dyDescent="0.25">
      <c r="A4072" t="s">
        <v>5889</v>
      </c>
      <c r="B4072" t="s">
        <v>1738</v>
      </c>
      <c r="C4072" t="s">
        <v>3534</v>
      </c>
      <c r="D4072" t="s">
        <v>59</v>
      </c>
      <c r="E4072" t="str">
        <f>_xlfn.XLOOKUP(Table1[[#This Row],[Product_ID]],[1]!Table1[Product_ID],[1]!Table1[Product_Name])</f>
        <v>Sports Product 23</v>
      </c>
      <c r="F4072" t="str">
        <f>_xlfn.XLOOKUP(Table1[[#This Row],[Product_ID]],[1]!Table1[Product_ID],[1]!Table1[Category])</f>
        <v>Sports</v>
      </c>
      <c r="G4072">
        <f>_xlfn.XLOOKUP(Table1[[#This Row],[Product_ID]],[1]!Table1[Product_ID],[1]!Table1[Unit_Price])</f>
        <v>4437</v>
      </c>
      <c r="H4072">
        <f>_xlfn.XLOOKUP(Table1[[#This Row],[Product_ID]],[1]!Table1[Product_ID],[1]!Table1[Cost])</f>
        <v>2662.2</v>
      </c>
      <c r="I4072">
        <v>1</v>
      </c>
      <c r="J4072">
        <v>20</v>
      </c>
      <c r="K4072">
        <f>Table1[[#This Row],[Quantity]]*Table1[[#This Row],[Unit_Price]]</f>
        <v>4437</v>
      </c>
      <c r="L4072">
        <f>Table1[[#This Row],[Quantity]]*Table1[[#This Row],[Cost]]</f>
        <v>2662.2</v>
      </c>
      <c r="M4072">
        <f>Table1[[#This Row],[Sales]]-Table1[[#This Row],[Total_Cost]]</f>
        <v>1774.8000000000002</v>
      </c>
      <c r="N4072" s="1">
        <f>Table1[[#This Row],[Profit]]/Table1[[#This Row],[Sales]]</f>
        <v>0.4</v>
      </c>
      <c r="O4072" t="str">
        <f>TEXT(Table1[[#This Row],[Order_Date]],"mmmm")</f>
        <v>January</v>
      </c>
      <c r="P4072">
        <f>YEAR(Table1[[#This Row],[Order_Date]])</f>
        <v>2025</v>
      </c>
      <c r="Q4072" t="str">
        <f>"Q"&amp;ROUNDUP(MONTH(Table1[[#This Row],[Order_Date]])/3,0)</f>
        <v>Q1</v>
      </c>
    </row>
    <row r="4073" spans="1:17" x14ac:dyDescent="0.25">
      <c r="A4073" t="s">
        <v>5890</v>
      </c>
      <c r="B4073" t="s">
        <v>121</v>
      </c>
      <c r="C4073" t="s">
        <v>1854</v>
      </c>
      <c r="D4073" t="s">
        <v>17</v>
      </c>
      <c r="E4073" t="str">
        <f>_xlfn.XLOOKUP(Table1[[#This Row],[Product_ID]],[1]!Table1[Product_ID],[1]!Table1[Product_Name])</f>
        <v>Clothing Product 38</v>
      </c>
      <c r="F4073" t="str">
        <f>_xlfn.XLOOKUP(Table1[[#This Row],[Product_ID]],[1]!Table1[Product_ID],[1]!Table1[Category])</f>
        <v>Clothing</v>
      </c>
      <c r="G4073">
        <f>_xlfn.XLOOKUP(Table1[[#This Row],[Product_ID]],[1]!Table1[Product_ID],[1]!Table1[Unit_Price])</f>
        <v>413</v>
      </c>
      <c r="H4073">
        <f>_xlfn.XLOOKUP(Table1[[#This Row],[Product_ID]],[1]!Table1[Product_ID],[1]!Table1[Cost])</f>
        <v>247.8</v>
      </c>
      <c r="I4073">
        <v>4</v>
      </c>
      <c r="J4073">
        <v>0</v>
      </c>
      <c r="K4073">
        <f>Table1[[#This Row],[Quantity]]*Table1[[#This Row],[Unit_Price]]</f>
        <v>1652</v>
      </c>
      <c r="L4073">
        <f>Table1[[#This Row],[Quantity]]*Table1[[#This Row],[Cost]]</f>
        <v>991.2</v>
      </c>
      <c r="M4073">
        <f>Table1[[#This Row],[Sales]]-Table1[[#This Row],[Total_Cost]]</f>
        <v>660.8</v>
      </c>
      <c r="N4073" s="1">
        <f>Table1[[#This Row],[Profit]]/Table1[[#This Row],[Sales]]</f>
        <v>0.39999999999999997</v>
      </c>
      <c r="O4073" t="str">
        <f>TEXT(Table1[[#This Row],[Order_Date]],"mmmm")</f>
        <v>December</v>
      </c>
      <c r="P4073">
        <f>YEAR(Table1[[#This Row],[Order_Date]])</f>
        <v>2024</v>
      </c>
      <c r="Q4073" t="str">
        <f>"Q"&amp;ROUNDUP(MONTH(Table1[[#This Row],[Order_Date]])/3,0)</f>
        <v>Q4</v>
      </c>
    </row>
    <row r="4074" spans="1:17" x14ac:dyDescent="0.25">
      <c r="A4074" t="s">
        <v>5891</v>
      </c>
      <c r="B4074" t="s">
        <v>2920</v>
      </c>
      <c r="C4074" t="s">
        <v>5760</v>
      </c>
      <c r="D4074" t="s">
        <v>104</v>
      </c>
      <c r="E4074" t="str">
        <f>_xlfn.XLOOKUP(Table1[[#This Row],[Product_ID]],[1]!Table1[Product_ID],[1]!Table1[Product_Name])</f>
        <v>Electronics Product 72</v>
      </c>
      <c r="F4074" t="str">
        <f>_xlfn.XLOOKUP(Table1[[#This Row],[Product_ID]],[1]!Table1[Product_ID],[1]!Table1[Category])</f>
        <v>Electronics</v>
      </c>
      <c r="G4074">
        <f>_xlfn.XLOOKUP(Table1[[#This Row],[Product_ID]],[1]!Table1[Product_ID],[1]!Table1[Unit_Price])</f>
        <v>27555</v>
      </c>
      <c r="H4074">
        <f>_xlfn.XLOOKUP(Table1[[#This Row],[Product_ID]],[1]!Table1[Product_ID],[1]!Table1[Cost])</f>
        <v>19288.5</v>
      </c>
      <c r="I4074">
        <v>4</v>
      </c>
      <c r="J4074">
        <v>10</v>
      </c>
      <c r="K4074">
        <f>Table1[[#This Row],[Quantity]]*Table1[[#This Row],[Unit_Price]]</f>
        <v>110220</v>
      </c>
      <c r="L4074">
        <f>Table1[[#This Row],[Quantity]]*Table1[[#This Row],[Cost]]</f>
        <v>77154</v>
      </c>
      <c r="M4074">
        <f>Table1[[#This Row],[Sales]]-Table1[[#This Row],[Total_Cost]]</f>
        <v>33066</v>
      </c>
      <c r="N4074" s="1">
        <f>Table1[[#This Row],[Profit]]/Table1[[#This Row],[Sales]]</f>
        <v>0.3</v>
      </c>
      <c r="O4074" t="str">
        <f>TEXT(Table1[[#This Row],[Order_Date]],"mmmm")</f>
        <v>December</v>
      </c>
      <c r="P4074">
        <f>YEAR(Table1[[#This Row],[Order_Date]])</f>
        <v>2025</v>
      </c>
      <c r="Q4074" t="str">
        <f>"Q"&amp;ROUNDUP(MONTH(Table1[[#This Row],[Order_Date]])/3,0)</f>
        <v>Q4</v>
      </c>
    </row>
    <row r="4075" spans="1:17" x14ac:dyDescent="0.25">
      <c r="A4075" t="s">
        <v>5892</v>
      </c>
      <c r="B4075" t="s">
        <v>990</v>
      </c>
      <c r="C4075" t="s">
        <v>233</v>
      </c>
      <c r="D4075" t="s">
        <v>654</v>
      </c>
      <c r="E4075" t="str">
        <f>_xlfn.XLOOKUP(Table1[[#This Row],[Product_ID]],[1]!Table1[Product_ID],[1]!Table1[Product_Name])</f>
        <v>Sports Product 40</v>
      </c>
      <c r="F4075" t="str">
        <f>_xlfn.XLOOKUP(Table1[[#This Row],[Product_ID]],[1]!Table1[Product_ID],[1]!Table1[Category])</f>
        <v>Sports</v>
      </c>
      <c r="G4075">
        <f>_xlfn.XLOOKUP(Table1[[#This Row],[Product_ID]],[1]!Table1[Product_ID],[1]!Table1[Unit_Price])</f>
        <v>6724</v>
      </c>
      <c r="H4075">
        <f>_xlfn.XLOOKUP(Table1[[#This Row],[Product_ID]],[1]!Table1[Product_ID],[1]!Table1[Cost])</f>
        <v>4034.4</v>
      </c>
      <c r="I4075">
        <v>5</v>
      </c>
      <c r="J4075">
        <v>20</v>
      </c>
      <c r="K4075">
        <f>Table1[[#This Row],[Quantity]]*Table1[[#This Row],[Unit_Price]]</f>
        <v>33620</v>
      </c>
      <c r="L4075">
        <f>Table1[[#This Row],[Quantity]]*Table1[[#This Row],[Cost]]</f>
        <v>20172</v>
      </c>
      <c r="M4075">
        <f>Table1[[#This Row],[Sales]]-Table1[[#This Row],[Total_Cost]]</f>
        <v>13448</v>
      </c>
      <c r="N4075" s="1">
        <f>Table1[[#This Row],[Profit]]/Table1[[#This Row],[Sales]]</f>
        <v>0.4</v>
      </c>
      <c r="O4075" t="str">
        <f>TEXT(Table1[[#This Row],[Order_Date]],"mmmm")</f>
        <v>April</v>
      </c>
      <c r="P4075">
        <f>YEAR(Table1[[#This Row],[Order_Date]])</f>
        <v>2024</v>
      </c>
      <c r="Q4075" t="str">
        <f>"Q"&amp;ROUNDUP(MONTH(Table1[[#This Row],[Order_Date]])/3,0)</f>
        <v>Q2</v>
      </c>
    </row>
    <row r="4076" spans="1:17" x14ac:dyDescent="0.25">
      <c r="A4076" t="s">
        <v>5893</v>
      </c>
      <c r="B4076" t="s">
        <v>228</v>
      </c>
      <c r="C4076" t="s">
        <v>226</v>
      </c>
      <c r="D4076" t="s">
        <v>426</v>
      </c>
      <c r="E4076" t="str">
        <f>_xlfn.XLOOKUP(Table1[[#This Row],[Product_ID]],[1]!Table1[Product_ID],[1]!Table1[Product_Name])</f>
        <v>Clothing Product 95</v>
      </c>
      <c r="F4076" t="str">
        <f>_xlfn.XLOOKUP(Table1[[#This Row],[Product_ID]],[1]!Table1[Product_ID],[1]!Table1[Category])</f>
        <v>Clothing</v>
      </c>
      <c r="G4076">
        <f>_xlfn.XLOOKUP(Table1[[#This Row],[Product_ID]],[1]!Table1[Product_ID],[1]!Table1[Unit_Price])</f>
        <v>4520</v>
      </c>
      <c r="H4076">
        <f>_xlfn.XLOOKUP(Table1[[#This Row],[Product_ID]],[1]!Table1[Product_ID],[1]!Table1[Cost])</f>
        <v>3164</v>
      </c>
      <c r="I4076">
        <v>2</v>
      </c>
      <c r="J4076">
        <v>10</v>
      </c>
      <c r="K4076">
        <f>Table1[[#This Row],[Quantity]]*Table1[[#This Row],[Unit_Price]]</f>
        <v>9040</v>
      </c>
      <c r="L4076">
        <f>Table1[[#This Row],[Quantity]]*Table1[[#This Row],[Cost]]</f>
        <v>6328</v>
      </c>
      <c r="M4076">
        <f>Table1[[#This Row],[Sales]]-Table1[[#This Row],[Total_Cost]]</f>
        <v>2712</v>
      </c>
      <c r="N4076" s="1">
        <f>Table1[[#This Row],[Profit]]/Table1[[#This Row],[Sales]]</f>
        <v>0.3</v>
      </c>
      <c r="O4076" t="str">
        <f>TEXT(Table1[[#This Row],[Order_Date]],"mmmm")</f>
        <v>August</v>
      </c>
      <c r="P4076">
        <f>YEAR(Table1[[#This Row],[Order_Date]])</f>
        <v>2024</v>
      </c>
      <c r="Q4076" t="str">
        <f>"Q"&amp;ROUNDUP(MONTH(Table1[[#This Row],[Order_Date]])/3,0)</f>
        <v>Q3</v>
      </c>
    </row>
    <row r="4077" spans="1:17" x14ac:dyDescent="0.25">
      <c r="A4077" t="s">
        <v>5894</v>
      </c>
      <c r="B4077" t="s">
        <v>1763</v>
      </c>
      <c r="C4077" t="s">
        <v>645</v>
      </c>
      <c r="D4077" t="s">
        <v>812</v>
      </c>
      <c r="E4077" t="str">
        <f>_xlfn.XLOOKUP(Table1[[#This Row],[Product_ID]],[1]!Table1[Product_ID],[1]!Table1[Product_Name])</f>
        <v>Beauty Product 5</v>
      </c>
      <c r="F4077" t="str">
        <f>_xlfn.XLOOKUP(Table1[[#This Row],[Product_ID]],[1]!Table1[Product_ID],[1]!Table1[Category])</f>
        <v>Beauty</v>
      </c>
      <c r="G4077">
        <f>_xlfn.XLOOKUP(Table1[[#This Row],[Product_ID]],[1]!Table1[Product_ID],[1]!Table1[Unit_Price])</f>
        <v>3939</v>
      </c>
      <c r="H4077">
        <f>_xlfn.XLOOKUP(Table1[[#This Row],[Product_ID]],[1]!Table1[Product_ID],[1]!Table1[Cost])</f>
        <v>2757.3</v>
      </c>
      <c r="I4077">
        <v>2</v>
      </c>
      <c r="J4077">
        <v>15</v>
      </c>
      <c r="K4077">
        <f>Table1[[#This Row],[Quantity]]*Table1[[#This Row],[Unit_Price]]</f>
        <v>7878</v>
      </c>
      <c r="L4077">
        <f>Table1[[#This Row],[Quantity]]*Table1[[#This Row],[Cost]]</f>
        <v>5514.6</v>
      </c>
      <c r="M4077">
        <f>Table1[[#This Row],[Sales]]-Table1[[#This Row],[Total_Cost]]</f>
        <v>2363.3999999999996</v>
      </c>
      <c r="N4077" s="1">
        <f>Table1[[#This Row],[Profit]]/Table1[[#This Row],[Sales]]</f>
        <v>0.29999999999999993</v>
      </c>
      <c r="O4077" t="str">
        <f>TEXT(Table1[[#This Row],[Order_Date]],"mmmm")</f>
        <v>October</v>
      </c>
      <c r="P4077">
        <f>YEAR(Table1[[#This Row],[Order_Date]])</f>
        <v>2025</v>
      </c>
      <c r="Q4077" t="str">
        <f>"Q"&amp;ROUNDUP(MONTH(Table1[[#This Row],[Order_Date]])/3,0)</f>
        <v>Q4</v>
      </c>
    </row>
    <row r="4078" spans="1:17" x14ac:dyDescent="0.25">
      <c r="A4078" t="s">
        <v>5895</v>
      </c>
      <c r="B4078" t="s">
        <v>197</v>
      </c>
      <c r="C4078" t="s">
        <v>2189</v>
      </c>
      <c r="D4078" t="s">
        <v>67</v>
      </c>
      <c r="E4078" t="str">
        <f>_xlfn.XLOOKUP(Table1[[#This Row],[Product_ID]],[1]!Table1[Product_ID],[1]!Table1[Product_Name])</f>
        <v>Home &amp; Kitchen Product 12</v>
      </c>
      <c r="F4078" t="str">
        <f>_xlfn.XLOOKUP(Table1[[#This Row],[Product_ID]],[1]!Table1[Product_ID],[1]!Table1[Category])</f>
        <v>Home &amp; Kitchen</v>
      </c>
      <c r="G4078">
        <f>_xlfn.XLOOKUP(Table1[[#This Row],[Product_ID]],[1]!Table1[Product_ID],[1]!Table1[Unit_Price])</f>
        <v>1513</v>
      </c>
      <c r="H4078">
        <f>_xlfn.XLOOKUP(Table1[[#This Row],[Product_ID]],[1]!Table1[Product_ID],[1]!Table1[Cost])</f>
        <v>907.8</v>
      </c>
      <c r="I4078">
        <v>1</v>
      </c>
      <c r="J4078">
        <v>15</v>
      </c>
      <c r="K4078">
        <f>Table1[[#This Row],[Quantity]]*Table1[[#This Row],[Unit_Price]]</f>
        <v>1513</v>
      </c>
      <c r="L4078">
        <f>Table1[[#This Row],[Quantity]]*Table1[[#This Row],[Cost]]</f>
        <v>907.8</v>
      </c>
      <c r="M4078">
        <f>Table1[[#This Row],[Sales]]-Table1[[#This Row],[Total_Cost]]</f>
        <v>605.20000000000005</v>
      </c>
      <c r="N4078" s="1">
        <f>Table1[[#This Row],[Profit]]/Table1[[#This Row],[Sales]]</f>
        <v>0.4</v>
      </c>
      <c r="O4078" t="str">
        <f>TEXT(Table1[[#This Row],[Order_Date]],"mmmm")</f>
        <v>March</v>
      </c>
      <c r="P4078">
        <f>YEAR(Table1[[#This Row],[Order_Date]])</f>
        <v>2025</v>
      </c>
      <c r="Q4078" t="str">
        <f>"Q"&amp;ROUNDUP(MONTH(Table1[[#This Row],[Order_Date]])/3,0)</f>
        <v>Q1</v>
      </c>
    </row>
    <row r="4079" spans="1:17" x14ac:dyDescent="0.25">
      <c r="A4079" t="s">
        <v>5896</v>
      </c>
      <c r="B4079" t="s">
        <v>1427</v>
      </c>
      <c r="C4079" t="s">
        <v>1212</v>
      </c>
      <c r="D4079" t="s">
        <v>164</v>
      </c>
      <c r="E4079" t="str">
        <f>_xlfn.XLOOKUP(Table1[[#This Row],[Product_ID]],[1]!Table1[Product_ID],[1]!Table1[Product_Name])</f>
        <v>Home &amp; Kitchen Product 11</v>
      </c>
      <c r="F4079" t="str">
        <f>_xlfn.XLOOKUP(Table1[[#This Row],[Product_ID]],[1]!Table1[Product_ID],[1]!Table1[Category])</f>
        <v>Home &amp; Kitchen</v>
      </c>
      <c r="G4079">
        <f>_xlfn.XLOOKUP(Table1[[#This Row],[Product_ID]],[1]!Table1[Product_ID],[1]!Table1[Unit_Price])</f>
        <v>4339</v>
      </c>
      <c r="H4079">
        <f>_xlfn.XLOOKUP(Table1[[#This Row],[Product_ID]],[1]!Table1[Product_ID],[1]!Table1[Cost])</f>
        <v>2169.5</v>
      </c>
      <c r="I4079">
        <v>1</v>
      </c>
      <c r="J4079">
        <v>0</v>
      </c>
      <c r="K4079">
        <f>Table1[[#This Row],[Quantity]]*Table1[[#This Row],[Unit_Price]]</f>
        <v>4339</v>
      </c>
      <c r="L4079">
        <f>Table1[[#This Row],[Quantity]]*Table1[[#This Row],[Cost]]</f>
        <v>2169.5</v>
      </c>
      <c r="M4079">
        <f>Table1[[#This Row],[Sales]]-Table1[[#This Row],[Total_Cost]]</f>
        <v>2169.5</v>
      </c>
      <c r="N4079" s="1">
        <f>Table1[[#This Row],[Profit]]/Table1[[#This Row],[Sales]]</f>
        <v>0.5</v>
      </c>
      <c r="O4079" t="str">
        <f>TEXT(Table1[[#This Row],[Order_Date]],"mmmm")</f>
        <v>April</v>
      </c>
      <c r="P4079">
        <f>YEAR(Table1[[#This Row],[Order_Date]])</f>
        <v>2025</v>
      </c>
      <c r="Q4079" t="str">
        <f>"Q"&amp;ROUNDUP(MONTH(Table1[[#This Row],[Order_Date]])/3,0)</f>
        <v>Q2</v>
      </c>
    </row>
    <row r="4080" spans="1:17" x14ac:dyDescent="0.25">
      <c r="A4080" t="s">
        <v>5897</v>
      </c>
      <c r="B4080" t="s">
        <v>2894</v>
      </c>
      <c r="C4080" t="s">
        <v>296</v>
      </c>
      <c r="D4080" t="s">
        <v>216</v>
      </c>
      <c r="E4080" t="str">
        <f>_xlfn.XLOOKUP(Table1[[#This Row],[Product_ID]],[1]!Table1[Product_ID],[1]!Table1[Product_Name])</f>
        <v>Beauty Product 69</v>
      </c>
      <c r="F4080" t="str">
        <f>_xlfn.XLOOKUP(Table1[[#This Row],[Product_ID]],[1]!Table1[Product_ID],[1]!Table1[Category])</f>
        <v>Beauty</v>
      </c>
      <c r="G4080">
        <f>_xlfn.XLOOKUP(Table1[[#This Row],[Product_ID]],[1]!Table1[Product_ID],[1]!Table1[Unit_Price])</f>
        <v>384</v>
      </c>
      <c r="H4080">
        <f>_xlfn.XLOOKUP(Table1[[#This Row],[Product_ID]],[1]!Table1[Product_ID],[1]!Table1[Cost])</f>
        <v>192</v>
      </c>
      <c r="I4080">
        <v>4</v>
      </c>
      <c r="J4080">
        <v>10</v>
      </c>
      <c r="K4080">
        <f>Table1[[#This Row],[Quantity]]*Table1[[#This Row],[Unit_Price]]</f>
        <v>1536</v>
      </c>
      <c r="L4080">
        <f>Table1[[#This Row],[Quantity]]*Table1[[#This Row],[Cost]]</f>
        <v>768</v>
      </c>
      <c r="M4080">
        <f>Table1[[#This Row],[Sales]]-Table1[[#This Row],[Total_Cost]]</f>
        <v>768</v>
      </c>
      <c r="N4080" s="1">
        <f>Table1[[#This Row],[Profit]]/Table1[[#This Row],[Sales]]</f>
        <v>0.5</v>
      </c>
      <c r="O4080" t="str">
        <f>TEXT(Table1[[#This Row],[Order_Date]],"mmmm")</f>
        <v>March</v>
      </c>
      <c r="P4080">
        <f>YEAR(Table1[[#This Row],[Order_Date]])</f>
        <v>2024</v>
      </c>
      <c r="Q4080" t="str">
        <f>"Q"&amp;ROUNDUP(MONTH(Table1[[#This Row],[Order_Date]])/3,0)</f>
        <v>Q1</v>
      </c>
    </row>
    <row r="4081" spans="1:17" x14ac:dyDescent="0.25">
      <c r="A4081" t="s">
        <v>5898</v>
      </c>
      <c r="B4081" t="s">
        <v>1769</v>
      </c>
      <c r="C4081" t="s">
        <v>731</v>
      </c>
      <c r="D4081" t="s">
        <v>89</v>
      </c>
      <c r="E4081" t="str">
        <f>_xlfn.XLOOKUP(Table1[[#This Row],[Product_ID]],[1]!Table1[Product_ID],[1]!Table1[Product_Name])</f>
        <v>Beauty Product 76</v>
      </c>
      <c r="F4081" t="str">
        <f>_xlfn.XLOOKUP(Table1[[#This Row],[Product_ID]],[1]!Table1[Product_ID],[1]!Table1[Category])</f>
        <v>Beauty</v>
      </c>
      <c r="G4081">
        <f>_xlfn.XLOOKUP(Table1[[#This Row],[Product_ID]],[1]!Table1[Product_ID],[1]!Table1[Unit_Price])</f>
        <v>3690</v>
      </c>
      <c r="H4081">
        <f>_xlfn.XLOOKUP(Table1[[#This Row],[Product_ID]],[1]!Table1[Product_ID],[1]!Table1[Cost])</f>
        <v>2583</v>
      </c>
      <c r="I4081">
        <v>3</v>
      </c>
      <c r="J4081">
        <v>0</v>
      </c>
      <c r="K4081">
        <f>Table1[[#This Row],[Quantity]]*Table1[[#This Row],[Unit_Price]]</f>
        <v>11070</v>
      </c>
      <c r="L4081">
        <f>Table1[[#This Row],[Quantity]]*Table1[[#This Row],[Cost]]</f>
        <v>7749</v>
      </c>
      <c r="M4081">
        <f>Table1[[#This Row],[Sales]]-Table1[[#This Row],[Total_Cost]]</f>
        <v>3321</v>
      </c>
      <c r="N4081" s="1">
        <f>Table1[[#This Row],[Profit]]/Table1[[#This Row],[Sales]]</f>
        <v>0.3</v>
      </c>
      <c r="O4081" t="str">
        <f>TEXT(Table1[[#This Row],[Order_Date]],"mmmm")</f>
        <v>March</v>
      </c>
      <c r="P4081">
        <f>YEAR(Table1[[#This Row],[Order_Date]])</f>
        <v>2024</v>
      </c>
      <c r="Q4081" t="str">
        <f>"Q"&amp;ROUNDUP(MONTH(Table1[[#This Row],[Order_Date]])/3,0)</f>
        <v>Q1</v>
      </c>
    </row>
    <row r="4082" spans="1:17" x14ac:dyDescent="0.25">
      <c r="A4082" t="s">
        <v>5899</v>
      </c>
      <c r="B4082" t="s">
        <v>1415</v>
      </c>
      <c r="C4082" t="s">
        <v>110</v>
      </c>
      <c r="D4082" t="s">
        <v>362</v>
      </c>
      <c r="E4082" t="str">
        <f>_xlfn.XLOOKUP(Table1[[#This Row],[Product_ID]],[1]!Table1[Product_ID],[1]!Table1[Product_Name])</f>
        <v>Clothing Product 25</v>
      </c>
      <c r="F4082" t="str">
        <f>_xlfn.XLOOKUP(Table1[[#This Row],[Product_ID]],[1]!Table1[Product_ID],[1]!Table1[Category])</f>
        <v>Clothing</v>
      </c>
      <c r="G4082">
        <f>_xlfn.XLOOKUP(Table1[[#This Row],[Product_ID]],[1]!Table1[Product_ID],[1]!Table1[Unit_Price])</f>
        <v>696</v>
      </c>
      <c r="H4082">
        <f>_xlfn.XLOOKUP(Table1[[#This Row],[Product_ID]],[1]!Table1[Product_ID],[1]!Table1[Cost])</f>
        <v>348</v>
      </c>
      <c r="I4082">
        <v>5</v>
      </c>
      <c r="J4082">
        <v>10</v>
      </c>
      <c r="K4082">
        <f>Table1[[#This Row],[Quantity]]*Table1[[#This Row],[Unit_Price]]</f>
        <v>3480</v>
      </c>
      <c r="L4082">
        <f>Table1[[#This Row],[Quantity]]*Table1[[#This Row],[Cost]]</f>
        <v>1740</v>
      </c>
      <c r="M4082">
        <f>Table1[[#This Row],[Sales]]-Table1[[#This Row],[Total_Cost]]</f>
        <v>1740</v>
      </c>
      <c r="N4082" s="1">
        <f>Table1[[#This Row],[Profit]]/Table1[[#This Row],[Sales]]</f>
        <v>0.5</v>
      </c>
      <c r="O4082" t="str">
        <f>TEXT(Table1[[#This Row],[Order_Date]],"mmmm")</f>
        <v>June</v>
      </c>
      <c r="P4082">
        <f>YEAR(Table1[[#This Row],[Order_Date]])</f>
        <v>2025</v>
      </c>
      <c r="Q4082" t="str">
        <f>"Q"&amp;ROUNDUP(MONTH(Table1[[#This Row],[Order_Date]])/3,0)</f>
        <v>Q2</v>
      </c>
    </row>
    <row r="4083" spans="1:17" x14ac:dyDescent="0.25">
      <c r="A4083" t="s">
        <v>5900</v>
      </c>
      <c r="B4083" t="s">
        <v>730</v>
      </c>
      <c r="C4083" t="s">
        <v>1637</v>
      </c>
      <c r="D4083" t="s">
        <v>502</v>
      </c>
      <c r="E4083" t="str">
        <f>_xlfn.XLOOKUP(Table1[[#This Row],[Product_ID]],[1]!Table1[Product_ID],[1]!Table1[Product_Name])</f>
        <v>Beauty Product 42</v>
      </c>
      <c r="F4083" t="str">
        <f>_xlfn.XLOOKUP(Table1[[#This Row],[Product_ID]],[1]!Table1[Product_ID],[1]!Table1[Category])</f>
        <v>Beauty</v>
      </c>
      <c r="G4083">
        <f>_xlfn.XLOOKUP(Table1[[#This Row],[Product_ID]],[1]!Table1[Product_ID],[1]!Table1[Unit_Price])</f>
        <v>2758</v>
      </c>
      <c r="H4083">
        <f>_xlfn.XLOOKUP(Table1[[#This Row],[Product_ID]],[1]!Table1[Product_ID],[1]!Table1[Cost])</f>
        <v>1379</v>
      </c>
      <c r="I4083">
        <v>2</v>
      </c>
      <c r="J4083">
        <v>10</v>
      </c>
      <c r="K4083">
        <f>Table1[[#This Row],[Quantity]]*Table1[[#This Row],[Unit_Price]]</f>
        <v>5516</v>
      </c>
      <c r="L4083">
        <f>Table1[[#This Row],[Quantity]]*Table1[[#This Row],[Cost]]</f>
        <v>2758</v>
      </c>
      <c r="M4083">
        <f>Table1[[#This Row],[Sales]]-Table1[[#This Row],[Total_Cost]]</f>
        <v>2758</v>
      </c>
      <c r="N4083" s="1">
        <f>Table1[[#This Row],[Profit]]/Table1[[#This Row],[Sales]]</f>
        <v>0.5</v>
      </c>
      <c r="O4083" t="str">
        <f>TEXT(Table1[[#This Row],[Order_Date]],"mmmm")</f>
        <v>March</v>
      </c>
      <c r="P4083">
        <f>YEAR(Table1[[#This Row],[Order_Date]])</f>
        <v>2024</v>
      </c>
      <c r="Q4083" t="str">
        <f>"Q"&amp;ROUNDUP(MONTH(Table1[[#This Row],[Order_Date]])/3,0)</f>
        <v>Q1</v>
      </c>
    </row>
    <row r="4084" spans="1:17" x14ac:dyDescent="0.25">
      <c r="A4084" t="s">
        <v>5901</v>
      </c>
      <c r="B4084" t="s">
        <v>547</v>
      </c>
      <c r="C4084" t="s">
        <v>2007</v>
      </c>
      <c r="D4084" t="s">
        <v>604</v>
      </c>
      <c r="E4084" t="str">
        <f>_xlfn.XLOOKUP(Table1[[#This Row],[Product_ID]],[1]!Table1[Product_ID],[1]!Table1[Product_Name])</f>
        <v>Home &amp; Kitchen Product 39</v>
      </c>
      <c r="F4084" t="str">
        <f>_xlfn.XLOOKUP(Table1[[#This Row],[Product_ID]],[1]!Table1[Product_ID],[1]!Table1[Category])</f>
        <v>Home &amp; Kitchen</v>
      </c>
      <c r="G4084">
        <f>_xlfn.XLOOKUP(Table1[[#This Row],[Product_ID]],[1]!Table1[Product_ID],[1]!Table1[Unit_Price])</f>
        <v>9543</v>
      </c>
      <c r="H4084">
        <f>_xlfn.XLOOKUP(Table1[[#This Row],[Product_ID]],[1]!Table1[Product_ID],[1]!Table1[Cost])</f>
        <v>4771.5</v>
      </c>
      <c r="I4084">
        <v>5</v>
      </c>
      <c r="J4084">
        <v>10</v>
      </c>
      <c r="K4084">
        <f>Table1[[#This Row],[Quantity]]*Table1[[#This Row],[Unit_Price]]</f>
        <v>47715</v>
      </c>
      <c r="L4084">
        <f>Table1[[#This Row],[Quantity]]*Table1[[#This Row],[Cost]]</f>
        <v>23857.5</v>
      </c>
      <c r="M4084">
        <f>Table1[[#This Row],[Sales]]-Table1[[#This Row],[Total_Cost]]</f>
        <v>23857.5</v>
      </c>
      <c r="N4084" s="1">
        <f>Table1[[#This Row],[Profit]]/Table1[[#This Row],[Sales]]</f>
        <v>0.5</v>
      </c>
      <c r="O4084" t="str">
        <f>TEXT(Table1[[#This Row],[Order_Date]],"mmmm")</f>
        <v>February</v>
      </c>
      <c r="P4084">
        <f>YEAR(Table1[[#This Row],[Order_Date]])</f>
        <v>2025</v>
      </c>
      <c r="Q4084" t="str">
        <f>"Q"&amp;ROUNDUP(MONTH(Table1[[#This Row],[Order_Date]])/3,0)</f>
        <v>Q1</v>
      </c>
    </row>
    <row r="4085" spans="1:17" x14ac:dyDescent="0.25">
      <c r="A4085" t="s">
        <v>5902</v>
      </c>
      <c r="B4085" t="s">
        <v>1277</v>
      </c>
      <c r="C4085" t="s">
        <v>1221</v>
      </c>
      <c r="D4085" t="s">
        <v>409</v>
      </c>
      <c r="E4085" t="str">
        <f>_xlfn.XLOOKUP(Table1[[#This Row],[Product_ID]],[1]!Table1[Product_ID],[1]!Table1[Product_Name])</f>
        <v>Home &amp; Kitchen Product 68</v>
      </c>
      <c r="F4085" t="str">
        <f>_xlfn.XLOOKUP(Table1[[#This Row],[Product_ID]],[1]!Table1[Product_ID],[1]!Table1[Category])</f>
        <v>Home &amp; Kitchen</v>
      </c>
      <c r="G4085">
        <f>_xlfn.XLOOKUP(Table1[[#This Row],[Product_ID]],[1]!Table1[Product_ID],[1]!Table1[Unit_Price])</f>
        <v>7252</v>
      </c>
      <c r="H4085">
        <f>_xlfn.XLOOKUP(Table1[[#This Row],[Product_ID]],[1]!Table1[Product_ID],[1]!Table1[Cost])</f>
        <v>3626</v>
      </c>
      <c r="I4085">
        <v>4</v>
      </c>
      <c r="J4085">
        <v>20</v>
      </c>
      <c r="K4085">
        <f>Table1[[#This Row],[Quantity]]*Table1[[#This Row],[Unit_Price]]</f>
        <v>29008</v>
      </c>
      <c r="L4085">
        <f>Table1[[#This Row],[Quantity]]*Table1[[#This Row],[Cost]]</f>
        <v>14504</v>
      </c>
      <c r="M4085">
        <f>Table1[[#This Row],[Sales]]-Table1[[#This Row],[Total_Cost]]</f>
        <v>14504</v>
      </c>
      <c r="N4085" s="1">
        <f>Table1[[#This Row],[Profit]]/Table1[[#This Row],[Sales]]</f>
        <v>0.5</v>
      </c>
      <c r="O4085" t="str">
        <f>TEXT(Table1[[#This Row],[Order_Date]],"mmmm")</f>
        <v>November</v>
      </c>
      <c r="P4085">
        <f>YEAR(Table1[[#This Row],[Order_Date]])</f>
        <v>2024</v>
      </c>
      <c r="Q4085" t="str">
        <f>"Q"&amp;ROUNDUP(MONTH(Table1[[#This Row],[Order_Date]])/3,0)</f>
        <v>Q4</v>
      </c>
    </row>
    <row r="4086" spans="1:17" x14ac:dyDescent="0.25">
      <c r="A4086" t="s">
        <v>5903</v>
      </c>
      <c r="B4086" t="s">
        <v>537</v>
      </c>
      <c r="C4086" t="s">
        <v>1382</v>
      </c>
      <c r="D4086" t="s">
        <v>131</v>
      </c>
      <c r="E4086" t="str">
        <f>_xlfn.XLOOKUP(Table1[[#This Row],[Product_ID]],[1]!Table1[Product_ID],[1]!Table1[Product_Name])</f>
        <v>Sports Product 50</v>
      </c>
      <c r="F4086" t="str">
        <f>_xlfn.XLOOKUP(Table1[[#This Row],[Product_ID]],[1]!Table1[Product_ID],[1]!Table1[Category])</f>
        <v>Sports</v>
      </c>
      <c r="G4086">
        <f>_xlfn.XLOOKUP(Table1[[#This Row],[Product_ID]],[1]!Table1[Product_ID],[1]!Table1[Unit_Price])</f>
        <v>10475</v>
      </c>
      <c r="H4086">
        <f>_xlfn.XLOOKUP(Table1[[#This Row],[Product_ID]],[1]!Table1[Product_ID],[1]!Table1[Cost])</f>
        <v>7332.5</v>
      </c>
      <c r="I4086">
        <v>1</v>
      </c>
      <c r="J4086">
        <v>0</v>
      </c>
      <c r="K4086">
        <f>Table1[[#This Row],[Quantity]]*Table1[[#This Row],[Unit_Price]]</f>
        <v>10475</v>
      </c>
      <c r="L4086">
        <f>Table1[[#This Row],[Quantity]]*Table1[[#This Row],[Cost]]</f>
        <v>7332.5</v>
      </c>
      <c r="M4086">
        <f>Table1[[#This Row],[Sales]]-Table1[[#This Row],[Total_Cost]]</f>
        <v>3142.5</v>
      </c>
      <c r="N4086" s="1">
        <f>Table1[[#This Row],[Profit]]/Table1[[#This Row],[Sales]]</f>
        <v>0.3</v>
      </c>
      <c r="O4086" t="str">
        <f>TEXT(Table1[[#This Row],[Order_Date]],"mmmm")</f>
        <v>March</v>
      </c>
      <c r="P4086">
        <f>YEAR(Table1[[#This Row],[Order_Date]])</f>
        <v>2024</v>
      </c>
      <c r="Q4086" t="str">
        <f>"Q"&amp;ROUNDUP(MONTH(Table1[[#This Row],[Order_Date]])/3,0)</f>
        <v>Q1</v>
      </c>
    </row>
    <row r="4087" spans="1:17" x14ac:dyDescent="0.25">
      <c r="A4087" t="s">
        <v>5904</v>
      </c>
      <c r="B4087" t="s">
        <v>4613</v>
      </c>
      <c r="C4087" t="s">
        <v>662</v>
      </c>
      <c r="D4087" t="s">
        <v>855</v>
      </c>
      <c r="E4087" t="str">
        <f>_xlfn.XLOOKUP(Table1[[#This Row],[Product_ID]],[1]!Table1[Product_ID],[1]!Table1[Product_Name])</f>
        <v>Sports Product 62</v>
      </c>
      <c r="F4087" t="str">
        <f>_xlfn.XLOOKUP(Table1[[#This Row],[Product_ID]],[1]!Table1[Product_ID],[1]!Table1[Category])</f>
        <v>Sports</v>
      </c>
      <c r="G4087">
        <f>_xlfn.XLOOKUP(Table1[[#This Row],[Product_ID]],[1]!Table1[Product_ID],[1]!Table1[Unit_Price])</f>
        <v>2777</v>
      </c>
      <c r="H4087">
        <f>_xlfn.XLOOKUP(Table1[[#This Row],[Product_ID]],[1]!Table1[Product_ID],[1]!Table1[Cost])</f>
        <v>1943.9</v>
      </c>
      <c r="I4087">
        <v>2</v>
      </c>
      <c r="J4087">
        <v>15</v>
      </c>
      <c r="K4087">
        <f>Table1[[#This Row],[Quantity]]*Table1[[#This Row],[Unit_Price]]</f>
        <v>5554</v>
      </c>
      <c r="L4087">
        <f>Table1[[#This Row],[Quantity]]*Table1[[#This Row],[Cost]]</f>
        <v>3887.8</v>
      </c>
      <c r="M4087">
        <f>Table1[[#This Row],[Sales]]-Table1[[#This Row],[Total_Cost]]</f>
        <v>1666.1999999999998</v>
      </c>
      <c r="N4087" s="1">
        <f>Table1[[#This Row],[Profit]]/Table1[[#This Row],[Sales]]</f>
        <v>0.3</v>
      </c>
      <c r="O4087" t="str">
        <f>TEXT(Table1[[#This Row],[Order_Date]],"mmmm")</f>
        <v>March</v>
      </c>
      <c r="P4087">
        <f>YEAR(Table1[[#This Row],[Order_Date]])</f>
        <v>2025</v>
      </c>
      <c r="Q4087" t="str">
        <f>"Q"&amp;ROUNDUP(MONTH(Table1[[#This Row],[Order_Date]])/3,0)</f>
        <v>Q1</v>
      </c>
    </row>
    <row r="4088" spans="1:17" x14ac:dyDescent="0.25">
      <c r="A4088" t="s">
        <v>5905</v>
      </c>
      <c r="B4088" t="s">
        <v>2263</v>
      </c>
      <c r="C4088" t="s">
        <v>4522</v>
      </c>
      <c r="D4088" t="s">
        <v>81</v>
      </c>
      <c r="E4088" t="str">
        <f>_xlfn.XLOOKUP(Table1[[#This Row],[Product_ID]],[1]!Table1[Product_ID],[1]!Table1[Product_Name])</f>
        <v>Beauty Product 4</v>
      </c>
      <c r="F4088" t="str">
        <f>_xlfn.XLOOKUP(Table1[[#This Row],[Product_ID]],[1]!Table1[Product_ID],[1]!Table1[Category])</f>
        <v>Beauty</v>
      </c>
      <c r="G4088">
        <f>_xlfn.XLOOKUP(Table1[[#This Row],[Product_ID]],[1]!Table1[Product_ID],[1]!Table1[Unit_Price])</f>
        <v>591</v>
      </c>
      <c r="H4088">
        <f>_xlfn.XLOOKUP(Table1[[#This Row],[Product_ID]],[1]!Table1[Product_ID],[1]!Table1[Cost])</f>
        <v>354.6</v>
      </c>
      <c r="I4088">
        <v>4</v>
      </c>
      <c r="J4088">
        <v>20</v>
      </c>
      <c r="K4088">
        <f>Table1[[#This Row],[Quantity]]*Table1[[#This Row],[Unit_Price]]</f>
        <v>2364</v>
      </c>
      <c r="L4088">
        <f>Table1[[#This Row],[Quantity]]*Table1[[#This Row],[Cost]]</f>
        <v>1418.4</v>
      </c>
      <c r="M4088">
        <f>Table1[[#This Row],[Sales]]-Table1[[#This Row],[Total_Cost]]</f>
        <v>945.59999999999991</v>
      </c>
      <c r="N4088" s="1">
        <f>Table1[[#This Row],[Profit]]/Table1[[#This Row],[Sales]]</f>
        <v>0.39999999999999997</v>
      </c>
      <c r="O4088" t="str">
        <f>TEXT(Table1[[#This Row],[Order_Date]],"mmmm")</f>
        <v>April</v>
      </c>
      <c r="P4088">
        <f>YEAR(Table1[[#This Row],[Order_Date]])</f>
        <v>2024</v>
      </c>
      <c r="Q4088" t="str">
        <f>"Q"&amp;ROUNDUP(MONTH(Table1[[#This Row],[Order_Date]])/3,0)</f>
        <v>Q2</v>
      </c>
    </row>
    <row r="4089" spans="1:17" x14ac:dyDescent="0.25">
      <c r="A4089" t="s">
        <v>5906</v>
      </c>
      <c r="B4089" t="s">
        <v>2567</v>
      </c>
      <c r="C4089" t="s">
        <v>4705</v>
      </c>
      <c r="D4089" t="s">
        <v>327</v>
      </c>
      <c r="E4089" t="str">
        <f>_xlfn.XLOOKUP(Table1[[#This Row],[Product_ID]],[1]!Table1[Product_ID],[1]!Table1[Product_Name])</f>
        <v>Electronics Product 55</v>
      </c>
      <c r="F4089" t="str">
        <f>_xlfn.XLOOKUP(Table1[[#This Row],[Product_ID]],[1]!Table1[Product_ID],[1]!Table1[Category])</f>
        <v>Electronics</v>
      </c>
      <c r="G4089">
        <f>_xlfn.XLOOKUP(Table1[[#This Row],[Product_ID]],[1]!Table1[Product_ID],[1]!Table1[Unit_Price])</f>
        <v>6621</v>
      </c>
      <c r="H4089">
        <f>_xlfn.XLOOKUP(Table1[[#This Row],[Product_ID]],[1]!Table1[Product_ID],[1]!Table1[Cost])</f>
        <v>3972.6</v>
      </c>
      <c r="I4089">
        <v>3</v>
      </c>
      <c r="J4089">
        <v>20</v>
      </c>
      <c r="K4089">
        <f>Table1[[#This Row],[Quantity]]*Table1[[#This Row],[Unit_Price]]</f>
        <v>19863</v>
      </c>
      <c r="L4089">
        <f>Table1[[#This Row],[Quantity]]*Table1[[#This Row],[Cost]]</f>
        <v>11917.8</v>
      </c>
      <c r="M4089">
        <f>Table1[[#This Row],[Sales]]-Table1[[#This Row],[Total_Cost]]</f>
        <v>7945.2000000000007</v>
      </c>
      <c r="N4089" s="1">
        <f>Table1[[#This Row],[Profit]]/Table1[[#This Row],[Sales]]</f>
        <v>0.4</v>
      </c>
      <c r="O4089" t="str">
        <f>TEXT(Table1[[#This Row],[Order_Date]],"mmmm")</f>
        <v>April</v>
      </c>
      <c r="P4089">
        <f>YEAR(Table1[[#This Row],[Order_Date]])</f>
        <v>2024</v>
      </c>
      <c r="Q4089" t="str">
        <f>"Q"&amp;ROUNDUP(MONTH(Table1[[#This Row],[Order_Date]])/3,0)</f>
        <v>Q2</v>
      </c>
    </row>
    <row r="4090" spans="1:17" x14ac:dyDescent="0.25">
      <c r="A4090" t="s">
        <v>5907</v>
      </c>
      <c r="B4090" t="s">
        <v>2025</v>
      </c>
      <c r="C4090" t="s">
        <v>501</v>
      </c>
      <c r="D4090" t="s">
        <v>465</v>
      </c>
      <c r="E4090" t="str">
        <f>_xlfn.XLOOKUP(Table1[[#This Row],[Product_ID]],[1]!Table1[Product_ID],[1]!Table1[Product_Name])</f>
        <v>Beauty Product 71</v>
      </c>
      <c r="F4090" t="str">
        <f>_xlfn.XLOOKUP(Table1[[#This Row],[Product_ID]],[1]!Table1[Product_ID],[1]!Table1[Category])</f>
        <v>Beauty</v>
      </c>
      <c r="G4090">
        <f>_xlfn.XLOOKUP(Table1[[#This Row],[Product_ID]],[1]!Table1[Product_ID],[1]!Table1[Unit_Price])</f>
        <v>487</v>
      </c>
      <c r="H4090">
        <f>_xlfn.XLOOKUP(Table1[[#This Row],[Product_ID]],[1]!Table1[Product_ID],[1]!Table1[Cost])</f>
        <v>243.5</v>
      </c>
      <c r="I4090">
        <v>1</v>
      </c>
      <c r="J4090">
        <v>20</v>
      </c>
      <c r="K4090">
        <f>Table1[[#This Row],[Quantity]]*Table1[[#This Row],[Unit_Price]]</f>
        <v>487</v>
      </c>
      <c r="L4090">
        <f>Table1[[#This Row],[Quantity]]*Table1[[#This Row],[Cost]]</f>
        <v>243.5</v>
      </c>
      <c r="M4090">
        <f>Table1[[#This Row],[Sales]]-Table1[[#This Row],[Total_Cost]]</f>
        <v>243.5</v>
      </c>
      <c r="N4090" s="1">
        <f>Table1[[#This Row],[Profit]]/Table1[[#This Row],[Sales]]</f>
        <v>0.5</v>
      </c>
      <c r="O4090" t="str">
        <f>TEXT(Table1[[#This Row],[Order_Date]],"mmmm")</f>
        <v>April</v>
      </c>
      <c r="P4090">
        <f>YEAR(Table1[[#This Row],[Order_Date]])</f>
        <v>2025</v>
      </c>
      <c r="Q4090" t="str">
        <f>"Q"&amp;ROUNDUP(MONTH(Table1[[#This Row],[Order_Date]])/3,0)</f>
        <v>Q2</v>
      </c>
    </row>
    <row r="4091" spans="1:17" x14ac:dyDescent="0.25">
      <c r="A4091" t="s">
        <v>5908</v>
      </c>
      <c r="B4091" t="s">
        <v>1326</v>
      </c>
      <c r="C4091" t="s">
        <v>956</v>
      </c>
      <c r="D4091" t="s">
        <v>49</v>
      </c>
      <c r="E4091" t="str">
        <f>_xlfn.XLOOKUP(Table1[[#This Row],[Product_ID]],[1]!Table1[Product_ID],[1]!Table1[Product_Name])</f>
        <v>Sports Product 65</v>
      </c>
      <c r="F4091" t="str">
        <f>_xlfn.XLOOKUP(Table1[[#This Row],[Product_ID]],[1]!Table1[Product_ID],[1]!Table1[Category])</f>
        <v>Sports</v>
      </c>
      <c r="G4091">
        <f>_xlfn.XLOOKUP(Table1[[#This Row],[Product_ID]],[1]!Table1[Product_ID],[1]!Table1[Unit_Price])</f>
        <v>4421</v>
      </c>
      <c r="H4091">
        <f>_xlfn.XLOOKUP(Table1[[#This Row],[Product_ID]],[1]!Table1[Product_ID],[1]!Table1[Cost])</f>
        <v>3094.7</v>
      </c>
      <c r="I4091">
        <v>3</v>
      </c>
      <c r="J4091">
        <v>5</v>
      </c>
      <c r="K4091">
        <f>Table1[[#This Row],[Quantity]]*Table1[[#This Row],[Unit_Price]]</f>
        <v>13263</v>
      </c>
      <c r="L4091">
        <f>Table1[[#This Row],[Quantity]]*Table1[[#This Row],[Cost]]</f>
        <v>9284.0999999999985</v>
      </c>
      <c r="M4091">
        <f>Table1[[#This Row],[Sales]]-Table1[[#This Row],[Total_Cost]]</f>
        <v>3978.9000000000015</v>
      </c>
      <c r="N4091" s="1">
        <f>Table1[[#This Row],[Profit]]/Table1[[#This Row],[Sales]]</f>
        <v>0.3000000000000001</v>
      </c>
      <c r="O4091" t="str">
        <f>TEXT(Table1[[#This Row],[Order_Date]],"mmmm")</f>
        <v>May</v>
      </c>
      <c r="P4091">
        <f>YEAR(Table1[[#This Row],[Order_Date]])</f>
        <v>2024</v>
      </c>
      <c r="Q4091" t="str">
        <f>"Q"&amp;ROUNDUP(MONTH(Table1[[#This Row],[Order_Date]])/3,0)</f>
        <v>Q2</v>
      </c>
    </row>
    <row r="4092" spans="1:17" x14ac:dyDescent="0.25">
      <c r="A4092" t="s">
        <v>5909</v>
      </c>
      <c r="B4092" t="s">
        <v>1660</v>
      </c>
      <c r="C4092" t="s">
        <v>658</v>
      </c>
      <c r="D4092" t="s">
        <v>13</v>
      </c>
      <c r="E4092" t="str">
        <f>_xlfn.XLOOKUP(Table1[[#This Row],[Product_ID]],[1]!Table1[Product_ID],[1]!Table1[Product_Name])</f>
        <v>Beauty Product 1</v>
      </c>
      <c r="F4092" t="str">
        <f>_xlfn.XLOOKUP(Table1[[#This Row],[Product_ID]],[1]!Table1[Product_ID],[1]!Table1[Category])</f>
        <v>Beauty</v>
      </c>
      <c r="G4092">
        <f>_xlfn.XLOOKUP(Table1[[#This Row],[Product_ID]],[1]!Table1[Product_ID],[1]!Table1[Unit_Price])</f>
        <v>1891</v>
      </c>
      <c r="H4092">
        <f>_xlfn.XLOOKUP(Table1[[#This Row],[Product_ID]],[1]!Table1[Product_ID],[1]!Table1[Cost])</f>
        <v>945.5</v>
      </c>
      <c r="I4092">
        <v>3</v>
      </c>
      <c r="J4092">
        <v>5</v>
      </c>
      <c r="K4092">
        <f>Table1[[#This Row],[Quantity]]*Table1[[#This Row],[Unit_Price]]</f>
        <v>5673</v>
      </c>
      <c r="L4092">
        <f>Table1[[#This Row],[Quantity]]*Table1[[#This Row],[Cost]]</f>
        <v>2836.5</v>
      </c>
      <c r="M4092">
        <f>Table1[[#This Row],[Sales]]-Table1[[#This Row],[Total_Cost]]</f>
        <v>2836.5</v>
      </c>
      <c r="N4092" s="1">
        <f>Table1[[#This Row],[Profit]]/Table1[[#This Row],[Sales]]</f>
        <v>0.5</v>
      </c>
      <c r="O4092" t="str">
        <f>TEXT(Table1[[#This Row],[Order_Date]],"mmmm")</f>
        <v>February</v>
      </c>
      <c r="P4092">
        <f>YEAR(Table1[[#This Row],[Order_Date]])</f>
        <v>2024</v>
      </c>
      <c r="Q4092" t="str">
        <f>"Q"&amp;ROUNDUP(MONTH(Table1[[#This Row],[Order_Date]])/3,0)</f>
        <v>Q1</v>
      </c>
    </row>
    <row r="4093" spans="1:17" x14ac:dyDescent="0.25">
      <c r="A4093" t="s">
        <v>5910</v>
      </c>
      <c r="B4093" t="s">
        <v>2774</v>
      </c>
      <c r="C4093" t="s">
        <v>178</v>
      </c>
      <c r="D4093" t="s">
        <v>127</v>
      </c>
      <c r="E4093" t="str">
        <f>_xlfn.XLOOKUP(Table1[[#This Row],[Product_ID]],[1]!Table1[Product_ID],[1]!Table1[Product_Name])</f>
        <v>Sports Product 75</v>
      </c>
      <c r="F4093" t="str">
        <f>_xlfn.XLOOKUP(Table1[[#This Row],[Product_ID]],[1]!Table1[Product_ID],[1]!Table1[Category])</f>
        <v>Sports</v>
      </c>
      <c r="G4093">
        <f>_xlfn.XLOOKUP(Table1[[#This Row],[Product_ID]],[1]!Table1[Product_ID],[1]!Table1[Unit_Price])</f>
        <v>5435</v>
      </c>
      <c r="H4093">
        <f>_xlfn.XLOOKUP(Table1[[#This Row],[Product_ID]],[1]!Table1[Product_ID],[1]!Table1[Cost])</f>
        <v>3804.5</v>
      </c>
      <c r="I4093">
        <v>1</v>
      </c>
      <c r="J4093">
        <v>10</v>
      </c>
      <c r="K4093">
        <f>Table1[[#This Row],[Quantity]]*Table1[[#This Row],[Unit_Price]]</f>
        <v>5435</v>
      </c>
      <c r="L4093">
        <f>Table1[[#This Row],[Quantity]]*Table1[[#This Row],[Cost]]</f>
        <v>3804.5</v>
      </c>
      <c r="M4093">
        <f>Table1[[#This Row],[Sales]]-Table1[[#This Row],[Total_Cost]]</f>
        <v>1630.5</v>
      </c>
      <c r="N4093" s="1">
        <f>Table1[[#This Row],[Profit]]/Table1[[#This Row],[Sales]]</f>
        <v>0.3</v>
      </c>
      <c r="O4093" t="str">
        <f>TEXT(Table1[[#This Row],[Order_Date]],"mmmm")</f>
        <v>September</v>
      </c>
      <c r="P4093">
        <f>YEAR(Table1[[#This Row],[Order_Date]])</f>
        <v>2024</v>
      </c>
      <c r="Q4093" t="str">
        <f>"Q"&amp;ROUNDUP(MONTH(Table1[[#This Row],[Order_Date]])/3,0)</f>
        <v>Q3</v>
      </c>
    </row>
    <row r="4094" spans="1:17" x14ac:dyDescent="0.25">
      <c r="A4094" t="s">
        <v>5911</v>
      </c>
      <c r="B4094" t="s">
        <v>2632</v>
      </c>
      <c r="C4094" t="s">
        <v>1731</v>
      </c>
      <c r="D4094" t="s">
        <v>216</v>
      </c>
      <c r="E4094" t="str">
        <f>_xlfn.XLOOKUP(Table1[[#This Row],[Product_ID]],[1]!Table1[Product_ID],[1]!Table1[Product_Name])</f>
        <v>Beauty Product 69</v>
      </c>
      <c r="F4094" t="str">
        <f>_xlfn.XLOOKUP(Table1[[#This Row],[Product_ID]],[1]!Table1[Product_ID],[1]!Table1[Category])</f>
        <v>Beauty</v>
      </c>
      <c r="G4094">
        <f>_xlfn.XLOOKUP(Table1[[#This Row],[Product_ID]],[1]!Table1[Product_ID],[1]!Table1[Unit_Price])</f>
        <v>384</v>
      </c>
      <c r="H4094">
        <f>_xlfn.XLOOKUP(Table1[[#This Row],[Product_ID]],[1]!Table1[Product_ID],[1]!Table1[Cost])</f>
        <v>192</v>
      </c>
      <c r="I4094">
        <v>3</v>
      </c>
      <c r="J4094">
        <v>15</v>
      </c>
      <c r="K4094">
        <f>Table1[[#This Row],[Quantity]]*Table1[[#This Row],[Unit_Price]]</f>
        <v>1152</v>
      </c>
      <c r="L4094">
        <f>Table1[[#This Row],[Quantity]]*Table1[[#This Row],[Cost]]</f>
        <v>576</v>
      </c>
      <c r="M4094">
        <f>Table1[[#This Row],[Sales]]-Table1[[#This Row],[Total_Cost]]</f>
        <v>576</v>
      </c>
      <c r="N4094" s="1">
        <f>Table1[[#This Row],[Profit]]/Table1[[#This Row],[Sales]]</f>
        <v>0.5</v>
      </c>
      <c r="O4094" t="str">
        <f>TEXT(Table1[[#This Row],[Order_Date]],"mmmm")</f>
        <v>April</v>
      </c>
      <c r="P4094">
        <f>YEAR(Table1[[#This Row],[Order_Date]])</f>
        <v>2024</v>
      </c>
      <c r="Q4094" t="str">
        <f>"Q"&amp;ROUNDUP(MONTH(Table1[[#This Row],[Order_Date]])/3,0)</f>
        <v>Q2</v>
      </c>
    </row>
    <row r="4095" spans="1:17" x14ac:dyDescent="0.25">
      <c r="A4095" t="s">
        <v>5912</v>
      </c>
      <c r="B4095" t="s">
        <v>246</v>
      </c>
      <c r="C4095" t="s">
        <v>765</v>
      </c>
      <c r="D4095" t="s">
        <v>230</v>
      </c>
      <c r="E4095" t="str">
        <f>_xlfn.XLOOKUP(Table1[[#This Row],[Product_ID]],[1]!Table1[Product_ID],[1]!Table1[Product_Name])</f>
        <v>Beauty Product 16</v>
      </c>
      <c r="F4095" t="str">
        <f>_xlfn.XLOOKUP(Table1[[#This Row],[Product_ID]],[1]!Table1[Product_ID],[1]!Table1[Category])</f>
        <v>Beauty</v>
      </c>
      <c r="G4095">
        <f>_xlfn.XLOOKUP(Table1[[#This Row],[Product_ID]],[1]!Table1[Product_ID],[1]!Table1[Unit_Price])</f>
        <v>1591</v>
      </c>
      <c r="H4095">
        <f>_xlfn.XLOOKUP(Table1[[#This Row],[Product_ID]],[1]!Table1[Product_ID],[1]!Table1[Cost])</f>
        <v>1113.7</v>
      </c>
      <c r="I4095">
        <v>2</v>
      </c>
      <c r="J4095">
        <v>0</v>
      </c>
      <c r="K4095">
        <f>Table1[[#This Row],[Quantity]]*Table1[[#This Row],[Unit_Price]]</f>
        <v>3182</v>
      </c>
      <c r="L4095">
        <f>Table1[[#This Row],[Quantity]]*Table1[[#This Row],[Cost]]</f>
        <v>2227.4</v>
      </c>
      <c r="M4095">
        <f>Table1[[#This Row],[Sales]]-Table1[[#This Row],[Total_Cost]]</f>
        <v>954.59999999999991</v>
      </c>
      <c r="N4095" s="1">
        <f>Table1[[#This Row],[Profit]]/Table1[[#This Row],[Sales]]</f>
        <v>0.3</v>
      </c>
      <c r="O4095" t="str">
        <f>TEXT(Table1[[#This Row],[Order_Date]],"mmmm")</f>
        <v>January</v>
      </c>
      <c r="P4095">
        <f>YEAR(Table1[[#This Row],[Order_Date]])</f>
        <v>2025</v>
      </c>
      <c r="Q4095" t="str">
        <f>"Q"&amp;ROUNDUP(MONTH(Table1[[#This Row],[Order_Date]])/3,0)</f>
        <v>Q1</v>
      </c>
    </row>
    <row r="4096" spans="1:17" x14ac:dyDescent="0.25">
      <c r="A4096" t="s">
        <v>5913</v>
      </c>
      <c r="B4096" t="s">
        <v>486</v>
      </c>
      <c r="C4096" t="s">
        <v>4144</v>
      </c>
      <c r="D4096" t="s">
        <v>471</v>
      </c>
      <c r="E4096" t="str">
        <f>_xlfn.XLOOKUP(Table1[[#This Row],[Product_ID]],[1]!Table1[Product_ID],[1]!Table1[Product_Name])</f>
        <v>Sports Product 66</v>
      </c>
      <c r="F4096" t="str">
        <f>_xlfn.XLOOKUP(Table1[[#This Row],[Product_ID]],[1]!Table1[Product_ID],[1]!Table1[Category])</f>
        <v>Sports</v>
      </c>
      <c r="G4096">
        <f>_xlfn.XLOOKUP(Table1[[#This Row],[Product_ID]],[1]!Table1[Product_ID],[1]!Table1[Unit_Price])</f>
        <v>4711</v>
      </c>
      <c r="H4096">
        <f>_xlfn.XLOOKUP(Table1[[#This Row],[Product_ID]],[1]!Table1[Product_ID],[1]!Table1[Cost])</f>
        <v>2826.6</v>
      </c>
      <c r="I4096">
        <v>1</v>
      </c>
      <c r="J4096">
        <v>15</v>
      </c>
      <c r="K4096">
        <f>Table1[[#This Row],[Quantity]]*Table1[[#This Row],[Unit_Price]]</f>
        <v>4711</v>
      </c>
      <c r="L4096">
        <f>Table1[[#This Row],[Quantity]]*Table1[[#This Row],[Cost]]</f>
        <v>2826.6</v>
      </c>
      <c r="M4096">
        <f>Table1[[#This Row],[Sales]]-Table1[[#This Row],[Total_Cost]]</f>
        <v>1884.4</v>
      </c>
      <c r="N4096" s="1">
        <f>Table1[[#This Row],[Profit]]/Table1[[#This Row],[Sales]]</f>
        <v>0.4</v>
      </c>
      <c r="O4096" t="str">
        <f>TEXT(Table1[[#This Row],[Order_Date]],"mmmm")</f>
        <v>September</v>
      </c>
      <c r="P4096">
        <f>YEAR(Table1[[#This Row],[Order_Date]])</f>
        <v>2024</v>
      </c>
      <c r="Q4096" t="str">
        <f>"Q"&amp;ROUNDUP(MONTH(Table1[[#This Row],[Order_Date]])/3,0)</f>
        <v>Q3</v>
      </c>
    </row>
    <row r="4097" spans="1:17" x14ac:dyDescent="0.25">
      <c r="A4097" t="s">
        <v>5914</v>
      </c>
      <c r="B4097" t="s">
        <v>2927</v>
      </c>
      <c r="C4097" t="s">
        <v>1741</v>
      </c>
      <c r="D4097" t="s">
        <v>100</v>
      </c>
      <c r="E4097" t="str">
        <f>_xlfn.XLOOKUP(Table1[[#This Row],[Product_ID]],[1]!Table1[Product_ID],[1]!Table1[Product_Name])</f>
        <v>Electronics Product 74</v>
      </c>
      <c r="F4097" t="str">
        <f>_xlfn.XLOOKUP(Table1[[#This Row],[Product_ID]],[1]!Table1[Product_ID],[1]!Table1[Category])</f>
        <v>Electronics</v>
      </c>
      <c r="G4097">
        <f>_xlfn.XLOOKUP(Table1[[#This Row],[Product_ID]],[1]!Table1[Product_ID],[1]!Table1[Unit_Price])</f>
        <v>20835</v>
      </c>
      <c r="H4097">
        <f>_xlfn.XLOOKUP(Table1[[#This Row],[Product_ID]],[1]!Table1[Product_ID],[1]!Table1[Cost])</f>
        <v>12501</v>
      </c>
      <c r="I4097">
        <v>1</v>
      </c>
      <c r="J4097">
        <v>15</v>
      </c>
      <c r="K4097">
        <f>Table1[[#This Row],[Quantity]]*Table1[[#This Row],[Unit_Price]]</f>
        <v>20835</v>
      </c>
      <c r="L4097">
        <f>Table1[[#This Row],[Quantity]]*Table1[[#This Row],[Cost]]</f>
        <v>12501</v>
      </c>
      <c r="M4097">
        <f>Table1[[#This Row],[Sales]]-Table1[[#This Row],[Total_Cost]]</f>
        <v>8334</v>
      </c>
      <c r="N4097" s="1">
        <f>Table1[[#This Row],[Profit]]/Table1[[#This Row],[Sales]]</f>
        <v>0.4</v>
      </c>
      <c r="O4097" t="str">
        <f>TEXT(Table1[[#This Row],[Order_Date]],"mmmm")</f>
        <v>June</v>
      </c>
      <c r="P4097">
        <f>YEAR(Table1[[#This Row],[Order_Date]])</f>
        <v>2024</v>
      </c>
      <c r="Q4097" t="str">
        <f>"Q"&amp;ROUNDUP(MONTH(Table1[[#This Row],[Order_Date]])/3,0)</f>
        <v>Q2</v>
      </c>
    </row>
    <row r="4098" spans="1:17" x14ac:dyDescent="0.25">
      <c r="A4098" t="s">
        <v>5915</v>
      </c>
      <c r="B4098" t="s">
        <v>697</v>
      </c>
      <c r="C4098" t="s">
        <v>1084</v>
      </c>
      <c r="D4098" t="s">
        <v>85</v>
      </c>
      <c r="E4098" t="str">
        <f>_xlfn.XLOOKUP(Table1[[#This Row],[Product_ID]],[1]!Table1[Product_ID],[1]!Table1[Product_Name])</f>
        <v>Clothing Product 63</v>
      </c>
      <c r="F4098" t="str">
        <f>_xlfn.XLOOKUP(Table1[[#This Row],[Product_ID]],[1]!Table1[Product_ID],[1]!Table1[Category])</f>
        <v>Clothing</v>
      </c>
      <c r="G4098">
        <f>_xlfn.XLOOKUP(Table1[[#This Row],[Product_ID]],[1]!Table1[Product_ID],[1]!Table1[Unit_Price])</f>
        <v>3643</v>
      </c>
      <c r="H4098">
        <f>_xlfn.XLOOKUP(Table1[[#This Row],[Product_ID]],[1]!Table1[Product_ID],[1]!Table1[Cost])</f>
        <v>2185.8000000000002</v>
      </c>
      <c r="I4098">
        <v>3</v>
      </c>
      <c r="J4098">
        <v>15</v>
      </c>
      <c r="K4098">
        <f>Table1[[#This Row],[Quantity]]*Table1[[#This Row],[Unit_Price]]</f>
        <v>10929</v>
      </c>
      <c r="L4098">
        <f>Table1[[#This Row],[Quantity]]*Table1[[#This Row],[Cost]]</f>
        <v>6557.4000000000005</v>
      </c>
      <c r="M4098">
        <f>Table1[[#This Row],[Sales]]-Table1[[#This Row],[Total_Cost]]</f>
        <v>4371.5999999999995</v>
      </c>
      <c r="N4098" s="1">
        <f>Table1[[#This Row],[Profit]]/Table1[[#This Row],[Sales]]</f>
        <v>0.39999999999999997</v>
      </c>
      <c r="O4098" t="str">
        <f>TEXT(Table1[[#This Row],[Order_Date]],"mmmm")</f>
        <v>January</v>
      </c>
      <c r="P4098">
        <f>YEAR(Table1[[#This Row],[Order_Date]])</f>
        <v>2025</v>
      </c>
      <c r="Q4098" t="str">
        <f>"Q"&amp;ROUNDUP(MONTH(Table1[[#This Row],[Order_Date]])/3,0)</f>
        <v>Q1</v>
      </c>
    </row>
    <row r="4099" spans="1:17" x14ac:dyDescent="0.25">
      <c r="A4099" t="s">
        <v>5916</v>
      </c>
      <c r="B4099" t="s">
        <v>1315</v>
      </c>
      <c r="C4099" t="s">
        <v>2191</v>
      </c>
      <c r="D4099" t="s">
        <v>394</v>
      </c>
      <c r="E4099" t="str">
        <f>_xlfn.XLOOKUP(Table1[[#This Row],[Product_ID]],[1]!Table1[Product_ID],[1]!Table1[Product_Name])</f>
        <v>Electronics Product 45</v>
      </c>
      <c r="F4099" t="str">
        <f>_xlfn.XLOOKUP(Table1[[#This Row],[Product_ID]],[1]!Table1[Product_ID],[1]!Table1[Category])</f>
        <v>Electronics</v>
      </c>
      <c r="G4099">
        <f>_xlfn.XLOOKUP(Table1[[#This Row],[Product_ID]],[1]!Table1[Product_ID],[1]!Table1[Unit_Price])</f>
        <v>31300</v>
      </c>
      <c r="H4099">
        <f>_xlfn.XLOOKUP(Table1[[#This Row],[Product_ID]],[1]!Table1[Product_ID],[1]!Table1[Cost])</f>
        <v>18780</v>
      </c>
      <c r="I4099">
        <v>5</v>
      </c>
      <c r="J4099">
        <v>15</v>
      </c>
      <c r="K4099">
        <f>Table1[[#This Row],[Quantity]]*Table1[[#This Row],[Unit_Price]]</f>
        <v>156500</v>
      </c>
      <c r="L4099">
        <f>Table1[[#This Row],[Quantity]]*Table1[[#This Row],[Cost]]</f>
        <v>93900</v>
      </c>
      <c r="M4099">
        <f>Table1[[#This Row],[Sales]]-Table1[[#This Row],[Total_Cost]]</f>
        <v>62600</v>
      </c>
      <c r="N4099" s="1">
        <f>Table1[[#This Row],[Profit]]/Table1[[#This Row],[Sales]]</f>
        <v>0.4</v>
      </c>
      <c r="O4099" t="str">
        <f>TEXT(Table1[[#This Row],[Order_Date]],"mmmm")</f>
        <v>March</v>
      </c>
      <c r="P4099">
        <f>YEAR(Table1[[#This Row],[Order_Date]])</f>
        <v>2025</v>
      </c>
      <c r="Q4099" t="str">
        <f>"Q"&amp;ROUNDUP(MONTH(Table1[[#This Row],[Order_Date]])/3,0)</f>
        <v>Q1</v>
      </c>
    </row>
    <row r="4100" spans="1:17" x14ac:dyDescent="0.25">
      <c r="A4100" t="s">
        <v>5917</v>
      </c>
      <c r="B4100" t="s">
        <v>2534</v>
      </c>
      <c r="C4100" t="s">
        <v>1335</v>
      </c>
      <c r="D4100" t="s">
        <v>1158</v>
      </c>
      <c r="E4100" t="str">
        <f>_xlfn.XLOOKUP(Table1[[#This Row],[Product_ID]],[1]!Table1[Product_ID],[1]!Table1[Product_Name])</f>
        <v>Electronics Product 33</v>
      </c>
      <c r="F4100" t="str">
        <f>_xlfn.XLOOKUP(Table1[[#This Row],[Product_ID]],[1]!Table1[Product_ID],[1]!Table1[Category])</f>
        <v>Electronics</v>
      </c>
      <c r="G4100">
        <f>_xlfn.XLOOKUP(Table1[[#This Row],[Product_ID]],[1]!Table1[Product_ID],[1]!Table1[Unit_Price])</f>
        <v>11428</v>
      </c>
      <c r="H4100">
        <f>_xlfn.XLOOKUP(Table1[[#This Row],[Product_ID]],[1]!Table1[Product_ID],[1]!Table1[Cost])</f>
        <v>6856.8</v>
      </c>
      <c r="I4100">
        <v>1</v>
      </c>
      <c r="J4100">
        <v>10</v>
      </c>
      <c r="K4100">
        <f>Table1[[#This Row],[Quantity]]*Table1[[#This Row],[Unit_Price]]</f>
        <v>11428</v>
      </c>
      <c r="L4100">
        <f>Table1[[#This Row],[Quantity]]*Table1[[#This Row],[Cost]]</f>
        <v>6856.8</v>
      </c>
      <c r="M4100">
        <f>Table1[[#This Row],[Sales]]-Table1[[#This Row],[Total_Cost]]</f>
        <v>4571.2</v>
      </c>
      <c r="N4100" s="1">
        <f>Table1[[#This Row],[Profit]]/Table1[[#This Row],[Sales]]</f>
        <v>0.39999999999999997</v>
      </c>
      <c r="O4100" t="str">
        <f>TEXT(Table1[[#This Row],[Order_Date]],"mmmm")</f>
        <v>November</v>
      </c>
      <c r="P4100">
        <f>YEAR(Table1[[#This Row],[Order_Date]])</f>
        <v>2025</v>
      </c>
      <c r="Q4100" t="str">
        <f>"Q"&amp;ROUNDUP(MONTH(Table1[[#This Row],[Order_Date]])/3,0)</f>
        <v>Q4</v>
      </c>
    </row>
    <row r="4101" spans="1:17" x14ac:dyDescent="0.25">
      <c r="A4101" t="s">
        <v>5918</v>
      </c>
      <c r="B4101" t="s">
        <v>1802</v>
      </c>
      <c r="C4101" t="s">
        <v>708</v>
      </c>
      <c r="D4101" t="s">
        <v>855</v>
      </c>
      <c r="E4101" t="str">
        <f>_xlfn.XLOOKUP(Table1[[#This Row],[Product_ID]],[1]!Table1[Product_ID],[1]!Table1[Product_Name])</f>
        <v>Sports Product 62</v>
      </c>
      <c r="F4101" t="str">
        <f>_xlfn.XLOOKUP(Table1[[#This Row],[Product_ID]],[1]!Table1[Product_ID],[1]!Table1[Category])</f>
        <v>Sports</v>
      </c>
      <c r="G4101">
        <f>_xlfn.XLOOKUP(Table1[[#This Row],[Product_ID]],[1]!Table1[Product_ID],[1]!Table1[Unit_Price])</f>
        <v>2777</v>
      </c>
      <c r="H4101">
        <f>_xlfn.XLOOKUP(Table1[[#This Row],[Product_ID]],[1]!Table1[Product_ID],[1]!Table1[Cost])</f>
        <v>1943.9</v>
      </c>
      <c r="I4101">
        <v>4</v>
      </c>
      <c r="J4101">
        <v>0</v>
      </c>
      <c r="K4101">
        <f>Table1[[#This Row],[Quantity]]*Table1[[#This Row],[Unit_Price]]</f>
        <v>11108</v>
      </c>
      <c r="L4101">
        <f>Table1[[#This Row],[Quantity]]*Table1[[#This Row],[Cost]]</f>
        <v>7775.6</v>
      </c>
      <c r="M4101">
        <f>Table1[[#This Row],[Sales]]-Table1[[#This Row],[Total_Cost]]</f>
        <v>3332.3999999999996</v>
      </c>
      <c r="N4101" s="1">
        <f>Table1[[#This Row],[Profit]]/Table1[[#This Row],[Sales]]</f>
        <v>0.3</v>
      </c>
      <c r="O4101" t="str">
        <f>TEXT(Table1[[#This Row],[Order_Date]],"mmmm")</f>
        <v>February</v>
      </c>
      <c r="P4101">
        <f>YEAR(Table1[[#This Row],[Order_Date]])</f>
        <v>2025</v>
      </c>
      <c r="Q4101" t="str">
        <f>"Q"&amp;ROUNDUP(MONTH(Table1[[#This Row],[Order_Date]])/3,0)</f>
        <v>Q1</v>
      </c>
    </row>
    <row r="4102" spans="1:17" x14ac:dyDescent="0.25">
      <c r="A4102" t="s">
        <v>5919</v>
      </c>
      <c r="B4102" t="s">
        <v>523</v>
      </c>
      <c r="C4102" t="s">
        <v>205</v>
      </c>
      <c r="D4102" t="s">
        <v>1158</v>
      </c>
      <c r="E4102" t="str">
        <f>_xlfn.XLOOKUP(Table1[[#This Row],[Product_ID]],[1]!Table1[Product_ID],[1]!Table1[Product_Name])</f>
        <v>Electronics Product 33</v>
      </c>
      <c r="F4102" t="str">
        <f>_xlfn.XLOOKUP(Table1[[#This Row],[Product_ID]],[1]!Table1[Product_ID],[1]!Table1[Category])</f>
        <v>Electronics</v>
      </c>
      <c r="G4102">
        <f>_xlfn.XLOOKUP(Table1[[#This Row],[Product_ID]],[1]!Table1[Product_ID],[1]!Table1[Unit_Price])</f>
        <v>11428</v>
      </c>
      <c r="H4102">
        <f>_xlfn.XLOOKUP(Table1[[#This Row],[Product_ID]],[1]!Table1[Product_ID],[1]!Table1[Cost])</f>
        <v>6856.8</v>
      </c>
      <c r="I4102">
        <v>3</v>
      </c>
      <c r="J4102">
        <v>15</v>
      </c>
      <c r="K4102">
        <f>Table1[[#This Row],[Quantity]]*Table1[[#This Row],[Unit_Price]]</f>
        <v>34284</v>
      </c>
      <c r="L4102">
        <f>Table1[[#This Row],[Quantity]]*Table1[[#This Row],[Cost]]</f>
        <v>20570.400000000001</v>
      </c>
      <c r="M4102">
        <f>Table1[[#This Row],[Sales]]-Table1[[#This Row],[Total_Cost]]</f>
        <v>13713.599999999999</v>
      </c>
      <c r="N4102" s="1">
        <f>Table1[[#This Row],[Profit]]/Table1[[#This Row],[Sales]]</f>
        <v>0.39999999999999997</v>
      </c>
      <c r="O4102" t="str">
        <f>TEXT(Table1[[#This Row],[Order_Date]],"mmmm")</f>
        <v>December</v>
      </c>
      <c r="P4102">
        <f>YEAR(Table1[[#This Row],[Order_Date]])</f>
        <v>2024</v>
      </c>
      <c r="Q4102" t="str">
        <f>"Q"&amp;ROUNDUP(MONTH(Table1[[#This Row],[Order_Date]])/3,0)</f>
        <v>Q4</v>
      </c>
    </row>
    <row r="4103" spans="1:17" x14ac:dyDescent="0.25">
      <c r="A4103" t="s">
        <v>5920</v>
      </c>
      <c r="B4103" t="s">
        <v>3604</v>
      </c>
      <c r="C4103" t="s">
        <v>3534</v>
      </c>
      <c r="D4103" t="s">
        <v>331</v>
      </c>
      <c r="E4103" t="str">
        <f>_xlfn.XLOOKUP(Table1[[#This Row],[Product_ID]],[1]!Table1[Product_ID],[1]!Table1[Product_Name])</f>
        <v>Electronics Product 24</v>
      </c>
      <c r="F4103" t="str">
        <f>_xlfn.XLOOKUP(Table1[[#This Row],[Product_ID]],[1]!Table1[Product_ID],[1]!Table1[Category])</f>
        <v>Electronics</v>
      </c>
      <c r="G4103">
        <f>_xlfn.XLOOKUP(Table1[[#This Row],[Product_ID]],[1]!Table1[Product_ID],[1]!Table1[Unit_Price])</f>
        <v>9702</v>
      </c>
      <c r="H4103">
        <f>_xlfn.XLOOKUP(Table1[[#This Row],[Product_ID]],[1]!Table1[Product_ID],[1]!Table1[Cost])</f>
        <v>4851</v>
      </c>
      <c r="I4103">
        <v>4</v>
      </c>
      <c r="J4103">
        <v>0</v>
      </c>
      <c r="K4103">
        <f>Table1[[#This Row],[Quantity]]*Table1[[#This Row],[Unit_Price]]</f>
        <v>38808</v>
      </c>
      <c r="L4103">
        <f>Table1[[#This Row],[Quantity]]*Table1[[#This Row],[Cost]]</f>
        <v>19404</v>
      </c>
      <c r="M4103">
        <f>Table1[[#This Row],[Sales]]-Table1[[#This Row],[Total_Cost]]</f>
        <v>19404</v>
      </c>
      <c r="N4103" s="1">
        <f>Table1[[#This Row],[Profit]]/Table1[[#This Row],[Sales]]</f>
        <v>0.5</v>
      </c>
      <c r="O4103" t="str">
        <f>TEXT(Table1[[#This Row],[Order_Date]],"mmmm")</f>
        <v>July</v>
      </c>
      <c r="P4103">
        <f>YEAR(Table1[[#This Row],[Order_Date]])</f>
        <v>2025</v>
      </c>
      <c r="Q4103" t="str">
        <f>"Q"&amp;ROUNDUP(MONTH(Table1[[#This Row],[Order_Date]])/3,0)</f>
        <v>Q3</v>
      </c>
    </row>
    <row r="4104" spans="1:17" x14ac:dyDescent="0.25">
      <c r="A4104" t="s">
        <v>5921</v>
      </c>
      <c r="B4104" t="s">
        <v>2320</v>
      </c>
      <c r="C4104" t="s">
        <v>859</v>
      </c>
      <c r="D4104" t="s">
        <v>67</v>
      </c>
      <c r="E4104" t="str">
        <f>_xlfn.XLOOKUP(Table1[[#This Row],[Product_ID]],[1]!Table1[Product_ID],[1]!Table1[Product_Name])</f>
        <v>Home &amp; Kitchen Product 12</v>
      </c>
      <c r="F4104" t="str">
        <f>_xlfn.XLOOKUP(Table1[[#This Row],[Product_ID]],[1]!Table1[Product_ID],[1]!Table1[Category])</f>
        <v>Home &amp; Kitchen</v>
      </c>
      <c r="G4104">
        <f>_xlfn.XLOOKUP(Table1[[#This Row],[Product_ID]],[1]!Table1[Product_ID],[1]!Table1[Unit_Price])</f>
        <v>1513</v>
      </c>
      <c r="H4104">
        <f>_xlfn.XLOOKUP(Table1[[#This Row],[Product_ID]],[1]!Table1[Product_ID],[1]!Table1[Cost])</f>
        <v>907.8</v>
      </c>
      <c r="I4104">
        <v>2</v>
      </c>
      <c r="J4104">
        <v>10</v>
      </c>
      <c r="K4104">
        <f>Table1[[#This Row],[Quantity]]*Table1[[#This Row],[Unit_Price]]</f>
        <v>3026</v>
      </c>
      <c r="L4104">
        <f>Table1[[#This Row],[Quantity]]*Table1[[#This Row],[Cost]]</f>
        <v>1815.6</v>
      </c>
      <c r="M4104">
        <f>Table1[[#This Row],[Sales]]-Table1[[#This Row],[Total_Cost]]</f>
        <v>1210.4000000000001</v>
      </c>
      <c r="N4104" s="1">
        <f>Table1[[#This Row],[Profit]]/Table1[[#This Row],[Sales]]</f>
        <v>0.4</v>
      </c>
      <c r="O4104" t="str">
        <f>TEXT(Table1[[#This Row],[Order_Date]],"mmmm")</f>
        <v>July</v>
      </c>
      <c r="P4104">
        <f>YEAR(Table1[[#This Row],[Order_Date]])</f>
        <v>2025</v>
      </c>
      <c r="Q4104" t="str">
        <f>"Q"&amp;ROUNDUP(MONTH(Table1[[#This Row],[Order_Date]])/3,0)</f>
        <v>Q3</v>
      </c>
    </row>
    <row r="4105" spans="1:17" x14ac:dyDescent="0.25">
      <c r="A4105" t="s">
        <v>5922</v>
      </c>
      <c r="B4105" t="s">
        <v>1120</v>
      </c>
      <c r="C4105" t="s">
        <v>1099</v>
      </c>
      <c r="D4105" t="s">
        <v>611</v>
      </c>
      <c r="E4105" t="str">
        <f>_xlfn.XLOOKUP(Table1[[#This Row],[Product_ID]],[1]!Table1[Product_ID],[1]!Table1[Product_Name])</f>
        <v>Clothing Product 21</v>
      </c>
      <c r="F4105" t="str">
        <f>_xlfn.XLOOKUP(Table1[[#This Row],[Product_ID]],[1]!Table1[Product_ID],[1]!Table1[Category])</f>
        <v>Clothing</v>
      </c>
      <c r="G4105">
        <f>_xlfn.XLOOKUP(Table1[[#This Row],[Product_ID]],[1]!Table1[Product_ID],[1]!Table1[Unit_Price])</f>
        <v>1236</v>
      </c>
      <c r="H4105">
        <f>_xlfn.XLOOKUP(Table1[[#This Row],[Product_ID]],[1]!Table1[Product_ID],[1]!Table1[Cost])</f>
        <v>865.2</v>
      </c>
      <c r="I4105">
        <v>4</v>
      </c>
      <c r="J4105">
        <v>10</v>
      </c>
      <c r="K4105">
        <f>Table1[[#This Row],[Quantity]]*Table1[[#This Row],[Unit_Price]]</f>
        <v>4944</v>
      </c>
      <c r="L4105">
        <f>Table1[[#This Row],[Quantity]]*Table1[[#This Row],[Cost]]</f>
        <v>3460.8</v>
      </c>
      <c r="M4105">
        <f>Table1[[#This Row],[Sales]]-Table1[[#This Row],[Total_Cost]]</f>
        <v>1483.1999999999998</v>
      </c>
      <c r="N4105" s="1">
        <f>Table1[[#This Row],[Profit]]/Table1[[#This Row],[Sales]]</f>
        <v>0.3</v>
      </c>
      <c r="O4105" t="str">
        <f>TEXT(Table1[[#This Row],[Order_Date]],"mmmm")</f>
        <v>March</v>
      </c>
      <c r="P4105">
        <f>YEAR(Table1[[#This Row],[Order_Date]])</f>
        <v>2024</v>
      </c>
      <c r="Q4105" t="str">
        <f>"Q"&amp;ROUNDUP(MONTH(Table1[[#This Row],[Order_Date]])/3,0)</f>
        <v>Q1</v>
      </c>
    </row>
    <row r="4106" spans="1:17" x14ac:dyDescent="0.25">
      <c r="A4106" t="s">
        <v>5923</v>
      </c>
      <c r="B4106" t="s">
        <v>2680</v>
      </c>
      <c r="C4106" t="s">
        <v>1470</v>
      </c>
      <c r="D4106" t="s">
        <v>394</v>
      </c>
      <c r="E4106" t="str">
        <f>_xlfn.XLOOKUP(Table1[[#This Row],[Product_ID]],[1]!Table1[Product_ID],[1]!Table1[Product_Name])</f>
        <v>Electronics Product 45</v>
      </c>
      <c r="F4106" t="str">
        <f>_xlfn.XLOOKUP(Table1[[#This Row],[Product_ID]],[1]!Table1[Product_ID],[1]!Table1[Category])</f>
        <v>Electronics</v>
      </c>
      <c r="G4106">
        <f>_xlfn.XLOOKUP(Table1[[#This Row],[Product_ID]],[1]!Table1[Product_ID],[1]!Table1[Unit_Price])</f>
        <v>31300</v>
      </c>
      <c r="H4106">
        <f>_xlfn.XLOOKUP(Table1[[#This Row],[Product_ID]],[1]!Table1[Product_ID],[1]!Table1[Cost])</f>
        <v>18780</v>
      </c>
      <c r="I4106">
        <v>4</v>
      </c>
      <c r="J4106">
        <v>5</v>
      </c>
      <c r="K4106">
        <f>Table1[[#This Row],[Quantity]]*Table1[[#This Row],[Unit_Price]]</f>
        <v>125200</v>
      </c>
      <c r="L4106">
        <f>Table1[[#This Row],[Quantity]]*Table1[[#This Row],[Cost]]</f>
        <v>75120</v>
      </c>
      <c r="M4106">
        <f>Table1[[#This Row],[Sales]]-Table1[[#This Row],[Total_Cost]]</f>
        <v>50080</v>
      </c>
      <c r="N4106" s="1">
        <f>Table1[[#This Row],[Profit]]/Table1[[#This Row],[Sales]]</f>
        <v>0.4</v>
      </c>
      <c r="O4106" t="str">
        <f>TEXT(Table1[[#This Row],[Order_Date]],"mmmm")</f>
        <v>July</v>
      </c>
      <c r="P4106">
        <f>YEAR(Table1[[#This Row],[Order_Date]])</f>
        <v>2024</v>
      </c>
      <c r="Q4106" t="str">
        <f>"Q"&amp;ROUNDUP(MONTH(Table1[[#This Row],[Order_Date]])/3,0)</f>
        <v>Q3</v>
      </c>
    </row>
    <row r="4107" spans="1:17" x14ac:dyDescent="0.25">
      <c r="A4107" t="s">
        <v>5924</v>
      </c>
      <c r="B4107" t="s">
        <v>102</v>
      </c>
      <c r="C4107" t="s">
        <v>5323</v>
      </c>
      <c r="D4107" t="s">
        <v>409</v>
      </c>
      <c r="E4107" t="str">
        <f>_xlfn.XLOOKUP(Table1[[#This Row],[Product_ID]],[1]!Table1[Product_ID],[1]!Table1[Product_Name])</f>
        <v>Home &amp; Kitchen Product 68</v>
      </c>
      <c r="F4107" t="str">
        <f>_xlfn.XLOOKUP(Table1[[#This Row],[Product_ID]],[1]!Table1[Product_ID],[1]!Table1[Category])</f>
        <v>Home &amp; Kitchen</v>
      </c>
      <c r="G4107">
        <f>_xlfn.XLOOKUP(Table1[[#This Row],[Product_ID]],[1]!Table1[Product_ID],[1]!Table1[Unit_Price])</f>
        <v>7252</v>
      </c>
      <c r="H4107">
        <f>_xlfn.XLOOKUP(Table1[[#This Row],[Product_ID]],[1]!Table1[Product_ID],[1]!Table1[Cost])</f>
        <v>3626</v>
      </c>
      <c r="I4107">
        <v>4</v>
      </c>
      <c r="J4107">
        <v>15</v>
      </c>
      <c r="K4107">
        <f>Table1[[#This Row],[Quantity]]*Table1[[#This Row],[Unit_Price]]</f>
        <v>29008</v>
      </c>
      <c r="L4107">
        <f>Table1[[#This Row],[Quantity]]*Table1[[#This Row],[Cost]]</f>
        <v>14504</v>
      </c>
      <c r="M4107">
        <f>Table1[[#This Row],[Sales]]-Table1[[#This Row],[Total_Cost]]</f>
        <v>14504</v>
      </c>
      <c r="N4107" s="1">
        <f>Table1[[#This Row],[Profit]]/Table1[[#This Row],[Sales]]</f>
        <v>0.5</v>
      </c>
      <c r="O4107" t="str">
        <f>TEXT(Table1[[#This Row],[Order_Date]],"mmmm")</f>
        <v>August</v>
      </c>
      <c r="P4107">
        <f>YEAR(Table1[[#This Row],[Order_Date]])</f>
        <v>2024</v>
      </c>
      <c r="Q4107" t="str">
        <f>"Q"&amp;ROUNDUP(MONTH(Table1[[#This Row],[Order_Date]])/3,0)</f>
        <v>Q3</v>
      </c>
    </row>
    <row r="4108" spans="1:17" x14ac:dyDescent="0.25">
      <c r="A4108" t="s">
        <v>5925</v>
      </c>
      <c r="B4108" t="s">
        <v>329</v>
      </c>
      <c r="C4108" t="s">
        <v>1484</v>
      </c>
      <c r="D4108" t="s">
        <v>381</v>
      </c>
      <c r="E4108" t="str">
        <f>_xlfn.XLOOKUP(Table1[[#This Row],[Product_ID]],[1]!Table1[Product_ID],[1]!Table1[Product_Name])</f>
        <v>Electronics Product 59</v>
      </c>
      <c r="F4108" t="str">
        <f>_xlfn.XLOOKUP(Table1[[#This Row],[Product_ID]],[1]!Table1[Product_ID],[1]!Table1[Category])</f>
        <v>Electronics</v>
      </c>
      <c r="G4108">
        <f>_xlfn.XLOOKUP(Table1[[#This Row],[Product_ID]],[1]!Table1[Product_ID],[1]!Table1[Unit_Price])</f>
        <v>39929</v>
      </c>
      <c r="H4108">
        <f>_xlfn.XLOOKUP(Table1[[#This Row],[Product_ID]],[1]!Table1[Product_ID],[1]!Table1[Cost])</f>
        <v>23957.4</v>
      </c>
      <c r="I4108">
        <v>2</v>
      </c>
      <c r="J4108">
        <v>5</v>
      </c>
      <c r="K4108">
        <f>Table1[[#This Row],[Quantity]]*Table1[[#This Row],[Unit_Price]]</f>
        <v>79858</v>
      </c>
      <c r="L4108">
        <f>Table1[[#This Row],[Quantity]]*Table1[[#This Row],[Cost]]</f>
        <v>47914.8</v>
      </c>
      <c r="M4108">
        <f>Table1[[#This Row],[Sales]]-Table1[[#This Row],[Total_Cost]]</f>
        <v>31943.199999999997</v>
      </c>
      <c r="N4108" s="1">
        <f>Table1[[#This Row],[Profit]]/Table1[[#This Row],[Sales]]</f>
        <v>0.39999999999999997</v>
      </c>
      <c r="O4108" t="str">
        <f>TEXT(Table1[[#This Row],[Order_Date]],"mmmm")</f>
        <v>March</v>
      </c>
      <c r="P4108">
        <f>YEAR(Table1[[#This Row],[Order_Date]])</f>
        <v>2024</v>
      </c>
      <c r="Q4108" t="str">
        <f>"Q"&amp;ROUNDUP(MONTH(Table1[[#This Row],[Order_Date]])/3,0)</f>
        <v>Q1</v>
      </c>
    </row>
    <row r="4109" spans="1:17" x14ac:dyDescent="0.25">
      <c r="A4109" t="s">
        <v>5926</v>
      </c>
      <c r="B4109" t="s">
        <v>141</v>
      </c>
      <c r="C4109" t="s">
        <v>1012</v>
      </c>
      <c r="D4109" t="s">
        <v>563</v>
      </c>
      <c r="E4109" t="str">
        <f>_xlfn.XLOOKUP(Table1[[#This Row],[Product_ID]],[1]!Table1[Product_ID],[1]!Table1[Product_Name])</f>
        <v>Beauty Product 60</v>
      </c>
      <c r="F4109" t="str">
        <f>_xlfn.XLOOKUP(Table1[[#This Row],[Product_ID]],[1]!Table1[Product_ID],[1]!Table1[Category])</f>
        <v>Beauty</v>
      </c>
      <c r="G4109">
        <f>_xlfn.XLOOKUP(Table1[[#This Row],[Product_ID]],[1]!Table1[Product_ID],[1]!Table1[Unit_Price])</f>
        <v>758</v>
      </c>
      <c r="H4109">
        <f>_xlfn.XLOOKUP(Table1[[#This Row],[Product_ID]],[1]!Table1[Product_ID],[1]!Table1[Cost])</f>
        <v>530.6</v>
      </c>
      <c r="I4109">
        <v>3</v>
      </c>
      <c r="J4109">
        <v>15</v>
      </c>
      <c r="K4109">
        <f>Table1[[#This Row],[Quantity]]*Table1[[#This Row],[Unit_Price]]</f>
        <v>2274</v>
      </c>
      <c r="L4109">
        <f>Table1[[#This Row],[Quantity]]*Table1[[#This Row],[Cost]]</f>
        <v>1591.8000000000002</v>
      </c>
      <c r="M4109">
        <f>Table1[[#This Row],[Sales]]-Table1[[#This Row],[Total_Cost]]</f>
        <v>682.19999999999982</v>
      </c>
      <c r="N4109" s="1">
        <f>Table1[[#This Row],[Profit]]/Table1[[#This Row],[Sales]]</f>
        <v>0.29999999999999993</v>
      </c>
      <c r="O4109" t="str">
        <f>TEXT(Table1[[#This Row],[Order_Date]],"mmmm")</f>
        <v>June</v>
      </c>
      <c r="P4109">
        <f>YEAR(Table1[[#This Row],[Order_Date]])</f>
        <v>2025</v>
      </c>
      <c r="Q4109" t="str">
        <f>"Q"&amp;ROUNDUP(MONTH(Table1[[#This Row],[Order_Date]])/3,0)</f>
        <v>Q2</v>
      </c>
    </row>
    <row r="4110" spans="1:17" x14ac:dyDescent="0.25">
      <c r="A4110" t="s">
        <v>5927</v>
      </c>
      <c r="B4110" t="s">
        <v>603</v>
      </c>
      <c r="C4110" t="s">
        <v>243</v>
      </c>
      <c r="D4110" t="s">
        <v>898</v>
      </c>
      <c r="E4110" t="str">
        <f>_xlfn.XLOOKUP(Table1[[#This Row],[Product_ID]],[1]!Table1[Product_ID],[1]!Table1[Product_Name])</f>
        <v>Sports Product 29</v>
      </c>
      <c r="F4110" t="str">
        <f>_xlfn.XLOOKUP(Table1[[#This Row],[Product_ID]],[1]!Table1[Product_ID],[1]!Table1[Category])</f>
        <v>Sports</v>
      </c>
      <c r="G4110">
        <f>_xlfn.XLOOKUP(Table1[[#This Row],[Product_ID]],[1]!Table1[Product_ID],[1]!Table1[Unit_Price])</f>
        <v>2105</v>
      </c>
      <c r="H4110">
        <f>_xlfn.XLOOKUP(Table1[[#This Row],[Product_ID]],[1]!Table1[Product_ID],[1]!Table1[Cost])</f>
        <v>1263</v>
      </c>
      <c r="I4110">
        <v>2</v>
      </c>
      <c r="J4110">
        <v>20</v>
      </c>
      <c r="K4110">
        <f>Table1[[#This Row],[Quantity]]*Table1[[#This Row],[Unit_Price]]</f>
        <v>4210</v>
      </c>
      <c r="L4110">
        <f>Table1[[#This Row],[Quantity]]*Table1[[#This Row],[Cost]]</f>
        <v>2526</v>
      </c>
      <c r="M4110">
        <f>Table1[[#This Row],[Sales]]-Table1[[#This Row],[Total_Cost]]</f>
        <v>1684</v>
      </c>
      <c r="N4110" s="1">
        <f>Table1[[#This Row],[Profit]]/Table1[[#This Row],[Sales]]</f>
        <v>0.4</v>
      </c>
      <c r="O4110" t="str">
        <f>TEXT(Table1[[#This Row],[Order_Date]],"mmmm")</f>
        <v>June</v>
      </c>
      <c r="P4110">
        <f>YEAR(Table1[[#This Row],[Order_Date]])</f>
        <v>2024</v>
      </c>
      <c r="Q4110" t="str">
        <f>"Q"&amp;ROUNDUP(MONTH(Table1[[#This Row],[Order_Date]])/3,0)</f>
        <v>Q2</v>
      </c>
    </row>
    <row r="4111" spans="1:17" x14ac:dyDescent="0.25">
      <c r="A4111" t="s">
        <v>5928</v>
      </c>
      <c r="B4111" t="s">
        <v>252</v>
      </c>
      <c r="C4111" t="s">
        <v>2511</v>
      </c>
      <c r="D4111" t="s">
        <v>454</v>
      </c>
      <c r="E4111" t="str">
        <f>_xlfn.XLOOKUP(Table1[[#This Row],[Product_ID]],[1]!Table1[Product_ID],[1]!Table1[Product_Name])</f>
        <v>Home &amp; Kitchen Product 94</v>
      </c>
      <c r="F4111" t="str">
        <f>_xlfn.XLOOKUP(Table1[[#This Row],[Product_ID]],[1]!Table1[Product_ID],[1]!Table1[Category])</f>
        <v>Home &amp; Kitchen</v>
      </c>
      <c r="G4111">
        <f>_xlfn.XLOOKUP(Table1[[#This Row],[Product_ID]],[1]!Table1[Product_ID],[1]!Table1[Unit_Price])</f>
        <v>13434</v>
      </c>
      <c r="H4111">
        <f>_xlfn.XLOOKUP(Table1[[#This Row],[Product_ID]],[1]!Table1[Product_ID],[1]!Table1[Cost])</f>
        <v>9403.7999999999993</v>
      </c>
      <c r="I4111">
        <v>3</v>
      </c>
      <c r="J4111">
        <v>15</v>
      </c>
      <c r="K4111">
        <f>Table1[[#This Row],[Quantity]]*Table1[[#This Row],[Unit_Price]]</f>
        <v>40302</v>
      </c>
      <c r="L4111">
        <f>Table1[[#This Row],[Quantity]]*Table1[[#This Row],[Cost]]</f>
        <v>28211.399999999998</v>
      </c>
      <c r="M4111">
        <f>Table1[[#This Row],[Sales]]-Table1[[#This Row],[Total_Cost]]</f>
        <v>12090.600000000002</v>
      </c>
      <c r="N4111" s="1">
        <f>Table1[[#This Row],[Profit]]/Table1[[#This Row],[Sales]]</f>
        <v>0.30000000000000004</v>
      </c>
      <c r="O4111" t="str">
        <f>TEXT(Table1[[#This Row],[Order_Date]],"mmmm")</f>
        <v>October</v>
      </c>
      <c r="P4111">
        <f>YEAR(Table1[[#This Row],[Order_Date]])</f>
        <v>2025</v>
      </c>
      <c r="Q4111" t="str">
        <f>"Q"&amp;ROUNDUP(MONTH(Table1[[#This Row],[Order_Date]])/3,0)</f>
        <v>Q4</v>
      </c>
    </row>
    <row r="4112" spans="1:17" x14ac:dyDescent="0.25">
      <c r="A4112" t="s">
        <v>5929</v>
      </c>
      <c r="B4112" t="s">
        <v>23</v>
      </c>
      <c r="C4112" t="s">
        <v>4398</v>
      </c>
      <c r="D4112" t="s">
        <v>153</v>
      </c>
      <c r="E4112" t="str">
        <f>_xlfn.XLOOKUP(Table1[[#This Row],[Product_ID]],[1]!Table1[Product_ID],[1]!Table1[Product_Name])</f>
        <v>Beauty Product 98</v>
      </c>
      <c r="F4112" t="str">
        <f>_xlfn.XLOOKUP(Table1[[#This Row],[Product_ID]],[1]!Table1[Product_ID],[1]!Table1[Category])</f>
        <v>Beauty</v>
      </c>
      <c r="G4112">
        <f>_xlfn.XLOOKUP(Table1[[#This Row],[Product_ID]],[1]!Table1[Product_ID],[1]!Table1[Unit_Price])</f>
        <v>1661</v>
      </c>
      <c r="H4112">
        <f>_xlfn.XLOOKUP(Table1[[#This Row],[Product_ID]],[1]!Table1[Product_ID],[1]!Table1[Cost])</f>
        <v>830.5</v>
      </c>
      <c r="I4112">
        <v>3</v>
      </c>
      <c r="J4112">
        <v>0</v>
      </c>
      <c r="K4112">
        <f>Table1[[#This Row],[Quantity]]*Table1[[#This Row],[Unit_Price]]</f>
        <v>4983</v>
      </c>
      <c r="L4112">
        <f>Table1[[#This Row],[Quantity]]*Table1[[#This Row],[Cost]]</f>
        <v>2491.5</v>
      </c>
      <c r="M4112">
        <f>Table1[[#This Row],[Sales]]-Table1[[#This Row],[Total_Cost]]</f>
        <v>2491.5</v>
      </c>
      <c r="N4112" s="1">
        <f>Table1[[#This Row],[Profit]]/Table1[[#This Row],[Sales]]</f>
        <v>0.5</v>
      </c>
      <c r="O4112" t="str">
        <f>TEXT(Table1[[#This Row],[Order_Date]],"mmmm")</f>
        <v>January</v>
      </c>
      <c r="P4112">
        <f>YEAR(Table1[[#This Row],[Order_Date]])</f>
        <v>2024</v>
      </c>
      <c r="Q4112" t="str">
        <f>"Q"&amp;ROUNDUP(MONTH(Table1[[#This Row],[Order_Date]])/3,0)</f>
        <v>Q1</v>
      </c>
    </row>
    <row r="4113" spans="1:17" x14ac:dyDescent="0.25">
      <c r="A4113" t="s">
        <v>5930</v>
      </c>
      <c r="B4113" t="s">
        <v>2154</v>
      </c>
      <c r="C4113" t="s">
        <v>1514</v>
      </c>
      <c r="D4113" t="s">
        <v>270</v>
      </c>
      <c r="E4113" t="str">
        <f>_xlfn.XLOOKUP(Table1[[#This Row],[Product_ID]],[1]!Table1[Product_ID],[1]!Table1[Product_Name])</f>
        <v>Clothing Product 47</v>
      </c>
      <c r="F4113" t="str">
        <f>_xlfn.XLOOKUP(Table1[[#This Row],[Product_ID]],[1]!Table1[Product_ID],[1]!Table1[Category])</f>
        <v>Clothing</v>
      </c>
      <c r="G4113">
        <f>_xlfn.XLOOKUP(Table1[[#This Row],[Product_ID]],[1]!Table1[Product_ID],[1]!Table1[Unit_Price])</f>
        <v>3146</v>
      </c>
      <c r="H4113">
        <f>_xlfn.XLOOKUP(Table1[[#This Row],[Product_ID]],[1]!Table1[Product_ID],[1]!Table1[Cost])</f>
        <v>1573</v>
      </c>
      <c r="I4113">
        <v>3</v>
      </c>
      <c r="J4113">
        <v>10</v>
      </c>
      <c r="K4113">
        <f>Table1[[#This Row],[Quantity]]*Table1[[#This Row],[Unit_Price]]</f>
        <v>9438</v>
      </c>
      <c r="L4113">
        <f>Table1[[#This Row],[Quantity]]*Table1[[#This Row],[Cost]]</f>
        <v>4719</v>
      </c>
      <c r="M4113">
        <f>Table1[[#This Row],[Sales]]-Table1[[#This Row],[Total_Cost]]</f>
        <v>4719</v>
      </c>
      <c r="N4113" s="1">
        <f>Table1[[#This Row],[Profit]]/Table1[[#This Row],[Sales]]</f>
        <v>0.5</v>
      </c>
      <c r="O4113" t="str">
        <f>TEXT(Table1[[#This Row],[Order_Date]],"mmmm")</f>
        <v>August</v>
      </c>
      <c r="P4113">
        <f>YEAR(Table1[[#This Row],[Order_Date]])</f>
        <v>2025</v>
      </c>
      <c r="Q4113" t="str">
        <f>"Q"&amp;ROUNDUP(MONTH(Table1[[#This Row],[Order_Date]])/3,0)</f>
        <v>Q3</v>
      </c>
    </row>
    <row r="4114" spans="1:17" x14ac:dyDescent="0.25">
      <c r="A4114" t="s">
        <v>5931</v>
      </c>
      <c r="B4114" t="s">
        <v>3490</v>
      </c>
      <c r="C4114" t="s">
        <v>5728</v>
      </c>
      <c r="D4114" t="s">
        <v>77</v>
      </c>
      <c r="E4114" t="str">
        <f>_xlfn.XLOOKUP(Table1[[#This Row],[Product_ID]],[1]!Table1[Product_ID],[1]!Table1[Product_Name])</f>
        <v>Sports Product 83</v>
      </c>
      <c r="F4114" t="str">
        <f>_xlfn.XLOOKUP(Table1[[#This Row],[Product_ID]],[1]!Table1[Product_ID],[1]!Table1[Category])</f>
        <v>Sports</v>
      </c>
      <c r="G4114">
        <f>_xlfn.XLOOKUP(Table1[[#This Row],[Product_ID]],[1]!Table1[Product_ID],[1]!Table1[Unit_Price])</f>
        <v>5842</v>
      </c>
      <c r="H4114">
        <f>_xlfn.XLOOKUP(Table1[[#This Row],[Product_ID]],[1]!Table1[Product_ID],[1]!Table1[Cost])</f>
        <v>3505.2</v>
      </c>
      <c r="I4114">
        <v>2</v>
      </c>
      <c r="J4114">
        <v>0</v>
      </c>
      <c r="K4114">
        <f>Table1[[#This Row],[Quantity]]*Table1[[#This Row],[Unit_Price]]</f>
        <v>11684</v>
      </c>
      <c r="L4114">
        <f>Table1[[#This Row],[Quantity]]*Table1[[#This Row],[Cost]]</f>
        <v>7010.4</v>
      </c>
      <c r="M4114">
        <f>Table1[[#This Row],[Sales]]-Table1[[#This Row],[Total_Cost]]</f>
        <v>4673.6000000000004</v>
      </c>
      <c r="N4114" s="1">
        <f>Table1[[#This Row],[Profit]]/Table1[[#This Row],[Sales]]</f>
        <v>0.4</v>
      </c>
      <c r="O4114" t="str">
        <f>TEXT(Table1[[#This Row],[Order_Date]],"mmmm")</f>
        <v>January</v>
      </c>
      <c r="P4114">
        <f>YEAR(Table1[[#This Row],[Order_Date]])</f>
        <v>2025</v>
      </c>
      <c r="Q4114" t="str">
        <f>"Q"&amp;ROUNDUP(MONTH(Table1[[#This Row],[Order_Date]])/3,0)</f>
        <v>Q1</v>
      </c>
    </row>
    <row r="4115" spans="1:17" x14ac:dyDescent="0.25">
      <c r="A4115" t="s">
        <v>5932</v>
      </c>
      <c r="B4115" t="s">
        <v>3425</v>
      </c>
      <c r="C4115" t="s">
        <v>739</v>
      </c>
      <c r="D4115" t="s">
        <v>257</v>
      </c>
      <c r="E4115" t="str">
        <f>_xlfn.XLOOKUP(Table1[[#This Row],[Product_ID]],[1]!Table1[Product_ID],[1]!Table1[Product_Name])</f>
        <v>Beauty Product 3</v>
      </c>
      <c r="F4115" t="str">
        <f>_xlfn.XLOOKUP(Table1[[#This Row],[Product_ID]],[1]!Table1[Product_ID],[1]!Table1[Category])</f>
        <v>Beauty</v>
      </c>
      <c r="G4115">
        <f>_xlfn.XLOOKUP(Table1[[#This Row],[Product_ID]],[1]!Table1[Product_ID],[1]!Table1[Unit_Price])</f>
        <v>569</v>
      </c>
      <c r="H4115">
        <f>_xlfn.XLOOKUP(Table1[[#This Row],[Product_ID]],[1]!Table1[Product_ID],[1]!Table1[Cost])</f>
        <v>341.4</v>
      </c>
      <c r="I4115">
        <v>5</v>
      </c>
      <c r="J4115">
        <v>20</v>
      </c>
      <c r="K4115">
        <f>Table1[[#This Row],[Quantity]]*Table1[[#This Row],[Unit_Price]]</f>
        <v>2845</v>
      </c>
      <c r="L4115">
        <f>Table1[[#This Row],[Quantity]]*Table1[[#This Row],[Cost]]</f>
        <v>1707</v>
      </c>
      <c r="M4115">
        <f>Table1[[#This Row],[Sales]]-Table1[[#This Row],[Total_Cost]]</f>
        <v>1138</v>
      </c>
      <c r="N4115" s="1">
        <f>Table1[[#This Row],[Profit]]/Table1[[#This Row],[Sales]]</f>
        <v>0.4</v>
      </c>
      <c r="O4115" t="str">
        <f>TEXT(Table1[[#This Row],[Order_Date]],"mmmm")</f>
        <v>September</v>
      </c>
      <c r="P4115">
        <f>YEAR(Table1[[#This Row],[Order_Date]])</f>
        <v>2025</v>
      </c>
      <c r="Q4115" t="str">
        <f>"Q"&amp;ROUNDUP(MONTH(Table1[[#This Row],[Order_Date]])/3,0)</f>
        <v>Q3</v>
      </c>
    </row>
    <row r="4116" spans="1:17" x14ac:dyDescent="0.25">
      <c r="A4116" t="s">
        <v>5933</v>
      </c>
      <c r="B4116" t="s">
        <v>3001</v>
      </c>
      <c r="C4116" t="s">
        <v>2588</v>
      </c>
      <c r="D4116" t="s">
        <v>465</v>
      </c>
      <c r="E4116" t="str">
        <f>_xlfn.XLOOKUP(Table1[[#This Row],[Product_ID]],[1]!Table1[Product_ID],[1]!Table1[Product_Name])</f>
        <v>Beauty Product 71</v>
      </c>
      <c r="F4116" t="str">
        <f>_xlfn.XLOOKUP(Table1[[#This Row],[Product_ID]],[1]!Table1[Product_ID],[1]!Table1[Category])</f>
        <v>Beauty</v>
      </c>
      <c r="G4116">
        <f>_xlfn.XLOOKUP(Table1[[#This Row],[Product_ID]],[1]!Table1[Product_ID],[1]!Table1[Unit_Price])</f>
        <v>487</v>
      </c>
      <c r="H4116">
        <f>_xlfn.XLOOKUP(Table1[[#This Row],[Product_ID]],[1]!Table1[Product_ID],[1]!Table1[Cost])</f>
        <v>243.5</v>
      </c>
      <c r="I4116">
        <v>5</v>
      </c>
      <c r="J4116">
        <v>5</v>
      </c>
      <c r="K4116">
        <f>Table1[[#This Row],[Quantity]]*Table1[[#This Row],[Unit_Price]]</f>
        <v>2435</v>
      </c>
      <c r="L4116">
        <f>Table1[[#This Row],[Quantity]]*Table1[[#This Row],[Cost]]</f>
        <v>1217.5</v>
      </c>
      <c r="M4116">
        <f>Table1[[#This Row],[Sales]]-Table1[[#This Row],[Total_Cost]]</f>
        <v>1217.5</v>
      </c>
      <c r="N4116" s="1">
        <f>Table1[[#This Row],[Profit]]/Table1[[#This Row],[Sales]]</f>
        <v>0.5</v>
      </c>
      <c r="O4116" t="str">
        <f>TEXT(Table1[[#This Row],[Order_Date]],"mmmm")</f>
        <v>October</v>
      </c>
      <c r="P4116">
        <f>YEAR(Table1[[#This Row],[Order_Date]])</f>
        <v>2024</v>
      </c>
      <c r="Q4116" t="str">
        <f>"Q"&amp;ROUNDUP(MONTH(Table1[[#This Row],[Order_Date]])/3,0)</f>
        <v>Q4</v>
      </c>
    </row>
    <row r="4117" spans="1:17" x14ac:dyDescent="0.25">
      <c r="A4117" t="s">
        <v>5934</v>
      </c>
      <c r="B4117" t="s">
        <v>2018</v>
      </c>
      <c r="C4117" t="s">
        <v>907</v>
      </c>
      <c r="D4117" t="s">
        <v>29</v>
      </c>
      <c r="E4117" t="str">
        <f>_xlfn.XLOOKUP(Table1[[#This Row],[Product_ID]],[1]!Table1[Product_ID],[1]!Table1[Product_Name])</f>
        <v>Beauty Product 18</v>
      </c>
      <c r="F4117" t="str">
        <f>_xlfn.XLOOKUP(Table1[[#This Row],[Product_ID]],[1]!Table1[Product_ID],[1]!Table1[Category])</f>
        <v>Beauty</v>
      </c>
      <c r="G4117">
        <f>_xlfn.XLOOKUP(Table1[[#This Row],[Product_ID]],[1]!Table1[Product_ID],[1]!Table1[Unit_Price])</f>
        <v>3985</v>
      </c>
      <c r="H4117">
        <f>_xlfn.XLOOKUP(Table1[[#This Row],[Product_ID]],[1]!Table1[Product_ID],[1]!Table1[Cost])</f>
        <v>2789.5</v>
      </c>
      <c r="I4117">
        <v>3</v>
      </c>
      <c r="J4117">
        <v>15</v>
      </c>
      <c r="K4117">
        <f>Table1[[#This Row],[Quantity]]*Table1[[#This Row],[Unit_Price]]</f>
        <v>11955</v>
      </c>
      <c r="L4117">
        <f>Table1[[#This Row],[Quantity]]*Table1[[#This Row],[Cost]]</f>
        <v>8368.5</v>
      </c>
      <c r="M4117">
        <f>Table1[[#This Row],[Sales]]-Table1[[#This Row],[Total_Cost]]</f>
        <v>3586.5</v>
      </c>
      <c r="N4117" s="1">
        <f>Table1[[#This Row],[Profit]]/Table1[[#This Row],[Sales]]</f>
        <v>0.3</v>
      </c>
      <c r="O4117" t="str">
        <f>TEXT(Table1[[#This Row],[Order_Date]],"mmmm")</f>
        <v>January</v>
      </c>
      <c r="P4117">
        <f>YEAR(Table1[[#This Row],[Order_Date]])</f>
        <v>2024</v>
      </c>
      <c r="Q4117" t="str">
        <f>"Q"&amp;ROUNDUP(MONTH(Table1[[#This Row],[Order_Date]])/3,0)</f>
        <v>Q1</v>
      </c>
    </row>
    <row r="4118" spans="1:17" x14ac:dyDescent="0.25">
      <c r="A4118" t="s">
        <v>5935</v>
      </c>
      <c r="B4118" t="s">
        <v>2755</v>
      </c>
      <c r="C4118" t="s">
        <v>1332</v>
      </c>
      <c r="D4118" t="s">
        <v>409</v>
      </c>
      <c r="E4118" t="str">
        <f>_xlfn.XLOOKUP(Table1[[#This Row],[Product_ID]],[1]!Table1[Product_ID],[1]!Table1[Product_Name])</f>
        <v>Home &amp; Kitchen Product 68</v>
      </c>
      <c r="F4118" t="str">
        <f>_xlfn.XLOOKUP(Table1[[#This Row],[Product_ID]],[1]!Table1[Product_ID],[1]!Table1[Category])</f>
        <v>Home &amp; Kitchen</v>
      </c>
      <c r="G4118">
        <f>_xlfn.XLOOKUP(Table1[[#This Row],[Product_ID]],[1]!Table1[Product_ID],[1]!Table1[Unit_Price])</f>
        <v>7252</v>
      </c>
      <c r="H4118">
        <f>_xlfn.XLOOKUP(Table1[[#This Row],[Product_ID]],[1]!Table1[Product_ID],[1]!Table1[Cost])</f>
        <v>3626</v>
      </c>
      <c r="I4118">
        <v>4</v>
      </c>
      <c r="J4118">
        <v>10</v>
      </c>
      <c r="K4118">
        <f>Table1[[#This Row],[Quantity]]*Table1[[#This Row],[Unit_Price]]</f>
        <v>29008</v>
      </c>
      <c r="L4118">
        <f>Table1[[#This Row],[Quantity]]*Table1[[#This Row],[Cost]]</f>
        <v>14504</v>
      </c>
      <c r="M4118">
        <f>Table1[[#This Row],[Sales]]-Table1[[#This Row],[Total_Cost]]</f>
        <v>14504</v>
      </c>
      <c r="N4118" s="1">
        <f>Table1[[#This Row],[Profit]]/Table1[[#This Row],[Sales]]</f>
        <v>0.5</v>
      </c>
      <c r="O4118" t="str">
        <f>TEXT(Table1[[#This Row],[Order_Date]],"mmmm")</f>
        <v>March</v>
      </c>
      <c r="P4118">
        <f>YEAR(Table1[[#This Row],[Order_Date]])</f>
        <v>2024</v>
      </c>
      <c r="Q4118" t="str">
        <f>"Q"&amp;ROUNDUP(MONTH(Table1[[#This Row],[Order_Date]])/3,0)</f>
        <v>Q1</v>
      </c>
    </row>
    <row r="4119" spans="1:17" x14ac:dyDescent="0.25">
      <c r="A4119" t="s">
        <v>5936</v>
      </c>
      <c r="B4119" t="s">
        <v>1326</v>
      </c>
      <c r="C4119" t="s">
        <v>854</v>
      </c>
      <c r="D4119" t="s">
        <v>476</v>
      </c>
      <c r="E4119" t="str">
        <f>_xlfn.XLOOKUP(Table1[[#This Row],[Product_ID]],[1]!Table1[Product_ID],[1]!Table1[Product_Name])</f>
        <v>Electronics Product 22</v>
      </c>
      <c r="F4119" t="str">
        <f>_xlfn.XLOOKUP(Table1[[#This Row],[Product_ID]],[1]!Table1[Product_ID],[1]!Table1[Category])</f>
        <v>Electronics</v>
      </c>
      <c r="G4119">
        <f>_xlfn.XLOOKUP(Table1[[#This Row],[Product_ID]],[1]!Table1[Product_ID],[1]!Table1[Unit_Price])</f>
        <v>48755</v>
      </c>
      <c r="H4119">
        <f>_xlfn.XLOOKUP(Table1[[#This Row],[Product_ID]],[1]!Table1[Product_ID],[1]!Table1[Cost])</f>
        <v>29253</v>
      </c>
      <c r="I4119">
        <v>5</v>
      </c>
      <c r="J4119">
        <v>20</v>
      </c>
      <c r="K4119">
        <f>Table1[[#This Row],[Quantity]]*Table1[[#This Row],[Unit_Price]]</f>
        <v>243775</v>
      </c>
      <c r="L4119">
        <f>Table1[[#This Row],[Quantity]]*Table1[[#This Row],[Cost]]</f>
        <v>146265</v>
      </c>
      <c r="M4119">
        <f>Table1[[#This Row],[Sales]]-Table1[[#This Row],[Total_Cost]]</f>
        <v>97510</v>
      </c>
      <c r="N4119" s="1">
        <f>Table1[[#This Row],[Profit]]/Table1[[#This Row],[Sales]]</f>
        <v>0.4</v>
      </c>
      <c r="O4119" t="str">
        <f>TEXT(Table1[[#This Row],[Order_Date]],"mmmm")</f>
        <v>May</v>
      </c>
      <c r="P4119">
        <f>YEAR(Table1[[#This Row],[Order_Date]])</f>
        <v>2024</v>
      </c>
      <c r="Q4119" t="str">
        <f>"Q"&amp;ROUNDUP(MONTH(Table1[[#This Row],[Order_Date]])/3,0)</f>
        <v>Q2</v>
      </c>
    </row>
    <row r="4120" spans="1:17" x14ac:dyDescent="0.25">
      <c r="A4120" t="s">
        <v>5937</v>
      </c>
      <c r="B4120" t="s">
        <v>1371</v>
      </c>
      <c r="C4120" t="s">
        <v>977</v>
      </c>
      <c r="D4120" t="s">
        <v>21</v>
      </c>
      <c r="E4120" t="str">
        <f>_xlfn.XLOOKUP(Table1[[#This Row],[Product_ID]],[1]!Table1[Product_ID],[1]!Table1[Product_Name])</f>
        <v>Electronics Product 77</v>
      </c>
      <c r="F4120" t="str">
        <f>_xlfn.XLOOKUP(Table1[[#This Row],[Product_ID]],[1]!Table1[Product_ID],[1]!Table1[Category])</f>
        <v>Electronics</v>
      </c>
      <c r="G4120">
        <f>_xlfn.XLOOKUP(Table1[[#This Row],[Product_ID]],[1]!Table1[Product_ID],[1]!Table1[Unit_Price])</f>
        <v>42787</v>
      </c>
      <c r="H4120">
        <f>_xlfn.XLOOKUP(Table1[[#This Row],[Product_ID]],[1]!Table1[Product_ID],[1]!Table1[Cost])</f>
        <v>29950.9</v>
      </c>
      <c r="I4120">
        <v>2</v>
      </c>
      <c r="J4120">
        <v>0</v>
      </c>
      <c r="K4120">
        <f>Table1[[#This Row],[Quantity]]*Table1[[#This Row],[Unit_Price]]</f>
        <v>85574</v>
      </c>
      <c r="L4120">
        <f>Table1[[#This Row],[Quantity]]*Table1[[#This Row],[Cost]]</f>
        <v>59901.8</v>
      </c>
      <c r="M4120">
        <f>Table1[[#This Row],[Sales]]-Table1[[#This Row],[Total_Cost]]</f>
        <v>25672.199999999997</v>
      </c>
      <c r="N4120" s="1">
        <f>Table1[[#This Row],[Profit]]/Table1[[#This Row],[Sales]]</f>
        <v>0.3</v>
      </c>
      <c r="O4120" t="str">
        <f>TEXT(Table1[[#This Row],[Order_Date]],"mmmm")</f>
        <v>April</v>
      </c>
      <c r="P4120">
        <f>YEAR(Table1[[#This Row],[Order_Date]])</f>
        <v>2025</v>
      </c>
      <c r="Q4120" t="str">
        <f>"Q"&amp;ROUNDUP(MONTH(Table1[[#This Row],[Order_Date]])/3,0)</f>
        <v>Q2</v>
      </c>
    </row>
    <row r="4121" spans="1:17" x14ac:dyDescent="0.25">
      <c r="A4121" t="s">
        <v>5938</v>
      </c>
      <c r="B4121" t="s">
        <v>494</v>
      </c>
      <c r="C4121" t="s">
        <v>3153</v>
      </c>
      <c r="D4121" t="s">
        <v>385</v>
      </c>
      <c r="E4121" t="str">
        <f>_xlfn.XLOOKUP(Table1[[#This Row],[Product_ID]],[1]!Table1[Product_ID],[1]!Table1[Product_Name])</f>
        <v>Sports Product 54</v>
      </c>
      <c r="F4121" t="str">
        <f>_xlfn.XLOOKUP(Table1[[#This Row],[Product_ID]],[1]!Table1[Product_ID],[1]!Table1[Category])</f>
        <v>Sports</v>
      </c>
      <c r="G4121">
        <f>_xlfn.XLOOKUP(Table1[[#This Row],[Product_ID]],[1]!Table1[Product_ID],[1]!Table1[Unit_Price])</f>
        <v>611</v>
      </c>
      <c r="H4121">
        <f>_xlfn.XLOOKUP(Table1[[#This Row],[Product_ID]],[1]!Table1[Product_ID],[1]!Table1[Cost])</f>
        <v>427.7</v>
      </c>
      <c r="I4121">
        <v>5</v>
      </c>
      <c r="J4121">
        <v>15</v>
      </c>
      <c r="K4121">
        <f>Table1[[#This Row],[Quantity]]*Table1[[#This Row],[Unit_Price]]</f>
        <v>3055</v>
      </c>
      <c r="L4121">
        <f>Table1[[#This Row],[Quantity]]*Table1[[#This Row],[Cost]]</f>
        <v>2138.5</v>
      </c>
      <c r="M4121">
        <f>Table1[[#This Row],[Sales]]-Table1[[#This Row],[Total_Cost]]</f>
        <v>916.5</v>
      </c>
      <c r="N4121" s="1">
        <f>Table1[[#This Row],[Profit]]/Table1[[#This Row],[Sales]]</f>
        <v>0.3</v>
      </c>
      <c r="O4121" t="str">
        <f>TEXT(Table1[[#This Row],[Order_Date]],"mmmm")</f>
        <v>June</v>
      </c>
      <c r="P4121">
        <f>YEAR(Table1[[#This Row],[Order_Date]])</f>
        <v>2025</v>
      </c>
      <c r="Q4121" t="str">
        <f>"Q"&amp;ROUNDUP(MONTH(Table1[[#This Row],[Order_Date]])/3,0)</f>
        <v>Q2</v>
      </c>
    </row>
    <row r="4122" spans="1:17" x14ac:dyDescent="0.25">
      <c r="A4122" t="s">
        <v>5939</v>
      </c>
      <c r="B4122" t="s">
        <v>2062</v>
      </c>
      <c r="C4122" t="s">
        <v>5346</v>
      </c>
      <c r="D4122" t="s">
        <v>139</v>
      </c>
      <c r="E4122" t="str">
        <f>_xlfn.XLOOKUP(Table1[[#This Row],[Product_ID]],[1]!Table1[Product_ID],[1]!Table1[Product_Name])</f>
        <v>Clothing Product 53</v>
      </c>
      <c r="F4122" t="str">
        <f>_xlfn.XLOOKUP(Table1[[#This Row],[Product_ID]],[1]!Table1[Product_ID],[1]!Table1[Category])</f>
        <v>Clothing</v>
      </c>
      <c r="G4122">
        <f>_xlfn.XLOOKUP(Table1[[#This Row],[Product_ID]],[1]!Table1[Product_ID],[1]!Table1[Unit_Price])</f>
        <v>641</v>
      </c>
      <c r="H4122">
        <f>_xlfn.XLOOKUP(Table1[[#This Row],[Product_ID]],[1]!Table1[Product_ID],[1]!Table1[Cost])</f>
        <v>384.6</v>
      </c>
      <c r="I4122">
        <v>2</v>
      </c>
      <c r="J4122">
        <v>10</v>
      </c>
      <c r="K4122">
        <f>Table1[[#This Row],[Quantity]]*Table1[[#This Row],[Unit_Price]]</f>
        <v>1282</v>
      </c>
      <c r="L4122">
        <f>Table1[[#This Row],[Quantity]]*Table1[[#This Row],[Cost]]</f>
        <v>769.2</v>
      </c>
      <c r="M4122">
        <f>Table1[[#This Row],[Sales]]-Table1[[#This Row],[Total_Cost]]</f>
        <v>512.79999999999995</v>
      </c>
      <c r="N4122" s="1">
        <f>Table1[[#This Row],[Profit]]/Table1[[#This Row],[Sales]]</f>
        <v>0.39999999999999997</v>
      </c>
      <c r="O4122" t="str">
        <f>TEXT(Table1[[#This Row],[Order_Date]],"mmmm")</f>
        <v>October</v>
      </c>
      <c r="P4122">
        <f>YEAR(Table1[[#This Row],[Order_Date]])</f>
        <v>2024</v>
      </c>
      <c r="Q4122" t="str">
        <f>"Q"&amp;ROUNDUP(MONTH(Table1[[#This Row],[Order_Date]])/3,0)</f>
        <v>Q4</v>
      </c>
    </row>
    <row r="4123" spans="1:17" x14ac:dyDescent="0.25">
      <c r="A4123" t="s">
        <v>5940</v>
      </c>
      <c r="B4123" t="s">
        <v>600</v>
      </c>
      <c r="C4123" t="s">
        <v>4420</v>
      </c>
      <c r="D4123" t="s">
        <v>244</v>
      </c>
      <c r="E4123" t="str">
        <f>_xlfn.XLOOKUP(Table1[[#This Row],[Product_ID]],[1]!Table1[Product_ID],[1]!Table1[Product_Name])</f>
        <v>Beauty Product 100</v>
      </c>
      <c r="F4123" t="str">
        <f>_xlfn.XLOOKUP(Table1[[#This Row],[Product_ID]],[1]!Table1[Product_ID],[1]!Table1[Category])</f>
        <v>Beauty</v>
      </c>
      <c r="G4123">
        <f>_xlfn.XLOOKUP(Table1[[#This Row],[Product_ID]],[1]!Table1[Product_ID],[1]!Table1[Unit_Price])</f>
        <v>2523</v>
      </c>
      <c r="H4123">
        <f>_xlfn.XLOOKUP(Table1[[#This Row],[Product_ID]],[1]!Table1[Product_ID],[1]!Table1[Cost])</f>
        <v>1766.1</v>
      </c>
      <c r="I4123">
        <v>4</v>
      </c>
      <c r="J4123">
        <v>0</v>
      </c>
      <c r="K4123">
        <f>Table1[[#This Row],[Quantity]]*Table1[[#This Row],[Unit_Price]]</f>
        <v>10092</v>
      </c>
      <c r="L4123">
        <f>Table1[[#This Row],[Quantity]]*Table1[[#This Row],[Cost]]</f>
        <v>7064.4</v>
      </c>
      <c r="M4123">
        <f>Table1[[#This Row],[Sales]]-Table1[[#This Row],[Total_Cost]]</f>
        <v>3027.6000000000004</v>
      </c>
      <c r="N4123" s="1">
        <f>Table1[[#This Row],[Profit]]/Table1[[#This Row],[Sales]]</f>
        <v>0.30000000000000004</v>
      </c>
      <c r="O4123" t="str">
        <f>TEXT(Table1[[#This Row],[Order_Date]],"mmmm")</f>
        <v>December</v>
      </c>
      <c r="P4123">
        <f>YEAR(Table1[[#This Row],[Order_Date]])</f>
        <v>2025</v>
      </c>
      <c r="Q4123" t="str">
        <f>"Q"&amp;ROUNDUP(MONTH(Table1[[#This Row],[Order_Date]])/3,0)</f>
        <v>Q4</v>
      </c>
    </row>
    <row r="4124" spans="1:17" x14ac:dyDescent="0.25">
      <c r="A4124" t="s">
        <v>5941</v>
      </c>
      <c r="B4124" t="s">
        <v>550</v>
      </c>
      <c r="C4124" t="s">
        <v>2903</v>
      </c>
      <c r="D4124" t="s">
        <v>41</v>
      </c>
      <c r="E4124" t="str">
        <f>_xlfn.XLOOKUP(Table1[[#This Row],[Product_ID]],[1]!Table1[Product_ID],[1]!Table1[Product_Name])</f>
        <v>Clothing Product 86</v>
      </c>
      <c r="F4124" t="str">
        <f>_xlfn.XLOOKUP(Table1[[#This Row],[Product_ID]],[1]!Table1[Product_ID],[1]!Table1[Category])</f>
        <v>Clothing</v>
      </c>
      <c r="G4124">
        <f>_xlfn.XLOOKUP(Table1[[#This Row],[Product_ID]],[1]!Table1[Product_ID],[1]!Table1[Unit_Price])</f>
        <v>3333</v>
      </c>
      <c r="H4124">
        <f>_xlfn.XLOOKUP(Table1[[#This Row],[Product_ID]],[1]!Table1[Product_ID],[1]!Table1[Cost])</f>
        <v>2333.1</v>
      </c>
      <c r="I4124">
        <v>4</v>
      </c>
      <c r="J4124">
        <v>5</v>
      </c>
      <c r="K4124">
        <f>Table1[[#This Row],[Quantity]]*Table1[[#This Row],[Unit_Price]]</f>
        <v>13332</v>
      </c>
      <c r="L4124">
        <f>Table1[[#This Row],[Quantity]]*Table1[[#This Row],[Cost]]</f>
        <v>9332.4</v>
      </c>
      <c r="M4124">
        <f>Table1[[#This Row],[Sales]]-Table1[[#This Row],[Total_Cost]]</f>
        <v>3999.6000000000004</v>
      </c>
      <c r="N4124" s="1">
        <f>Table1[[#This Row],[Profit]]/Table1[[#This Row],[Sales]]</f>
        <v>0.30000000000000004</v>
      </c>
      <c r="O4124" t="str">
        <f>TEXT(Table1[[#This Row],[Order_Date]],"mmmm")</f>
        <v>March</v>
      </c>
      <c r="P4124">
        <f>YEAR(Table1[[#This Row],[Order_Date]])</f>
        <v>2024</v>
      </c>
      <c r="Q4124" t="str">
        <f>"Q"&amp;ROUNDUP(MONTH(Table1[[#This Row],[Order_Date]])/3,0)</f>
        <v>Q1</v>
      </c>
    </row>
    <row r="4125" spans="1:17" x14ac:dyDescent="0.25">
      <c r="A4125" t="s">
        <v>5942</v>
      </c>
      <c r="B4125" t="s">
        <v>1044</v>
      </c>
      <c r="C4125" t="s">
        <v>2602</v>
      </c>
      <c r="D4125" t="s">
        <v>381</v>
      </c>
      <c r="E4125" t="str">
        <f>_xlfn.XLOOKUP(Table1[[#This Row],[Product_ID]],[1]!Table1[Product_ID],[1]!Table1[Product_Name])</f>
        <v>Electronics Product 59</v>
      </c>
      <c r="F4125" t="str">
        <f>_xlfn.XLOOKUP(Table1[[#This Row],[Product_ID]],[1]!Table1[Product_ID],[1]!Table1[Category])</f>
        <v>Electronics</v>
      </c>
      <c r="G4125">
        <f>_xlfn.XLOOKUP(Table1[[#This Row],[Product_ID]],[1]!Table1[Product_ID],[1]!Table1[Unit_Price])</f>
        <v>39929</v>
      </c>
      <c r="H4125">
        <f>_xlfn.XLOOKUP(Table1[[#This Row],[Product_ID]],[1]!Table1[Product_ID],[1]!Table1[Cost])</f>
        <v>23957.4</v>
      </c>
      <c r="I4125">
        <v>3</v>
      </c>
      <c r="J4125">
        <v>15</v>
      </c>
      <c r="K4125">
        <f>Table1[[#This Row],[Quantity]]*Table1[[#This Row],[Unit_Price]]</f>
        <v>119787</v>
      </c>
      <c r="L4125">
        <f>Table1[[#This Row],[Quantity]]*Table1[[#This Row],[Cost]]</f>
        <v>71872.200000000012</v>
      </c>
      <c r="M4125">
        <f>Table1[[#This Row],[Sales]]-Table1[[#This Row],[Total_Cost]]</f>
        <v>47914.799999999988</v>
      </c>
      <c r="N4125" s="1">
        <f>Table1[[#This Row],[Profit]]/Table1[[#This Row],[Sales]]</f>
        <v>0.39999999999999991</v>
      </c>
      <c r="O4125" t="str">
        <f>TEXT(Table1[[#This Row],[Order_Date]],"mmmm")</f>
        <v>September</v>
      </c>
      <c r="P4125">
        <f>YEAR(Table1[[#This Row],[Order_Date]])</f>
        <v>2025</v>
      </c>
      <c r="Q4125" t="str">
        <f>"Q"&amp;ROUNDUP(MONTH(Table1[[#This Row],[Order_Date]])/3,0)</f>
        <v>Q3</v>
      </c>
    </row>
    <row r="4126" spans="1:17" x14ac:dyDescent="0.25">
      <c r="A4126" t="s">
        <v>5943</v>
      </c>
      <c r="B4126" t="s">
        <v>137</v>
      </c>
      <c r="C4126" t="s">
        <v>2597</v>
      </c>
      <c r="D4126" t="s">
        <v>29</v>
      </c>
      <c r="E4126" t="str">
        <f>_xlfn.XLOOKUP(Table1[[#This Row],[Product_ID]],[1]!Table1[Product_ID],[1]!Table1[Product_Name])</f>
        <v>Beauty Product 18</v>
      </c>
      <c r="F4126" t="str">
        <f>_xlfn.XLOOKUP(Table1[[#This Row],[Product_ID]],[1]!Table1[Product_ID],[1]!Table1[Category])</f>
        <v>Beauty</v>
      </c>
      <c r="G4126">
        <f>_xlfn.XLOOKUP(Table1[[#This Row],[Product_ID]],[1]!Table1[Product_ID],[1]!Table1[Unit_Price])</f>
        <v>3985</v>
      </c>
      <c r="H4126">
        <f>_xlfn.XLOOKUP(Table1[[#This Row],[Product_ID]],[1]!Table1[Product_ID],[1]!Table1[Cost])</f>
        <v>2789.5</v>
      </c>
      <c r="I4126">
        <v>5</v>
      </c>
      <c r="J4126">
        <v>15</v>
      </c>
      <c r="K4126">
        <f>Table1[[#This Row],[Quantity]]*Table1[[#This Row],[Unit_Price]]</f>
        <v>19925</v>
      </c>
      <c r="L4126">
        <f>Table1[[#This Row],[Quantity]]*Table1[[#This Row],[Cost]]</f>
        <v>13947.5</v>
      </c>
      <c r="M4126">
        <f>Table1[[#This Row],[Sales]]-Table1[[#This Row],[Total_Cost]]</f>
        <v>5977.5</v>
      </c>
      <c r="N4126" s="1">
        <f>Table1[[#This Row],[Profit]]/Table1[[#This Row],[Sales]]</f>
        <v>0.3</v>
      </c>
      <c r="O4126" t="str">
        <f>TEXT(Table1[[#This Row],[Order_Date]],"mmmm")</f>
        <v>September</v>
      </c>
      <c r="P4126">
        <f>YEAR(Table1[[#This Row],[Order_Date]])</f>
        <v>2024</v>
      </c>
      <c r="Q4126" t="str">
        <f>"Q"&amp;ROUNDUP(MONTH(Table1[[#This Row],[Order_Date]])/3,0)</f>
        <v>Q3</v>
      </c>
    </row>
    <row r="4127" spans="1:17" x14ac:dyDescent="0.25">
      <c r="A4127" t="s">
        <v>5944</v>
      </c>
      <c r="B4127" t="s">
        <v>1107</v>
      </c>
      <c r="C4127" t="s">
        <v>1102</v>
      </c>
      <c r="D4127" t="s">
        <v>585</v>
      </c>
      <c r="E4127" t="str">
        <f>_xlfn.XLOOKUP(Table1[[#This Row],[Product_ID]],[1]!Table1[Product_ID],[1]!Table1[Product_Name])</f>
        <v>Sports Product 80</v>
      </c>
      <c r="F4127" t="str">
        <f>_xlfn.XLOOKUP(Table1[[#This Row],[Product_ID]],[1]!Table1[Product_ID],[1]!Table1[Category])</f>
        <v>Sports</v>
      </c>
      <c r="G4127">
        <f>_xlfn.XLOOKUP(Table1[[#This Row],[Product_ID]],[1]!Table1[Product_ID],[1]!Table1[Unit_Price])</f>
        <v>4816</v>
      </c>
      <c r="H4127">
        <f>_xlfn.XLOOKUP(Table1[[#This Row],[Product_ID]],[1]!Table1[Product_ID],[1]!Table1[Cost])</f>
        <v>3371.2</v>
      </c>
      <c r="I4127">
        <v>1</v>
      </c>
      <c r="J4127">
        <v>5</v>
      </c>
      <c r="K4127">
        <f>Table1[[#This Row],[Quantity]]*Table1[[#This Row],[Unit_Price]]</f>
        <v>4816</v>
      </c>
      <c r="L4127">
        <f>Table1[[#This Row],[Quantity]]*Table1[[#This Row],[Cost]]</f>
        <v>3371.2</v>
      </c>
      <c r="M4127">
        <f>Table1[[#This Row],[Sales]]-Table1[[#This Row],[Total_Cost]]</f>
        <v>1444.8000000000002</v>
      </c>
      <c r="N4127" s="1">
        <f>Table1[[#This Row],[Profit]]/Table1[[#This Row],[Sales]]</f>
        <v>0.30000000000000004</v>
      </c>
      <c r="O4127" t="str">
        <f>TEXT(Table1[[#This Row],[Order_Date]],"mmmm")</f>
        <v>December</v>
      </c>
      <c r="P4127">
        <f>YEAR(Table1[[#This Row],[Order_Date]])</f>
        <v>2024</v>
      </c>
      <c r="Q4127" t="str">
        <f>"Q"&amp;ROUNDUP(MONTH(Table1[[#This Row],[Order_Date]])/3,0)</f>
        <v>Q4</v>
      </c>
    </row>
    <row r="4128" spans="1:17" x14ac:dyDescent="0.25">
      <c r="A4128" t="s">
        <v>5945</v>
      </c>
      <c r="B4128" t="s">
        <v>3783</v>
      </c>
      <c r="C4128" t="s">
        <v>931</v>
      </c>
      <c r="D4128" t="s">
        <v>104</v>
      </c>
      <c r="E4128" t="str">
        <f>_xlfn.XLOOKUP(Table1[[#This Row],[Product_ID]],[1]!Table1[Product_ID],[1]!Table1[Product_Name])</f>
        <v>Electronics Product 72</v>
      </c>
      <c r="F4128" t="str">
        <f>_xlfn.XLOOKUP(Table1[[#This Row],[Product_ID]],[1]!Table1[Product_ID],[1]!Table1[Category])</f>
        <v>Electronics</v>
      </c>
      <c r="G4128">
        <f>_xlfn.XLOOKUP(Table1[[#This Row],[Product_ID]],[1]!Table1[Product_ID],[1]!Table1[Unit_Price])</f>
        <v>27555</v>
      </c>
      <c r="H4128">
        <f>_xlfn.XLOOKUP(Table1[[#This Row],[Product_ID]],[1]!Table1[Product_ID],[1]!Table1[Cost])</f>
        <v>19288.5</v>
      </c>
      <c r="I4128">
        <v>3</v>
      </c>
      <c r="J4128">
        <v>5</v>
      </c>
      <c r="K4128">
        <f>Table1[[#This Row],[Quantity]]*Table1[[#This Row],[Unit_Price]]</f>
        <v>82665</v>
      </c>
      <c r="L4128">
        <f>Table1[[#This Row],[Quantity]]*Table1[[#This Row],[Cost]]</f>
        <v>57865.5</v>
      </c>
      <c r="M4128">
        <f>Table1[[#This Row],[Sales]]-Table1[[#This Row],[Total_Cost]]</f>
        <v>24799.5</v>
      </c>
      <c r="N4128" s="1">
        <f>Table1[[#This Row],[Profit]]/Table1[[#This Row],[Sales]]</f>
        <v>0.3</v>
      </c>
      <c r="O4128" t="str">
        <f>TEXT(Table1[[#This Row],[Order_Date]],"mmmm")</f>
        <v>July</v>
      </c>
      <c r="P4128">
        <f>YEAR(Table1[[#This Row],[Order_Date]])</f>
        <v>2025</v>
      </c>
      <c r="Q4128" t="str">
        <f>"Q"&amp;ROUNDUP(MONTH(Table1[[#This Row],[Order_Date]])/3,0)</f>
        <v>Q3</v>
      </c>
    </row>
    <row r="4129" spans="1:17" x14ac:dyDescent="0.25">
      <c r="A4129" t="s">
        <v>5946</v>
      </c>
      <c r="B4129" t="s">
        <v>1576</v>
      </c>
      <c r="C4129" t="s">
        <v>4503</v>
      </c>
      <c r="D4129" t="s">
        <v>195</v>
      </c>
      <c r="E4129" t="str">
        <f>_xlfn.XLOOKUP(Table1[[#This Row],[Product_ID]],[1]!Table1[Product_ID],[1]!Table1[Product_Name])</f>
        <v>Electronics Product 57</v>
      </c>
      <c r="F4129" t="str">
        <f>_xlfn.XLOOKUP(Table1[[#This Row],[Product_ID]],[1]!Table1[Product_ID],[1]!Table1[Category])</f>
        <v>Electronics</v>
      </c>
      <c r="G4129">
        <f>_xlfn.XLOOKUP(Table1[[#This Row],[Product_ID]],[1]!Table1[Product_ID],[1]!Table1[Unit_Price])</f>
        <v>26846</v>
      </c>
      <c r="H4129">
        <f>_xlfn.XLOOKUP(Table1[[#This Row],[Product_ID]],[1]!Table1[Product_ID],[1]!Table1[Cost])</f>
        <v>16107.6</v>
      </c>
      <c r="I4129">
        <v>3</v>
      </c>
      <c r="J4129">
        <v>5</v>
      </c>
      <c r="K4129">
        <f>Table1[[#This Row],[Quantity]]*Table1[[#This Row],[Unit_Price]]</f>
        <v>80538</v>
      </c>
      <c r="L4129">
        <f>Table1[[#This Row],[Quantity]]*Table1[[#This Row],[Cost]]</f>
        <v>48322.8</v>
      </c>
      <c r="M4129">
        <f>Table1[[#This Row],[Sales]]-Table1[[#This Row],[Total_Cost]]</f>
        <v>32215.199999999997</v>
      </c>
      <c r="N4129" s="1">
        <f>Table1[[#This Row],[Profit]]/Table1[[#This Row],[Sales]]</f>
        <v>0.39999999999999997</v>
      </c>
      <c r="O4129" t="str">
        <f>TEXT(Table1[[#This Row],[Order_Date]],"mmmm")</f>
        <v>March</v>
      </c>
      <c r="P4129">
        <f>YEAR(Table1[[#This Row],[Order_Date]])</f>
        <v>2025</v>
      </c>
      <c r="Q4129" t="str">
        <f>"Q"&amp;ROUNDUP(MONTH(Table1[[#This Row],[Order_Date]])/3,0)</f>
        <v>Q1</v>
      </c>
    </row>
    <row r="4130" spans="1:17" x14ac:dyDescent="0.25">
      <c r="A4130" t="s">
        <v>5947</v>
      </c>
      <c r="B4130" t="s">
        <v>1169</v>
      </c>
      <c r="C4130" t="s">
        <v>566</v>
      </c>
      <c r="D4130" t="s">
        <v>96</v>
      </c>
      <c r="E4130" t="str">
        <f>_xlfn.XLOOKUP(Table1[[#This Row],[Product_ID]],[1]!Table1[Product_ID],[1]!Table1[Product_Name])</f>
        <v>Electronics Product 91</v>
      </c>
      <c r="F4130" t="str">
        <f>_xlfn.XLOOKUP(Table1[[#This Row],[Product_ID]],[1]!Table1[Product_ID],[1]!Table1[Category])</f>
        <v>Electronics</v>
      </c>
      <c r="G4130">
        <f>_xlfn.XLOOKUP(Table1[[#This Row],[Product_ID]],[1]!Table1[Product_ID],[1]!Table1[Unit_Price])</f>
        <v>45348</v>
      </c>
      <c r="H4130">
        <f>_xlfn.XLOOKUP(Table1[[#This Row],[Product_ID]],[1]!Table1[Product_ID],[1]!Table1[Cost])</f>
        <v>27208.799999999999</v>
      </c>
      <c r="I4130">
        <v>3</v>
      </c>
      <c r="J4130">
        <v>20</v>
      </c>
      <c r="K4130">
        <f>Table1[[#This Row],[Quantity]]*Table1[[#This Row],[Unit_Price]]</f>
        <v>136044</v>
      </c>
      <c r="L4130">
        <f>Table1[[#This Row],[Quantity]]*Table1[[#This Row],[Cost]]</f>
        <v>81626.399999999994</v>
      </c>
      <c r="M4130">
        <f>Table1[[#This Row],[Sales]]-Table1[[#This Row],[Total_Cost]]</f>
        <v>54417.600000000006</v>
      </c>
      <c r="N4130" s="1">
        <f>Table1[[#This Row],[Profit]]/Table1[[#This Row],[Sales]]</f>
        <v>0.4</v>
      </c>
      <c r="O4130" t="str">
        <f>TEXT(Table1[[#This Row],[Order_Date]],"mmmm")</f>
        <v>January</v>
      </c>
      <c r="P4130">
        <f>YEAR(Table1[[#This Row],[Order_Date]])</f>
        <v>2024</v>
      </c>
      <c r="Q4130" t="str">
        <f>"Q"&amp;ROUNDUP(MONTH(Table1[[#This Row],[Order_Date]])/3,0)</f>
        <v>Q1</v>
      </c>
    </row>
    <row r="4131" spans="1:17" x14ac:dyDescent="0.25">
      <c r="A4131" t="s">
        <v>5948</v>
      </c>
      <c r="B4131" t="s">
        <v>419</v>
      </c>
      <c r="C4131" t="s">
        <v>3329</v>
      </c>
      <c r="D4131" t="s">
        <v>502</v>
      </c>
      <c r="E4131" t="str">
        <f>_xlfn.XLOOKUP(Table1[[#This Row],[Product_ID]],[1]!Table1[Product_ID],[1]!Table1[Product_Name])</f>
        <v>Beauty Product 42</v>
      </c>
      <c r="F4131" t="str">
        <f>_xlfn.XLOOKUP(Table1[[#This Row],[Product_ID]],[1]!Table1[Product_ID],[1]!Table1[Category])</f>
        <v>Beauty</v>
      </c>
      <c r="G4131">
        <f>_xlfn.XLOOKUP(Table1[[#This Row],[Product_ID]],[1]!Table1[Product_ID],[1]!Table1[Unit_Price])</f>
        <v>2758</v>
      </c>
      <c r="H4131">
        <f>_xlfn.XLOOKUP(Table1[[#This Row],[Product_ID]],[1]!Table1[Product_ID],[1]!Table1[Cost])</f>
        <v>1379</v>
      </c>
      <c r="I4131">
        <v>4</v>
      </c>
      <c r="J4131">
        <v>15</v>
      </c>
      <c r="K4131">
        <f>Table1[[#This Row],[Quantity]]*Table1[[#This Row],[Unit_Price]]</f>
        <v>11032</v>
      </c>
      <c r="L4131">
        <f>Table1[[#This Row],[Quantity]]*Table1[[#This Row],[Cost]]</f>
        <v>5516</v>
      </c>
      <c r="M4131">
        <f>Table1[[#This Row],[Sales]]-Table1[[#This Row],[Total_Cost]]</f>
        <v>5516</v>
      </c>
      <c r="N4131" s="1">
        <f>Table1[[#This Row],[Profit]]/Table1[[#This Row],[Sales]]</f>
        <v>0.5</v>
      </c>
      <c r="O4131" t="str">
        <f>TEXT(Table1[[#This Row],[Order_Date]],"mmmm")</f>
        <v>April</v>
      </c>
      <c r="P4131">
        <f>YEAR(Table1[[#This Row],[Order_Date]])</f>
        <v>2025</v>
      </c>
      <c r="Q4131" t="str">
        <f>"Q"&amp;ROUNDUP(MONTH(Table1[[#This Row],[Order_Date]])/3,0)</f>
        <v>Q2</v>
      </c>
    </row>
    <row r="4132" spans="1:17" x14ac:dyDescent="0.25">
      <c r="A4132" t="s">
        <v>5949</v>
      </c>
      <c r="B4132" t="s">
        <v>1916</v>
      </c>
      <c r="C4132" t="s">
        <v>40</v>
      </c>
      <c r="D4132" t="s">
        <v>67</v>
      </c>
      <c r="E4132" t="str">
        <f>_xlfn.XLOOKUP(Table1[[#This Row],[Product_ID]],[1]!Table1[Product_ID],[1]!Table1[Product_Name])</f>
        <v>Home &amp; Kitchen Product 12</v>
      </c>
      <c r="F4132" t="str">
        <f>_xlfn.XLOOKUP(Table1[[#This Row],[Product_ID]],[1]!Table1[Product_ID],[1]!Table1[Category])</f>
        <v>Home &amp; Kitchen</v>
      </c>
      <c r="G4132">
        <f>_xlfn.XLOOKUP(Table1[[#This Row],[Product_ID]],[1]!Table1[Product_ID],[1]!Table1[Unit_Price])</f>
        <v>1513</v>
      </c>
      <c r="H4132">
        <f>_xlfn.XLOOKUP(Table1[[#This Row],[Product_ID]],[1]!Table1[Product_ID],[1]!Table1[Cost])</f>
        <v>907.8</v>
      </c>
      <c r="I4132">
        <v>3</v>
      </c>
      <c r="J4132">
        <v>20</v>
      </c>
      <c r="K4132">
        <f>Table1[[#This Row],[Quantity]]*Table1[[#This Row],[Unit_Price]]</f>
        <v>4539</v>
      </c>
      <c r="L4132">
        <f>Table1[[#This Row],[Quantity]]*Table1[[#This Row],[Cost]]</f>
        <v>2723.3999999999996</v>
      </c>
      <c r="M4132">
        <f>Table1[[#This Row],[Sales]]-Table1[[#This Row],[Total_Cost]]</f>
        <v>1815.6000000000004</v>
      </c>
      <c r="N4132" s="1">
        <f>Table1[[#This Row],[Profit]]/Table1[[#This Row],[Sales]]</f>
        <v>0.40000000000000008</v>
      </c>
      <c r="O4132" t="str">
        <f>TEXT(Table1[[#This Row],[Order_Date]],"mmmm")</f>
        <v>October</v>
      </c>
      <c r="P4132">
        <f>YEAR(Table1[[#This Row],[Order_Date]])</f>
        <v>2024</v>
      </c>
      <c r="Q4132" t="str">
        <f>"Q"&amp;ROUNDUP(MONTH(Table1[[#This Row],[Order_Date]])/3,0)</f>
        <v>Q4</v>
      </c>
    </row>
    <row r="4133" spans="1:17" x14ac:dyDescent="0.25">
      <c r="A4133" t="s">
        <v>5950</v>
      </c>
      <c r="B4133" t="s">
        <v>572</v>
      </c>
      <c r="C4133" t="s">
        <v>2016</v>
      </c>
      <c r="D4133" t="s">
        <v>373</v>
      </c>
      <c r="E4133" t="str">
        <f>_xlfn.XLOOKUP(Table1[[#This Row],[Product_ID]],[1]!Table1[Product_ID],[1]!Table1[Product_Name])</f>
        <v>Sports Product 26</v>
      </c>
      <c r="F4133" t="str">
        <f>_xlfn.XLOOKUP(Table1[[#This Row],[Product_ID]],[1]!Table1[Product_ID],[1]!Table1[Category])</f>
        <v>Sports</v>
      </c>
      <c r="G4133">
        <f>_xlfn.XLOOKUP(Table1[[#This Row],[Product_ID]],[1]!Table1[Product_ID],[1]!Table1[Unit_Price])</f>
        <v>4882</v>
      </c>
      <c r="H4133">
        <f>_xlfn.XLOOKUP(Table1[[#This Row],[Product_ID]],[1]!Table1[Product_ID],[1]!Table1[Cost])</f>
        <v>2929.2</v>
      </c>
      <c r="I4133">
        <v>5</v>
      </c>
      <c r="J4133">
        <v>5</v>
      </c>
      <c r="K4133">
        <f>Table1[[#This Row],[Quantity]]*Table1[[#This Row],[Unit_Price]]</f>
        <v>24410</v>
      </c>
      <c r="L4133">
        <f>Table1[[#This Row],[Quantity]]*Table1[[#This Row],[Cost]]</f>
        <v>14646</v>
      </c>
      <c r="M4133">
        <f>Table1[[#This Row],[Sales]]-Table1[[#This Row],[Total_Cost]]</f>
        <v>9764</v>
      </c>
      <c r="N4133" s="1">
        <f>Table1[[#This Row],[Profit]]/Table1[[#This Row],[Sales]]</f>
        <v>0.4</v>
      </c>
      <c r="O4133" t="str">
        <f>TEXT(Table1[[#This Row],[Order_Date]],"mmmm")</f>
        <v>June</v>
      </c>
      <c r="P4133">
        <f>YEAR(Table1[[#This Row],[Order_Date]])</f>
        <v>2025</v>
      </c>
      <c r="Q4133" t="str">
        <f>"Q"&amp;ROUNDUP(MONTH(Table1[[#This Row],[Order_Date]])/3,0)</f>
        <v>Q2</v>
      </c>
    </row>
    <row r="4134" spans="1:17" x14ac:dyDescent="0.25">
      <c r="A4134" t="s">
        <v>5951</v>
      </c>
      <c r="B4134" t="s">
        <v>915</v>
      </c>
      <c r="C4134" t="s">
        <v>4198</v>
      </c>
      <c r="D4134" t="s">
        <v>119</v>
      </c>
      <c r="E4134" t="str">
        <f>_xlfn.XLOOKUP(Table1[[#This Row],[Product_ID]],[1]!Table1[Product_ID],[1]!Table1[Product_Name])</f>
        <v>Electronics Product 56</v>
      </c>
      <c r="F4134" t="str">
        <f>_xlfn.XLOOKUP(Table1[[#This Row],[Product_ID]],[1]!Table1[Product_ID],[1]!Table1[Category])</f>
        <v>Electronics</v>
      </c>
      <c r="G4134">
        <f>_xlfn.XLOOKUP(Table1[[#This Row],[Product_ID]],[1]!Table1[Product_ID],[1]!Table1[Unit_Price])</f>
        <v>18900</v>
      </c>
      <c r="H4134">
        <f>_xlfn.XLOOKUP(Table1[[#This Row],[Product_ID]],[1]!Table1[Product_ID],[1]!Table1[Cost])</f>
        <v>9450</v>
      </c>
      <c r="I4134">
        <v>4</v>
      </c>
      <c r="J4134">
        <v>10</v>
      </c>
      <c r="K4134">
        <f>Table1[[#This Row],[Quantity]]*Table1[[#This Row],[Unit_Price]]</f>
        <v>75600</v>
      </c>
      <c r="L4134">
        <f>Table1[[#This Row],[Quantity]]*Table1[[#This Row],[Cost]]</f>
        <v>37800</v>
      </c>
      <c r="M4134">
        <f>Table1[[#This Row],[Sales]]-Table1[[#This Row],[Total_Cost]]</f>
        <v>37800</v>
      </c>
      <c r="N4134" s="1">
        <f>Table1[[#This Row],[Profit]]/Table1[[#This Row],[Sales]]</f>
        <v>0.5</v>
      </c>
      <c r="O4134" t="str">
        <f>TEXT(Table1[[#This Row],[Order_Date]],"mmmm")</f>
        <v>May</v>
      </c>
      <c r="P4134">
        <f>YEAR(Table1[[#This Row],[Order_Date]])</f>
        <v>2024</v>
      </c>
      <c r="Q4134" t="str">
        <f>"Q"&amp;ROUNDUP(MONTH(Table1[[#This Row],[Order_Date]])/3,0)</f>
        <v>Q2</v>
      </c>
    </row>
    <row r="4135" spans="1:17" x14ac:dyDescent="0.25">
      <c r="A4135" t="s">
        <v>5952</v>
      </c>
      <c r="B4135" t="s">
        <v>1730</v>
      </c>
      <c r="C4135" t="s">
        <v>501</v>
      </c>
      <c r="D4135" t="s">
        <v>175</v>
      </c>
      <c r="E4135" t="str">
        <f>_xlfn.XLOOKUP(Table1[[#This Row],[Product_ID]],[1]!Table1[Product_ID],[1]!Table1[Product_Name])</f>
        <v>Clothing Product 49</v>
      </c>
      <c r="F4135" t="str">
        <f>_xlfn.XLOOKUP(Table1[[#This Row],[Product_ID]],[1]!Table1[Product_ID],[1]!Table1[Category])</f>
        <v>Clothing</v>
      </c>
      <c r="G4135">
        <f>_xlfn.XLOOKUP(Table1[[#This Row],[Product_ID]],[1]!Table1[Product_ID],[1]!Table1[Unit_Price])</f>
        <v>4071</v>
      </c>
      <c r="H4135">
        <f>_xlfn.XLOOKUP(Table1[[#This Row],[Product_ID]],[1]!Table1[Product_ID],[1]!Table1[Cost])</f>
        <v>2442.6</v>
      </c>
      <c r="I4135">
        <v>4</v>
      </c>
      <c r="J4135">
        <v>5</v>
      </c>
      <c r="K4135">
        <f>Table1[[#This Row],[Quantity]]*Table1[[#This Row],[Unit_Price]]</f>
        <v>16284</v>
      </c>
      <c r="L4135">
        <f>Table1[[#This Row],[Quantity]]*Table1[[#This Row],[Cost]]</f>
        <v>9770.4</v>
      </c>
      <c r="M4135">
        <f>Table1[[#This Row],[Sales]]-Table1[[#This Row],[Total_Cost]]</f>
        <v>6513.6</v>
      </c>
      <c r="N4135" s="1">
        <f>Table1[[#This Row],[Profit]]/Table1[[#This Row],[Sales]]</f>
        <v>0.4</v>
      </c>
      <c r="O4135" t="str">
        <f>TEXT(Table1[[#This Row],[Order_Date]],"mmmm")</f>
        <v>April</v>
      </c>
      <c r="P4135">
        <f>YEAR(Table1[[#This Row],[Order_Date]])</f>
        <v>2025</v>
      </c>
      <c r="Q4135" t="str">
        <f>"Q"&amp;ROUNDUP(MONTH(Table1[[#This Row],[Order_Date]])/3,0)</f>
        <v>Q2</v>
      </c>
    </row>
    <row r="4136" spans="1:17" x14ac:dyDescent="0.25">
      <c r="A4136" t="s">
        <v>5953</v>
      </c>
      <c r="B4136" t="s">
        <v>864</v>
      </c>
      <c r="C4136" t="s">
        <v>2986</v>
      </c>
      <c r="D4136" t="s">
        <v>450</v>
      </c>
      <c r="E4136" t="str">
        <f>_xlfn.XLOOKUP(Table1[[#This Row],[Product_ID]],[1]!Table1[Product_ID],[1]!Table1[Product_Name])</f>
        <v>Electronics Product 82</v>
      </c>
      <c r="F4136" t="str">
        <f>_xlfn.XLOOKUP(Table1[[#This Row],[Product_ID]],[1]!Table1[Product_ID],[1]!Table1[Category])</f>
        <v>Electronics</v>
      </c>
      <c r="G4136">
        <f>_xlfn.XLOOKUP(Table1[[#This Row],[Product_ID]],[1]!Table1[Product_ID],[1]!Table1[Unit_Price])</f>
        <v>354</v>
      </c>
      <c r="H4136">
        <f>_xlfn.XLOOKUP(Table1[[#This Row],[Product_ID]],[1]!Table1[Product_ID],[1]!Table1[Cost])</f>
        <v>247.8</v>
      </c>
      <c r="I4136">
        <v>2</v>
      </c>
      <c r="J4136">
        <v>0</v>
      </c>
      <c r="K4136">
        <f>Table1[[#This Row],[Quantity]]*Table1[[#This Row],[Unit_Price]]</f>
        <v>708</v>
      </c>
      <c r="L4136">
        <f>Table1[[#This Row],[Quantity]]*Table1[[#This Row],[Cost]]</f>
        <v>495.6</v>
      </c>
      <c r="M4136">
        <f>Table1[[#This Row],[Sales]]-Table1[[#This Row],[Total_Cost]]</f>
        <v>212.39999999999998</v>
      </c>
      <c r="N4136" s="1">
        <f>Table1[[#This Row],[Profit]]/Table1[[#This Row],[Sales]]</f>
        <v>0.3</v>
      </c>
      <c r="O4136" t="str">
        <f>TEXT(Table1[[#This Row],[Order_Date]],"mmmm")</f>
        <v>December</v>
      </c>
      <c r="P4136">
        <f>YEAR(Table1[[#This Row],[Order_Date]])</f>
        <v>2024</v>
      </c>
      <c r="Q4136" t="str">
        <f>"Q"&amp;ROUNDUP(MONTH(Table1[[#This Row],[Order_Date]])/3,0)</f>
        <v>Q4</v>
      </c>
    </row>
    <row r="4137" spans="1:17" x14ac:dyDescent="0.25">
      <c r="A4137" t="s">
        <v>5954</v>
      </c>
      <c r="B4137" t="s">
        <v>4508</v>
      </c>
      <c r="C4137" t="s">
        <v>5955</v>
      </c>
      <c r="D4137" t="s">
        <v>119</v>
      </c>
      <c r="E4137" t="str">
        <f>_xlfn.XLOOKUP(Table1[[#This Row],[Product_ID]],[1]!Table1[Product_ID],[1]!Table1[Product_Name])</f>
        <v>Electronics Product 56</v>
      </c>
      <c r="F4137" t="str">
        <f>_xlfn.XLOOKUP(Table1[[#This Row],[Product_ID]],[1]!Table1[Product_ID],[1]!Table1[Category])</f>
        <v>Electronics</v>
      </c>
      <c r="G4137">
        <f>_xlfn.XLOOKUP(Table1[[#This Row],[Product_ID]],[1]!Table1[Product_ID],[1]!Table1[Unit_Price])</f>
        <v>18900</v>
      </c>
      <c r="H4137">
        <f>_xlfn.XLOOKUP(Table1[[#This Row],[Product_ID]],[1]!Table1[Product_ID],[1]!Table1[Cost])</f>
        <v>9450</v>
      </c>
      <c r="I4137">
        <v>2</v>
      </c>
      <c r="J4137">
        <v>15</v>
      </c>
      <c r="K4137">
        <f>Table1[[#This Row],[Quantity]]*Table1[[#This Row],[Unit_Price]]</f>
        <v>37800</v>
      </c>
      <c r="L4137">
        <f>Table1[[#This Row],[Quantity]]*Table1[[#This Row],[Cost]]</f>
        <v>18900</v>
      </c>
      <c r="M4137">
        <f>Table1[[#This Row],[Sales]]-Table1[[#This Row],[Total_Cost]]</f>
        <v>18900</v>
      </c>
      <c r="N4137" s="1">
        <f>Table1[[#This Row],[Profit]]/Table1[[#This Row],[Sales]]</f>
        <v>0.5</v>
      </c>
      <c r="O4137" t="str">
        <f>TEXT(Table1[[#This Row],[Order_Date]],"mmmm")</f>
        <v>January</v>
      </c>
      <c r="P4137">
        <f>YEAR(Table1[[#This Row],[Order_Date]])</f>
        <v>2024</v>
      </c>
      <c r="Q4137" t="str">
        <f>"Q"&amp;ROUNDUP(MONTH(Table1[[#This Row],[Order_Date]])/3,0)</f>
        <v>Q1</v>
      </c>
    </row>
    <row r="4138" spans="1:17" x14ac:dyDescent="0.25">
      <c r="A4138" t="s">
        <v>5956</v>
      </c>
      <c r="B4138" t="s">
        <v>35</v>
      </c>
      <c r="C4138" t="s">
        <v>2797</v>
      </c>
      <c r="D4138" t="s">
        <v>192</v>
      </c>
      <c r="E4138" t="str">
        <f>_xlfn.XLOOKUP(Table1[[#This Row],[Product_ID]],[1]!Table1[Product_ID],[1]!Table1[Product_Name])</f>
        <v>Electronics Product 37</v>
      </c>
      <c r="F4138" t="str">
        <f>_xlfn.XLOOKUP(Table1[[#This Row],[Product_ID]],[1]!Table1[Product_ID],[1]!Table1[Category])</f>
        <v>Electronics</v>
      </c>
      <c r="G4138">
        <f>_xlfn.XLOOKUP(Table1[[#This Row],[Product_ID]],[1]!Table1[Product_ID],[1]!Table1[Unit_Price])</f>
        <v>29046</v>
      </c>
      <c r="H4138">
        <f>_xlfn.XLOOKUP(Table1[[#This Row],[Product_ID]],[1]!Table1[Product_ID],[1]!Table1[Cost])</f>
        <v>20332.2</v>
      </c>
      <c r="I4138">
        <v>2</v>
      </c>
      <c r="J4138">
        <v>20</v>
      </c>
      <c r="K4138">
        <f>Table1[[#This Row],[Quantity]]*Table1[[#This Row],[Unit_Price]]</f>
        <v>58092</v>
      </c>
      <c r="L4138">
        <f>Table1[[#This Row],[Quantity]]*Table1[[#This Row],[Cost]]</f>
        <v>40664.400000000001</v>
      </c>
      <c r="M4138">
        <f>Table1[[#This Row],[Sales]]-Table1[[#This Row],[Total_Cost]]</f>
        <v>17427.599999999999</v>
      </c>
      <c r="N4138" s="1">
        <f>Table1[[#This Row],[Profit]]/Table1[[#This Row],[Sales]]</f>
        <v>0.3</v>
      </c>
      <c r="O4138" t="str">
        <f>TEXT(Table1[[#This Row],[Order_Date]],"mmmm")</f>
        <v>December</v>
      </c>
      <c r="P4138">
        <f>YEAR(Table1[[#This Row],[Order_Date]])</f>
        <v>2025</v>
      </c>
      <c r="Q4138" t="str">
        <f>"Q"&amp;ROUNDUP(MONTH(Table1[[#This Row],[Order_Date]])/3,0)</f>
        <v>Q4</v>
      </c>
    </row>
    <row r="4139" spans="1:17" x14ac:dyDescent="0.25">
      <c r="A4139" t="s">
        <v>5957</v>
      </c>
      <c r="B4139" t="s">
        <v>31</v>
      </c>
      <c r="C4139" t="s">
        <v>5958</v>
      </c>
      <c r="D4139" t="s">
        <v>908</v>
      </c>
      <c r="E4139" t="str">
        <f>_xlfn.XLOOKUP(Table1[[#This Row],[Product_ID]],[1]!Table1[Product_ID],[1]!Table1[Product_Name])</f>
        <v>Beauty Product 41</v>
      </c>
      <c r="F4139" t="str">
        <f>_xlfn.XLOOKUP(Table1[[#This Row],[Product_ID]],[1]!Table1[Product_ID],[1]!Table1[Category])</f>
        <v>Beauty</v>
      </c>
      <c r="G4139">
        <f>_xlfn.XLOOKUP(Table1[[#This Row],[Product_ID]],[1]!Table1[Product_ID],[1]!Table1[Unit_Price])</f>
        <v>2433</v>
      </c>
      <c r="H4139">
        <f>_xlfn.XLOOKUP(Table1[[#This Row],[Product_ID]],[1]!Table1[Product_ID],[1]!Table1[Cost])</f>
        <v>1216.5</v>
      </c>
      <c r="I4139">
        <v>2</v>
      </c>
      <c r="J4139">
        <v>20</v>
      </c>
      <c r="K4139">
        <f>Table1[[#This Row],[Quantity]]*Table1[[#This Row],[Unit_Price]]</f>
        <v>4866</v>
      </c>
      <c r="L4139">
        <f>Table1[[#This Row],[Quantity]]*Table1[[#This Row],[Cost]]</f>
        <v>2433</v>
      </c>
      <c r="M4139">
        <f>Table1[[#This Row],[Sales]]-Table1[[#This Row],[Total_Cost]]</f>
        <v>2433</v>
      </c>
      <c r="N4139" s="1">
        <f>Table1[[#This Row],[Profit]]/Table1[[#This Row],[Sales]]</f>
        <v>0.5</v>
      </c>
      <c r="O4139" t="str">
        <f>TEXT(Table1[[#This Row],[Order_Date]],"mmmm")</f>
        <v>September</v>
      </c>
      <c r="P4139">
        <f>YEAR(Table1[[#This Row],[Order_Date]])</f>
        <v>2024</v>
      </c>
      <c r="Q4139" t="str">
        <f>"Q"&amp;ROUNDUP(MONTH(Table1[[#This Row],[Order_Date]])/3,0)</f>
        <v>Q3</v>
      </c>
    </row>
    <row r="4140" spans="1:17" x14ac:dyDescent="0.25">
      <c r="A4140" t="s">
        <v>5959</v>
      </c>
      <c r="B4140" t="s">
        <v>678</v>
      </c>
      <c r="C4140" t="s">
        <v>2623</v>
      </c>
      <c r="D4140" t="s">
        <v>157</v>
      </c>
      <c r="E4140" t="str">
        <f>_xlfn.XLOOKUP(Table1[[#This Row],[Product_ID]],[1]!Table1[Product_ID],[1]!Table1[Product_Name])</f>
        <v>Sports Product 89</v>
      </c>
      <c r="F4140" t="str">
        <f>_xlfn.XLOOKUP(Table1[[#This Row],[Product_ID]],[1]!Table1[Product_ID],[1]!Table1[Category])</f>
        <v>Sports</v>
      </c>
      <c r="G4140">
        <f>_xlfn.XLOOKUP(Table1[[#This Row],[Product_ID]],[1]!Table1[Product_ID],[1]!Table1[Unit_Price])</f>
        <v>2956</v>
      </c>
      <c r="H4140">
        <f>_xlfn.XLOOKUP(Table1[[#This Row],[Product_ID]],[1]!Table1[Product_ID],[1]!Table1[Cost])</f>
        <v>1478</v>
      </c>
      <c r="I4140">
        <v>1</v>
      </c>
      <c r="J4140">
        <v>0</v>
      </c>
      <c r="K4140">
        <f>Table1[[#This Row],[Quantity]]*Table1[[#This Row],[Unit_Price]]</f>
        <v>2956</v>
      </c>
      <c r="L4140">
        <f>Table1[[#This Row],[Quantity]]*Table1[[#This Row],[Cost]]</f>
        <v>1478</v>
      </c>
      <c r="M4140">
        <f>Table1[[#This Row],[Sales]]-Table1[[#This Row],[Total_Cost]]</f>
        <v>1478</v>
      </c>
      <c r="N4140" s="1">
        <f>Table1[[#This Row],[Profit]]/Table1[[#This Row],[Sales]]</f>
        <v>0.5</v>
      </c>
      <c r="O4140" t="str">
        <f>TEXT(Table1[[#This Row],[Order_Date]],"mmmm")</f>
        <v>November</v>
      </c>
      <c r="P4140">
        <f>YEAR(Table1[[#This Row],[Order_Date]])</f>
        <v>2025</v>
      </c>
      <c r="Q4140" t="str">
        <f>"Q"&amp;ROUNDUP(MONTH(Table1[[#This Row],[Order_Date]])/3,0)</f>
        <v>Q4</v>
      </c>
    </row>
    <row r="4141" spans="1:17" x14ac:dyDescent="0.25">
      <c r="A4141" t="s">
        <v>5960</v>
      </c>
      <c r="B4141" t="s">
        <v>2865</v>
      </c>
      <c r="C4141" t="s">
        <v>122</v>
      </c>
      <c r="D4141" t="s">
        <v>908</v>
      </c>
      <c r="E4141" t="str">
        <f>_xlfn.XLOOKUP(Table1[[#This Row],[Product_ID]],[1]!Table1[Product_ID],[1]!Table1[Product_Name])</f>
        <v>Beauty Product 41</v>
      </c>
      <c r="F4141" t="str">
        <f>_xlfn.XLOOKUP(Table1[[#This Row],[Product_ID]],[1]!Table1[Product_ID],[1]!Table1[Category])</f>
        <v>Beauty</v>
      </c>
      <c r="G4141">
        <f>_xlfn.XLOOKUP(Table1[[#This Row],[Product_ID]],[1]!Table1[Product_ID],[1]!Table1[Unit_Price])</f>
        <v>2433</v>
      </c>
      <c r="H4141">
        <f>_xlfn.XLOOKUP(Table1[[#This Row],[Product_ID]],[1]!Table1[Product_ID],[1]!Table1[Cost])</f>
        <v>1216.5</v>
      </c>
      <c r="I4141">
        <v>2</v>
      </c>
      <c r="J4141">
        <v>5</v>
      </c>
      <c r="K4141">
        <f>Table1[[#This Row],[Quantity]]*Table1[[#This Row],[Unit_Price]]</f>
        <v>4866</v>
      </c>
      <c r="L4141">
        <f>Table1[[#This Row],[Quantity]]*Table1[[#This Row],[Cost]]</f>
        <v>2433</v>
      </c>
      <c r="M4141">
        <f>Table1[[#This Row],[Sales]]-Table1[[#This Row],[Total_Cost]]</f>
        <v>2433</v>
      </c>
      <c r="N4141" s="1">
        <f>Table1[[#This Row],[Profit]]/Table1[[#This Row],[Sales]]</f>
        <v>0.5</v>
      </c>
      <c r="O4141" t="str">
        <f>TEXT(Table1[[#This Row],[Order_Date]],"mmmm")</f>
        <v>March</v>
      </c>
      <c r="P4141">
        <f>YEAR(Table1[[#This Row],[Order_Date]])</f>
        <v>2025</v>
      </c>
      <c r="Q4141" t="str">
        <f>"Q"&amp;ROUNDUP(MONTH(Table1[[#This Row],[Order_Date]])/3,0)</f>
        <v>Q1</v>
      </c>
    </row>
    <row r="4142" spans="1:17" x14ac:dyDescent="0.25">
      <c r="A4142" t="s">
        <v>5961</v>
      </c>
      <c r="B4142" t="s">
        <v>47</v>
      </c>
      <c r="C4142" t="s">
        <v>3813</v>
      </c>
      <c r="D4142" t="s">
        <v>327</v>
      </c>
      <c r="E4142" t="str">
        <f>_xlfn.XLOOKUP(Table1[[#This Row],[Product_ID]],[1]!Table1[Product_ID],[1]!Table1[Product_Name])</f>
        <v>Electronics Product 55</v>
      </c>
      <c r="F4142" t="str">
        <f>_xlfn.XLOOKUP(Table1[[#This Row],[Product_ID]],[1]!Table1[Product_ID],[1]!Table1[Category])</f>
        <v>Electronics</v>
      </c>
      <c r="G4142">
        <f>_xlfn.XLOOKUP(Table1[[#This Row],[Product_ID]],[1]!Table1[Product_ID],[1]!Table1[Unit_Price])</f>
        <v>6621</v>
      </c>
      <c r="H4142">
        <f>_xlfn.XLOOKUP(Table1[[#This Row],[Product_ID]],[1]!Table1[Product_ID],[1]!Table1[Cost])</f>
        <v>3972.6</v>
      </c>
      <c r="I4142">
        <v>2</v>
      </c>
      <c r="J4142">
        <v>15</v>
      </c>
      <c r="K4142">
        <f>Table1[[#This Row],[Quantity]]*Table1[[#This Row],[Unit_Price]]</f>
        <v>13242</v>
      </c>
      <c r="L4142">
        <f>Table1[[#This Row],[Quantity]]*Table1[[#This Row],[Cost]]</f>
        <v>7945.2</v>
      </c>
      <c r="M4142">
        <f>Table1[[#This Row],[Sales]]-Table1[[#This Row],[Total_Cost]]</f>
        <v>5296.8</v>
      </c>
      <c r="N4142" s="1">
        <f>Table1[[#This Row],[Profit]]/Table1[[#This Row],[Sales]]</f>
        <v>0.4</v>
      </c>
      <c r="O4142" t="str">
        <f>TEXT(Table1[[#This Row],[Order_Date]],"mmmm")</f>
        <v>September</v>
      </c>
      <c r="P4142">
        <f>YEAR(Table1[[#This Row],[Order_Date]])</f>
        <v>2025</v>
      </c>
      <c r="Q4142" t="str">
        <f>"Q"&amp;ROUNDUP(MONTH(Table1[[#This Row],[Order_Date]])/3,0)</f>
        <v>Q3</v>
      </c>
    </row>
    <row r="4143" spans="1:17" x14ac:dyDescent="0.25">
      <c r="A4143" t="s">
        <v>5962</v>
      </c>
      <c r="B4143" t="s">
        <v>1153</v>
      </c>
      <c r="C4143" t="s">
        <v>460</v>
      </c>
      <c r="D4143" t="s">
        <v>29</v>
      </c>
      <c r="E4143" t="str">
        <f>_xlfn.XLOOKUP(Table1[[#This Row],[Product_ID]],[1]!Table1[Product_ID],[1]!Table1[Product_Name])</f>
        <v>Beauty Product 18</v>
      </c>
      <c r="F4143" t="str">
        <f>_xlfn.XLOOKUP(Table1[[#This Row],[Product_ID]],[1]!Table1[Product_ID],[1]!Table1[Category])</f>
        <v>Beauty</v>
      </c>
      <c r="G4143">
        <f>_xlfn.XLOOKUP(Table1[[#This Row],[Product_ID]],[1]!Table1[Product_ID],[1]!Table1[Unit_Price])</f>
        <v>3985</v>
      </c>
      <c r="H4143">
        <f>_xlfn.XLOOKUP(Table1[[#This Row],[Product_ID]],[1]!Table1[Product_ID],[1]!Table1[Cost])</f>
        <v>2789.5</v>
      </c>
      <c r="I4143">
        <v>4</v>
      </c>
      <c r="J4143">
        <v>15</v>
      </c>
      <c r="K4143">
        <f>Table1[[#This Row],[Quantity]]*Table1[[#This Row],[Unit_Price]]</f>
        <v>15940</v>
      </c>
      <c r="L4143">
        <f>Table1[[#This Row],[Quantity]]*Table1[[#This Row],[Cost]]</f>
        <v>11158</v>
      </c>
      <c r="M4143">
        <f>Table1[[#This Row],[Sales]]-Table1[[#This Row],[Total_Cost]]</f>
        <v>4782</v>
      </c>
      <c r="N4143" s="1">
        <f>Table1[[#This Row],[Profit]]/Table1[[#This Row],[Sales]]</f>
        <v>0.3</v>
      </c>
      <c r="O4143" t="str">
        <f>TEXT(Table1[[#This Row],[Order_Date]],"mmmm")</f>
        <v>October</v>
      </c>
      <c r="P4143">
        <f>YEAR(Table1[[#This Row],[Order_Date]])</f>
        <v>2025</v>
      </c>
      <c r="Q4143" t="str">
        <f>"Q"&amp;ROUNDUP(MONTH(Table1[[#This Row],[Order_Date]])/3,0)</f>
        <v>Q4</v>
      </c>
    </row>
    <row r="4144" spans="1:17" x14ac:dyDescent="0.25">
      <c r="A4144" t="s">
        <v>5963</v>
      </c>
      <c r="B4144" t="s">
        <v>137</v>
      </c>
      <c r="C4144" t="s">
        <v>2684</v>
      </c>
      <c r="D4144" t="s">
        <v>444</v>
      </c>
      <c r="E4144" t="str">
        <f>_xlfn.XLOOKUP(Table1[[#This Row],[Product_ID]],[1]!Table1[Product_ID],[1]!Table1[Product_Name])</f>
        <v>Sports Product 14</v>
      </c>
      <c r="F4144" t="str">
        <f>_xlfn.XLOOKUP(Table1[[#This Row],[Product_ID]],[1]!Table1[Product_ID],[1]!Table1[Category])</f>
        <v>Sports</v>
      </c>
      <c r="G4144">
        <f>_xlfn.XLOOKUP(Table1[[#This Row],[Product_ID]],[1]!Table1[Product_ID],[1]!Table1[Unit_Price])</f>
        <v>9565</v>
      </c>
      <c r="H4144">
        <f>_xlfn.XLOOKUP(Table1[[#This Row],[Product_ID]],[1]!Table1[Product_ID],[1]!Table1[Cost])</f>
        <v>6695.5</v>
      </c>
      <c r="I4144">
        <v>3</v>
      </c>
      <c r="J4144">
        <v>10</v>
      </c>
      <c r="K4144">
        <f>Table1[[#This Row],[Quantity]]*Table1[[#This Row],[Unit_Price]]</f>
        <v>28695</v>
      </c>
      <c r="L4144">
        <f>Table1[[#This Row],[Quantity]]*Table1[[#This Row],[Cost]]</f>
        <v>20086.5</v>
      </c>
      <c r="M4144">
        <f>Table1[[#This Row],[Sales]]-Table1[[#This Row],[Total_Cost]]</f>
        <v>8608.5</v>
      </c>
      <c r="N4144" s="1">
        <f>Table1[[#This Row],[Profit]]/Table1[[#This Row],[Sales]]</f>
        <v>0.3</v>
      </c>
      <c r="O4144" t="str">
        <f>TEXT(Table1[[#This Row],[Order_Date]],"mmmm")</f>
        <v>September</v>
      </c>
      <c r="P4144">
        <f>YEAR(Table1[[#This Row],[Order_Date]])</f>
        <v>2024</v>
      </c>
      <c r="Q4144" t="str">
        <f>"Q"&amp;ROUNDUP(MONTH(Table1[[#This Row],[Order_Date]])/3,0)</f>
        <v>Q3</v>
      </c>
    </row>
    <row r="4145" spans="1:17" x14ac:dyDescent="0.25">
      <c r="A4145" t="s">
        <v>5964</v>
      </c>
      <c r="B4145" t="s">
        <v>2025</v>
      </c>
      <c r="C4145" t="s">
        <v>2630</v>
      </c>
      <c r="D4145" t="s">
        <v>77</v>
      </c>
      <c r="E4145" t="str">
        <f>_xlfn.XLOOKUP(Table1[[#This Row],[Product_ID]],[1]!Table1[Product_ID],[1]!Table1[Product_Name])</f>
        <v>Sports Product 83</v>
      </c>
      <c r="F4145" t="str">
        <f>_xlfn.XLOOKUP(Table1[[#This Row],[Product_ID]],[1]!Table1[Product_ID],[1]!Table1[Category])</f>
        <v>Sports</v>
      </c>
      <c r="G4145">
        <f>_xlfn.XLOOKUP(Table1[[#This Row],[Product_ID]],[1]!Table1[Product_ID],[1]!Table1[Unit_Price])</f>
        <v>5842</v>
      </c>
      <c r="H4145">
        <f>_xlfn.XLOOKUP(Table1[[#This Row],[Product_ID]],[1]!Table1[Product_ID],[1]!Table1[Cost])</f>
        <v>3505.2</v>
      </c>
      <c r="I4145">
        <v>1</v>
      </c>
      <c r="J4145">
        <v>5</v>
      </c>
      <c r="K4145">
        <f>Table1[[#This Row],[Quantity]]*Table1[[#This Row],[Unit_Price]]</f>
        <v>5842</v>
      </c>
      <c r="L4145">
        <f>Table1[[#This Row],[Quantity]]*Table1[[#This Row],[Cost]]</f>
        <v>3505.2</v>
      </c>
      <c r="M4145">
        <f>Table1[[#This Row],[Sales]]-Table1[[#This Row],[Total_Cost]]</f>
        <v>2336.8000000000002</v>
      </c>
      <c r="N4145" s="1">
        <f>Table1[[#This Row],[Profit]]/Table1[[#This Row],[Sales]]</f>
        <v>0.4</v>
      </c>
      <c r="O4145" t="str">
        <f>TEXT(Table1[[#This Row],[Order_Date]],"mmmm")</f>
        <v>April</v>
      </c>
      <c r="P4145">
        <f>YEAR(Table1[[#This Row],[Order_Date]])</f>
        <v>2025</v>
      </c>
      <c r="Q4145" t="str">
        <f>"Q"&amp;ROUNDUP(MONTH(Table1[[#This Row],[Order_Date]])/3,0)</f>
        <v>Q2</v>
      </c>
    </row>
    <row r="4146" spans="1:17" x14ac:dyDescent="0.25">
      <c r="A4146" t="s">
        <v>5965</v>
      </c>
      <c r="B4146" t="s">
        <v>91</v>
      </c>
      <c r="C4146" t="s">
        <v>508</v>
      </c>
      <c r="D4146" t="s">
        <v>153</v>
      </c>
      <c r="E4146" t="str">
        <f>_xlfn.XLOOKUP(Table1[[#This Row],[Product_ID]],[1]!Table1[Product_ID],[1]!Table1[Product_Name])</f>
        <v>Beauty Product 98</v>
      </c>
      <c r="F4146" t="str">
        <f>_xlfn.XLOOKUP(Table1[[#This Row],[Product_ID]],[1]!Table1[Product_ID],[1]!Table1[Category])</f>
        <v>Beauty</v>
      </c>
      <c r="G4146">
        <f>_xlfn.XLOOKUP(Table1[[#This Row],[Product_ID]],[1]!Table1[Product_ID],[1]!Table1[Unit_Price])</f>
        <v>1661</v>
      </c>
      <c r="H4146">
        <f>_xlfn.XLOOKUP(Table1[[#This Row],[Product_ID]],[1]!Table1[Product_ID],[1]!Table1[Cost])</f>
        <v>830.5</v>
      </c>
      <c r="I4146">
        <v>4</v>
      </c>
      <c r="J4146">
        <v>20</v>
      </c>
      <c r="K4146">
        <f>Table1[[#This Row],[Quantity]]*Table1[[#This Row],[Unit_Price]]</f>
        <v>6644</v>
      </c>
      <c r="L4146">
        <f>Table1[[#This Row],[Quantity]]*Table1[[#This Row],[Cost]]</f>
        <v>3322</v>
      </c>
      <c r="M4146">
        <f>Table1[[#This Row],[Sales]]-Table1[[#This Row],[Total_Cost]]</f>
        <v>3322</v>
      </c>
      <c r="N4146" s="1">
        <f>Table1[[#This Row],[Profit]]/Table1[[#This Row],[Sales]]</f>
        <v>0.5</v>
      </c>
      <c r="O4146" t="str">
        <f>TEXT(Table1[[#This Row],[Order_Date]],"mmmm")</f>
        <v>December</v>
      </c>
      <c r="P4146">
        <f>YEAR(Table1[[#This Row],[Order_Date]])</f>
        <v>2025</v>
      </c>
      <c r="Q4146" t="str">
        <f>"Q"&amp;ROUNDUP(MONTH(Table1[[#This Row],[Order_Date]])/3,0)</f>
        <v>Q4</v>
      </c>
    </row>
    <row r="4147" spans="1:17" x14ac:dyDescent="0.25">
      <c r="A4147" t="s">
        <v>5966</v>
      </c>
      <c r="B4147" t="s">
        <v>1763</v>
      </c>
      <c r="C4147" t="s">
        <v>2470</v>
      </c>
      <c r="D4147" t="s">
        <v>135</v>
      </c>
      <c r="E4147" t="str">
        <f>_xlfn.XLOOKUP(Table1[[#This Row],[Product_ID]],[1]!Table1[Product_ID],[1]!Table1[Product_Name])</f>
        <v>Electronics Product 28</v>
      </c>
      <c r="F4147" t="str">
        <f>_xlfn.XLOOKUP(Table1[[#This Row],[Product_ID]],[1]!Table1[Product_ID],[1]!Table1[Category])</f>
        <v>Electronics</v>
      </c>
      <c r="G4147">
        <f>_xlfn.XLOOKUP(Table1[[#This Row],[Product_ID]],[1]!Table1[Product_ID],[1]!Table1[Unit_Price])</f>
        <v>9664</v>
      </c>
      <c r="H4147">
        <f>_xlfn.XLOOKUP(Table1[[#This Row],[Product_ID]],[1]!Table1[Product_ID],[1]!Table1[Cost])</f>
        <v>4832</v>
      </c>
      <c r="I4147">
        <v>5</v>
      </c>
      <c r="J4147">
        <v>5</v>
      </c>
      <c r="K4147">
        <f>Table1[[#This Row],[Quantity]]*Table1[[#This Row],[Unit_Price]]</f>
        <v>48320</v>
      </c>
      <c r="L4147">
        <f>Table1[[#This Row],[Quantity]]*Table1[[#This Row],[Cost]]</f>
        <v>24160</v>
      </c>
      <c r="M4147">
        <f>Table1[[#This Row],[Sales]]-Table1[[#This Row],[Total_Cost]]</f>
        <v>24160</v>
      </c>
      <c r="N4147" s="1">
        <f>Table1[[#This Row],[Profit]]/Table1[[#This Row],[Sales]]</f>
        <v>0.5</v>
      </c>
      <c r="O4147" t="str">
        <f>TEXT(Table1[[#This Row],[Order_Date]],"mmmm")</f>
        <v>October</v>
      </c>
      <c r="P4147">
        <f>YEAR(Table1[[#This Row],[Order_Date]])</f>
        <v>2025</v>
      </c>
      <c r="Q4147" t="str">
        <f>"Q"&amp;ROUNDUP(MONTH(Table1[[#This Row],[Order_Date]])/3,0)</f>
        <v>Q4</v>
      </c>
    </row>
    <row r="4148" spans="1:17" x14ac:dyDescent="0.25">
      <c r="A4148" t="s">
        <v>5967</v>
      </c>
      <c r="B4148" t="s">
        <v>353</v>
      </c>
      <c r="C4148" t="s">
        <v>1437</v>
      </c>
      <c r="D4148" t="s">
        <v>281</v>
      </c>
      <c r="E4148" t="str">
        <f>_xlfn.XLOOKUP(Table1[[#This Row],[Product_ID]],[1]!Table1[Product_ID],[1]!Table1[Product_Name])</f>
        <v>Sports Product 9</v>
      </c>
      <c r="F4148" t="str">
        <f>_xlfn.XLOOKUP(Table1[[#This Row],[Product_ID]],[1]!Table1[Product_ID],[1]!Table1[Category])</f>
        <v>Sports</v>
      </c>
      <c r="G4148">
        <f>_xlfn.XLOOKUP(Table1[[#This Row],[Product_ID]],[1]!Table1[Product_ID],[1]!Table1[Unit_Price])</f>
        <v>10891</v>
      </c>
      <c r="H4148">
        <f>_xlfn.XLOOKUP(Table1[[#This Row],[Product_ID]],[1]!Table1[Product_ID],[1]!Table1[Cost])</f>
        <v>5445.5</v>
      </c>
      <c r="I4148">
        <v>4</v>
      </c>
      <c r="J4148">
        <v>20</v>
      </c>
      <c r="K4148">
        <f>Table1[[#This Row],[Quantity]]*Table1[[#This Row],[Unit_Price]]</f>
        <v>43564</v>
      </c>
      <c r="L4148">
        <f>Table1[[#This Row],[Quantity]]*Table1[[#This Row],[Cost]]</f>
        <v>21782</v>
      </c>
      <c r="M4148">
        <f>Table1[[#This Row],[Sales]]-Table1[[#This Row],[Total_Cost]]</f>
        <v>21782</v>
      </c>
      <c r="N4148" s="1">
        <f>Table1[[#This Row],[Profit]]/Table1[[#This Row],[Sales]]</f>
        <v>0.5</v>
      </c>
      <c r="O4148" t="str">
        <f>TEXT(Table1[[#This Row],[Order_Date]],"mmmm")</f>
        <v>June</v>
      </c>
      <c r="P4148">
        <f>YEAR(Table1[[#This Row],[Order_Date]])</f>
        <v>2025</v>
      </c>
      <c r="Q4148" t="str">
        <f>"Q"&amp;ROUNDUP(MONTH(Table1[[#This Row],[Order_Date]])/3,0)</f>
        <v>Q2</v>
      </c>
    </row>
    <row r="4149" spans="1:17" x14ac:dyDescent="0.25">
      <c r="A4149" t="s">
        <v>5968</v>
      </c>
      <c r="B4149" t="s">
        <v>873</v>
      </c>
      <c r="C4149" t="s">
        <v>2432</v>
      </c>
      <c r="D4149" t="s">
        <v>288</v>
      </c>
      <c r="E4149" t="str">
        <f>_xlfn.XLOOKUP(Table1[[#This Row],[Product_ID]],[1]!Table1[Product_ID],[1]!Table1[Product_Name])</f>
        <v>Clothing Product 81</v>
      </c>
      <c r="F4149" t="str">
        <f>_xlfn.XLOOKUP(Table1[[#This Row],[Product_ID]],[1]!Table1[Product_ID],[1]!Table1[Category])</f>
        <v>Clothing</v>
      </c>
      <c r="G4149">
        <f>_xlfn.XLOOKUP(Table1[[#This Row],[Product_ID]],[1]!Table1[Product_ID],[1]!Table1[Unit_Price])</f>
        <v>4046</v>
      </c>
      <c r="H4149">
        <f>_xlfn.XLOOKUP(Table1[[#This Row],[Product_ID]],[1]!Table1[Product_ID],[1]!Table1[Cost])</f>
        <v>2427.6</v>
      </c>
      <c r="I4149">
        <v>5</v>
      </c>
      <c r="J4149">
        <v>5</v>
      </c>
      <c r="K4149">
        <f>Table1[[#This Row],[Quantity]]*Table1[[#This Row],[Unit_Price]]</f>
        <v>20230</v>
      </c>
      <c r="L4149">
        <f>Table1[[#This Row],[Quantity]]*Table1[[#This Row],[Cost]]</f>
        <v>12138</v>
      </c>
      <c r="M4149">
        <f>Table1[[#This Row],[Sales]]-Table1[[#This Row],[Total_Cost]]</f>
        <v>8092</v>
      </c>
      <c r="N4149" s="1">
        <f>Table1[[#This Row],[Profit]]/Table1[[#This Row],[Sales]]</f>
        <v>0.4</v>
      </c>
      <c r="O4149" t="str">
        <f>TEXT(Table1[[#This Row],[Order_Date]],"mmmm")</f>
        <v>July</v>
      </c>
      <c r="P4149">
        <f>YEAR(Table1[[#This Row],[Order_Date]])</f>
        <v>2025</v>
      </c>
      <c r="Q4149" t="str">
        <f>"Q"&amp;ROUNDUP(MONTH(Table1[[#This Row],[Order_Date]])/3,0)</f>
        <v>Q3</v>
      </c>
    </row>
    <row r="4150" spans="1:17" x14ac:dyDescent="0.25">
      <c r="A4150" t="s">
        <v>5969</v>
      </c>
      <c r="B4150" t="s">
        <v>1247</v>
      </c>
      <c r="C4150" t="s">
        <v>3007</v>
      </c>
      <c r="D4150" t="s">
        <v>377</v>
      </c>
      <c r="E4150" t="str">
        <f>_xlfn.XLOOKUP(Table1[[#This Row],[Product_ID]],[1]!Table1[Product_ID],[1]!Table1[Product_Name])</f>
        <v>Sports Product 2</v>
      </c>
      <c r="F4150" t="str">
        <f>_xlfn.XLOOKUP(Table1[[#This Row],[Product_ID]],[1]!Table1[Product_ID],[1]!Table1[Category])</f>
        <v>Sports</v>
      </c>
      <c r="G4150">
        <f>_xlfn.XLOOKUP(Table1[[#This Row],[Product_ID]],[1]!Table1[Product_ID],[1]!Table1[Unit_Price])</f>
        <v>4241</v>
      </c>
      <c r="H4150">
        <f>_xlfn.XLOOKUP(Table1[[#This Row],[Product_ID]],[1]!Table1[Product_ID],[1]!Table1[Cost])</f>
        <v>2120.5</v>
      </c>
      <c r="I4150">
        <v>4</v>
      </c>
      <c r="J4150">
        <v>15</v>
      </c>
      <c r="K4150">
        <f>Table1[[#This Row],[Quantity]]*Table1[[#This Row],[Unit_Price]]</f>
        <v>16964</v>
      </c>
      <c r="L4150">
        <f>Table1[[#This Row],[Quantity]]*Table1[[#This Row],[Cost]]</f>
        <v>8482</v>
      </c>
      <c r="M4150">
        <f>Table1[[#This Row],[Sales]]-Table1[[#This Row],[Total_Cost]]</f>
        <v>8482</v>
      </c>
      <c r="N4150" s="1">
        <f>Table1[[#This Row],[Profit]]/Table1[[#This Row],[Sales]]</f>
        <v>0.5</v>
      </c>
      <c r="O4150" t="str">
        <f>TEXT(Table1[[#This Row],[Order_Date]],"mmmm")</f>
        <v>July</v>
      </c>
      <c r="P4150">
        <f>YEAR(Table1[[#This Row],[Order_Date]])</f>
        <v>2024</v>
      </c>
      <c r="Q4150" t="str">
        <f>"Q"&amp;ROUNDUP(MONTH(Table1[[#This Row],[Order_Date]])/3,0)</f>
        <v>Q3</v>
      </c>
    </row>
    <row r="4151" spans="1:17" x14ac:dyDescent="0.25">
      <c r="A4151" t="s">
        <v>5970</v>
      </c>
      <c r="B4151" t="s">
        <v>2109</v>
      </c>
      <c r="C4151" t="s">
        <v>5145</v>
      </c>
      <c r="D4151" t="s">
        <v>638</v>
      </c>
      <c r="E4151" t="str">
        <f>_xlfn.XLOOKUP(Table1[[#This Row],[Product_ID]],[1]!Table1[Product_ID],[1]!Table1[Product_Name])</f>
        <v>Sports Product 70</v>
      </c>
      <c r="F4151" t="str">
        <f>_xlfn.XLOOKUP(Table1[[#This Row],[Product_ID]],[1]!Table1[Product_ID],[1]!Table1[Category])</f>
        <v>Sports</v>
      </c>
      <c r="G4151">
        <f>_xlfn.XLOOKUP(Table1[[#This Row],[Product_ID]],[1]!Table1[Product_ID],[1]!Table1[Unit_Price])</f>
        <v>583</v>
      </c>
      <c r="H4151">
        <f>_xlfn.XLOOKUP(Table1[[#This Row],[Product_ID]],[1]!Table1[Product_ID],[1]!Table1[Cost])</f>
        <v>349.8</v>
      </c>
      <c r="I4151">
        <v>1</v>
      </c>
      <c r="J4151">
        <v>10</v>
      </c>
      <c r="K4151">
        <f>Table1[[#This Row],[Quantity]]*Table1[[#This Row],[Unit_Price]]</f>
        <v>583</v>
      </c>
      <c r="L4151">
        <f>Table1[[#This Row],[Quantity]]*Table1[[#This Row],[Cost]]</f>
        <v>349.8</v>
      </c>
      <c r="M4151">
        <f>Table1[[#This Row],[Sales]]-Table1[[#This Row],[Total_Cost]]</f>
        <v>233.2</v>
      </c>
      <c r="N4151" s="1">
        <f>Table1[[#This Row],[Profit]]/Table1[[#This Row],[Sales]]</f>
        <v>0.39999999999999997</v>
      </c>
      <c r="O4151" t="str">
        <f>TEXT(Table1[[#This Row],[Order_Date]],"mmmm")</f>
        <v>November</v>
      </c>
      <c r="P4151">
        <f>YEAR(Table1[[#This Row],[Order_Date]])</f>
        <v>2024</v>
      </c>
      <c r="Q4151" t="str">
        <f>"Q"&amp;ROUNDUP(MONTH(Table1[[#This Row],[Order_Date]])/3,0)</f>
        <v>Q4</v>
      </c>
    </row>
    <row r="4152" spans="1:17" x14ac:dyDescent="0.25">
      <c r="A4152" t="s">
        <v>5971</v>
      </c>
      <c r="B4152" t="s">
        <v>1308</v>
      </c>
      <c r="C4152" t="s">
        <v>5790</v>
      </c>
      <c r="D4152" t="s">
        <v>585</v>
      </c>
      <c r="E4152" t="str">
        <f>_xlfn.XLOOKUP(Table1[[#This Row],[Product_ID]],[1]!Table1[Product_ID],[1]!Table1[Product_Name])</f>
        <v>Sports Product 80</v>
      </c>
      <c r="F4152" t="str">
        <f>_xlfn.XLOOKUP(Table1[[#This Row],[Product_ID]],[1]!Table1[Product_ID],[1]!Table1[Category])</f>
        <v>Sports</v>
      </c>
      <c r="G4152">
        <f>_xlfn.XLOOKUP(Table1[[#This Row],[Product_ID]],[1]!Table1[Product_ID],[1]!Table1[Unit_Price])</f>
        <v>4816</v>
      </c>
      <c r="H4152">
        <f>_xlfn.XLOOKUP(Table1[[#This Row],[Product_ID]],[1]!Table1[Product_ID],[1]!Table1[Cost])</f>
        <v>3371.2</v>
      </c>
      <c r="I4152">
        <v>4</v>
      </c>
      <c r="J4152">
        <v>0</v>
      </c>
      <c r="K4152">
        <f>Table1[[#This Row],[Quantity]]*Table1[[#This Row],[Unit_Price]]</f>
        <v>19264</v>
      </c>
      <c r="L4152">
        <f>Table1[[#This Row],[Quantity]]*Table1[[#This Row],[Cost]]</f>
        <v>13484.8</v>
      </c>
      <c r="M4152">
        <f>Table1[[#This Row],[Sales]]-Table1[[#This Row],[Total_Cost]]</f>
        <v>5779.2000000000007</v>
      </c>
      <c r="N4152" s="1">
        <f>Table1[[#This Row],[Profit]]/Table1[[#This Row],[Sales]]</f>
        <v>0.30000000000000004</v>
      </c>
      <c r="O4152" t="str">
        <f>TEXT(Table1[[#This Row],[Order_Date]],"mmmm")</f>
        <v>January</v>
      </c>
      <c r="P4152">
        <f>YEAR(Table1[[#This Row],[Order_Date]])</f>
        <v>2024</v>
      </c>
      <c r="Q4152" t="str">
        <f>"Q"&amp;ROUNDUP(MONTH(Table1[[#This Row],[Order_Date]])/3,0)</f>
        <v>Q1</v>
      </c>
    </row>
    <row r="4153" spans="1:17" x14ac:dyDescent="0.25">
      <c r="A4153" t="s">
        <v>5972</v>
      </c>
      <c r="B4153" t="s">
        <v>921</v>
      </c>
      <c r="C4153" t="s">
        <v>1009</v>
      </c>
      <c r="D4153" t="s">
        <v>25</v>
      </c>
      <c r="E4153" t="str">
        <f>_xlfn.XLOOKUP(Table1[[#This Row],[Product_ID]],[1]!Table1[Product_ID],[1]!Table1[Product_Name])</f>
        <v>Sports Product 7</v>
      </c>
      <c r="F4153" t="str">
        <f>_xlfn.XLOOKUP(Table1[[#This Row],[Product_ID]],[1]!Table1[Product_ID],[1]!Table1[Category])</f>
        <v>Sports</v>
      </c>
      <c r="G4153">
        <f>_xlfn.XLOOKUP(Table1[[#This Row],[Product_ID]],[1]!Table1[Product_ID],[1]!Table1[Unit_Price])</f>
        <v>5469</v>
      </c>
      <c r="H4153">
        <f>_xlfn.XLOOKUP(Table1[[#This Row],[Product_ID]],[1]!Table1[Product_ID],[1]!Table1[Cost])</f>
        <v>3281.4</v>
      </c>
      <c r="I4153">
        <v>3</v>
      </c>
      <c r="J4153">
        <v>0</v>
      </c>
      <c r="K4153">
        <f>Table1[[#This Row],[Quantity]]*Table1[[#This Row],[Unit_Price]]</f>
        <v>16407</v>
      </c>
      <c r="L4153">
        <f>Table1[[#This Row],[Quantity]]*Table1[[#This Row],[Cost]]</f>
        <v>9844.2000000000007</v>
      </c>
      <c r="M4153">
        <f>Table1[[#This Row],[Sales]]-Table1[[#This Row],[Total_Cost]]</f>
        <v>6562.7999999999993</v>
      </c>
      <c r="N4153" s="1">
        <f>Table1[[#This Row],[Profit]]/Table1[[#This Row],[Sales]]</f>
        <v>0.39999999999999997</v>
      </c>
      <c r="O4153" t="str">
        <f>TEXT(Table1[[#This Row],[Order_Date]],"mmmm")</f>
        <v>February</v>
      </c>
      <c r="P4153">
        <f>YEAR(Table1[[#This Row],[Order_Date]])</f>
        <v>2024</v>
      </c>
      <c r="Q4153" t="str">
        <f>"Q"&amp;ROUNDUP(MONTH(Table1[[#This Row],[Order_Date]])/3,0)</f>
        <v>Q1</v>
      </c>
    </row>
    <row r="4154" spans="1:17" x14ac:dyDescent="0.25">
      <c r="A4154" t="s">
        <v>5973</v>
      </c>
      <c r="B4154" t="s">
        <v>1101</v>
      </c>
      <c r="C4154" t="s">
        <v>4114</v>
      </c>
      <c r="D4154" t="s">
        <v>237</v>
      </c>
      <c r="E4154" t="str">
        <f>_xlfn.XLOOKUP(Table1[[#This Row],[Product_ID]],[1]!Table1[Product_ID],[1]!Table1[Product_Name])</f>
        <v>Sports Product 61</v>
      </c>
      <c r="F4154" t="str">
        <f>_xlfn.XLOOKUP(Table1[[#This Row],[Product_ID]],[1]!Table1[Product_ID],[1]!Table1[Category])</f>
        <v>Sports</v>
      </c>
      <c r="G4154">
        <f>_xlfn.XLOOKUP(Table1[[#This Row],[Product_ID]],[1]!Table1[Product_ID],[1]!Table1[Unit_Price])</f>
        <v>7170</v>
      </c>
      <c r="H4154">
        <f>_xlfn.XLOOKUP(Table1[[#This Row],[Product_ID]],[1]!Table1[Product_ID],[1]!Table1[Cost])</f>
        <v>3585</v>
      </c>
      <c r="I4154">
        <v>5</v>
      </c>
      <c r="J4154">
        <v>15</v>
      </c>
      <c r="K4154">
        <f>Table1[[#This Row],[Quantity]]*Table1[[#This Row],[Unit_Price]]</f>
        <v>35850</v>
      </c>
      <c r="L4154">
        <f>Table1[[#This Row],[Quantity]]*Table1[[#This Row],[Cost]]</f>
        <v>17925</v>
      </c>
      <c r="M4154">
        <f>Table1[[#This Row],[Sales]]-Table1[[#This Row],[Total_Cost]]</f>
        <v>17925</v>
      </c>
      <c r="N4154" s="1">
        <f>Table1[[#This Row],[Profit]]/Table1[[#This Row],[Sales]]</f>
        <v>0.5</v>
      </c>
      <c r="O4154" t="str">
        <f>TEXT(Table1[[#This Row],[Order_Date]],"mmmm")</f>
        <v>March</v>
      </c>
      <c r="P4154">
        <f>YEAR(Table1[[#This Row],[Order_Date]])</f>
        <v>2025</v>
      </c>
      <c r="Q4154" t="str">
        <f>"Q"&amp;ROUNDUP(MONTH(Table1[[#This Row],[Order_Date]])/3,0)</f>
        <v>Q1</v>
      </c>
    </row>
    <row r="4155" spans="1:17" x14ac:dyDescent="0.25">
      <c r="A4155" t="s">
        <v>5974</v>
      </c>
      <c r="B4155" t="s">
        <v>329</v>
      </c>
      <c r="C4155" t="s">
        <v>538</v>
      </c>
      <c r="D4155" t="s">
        <v>17</v>
      </c>
      <c r="E4155" t="str">
        <f>_xlfn.XLOOKUP(Table1[[#This Row],[Product_ID]],[1]!Table1[Product_ID],[1]!Table1[Product_Name])</f>
        <v>Clothing Product 38</v>
      </c>
      <c r="F4155" t="str">
        <f>_xlfn.XLOOKUP(Table1[[#This Row],[Product_ID]],[1]!Table1[Product_ID],[1]!Table1[Category])</f>
        <v>Clothing</v>
      </c>
      <c r="G4155">
        <f>_xlfn.XLOOKUP(Table1[[#This Row],[Product_ID]],[1]!Table1[Product_ID],[1]!Table1[Unit_Price])</f>
        <v>413</v>
      </c>
      <c r="H4155">
        <f>_xlfn.XLOOKUP(Table1[[#This Row],[Product_ID]],[1]!Table1[Product_ID],[1]!Table1[Cost])</f>
        <v>247.8</v>
      </c>
      <c r="I4155">
        <v>2</v>
      </c>
      <c r="J4155">
        <v>15</v>
      </c>
      <c r="K4155">
        <f>Table1[[#This Row],[Quantity]]*Table1[[#This Row],[Unit_Price]]</f>
        <v>826</v>
      </c>
      <c r="L4155">
        <f>Table1[[#This Row],[Quantity]]*Table1[[#This Row],[Cost]]</f>
        <v>495.6</v>
      </c>
      <c r="M4155">
        <f>Table1[[#This Row],[Sales]]-Table1[[#This Row],[Total_Cost]]</f>
        <v>330.4</v>
      </c>
      <c r="N4155" s="1">
        <f>Table1[[#This Row],[Profit]]/Table1[[#This Row],[Sales]]</f>
        <v>0.39999999999999997</v>
      </c>
      <c r="O4155" t="str">
        <f>TEXT(Table1[[#This Row],[Order_Date]],"mmmm")</f>
        <v>March</v>
      </c>
      <c r="P4155">
        <f>YEAR(Table1[[#This Row],[Order_Date]])</f>
        <v>2024</v>
      </c>
      <c r="Q4155" t="str">
        <f>"Q"&amp;ROUNDUP(MONTH(Table1[[#This Row],[Order_Date]])/3,0)</f>
        <v>Q1</v>
      </c>
    </row>
    <row r="4156" spans="1:17" x14ac:dyDescent="0.25">
      <c r="A4156" t="s">
        <v>5975</v>
      </c>
      <c r="B4156" t="s">
        <v>782</v>
      </c>
      <c r="C4156" t="s">
        <v>487</v>
      </c>
      <c r="D4156" t="s">
        <v>598</v>
      </c>
      <c r="E4156" t="str">
        <f>_xlfn.XLOOKUP(Table1[[#This Row],[Product_ID]],[1]!Table1[Product_ID],[1]!Table1[Product_Name])</f>
        <v>Clothing Product 84</v>
      </c>
      <c r="F4156" t="str">
        <f>_xlfn.XLOOKUP(Table1[[#This Row],[Product_ID]],[1]!Table1[Product_ID],[1]!Table1[Category])</f>
        <v>Clothing</v>
      </c>
      <c r="G4156">
        <f>_xlfn.XLOOKUP(Table1[[#This Row],[Product_ID]],[1]!Table1[Product_ID],[1]!Table1[Unit_Price])</f>
        <v>3921</v>
      </c>
      <c r="H4156">
        <f>_xlfn.XLOOKUP(Table1[[#This Row],[Product_ID]],[1]!Table1[Product_ID],[1]!Table1[Cost])</f>
        <v>2352.6</v>
      </c>
      <c r="I4156">
        <v>3</v>
      </c>
      <c r="J4156">
        <v>5</v>
      </c>
      <c r="K4156">
        <f>Table1[[#This Row],[Quantity]]*Table1[[#This Row],[Unit_Price]]</f>
        <v>11763</v>
      </c>
      <c r="L4156">
        <f>Table1[[#This Row],[Quantity]]*Table1[[#This Row],[Cost]]</f>
        <v>7057.7999999999993</v>
      </c>
      <c r="M4156">
        <f>Table1[[#This Row],[Sales]]-Table1[[#This Row],[Total_Cost]]</f>
        <v>4705.2000000000007</v>
      </c>
      <c r="N4156" s="1">
        <f>Table1[[#This Row],[Profit]]/Table1[[#This Row],[Sales]]</f>
        <v>0.40000000000000008</v>
      </c>
      <c r="O4156" t="str">
        <f>TEXT(Table1[[#This Row],[Order_Date]],"mmmm")</f>
        <v>February</v>
      </c>
      <c r="P4156">
        <f>YEAR(Table1[[#This Row],[Order_Date]])</f>
        <v>2025</v>
      </c>
      <c r="Q4156" t="str">
        <f>"Q"&amp;ROUNDUP(MONTH(Table1[[#This Row],[Order_Date]])/3,0)</f>
        <v>Q1</v>
      </c>
    </row>
    <row r="4157" spans="1:17" x14ac:dyDescent="0.25">
      <c r="A4157" t="s">
        <v>5976</v>
      </c>
      <c r="B4157" t="s">
        <v>446</v>
      </c>
      <c r="C4157" t="s">
        <v>5977</v>
      </c>
      <c r="D4157" t="s">
        <v>119</v>
      </c>
      <c r="E4157" t="str">
        <f>_xlfn.XLOOKUP(Table1[[#This Row],[Product_ID]],[1]!Table1[Product_ID],[1]!Table1[Product_Name])</f>
        <v>Electronics Product 56</v>
      </c>
      <c r="F4157" t="str">
        <f>_xlfn.XLOOKUP(Table1[[#This Row],[Product_ID]],[1]!Table1[Product_ID],[1]!Table1[Category])</f>
        <v>Electronics</v>
      </c>
      <c r="G4157">
        <f>_xlfn.XLOOKUP(Table1[[#This Row],[Product_ID]],[1]!Table1[Product_ID],[1]!Table1[Unit_Price])</f>
        <v>18900</v>
      </c>
      <c r="H4157">
        <f>_xlfn.XLOOKUP(Table1[[#This Row],[Product_ID]],[1]!Table1[Product_ID],[1]!Table1[Cost])</f>
        <v>9450</v>
      </c>
      <c r="I4157">
        <v>4</v>
      </c>
      <c r="J4157">
        <v>5</v>
      </c>
      <c r="K4157">
        <f>Table1[[#This Row],[Quantity]]*Table1[[#This Row],[Unit_Price]]</f>
        <v>75600</v>
      </c>
      <c r="L4157">
        <f>Table1[[#This Row],[Quantity]]*Table1[[#This Row],[Cost]]</f>
        <v>37800</v>
      </c>
      <c r="M4157">
        <f>Table1[[#This Row],[Sales]]-Table1[[#This Row],[Total_Cost]]</f>
        <v>37800</v>
      </c>
      <c r="N4157" s="1">
        <f>Table1[[#This Row],[Profit]]/Table1[[#This Row],[Sales]]</f>
        <v>0.5</v>
      </c>
      <c r="O4157" t="str">
        <f>TEXT(Table1[[#This Row],[Order_Date]],"mmmm")</f>
        <v>December</v>
      </c>
      <c r="P4157">
        <f>YEAR(Table1[[#This Row],[Order_Date]])</f>
        <v>2025</v>
      </c>
      <c r="Q4157" t="str">
        <f>"Q"&amp;ROUNDUP(MONTH(Table1[[#This Row],[Order_Date]])/3,0)</f>
        <v>Q4</v>
      </c>
    </row>
    <row r="4158" spans="1:17" x14ac:dyDescent="0.25">
      <c r="A4158" t="s">
        <v>5978</v>
      </c>
      <c r="B4158" t="s">
        <v>1384</v>
      </c>
      <c r="C4158" t="s">
        <v>1873</v>
      </c>
      <c r="D4158" t="s">
        <v>104</v>
      </c>
      <c r="E4158" t="str">
        <f>_xlfn.XLOOKUP(Table1[[#This Row],[Product_ID]],[1]!Table1[Product_ID],[1]!Table1[Product_Name])</f>
        <v>Electronics Product 72</v>
      </c>
      <c r="F4158" t="str">
        <f>_xlfn.XLOOKUP(Table1[[#This Row],[Product_ID]],[1]!Table1[Product_ID],[1]!Table1[Category])</f>
        <v>Electronics</v>
      </c>
      <c r="G4158">
        <f>_xlfn.XLOOKUP(Table1[[#This Row],[Product_ID]],[1]!Table1[Product_ID],[1]!Table1[Unit_Price])</f>
        <v>27555</v>
      </c>
      <c r="H4158">
        <f>_xlfn.XLOOKUP(Table1[[#This Row],[Product_ID]],[1]!Table1[Product_ID],[1]!Table1[Cost])</f>
        <v>19288.5</v>
      </c>
      <c r="I4158">
        <v>3</v>
      </c>
      <c r="J4158">
        <v>15</v>
      </c>
      <c r="K4158">
        <f>Table1[[#This Row],[Quantity]]*Table1[[#This Row],[Unit_Price]]</f>
        <v>82665</v>
      </c>
      <c r="L4158">
        <f>Table1[[#This Row],[Quantity]]*Table1[[#This Row],[Cost]]</f>
        <v>57865.5</v>
      </c>
      <c r="M4158">
        <f>Table1[[#This Row],[Sales]]-Table1[[#This Row],[Total_Cost]]</f>
        <v>24799.5</v>
      </c>
      <c r="N4158" s="1">
        <f>Table1[[#This Row],[Profit]]/Table1[[#This Row],[Sales]]</f>
        <v>0.3</v>
      </c>
      <c r="O4158" t="str">
        <f>TEXT(Table1[[#This Row],[Order_Date]],"mmmm")</f>
        <v>October</v>
      </c>
      <c r="P4158">
        <f>YEAR(Table1[[#This Row],[Order_Date]])</f>
        <v>2024</v>
      </c>
      <c r="Q4158" t="str">
        <f>"Q"&amp;ROUNDUP(MONTH(Table1[[#This Row],[Order_Date]])/3,0)</f>
        <v>Q4</v>
      </c>
    </row>
    <row r="4159" spans="1:17" x14ac:dyDescent="0.25">
      <c r="A4159" t="s">
        <v>5979</v>
      </c>
      <c r="B4159" t="s">
        <v>583</v>
      </c>
      <c r="C4159" t="s">
        <v>4144</v>
      </c>
      <c r="D4159" t="s">
        <v>659</v>
      </c>
      <c r="E4159" t="str">
        <f>_xlfn.XLOOKUP(Table1[[#This Row],[Product_ID]],[1]!Table1[Product_ID],[1]!Table1[Product_Name])</f>
        <v>Beauty Product 43</v>
      </c>
      <c r="F4159" t="str">
        <f>_xlfn.XLOOKUP(Table1[[#This Row],[Product_ID]],[1]!Table1[Product_ID],[1]!Table1[Category])</f>
        <v>Beauty</v>
      </c>
      <c r="G4159">
        <f>_xlfn.XLOOKUP(Table1[[#This Row],[Product_ID]],[1]!Table1[Product_ID],[1]!Table1[Unit_Price])</f>
        <v>1637</v>
      </c>
      <c r="H4159">
        <f>_xlfn.XLOOKUP(Table1[[#This Row],[Product_ID]],[1]!Table1[Product_ID],[1]!Table1[Cost])</f>
        <v>818.5</v>
      </c>
      <c r="I4159">
        <v>5</v>
      </c>
      <c r="J4159">
        <v>0</v>
      </c>
      <c r="K4159">
        <f>Table1[[#This Row],[Quantity]]*Table1[[#This Row],[Unit_Price]]</f>
        <v>8185</v>
      </c>
      <c r="L4159">
        <f>Table1[[#This Row],[Quantity]]*Table1[[#This Row],[Cost]]</f>
        <v>4092.5</v>
      </c>
      <c r="M4159">
        <f>Table1[[#This Row],[Sales]]-Table1[[#This Row],[Total_Cost]]</f>
        <v>4092.5</v>
      </c>
      <c r="N4159" s="1">
        <f>Table1[[#This Row],[Profit]]/Table1[[#This Row],[Sales]]</f>
        <v>0.5</v>
      </c>
      <c r="O4159" t="str">
        <f>TEXT(Table1[[#This Row],[Order_Date]],"mmmm")</f>
        <v>July</v>
      </c>
      <c r="P4159">
        <f>YEAR(Table1[[#This Row],[Order_Date]])</f>
        <v>2025</v>
      </c>
      <c r="Q4159" t="str">
        <f>"Q"&amp;ROUNDUP(MONTH(Table1[[#This Row],[Order_Date]])/3,0)</f>
        <v>Q3</v>
      </c>
    </row>
    <row r="4160" spans="1:17" x14ac:dyDescent="0.25">
      <c r="A4160" t="s">
        <v>5980</v>
      </c>
      <c r="B4160" t="s">
        <v>808</v>
      </c>
      <c r="C4160" t="s">
        <v>3527</v>
      </c>
      <c r="D4160" t="s">
        <v>753</v>
      </c>
      <c r="E4160" t="str">
        <f>_xlfn.XLOOKUP(Table1[[#This Row],[Product_ID]],[1]!Table1[Product_ID],[1]!Table1[Product_Name])</f>
        <v>Beauty Product 73</v>
      </c>
      <c r="F4160" t="str">
        <f>_xlfn.XLOOKUP(Table1[[#This Row],[Product_ID]],[1]!Table1[Product_ID],[1]!Table1[Category])</f>
        <v>Beauty</v>
      </c>
      <c r="G4160">
        <f>_xlfn.XLOOKUP(Table1[[#This Row],[Product_ID]],[1]!Table1[Product_ID],[1]!Table1[Unit_Price])</f>
        <v>626</v>
      </c>
      <c r="H4160">
        <f>_xlfn.XLOOKUP(Table1[[#This Row],[Product_ID]],[1]!Table1[Product_ID],[1]!Table1[Cost])</f>
        <v>438.2</v>
      </c>
      <c r="I4160">
        <v>4</v>
      </c>
      <c r="J4160">
        <v>10</v>
      </c>
      <c r="K4160">
        <f>Table1[[#This Row],[Quantity]]*Table1[[#This Row],[Unit_Price]]</f>
        <v>2504</v>
      </c>
      <c r="L4160">
        <f>Table1[[#This Row],[Quantity]]*Table1[[#This Row],[Cost]]</f>
        <v>1752.8</v>
      </c>
      <c r="M4160">
        <f>Table1[[#This Row],[Sales]]-Table1[[#This Row],[Total_Cost]]</f>
        <v>751.2</v>
      </c>
      <c r="N4160" s="1">
        <f>Table1[[#This Row],[Profit]]/Table1[[#This Row],[Sales]]</f>
        <v>0.30000000000000004</v>
      </c>
      <c r="O4160" t="str">
        <f>TEXT(Table1[[#This Row],[Order_Date]],"mmmm")</f>
        <v>August</v>
      </c>
      <c r="P4160">
        <f>YEAR(Table1[[#This Row],[Order_Date]])</f>
        <v>2024</v>
      </c>
      <c r="Q4160" t="str">
        <f>"Q"&amp;ROUNDUP(MONTH(Table1[[#This Row],[Order_Date]])/3,0)</f>
        <v>Q3</v>
      </c>
    </row>
    <row r="4161" spans="1:17" x14ac:dyDescent="0.25">
      <c r="A4161" t="s">
        <v>5981</v>
      </c>
      <c r="B4161" t="s">
        <v>392</v>
      </c>
      <c r="C4161" t="s">
        <v>5106</v>
      </c>
      <c r="D4161" t="s">
        <v>377</v>
      </c>
      <c r="E4161" t="str">
        <f>_xlfn.XLOOKUP(Table1[[#This Row],[Product_ID]],[1]!Table1[Product_ID],[1]!Table1[Product_Name])</f>
        <v>Sports Product 2</v>
      </c>
      <c r="F4161" t="str">
        <f>_xlfn.XLOOKUP(Table1[[#This Row],[Product_ID]],[1]!Table1[Product_ID],[1]!Table1[Category])</f>
        <v>Sports</v>
      </c>
      <c r="G4161">
        <f>_xlfn.XLOOKUP(Table1[[#This Row],[Product_ID]],[1]!Table1[Product_ID],[1]!Table1[Unit_Price])</f>
        <v>4241</v>
      </c>
      <c r="H4161">
        <f>_xlfn.XLOOKUP(Table1[[#This Row],[Product_ID]],[1]!Table1[Product_ID],[1]!Table1[Cost])</f>
        <v>2120.5</v>
      </c>
      <c r="I4161">
        <v>3</v>
      </c>
      <c r="J4161">
        <v>10</v>
      </c>
      <c r="K4161">
        <f>Table1[[#This Row],[Quantity]]*Table1[[#This Row],[Unit_Price]]</f>
        <v>12723</v>
      </c>
      <c r="L4161">
        <f>Table1[[#This Row],[Quantity]]*Table1[[#This Row],[Cost]]</f>
        <v>6361.5</v>
      </c>
      <c r="M4161">
        <f>Table1[[#This Row],[Sales]]-Table1[[#This Row],[Total_Cost]]</f>
        <v>6361.5</v>
      </c>
      <c r="N4161" s="1">
        <f>Table1[[#This Row],[Profit]]/Table1[[#This Row],[Sales]]</f>
        <v>0.5</v>
      </c>
      <c r="O4161" t="str">
        <f>TEXT(Table1[[#This Row],[Order_Date]],"mmmm")</f>
        <v>December</v>
      </c>
      <c r="P4161">
        <f>YEAR(Table1[[#This Row],[Order_Date]])</f>
        <v>2024</v>
      </c>
      <c r="Q4161" t="str">
        <f>"Q"&amp;ROUNDUP(MONTH(Table1[[#This Row],[Order_Date]])/3,0)</f>
        <v>Q4</v>
      </c>
    </row>
    <row r="4162" spans="1:17" x14ac:dyDescent="0.25">
      <c r="A4162" t="s">
        <v>5982</v>
      </c>
      <c r="B4162" t="s">
        <v>262</v>
      </c>
      <c r="C4162" t="s">
        <v>2327</v>
      </c>
      <c r="D4162" t="s">
        <v>450</v>
      </c>
      <c r="E4162" t="str">
        <f>_xlfn.XLOOKUP(Table1[[#This Row],[Product_ID]],[1]!Table1[Product_ID],[1]!Table1[Product_Name])</f>
        <v>Electronics Product 82</v>
      </c>
      <c r="F4162" t="str">
        <f>_xlfn.XLOOKUP(Table1[[#This Row],[Product_ID]],[1]!Table1[Product_ID],[1]!Table1[Category])</f>
        <v>Electronics</v>
      </c>
      <c r="G4162">
        <f>_xlfn.XLOOKUP(Table1[[#This Row],[Product_ID]],[1]!Table1[Product_ID],[1]!Table1[Unit_Price])</f>
        <v>354</v>
      </c>
      <c r="H4162">
        <f>_xlfn.XLOOKUP(Table1[[#This Row],[Product_ID]],[1]!Table1[Product_ID],[1]!Table1[Cost])</f>
        <v>247.8</v>
      </c>
      <c r="I4162">
        <v>4</v>
      </c>
      <c r="J4162">
        <v>0</v>
      </c>
      <c r="K4162">
        <f>Table1[[#This Row],[Quantity]]*Table1[[#This Row],[Unit_Price]]</f>
        <v>1416</v>
      </c>
      <c r="L4162">
        <f>Table1[[#This Row],[Quantity]]*Table1[[#This Row],[Cost]]</f>
        <v>991.2</v>
      </c>
      <c r="M4162">
        <f>Table1[[#This Row],[Sales]]-Table1[[#This Row],[Total_Cost]]</f>
        <v>424.79999999999995</v>
      </c>
      <c r="N4162" s="1">
        <f>Table1[[#This Row],[Profit]]/Table1[[#This Row],[Sales]]</f>
        <v>0.3</v>
      </c>
      <c r="O4162" t="str">
        <f>TEXT(Table1[[#This Row],[Order_Date]],"mmmm")</f>
        <v>April</v>
      </c>
      <c r="P4162">
        <f>YEAR(Table1[[#This Row],[Order_Date]])</f>
        <v>2025</v>
      </c>
      <c r="Q4162" t="str">
        <f>"Q"&amp;ROUNDUP(MONTH(Table1[[#This Row],[Order_Date]])/3,0)</f>
        <v>Q2</v>
      </c>
    </row>
    <row r="4163" spans="1:17" x14ac:dyDescent="0.25">
      <c r="A4163" t="s">
        <v>5983</v>
      </c>
      <c r="B4163" t="s">
        <v>3490</v>
      </c>
      <c r="C4163" t="s">
        <v>3269</v>
      </c>
      <c r="D4163" t="s">
        <v>37</v>
      </c>
      <c r="E4163" t="str">
        <f>_xlfn.XLOOKUP(Table1[[#This Row],[Product_ID]],[1]!Table1[Product_ID],[1]!Table1[Product_Name])</f>
        <v>Home &amp; Kitchen Product 46</v>
      </c>
      <c r="F4163" t="str">
        <f>_xlfn.XLOOKUP(Table1[[#This Row],[Product_ID]],[1]!Table1[Product_ID],[1]!Table1[Category])</f>
        <v>Home &amp; Kitchen</v>
      </c>
      <c r="G4163">
        <f>_xlfn.XLOOKUP(Table1[[#This Row],[Product_ID]],[1]!Table1[Product_ID],[1]!Table1[Unit_Price])</f>
        <v>10604</v>
      </c>
      <c r="H4163">
        <f>_xlfn.XLOOKUP(Table1[[#This Row],[Product_ID]],[1]!Table1[Product_ID],[1]!Table1[Cost])</f>
        <v>5302</v>
      </c>
      <c r="I4163">
        <v>4</v>
      </c>
      <c r="J4163">
        <v>15</v>
      </c>
      <c r="K4163">
        <f>Table1[[#This Row],[Quantity]]*Table1[[#This Row],[Unit_Price]]</f>
        <v>42416</v>
      </c>
      <c r="L4163">
        <f>Table1[[#This Row],[Quantity]]*Table1[[#This Row],[Cost]]</f>
        <v>21208</v>
      </c>
      <c r="M4163">
        <f>Table1[[#This Row],[Sales]]-Table1[[#This Row],[Total_Cost]]</f>
        <v>21208</v>
      </c>
      <c r="N4163" s="1">
        <f>Table1[[#This Row],[Profit]]/Table1[[#This Row],[Sales]]</f>
        <v>0.5</v>
      </c>
      <c r="O4163" t="str">
        <f>TEXT(Table1[[#This Row],[Order_Date]],"mmmm")</f>
        <v>January</v>
      </c>
      <c r="P4163">
        <f>YEAR(Table1[[#This Row],[Order_Date]])</f>
        <v>2025</v>
      </c>
      <c r="Q4163" t="str">
        <f>"Q"&amp;ROUNDUP(MONTH(Table1[[#This Row],[Order_Date]])/3,0)</f>
        <v>Q1</v>
      </c>
    </row>
    <row r="4164" spans="1:17" x14ac:dyDescent="0.25">
      <c r="A4164" t="s">
        <v>5984</v>
      </c>
      <c r="B4164" t="s">
        <v>1876</v>
      </c>
      <c r="C4164" t="s">
        <v>1316</v>
      </c>
      <c r="D4164" t="s">
        <v>89</v>
      </c>
      <c r="E4164" t="str">
        <f>_xlfn.XLOOKUP(Table1[[#This Row],[Product_ID]],[1]!Table1[Product_ID],[1]!Table1[Product_Name])</f>
        <v>Beauty Product 76</v>
      </c>
      <c r="F4164" t="str">
        <f>_xlfn.XLOOKUP(Table1[[#This Row],[Product_ID]],[1]!Table1[Product_ID],[1]!Table1[Category])</f>
        <v>Beauty</v>
      </c>
      <c r="G4164">
        <f>_xlfn.XLOOKUP(Table1[[#This Row],[Product_ID]],[1]!Table1[Product_ID],[1]!Table1[Unit_Price])</f>
        <v>3690</v>
      </c>
      <c r="H4164">
        <f>_xlfn.XLOOKUP(Table1[[#This Row],[Product_ID]],[1]!Table1[Product_ID],[1]!Table1[Cost])</f>
        <v>2583</v>
      </c>
      <c r="I4164">
        <v>4</v>
      </c>
      <c r="J4164">
        <v>10</v>
      </c>
      <c r="K4164">
        <f>Table1[[#This Row],[Quantity]]*Table1[[#This Row],[Unit_Price]]</f>
        <v>14760</v>
      </c>
      <c r="L4164">
        <f>Table1[[#This Row],[Quantity]]*Table1[[#This Row],[Cost]]</f>
        <v>10332</v>
      </c>
      <c r="M4164">
        <f>Table1[[#This Row],[Sales]]-Table1[[#This Row],[Total_Cost]]</f>
        <v>4428</v>
      </c>
      <c r="N4164" s="1">
        <f>Table1[[#This Row],[Profit]]/Table1[[#This Row],[Sales]]</f>
        <v>0.3</v>
      </c>
      <c r="O4164" t="str">
        <f>TEXT(Table1[[#This Row],[Order_Date]],"mmmm")</f>
        <v>June</v>
      </c>
      <c r="P4164">
        <f>YEAR(Table1[[#This Row],[Order_Date]])</f>
        <v>2025</v>
      </c>
      <c r="Q4164" t="str">
        <f>"Q"&amp;ROUNDUP(MONTH(Table1[[#This Row],[Order_Date]])/3,0)</f>
        <v>Q2</v>
      </c>
    </row>
    <row r="4165" spans="1:17" x14ac:dyDescent="0.25">
      <c r="A4165" t="s">
        <v>5985</v>
      </c>
      <c r="B4165" t="s">
        <v>540</v>
      </c>
      <c r="C4165" t="s">
        <v>934</v>
      </c>
      <c r="D4165" t="s">
        <v>598</v>
      </c>
      <c r="E4165" t="str">
        <f>_xlfn.XLOOKUP(Table1[[#This Row],[Product_ID]],[1]!Table1[Product_ID],[1]!Table1[Product_Name])</f>
        <v>Clothing Product 84</v>
      </c>
      <c r="F4165" t="str">
        <f>_xlfn.XLOOKUP(Table1[[#This Row],[Product_ID]],[1]!Table1[Product_ID],[1]!Table1[Category])</f>
        <v>Clothing</v>
      </c>
      <c r="G4165">
        <f>_xlfn.XLOOKUP(Table1[[#This Row],[Product_ID]],[1]!Table1[Product_ID],[1]!Table1[Unit_Price])</f>
        <v>3921</v>
      </c>
      <c r="H4165">
        <f>_xlfn.XLOOKUP(Table1[[#This Row],[Product_ID]],[1]!Table1[Product_ID],[1]!Table1[Cost])</f>
        <v>2352.6</v>
      </c>
      <c r="I4165">
        <v>5</v>
      </c>
      <c r="J4165">
        <v>5</v>
      </c>
      <c r="K4165">
        <f>Table1[[#This Row],[Quantity]]*Table1[[#This Row],[Unit_Price]]</f>
        <v>19605</v>
      </c>
      <c r="L4165">
        <f>Table1[[#This Row],[Quantity]]*Table1[[#This Row],[Cost]]</f>
        <v>11763</v>
      </c>
      <c r="M4165">
        <f>Table1[[#This Row],[Sales]]-Table1[[#This Row],[Total_Cost]]</f>
        <v>7842</v>
      </c>
      <c r="N4165" s="1">
        <f>Table1[[#This Row],[Profit]]/Table1[[#This Row],[Sales]]</f>
        <v>0.4</v>
      </c>
      <c r="O4165" t="str">
        <f>TEXT(Table1[[#This Row],[Order_Date]],"mmmm")</f>
        <v>May</v>
      </c>
      <c r="P4165">
        <f>YEAR(Table1[[#This Row],[Order_Date]])</f>
        <v>2025</v>
      </c>
      <c r="Q4165" t="str">
        <f>"Q"&amp;ROUNDUP(MONTH(Table1[[#This Row],[Order_Date]])/3,0)</f>
        <v>Q2</v>
      </c>
    </row>
    <row r="4166" spans="1:17" x14ac:dyDescent="0.25">
      <c r="A4166" t="s">
        <v>5986</v>
      </c>
      <c r="B4166" t="s">
        <v>1695</v>
      </c>
      <c r="C4166" t="s">
        <v>5449</v>
      </c>
      <c r="D4166" t="s">
        <v>45</v>
      </c>
      <c r="E4166" t="str">
        <f>_xlfn.XLOOKUP(Table1[[#This Row],[Product_ID]],[1]!Table1[Product_ID],[1]!Table1[Product_Name])</f>
        <v>Clothing Product 32</v>
      </c>
      <c r="F4166" t="str">
        <f>_xlfn.XLOOKUP(Table1[[#This Row],[Product_ID]],[1]!Table1[Product_ID],[1]!Table1[Category])</f>
        <v>Clothing</v>
      </c>
      <c r="G4166">
        <f>_xlfn.XLOOKUP(Table1[[#This Row],[Product_ID]],[1]!Table1[Product_ID],[1]!Table1[Unit_Price])</f>
        <v>3034</v>
      </c>
      <c r="H4166">
        <f>_xlfn.XLOOKUP(Table1[[#This Row],[Product_ID]],[1]!Table1[Product_ID],[1]!Table1[Cost])</f>
        <v>1820.4</v>
      </c>
      <c r="I4166">
        <v>3</v>
      </c>
      <c r="J4166">
        <v>10</v>
      </c>
      <c r="K4166">
        <f>Table1[[#This Row],[Quantity]]*Table1[[#This Row],[Unit_Price]]</f>
        <v>9102</v>
      </c>
      <c r="L4166">
        <f>Table1[[#This Row],[Quantity]]*Table1[[#This Row],[Cost]]</f>
        <v>5461.2000000000007</v>
      </c>
      <c r="M4166">
        <f>Table1[[#This Row],[Sales]]-Table1[[#This Row],[Total_Cost]]</f>
        <v>3640.7999999999993</v>
      </c>
      <c r="N4166" s="1">
        <f>Table1[[#This Row],[Profit]]/Table1[[#This Row],[Sales]]</f>
        <v>0.39999999999999991</v>
      </c>
      <c r="O4166" t="str">
        <f>TEXT(Table1[[#This Row],[Order_Date]],"mmmm")</f>
        <v>April</v>
      </c>
      <c r="P4166">
        <f>YEAR(Table1[[#This Row],[Order_Date]])</f>
        <v>2024</v>
      </c>
      <c r="Q4166" t="str">
        <f>"Q"&amp;ROUNDUP(MONTH(Table1[[#This Row],[Order_Date]])/3,0)</f>
        <v>Q2</v>
      </c>
    </row>
    <row r="4167" spans="1:17" x14ac:dyDescent="0.25">
      <c r="A4167" t="s">
        <v>5987</v>
      </c>
      <c r="B4167" t="s">
        <v>941</v>
      </c>
      <c r="C4167" t="s">
        <v>4191</v>
      </c>
      <c r="D4167" t="s">
        <v>281</v>
      </c>
      <c r="E4167" t="str">
        <f>_xlfn.XLOOKUP(Table1[[#This Row],[Product_ID]],[1]!Table1[Product_ID],[1]!Table1[Product_Name])</f>
        <v>Sports Product 9</v>
      </c>
      <c r="F4167" t="str">
        <f>_xlfn.XLOOKUP(Table1[[#This Row],[Product_ID]],[1]!Table1[Product_ID],[1]!Table1[Category])</f>
        <v>Sports</v>
      </c>
      <c r="G4167">
        <f>_xlfn.XLOOKUP(Table1[[#This Row],[Product_ID]],[1]!Table1[Product_ID],[1]!Table1[Unit_Price])</f>
        <v>10891</v>
      </c>
      <c r="H4167">
        <f>_xlfn.XLOOKUP(Table1[[#This Row],[Product_ID]],[1]!Table1[Product_ID],[1]!Table1[Cost])</f>
        <v>5445.5</v>
      </c>
      <c r="I4167">
        <v>5</v>
      </c>
      <c r="J4167">
        <v>15</v>
      </c>
      <c r="K4167">
        <f>Table1[[#This Row],[Quantity]]*Table1[[#This Row],[Unit_Price]]</f>
        <v>54455</v>
      </c>
      <c r="L4167">
        <f>Table1[[#This Row],[Quantity]]*Table1[[#This Row],[Cost]]</f>
        <v>27227.5</v>
      </c>
      <c r="M4167">
        <f>Table1[[#This Row],[Sales]]-Table1[[#This Row],[Total_Cost]]</f>
        <v>27227.5</v>
      </c>
      <c r="N4167" s="1">
        <f>Table1[[#This Row],[Profit]]/Table1[[#This Row],[Sales]]</f>
        <v>0.5</v>
      </c>
      <c r="O4167" t="str">
        <f>TEXT(Table1[[#This Row],[Order_Date]],"mmmm")</f>
        <v>July</v>
      </c>
      <c r="P4167">
        <f>YEAR(Table1[[#This Row],[Order_Date]])</f>
        <v>2024</v>
      </c>
      <c r="Q4167" t="str">
        <f>"Q"&amp;ROUNDUP(MONTH(Table1[[#This Row],[Order_Date]])/3,0)</f>
        <v>Q3</v>
      </c>
    </row>
    <row r="4168" spans="1:17" x14ac:dyDescent="0.25">
      <c r="A4168" t="s">
        <v>5988</v>
      </c>
      <c r="B4168" t="s">
        <v>1111</v>
      </c>
      <c r="C4168" t="s">
        <v>837</v>
      </c>
      <c r="D4168" t="s">
        <v>381</v>
      </c>
      <c r="E4168" t="str">
        <f>_xlfn.XLOOKUP(Table1[[#This Row],[Product_ID]],[1]!Table1[Product_ID],[1]!Table1[Product_Name])</f>
        <v>Electronics Product 59</v>
      </c>
      <c r="F4168" t="str">
        <f>_xlfn.XLOOKUP(Table1[[#This Row],[Product_ID]],[1]!Table1[Product_ID],[1]!Table1[Category])</f>
        <v>Electronics</v>
      </c>
      <c r="G4168">
        <f>_xlfn.XLOOKUP(Table1[[#This Row],[Product_ID]],[1]!Table1[Product_ID],[1]!Table1[Unit_Price])</f>
        <v>39929</v>
      </c>
      <c r="H4168">
        <f>_xlfn.XLOOKUP(Table1[[#This Row],[Product_ID]],[1]!Table1[Product_ID],[1]!Table1[Cost])</f>
        <v>23957.4</v>
      </c>
      <c r="I4168">
        <v>2</v>
      </c>
      <c r="J4168">
        <v>5</v>
      </c>
      <c r="K4168">
        <f>Table1[[#This Row],[Quantity]]*Table1[[#This Row],[Unit_Price]]</f>
        <v>79858</v>
      </c>
      <c r="L4168">
        <f>Table1[[#This Row],[Quantity]]*Table1[[#This Row],[Cost]]</f>
        <v>47914.8</v>
      </c>
      <c r="M4168">
        <f>Table1[[#This Row],[Sales]]-Table1[[#This Row],[Total_Cost]]</f>
        <v>31943.199999999997</v>
      </c>
      <c r="N4168" s="1">
        <f>Table1[[#This Row],[Profit]]/Table1[[#This Row],[Sales]]</f>
        <v>0.39999999999999997</v>
      </c>
      <c r="O4168" t="str">
        <f>TEXT(Table1[[#This Row],[Order_Date]],"mmmm")</f>
        <v>July</v>
      </c>
      <c r="P4168">
        <f>YEAR(Table1[[#This Row],[Order_Date]])</f>
        <v>2025</v>
      </c>
      <c r="Q4168" t="str">
        <f>"Q"&amp;ROUNDUP(MONTH(Table1[[#This Row],[Order_Date]])/3,0)</f>
        <v>Q3</v>
      </c>
    </row>
    <row r="4169" spans="1:17" x14ac:dyDescent="0.25">
      <c r="A4169" t="s">
        <v>5989</v>
      </c>
      <c r="B4169" t="s">
        <v>201</v>
      </c>
      <c r="C4169" t="s">
        <v>1318</v>
      </c>
      <c r="D4169" t="s">
        <v>270</v>
      </c>
      <c r="E4169" t="str">
        <f>_xlfn.XLOOKUP(Table1[[#This Row],[Product_ID]],[1]!Table1[Product_ID],[1]!Table1[Product_Name])</f>
        <v>Clothing Product 47</v>
      </c>
      <c r="F4169" t="str">
        <f>_xlfn.XLOOKUP(Table1[[#This Row],[Product_ID]],[1]!Table1[Product_ID],[1]!Table1[Category])</f>
        <v>Clothing</v>
      </c>
      <c r="G4169">
        <f>_xlfn.XLOOKUP(Table1[[#This Row],[Product_ID]],[1]!Table1[Product_ID],[1]!Table1[Unit_Price])</f>
        <v>3146</v>
      </c>
      <c r="H4169">
        <f>_xlfn.XLOOKUP(Table1[[#This Row],[Product_ID]],[1]!Table1[Product_ID],[1]!Table1[Cost])</f>
        <v>1573</v>
      </c>
      <c r="I4169">
        <v>1</v>
      </c>
      <c r="J4169">
        <v>20</v>
      </c>
      <c r="K4169">
        <f>Table1[[#This Row],[Quantity]]*Table1[[#This Row],[Unit_Price]]</f>
        <v>3146</v>
      </c>
      <c r="L4169">
        <f>Table1[[#This Row],[Quantity]]*Table1[[#This Row],[Cost]]</f>
        <v>1573</v>
      </c>
      <c r="M4169">
        <f>Table1[[#This Row],[Sales]]-Table1[[#This Row],[Total_Cost]]</f>
        <v>1573</v>
      </c>
      <c r="N4169" s="1">
        <f>Table1[[#This Row],[Profit]]/Table1[[#This Row],[Sales]]</f>
        <v>0.5</v>
      </c>
      <c r="O4169" t="str">
        <f>TEXT(Table1[[#This Row],[Order_Date]],"mmmm")</f>
        <v>April</v>
      </c>
      <c r="P4169">
        <f>YEAR(Table1[[#This Row],[Order_Date]])</f>
        <v>2024</v>
      </c>
      <c r="Q4169" t="str">
        <f>"Q"&amp;ROUNDUP(MONTH(Table1[[#This Row],[Order_Date]])/3,0)</f>
        <v>Q2</v>
      </c>
    </row>
    <row r="4170" spans="1:17" x14ac:dyDescent="0.25">
      <c r="A4170" t="s">
        <v>5990</v>
      </c>
      <c r="B4170" t="s">
        <v>2710</v>
      </c>
      <c r="C4170" t="s">
        <v>2439</v>
      </c>
      <c r="D4170" t="s">
        <v>230</v>
      </c>
      <c r="E4170" t="str">
        <f>_xlfn.XLOOKUP(Table1[[#This Row],[Product_ID]],[1]!Table1[Product_ID],[1]!Table1[Product_Name])</f>
        <v>Beauty Product 16</v>
      </c>
      <c r="F4170" t="str">
        <f>_xlfn.XLOOKUP(Table1[[#This Row],[Product_ID]],[1]!Table1[Product_ID],[1]!Table1[Category])</f>
        <v>Beauty</v>
      </c>
      <c r="G4170">
        <f>_xlfn.XLOOKUP(Table1[[#This Row],[Product_ID]],[1]!Table1[Product_ID],[1]!Table1[Unit_Price])</f>
        <v>1591</v>
      </c>
      <c r="H4170">
        <f>_xlfn.XLOOKUP(Table1[[#This Row],[Product_ID]],[1]!Table1[Product_ID],[1]!Table1[Cost])</f>
        <v>1113.7</v>
      </c>
      <c r="I4170">
        <v>3</v>
      </c>
      <c r="J4170">
        <v>15</v>
      </c>
      <c r="K4170">
        <f>Table1[[#This Row],[Quantity]]*Table1[[#This Row],[Unit_Price]]</f>
        <v>4773</v>
      </c>
      <c r="L4170">
        <f>Table1[[#This Row],[Quantity]]*Table1[[#This Row],[Cost]]</f>
        <v>3341.1000000000004</v>
      </c>
      <c r="M4170">
        <f>Table1[[#This Row],[Sales]]-Table1[[#This Row],[Total_Cost]]</f>
        <v>1431.8999999999996</v>
      </c>
      <c r="N4170" s="1">
        <f>Table1[[#This Row],[Profit]]/Table1[[#This Row],[Sales]]</f>
        <v>0.29999999999999993</v>
      </c>
      <c r="O4170" t="str">
        <f>TEXT(Table1[[#This Row],[Order_Date]],"mmmm")</f>
        <v>May</v>
      </c>
      <c r="P4170">
        <f>YEAR(Table1[[#This Row],[Order_Date]])</f>
        <v>2025</v>
      </c>
      <c r="Q4170" t="str">
        <f>"Q"&amp;ROUNDUP(MONTH(Table1[[#This Row],[Order_Date]])/3,0)</f>
        <v>Q2</v>
      </c>
    </row>
    <row r="4171" spans="1:17" x14ac:dyDescent="0.25">
      <c r="A4171" t="s">
        <v>5991</v>
      </c>
      <c r="B4171" t="s">
        <v>1469</v>
      </c>
      <c r="C4171" t="s">
        <v>326</v>
      </c>
      <c r="D4171" t="s">
        <v>41</v>
      </c>
      <c r="E4171" t="str">
        <f>_xlfn.XLOOKUP(Table1[[#This Row],[Product_ID]],[1]!Table1[Product_ID],[1]!Table1[Product_Name])</f>
        <v>Clothing Product 86</v>
      </c>
      <c r="F4171" t="str">
        <f>_xlfn.XLOOKUP(Table1[[#This Row],[Product_ID]],[1]!Table1[Product_ID],[1]!Table1[Category])</f>
        <v>Clothing</v>
      </c>
      <c r="G4171">
        <f>_xlfn.XLOOKUP(Table1[[#This Row],[Product_ID]],[1]!Table1[Product_ID],[1]!Table1[Unit_Price])</f>
        <v>3333</v>
      </c>
      <c r="H4171">
        <f>_xlfn.XLOOKUP(Table1[[#This Row],[Product_ID]],[1]!Table1[Product_ID],[1]!Table1[Cost])</f>
        <v>2333.1</v>
      </c>
      <c r="I4171">
        <v>3</v>
      </c>
      <c r="J4171">
        <v>20</v>
      </c>
      <c r="K4171">
        <f>Table1[[#This Row],[Quantity]]*Table1[[#This Row],[Unit_Price]]</f>
        <v>9999</v>
      </c>
      <c r="L4171">
        <f>Table1[[#This Row],[Quantity]]*Table1[[#This Row],[Cost]]</f>
        <v>6999.2999999999993</v>
      </c>
      <c r="M4171">
        <f>Table1[[#This Row],[Sales]]-Table1[[#This Row],[Total_Cost]]</f>
        <v>2999.7000000000007</v>
      </c>
      <c r="N4171" s="1">
        <f>Table1[[#This Row],[Profit]]/Table1[[#This Row],[Sales]]</f>
        <v>0.3000000000000001</v>
      </c>
      <c r="O4171" t="str">
        <f>TEXT(Table1[[#This Row],[Order_Date]],"mmmm")</f>
        <v>December</v>
      </c>
      <c r="P4171">
        <f>YEAR(Table1[[#This Row],[Order_Date]])</f>
        <v>2025</v>
      </c>
      <c r="Q4171" t="str">
        <f>"Q"&amp;ROUNDUP(MONTH(Table1[[#This Row],[Order_Date]])/3,0)</f>
        <v>Q4</v>
      </c>
    </row>
    <row r="4172" spans="1:17" x14ac:dyDescent="0.25">
      <c r="A4172" t="s">
        <v>5992</v>
      </c>
      <c r="B4172" t="s">
        <v>15</v>
      </c>
      <c r="C4172" t="s">
        <v>3509</v>
      </c>
      <c r="D4172" t="s">
        <v>999</v>
      </c>
      <c r="E4172" t="str">
        <f>_xlfn.XLOOKUP(Table1[[#This Row],[Product_ID]],[1]!Table1[Product_ID],[1]!Table1[Product_Name])</f>
        <v>Beauty Product 51</v>
      </c>
      <c r="F4172" t="str">
        <f>_xlfn.XLOOKUP(Table1[[#This Row],[Product_ID]],[1]!Table1[Product_ID],[1]!Table1[Category])</f>
        <v>Beauty</v>
      </c>
      <c r="G4172">
        <f>_xlfn.XLOOKUP(Table1[[#This Row],[Product_ID]],[1]!Table1[Product_ID],[1]!Table1[Unit_Price])</f>
        <v>1507</v>
      </c>
      <c r="H4172">
        <f>_xlfn.XLOOKUP(Table1[[#This Row],[Product_ID]],[1]!Table1[Product_ID],[1]!Table1[Cost])</f>
        <v>753.5</v>
      </c>
      <c r="I4172">
        <v>1</v>
      </c>
      <c r="J4172">
        <v>0</v>
      </c>
      <c r="K4172">
        <f>Table1[[#This Row],[Quantity]]*Table1[[#This Row],[Unit_Price]]</f>
        <v>1507</v>
      </c>
      <c r="L4172">
        <f>Table1[[#This Row],[Quantity]]*Table1[[#This Row],[Cost]]</f>
        <v>753.5</v>
      </c>
      <c r="M4172">
        <f>Table1[[#This Row],[Sales]]-Table1[[#This Row],[Total_Cost]]</f>
        <v>753.5</v>
      </c>
      <c r="N4172" s="1">
        <f>Table1[[#This Row],[Profit]]/Table1[[#This Row],[Sales]]</f>
        <v>0.5</v>
      </c>
      <c r="O4172" t="str">
        <f>TEXT(Table1[[#This Row],[Order_Date]],"mmmm")</f>
        <v>May</v>
      </c>
      <c r="P4172">
        <f>YEAR(Table1[[#This Row],[Order_Date]])</f>
        <v>2024</v>
      </c>
      <c r="Q4172" t="str">
        <f>"Q"&amp;ROUNDUP(MONTH(Table1[[#This Row],[Order_Date]])/3,0)</f>
        <v>Q2</v>
      </c>
    </row>
    <row r="4173" spans="1:17" x14ac:dyDescent="0.25">
      <c r="A4173" t="s">
        <v>5993</v>
      </c>
      <c r="B4173" t="s">
        <v>900</v>
      </c>
      <c r="C4173" t="s">
        <v>2822</v>
      </c>
      <c r="D4173" t="s">
        <v>409</v>
      </c>
      <c r="E4173" t="str">
        <f>_xlfn.XLOOKUP(Table1[[#This Row],[Product_ID]],[1]!Table1[Product_ID],[1]!Table1[Product_Name])</f>
        <v>Home &amp; Kitchen Product 68</v>
      </c>
      <c r="F4173" t="str">
        <f>_xlfn.XLOOKUP(Table1[[#This Row],[Product_ID]],[1]!Table1[Product_ID],[1]!Table1[Category])</f>
        <v>Home &amp; Kitchen</v>
      </c>
      <c r="G4173">
        <f>_xlfn.XLOOKUP(Table1[[#This Row],[Product_ID]],[1]!Table1[Product_ID],[1]!Table1[Unit_Price])</f>
        <v>7252</v>
      </c>
      <c r="H4173">
        <f>_xlfn.XLOOKUP(Table1[[#This Row],[Product_ID]],[1]!Table1[Product_ID],[1]!Table1[Cost])</f>
        <v>3626</v>
      </c>
      <c r="I4173">
        <v>2</v>
      </c>
      <c r="J4173">
        <v>5</v>
      </c>
      <c r="K4173">
        <f>Table1[[#This Row],[Quantity]]*Table1[[#This Row],[Unit_Price]]</f>
        <v>14504</v>
      </c>
      <c r="L4173">
        <f>Table1[[#This Row],[Quantity]]*Table1[[#This Row],[Cost]]</f>
        <v>7252</v>
      </c>
      <c r="M4173">
        <f>Table1[[#This Row],[Sales]]-Table1[[#This Row],[Total_Cost]]</f>
        <v>7252</v>
      </c>
      <c r="N4173" s="1">
        <f>Table1[[#This Row],[Profit]]/Table1[[#This Row],[Sales]]</f>
        <v>0.5</v>
      </c>
      <c r="O4173" t="str">
        <f>TEXT(Table1[[#This Row],[Order_Date]],"mmmm")</f>
        <v>January</v>
      </c>
      <c r="P4173">
        <f>YEAR(Table1[[#This Row],[Order_Date]])</f>
        <v>2025</v>
      </c>
      <c r="Q4173" t="str">
        <f>"Q"&amp;ROUNDUP(MONTH(Table1[[#This Row],[Order_Date]])/3,0)</f>
        <v>Q1</v>
      </c>
    </row>
    <row r="4174" spans="1:17" x14ac:dyDescent="0.25">
      <c r="A4174" t="s">
        <v>5994</v>
      </c>
      <c r="B4174" t="s">
        <v>2871</v>
      </c>
      <c r="C4174" t="s">
        <v>1086</v>
      </c>
      <c r="D4174" t="s">
        <v>67</v>
      </c>
      <c r="E4174" t="str">
        <f>_xlfn.XLOOKUP(Table1[[#This Row],[Product_ID]],[1]!Table1[Product_ID],[1]!Table1[Product_Name])</f>
        <v>Home &amp; Kitchen Product 12</v>
      </c>
      <c r="F4174" t="str">
        <f>_xlfn.XLOOKUP(Table1[[#This Row],[Product_ID]],[1]!Table1[Product_ID],[1]!Table1[Category])</f>
        <v>Home &amp; Kitchen</v>
      </c>
      <c r="G4174">
        <f>_xlfn.XLOOKUP(Table1[[#This Row],[Product_ID]],[1]!Table1[Product_ID],[1]!Table1[Unit_Price])</f>
        <v>1513</v>
      </c>
      <c r="H4174">
        <f>_xlfn.XLOOKUP(Table1[[#This Row],[Product_ID]],[1]!Table1[Product_ID],[1]!Table1[Cost])</f>
        <v>907.8</v>
      </c>
      <c r="I4174">
        <v>5</v>
      </c>
      <c r="J4174">
        <v>10</v>
      </c>
      <c r="K4174">
        <f>Table1[[#This Row],[Quantity]]*Table1[[#This Row],[Unit_Price]]</f>
        <v>7565</v>
      </c>
      <c r="L4174">
        <f>Table1[[#This Row],[Quantity]]*Table1[[#This Row],[Cost]]</f>
        <v>4539</v>
      </c>
      <c r="M4174">
        <f>Table1[[#This Row],[Sales]]-Table1[[#This Row],[Total_Cost]]</f>
        <v>3026</v>
      </c>
      <c r="N4174" s="1">
        <f>Table1[[#This Row],[Profit]]/Table1[[#This Row],[Sales]]</f>
        <v>0.4</v>
      </c>
      <c r="O4174" t="str">
        <f>TEXT(Table1[[#This Row],[Order_Date]],"mmmm")</f>
        <v>November</v>
      </c>
      <c r="P4174">
        <f>YEAR(Table1[[#This Row],[Order_Date]])</f>
        <v>2024</v>
      </c>
      <c r="Q4174" t="str">
        <f>"Q"&amp;ROUNDUP(MONTH(Table1[[#This Row],[Order_Date]])/3,0)</f>
        <v>Q4</v>
      </c>
    </row>
    <row r="4175" spans="1:17" x14ac:dyDescent="0.25">
      <c r="A4175" t="s">
        <v>5995</v>
      </c>
      <c r="B4175" t="s">
        <v>3001</v>
      </c>
      <c r="C4175" t="s">
        <v>1458</v>
      </c>
      <c r="D4175" t="s">
        <v>563</v>
      </c>
      <c r="E4175" t="str">
        <f>_xlfn.XLOOKUP(Table1[[#This Row],[Product_ID]],[1]!Table1[Product_ID],[1]!Table1[Product_Name])</f>
        <v>Beauty Product 60</v>
      </c>
      <c r="F4175" t="str">
        <f>_xlfn.XLOOKUP(Table1[[#This Row],[Product_ID]],[1]!Table1[Product_ID],[1]!Table1[Category])</f>
        <v>Beauty</v>
      </c>
      <c r="G4175">
        <f>_xlfn.XLOOKUP(Table1[[#This Row],[Product_ID]],[1]!Table1[Product_ID],[1]!Table1[Unit_Price])</f>
        <v>758</v>
      </c>
      <c r="H4175">
        <f>_xlfn.XLOOKUP(Table1[[#This Row],[Product_ID]],[1]!Table1[Product_ID],[1]!Table1[Cost])</f>
        <v>530.6</v>
      </c>
      <c r="I4175">
        <v>4</v>
      </c>
      <c r="J4175">
        <v>20</v>
      </c>
      <c r="K4175">
        <f>Table1[[#This Row],[Quantity]]*Table1[[#This Row],[Unit_Price]]</f>
        <v>3032</v>
      </c>
      <c r="L4175">
        <f>Table1[[#This Row],[Quantity]]*Table1[[#This Row],[Cost]]</f>
        <v>2122.4</v>
      </c>
      <c r="M4175">
        <f>Table1[[#This Row],[Sales]]-Table1[[#This Row],[Total_Cost]]</f>
        <v>909.59999999999991</v>
      </c>
      <c r="N4175" s="1">
        <f>Table1[[#This Row],[Profit]]/Table1[[#This Row],[Sales]]</f>
        <v>0.3</v>
      </c>
      <c r="O4175" t="str">
        <f>TEXT(Table1[[#This Row],[Order_Date]],"mmmm")</f>
        <v>October</v>
      </c>
      <c r="P4175">
        <f>YEAR(Table1[[#This Row],[Order_Date]])</f>
        <v>2024</v>
      </c>
      <c r="Q4175" t="str">
        <f>"Q"&amp;ROUNDUP(MONTH(Table1[[#This Row],[Order_Date]])/3,0)</f>
        <v>Q4</v>
      </c>
    </row>
    <row r="4176" spans="1:17" x14ac:dyDescent="0.25">
      <c r="A4176" t="s">
        <v>5996</v>
      </c>
      <c r="B4176" t="s">
        <v>3431</v>
      </c>
      <c r="C4176" t="s">
        <v>280</v>
      </c>
      <c r="D4176" t="s">
        <v>373</v>
      </c>
      <c r="E4176" t="str">
        <f>_xlfn.XLOOKUP(Table1[[#This Row],[Product_ID]],[1]!Table1[Product_ID],[1]!Table1[Product_Name])</f>
        <v>Sports Product 26</v>
      </c>
      <c r="F4176" t="str">
        <f>_xlfn.XLOOKUP(Table1[[#This Row],[Product_ID]],[1]!Table1[Product_ID],[1]!Table1[Category])</f>
        <v>Sports</v>
      </c>
      <c r="G4176">
        <f>_xlfn.XLOOKUP(Table1[[#This Row],[Product_ID]],[1]!Table1[Product_ID],[1]!Table1[Unit_Price])</f>
        <v>4882</v>
      </c>
      <c r="H4176">
        <f>_xlfn.XLOOKUP(Table1[[#This Row],[Product_ID]],[1]!Table1[Product_ID],[1]!Table1[Cost])</f>
        <v>2929.2</v>
      </c>
      <c r="I4176">
        <v>2</v>
      </c>
      <c r="J4176">
        <v>5</v>
      </c>
      <c r="K4176">
        <f>Table1[[#This Row],[Quantity]]*Table1[[#This Row],[Unit_Price]]</f>
        <v>9764</v>
      </c>
      <c r="L4176">
        <f>Table1[[#This Row],[Quantity]]*Table1[[#This Row],[Cost]]</f>
        <v>5858.4</v>
      </c>
      <c r="M4176">
        <f>Table1[[#This Row],[Sales]]-Table1[[#This Row],[Total_Cost]]</f>
        <v>3905.6000000000004</v>
      </c>
      <c r="N4176" s="1">
        <f>Table1[[#This Row],[Profit]]/Table1[[#This Row],[Sales]]</f>
        <v>0.4</v>
      </c>
      <c r="O4176" t="str">
        <f>TEXT(Table1[[#This Row],[Order_Date]],"mmmm")</f>
        <v>December</v>
      </c>
      <c r="P4176">
        <f>YEAR(Table1[[#This Row],[Order_Date]])</f>
        <v>2024</v>
      </c>
      <c r="Q4176" t="str">
        <f>"Q"&amp;ROUNDUP(MONTH(Table1[[#This Row],[Order_Date]])/3,0)</f>
        <v>Q4</v>
      </c>
    </row>
    <row r="4177" spans="1:17" x14ac:dyDescent="0.25">
      <c r="A4177" t="s">
        <v>5997</v>
      </c>
      <c r="B4177" t="s">
        <v>1297</v>
      </c>
      <c r="C4177" t="s">
        <v>1346</v>
      </c>
      <c r="D4177" t="s">
        <v>288</v>
      </c>
      <c r="E4177" t="str">
        <f>_xlfn.XLOOKUP(Table1[[#This Row],[Product_ID]],[1]!Table1[Product_ID],[1]!Table1[Product_Name])</f>
        <v>Clothing Product 81</v>
      </c>
      <c r="F4177" t="str">
        <f>_xlfn.XLOOKUP(Table1[[#This Row],[Product_ID]],[1]!Table1[Product_ID],[1]!Table1[Category])</f>
        <v>Clothing</v>
      </c>
      <c r="G4177">
        <f>_xlfn.XLOOKUP(Table1[[#This Row],[Product_ID]],[1]!Table1[Product_ID],[1]!Table1[Unit_Price])</f>
        <v>4046</v>
      </c>
      <c r="H4177">
        <f>_xlfn.XLOOKUP(Table1[[#This Row],[Product_ID]],[1]!Table1[Product_ID],[1]!Table1[Cost])</f>
        <v>2427.6</v>
      </c>
      <c r="I4177">
        <v>3</v>
      </c>
      <c r="J4177">
        <v>0</v>
      </c>
      <c r="K4177">
        <f>Table1[[#This Row],[Quantity]]*Table1[[#This Row],[Unit_Price]]</f>
        <v>12138</v>
      </c>
      <c r="L4177">
        <f>Table1[[#This Row],[Quantity]]*Table1[[#This Row],[Cost]]</f>
        <v>7282.7999999999993</v>
      </c>
      <c r="M4177">
        <f>Table1[[#This Row],[Sales]]-Table1[[#This Row],[Total_Cost]]</f>
        <v>4855.2000000000007</v>
      </c>
      <c r="N4177" s="1">
        <f>Table1[[#This Row],[Profit]]/Table1[[#This Row],[Sales]]</f>
        <v>0.40000000000000008</v>
      </c>
      <c r="O4177" t="str">
        <f>TEXT(Table1[[#This Row],[Order_Date]],"mmmm")</f>
        <v>April</v>
      </c>
      <c r="P4177">
        <f>YEAR(Table1[[#This Row],[Order_Date]])</f>
        <v>2024</v>
      </c>
      <c r="Q4177" t="str">
        <f>"Q"&amp;ROUNDUP(MONTH(Table1[[#This Row],[Order_Date]])/3,0)</f>
        <v>Q2</v>
      </c>
    </row>
    <row r="4178" spans="1:17" x14ac:dyDescent="0.25">
      <c r="A4178" t="s">
        <v>5998</v>
      </c>
      <c r="B4178" t="s">
        <v>2657</v>
      </c>
      <c r="C4178" t="s">
        <v>400</v>
      </c>
      <c r="D4178" t="s">
        <v>908</v>
      </c>
      <c r="E4178" t="str">
        <f>_xlfn.XLOOKUP(Table1[[#This Row],[Product_ID]],[1]!Table1[Product_ID],[1]!Table1[Product_Name])</f>
        <v>Beauty Product 41</v>
      </c>
      <c r="F4178" t="str">
        <f>_xlfn.XLOOKUP(Table1[[#This Row],[Product_ID]],[1]!Table1[Product_ID],[1]!Table1[Category])</f>
        <v>Beauty</v>
      </c>
      <c r="G4178">
        <f>_xlfn.XLOOKUP(Table1[[#This Row],[Product_ID]],[1]!Table1[Product_ID],[1]!Table1[Unit_Price])</f>
        <v>2433</v>
      </c>
      <c r="H4178">
        <f>_xlfn.XLOOKUP(Table1[[#This Row],[Product_ID]],[1]!Table1[Product_ID],[1]!Table1[Cost])</f>
        <v>1216.5</v>
      </c>
      <c r="I4178">
        <v>2</v>
      </c>
      <c r="J4178">
        <v>0</v>
      </c>
      <c r="K4178">
        <f>Table1[[#This Row],[Quantity]]*Table1[[#This Row],[Unit_Price]]</f>
        <v>4866</v>
      </c>
      <c r="L4178">
        <f>Table1[[#This Row],[Quantity]]*Table1[[#This Row],[Cost]]</f>
        <v>2433</v>
      </c>
      <c r="M4178">
        <f>Table1[[#This Row],[Sales]]-Table1[[#This Row],[Total_Cost]]</f>
        <v>2433</v>
      </c>
      <c r="N4178" s="1">
        <f>Table1[[#This Row],[Profit]]/Table1[[#This Row],[Sales]]</f>
        <v>0.5</v>
      </c>
      <c r="O4178" t="str">
        <f>TEXT(Table1[[#This Row],[Order_Date]],"mmmm")</f>
        <v>February</v>
      </c>
      <c r="P4178">
        <f>YEAR(Table1[[#This Row],[Order_Date]])</f>
        <v>2024</v>
      </c>
      <c r="Q4178" t="str">
        <f>"Q"&amp;ROUNDUP(MONTH(Table1[[#This Row],[Order_Date]])/3,0)</f>
        <v>Q1</v>
      </c>
    </row>
    <row r="4179" spans="1:17" x14ac:dyDescent="0.25">
      <c r="A4179" t="s">
        <v>5999</v>
      </c>
      <c r="B4179" t="s">
        <v>1502</v>
      </c>
      <c r="C4179" t="s">
        <v>535</v>
      </c>
      <c r="D4179" t="s">
        <v>444</v>
      </c>
      <c r="E4179" t="str">
        <f>_xlfn.XLOOKUP(Table1[[#This Row],[Product_ID]],[1]!Table1[Product_ID],[1]!Table1[Product_Name])</f>
        <v>Sports Product 14</v>
      </c>
      <c r="F4179" t="str">
        <f>_xlfn.XLOOKUP(Table1[[#This Row],[Product_ID]],[1]!Table1[Product_ID],[1]!Table1[Category])</f>
        <v>Sports</v>
      </c>
      <c r="G4179">
        <f>_xlfn.XLOOKUP(Table1[[#This Row],[Product_ID]],[1]!Table1[Product_ID],[1]!Table1[Unit_Price])</f>
        <v>9565</v>
      </c>
      <c r="H4179">
        <f>_xlfn.XLOOKUP(Table1[[#This Row],[Product_ID]],[1]!Table1[Product_ID],[1]!Table1[Cost])</f>
        <v>6695.5</v>
      </c>
      <c r="I4179">
        <v>3</v>
      </c>
      <c r="J4179">
        <v>10</v>
      </c>
      <c r="K4179">
        <f>Table1[[#This Row],[Quantity]]*Table1[[#This Row],[Unit_Price]]</f>
        <v>28695</v>
      </c>
      <c r="L4179">
        <f>Table1[[#This Row],[Quantity]]*Table1[[#This Row],[Cost]]</f>
        <v>20086.5</v>
      </c>
      <c r="M4179">
        <f>Table1[[#This Row],[Sales]]-Table1[[#This Row],[Total_Cost]]</f>
        <v>8608.5</v>
      </c>
      <c r="N4179" s="1">
        <f>Table1[[#This Row],[Profit]]/Table1[[#This Row],[Sales]]</f>
        <v>0.3</v>
      </c>
      <c r="O4179" t="str">
        <f>TEXT(Table1[[#This Row],[Order_Date]],"mmmm")</f>
        <v>February</v>
      </c>
      <c r="P4179">
        <f>YEAR(Table1[[#This Row],[Order_Date]])</f>
        <v>2025</v>
      </c>
      <c r="Q4179" t="str">
        <f>"Q"&amp;ROUNDUP(MONTH(Table1[[#This Row],[Order_Date]])/3,0)</f>
        <v>Q1</v>
      </c>
    </row>
    <row r="4180" spans="1:17" x14ac:dyDescent="0.25">
      <c r="A4180" t="s">
        <v>6000</v>
      </c>
      <c r="B4180" t="s">
        <v>1772</v>
      </c>
      <c r="C4180" t="s">
        <v>682</v>
      </c>
      <c r="D4180" t="s">
        <v>628</v>
      </c>
      <c r="E4180" t="str">
        <f>_xlfn.XLOOKUP(Table1[[#This Row],[Product_ID]],[1]!Table1[Product_ID],[1]!Table1[Product_Name])</f>
        <v>Sports Product 97</v>
      </c>
      <c r="F4180" t="str">
        <f>_xlfn.XLOOKUP(Table1[[#This Row],[Product_ID]],[1]!Table1[Product_ID],[1]!Table1[Category])</f>
        <v>Sports</v>
      </c>
      <c r="G4180">
        <f>_xlfn.XLOOKUP(Table1[[#This Row],[Product_ID]],[1]!Table1[Product_ID],[1]!Table1[Unit_Price])</f>
        <v>9084</v>
      </c>
      <c r="H4180">
        <f>_xlfn.XLOOKUP(Table1[[#This Row],[Product_ID]],[1]!Table1[Product_ID],[1]!Table1[Cost])</f>
        <v>6358.8</v>
      </c>
      <c r="I4180">
        <v>2</v>
      </c>
      <c r="J4180">
        <v>10</v>
      </c>
      <c r="K4180">
        <f>Table1[[#This Row],[Quantity]]*Table1[[#This Row],[Unit_Price]]</f>
        <v>18168</v>
      </c>
      <c r="L4180">
        <f>Table1[[#This Row],[Quantity]]*Table1[[#This Row],[Cost]]</f>
        <v>12717.6</v>
      </c>
      <c r="M4180">
        <f>Table1[[#This Row],[Sales]]-Table1[[#This Row],[Total_Cost]]</f>
        <v>5450.4</v>
      </c>
      <c r="N4180" s="1">
        <f>Table1[[#This Row],[Profit]]/Table1[[#This Row],[Sales]]</f>
        <v>0.3</v>
      </c>
      <c r="O4180" t="str">
        <f>TEXT(Table1[[#This Row],[Order_Date]],"mmmm")</f>
        <v>September</v>
      </c>
      <c r="P4180">
        <f>YEAR(Table1[[#This Row],[Order_Date]])</f>
        <v>2024</v>
      </c>
      <c r="Q4180" t="str">
        <f>"Q"&amp;ROUNDUP(MONTH(Table1[[#This Row],[Order_Date]])/3,0)</f>
        <v>Q3</v>
      </c>
    </row>
    <row r="4181" spans="1:17" x14ac:dyDescent="0.25">
      <c r="A4181" t="s">
        <v>6001</v>
      </c>
      <c r="B4181" t="s">
        <v>3320</v>
      </c>
      <c r="C4181" t="s">
        <v>3650</v>
      </c>
      <c r="D4181" t="s">
        <v>49</v>
      </c>
      <c r="E4181" t="str">
        <f>_xlfn.XLOOKUP(Table1[[#This Row],[Product_ID]],[1]!Table1[Product_ID],[1]!Table1[Product_Name])</f>
        <v>Sports Product 65</v>
      </c>
      <c r="F4181" t="str">
        <f>_xlfn.XLOOKUP(Table1[[#This Row],[Product_ID]],[1]!Table1[Product_ID],[1]!Table1[Category])</f>
        <v>Sports</v>
      </c>
      <c r="G4181">
        <f>_xlfn.XLOOKUP(Table1[[#This Row],[Product_ID]],[1]!Table1[Product_ID],[1]!Table1[Unit_Price])</f>
        <v>4421</v>
      </c>
      <c r="H4181">
        <f>_xlfn.XLOOKUP(Table1[[#This Row],[Product_ID]],[1]!Table1[Product_ID],[1]!Table1[Cost])</f>
        <v>3094.7</v>
      </c>
      <c r="I4181">
        <v>5</v>
      </c>
      <c r="J4181">
        <v>15</v>
      </c>
      <c r="K4181">
        <f>Table1[[#This Row],[Quantity]]*Table1[[#This Row],[Unit_Price]]</f>
        <v>22105</v>
      </c>
      <c r="L4181">
        <f>Table1[[#This Row],[Quantity]]*Table1[[#This Row],[Cost]]</f>
        <v>15473.5</v>
      </c>
      <c r="M4181">
        <f>Table1[[#This Row],[Sales]]-Table1[[#This Row],[Total_Cost]]</f>
        <v>6631.5</v>
      </c>
      <c r="N4181" s="1">
        <f>Table1[[#This Row],[Profit]]/Table1[[#This Row],[Sales]]</f>
        <v>0.3</v>
      </c>
      <c r="O4181" t="str">
        <f>TEXT(Table1[[#This Row],[Order_Date]],"mmmm")</f>
        <v>August</v>
      </c>
      <c r="P4181">
        <f>YEAR(Table1[[#This Row],[Order_Date]])</f>
        <v>2025</v>
      </c>
      <c r="Q4181" t="str">
        <f>"Q"&amp;ROUNDUP(MONTH(Table1[[#This Row],[Order_Date]])/3,0)</f>
        <v>Q3</v>
      </c>
    </row>
    <row r="4182" spans="1:17" x14ac:dyDescent="0.25">
      <c r="A4182" t="s">
        <v>6002</v>
      </c>
      <c r="B4182" t="s">
        <v>1204</v>
      </c>
      <c r="C4182" t="s">
        <v>2731</v>
      </c>
      <c r="D4182" t="s">
        <v>257</v>
      </c>
      <c r="E4182" t="str">
        <f>_xlfn.XLOOKUP(Table1[[#This Row],[Product_ID]],[1]!Table1[Product_ID],[1]!Table1[Product_Name])</f>
        <v>Beauty Product 3</v>
      </c>
      <c r="F4182" t="str">
        <f>_xlfn.XLOOKUP(Table1[[#This Row],[Product_ID]],[1]!Table1[Product_ID],[1]!Table1[Category])</f>
        <v>Beauty</v>
      </c>
      <c r="G4182">
        <f>_xlfn.XLOOKUP(Table1[[#This Row],[Product_ID]],[1]!Table1[Product_ID],[1]!Table1[Unit_Price])</f>
        <v>569</v>
      </c>
      <c r="H4182">
        <f>_xlfn.XLOOKUP(Table1[[#This Row],[Product_ID]],[1]!Table1[Product_ID],[1]!Table1[Cost])</f>
        <v>341.4</v>
      </c>
      <c r="I4182">
        <v>1</v>
      </c>
      <c r="J4182">
        <v>20</v>
      </c>
      <c r="K4182">
        <f>Table1[[#This Row],[Quantity]]*Table1[[#This Row],[Unit_Price]]</f>
        <v>569</v>
      </c>
      <c r="L4182">
        <f>Table1[[#This Row],[Quantity]]*Table1[[#This Row],[Cost]]</f>
        <v>341.4</v>
      </c>
      <c r="M4182">
        <f>Table1[[#This Row],[Sales]]-Table1[[#This Row],[Total_Cost]]</f>
        <v>227.60000000000002</v>
      </c>
      <c r="N4182" s="1">
        <f>Table1[[#This Row],[Profit]]/Table1[[#This Row],[Sales]]</f>
        <v>0.4</v>
      </c>
      <c r="O4182" t="str">
        <f>TEXT(Table1[[#This Row],[Order_Date]],"mmmm")</f>
        <v>October</v>
      </c>
      <c r="P4182">
        <f>YEAR(Table1[[#This Row],[Order_Date]])</f>
        <v>2024</v>
      </c>
      <c r="Q4182" t="str">
        <f>"Q"&amp;ROUNDUP(MONTH(Table1[[#This Row],[Order_Date]])/3,0)</f>
        <v>Q4</v>
      </c>
    </row>
    <row r="4183" spans="1:17" x14ac:dyDescent="0.25">
      <c r="A4183" t="s">
        <v>6003</v>
      </c>
      <c r="B4183" t="s">
        <v>1157</v>
      </c>
      <c r="C4183" t="s">
        <v>2947</v>
      </c>
      <c r="D4183" t="s">
        <v>999</v>
      </c>
      <c r="E4183" t="str">
        <f>_xlfn.XLOOKUP(Table1[[#This Row],[Product_ID]],[1]!Table1[Product_ID],[1]!Table1[Product_Name])</f>
        <v>Beauty Product 51</v>
      </c>
      <c r="F4183" t="str">
        <f>_xlfn.XLOOKUP(Table1[[#This Row],[Product_ID]],[1]!Table1[Product_ID],[1]!Table1[Category])</f>
        <v>Beauty</v>
      </c>
      <c r="G4183">
        <f>_xlfn.XLOOKUP(Table1[[#This Row],[Product_ID]],[1]!Table1[Product_ID],[1]!Table1[Unit_Price])</f>
        <v>1507</v>
      </c>
      <c r="H4183">
        <f>_xlfn.XLOOKUP(Table1[[#This Row],[Product_ID]],[1]!Table1[Product_ID],[1]!Table1[Cost])</f>
        <v>753.5</v>
      </c>
      <c r="I4183">
        <v>4</v>
      </c>
      <c r="J4183">
        <v>20</v>
      </c>
      <c r="K4183">
        <f>Table1[[#This Row],[Quantity]]*Table1[[#This Row],[Unit_Price]]</f>
        <v>6028</v>
      </c>
      <c r="L4183">
        <f>Table1[[#This Row],[Quantity]]*Table1[[#This Row],[Cost]]</f>
        <v>3014</v>
      </c>
      <c r="M4183">
        <f>Table1[[#This Row],[Sales]]-Table1[[#This Row],[Total_Cost]]</f>
        <v>3014</v>
      </c>
      <c r="N4183" s="1">
        <f>Table1[[#This Row],[Profit]]/Table1[[#This Row],[Sales]]</f>
        <v>0.5</v>
      </c>
      <c r="O4183" t="str">
        <f>TEXT(Table1[[#This Row],[Order_Date]],"mmmm")</f>
        <v>June</v>
      </c>
      <c r="P4183">
        <f>YEAR(Table1[[#This Row],[Order_Date]])</f>
        <v>2025</v>
      </c>
      <c r="Q4183" t="str">
        <f>"Q"&amp;ROUNDUP(MONTH(Table1[[#This Row],[Order_Date]])/3,0)</f>
        <v>Q2</v>
      </c>
    </row>
    <row r="4184" spans="1:17" x14ac:dyDescent="0.25">
      <c r="A4184" t="s">
        <v>6004</v>
      </c>
      <c r="B4184" t="s">
        <v>1660</v>
      </c>
      <c r="C4184" t="s">
        <v>2373</v>
      </c>
      <c r="D4184" t="s">
        <v>37</v>
      </c>
      <c r="E4184" t="str">
        <f>_xlfn.XLOOKUP(Table1[[#This Row],[Product_ID]],[1]!Table1[Product_ID],[1]!Table1[Product_Name])</f>
        <v>Home &amp; Kitchen Product 46</v>
      </c>
      <c r="F4184" t="str">
        <f>_xlfn.XLOOKUP(Table1[[#This Row],[Product_ID]],[1]!Table1[Product_ID],[1]!Table1[Category])</f>
        <v>Home &amp; Kitchen</v>
      </c>
      <c r="G4184">
        <f>_xlfn.XLOOKUP(Table1[[#This Row],[Product_ID]],[1]!Table1[Product_ID],[1]!Table1[Unit_Price])</f>
        <v>10604</v>
      </c>
      <c r="H4184">
        <f>_xlfn.XLOOKUP(Table1[[#This Row],[Product_ID]],[1]!Table1[Product_ID],[1]!Table1[Cost])</f>
        <v>5302</v>
      </c>
      <c r="I4184">
        <v>1</v>
      </c>
      <c r="J4184">
        <v>15</v>
      </c>
      <c r="K4184">
        <f>Table1[[#This Row],[Quantity]]*Table1[[#This Row],[Unit_Price]]</f>
        <v>10604</v>
      </c>
      <c r="L4184">
        <f>Table1[[#This Row],[Quantity]]*Table1[[#This Row],[Cost]]</f>
        <v>5302</v>
      </c>
      <c r="M4184">
        <f>Table1[[#This Row],[Sales]]-Table1[[#This Row],[Total_Cost]]</f>
        <v>5302</v>
      </c>
      <c r="N4184" s="1">
        <f>Table1[[#This Row],[Profit]]/Table1[[#This Row],[Sales]]</f>
        <v>0.5</v>
      </c>
      <c r="O4184" t="str">
        <f>TEXT(Table1[[#This Row],[Order_Date]],"mmmm")</f>
        <v>February</v>
      </c>
      <c r="P4184">
        <f>YEAR(Table1[[#This Row],[Order_Date]])</f>
        <v>2024</v>
      </c>
      <c r="Q4184" t="str">
        <f>"Q"&amp;ROUNDUP(MONTH(Table1[[#This Row],[Order_Date]])/3,0)</f>
        <v>Q1</v>
      </c>
    </row>
    <row r="4185" spans="1:17" x14ac:dyDescent="0.25">
      <c r="A4185" t="s">
        <v>6005</v>
      </c>
      <c r="B4185" t="s">
        <v>177</v>
      </c>
      <c r="C4185" t="s">
        <v>118</v>
      </c>
      <c r="D4185" t="s">
        <v>104</v>
      </c>
      <c r="E4185" t="str">
        <f>_xlfn.XLOOKUP(Table1[[#This Row],[Product_ID]],[1]!Table1[Product_ID],[1]!Table1[Product_Name])</f>
        <v>Electronics Product 72</v>
      </c>
      <c r="F4185" t="str">
        <f>_xlfn.XLOOKUP(Table1[[#This Row],[Product_ID]],[1]!Table1[Product_ID],[1]!Table1[Category])</f>
        <v>Electronics</v>
      </c>
      <c r="G4185">
        <f>_xlfn.XLOOKUP(Table1[[#This Row],[Product_ID]],[1]!Table1[Product_ID],[1]!Table1[Unit_Price])</f>
        <v>27555</v>
      </c>
      <c r="H4185">
        <f>_xlfn.XLOOKUP(Table1[[#This Row],[Product_ID]],[1]!Table1[Product_ID],[1]!Table1[Cost])</f>
        <v>19288.5</v>
      </c>
      <c r="I4185">
        <v>2</v>
      </c>
      <c r="J4185">
        <v>15</v>
      </c>
      <c r="K4185">
        <f>Table1[[#This Row],[Quantity]]*Table1[[#This Row],[Unit_Price]]</f>
        <v>55110</v>
      </c>
      <c r="L4185">
        <f>Table1[[#This Row],[Quantity]]*Table1[[#This Row],[Cost]]</f>
        <v>38577</v>
      </c>
      <c r="M4185">
        <f>Table1[[#This Row],[Sales]]-Table1[[#This Row],[Total_Cost]]</f>
        <v>16533</v>
      </c>
      <c r="N4185" s="1">
        <f>Table1[[#This Row],[Profit]]/Table1[[#This Row],[Sales]]</f>
        <v>0.3</v>
      </c>
      <c r="O4185" t="str">
        <f>TEXT(Table1[[#This Row],[Order_Date]],"mmmm")</f>
        <v>August</v>
      </c>
      <c r="P4185">
        <f>YEAR(Table1[[#This Row],[Order_Date]])</f>
        <v>2025</v>
      </c>
      <c r="Q4185" t="str">
        <f>"Q"&amp;ROUNDUP(MONTH(Table1[[#This Row],[Order_Date]])/3,0)</f>
        <v>Q3</v>
      </c>
    </row>
    <row r="4186" spans="1:17" x14ac:dyDescent="0.25">
      <c r="A4186" t="s">
        <v>6006</v>
      </c>
      <c r="B4186" t="s">
        <v>4663</v>
      </c>
      <c r="C4186" t="s">
        <v>3284</v>
      </c>
      <c r="D4186" t="s">
        <v>628</v>
      </c>
      <c r="E4186" t="str">
        <f>_xlfn.XLOOKUP(Table1[[#This Row],[Product_ID]],[1]!Table1[Product_ID],[1]!Table1[Product_Name])</f>
        <v>Sports Product 97</v>
      </c>
      <c r="F4186" t="str">
        <f>_xlfn.XLOOKUP(Table1[[#This Row],[Product_ID]],[1]!Table1[Product_ID],[1]!Table1[Category])</f>
        <v>Sports</v>
      </c>
      <c r="G4186">
        <f>_xlfn.XLOOKUP(Table1[[#This Row],[Product_ID]],[1]!Table1[Product_ID],[1]!Table1[Unit_Price])</f>
        <v>9084</v>
      </c>
      <c r="H4186">
        <f>_xlfn.XLOOKUP(Table1[[#This Row],[Product_ID]],[1]!Table1[Product_ID],[1]!Table1[Cost])</f>
        <v>6358.8</v>
      </c>
      <c r="I4186">
        <v>5</v>
      </c>
      <c r="J4186">
        <v>5</v>
      </c>
      <c r="K4186">
        <f>Table1[[#This Row],[Quantity]]*Table1[[#This Row],[Unit_Price]]</f>
        <v>45420</v>
      </c>
      <c r="L4186">
        <f>Table1[[#This Row],[Quantity]]*Table1[[#This Row],[Cost]]</f>
        <v>31794</v>
      </c>
      <c r="M4186">
        <f>Table1[[#This Row],[Sales]]-Table1[[#This Row],[Total_Cost]]</f>
        <v>13626</v>
      </c>
      <c r="N4186" s="1">
        <f>Table1[[#This Row],[Profit]]/Table1[[#This Row],[Sales]]</f>
        <v>0.3</v>
      </c>
      <c r="O4186" t="str">
        <f>TEXT(Table1[[#This Row],[Order_Date]],"mmmm")</f>
        <v>May</v>
      </c>
      <c r="P4186">
        <f>YEAR(Table1[[#This Row],[Order_Date]])</f>
        <v>2025</v>
      </c>
      <c r="Q4186" t="str">
        <f>"Q"&amp;ROUNDUP(MONTH(Table1[[#This Row],[Order_Date]])/3,0)</f>
        <v>Q2</v>
      </c>
    </row>
    <row r="4187" spans="1:17" x14ac:dyDescent="0.25">
      <c r="A4187" t="s">
        <v>6007</v>
      </c>
      <c r="B4187" t="s">
        <v>2072</v>
      </c>
      <c r="C4187" t="s">
        <v>1926</v>
      </c>
      <c r="D4187" t="s">
        <v>104</v>
      </c>
      <c r="E4187" t="str">
        <f>_xlfn.XLOOKUP(Table1[[#This Row],[Product_ID]],[1]!Table1[Product_ID],[1]!Table1[Product_Name])</f>
        <v>Electronics Product 72</v>
      </c>
      <c r="F4187" t="str">
        <f>_xlfn.XLOOKUP(Table1[[#This Row],[Product_ID]],[1]!Table1[Product_ID],[1]!Table1[Category])</f>
        <v>Electronics</v>
      </c>
      <c r="G4187">
        <f>_xlfn.XLOOKUP(Table1[[#This Row],[Product_ID]],[1]!Table1[Product_ID],[1]!Table1[Unit_Price])</f>
        <v>27555</v>
      </c>
      <c r="H4187">
        <f>_xlfn.XLOOKUP(Table1[[#This Row],[Product_ID]],[1]!Table1[Product_ID],[1]!Table1[Cost])</f>
        <v>19288.5</v>
      </c>
      <c r="I4187">
        <v>3</v>
      </c>
      <c r="J4187">
        <v>5</v>
      </c>
      <c r="K4187">
        <f>Table1[[#This Row],[Quantity]]*Table1[[#This Row],[Unit_Price]]</f>
        <v>82665</v>
      </c>
      <c r="L4187">
        <f>Table1[[#This Row],[Quantity]]*Table1[[#This Row],[Cost]]</f>
        <v>57865.5</v>
      </c>
      <c r="M4187">
        <f>Table1[[#This Row],[Sales]]-Table1[[#This Row],[Total_Cost]]</f>
        <v>24799.5</v>
      </c>
      <c r="N4187" s="1">
        <f>Table1[[#This Row],[Profit]]/Table1[[#This Row],[Sales]]</f>
        <v>0.3</v>
      </c>
      <c r="O4187" t="str">
        <f>TEXT(Table1[[#This Row],[Order_Date]],"mmmm")</f>
        <v>August</v>
      </c>
      <c r="P4187">
        <f>YEAR(Table1[[#This Row],[Order_Date]])</f>
        <v>2025</v>
      </c>
      <c r="Q4187" t="str">
        <f>"Q"&amp;ROUNDUP(MONTH(Table1[[#This Row],[Order_Date]])/3,0)</f>
        <v>Q3</v>
      </c>
    </row>
    <row r="4188" spans="1:17" x14ac:dyDescent="0.25">
      <c r="A4188" t="s">
        <v>6008</v>
      </c>
      <c r="B4188" t="s">
        <v>824</v>
      </c>
      <c r="C4188" t="s">
        <v>994</v>
      </c>
      <c r="D4188" t="s">
        <v>21</v>
      </c>
      <c r="E4188" t="str">
        <f>_xlfn.XLOOKUP(Table1[[#This Row],[Product_ID]],[1]!Table1[Product_ID],[1]!Table1[Product_Name])</f>
        <v>Electronics Product 77</v>
      </c>
      <c r="F4188" t="str">
        <f>_xlfn.XLOOKUP(Table1[[#This Row],[Product_ID]],[1]!Table1[Product_ID],[1]!Table1[Category])</f>
        <v>Electronics</v>
      </c>
      <c r="G4188">
        <f>_xlfn.XLOOKUP(Table1[[#This Row],[Product_ID]],[1]!Table1[Product_ID],[1]!Table1[Unit_Price])</f>
        <v>42787</v>
      </c>
      <c r="H4188">
        <f>_xlfn.XLOOKUP(Table1[[#This Row],[Product_ID]],[1]!Table1[Product_ID],[1]!Table1[Cost])</f>
        <v>29950.9</v>
      </c>
      <c r="I4188">
        <v>5</v>
      </c>
      <c r="J4188">
        <v>15</v>
      </c>
      <c r="K4188">
        <f>Table1[[#This Row],[Quantity]]*Table1[[#This Row],[Unit_Price]]</f>
        <v>213935</v>
      </c>
      <c r="L4188">
        <f>Table1[[#This Row],[Quantity]]*Table1[[#This Row],[Cost]]</f>
        <v>149754.5</v>
      </c>
      <c r="M4188">
        <f>Table1[[#This Row],[Sales]]-Table1[[#This Row],[Total_Cost]]</f>
        <v>64180.5</v>
      </c>
      <c r="N4188" s="1">
        <f>Table1[[#This Row],[Profit]]/Table1[[#This Row],[Sales]]</f>
        <v>0.3</v>
      </c>
      <c r="O4188" t="str">
        <f>TEXT(Table1[[#This Row],[Order_Date]],"mmmm")</f>
        <v>February</v>
      </c>
      <c r="P4188">
        <f>YEAR(Table1[[#This Row],[Order_Date]])</f>
        <v>2024</v>
      </c>
      <c r="Q4188" t="str">
        <f>"Q"&amp;ROUNDUP(MONTH(Table1[[#This Row],[Order_Date]])/3,0)</f>
        <v>Q1</v>
      </c>
    </row>
    <row r="4189" spans="1:17" x14ac:dyDescent="0.25">
      <c r="A4189" t="s">
        <v>6009</v>
      </c>
      <c r="B4189" t="s">
        <v>1164</v>
      </c>
      <c r="C4189" t="s">
        <v>2423</v>
      </c>
      <c r="D4189" t="s">
        <v>471</v>
      </c>
      <c r="E4189" t="str">
        <f>_xlfn.XLOOKUP(Table1[[#This Row],[Product_ID]],[1]!Table1[Product_ID],[1]!Table1[Product_Name])</f>
        <v>Sports Product 66</v>
      </c>
      <c r="F4189" t="str">
        <f>_xlfn.XLOOKUP(Table1[[#This Row],[Product_ID]],[1]!Table1[Product_ID],[1]!Table1[Category])</f>
        <v>Sports</v>
      </c>
      <c r="G4189">
        <f>_xlfn.XLOOKUP(Table1[[#This Row],[Product_ID]],[1]!Table1[Product_ID],[1]!Table1[Unit_Price])</f>
        <v>4711</v>
      </c>
      <c r="H4189">
        <f>_xlfn.XLOOKUP(Table1[[#This Row],[Product_ID]],[1]!Table1[Product_ID],[1]!Table1[Cost])</f>
        <v>2826.6</v>
      </c>
      <c r="I4189">
        <v>4</v>
      </c>
      <c r="J4189">
        <v>10</v>
      </c>
      <c r="K4189">
        <f>Table1[[#This Row],[Quantity]]*Table1[[#This Row],[Unit_Price]]</f>
        <v>18844</v>
      </c>
      <c r="L4189">
        <f>Table1[[#This Row],[Quantity]]*Table1[[#This Row],[Cost]]</f>
        <v>11306.4</v>
      </c>
      <c r="M4189">
        <f>Table1[[#This Row],[Sales]]-Table1[[#This Row],[Total_Cost]]</f>
        <v>7537.6</v>
      </c>
      <c r="N4189" s="1">
        <f>Table1[[#This Row],[Profit]]/Table1[[#This Row],[Sales]]</f>
        <v>0.4</v>
      </c>
      <c r="O4189" t="str">
        <f>TEXT(Table1[[#This Row],[Order_Date]],"mmmm")</f>
        <v>September</v>
      </c>
      <c r="P4189">
        <f>YEAR(Table1[[#This Row],[Order_Date]])</f>
        <v>2025</v>
      </c>
      <c r="Q4189" t="str">
        <f>"Q"&amp;ROUNDUP(MONTH(Table1[[#This Row],[Order_Date]])/3,0)</f>
        <v>Q3</v>
      </c>
    </row>
    <row r="4190" spans="1:17" x14ac:dyDescent="0.25">
      <c r="A4190" t="s">
        <v>6010</v>
      </c>
      <c r="B4190" t="s">
        <v>2601</v>
      </c>
      <c r="C4190" t="s">
        <v>3999</v>
      </c>
      <c r="D4190" t="s">
        <v>1526</v>
      </c>
      <c r="E4190" t="str">
        <f>_xlfn.XLOOKUP(Table1[[#This Row],[Product_ID]],[1]!Table1[Product_ID],[1]!Table1[Product_Name])</f>
        <v>Electronics Product 6</v>
      </c>
      <c r="F4190" t="str">
        <f>_xlfn.XLOOKUP(Table1[[#This Row],[Product_ID]],[1]!Table1[Product_ID],[1]!Table1[Category])</f>
        <v>Electronics</v>
      </c>
      <c r="G4190">
        <f>_xlfn.XLOOKUP(Table1[[#This Row],[Product_ID]],[1]!Table1[Product_ID],[1]!Table1[Unit_Price])</f>
        <v>18855</v>
      </c>
      <c r="H4190">
        <f>_xlfn.XLOOKUP(Table1[[#This Row],[Product_ID]],[1]!Table1[Product_ID],[1]!Table1[Cost])</f>
        <v>9427.5</v>
      </c>
      <c r="I4190">
        <v>1</v>
      </c>
      <c r="J4190">
        <v>10</v>
      </c>
      <c r="K4190">
        <f>Table1[[#This Row],[Quantity]]*Table1[[#This Row],[Unit_Price]]</f>
        <v>18855</v>
      </c>
      <c r="L4190">
        <f>Table1[[#This Row],[Quantity]]*Table1[[#This Row],[Cost]]</f>
        <v>9427.5</v>
      </c>
      <c r="M4190">
        <f>Table1[[#This Row],[Sales]]-Table1[[#This Row],[Total_Cost]]</f>
        <v>9427.5</v>
      </c>
      <c r="N4190" s="1">
        <f>Table1[[#This Row],[Profit]]/Table1[[#This Row],[Sales]]</f>
        <v>0.5</v>
      </c>
      <c r="O4190" t="str">
        <f>TEXT(Table1[[#This Row],[Order_Date]],"mmmm")</f>
        <v>April</v>
      </c>
      <c r="P4190">
        <f>YEAR(Table1[[#This Row],[Order_Date]])</f>
        <v>2025</v>
      </c>
      <c r="Q4190" t="str">
        <f>"Q"&amp;ROUNDUP(MONTH(Table1[[#This Row],[Order_Date]])/3,0)</f>
        <v>Q2</v>
      </c>
    </row>
    <row r="4191" spans="1:17" x14ac:dyDescent="0.25">
      <c r="A4191" t="s">
        <v>6011</v>
      </c>
      <c r="B4191" t="s">
        <v>309</v>
      </c>
      <c r="C4191" t="s">
        <v>1397</v>
      </c>
      <c r="D4191" t="s">
        <v>179</v>
      </c>
      <c r="E4191" t="str">
        <f>_xlfn.XLOOKUP(Table1[[#This Row],[Product_ID]],[1]!Table1[Product_ID],[1]!Table1[Product_Name])</f>
        <v>Beauty Product 58</v>
      </c>
      <c r="F4191" t="str">
        <f>_xlfn.XLOOKUP(Table1[[#This Row],[Product_ID]],[1]!Table1[Product_ID],[1]!Table1[Category])</f>
        <v>Beauty</v>
      </c>
      <c r="G4191">
        <f>_xlfn.XLOOKUP(Table1[[#This Row],[Product_ID]],[1]!Table1[Product_ID],[1]!Table1[Unit_Price])</f>
        <v>3598</v>
      </c>
      <c r="H4191">
        <f>_xlfn.XLOOKUP(Table1[[#This Row],[Product_ID]],[1]!Table1[Product_ID],[1]!Table1[Cost])</f>
        <v>2158.8000000000002</v>
      </c>
      <c r="I4191">
        <v>4</v>
      </c>
      <c r="J4191">
        <v>20</v>
      </c>
      <c r="K4191">
        <f>Table1[[#This Row],[Quantity]]*Table1[[#This Row],[Unit_Price]]</f>
        <v>14392</v>
      </c>
      <c r="L4191">
        <f>Table1[[#This Row],[Quantity]]*Table1[[#This Row],[Cost]]</f>
        <v>8635.2000000000007</v>
      </c>
      <c r="M4191">
        <f>Table1[[#This Row],[Sales]]-Table1[[#This Row],[Total_Cost]]</f>
        <v>5756.7999999999993</v>
      </c>
      <c r="N4191" s="1">
        <f>Table1[[#This Row],[Profit]]/Table1[[#This Row],[Sales]]</f>
        <v>0.39999999999999997</v>
      </c>
      <c r="O4191" t="str">
        <f>TEXT(Table1[[#This Row],[Order_Date]],"mmmm")</f>
        <v>August</v>
      </c>
      <c r="P4191">
        <f>YEAR(Table1[[#This Row],[Order_Date]])</f>
        <v>2024</v>
      </c>
      <c r="Q4191" t="str">
        <f>"Q"&amp;ROUNDUP(MONTH(Table1[[#This Row],[Order_Date]])/3,0)</f>
        <v>Q3</v>
      </c>
    </row>
    <row r="4192" spans="1:17" x14ac:dyDescent="0.25">
      <c r="A4192" t="s">
        <v>6012</v>
      </c>
      <c r="B4192" t="s">
        <v>1295</v>
      </c>
      <c r="C4192" t="s">
        <v>591</v>
      </c>
      <c r="D4192" t="s">
        <v>104</v>
      </c>
      <c r="E4192" t="str">
        <f>_xlfn.XLOOKUP(Table1[[#This Row],[Product_ID]],[1]!Table1[Product_ID],[1]!Table1[Product_Name])</f>
        <v>Electronics Product 72</v>
      </c>
      <c r="F4192" t="str">
        <f>_xlfn.XLOOKUP(Table1[[#This Row],[Product_ID]],[1]!Table1[Product_ID],[1]!Table1[Category])</f>
        <v>Electronics</v>
      </c>
      <c r="G4192">
        <f>_xlfn.XLOOKUP(Table1[[#This Row],[Product_ID]],[1]!Table1[Product_ID],[1]!Table1[Unit_Price])</f>
        <v>27555</v>
      </c>
      <c r="H4192">
        <f>_xlfn.XLOOKUP(Table1[[#This Row],[Product_ID]],[1]!Table1[Product_ID],[1]!Table1[Cost])</f>
        <v>19288.5</v>
      </c>
      <c r="I4192">
        <v>1</v>
      </c>
      <c r="J4192">
        <v>5</v>
      </c>
      <c r="K4192">
        <f>Table1[[#This Row],[Quantity]]*Table1[[#This Row],[Unit_Price]]</f>
        <v>27555</v>
      </c>
      <c r="L4192">
        <f>Table1[[#This Row],[Quantity]]*Table1[[#This Row],[Cost]]</f>
        <v>19288.5</v>
      </c>
      <c r="M4192">
        <f>Table1[[#This Row],[Sales]]-Table1[[#This Row],[Total_Cost]]</f>
        <v>8266.5</v>
      </c>
      <c r="N4192" s="1">
        <f>Table1[[#This Row],[Profit]]/Table1[[#This Row],[Sales]]</f>
        <v>0.3</v>
      </c>
      <c r="O4192" t="str">
        <f>TEXT(Table1[[#This Row],[Order_Date]],"mmmm")</f>
        <v>August</v>
      </c>
      <c r="P4192">
        <f>YEAR(Table1[[#This Row],[Order_Date]])</f>
        <v>2024</v>
      </c>
      <c r="Q4192" t="str">
        <f>"Q"&amp;ROUNDUP(MONTH(Table1[[#This Row],[Order_Date]])/3,0)</f>
        <v>Q3</v>
      </c>
    </row>
    <row r="4193" spans="1:17" x14ac:dyDescent="0.25">
      <c r="A4193" t="s">
        <v>6013</v>
      </c>
      <c r="B4193" t="s">
        <v>1098</v>
      </c>
      <c r="C4193" t="s">
        <v>1332</v>
      </c>
      <c r="D4193" t="s">
        <v>288</v>
      </c>
      <c r="E4193" t="str">
        <f>_xlfn.XLOOKUP(Table1[[#This Row],[Product_ID]],[1]!Table1[Product_ID],[1]!Table1[Product_Name])</f>
        <v>Clothing Product 81</v>
      </c>
      <c r="F4193" t="str">
        <f>_xlfn.XLOOKUP(Table1[[#This Row],[Product_ID]],[1]!Table1[Product_ID],[1]!Table1[Category])</f>
        <v>Clothing</v>
      </c>
      <c r="G4193">
        <f>_xlfn.XLOOKUP(Table1[[#This Row],[Product_ID]],[1]!Table1[Product_ID],[1]!Table1[Unit_Price])</f>
        <v>4046</v>
      </c>
      <c r="H4193">
        <f>_xlfn.XLOOKUP(Table1[[#This Row],[Product_ID]],[1]!Table1[Product_ID],[1]!Table1[Cost])</f>
        <v>2427.6</v>
      </c>
      <c r="I4193">
        <v>4</v>
      </c>
      <c r="J4193">
        <v>0</v>
      </c>
      <c r="K4193">
        <f>Table1[[#This Row],[Quantity]]*Table1[[#This Row],[Unit_Price]]</f>
        <v>16184</v>
      </c>
      <c r="L4193">
        <f>Table1[[#This Row],[Quantity]]*Table1[[#This Row],[Cost]]</f>
        <v>9710.4</v>
      </c>
      <c r="M4193">
        <f>Table1[[#This Row],[Sales]]-Table1[[#This Row],[Total_Cost]]</f>
        <v>6473.6</v>
      </c>
      <c r="N4193" s="1">
        <f>Table1[[#This Row],[Profit]]/Table1[[#This Row],[Sales]]</f>
        <v>0.4</v>
      </c>
      <c r="O4193" t="str">
        <f>TEXT(Table1[[#This Row],[Order_Date]],"mmmm")</f>
        <v>December</v>
      </c>
      <c r="P4193">
        <f>YEAR(Table1[[#This Row],[Order_Date]])</f>
        <v>2025</v>
      </c>
      <c r="Q4193" t="str">
        <f>"Q"&amp;ROUNDUP(MONTH(Table1[[#This Row],[Order_Date]])/3,0)</f>
        <v>Q4</v>
      </c>
    </row>
    <row r="4194" spans="1:17" x14ac:dyDescent="0.25">
      <c r="A4194" t="s">
        <v>6014</v>
      </c>
      <c r="B4194" t="s">
        <v>211</v>
      </c>
      <c r="C4194" t="s">
        <v>1796</v>
      </c>
      <c r="D4194" t="s">
        <v>77</v>
      </c>
      <c r="E4194" t="str">
        <f>_xlfn.XLOOKUP(Table1[[#This Row],[Product_ID]],[1]!Table1[Product_ID],[1]!Table1[Product_Name])</f>
        <v>Sports Product 83</v>
      </c>
      <c r="F4194" t="str">
        <f>_xlfn.XLOOKUP(Table1[[#This Row],[Product_ID]],[1]!Table1[Product_ID],[1]!Table1[Category])</f>
        <v>Sports</v>
      </c>
      <c r="G4194">
        <f>_xlfn.XLOOKUP(Table1[[#This Row],[Product_ID]],[1]!Table1[Product_ID],[1]!Table1[Unit_Price])</f>
        <v>5842</v>
      </c>
      <c r="H4194">
        <f>_xlfn.XLOOKUP(Table1[[#This Row],[Product_ID]],[1]!Table1[Product_ID],[1]!Table1[Cost])</f>
        <v>3505.2</v>
      </c>
      <c r="I4194">
        <v>4</v>
      </c>
      <c r="J4194">
        <v>15</v>
      </c>
      <c r="K4194">
        <f>Table1[[#This Row],[Quantity]]*Table1[[#This Row],[Unit_Price]]</f>
        <v>23368</v>
      </c>
      <c r="L4194">
        <f>Table1[[#This Row],[Quantity]]*Table1[[#This Row],[Cost]]</f>
        <v>14020.8</v>
      </c>
      <c r="M4194">
        <f>Table1[[#This Row],[Sales]]-Table1[[#This Row],[Total_Cost]]</f>
        <v>9347.2000000000007</v>
      </c>
      <c r="N4194" s="1">
        <f>Table1[[#This Row],[Profit]]/Table1[[#This Row],[Sales]]</f>
        <v>0.4</v>
      </c>
      <c r="O4194" t="str">
        <f>TEXT(Table1[[#This Row],[Order_Date]],"mmmm")</f>
        <v>January</v>
      </c>
      <c r="P4194">
        <f>YEAR(Table1[[#This Row],[Order_Date]])</f>
        <v>2025</v>
      </c>
      <c r="Q4194" t="str">
        <f>"Q"&amp;ROUNDUP(MONTH(Table1[[#This Row],[Order_Date]])/3,0)</f>
        <v>Q1</v>
      </c>
    </row>
    <row r="4195" spans="1:17" x14ac:dyDescent="0.25">
      <c r="A4195" t="s">
        <v>6015</v>
      </c>
      <c r="B4195" t="s">
        <v>796</v>
      </c>
      <c r="C4195" t="s">
        <v>2494</v>
      </c>
      <c r="D4195" t="s">
        <v>373</v>
      </c>
      <c r="E4195" t="str">
        <f>_xlfn.XLOOKUP(Table1[[#This Row],[Product_ID]],[1]!Table1[Product_ID],[1]!Table1[Product_Name])</f>
        <v>Sports Product 26</v>
      </c>
      <c r="F4195" t="str">
        <f>_xlfn.XLOOKUP(Table1[[#This Row],[Product_ID]],[1]!Table1[Product_ID],[1]!Table1[Category])</f>
        <v>Sports</v>
      </c>
      <c r="G4195">
        <f>_xlfn.XLOOKUP(Table1[[#This Row],[Product_ID]],[1]!Table1[Product_ID],[1]!Table1[Unit_Price])</f>
        <v>4882</v>
      </c>
      <c r="H4195">
        <f>_xlfn.XLOOKUP(Table1[[#This Row],[Product_ID]],[1]!Table1[Product_ID],[1]!Table1[Cost])</f>
        <v>2929.2</v>
      </c>
      <c r="I4195">
        <v>3</v>
      </c>
      <c r="J4195">
        <v>20</v>
      </c>
      <c r="K4195">
        <f>Table1[[#This Row],[Quantity]]*Table1[[#This Row],[Unit_Price]]</f>
        <v>14646</v>
      </c>
      <c r="L4195">
        <f>Table1[[#This Row],[Quantity]]*Table1[[#This Row],[Cost]]</f>
        <v>8787.5999999999985</v>
      </c>
      <c r="M4195">
        <f>Table1[[#This Row],[Sales]]-Table1[[#This Row],[Total_Cost]]</f>
        <v>5858.4000000000015</v>
      </c>
      <c r="N4195" s="1">
        <f>Table1[[#This Row],[Profit]]/Table1[[#This Row],[Sales]]</f>
        <v>0.40000000000000008</v>
      </c>
      <c r="O4195" t="str">
        <f>TEXT(Table1[[#This Row],[Order_Date]],"mmmm")</f>
        <v>May</v>
      </c>
      <c r="P4195">
        <f>YEAR(Table1[[#This Row],[Order_Date]])</f>
        <v>2024</v>
      </c>
      <c r="Q4195" t="str">
        <f>"Q"&amp;ROUNDUP(MONTH(Table1[[#This Row],[Order_Date]])/3,0)</f>
        <v>Q2</v>
      </c>
    </row>
    <row r="4196" spans="1:17" x14ac:dyDescent="0.25">
      <c r="A4196" t="s">
        <v>6016</v>
      </c>
      <c r="B4196" t="s">
        <v>3524</v>
      </c>
      <c r="C4196" t="s">
        <v>3019</v>
      </c>
      <c r="D4196" t="s">
        <v>179</v>
      </c>
      <c r="E4196" t="str">
        <f>_xlfn.XLOOKUP(Table1[[#This Row],[Product_ID]],[1]!Table1[Product_ID],[1]!Table1[Product_Name])</f>
        <v>Beauty Product 58</v>
      </c>
      <c r="F4196" t="str">
        <f>_xlfn.XLOOKUP(Table1[[#This Row],[Product_ID]],[1]!Table1[Product_ID],[1]!Table1[Category])</f>
        <v>Beauty</v>
      </c>
      <c r="G4196">
        <f>_xlfn.XLOOKUP(Table1[[#This Row],[Product_ID]],[1]!Table1[Product_ID],[1]!Table1[Unit_Price])</f>
        <v>3598</v>
      </c>
      <c r="H4196">
        <f>_xlfn.XLOOKUP(Table1[[#This Row],[Product_ID]],[1]!Table1[Product_ID],[1]!Table1[Cost])</f>
        <v>2158.8000000000002</v>
      </c>
      <c r="I4196">
        <v>2</v>
      </c>
      <c r="J4196">
        <v>10</v>
      </c>
      <c r="K4196">
        <f>Table1[[#This Row],[Quantity]]*Table1[[#This Row],[Unit_Price]]</f>
        <v>7196</v>
      </c>
      <c r="L4196">
        <f>Table1[[#This Row],[Quantity]]*Table1[[#This Row],[Cost]]</f>
        <v>4317.6000000000004</v>
      </c>
      <c r="M4196">
        <f>Table1[[#This Row],[Sales]]-Table1[[#This Row],[Total_Cost]]</f>
        <v>2878.3999999999996</v>
      </c>
      <c r="N4196" s="1">
        <f>Table1[[#This Row],[Profit]]/Table1[[#This Row],[Sales]]</f>
        <v>0.39999999999999997</v>
      </c>
      <c r="O4196" t="str">
        <f>TEXT(Table1[[#This Row],[Order_Date]],"mmmm")</f>
        <v>July</v>
      </c>
      <c r="P4196">
        <f>YEAR(Table1[[#This Row],[Order_Date]])</f>
        <v>2025</v>
      </c>
      <c r="Q4196" t="str">
        <f>"Q"&amp;ROUNDUP(MONTH(Table1[[#This Row],[Order_Date]])/3,0)</f>
        <v>Q3</v>
      </c>
    </row>
    <row r="4197" spans="1:17" x14ac:dyDescent="0.25">
      <c r="A4197" t="s">
        <v>6017</v>
      </c>
      <c r="B4197" t="s">
        <v>2558</v>
      </c>
      <c r="C4197" t="s">
        <v>2947</v>
      </c>
      <c r="D4197" t="s">
        <v>313</v>
      </c>
      <c r="E4197" t="str">
        <f>_xlfn.XLOOKUP(Table1[[#This Row],[Product_ID]],[1]!Table1[Product_ID],[1]!Table1[Product_Name])</f>
        <v>Sports Product 44</v>
      </c>
      <c r="F4197" t="str">
        <f>_xlfn.XLOOKUP(Table1[[#This Row],[Product_ID]],[1]!Table1[Product_ID],[1]!Table1[Category])</f>
        <v>Sports</v>
      </c>
      <c r="G4197">
        <f>_xlfn.XLOOKUP(Table1[[#This Row],[Product_ID]],[1]!Table1[Product_ID],[1]!Table1[Unit_Price])</f>
        <v>5008</v>
      </c>
      <c r="H4197">
        <f>_xlfn.XLOOKUP(Table1[[#This Row],[Product_ID]],[1]!Table1[Product_ID],[1]!Table1[Cost])</f>
        <v>3505.6</v>
      </c>
      <c r="I4197">
        <v>3</v>
      </c>
      <c r="J4197">
        <v>5</v>
      </c>
      <c r="K4197">
        <f>Table1[[#This Row],[Quantity]]*Table1[[#This Row],[Unit_Price]]</f>
        <v>15024</v>
      </c>
      <c r="L4197">
        <f>Table1[[#This Row],[Quantity]]*Table1[[#This Row],[Cost]]</f>
        <v>10516.8</v>
      </c>
      <c r="M4197">
        <f>Table1[[#This Row],[Sales]]-Table1[[#This Row],[Total_Cost]]</f>
        <v>4507.2000000000007</v>
      </c>
      <c r="N4197" s="1">
        <f>Table1[[#This Row],[Profit]]/Table1[[#This Row],[Sales]]</f>
        <v>0.30000000000000004</v>
      </c>
      <c r="O4197" t="str">
        <f>TEXT(Table1[[#This Row],[Order_Date]],"mmmm")</f>
        <v>January</v>
      </c>
      <c r="P4197">
        <f>YEAR(Table1[[#This Row],[Order_Date]])</f>
        <v>2024</v>
      </c>
      <c r="Q4197" t="str">
        <f>"Q"&amp;ROUNDUP(MONTH(Table1[[#This Row],[Order_Date]])/3,0)</f>
        <v>Q1</v>
      </c>
    </row>
    <row r="4198" spans="1:17" x14ac:dyDescent="0.25">
      <c r="A4198" t="s">
        <v>6018</v>
      </c>
      <c r="B4198" t="s">
        <v>1287</v>
      </c>
      <c r="C4198" t="s">
        <v>1623</v>
      </c>
      <c r="D4198" t="s">
        <v>465</v>
      </c>
      <c r="E4198" t="str">
        <f>_xlfn.XLOOKUP(Table1[[#This Row],[Product_ID]],[1]!Table1[Product_ID],[1]!Table1[Product_Name])</f>
        <v>Beauty Product 71</v>
      </c>
      <c r="F4198" t="str">
        <f>_xlfn.XLOOKUP(Table1[[#This Row],[Product_ID]],[1]!Table1[Product_ID],[1]!Table1[Category])</f>
        <v>Beauty</v>
      </c>
      <c r="G4198">
        <f>_xlfn.XLOOKUP(Table1[[#This Row],[Product_ID]],[1]!Table1[Product_ID],[1]!Table1[Unit_Price])</f>
        <v>487</v>
      </c>
      <c r="H4198">
        <f>_xlfn.XLOOKUP(Table1[[#This Row],[Product_ID]],[1]!Table1[Product_ID],[1]!Table1[Cost])</f>
        <v>243.5</v>
      </c>
      <c r="I4198">
        <v>4</v>
      </c>
      <c r="J4198">
        <v>5</v>
      </c>
      <c r="K4198">
        <f>Table1[[#This Row],[Quantity]]*Table1[[#This Row],[Unit_Price]]</f>
        <v>1948</v>
      </c>
      <c r="L4198">
        <f>Table1[[#This Row],[Quantity]]*Table1[[#This Row],[Cost]]</f>
        <v>974</v>
      </c>
      <c r="M4198">
        <f>Table1[[#This Row],[Sales]]-Table1[[#This Row],[Total_Cost]]</f>
        <v>974</v>
      </c>
      <c r="N4198" s="1">
        <f>Table1[[#This Row],[Profit]]/Table1[[#This Row],[Sales]]</f>
        <v>0.5</v>
      </c>
      <c r="O4198" t="str">
        <f>TEXT(Table1[[#This Row],[Order_Date]],"mmmm")</f>
        <v>August</v>
      </c>
      <c r="P4198">
        <f>YEAR(Table1[[#This Row],[Order_Date]])</f>
        <v>2024</v>
      </c>
      <c r="Q4198" t="str">
        <f>"Q"&amp;ROUNDUP(MONTH(Table1[[#This Row],[Order_Date]])/3,0)</f>
        <v>Q3</v>
      </c>
    </row>
    <row r="4199" spans="1:17" x14ac:dyDescent="0.25">
      <c r="A4199" t="s">
        <v>6019</v>
      </c>
      <c r="B4199" t="s">
        <v>1057</v>
      </c>
      <c r="C4199" t="s">
        <v>3445</v>
      </c>
      <c r="D4199" t="s">
        <v>855</v>
      </c>
      <c r="E4199" t="str">
        <f>_xlfn.XLOOKUP(Table1[[#This Row],[Product_ID]],[1]!Table1[Product_ID],[1]!Table1[Product_Name])</f>
        <v>Sports Product 62</v>
      </c>
      <c r="F4199" t="str">
        <f>_xlfn.XLOOKUP(Table1[[#This Row],[Product_ID]],[1]!Table1[Product_ID],[1]!Table1[Category])</f>
        <v>Sports</v>
      </c>
      <c r="G4199">
        <f>_xlfn.XLOOKUP(Table1[[#This Row],[Product_ID]],[1]!Table1[Product_ID],[1]!Table1[Unit_Price])</f>
        <v>2777</v>
      </c>
      <c r="H4199">
        <f>_xlfn.XLOOKUP(Table1[[#This Row],[Product_ID]],[1]!Table1[Product_ID],[1]!Table1[Cost])</f>
        <v>1943.9</v>
      </c>
      <c r="I4199">
        <v>1</v>
      </c>
      <c r="J4199">
        <v>5</v>
      </c>
      <c r="K4199">
        <f>Table1[[#This Row],[Quantity]]*Table1[[#This Row],[Unit_Price]]</f>
        <v>2777</v>
      </c>
      <c r="L4199">
        <f>Table1[[#This Row],[Quantity]]*Table1[[#This Row],[Cost]]</f>
        <v>1943.9</v>
      </c>
      <c r="M4199">
        <f>Table1[[#This Row],[Sales]]-Table1[[#This Row],[Total_Cost]]</f>
        <v>833.09999999999991</v>
      </c>
      <c r="N4199" s="1">
        <f>Table1[[#This Row],[Profit]]/Table1[[#This Row],[Sales]]</f>
        <v>0.3</v>
      </c>
      <c r="O4199" t="str">
        <f>TEXT(Table1[[#This Row],[Order_Date]],"mmmm")</f>
        <v>March</v>
      </c>
      <c r="P4199">
        <f>YEAR(Table1[[#This Row],[Order_Date]])</f>
        <v>2024</v>
      </c>
      <c r="Q4199" t="str">
        <f>"Q"&amp;ROUNDUP(MONTH(Table1[[#This Row],[Order_Date]])/3,0)</f>
        <v>Q1</v>
      </c>
    </row>
    <row r="4200" spans="1:17" x14ac:dyDescent="0.25">
      <c r="A4200" t="s">
        <v>6020</v>
      </c>
      <c r="B4200" t="s">
        <v>1074</v>
      </c>
      <c r="C4200" t="s">
        <v>1676</v>
      </c>
      <c r="D4200" t="s">
        <v>465</v>
      </c>
      <c r="E4200" t="str">
        <f>_xlfn.XLOOKUP(Table1[[#This Row],[Product_ID]],[1]!Table1[Product_ID],[1]!Table1[Product_Name])</f>
        <v>Beauty Product 71</v>
      </c>
      <c r="F4200" t="str">
        <f>_xlfn.XLOOKUP(Table1[[#This Row],[Product_ID]],[1]!Table1[Product_ID],[1]!Table1[Category])</f>
        <v>Beauty</v>
      </c>
      <c r="G4200">
        <f>_xlfn.XLOOKUP(Table1[[#This Row],[Product_ID]],[1]!Table1[Product_ID],[1]!Table1[Unit_Price])</f>
        <v>487</v>
      </c>
      <c r="H4200">
        <f>_xlfn.XLOOKUP(Table1[[#This Row],[Product_ID]],[1]!Table1[Product_ID],[1]!Table1[Cost])</f>
        <v>243.5</v>
      </c>
      <c r="I4200">
        <v>2</v>
      </c>
      <c r="J4200">
        <v>15</v>
      </c>
      <c r="K4200">
        <f>Table1[[#This Row],[Quantity]]*Table1[[#This Row],[Unit_Price]]</f>
        <v>974</v>
      </c>
      <c r="L4200">
        <f>Table1[[#This Row],[Quantity]]*Table1[[#This Row],[Cost]]</f>
        <v>487</v>
      </c>
      <c r="M4200">
        <f>Table1[[#This Row],[Sales]]-Table1[[#This Row],[Total_Cost]]</f>
        <v>487</v>
      </c>
      <c r="N4200" s="1">
        <f>Table1[[#This Row],[Profit]]/Table1[[#This Row],[Sales]]</f>
        <v>0.5</v>
      </c>
      <c r="O4200" t="str">
        <f>TEXT(Table1[[#This Row],[Order_Date]],"mmmm")</f>
        <v>May</v>
      </c>
      <c r="P4200">
        <f>YEAR(Table1[[#This Row],[Order_Date]])</f>
        <v>2024</v>
      </c>
      <c r="Q4200" t="str">
        <f>"Q"&amp;ROUNDUP(MONTH(Table1[[#This Row],[Order_Date]])/3,0)</f>
        <v>Q2</v>
      </c>
    </row>
    <row r="4201" spans="1:17" x14ac:dyDescent="0.25">
      <c r="A4201" t="s">
        <v>6021</v>
      </c>
      <c r="B4201" t="s">
        <v>246</v>
      </c>
      <c r="C4201" t="s">
        <v>1094</v>
      </c>
      <c r="D4201" t="s">
        <v>100</v>
      </c>
      <c r="E4201" t="str">
        <f>_xlfn.XLOOKUP(Table1[[#This Row],[Product_ID]],[1]!Table1[Product_ID],[1]!Table1[Product_Name])</f>
        <v>Electronics Product 74</v>
      </c>
      <c r="F4201" t="str">
        <f>_xlfn.XLOOKUP(Table1[[#This Row],[Product_ID]],[1]!Table1[Product_ID],[1]!Table1[Category])</f>
        <v>Electronics</v>
      </c>
      <c r="G4201">
        <f>_xlfn.XLOOKUP(Table1[[#This Row],[Product_ID]],[1]!Table1[Product_ID],[1]!Table1[Unit_Price])</f>
        <v>20835</v>
      </c>
      <c r="H4201">
        <f>_xlfn.XLOOKUP(Table1[[#This Row],[Product_ID]],[1]!Table1[Product_ID],[1]!Table1[Cost])</f>
        <v>12501</v>
      </c>
      <c r="I4201">
        <v>4</v>
      </c>
      <c r="J4201">
        <v>10</v>
      </c>
      <c r="K4201">
        <f>Table1[[#This Row],[Quantity]]*Table1[[#This Row],[Unit_Price]]</f>
        <v>83340</v>
      </c>
      <c r="L4201">
        <f>Table1[[#This Row],[Quantity]]*Table1[[#This Row],[Cost]]</f>
        <v>50004</v>
      </c>
      <c r="M4201">
        <f>Table1[[#This Row],[Sales]]-Table1[[#This Row],[Total_Cost]]</f>
        <v>33336</v>
      </c>
      <c r="N4201" s="1">
        <f>Table1[[#This Row],[Profit]]/Table1[[#This Row],[Sales]]</f>
        <v>0.4</v>
      </c>
      <c r="O4201" t="str">
        <f>TEXT(Table1[[#This Row],[Order_Date]],"mmmm")</f>
        <v>January</v>
      </c>
      <c r="P4201">
        <f>YEAR(Table1[[#This Row],[Order_Date]])</f>
        <v>2025</v>
      </c>
      <c r="Q4201" t="str">
        <f>"Q"&amp;ROUNDUP(MONTH(Table1[[#This Row],[Order_Date]])/3,0)</f>
        <v>Q1</v>
      </c>
    </row>
    <row r="4202" spans="1:17" x14ac:dyDescent="0.25">
      <c r="A4202" t="s">
        <v>6022</v>
      </c>
      <c r="B4202" t="s">
        <v>467</v>
      </c>
      <c r="C4202" t="s">
        <v>2230</v>
      </c>
      <c r="D4202" t="s">
        <v>104</v>
      </c>
      <c r="E4202" t="str">
        <f>_xlfn.XLOOKUP(Table1[[#This Row],[Product_ID]],[1]!Table1[Product_ID],[1]!Table1[Product_Name])</f>
        <v>Electronics Product 72</v>
      </c>
      <c r="F4202" t="str">
        <f>_xlfn.XLOOKUP(Table1[[#This Row],[Product_ID]],[1]!Table1[Product_ID],[1]!Table1[Category])</f>
        <v>Electronics</v>
      </c>
      <c r="G4202">
        <f>_xlfn.XLOOKUP(Table1[[#This Row],[Product_ID]],[1]!Table1[Product_ID],[1]!Table1[Unit_Price])</f>
        <v>27555</v>
      </c>
      <c r="H4202">
        <f>_xlfn.XLOOKUP(Table1[[#This Row],[Product_ID]],[1]!Table1[Product_ID],[1]!Table1[Cost])</f>
        <v>19288.5</v>
      </c>
      <c r="I4202">
        <v>3</v>
      </c>
      <c r="J4202">
        <v>5</v>
      </c>
      <c r="K4202">
        <f>Table1[[#This Row],[Quantity]]*Table1[[#This Row],[Unit_Price]]</f>
        <v>82665</v>
      </c>
      <c r="L4202">
        <f>Table1[[#This Row],[Quantity]]*Table1[[#This Row],[Cost]]</f>
        <v>57865.5</v>
      </c>
      <c r="M4202">
        <f>Table1[[#This Row],[Sales]]-Table1[[#This Row],[Total_Cost]]</f>
        <v>24799.5</v>
      </c>
      <c r="N4202" s="1">
        <f>Table1[[#This Row],[Profit]]/Table1[[#This Row],[Sales]]</f>
        <v>0.3</v>
      </c>
      <c r="O4202" t="str">
        <f>TEXT(Table1[[#This Row],[Order_Date]],"mmmm")</f>
        <v>June</v>
      </c>
      <c r="P4202">
        <f>YEAR(Table1[[#This Row],[Order_Date]])</f>
        <v>2025</v>
      </c>
      <c r="Q4202" t="str">
        <f>"Q"&amp;ROUNDUP(MONTH(Table1[[#This Row],[Order_Date]])/3,0)</f>
        <v>Q2</v>
      </c>
    </row>
    <row r="4203" spans="1:17" x14ac:dyDescent="0.25">
      <c r="A4203" t="s">
        <v>6023</v>
      </c>
      <c r="B4203" t="s">
        <v>1127</v>
      </c>
      <c r="C4203" t="s">
        <v>2426</v>
      </c>
      <c r="D4203" t="s">
        <v>264</v>
      </c>
      <c r="E4203" t="str">
        <f>_xlfn.XLOOKUP(Table1[[#This Row],[Product_ID]],[1]!Table1[Product_ID],[1]!Table1[Product_Name])</f>
        <v>Clothing Product 96</v>
      </c>
      <c r="F4203" t="str">
        <f>_xlfn.XLOOKUP(Table1[[#This Row],[Product_ID]],[1]!Table1[Product_ID],[1]!Table1[Category])</f>
        <v>Clothing</v>
      </c>
      <c r="G4203">
        <f>_xlfn.XLOOKUP(Table1[[#This Row],[Product_ID]],[1]!Table1[Product_ID],[1]!Table1[Unit_Price])</f>
        <v>483</v>
      </c>
      <c r="H4203">
        <f>_xlfn.XLOOKUP(Table1[[#This Row],[Product_ID]],[1]!Table1[Product_ID],[1]!Table1[Cost])</f>
        <v>289.8</v>
      </c>
      <c r="I4203">
        <v>5</v>
      </c>
      <c r="J4203">
        <v>0</v>
      </c>
      <c r="K4203">
        <f>Table1[[#This Row],[Quantity]]*Table1[[#This Row],[Unit_Price]]</f>
        <v>2415</v>
      </c>
      <c r="L4203">
        <f>Table1[[#This Row],[Quantity]]*Table1[[#This Row],[Cost]]</f>
        <v>1449</v>
      </c>
      <c r="M4203">
        <f>Table1[[#This Row],[Sales]]-Table1[[#This Row],[Total_Cost]]</f>
        <v>966</v>
      </c>
      <c r="N4203" s="1">
        <f>Table1[[#This Row],[Profit]]/Table1[[#This Row],[Sales]]</f>
        <v>0.4</v>
      </c>
      <c r="O4203" t="str">
        <f>TEXT(Table1[[#This Row],[Order_Date]],"mmmm")</f>
        <v>June</v>
      </c>
      <c r="P4203">
        <f>YEAR(Table1[[#This Row],[Order_Date]])</f>
        <v>2025</v>
      </c>
      <c r="Q4203" t="str">
        <f>"Q"&amp;ROUNDUP(MONTH(Table1[[#This Row],[Order_Date]])/3,0)</f>
        <v>Q2</v>
      </c>
    </row>
    <row r="4204" spans="1:17" x14ac:dyDescent="0.25">
      <c r="A4204" t="s">
        <v>6024</v>
      </c>
      <c r="B4204" t="s">
        <v>643</v>
      </c>
      <c r="C4204" t="s">
        <v>457</v>
      </c>
      <c r="D4204" t="s">
        <v>320</v>
      </c>
      <c r="E4204" t="str">
        <f>_xlfn.XLOOKUP(Table1[[#This Row],[Product_ID]],[1]!Table1[Product_ID],[1]!Table1[Product_Name])</f>
        <v>Clothing Product 15</v>
      </c>
      <c r="F4204" t="str">
        <f>_xlfn.XLOOKUP(Table1[[#This Row],[Product_ID]],[1]!Table1[Product_ID],[1]!Table1[Category])</f>
        <v>Clothing</v>
      </c>
      <c r="G4204">
        <f>_xlfn.XLOOKUP(Table1[[#This Row],[Product_ID]],[1]!Table1[Product_ID],[1]!Table1[Unit_Price])</f>
        <v>2943</v>
      </c>
      <c r="H4204">
        <f>_xlfn.XLOOKUP(Table1[[#This Row],[Product_ID]],[1]!Table1[Product_ID],[1]!Table1[Cost])</f>
        <v>1471.5</v>
      </c>
      <c r="I4204">
        <v>2</v>
      </c>
      <c r="J4204">
        <v>20</v>
      </c>
      <c r="K4204">
        <f>Table1[[#This Row],[Quantity]]*Table1[[#This Row],[Unit_Price]]</f>
        <v>5886</v>
      </c>
      <c r="L4204">
        <f>Table1[[#This Row],[Quantity]]*Table1[[#This Row],[Cost]]</f>
        <v>2943</v>
      </c>
      <c r="M4204">
        <f>Table1[[#This Row],[Sales]]-Table1[[#This Row],[Total_Cost]]</f>
        <v>2943</v>
      </c>
      <c r="N4204" s="1">
        <f>Table1[[#This Row],[Profit]]/Table1[[#This Row],[Sales]]</f>
        <v>0.5</v>
      </c>
      <c r="O4204" t="str">
        <f>TEXT(Table1[[#This Row],[Order_Date]],"mmmm")</f>
        <v>October</v>
      </c>
      <c r="P4204">
        <f>YEAR(Table1[[#This Row],[Order_Date]])</f>
        <v>2024</v>
      </c>
      <c r="Q4204" t="str">
        <f>"Q"&amp;ROUNDUP(MONTH(Table1[[#This Row],[Order_Date]])/3,0)</f>
        <v>Q4</v>
      </c>
    </row>
    <row r="4205" spans="1:17" x14ac:dyDescent="0.25">
      <c r="A4205" t="s">
        <v>6025</v>
      </c>
      <c r="B4205" t="s">
        <v>249</v>
      </c>
      <c r="C4205" t="s">
        <v>3534</v>
      </c>
      <c r="D4205" t="s">
        <v>842</v>
      </c>
      <c r="E4205" t="str">
        <f>_xlfn.XLOOKUP(Table1[[#This Row],[Product_ID]],[1]!Table1[Product_ID],[1]!Table1[Product_Name])</f>
        <v>Sports Product 35</v>
      </c>
      <c r="F4205" t="str">
        <f>_xlfn.XLOOKUP(Table1[[#This Row],[Product_ID]],[1]!Table1[Product_ID],[1]!Table1[Category])</f>
        <v>Sports</v>
      </c>
      <c r="G4205">
        <f>_xlfn.XLOOKUP(Table1[[#This Row],[Product_ID]],[1]!Table1[Product_ID],[1]!Table1[Unit_Price])</f>
        <v>3185</v>
      </c>
      <c r="H4205">
        <f>_xlfn.XLOOKUP(Table1[[#This Row],[Product_ID]],[1]!Table1[Product_ID],[1]!Table1[Cost])</f>
        <v>1592.5</v>
      </c>
      <c r="I4205">
        <v>3</v>
      </c>
      <c r="J4205">
        <v>20</v>
      </c>
      <c r="K4205">
        <f>Table1[[#This Row],[Quantity]]*Table1[[#This Row],[Unit_Price]]</f>
        <v>9555</v>
      </c>
      <c r="L4205">
        <f>Table1[[#This Row],[Quantity]]*Table1[[#This Row],[Cost]]</f>
        <v>4777.5</v>
      </c>
      <c r="M4205">
        <f>Table1[[#This Row],[Sales]]-Table1[[#This Row],[Total_Cost]]</f>
        <v>4777.5</v>
      </c>
      <c r="N4205" s="1">
        <f>Table1[[#This Row],[Profit]]/Table1[[#This Row],[Sales]]</f>
        <v>0.5</v>
      </c>
      <c r="O4205" t="str">
        <f>TEXT(Table1[[#This Row],[Order_Date]],"mmmm")</f>
        <v>February</v>
      </c>
      <c r="P4205">
        <f>YEAR(Table1[[#This Row],[Order_Date]])</f>
        <v>2024</v>
      </c>
      <c r="Q4205" t="str">
        <f>"Q"&amp;ROUNDUP(MONTH(Table1[[#This Row],[Order_Date]])/3,0)</f>
        <v>Q1</v>
      </c>
    </row>
    <row r="4206" spans="1:17" x14ac:dyDescent="0.25">
      <c r="A4206" t="s">
        <v>6026</v>
      </c>
      <c r="B4206" t="s">
        <v>1071</v>
      </c>
      <c r="C4206" t="s">
        <v>4927</v>
      </c>
      <c r="D4206" t="s">
        <v>394</v>
      </c>
      <c r="E4206" t="str">
        <f>_xlfn.XLOOKUP(Table1[[#This Row],[Product_ID]],[1]!Table1[Product_ID],[1]!Table1[Product_Name])</f>
        <v>Electronics Product 45</v>
      </c>
      <c r="F4206" t="str">
        <f>_xlfn.XLOOKUP(Table1[[#This Row],[Product_ID]],[1]!Table1[Product_ID],[1]!Table1[Category])</f>
        <v>Electronics</v>
      </c>
      <c r="G4206">
        <f>_xlfn.XLOOKUP(Table1[[#This Row],[Product_ID]],[1]!Table1[Product_ID],[1]!Table1[Unit_Price])</f>
        <v>31300</v>
      </c>
      <c r="H4206">
        <f>_xlfn.XLOOKUP(Table1[[#This Row],[Product_ID]],[1]!Table1[Product_ID],[1]!Table1[Cost])</f>
        <v>18780</v>
      </c>
      <c r="I4206">
        <v>4</v>
      </c>
      <c r="J4206">
        <v>10</v>
      </c>
      <c r="K4206">
        <f>Table1[[#This Row],[Quantity]]*Table1[[#This Row],[Unit_Price]]</f>
        <v>125200</v>
      </c>
      <c r="L4206">
        <f>Table1[[#This Row],[Quantity]]*Table1[[#This Row],[Cost]]</f>
        <v>75120</v>
      </c>
      <c r="M4206">
        <f>Table1[[#This Row],[Sales]]-Table1[[#This Row],[Total_Cost]]</f>
        <v>50080</v>
      </c>
      <c r="N4206" s="1">
        <f>Table1[[#This Row],[Profit]]/Table1[[#This Row],[Sales]]</f>
        <v>0.4</v>
      </c>
      <c r="O4206" t="str">
        <f>TEXT(Table1[[#This Row],[Order_Date]],"mmmm")</f>
        <v>November</v>
      </c>
      <c r="P4206">
        <f>YEAR(Table1[[#This Row],[Order_Date]])</f>
        <v>2024</v>
      </c>
      <c r="Q4206" t="str">
        <f>"Q"&amp;ROUNDUP(MONTH(Table1[[#This Row],[Order_Date]])/3,0)</f>
        <v>Q4</v>
      </c>
    </row>
    <row r="4207" spans="1:17" x14ac:dyDescent="0.25">
      <c r="A4207" t="s">
        <v>6027</v>
      </c>
      <c r="B4207" t="s">
        <v>3783</v>
      </c>
      <c r="C4207" t="s">
        <v>1484</v>
      </c>
      <c r="D4207" t="s">
        <v>131</v>
      </c>
      <c r="E4207" t="str">
        <f>_xlfn.XLOOKUP(Table1[[#This Row],[Product_ID]],[1]!Table1[Product_ID],[1]!Table1[Product_Name])</f>
        <v>Sports Product 50</v>
      </c>
      <c r="F4207" t="str">
        <f>_xlfn.XLOOKUP(Table1[[#This Row],[Product_ID]],[1]!Table1[Product_ID],[1]!Table1[Category])</f>
        <v>Sports</v>
      </c>
      <c r="G4207">
        <f>_xlfn.XLOOKUP(Table1[[#This Row],[Product_ID]],[1]!Table1[Product_ID],[1]!Table1[Unit_Price])</f>
        <v>10475</v>
      </c>
      <c r="H4207">
        <f>_xlfn.XLOOKUP(Table1[[#This Row],[Product_ID]],[1]!Table1[Product_ID],[1]!Table1[Cost])</f>
        <v>7332.5</v>
      </c>
      <c r="I4207">
        <v>2</v>
      </c>
      <c r="J4207">
        <v>0</v>
      </c>
      <c r="K4207">
        <f>Table1[[#This Row],[Quantity]]*Table1[[#This Row],[Unit_Price]]</f>
        <v>20950</v>
      </c>
      <c r="L4207">
        <f>Table1[[#This Row],[Quantity]]*Table1[[#This Row],[Cost]]</f>
        <v>14665</v>
      </c>
      <c r="M4207">
        <f>Table1[[#This Row],[Sales]]-Table1[[#This Row],[Total_Cost]]</f>
        <v>6285</v>
      </c>
      <c r="N4207" s="1">
        <f>Table1[[#This Row],[Profit]]/Table1[[#This Row],[Sales]]</f>
        <v>0.3</v>
      </c>
      <c r="O4207" t="str">
        <f>TEXT(Table1[[#This Row],[Order_Date]],"mmmm")</f>
        <v>July</v>
      </c>
      <c r="P4207">
        <f>YEAR(Table1[[#This Row],[Order_Date]])</f>
        <v>2025</v>
      </c>
      <c r="Q4207" t="str">
        <f>"Q"&amp;ROUNDUP(MONTH(Table1[[#This Row],[Order_Date]])/3,0)</f>
        <v>Q3</v>
      </c>
    </row>
    <row r="4208" spans="1:17" x14ac:dyDescent="0.25">
      <c r="A4208" t="s">
        <v>6028</v>
      </c>
      <c r="B4208" t="s">
        <v>600</v>
      </c>
      <c r="C4208" t="s">
        <v>6029</v>
      </c>
      <c r="D4208" t="s">
        <v>426</v>
      </c>
      <c r="E4208" t="str">
        <f>_xlfn.XLOOKUP(Table1[[#This Row],[Product_ID]],[1]!Table1[Product_ID],[1]!Table1[Product_Name])</f>
        <v>Clothing Product 95</v>
      </c>
      <c r="F4208" t="str">
        <f>_xlfn.XLOOKUP(Table1[[#This Row],[Product_ID]],[1]!Table1[Product_ID],[1]!Table1[Category])</f>
        <v>Clothing</v>
      </c>
      <c r="G4208">
        <f>_xlfn.XLOOKUP(Table1[[#This Row],[Product_ID]],[1]!Table1[Product_ID],[1]!Table1[Unit_Price])</f>
        <v>4520</v>
      </c>
      <c r="H4208">
        <f>_xlfn.XLOOKUP(Table1[[#This Row],[Product_ID]],[1]!Table1[Product_ID],[1]!Table1[Cost])</f>
        <v>3164</v>
      </c>
      <c r="I4208">
        <v>1</v>
      </c>
      <c r="J4208">
        <v>0</v>
      </c>
      <c r="K4208">
        <f>Table1[[#This Row],[Quantity]]*Table1[[#This Row],[Unit_Price]]</f>
        <v>4520</v>
      </c>
      <c r="L4208">
        <f>Table1[[#This Row],[Quantity]]*Table1[[#This Row],[Cost]]</f>
        <v>3164</v>
      </c>
      <c r="M4208">
        <f>Table1[[#This Row],[Sales]]-Table1[[#This Row],[Total_Cost]]</f>
        <v>1356</v>
      </c>
      <c r="N4208" s="1">
        <f>Table1[[#This Row],[Profit]]/Table1[[#This Row],[Sales]]</f>
        <v>0.3</v>
      </c>
      <c r="O4208" t="str">
        <f>TEXT(Table1[[#This Row],[Order_Date]],"mmmm")</f>
        <v>December</v>
      </c>
      <c r="P4208">
        <f>YEAR(Table1[[#This Row],[Order_Date]])</f>
        <v>2025</v>
      </c>
      <c r="Q4208" t="str">
        <f>"Q"&amp;ROUNDUP(MONTH(Table1[[#This Row],[Order_Date]])/3,0)</f>
        <v>Q4</v>
      </c>
    </row>
    <row r="4209" spans="1:17" x14ac:dyDescent="0.25">
      <c r="A4209" t="s">
        <v>6030</v>
      </c>
      <c r="B4209" t="s">
        <v>710</v>
      </c>
      <c r="C4209" t="s">
        <v>3654</v>
      </c>
      <c r="D4209" t="s">
        <v>320</v>
      </c>
      <c r="E4209" t="str">
        <f>_xlfn.XLOOKUP(Table1[[#This Row],[Product_ID]],[1]!Table1[Product_ID],[1]!Table1[Product_Name])</f>
        <v>Clothing Product 15</v>
      </c>
      <c r="F4209" t="str">
        <f>_xlfn.XLOOKUP(Table1[[#This Row],[Product_ID]],[1]!Table1[Product_ID],[1]!Table1[Category])</f>
        <v>Clothing</v>
      </c>
      <c r="G4209">
        <f>_xlfn.XLOOKUP(Table1[[#This Row],[Product_ID]],[1]!Table1[Product_ID],[1]!Table1[Unit_Price])</f>
        <v>2943</v>
      </c>
      <c r="H4209">
        <f>_xlfn.XLOOKUP(Table1[[#This Row],[Product_ID]],[1]!Table1[Product_ID],[1]!Table1[Cost])</f>
        <v>1471.5</v>
      </c>
      <c r="I4209">
        <v>3</v>
      </c>
      <c r="J4209">
        <v>15</v>
      </c>
      <c r="K4209">
        <f>Table1[[#This Row],[Quantity]]*Table1[[#This Row],[Unit_Price]]</f>
        <v>8829</v>
      </c>
      <c r="L4209">
        <f>Table1[[#This Row],[Quantity]]*Table1[[#This Row],[Cost]]</f>
        <v>4414.5</v>
      </c>
      <c r="M4209">
        <f>Table1[[#This Row],[Sales]]-Table1[[#This Row],[Total_Cost]]</f>
        <v>4414.5</v>
      </c>
      <c r="N4209" s="1">
        <f>Table1[[#This Row],[Profit]]/Table1[[#This Row],[Sales]]</f>
        <v>0.5</v>
      </c>
      <c r="O4209" t="str">
        <f>TEXT(Table1[[#This Row],[Order_Date]],"mmmm")</f>
        <v>March</v>
      </c>
      <c r="P4209">
        <f>YEAR(Table1[[#This Row],[Order_Date]])</f>
        <v>2024</v>
      </c>
      <c r="Q4209" t="str">
        <f>"Q"&amp;ROUNDUP(MONTH(Table1[[#This Row],[Order_Date]])/3,0)</f>
        <v>Q1</v>
      </c>
    </row>
    <row r="4210" spans="1:17" x14ac:dyDescent="0.25">
      <c r="A4210" t="s">
        <v>6031</v>
      </c>
      <c r="B4210" t="s">
        <v>23</v>
      </c>
      <c r="C4210" t="s">
        <v>4852</v>
      </c>
      <c r="D4210" t="s">
        <v>37</v>
      </c>
      <c r="E4210" t="str">
        <f>_xlfn.XLOOKUP(Table1[[#This Row],[Product_ID]],[1]!Table1[Product_ID],[1]!Table1[Product_Name])</f>
        <v>Home &amp; Kitchen Product 46</v>
      </c>
      <c r="F4210" t="str">
        <f>_xlfn.XLOOKUP(Table1[[#This Row],[Product_ID]],[1]!Table1[Product_ID],[1]!Table1[Category])</f>
        <v>Home &amp; Kitchen</v>
      </c>
      <c r="G4210">
        <f>_xlfn.XLOOKUP(Table1[[#This Row],[Product_ID]],[1]!Table1[Product_ID],[1]!Table1[Unit_Price])</f>
        <v>10604</v>
      </c>
      <c r="H4210">
        <f>_xlfn.XLOOKUP(Table1[[#This Row],[Product_ID]],[1]!Table1[Product_ID],[1]!Table1[Cost])</f>
        <v>5302</v>
      </c>
      <c r="I4210">
        <v>3</v>
      </c>
      <c r="J4210">
        <v>15</v>
      </c>
      <c r="K4210">
        <f>Table1[[#This Row],[Quantity]]*Table1[[#This Row],[Unit_Price]]</f>
        <v>31812</v>
      </c>
      <c r="L4210">
        <f>Table1[[#This Row],[Quantity]]*Table1[[#This Row],[Cost]]</f>
        <v>15906</v>
      </c>
      <c r="M4210">
        <f>Table1[[#This Row],[Sales]]-Table1[[#This Row],[Total_Cost]]</f>
        <v>15906</v>
      </c>
      <c r="N4210" s="1">
        <f>Table1[[#This Row],[Profit]]/Table1[[#This Row],[Sales]]</f>
        <v>0.5</v>
      </c>
      <c r="O4210" t="str">
        <f>TEXT(Table1[[#This Row],[Order_Date]],"mmmm")</f>
        <v>January</v>
      </c>
      <c r="P4210">
        <f>YEAR(Table1[[#This Row],[Order_Date]])</f>
        <v>2024</v>
      </c>
      <c r="Q4210" t="str">
        <f>"Q"&amp;ROUNDUP(MONTH(Table1[[#This Row],[Order_Date]])/3,0)</f>
        <v>Q1</v>
      </c>
    </row>
    <row r="4211" spans="1:17" x14ac:dyDescent="0.25">
      <c r="A4211" t="s">
        <v>6032</v>
      </c>
      <c r="B4211" t="s">
        <v>3899</v>
      </c>
      <c r="C4211" t="s">
        <v>2220</v>
      </c>
      <c r="D4211" t="s">
        <v>257</v>
      </c>
      <c r="E4211" t="str">
        <f>_xlfn.XLOOKUP(Table1[[#This Row],[Product_ID]],[1]!Table1[Product_ID],[1]!Table1[Product_Name])</f>
        <v>Beauty Product 3</v>
      </c>
      <c r="F4211" t="str">
        <f>_xlfn.XLOOKUP(Table1[[#This Row],[Product_ID]],[1]!Table1[Product_ID],[1]!Table1[Category])</f>
        <v>Beauty</v>
      </c>
      <c r="G4211">
        <f>_xlfn.XLOOKUP(Table1[[#This Row],[Product_ID]],[1]!Table1[Product_ID],[1]!Table1[Unit_Price])</f>
        <v>569</v>
      </c>
      <c r="H4211">
        <f>_xlfn.XLOOKUP(Table1[[#This Row],[Product_ID]],[1]!Table1[Product_ID],[1]!Table1[Cost])</f>
        <v>341.4</v>
      </c>
      <c r="I4211">
        <v>3</v>
      </c>
      <c r="J4211">
        <v>10</v>
      </c>
      <c r="K4211">
        <f>Table1[[#This Row],[Quantity]]*Table1[[#This Row],[Unit_Price]]</f>
        <v>1707</v>
      </c>
      <c r="L4211">
        <f>Table1[[#This Row],[Quantity]]*Table1[[#This Row],[Cost]]</f>
        <v>1024.1999999999998</v>
      </c>
      <c r="M4211">
        <f>Table1[[#This Row],[Sales]]-Table1[[#This Row],[Total_Cost]]</f>
        <v>682.80000000000018</v>
      </c>
      <c r="N4211" s="1">
        <f>Table1[[#This Row],[Profit]]/Table1[[#This Row],[Sales]]</f>
        <v>0.40000000000000013</v>
      </c>
      <c r="O4211" t="str">
        <f>TEXT(Table1[[#This Row],[Order_Date]],"mmmm")</f>
        <v>March</v>
      </c>
      <c r="P4211">
        <f>YEAR(Table1[[#This Row],[Order_Date]])</f>
        <v>2025</v>
      </c>
      <c r="Q4211" t="str">
        <f>"Q"&amp;ROUNDUP(MONTH(Table1[[#This Row],[Order_Date]])/3,0)</f>
        <v>Q1</v>
      </c>
    </row>
    <row r="4212" spans="1:17" x14ac:dyDescent="0.25">
      <c r="A4212" t="s">
        <v>6033</v>
      </c>
      <c r="B4212" t="s">
        <v>214</v>
      </c>
      <c r="C4212" t="s">
        <v>296</v>
      </c>
      <c r="D4212" t="s">
        <v>304</v>
      </c>
      <c r="E4212" t="str">
        <f>_xlfn.XLOOKUP(Table1[[#This Row],[Product_ID]],[1]!Table1[Product_ID],[1]!Table1[Product_Name])</f>
        <v>Sports Product 67</v>
      </c>
      <c r="F4212" t="str">
        <f>_xlfn.XLOOKUP(Table1[[#This Row],[Product_ID]],[1]!Table1[Product_ID],[1]!Table1[Category])</f>
        <v>Sports</v>
      </c>
      <c r="G4212">
        <f>_xlfn.XLOOKUP(Table1[[#This Row],[Product_ID]],[1]!Table1[Product_ID],[1]!Table1[Unit_Price])</f>
        <v>1463</v>
      </c>
      <c r="H4212">
        <f>_xlfn.XLOOKUP(Table1[[#This Row],[Product_ID]],[1]!Table1[Product_ID],[1]!Table1[Cost])</f>
        <v>731.5</v>
      </c>
      <c r="I4212">
        <v>3</v>
      </c>
      <c r="J4212">
        <v>15</v>
      </c>
      <c r="K4212">
        <f>Table1[[#This Row],[Quantity]]*Table1[[#This Row],[Unit_Price]]</f>
        <v>4389</v>
      </c>
      <c r="L4212">
        <f>Table1[[#This Row],[Quantity]]*Table1[[#This Row],[Cost]]</f>
        <v>2194.5</v>
      </c>
      <c r="M4212">
        <f>Table1[[#This Row],[Sales]]-Table1[[#This Row],[Total_Cost]]</f>
        <v>2194.5</v>
      </c>
      <c r="N4212" s="1">
        <f>Table1[[#This Row],[Profit]]/Table1[[#This Row],[Sales]]</f>
        <v>0.5</v>
      </c>
      <c r="O4212" t="str">
        <f>TEXT(Table1[[#This Row],[Order_Date]],"mmmm")</f>
        <v>September</v>
      </c>
      <c r="P4212">
        <f>YEAR(Table1[[#This Row],[Order_Date]])</f>
        <v>2025</v>
      </c>
      <c r="Q4212" t="str">
        <f>"Q"&amp;ROUNDUP(MONTH(Table1[[#This Row],[Order_Date]])/3,0)</f>
        <v>Q3</v>
      </c>
    </row>
    <row r="4213" spans="1:17" x14ac:dyDescent="0.25">
      <c r="A4213" t="s">
        <v>6034</v>
      </c>
      <c r="B4213" t="s">
        <v>4591</v>
      </c>
      <c r="C4213" t="s">
        <v>3880</v>
      </c>
      <c r="D4213" t="s">
        <v>123</v>
      </c>
      <c r="E4213" t="str">
        <f>_xlfn.XLOOKUP(Table1[[#This Row],[Product_ID]],[1]!Table1[Product_ID],[1]!Table1[Product_Name])</f>
        <v>Electronics Product 99</v>
      </c>
      <c r="F4213" t="str">
        <f>_xlfn.XLOOKUP(Table1[[#This Row],[Product_ID]],[1]!Table1[Product_ID],[1]!Table1[Category])</f>
        <v>Electronics</v>
      </c>
      <c r="G4213">
        <f>_xlfn.XLOOKUP(Table1[[#This Row],[Product_ID]],[1]!Table1[Product_ID],[1]!Table1[Unit_Price])</f>
        <v>48012</v>
      </c>
      <c r="H4213">
        <f>_xlfn.XLOOKUP(Table1[[#This Row],[Product_ID]],[1]!Table1[Product_ID],[1]!Table1[Cost])</f>
        <v>24006</v>
      </c>
      <c r="I4213">
        <v>5</v>
      </c>
      <c r="J4213">
        <v>5</v>
      </c>
      <c r="K4213">
        <f>Table1[[#This Row],[Quantity]]*Table1[[#This Row],[Unit_Price]]</f>
        <v>240060</v>
      </c>
      <c r="L4213">
        <f>Table1[[#This Row],[Quantity]]*Table1[[#This Row],[Cost]]</f>
        <v>120030</v>
      </c>
      <c r="M4213">
        <f>Table1[[#This Row],[Sales]]-Table1[[#This Row],[Total_Cost]]</f>
        <v>120030</v>
      </c>
      <c r="N4213" s="1">
        <f>Table1[[#This Row],[Profit]]/Table1[[#This Row],[Sales]]</f>
        <v>0.5</v>
      </c>
      <c r="O4213" t="str">
        <f>TEXT(Table1[[#This Row],[Order_Date]],"mmmm")</f>
        <v>March</v>
      </c>
      <c r="P4213">
        <f>YEAR(Table1[[#This Row],[Order_Date]])</f>
        <v>2025</v>
      </c>
      <c r="Q4213" t="str">
        <f>"Q"&amp;ROUNDUP(MONTH(Table1[[#This Row],[Order_Date]])/3,0)</f>
        <v>Q1</v>
      </c>
    </row>
    <row r="4214" spans="1:17" x14ac:dyDescent="0.25">
      <c r="A4214" t="s">
        <v>6035</v>
      </c>
      <c r="B4214" t="s">
        <v>2385</v>
      </c>
      <c r="C4214" t="s">
        <v>1800</v>
      </c>
      <c r="D4214" t="s">
        <v>59</v>
      </c>
      <c r="E4214" t="str">
        <f>_xlfn.XLOOKUP(Table1[[#This Row],[Product_ID]],[1]!Table1[Product_ID],[1]!Table1[Product_Name])</f>
        <v>Sports Product 23</v>
      </c>
      <c r="F4214" t="str">
        <f>_xlfn.XLOOKUP(Table1[[#This Row],[Product_ID]],[1]!Table1[Product_ID],[1]!Table1[Category])</f>
        <v>Sports</v>
      </c>
      <c r="G4214">
        <f>_xlfn.XLOOKUP(Table1[[#This Row],[Product_ID]],[1]!Table1[Product_ID],[1]!Table1[Unit_Price])</f>
        <v>4437</v>
      </c>
      <c r="H4214">
        <f>_xlfn.XLOOKUP(Table1[[#This Row],[Product_ID]],[1]!Table1[Product_ID],[1]!Table1[Cost])</f>
        <v>2662.2</v>
      </c>
      <c r="I4214">
        <v>2</v>
      </c>
      <c r="J4214">
        <v>10</v>
      </c>
      <c r="K4214">
        <f>Table1[[#This Row],[Quantity]]*Table1[[#This Row],[Unit_Price]]</f>
        <v>8874</v>
      </c>
      <c r="L4214">
        <f>Table1[[#This Row],[Quantity]]*Table1[[#This Row],[Cost]]</f>
        <v>5324.4</v>
      </c>
      <c r="M4214">
        <f>Table1[[#This Row],[Sales]]-Table1[[#This Row],[Total_Cost]]</f>
        <v>3549.6000000000004</v>
      </c>
      <c r="N4214" s="1">
        <f>Table1[[#This Row],[Profit]]/Table1[[#This Row],[Sales]]</f>
        <v>0.4</v>
      </c>
      <c r="O4214" t="str">
        <f>TEXT(Table1[[#This Row],[Order_Date]],"mmmm")</f>
        <v>April</v>
      </c>
      <c r="P4214">
        <f>YEAR(Table1[[#This Row],[Order_Date]])</f>
        <v>2024</v>
      </c>
      <c r="Q4214" t="str">
        <f>"Q"&amp;ROUNDUP(MONTH(Table1[[#This Row],[Order_Date]])/3,0)</f>
        <v>Q2</v>
      </c>
    </row>
    <row r="4215" spans="1:17" x14ac:dyDescent="0.25">
      <c r="A4215" t="s">
        <v>6036</v>
      </c>
      <c r="B4215" t="s">
        <v>467</v>
      </c>
      <c r="C4215" t="s">
        <v>2531</v>
      </c>
      <c r="D4215" t="s">
        <v>898</v>
      </c>
      <c r="E4215" t="str">
        <f>_xlfn.XLOOKUP(Table1[[#This Row],[Product_ID]],[1]!Table1[Product_ID],[1]!Table1[Product_Name])</f>
        <v>Sports Product 29</v>
      </c>
      <c r="F4215" t="str">
        <f>_xlfn.XLOOKUP(Table1[[#This Row],[Product_ID]],[1]!Table1[Product_ID],[1]!Table1[Category])</f>
        <v>Sports</v>
      </c>
      <c r="G4215">
        <f>_xlfn.XLOOKUP(Table1[[#This Row],[Product_ID]],[1]!Table1[Product_ID],[1]!Table1[Unit_Price])</f>
        <v>2105</v>
      </c>
      <c r="H4215">
        <f>_xlfn.XLOOKUP(Table1[[#This Row],[Product_ID]],[1]!Table1[Product_ID],[1]!Table1[Cost])</f>
        <v>1263</v>
      </c>
      <c r="I4215">
        <v>4</v>
      </c>
      <c r="J4215">
        <v>15</v>
      </c>
      <c r="K4215">
        <f>Table1[[#This Row],[Quantity]]*Table1[[#This Row],[Unit_Price]]</f>
        <v>8420</v>
      </c>
      <c r="L4215">
        <f>Table1[[#This Row],[Quantity]]*Table1[[#This Row],[Cost]]</f>
        <v>5052</v>
      </c>
      <c r="M4215">
        <f>Table1[[#This Row],[Sales]]-Table1[[#This Row],[Total_Cost]]</f>
        <v>3368</v>
      </c>
      <c r="N4215" s="1">
        <f>Table1[[#This Row],[Profit]]/Table1[[#This Row],[Sales]]</f>
        <v>0.4</v>
      </c>
      <c r="O4215" t="str">
        <f>TEXT(Table1[[#This Row],[Order_Date]],"mmmm")</f>
        <v>June</v>
      </c>
      <c r="P4215">
        <f>YEAR(Table1[[#This Row],[Order_Date]])</f>
        <v>2025</v>
      </c>
      <c r="Q4215" t="str">
        <f>"Q"&amp;ROUNDUP(MONTH(Table1[[#This Row],[Order_Date]])/3,0)</f>
        <v>Q2</v>
      </c>
    </row>
    <row r="4216" spans="1:17" x14ac:dyDescent="0.25">
      <c r="A4216" t="s">
        <v>6037</v>
      </c>
      <c r="B4216" t="s">
        <v>1442</v>
      </c>
      <c r="C4216" t="s">
        <v>1162</v>
      </c>
      <c r="D4216" t="s">
        <v>264</v>
      </c>
      <c r="E4216" t="str">
        <f>_xlfn.XLOOKUP(Table1[[#This Row],[Product_ID]],[1]!Table1[Product_ID],[1]!Table1[Product_Name])</f>
        <v>Clothing Product 96</v>
      </c>
      <c r="F4216" t="str">
        <f>_xlfn.XLOOKUP(Table1[[#This Row],[Product_ID]],[1]!Table1[Product_ID],[1]!Table1[Category])</f>
        <v>Clothing</v>
      </c>
      <c r="G4216">
        <f>_xlfn.XLOOKUP(Table1[[#This Row],[Product_ID]],[1]!Table1[Product_ID],[1]!Table1[Unit_Price])</f>
        <v>483</v>
      </c>
      <c r="H4216">
        <f>_xlfn.XLOOKUP(Table1[[#This Row],[Product_ID]],[1]!Table1[Product_ID],[1]!Table1[Cost])</f>
        <v>289.8</v>
      </c>
      <c r="I4216">
        <v>1</v>
      </c>
      <c r="J4216">
        <v>0</v>
      </c>
      <c r="K4216">
        <f>Table1[[#This Row],[Quantity]]*Table1[[#This Row],[Unit_Price]]</f>
        <v>483</v>
      </c>
      <c r="L4216">
        <f>Table1[[#This Row],[Quantity]]*Table1[[#This Row],[Cost]]</f>
        <v>289.8</v>
      </c>
      <c r="M4216">
        <f>Table1[[#This Row],[Sales]]-Table1[[#This Row],[Total_Cost]]</f>
        <v>193.2</v>
      </c>
      <c r="N4216" s="1">
        <f>Table1[[#This Row],[Profit]]/Table1[[#This Row],[Sales]]</f>
        <v>0.39999999999999997</v>
      </c>
      <c r="O4216" t="str">
        <f>TEXT(Table1[[#This Row],[Order_Date]],"mmmm")</f>
        <v>February</v>
      </c>
      <c r="P4216">
        <f>YEAR(Table1[[#This Row],[Order_Date]])</f>
        <v>2024</v>
      </c>
      <c r="Q4216" t="str">
        <f>"Q"&amp;ROUNDUP(MONTH(Table1[[#This Row],[Order_Date]])/3,0)</f>
        <v>Q1</v>
      </c>
    </row>
    <row r="4217" spans="1:17" x14ac:dyDescent="0.25">
      <c r="A4217" t="s">
        <v>6038</v>
      </c>
      <c r="B4217" t="s">
        <v>661</v>
      </c>
      <c r="C4217" t="s">
        <v>566</v>
      </c>
      <c r="D4217" t="s">
        <v>563</v>
      </c>
      <c r="E4217" t="str">
        <f>_xlfn.XLOOKUP(Table1[[#This Row],[Product_ID]],[1]!Table1[Product_ID],[1]!Table1[Product_Name])</f>
        <v>Beauty Product 60</v>
      </c>
      <c r="F4217" t="str">
        <f>_xlfn.XLOOKUP(Table1[[#This Row],[Product_ID]],[1]!Table1[Product_ID],[1]!Table1[Category])</f>
        <v>Beauty</v>
      </c>
      <c r="G4217">
        <f>_xlfn.XLOOKUP(Table1[[#This Row],[Product_ID]],[1]!Table1[Product_ID],[1]!Table1[Unit_Price])</f>
        <v>758</v>
      </c>
      <c r="H4217">
        <f>_xlfn.XLOOKUP(Table1[[#This Row],[Product_ID]],[1]!Table1[Product_ID],[1]!Table1[Cost])</f>
        <v>530.6</v>
      </c>
      <c r="I4217">
        <v>3</v>
      </c>
      <c r="J4217">
        <v>5</v>
      </c>
      <c r="K4217">
        <f>Table1[[#This Row],[Quantity]]*Table1[[#This Row],[Unit_Price]]</f>
        <v>2274</v>
      </c>
      <c r="L4217">
        <f>Table1[[#This Row],[Quantity]]*Table1[[#This Row],[Cost]]</f>
        <v>1591.8000000000002</v>
      </c>
      <c r="M4217">
        <f>Table1[[#This Row],[Sales]]-Table1[[#This Row],[Total_Cost]]</f>
        <v>682.19999999999982</v>
      </c>
      <c r="N4217" s="1">
        <f>Table1[[#This Row],[Profit]]/Table1[[#This Row],[Sales]]</f>
        <v>0.29999999999999993</v>
      </c>
      <c r="O4217" t="str">
        <f>TEXT(Table1[[#This Row],[Order_Date]],"mmmm")</f>
        <v>January</v>
      </c>
      <c r="P4217">
        <f>YEAR(Table1[[#This Row],[Order_Date]])</f>
        <v>2024</v>
      </c>
      <c r="Q4217" t="str">
        <f>"Q"&amp;ROUNDUP(MONTH(Table1[[#This Row],[Order_Date]])/3,0)</f>
        <v>Q1</v>
      </c>
    </row>
    <row r="4218" spans="1:17" x14ac:dyDescent="0.25">
      <c r="A4218" t="s">
        <v>6039</v>
      </c>
      <c r="B4218" t="s">
        <v>3902</v>
      </c>
      <c r="C4218" t="s">
        <v>1260</v>
      </c>
      <c r="D4218" t="s">
        <v>230</v>
      </c>
      <c r="E4218" t="str">
        <f>_xlfn.XLOOKUP(Table1[[#This Row],[Product_ID]],[1]!Table1[Product_ID],[1]!Table1[Product_Name])</f>
        <v>Beauty Product 16</v>
      </c>
      <c r="F4218" t="str">
        <f>_xlfn.XLOOKUP(Table1[[#This Row],[Product_ID]],[1]!Table1[Product_ID],[1]!Table1[Category])</f>
        <v>Beauty</v>
      </c>
      <c r="G4218">
        <f>_xlfn.XLOOKUP(Table1[[#This Row],[Product_ID]],[1]!Table1[Product_ID],[1]!Table1[Unit_Price])</f>
        <v>1591</v>
      </c>
      <c r="H4218">
        <f>_xlfn.XLOOKUP(Table1[[#This Row],[Product_ID]],[1]!Table1[Product_ID],[1]!Table1[Cost])</f>
        <v>1113.7</v>
      </c>
      <c r="I4218">
        <v>3</v>
      </c>
      <c r="J4218">
        <v>5</v>
      </c>
      <c r="K4218">
        <f>Table1[[#This Row],[Quantity]]*Table1[[#This Row],[Unit_Price]]</f>
        <v>4773</v>
      </c>
      <c r="L4218">
        <f>Table1[[#This Row],[Quantity]]*Table1[[#This Row],[Cost]]</f>
        <v>3341.1000000000004</v>
      </c>
      <c r="M4218">
        <f>Table1[[#This Row],[Sales]]-Table1[[#This Row],[Total_Cost]]</f>
        <v>1431.8999999999996</v>
      </c>
      <c r="N4218" s="1">
        <f>Table1[[#This Row],[Profit]]/Table1[[#This Row],[Sales]]</f>
        <v>0.29999999999999993</v>
      </c>
      <c r="O4218" t="str">
        <f>TEXT(Table1[[#This Row],[Order_Date]],"mmmm")</f>
        <v>January</v>
      </c>
      <c r="P4218">
        <f>YEAR(Table1[[#This Row],[Order_Date]])</f>
        <v>2025</v>
      </c>
      <c r="Q4218" t="str">
        <f>"Q"&amp;ROUNDUP(MONTH(Table1[[#This Row],[Order_Date]])/3,0)</f>
        <v>Q1</v>
      </c>
    </row>
    <row r="4219" spans="1:17" x14ac:dyDescent="0.25">
      <c r="A4219" t="s">
        <v>6040</v>
      </c>
      <c r="B4219" t="s">
        <v>2179</v>
      </c>
      <c r="C4219" t="s">
        <v>3237</v>
      </c>
      <c r="D4219" t="s">
        <v>331</v>
      </c>
      <c r="E4219" t="str">
        <f>_xlfn.XLOOKUP(Table1[[#This Row],[Product_ID]],[1]!Table1[Product_ID],[1]!Table1[Product_Name])</f>
        <v>Electronics Product 24</v>
      </c>
      <c r="F4219" t="str">
        <f>_xlfn.XLOOKUP(Table1[[#This Row],[Product_ID]],[1]!Table1[Product_ID],[1]!Table1[Category])</f>
        <v>Electronics</v>
      </c>
      <c r="G4219">
        <f>_xlfn.XLOOKUP(Table1[[#This Row],[Product_ID]],[1]!Table1[Product_ID],[1]!Table1[Unit_Price])</f>
        <v>9702</v>
      </c>
      <c r="H4219">
        <f>_xlfn.XLOOKUP(Table1[[#This Row],[Product_ID]],[1]!Table1[Product_ID],[1]!Table1[Cost])</f>
        <v>4851</v>
      </c>
      <c r="I4219">
        <v>3</v>
      </c>
      <c r="J4219">
        <v>10</v>
      </c>
      <c r="K4219">
        <f>Table1[[#This Row],[Quantity]]*Table1[[#This Row],[Unit_Price]]</f>
        <v>29106</v>
      </c>
      <c r="L4219">
        <f>Table1[[#This Row],[Quantity]]*Table1[[#This Row],[Cost]]</f>
        <v>14553</v>
      </c>
      <c r="M4219">
        <f>Table1[[#This Row],[Sales]]-Table1[[#This Row],[Total_Cost]]</f>
        <v>14553</v>
      </c>
      <c r="N4219" s="1">
        <f>Table1[[#This Row],[Profit]]/Table1[[#This Row],[Sales]]</f>
        <v>0.5</v>
      </c>
      <c r="O4219" t="str">
        <f>TEXT(Table1[[#This Row],[Order_Date]],"mmmm")</f>
        <v>July</v>
      </c>
      <c r="P4219">
        <f>YEAR(Table1[[#This Row],[Order_Date]])</f>
        <v>2024</v>
      </c>
      <c r="Q4219" t="str">
        <f>"Q"&amp;ROUNDUP(MONTH(Table1[[#This Row],[Order_Date]])/3,0)</f>
        <v>Q3</v>
      </c>
    </row>
    <row r="4220" spans="1:17" x14ac:dyDescent="0.25">
      <c r="A4220" t="s">
        <v>6041</v>
      </c>
      <c r="B4220" t="s">
        <v>2181</v>
      </c>
      <c r="C4220" t="s">
        <v>58</v>
      </c>
      <c r="D4220" t="s">
        <v>317</v>
      </c>
      <c r="E4220" t="str">
        <f>_xlfn.XLOOKUP(Table1[[#This Row],[Product_ID]],[1]!Table1[Product_ID],[1]!Table1[Product_Name])</f>
        <v>Beauty Product 90</v>
      </c>
      <c r="F4220" t="str">
        <f>_xlfn.XLOOKUP(Table1[[#This Row],[Product_ID]],[1]!Table1[Product_ID],[1]!Table1[Category])</f>
        <v>Beauty</v>
      </c>
      <c r="G4220">
        <f>_xlfn.XLOOKUP(Table1[[#This Row],[Product_ID]],[1]!Table1[Product_ID],[1]!Table1[Unit_Price])</f>
        <v>1510</v>
      </c>
      <c r="H4220">
        <f>_xlfn.XLOOKUP(Table1[[#This Row],[Product_ID]],[1]!Table1[Product_ID],[1]!Table1[Cost])</f>
        <v>755</v>
      </c>
      <c r="I4220">
        <v>4</v>
      </c>
      <c r="J4220">
        <v>0</v>
      </c>
      <c r="K4220">
        <f>Table1[[#This Row],[Quantity]]*Table1[[#This Row],[Unit_Price]]</f>
        <v>6040</v>
      </c>
      <c r="L4220">
        <f>Table1[[#This Row],[Quantity]]*Table1[[#This Row],[Cost]]</f>
        <v>3020</v>
      </c>
      <c r="M4220">
        <f>Table1[[#This Row],[Sales]]-Table1[[#This Row],[Total_Cost]]</f>
        <v>3020</v>
      </c>
      <c r="N4220" s="1">
        <f>Table1[[#This Row],[Profit]]/Table1[[#This Row],[Sales]]</f>
        <v>0.5</v>
      </c>
      <c r="O4220" t="str">
        <f>TEXT(Table1[[#This Row],[Order_Date]],"mmmm")</f>
        <v>September</v>
      </c>
      <c r="P4220">
        <f>YEAR(Table1[[#This Row],[Order_Date]])</f>
        <v>2024</v>
      </c>
      <c r="Q4220" t="str">
        <f>"Q"&amp;ROUNDUP(MONTH(Table1[[#This Row],[Order_Date]])/3,0)</f>
        <v>Q3</v>
      </c>
    </row>
    <row r="4221" spans="1:17" x14ac:dyDescent="0.25">
      <c r="A4221" t="s">
        <v>6042</v>
      </c>
      <c r="B4221" t="s">
        <v>1629</v>
      </c>
      <c r="C4221" t="s">
        <v>122</v>
      </c>
      <c r="D4221" t="s">
        <v>199</v>
      </c>
      <c r="E4221" t="str">
        <f>_xlfn.XLOOKUP(Table1[[#This Row],[Product_ID]],[1]!Table1[Product_ID],[1]!Table1[Product_Name])</f>
        <v>Sports Product 19</v>
      </c>
      <c r="F4221" t="str">
        <f>_xlfn.XLOOKUP(Table1[[#This Row],[Product_ID]],[1]!Table1[Product_ID],[1]!Table1[Category])</f>
        <v>Sports</v>
      </c>
      <c r="G4221">
        <f>_xlfn.XLOOKUP(Table1[[#This Row],[Product_ID]],[1]!Table1[Product_ID],[1]!Table1[Unit_Price])</f>
        <v>11395</v>
      </c>
      <c r="H4221">
        <f>_xlfn.XLOOKUP(Table1[[#This Row],[Product_ID]],[1]!Table1[Product_ID],[1]!Table1[Cost])</f>
        <v>5697.5</v>
      </c>
      <c r="I4221">
        <v>4</v>
      </c>
      <c r="J4221">
        <v>20</v>
      </c>
      <c r="K4221">
        <f>Table1[[#This Row],[Quantity]]*Table1[[#This Row],[Unit_Price]]</f>
        <v>45580</v>
      </c>
      <c r="L4221">
        <f>Table1[[#This Row],[Quantity]]*Table1[[#This Row],[Cost]]</f>
        <v>22790</v>
      </c>
      <c r="M4221">
        <f>Table1[[#This Row],[Sales]]-Table1[[#This Row],[Total_Cost]]</f>
        <v>22790</v>
      </c>
      <c r="N4221" s="1">
        <f>Table1[[#This Row],[Profit]]/Table1[[#This Row],[Sales]]</f>
        <v>0.5</v>
      </c>
      <c r="O4221" t="str">
        <f>TEXT(Table1[[#This Row],[Order_Date]],"mmmm")</f>
        <v>December</v>
      </c>
      <c r="P4221">
        <f>YEAR(Table1[[#This Row],[Order_Date]])</f>
        <v>2025</v>
      </c>
      <c r="Q4221" t="str">
        <f>"Q"&amp;ROUNDUP(MONTH(Table1[[#This Row],[Order_Date]])/3,0)</f>
        <v>Q4</v>
      </c>
    </row>
    <row r="4222" spans="1:17" x14ac:dyDescent="0.25">
      <c r="A4222" t="s">
        <v>6043</v>
      </c>
      <c r="B4222" t="s">
        <v>4158</v>
      </c>
      <c r="C4222" t="s">
        <v>3292</v>
      </c>
      <c r="D4222" t="s">
        <v>999</v>
      </c>
      <c r="E4222" t="str">
        <f>_xlfn.XLOOKUP(Table1[[#This Row],[Product_ID]],[1]!Table1[Product_ID],[1]!Table1[Product_Name])</f>
        <v>Beauty Product 51</v>
      </c>
      <c r="F4222" t="str">
        <f>_xlfn.XLOOKUP(Table1[[#This Row],[Product_ID]],[1]!Table1[Product_ID],[1]!Table1[Category])</f>
        <v>Beauty</v>
      </c>
      <c r="G4222">
        <f>_xlfn.XLOOKUP(Table1[[#This Row],[Product_ID]],[1]!Table1[Product_ID],[1]!Table1[Unit_Price])</f>
        <v>1507</v>
      </c>
      <c r="H4222">
        <f>_xlfn.XLOOKUP(Table1[[#This Row],[Product_ID]],[1]!Table1[Product_ID],[1]!Table1[Cost])</f>
        <v>753.5</v>
      </c>
      <c r="I4222">
        <v>5</v>
      </c>
      <c r="J4222">
        <v>0</v>
      </c>
      <c r="K4222">
        <f>Table1[[#This Row],[Quantity]]*Table1[[#This Row],[Unit_Price]]</f>
        <v>7535</v>
      </c>
      <c r="L4222">
        <f>Table1[[#This Row],[Quantity]]*Table1[[#This Row],[Cost]]</f>
        <v>3767.5</v>
      </c>
      <c r="M4222">
        <f>Table1[[#This Row],[Sales]]-Table1[[#This Row],[Total_Cost]]</f>
        <v>3767.5</v>
      </c>
      <c r="N4222" s="1">
        <f>Table1[[#This Row],[Profit]]/Table1[[#This Row],[Sales]]</f>
        <v>0.5</v>
      </c>
      <c r="O4222" t="str">
        <f>TEXT(Table1[[#This Row],[Order_Date]],"mmmm")</f>
        <v>August</v>
      </c>
      <c r="P4222">
        <f>YEAR(Table1[[#This Row],[Order_Date]])</f>
        <v>2025</v>
      </c>
      <c r="Q4222" t="str">
        <f>"Q"&amp;ROUNDUP(MONTH(Table1[[#This Row],[Order_Date]])/3,0)</f>
        <v>Q3</v>
      </c>
    </row>
    <row r="4223" spans="1:17" x14ac:dyDescent="0.25">
      <c r="A4223" t="s">
        <v>6044</v>
      </c>
      <c r="B4223" t="s">
        <v>2445</v>
      </c>
      <c r="C4223" t="s">
        <v>1453</v>
      </c>
      <c r="D4223" t="s">
        <v>585</v>
      </c>
      <c r="E4223" t="str">
        <f>_xlfn.XLOOKUP(Table1[[#This Row],[Product_ID]],[1]!Table1[Product_ID],[1]!Table1[Product_Name])</f>
        <v>Sports Product 80</v>
      </c>
      <c r="F4223" t="str">
        <f>_xlfn.XLOOKUP(Table1[[#This Row],[Product_ID]],[1]!Table1[Product_ID],[1]!Table1[Category])</f>
        <v>Sports</v>
      </c>
      <c r="G4223">
        <f>_xlfn.XLOOKUP(Table1[[#This Row],[Product_ID]],[1]!Table1[Product_ID],[1]!Table1[Unit_Price])</f>
        <v>4816</v>
      </c>
      <c r="H4223">
        <f>_xlfn.XLOOKUP(Table1[[#This Row],[Product_ID]],[1]!Table1[Product_ID],[1]!Table1[Cost])</f>
        <v>3371.2</v>
      </c>
      <c r="I4223">
        <v>3</v>
      </c>
      <c r="J4223">
        <v>20</v>
      </c>
      <c r="K4223">
        <f>Table1[[#This Row],[Quantity]]*Table1[[#This Row],[Unit_Price]]</f>
        <v>14448</v>
      </c>
      <c r="L4223">
        <f>Table1[[#This Row],[Quantity]]*Table1[[#This Row],[Cost]]</f>
        <v>10113.599999999999</v>
      </c>
      <c r="M4223">
        <f>Table1[[#This Row],[Sales]]-Table1[[#This Row],[Total_Cost]]</f>
        <v>4334.4000000000015</v>
      </c>
      <c r="N4223" s="1">
        <f>Table1[[#This Row],[Profit]]/Table1[[#This Row],[Sales]]</f>
        <v>0.3000000000000001</v>
      </c>
      <c r="O4223" t="str">
        <f>TEXT(Table1[[#This Row],[Order_Date]],"mmmm")</f>
        <v>November</v>
      </c>
      <c r="P4223">
        <f>YEAR(Table1[[#This Row],[Order_Date]])</f>
        <v>2025</v>
      </c>
      <c r="Q4223" t="str">
        <f>"Q"&amp;ROUNDUP(MONTH(Table1[[#This Row],[Order_Date]])/3,0)</f>
        <v>Q4</v>
      </c>
    </row>
    <row r="4224" spans="1:17" x14ac:dyDescent="0.25">
      <c r="A4224" t="s">
        <v>6045</v>
      </c>
      <c r="B4224" t="s">
        <v>1101</v>
      </c>
      <c r="C4224" t="s">
        <v>5790</v>
      </c>
      <c r="D4224" t="s">
        <v>216</v>
      </c>
      <c r="E4224" t="str">
        <f>_xlfn.XLOOKUP(Table1[[#This Row],[Product_ID]],[1]!Table1[Product_ID],[1]!Table1[Product_Name])</f>
        <v>Beauty Product 69</v>
      </c>
      <c r="F4224" t="str">
        <f>_xlfn.XLOOKUP(Table1[[#This Row],[Product_ID]],[1]!Table1[Product_ID],[1]!Table1[Category])</f>
        <v>Beauty</v>
      </c>
      <c r="G4224">
        <f>_xlfn.XLOOKUP(Table1[[#This Row],[Product_ID]],[1]!Table1[Product_ID],[1]!Table1[Unit_Price])</f>
        <v>384</v>
      </c>
      <c r="H4224">
        <f>_xlfn.XLOOKUP(Table1[[#This Row],[Product_ID]],[1]!Table1[Product_ID],[1]!Table1[Cost])</f>
        <v>192</v>
      </c>
      <c r="I4224">
        <v>4</v>
      </c>
      <c r="J4224">
        <v>5</v>
      </c>
      <c r="K4224">
        <f>Table1[[#This Row],[Quantity]]*Table1[[#This Row],[Unit_Price]]</f>
        <v>1536</v>
      </c>
      <c r="L4224">
        <f>Table1[[#This Row],[Quantity]]*Table1[[#This Row],[Cost]]</f>
        <v>768</v>
      </c>
      <c r="M4224">
        <f>Table1[[#This Row],[Sales]]-Table1[[#This Row],[Total_Cost]]</f>
        <v>768</v>
      </c>
      <c r="N4224" s="1">
        <f>Table1[[#This Row],[Profit]]/Table1[[#This Row],[Sales]]</f>
        <v>0.5</v>
      </c>
      <c r="O4224" t="str">
        <f>TEXT(Table1[[#This Row],[Order_Date]],"mmmm")</f>
        <v>March</v>
      </c>
      <c r="P4224">
        <f>YEAR(Table1[[#This Row],[Order_Date]])</f>
        <v>2025</v>
      </c>
      <c r="Q4224" t="str">
        <f>"Q"&amp;ROUNDUP(MONTH(Table1[[#This Row],[Order_Date]])/3,0)</f>
        <v>Q1</v>
      </c>
    </row>
    <row r="4225" spans="1:17" x14ac:dyDescent="0.25">
      <c r="A4225" t="s">
        <v>6046</v>
      </c>
      <c r="B4225" t="s">
        <v>507</v>
      </c>
      <c r="C4225" t="s">
        <v>1498</v>
      </c>
      <c r="D4225" t="s">
        <v>366</v>
      </c>
      <c r="E4225" t="str">
        <f>_xlfn.XLOOKUP(Table1[[#This Row],[Product_ID]],[1]!Table1[Product_ID],[1]!Table1[Product_Name])</f>
        <v>Home &amp; Kitchen Product 93</v>
      </c>
      <c r="F4225" t="str">
        <f>_xlfn.XLOOKUP(Table1[[#This Row],[Product_ID]],[1]!Table1[Product_ID],[1]!Table1[Category])</f>
        <v>Home &amp; Kitchen</v>
      </c>
      <c r="G4225">
        <f>_xlfn.XLOOKUP(Table1[[#This Row],[Product_ID]],[1]!Table1[Product_ID],[1]!Table1[Unit_Price])</f>
        <v>10597</v>
      </c>
      <c r="H4225">
        <f>_xlfn.XLOOKUP(Table1[[#This Row],[Product_ID]],[1]!Table1[Product_ID],[1]!Table1[Cost])</f>
        <v>5298.5</v>
      </c>
      <c r="I4225">
        <v>1</v>
      </c>
      <c r="J4225">
        <v>15</v>
      </c>
      <c r="K4225">
        <f>Table1[[#This Row],[Quantity]]*Table1[[#This Row],[Unit_Price]]</f>
        <v>10597</v>
      </c>
      <c r="L4225">
        <f>Table1[[#This Row],[Quantity]]*Table1[[#This Row],[Cost]]</f>
        <v>5298.5</v>
      </c>
      <c r="M4225">
        <f>Table1[[#This Row],[Sales]]-Table1[[#This Row],[Total_Cost]]</f>
        <v>5298.5</v>
      </c>
      <c r="N4225" s="1">
        <f>Table1[[#This Row],[Profit]]/Table1[[#This Row],[Sales]]</f>
        <v>0.5</v>
      </c>
      <c r="O4225" t="str">
        <f>TEXT(Table1[[#This Row],[Order_Date]],"mmmm")</f>
        <v>August</v>
      </c>
      <c r="P4225">
        <f>YEAR(Table1[[#This Row],[Order_Date]])</f>
        <v>2024</v>
      </c>
      <c r="Q4225" t="str">
        <f>"Q"&amp;ROUNDUP(MONTH(Table1[[#This Row],[Order_Date]])/3,0)</f>
        <v>Q3</v>
      </c>
    </row>
    <row r="4226" spans="1:17" x14ac:dyDescent="0.25">
      <c r="A4226" t="s">
        <v>6047</v>
      </c>
      <c r="B4226" t="s">
        <v>762</v>
      </c>
      <c r="C4226" t="s">
        <v>5449</v>
      </c>
      <c r="D4226" t="s">
        <v>81</v>
      </c>
      <c r="E4226" t="str">
        <f>_xlfn.XLOOKUP(Table1[[#This Row],[Product_ID]],[1]!Table1[Product_ID],[1]!Table1[Product_Name])</f>
        <v>Beauty Product 4</v>
      </c>
      <c r="F4226" t="str">
        <f>_xlfn.XLOOKUP(Table1[[#This Row],[Product_ID]],[1]!Table1[Product_ID],[1]!Table1[Category])</f>
        <v>Beauty</v>
      </c>
      <c r="G4226">
        <f>_xlfn.XLOOKUP(Table1[[#This Row],[Product_ID]],[1]!Table1[Product_ID],[1]!Table1[Unit_Price])</f>
        <v>591</v>
      </c>
      <c r="H4226">
        <f>_xlfn.XLOOKUP(Table1[[#This Row],[Product_ID]],[1]!Table1[Product_ID],[1]!Table1[Cost])</f>
        <v>354.6</v>
      </c>
      <c r="I4226">
        <v>3</v>
      </c>
      <c r="J4226">
        <v>5</v>
      </c>
      <c r="K4226">
        <f>Table1[[#This Row],[Quantity]]*Table1[[#This Row],[Unit_Price]]</f>
        <v>1773</v>
      </c>
      <c r="L4226">
        <f>Table1[[#This Row],[Quantity]]*Table1[[#This Row],[Cost]]</f>
        <v>1063.8000000000002</v>
      </c>
      <c r="M4226">
        <f>Table1[[#This Row],[Sales]]-Table1[[#This Row],[Total_Cost]]</f>
        <v>709.19999999999982</v>
      </c>
      <c r="N4226" s="1">
        <f>Table1[[#This Row],[Profit]]/Table1[[#This Row],[Sales]]</f>
        <v>0.39999999999999991</v>
      </c>
      <c r="O4226" t="str">
        <f>TEXT(Table1[[#This Row],[Order_Date]],"mmmm")</f>
        <v>November</v>
      </c>
      <c r="P4226">
        <f>YEAR(Table1[[#This Row],[Order_Date]])</f>
        <v>2024</v>
      </c>
      <c r="Q4226" t="str">
        <f>"Q"&amp;ROUNDUP(MONTH(Table1[[#This Row],[Order_Date]])/3,0)</f>
        <v>Q4</v>
      </c>
    </row>
    <row r="4227" spans="1:17" x14ac:dyDescent="0.25">
      <c r="A4227" t="s">
        <v>6048</v>
      </c>
      <c r="B4227" t="s">
        <v>873</v>
      </c>
      <c r="C4227" t="s">
        <v>4831</v>
      </c>
      <c r="D4227" t="s">
        <v>366</v>
      </c>
      <c r="E4227" t="str">
        <f>_xlfn.XLOOKUP(Table1[[#This Row],[Product_ID]],[1]!Table1[Product_ID],[1]!Table1[Product_Name])</f>
        <v>Home &amp; Kitchen Product 93</v>
      </c>
      <c r="F4227" t="str">
        <f>_xlfn.XLOOKUP(Table1[[#This Row],[Product_ID]],[1]!Table1[Product_ID],[1]!Table1[Category])</f>
        <v>Home &amp; Kitchen</v>
      </c>
      <c r="G4227">
        <f>_xlfn.XLOOKUP(Table1[[#This Row],[Product_ID]],[1]!Table1[Product_ID],[1]!Table1[Unit_Price])</f>
        <v>10597</v>
      </c>
      <c r="H4227">
        <f>_xlfn.XLOOKUP(Table1[[#This Row],[Product_ID]],[1]!Table1[Product_ID],[1]!Table1[Cost])</f>
        <v>5298.5</v>
      </c>
      <c r="I4227">
        <v>1</v>
      </c>
      <c r="J4227">
        <v>10</v>
      </c>
      <c r="K4227">
        <f>Table1[[#This Row],[Quantity]]*Table1[[#This Row],[Unit_Price]]</f>
        <v>10597</v>
      </c>
      <c r="L4227">
        <f>Table1[[#This Row],[Quantity]]*Table1[[#This Row],[Cost]]</f>
        <v>5298.5</v>
      </c>
      <c r="M4227">
        <f>Table1[[#This Row],[Sales]]-Table1[[#This Row],[Total_Cost]]</f>
        <v>5298.5</v>
      </c>
      <c r="N4227" s="1">
        <f>Table1[[#This Row],[Profit]]/Table1[[#This Row],[Sales]]</f>
        <v>0.5</v>
      </c>
      <c r="O4227" t="str">
        <f>TEXT(Table1[[#This Row],[Order_Date]],"mmmm")</f>
        <v>July</v>
      </c>
      <c r="P4227">
        <f>YEAR(Table1[[#This Row],[Order_Date]])</f>
        <v>2025</v>
      </c>
      <c r="Q4227" t="str">
        <f>"Q"&amp;ROUNDUP(MONTH(Table1[[#This Row],[Order_Date]])/3,0)</f>
        <v>Q3</v>
      </c>
    </row>
    <row r="4228" spans="1:17" x14ac:dyDescent="0.25">
      <c r="A4228" t="s">
        <v>6049</v>
      </c>
      <c r="B4228" t="s">
        <v>75</v>
      </c>
      <c r="C4228" t="s">
        <v>3527</v>
      </c>
      <c r="D4228" t="s">
        <v>63</v>
      </c>
      <c r="E4228" t="str">
        <f>_xlfn.XLOOKUP(Table1[[#This Row],[Product_ID]],[1]!Table1[Product_ID],[1]!Table1[Product_Name])</f>
        <v>Clothing Product 17</v>
      </c>
      <c r="F4228" t="str">
        <f>_xlfn.XLOOKUP(Table1[[#This Row],[Product_ID]],[1]!Table1[Product_ID],[1]!Table1[Category])</f>
        <v>Clothing</v>
      </c>
      <c r="G4228">
        <f>_xlfn.XLOOKUP(Table1[[#This Row],[Product_ID]],[1]!Table1[Product_ID],[1]!Table1[Unit_Price])</f>
        <v>978</v>
      </c>
      <c r="H4228">
        <f>_xlfn.XLOOKUP(Table1[[#This Row],[Product_ID]],[1]!Table1[Product_ID],[1]!Table1[Cost])</f>
        <v>684.6</v>
      </c>
      <c r="I4228">
        <v>5</v>
      </c>
      <c r="J4228">
        <v>20</v>
      </c>
      <c r="K4228">
        <f>Table1[[#This Row],[Quantity]]*Table1[[#This Row],[Unit_Price]]</f>
        <v>4890</v>
      </c>
      <c r="L4228">
        <f>Table1[[#This Row],[Quantity]]*Table1[[#This Row],[Cost]]</f>
        <v>3423</v>
      </c>
      <c r="M4228">
        <f>Table1[[#This Row],[Sales]]-Table1[[#This Row],[Total_Cost]]</f>
        <v>1467</v>
      </c>
      <c r="N4228" s="1">
        <f>Table1[[#This Row],[Profit]]/Table1[[#This Row],[Sales]]</f>
        <v>0.3</v>
      </c>
      <c r="O4228" t="str">
        <f>TEXT(Table1[[#This Row],[Order_Date]],"mmmm")</f>
        <v>August</v>
      </c>
      <c r="P4228">
        <f>YEAR(Table1[[#This Row],[Order_Date]])</f>
        <v>2025</v>
      </c>
      <c r="Q4228" t="str">
        <f>"Q"&amp;ROUNDUP(MONTH(Table1[[#This Row],[Order_Date]])/3,0)</f>
        <v>Q3</v>
      </c>
    </row>
    <row r="4229" spans="1:17" x14ac:dyDescent="0.25">
      <c r="A4229" t="s">
        <v>6050</v>
      </c>
      <c r="B4229" t="s">
        <v>211</v>
      </c>
      <c r="C4229" t="s">
        <v>1745</v>
      </c>
      <c r="D4229" t="s">
        <v>461</v>
      </c>
      <c r="E4229" t="str">
        <f>_xlfn.XLOOKUP(Table1[[#This Row],[Product_ID]],[1]!Table1[Product_ID],[1]!Table1[Product_Name])</f>
        <v>Beauty Product 13</v>
      </c>
      <c r="F4229" t="str">
        <f>_xlfn.XLOOKUP(Table1[[#This Row],[Product_ID]],[1]!Table1[Product_ID],[1]!Table1[Category])</f>
        <v>Beauty</v>
      </c>
      <c r="G4229">
        <f>_xlfn.XLOOKUP(Table1[[#This Row],[Product_ID]],[1]!Table1[Product_ID],[1]!Table1[Unit_Price])</f>
        <v>639</v>
      </c>
      <c r="H4229">
        <f>_xlfn.XLOOKUP(Table1[[#This Row],[Product_ID]],[1]!Table1[Product_ID],[1]!Table1[Cost])</f>
        <v>319.5</v>
      </c>
      <c r="I4229">
        <v>3</v>
      </c>
      <c r="J4229">
        <v>5</v>
      </c>
      <c r="K4229">
        <f>Table1[[#This Row],[Quantity]]*Table1[[#This Row],[Unit_Price]]</f>
        <v>1917</v>
      </c>
      <c r="L4229">
        <f>Table1[[#This Row],[Quantity]]*Table1[[#This Row],[Cost]]</f>
        <v>958.5</v>
      </c>
      <c r="M4229">
        <f>Table1[[#This Row],[Sales]]-Table1[[#This Row],[Total_Cost]]</f>
        <v>958.5</v>
      </c>
      <c r="N4229" s="1">
        <f>Table1[[#This Row],[Profit]]/Table1[[#This Row],[Sales]]</f>
        <v>0.5</v>
      </c>
      <c r="O4229" t="str">
        <f>TEXT(Table1[[#This Row],[Order_Date]],"mmmm")</f>
        <v>January</v>
      </c>
      <c r="P4229">
        <f>YEAR(Table1[[#This Row],[Order_Date]])</f>
        <v>2025</v>
      </c>
      <c r="Q4229" t="str">
        <f>"Q"&amp;ROUNDUP(MONTH(Table1[[#This Row],[Order_Date]])/3,0)</f>
        <v>Q1</v>
      </c>
    </row>
    <row r="4230" spans="1:17" x14ac:dyDescent="0.25">
      <c r="A4230" t="s">
        <v>6051</v>
      </c>
      <c r="B4230" t="s">
        <v>2727</v>
      </c>
      <c r="C4230" t="s">
        <v>1470</v>
      </c>
      <c r="D4230" t="s">
        <v>89</v>
      </c>
      <c r="E4230" t="str">
        <f>_xlfn.XLOOKUP(Table1[[#This Row],[Product_ID]],[1]!Table1[Product_ID],[1]!Table1[Product_Name])</f>
        <v>Beauty Product 76</v>
      </c>
      <c r="F4230" t="str">
        <f>_xlfn.XLOOKUP(Table1[[#This Row],[Product_ID]],[1]!Table1[Product_ID],[1]!Table1[Category])</f>
        <v>Beauty</v>
      </c>
      <c r="G4230">
        <f>_xlfn.XLOOKUP(Table1[[#This Row],[Product_ID]],[1]!Table1[Product_ID],[1]!Table1[Unit_Price])</f>
        <v>3690</v>
      </c>
      <c r="H4230">
        <f>_xlfn.XLOOKUP(Table1[[#This Row],[Product_ID]],[1]!Table1[Product_ID],[1]!Table1[Cost])</f>
        <v>2583</v>
      </c>
      <c r="I4230">
        <v>2</v>
      </c>
      <c r="J4230">
        <v>0</v>
      </c>
      <c r="K4230">
        <f>Table1[[#This Row],[Quantity]]*Table1[[#This Row],[Unit_Price]]</f>
        <v>7380</v>
      </c>
      <c r="L4230">
        <f>Table1[[#This Row],[Quantity]]*Table1[[#This Row],[Cost]]</f>
        <v>5166</v>
      </c>
      <c r="M4230">
        <f>Table1[[#This Row],[Sales]]-Table1[[#This Row],[Total_Cost]]</f>
        <v>2214</v>
      </c>
      <c r="N4230" s="1">
        <f>Table1[[#This Row],[Profit]]/Table1[[#This Row],[Sales]]</f>
        <v>0.3</v>
      </c>
      <c r="O4230" t="str">
        <f>TEXT(Table1[[#This Row],[Order_Date]],"mmmm")</f>
        <v>December</v>
      </c>
      <c r="P4230">
        <f>YEAR(Table1[[#This Row],[Order_Date]])</f>
        <v>2025</v>
      </c>
      <c r="Q4230" t="str">
        <f>"Q"&amp;ROUNDUP(MONTH(Table1[[#This Row],[Order_Date]])/3,0)</f>
        <v>Q4</v>
      </c>
    </row>
    <row r="4231" spans="1:17" x14ac:dyDescent="0.25">
      <c r="A4231" t="s">
        <v>6052</v>
      </c>
      <c r="B4231" t="s">
        <v>2041</v>
      </c>
      <c r="C4231" t="s">
        <v>1653</v>
      </c>
      <c r="D4231" t="s">
        <v>628</v>
      </c>
      <c r="E4231" t="str">
        <f>_xlfn.XLOOKUP(Table1[[#This Row],[Product_ID]],[1]!Table1[Product_ID],[1]!Table1[Product_Name])</f>
        <v>Sports Product 97</v>
      </c>
      <c r="F4231" t="str">
        <f>_xlfn.XLOOKUP(Table1[[#This Row],[Product_ID]],[1]!Table1[Product_ID],[1]!Table1[Category])</f>
        <v>Sports</v>
      </c>
      <c r="G4231">
        <f>_xlfn.XLOOKUP(Table1[[#This Row],[Product_ID]],[1]!Table1[Product_ID],[1]!Table1[Unit_Price])</f>
        <v>9084</v>
      </c>
      <c r="H4231">
        <f>_xlfn.XLOOKUP(Table1[[#This Row],[Product_ID]],[1]!Table1[Product_ID],[1]!Table1[Cost])</f>
        <v>6358.8</v>
      </c>
      <c r="I4231">
        <v>2</v>
      </c>
      <c r="J4231">
        <v>20</v>
      </c>
      <c r="K4231">
        <f>Table1[[#This Row],[Quantity]]*Table1[[#This Row],[Unit_Price]]</f>
        <v>18168</v>
      </c>
      <c r="L4231">
        <f>Table1[[#This Row],[Quantity]]*Table1[[#This Row],[Cost]]</f>
        <v>12717.6</v>
      </c>
      <c r="M4231">
        <f>Table1[[#This Row],[Sales]]-Table1[[#This Row],[Total_Cost]]</f>
        <v>5450.4</v>
      </c>
      <c r="N4231" s="1">
        <f>Table1[[#This Row],[Profit]]/Table1[[#This Row],[Sales]]</f>
        <v>0.3</v>
      </c>
      <c r="O4231" t="str">
        <f>TEXT(Table1[[#This Row],[Order_Date]],"mmmm")</f>
        <v>February</v>
      </c>
      <c r="P4231">
        <f>YEAR(Table1[[#This Row],[Order_Date]])</f>
        <v>2025</v>
      </c>
      <c r="Q4231" t="str">
        <f>"Q"&amp;ROUNDUP(MONTH(Table1[[#This Row],[Order_Date]])/3,0)</f>
        <v>Q1</v>
      </c>
    </row>
    <row r="4232" spans="1:17" x14ac:dyDescent="0.25">
      <c r="A4232" t="s">
        <v>6053</v>
      </c>
      <c r="B4232" t="s">
        <v>661</v>
      </c>
      <c r="C4232" t="s">
        <v>300</v>
      </c>
      <c r="D4232" t="s">
        <v>999</v>
      </c>
      <c r="E4232" t="str">
        <f>_xlfn.XLOOKUP(Table1[[#This Row],[Product_ID]],[1]!Table1[Product_ID],[1]!Table1[Product_Name])</f>
        <v>Beauty Product 51</v>
      </c>
      <c r="F4232" t="str">
        <f>_xlfn.XLOOKUP(Table1[[#This Row],[Product_ID]],[1]!Table1[Product_ID],[1]!Table1[Category])</f>
        <v>Beauty</v>
      </c>
      <c r="G4232">
        <f>_xlfn.XLOOKUP(Table1[[#This Row],[Product_ID]],[1]!Table1[Product_ID],[1]!Table1[Unit_Price])</f>
        <v>1507</v>
      </c>
      <c r="H4232">
        <f>_xlfn.XLOOKUP(Table1[[#This Row],[Product_ID]],[1]!Table1[Product_ID],[1]!Table1[Cost])</f>
        <v>753.5</v>
      </c>
      <c r="I4232">
        <v>2</v>
      </c>
      <c r="J4232">
        <v>10</v>
      </c>
      <c r="K4232">
        <f>Table1[[#This Row],[Quantity]]*Table1[[#This Row],[Unit_Price]]</f>
        <v>3014</v>
      </c>
      <c r="L4232">
        <f>Table1[[#This Row],[Quantity]]*Table1[[#This Row],[Cost]]</f>
        <v>1507</v>
      </c>
      <c r="M4232">
        <f>Table1[[#This Row],[Sales]]-Table1[[#This Row],[Total_Cost]]</f>
        <v>1507</v>
      </c>
      <c r="N4232" s="1">
        <f>Table1[[#This Row],[Profit]]/Table1[[#This Row],[Sales]]</f>
        <v>0.5</v>
      </c>
      <c r="O4232" t="str">
        <f>TEXT(Table1[[#This Row],[Order_Date]],"mmmm")</f>
        <v>January</v>
      </c>
      <c r="P4232">
        <f>YEAR(Table1[[#This Row],[Order_Date]])</f>
        <v>2024</v>
      </c>
      <c r="Q4232" t="str">
        <f>"Q"&amp;ROUNDUP(MONTH(Table1[[#This Row],[Order_Date]])/3,0)</f>
        <v>Q1</v>
      </c>
    </row>
    <row r="4233" spans="1:17" x14ac:dyDescent="0.25">
      <c r="A4233" t="s">
        <v>6054</v>
      </c>
      <c r="B4233" t="s">
        <v>446</v>
      </c>
      <c r="C4233" t="s">
        <v>814</v>
      </c>
      <c r="D4233" t="s">
        <v>216</v>
      </c>
      <c r="E4233" t="str">
        <f>_xlfn.XLOOKUP(Table1[[#This Row],[Product_ID]],[1]!Table1[Product_ID],[1]!Table1[Product_Name])</f>
        <v>Beauty Product 69</v>
      </c>
      <c r="F4233" t="str">
        <f>_xlfn.XLOOKUP(Table1[[#This Row],[Product_ID]],[1]!Table1[Product_ID],[1]!Table1[Category])</f>
        <v>Beauty</v>
      </c>
      <c r="G4233">
        <f>_xlfn.XLOOKUP(Table1[[#This Row],[Product_ID]],[1]!Table1[Product_ID],[1]!Table1[Unit_Price])</f>
        <v>384</v>
      </c>
      <c r="H4233">
        <f>_xlfn.XLOOKUP(Table1[[#This Row],[Product_ID]],[1]!Table1[Product_ID],[1]!Table1[Cost])</f>
        <v>192</v>
      </c>
      <c r="I4233">
        <v>3</v>
      </c>
      <c r="J4233">
        <v>5</v>
      </c>
      <c r="K4233">
        <f>Table1[[#This Row],[Quantity]]*Table1[[#This Row],[Unit_Price]]</f>
        <v>1152</v>
      </c>
      <c r="L4233">
        <f>Table1[[#This Row],[Quantity]]*Table1[[#This Row],[Cost]]</f>
        <v>576</v>
      </c>
      <c r="M4233">
        <f>Table1[[#This Row],[Sales]]-Table1[[#This Row],[Total_Cost]]</f>
        <v>576</v>
      </c>
      <c r="N4233" s="1">
        <f>Table1[[#This Row],[Profit]]/Table1[[#This Row],[Sales]]</f>
        <v>0.5</v>
      </c>
      <c r="O4233" t="str">
        <f>TEXT(Table1[[#This Row],[Order_Date]],"mmmm")</f>
        <v>December</v>
      </c>
      <c r="P4233">
        <f>YEAR(Table1[[#This Row],[Order_Date]])</f>
        <v>2025</v>
      </c>
      <c r="Q4233" t="str">
        <f>"Q"&amp;ROUNDUP(MONTH(Table1[[#This Row],[Order_Date]])/3,0)</f>
        <v>Q4</v>
      </c>
    </row>
    <row r="4234" spans="1:17" x14ac:dyDescent="0.25">
      <c r="A4234" t="s">
        <v>6055</v>
      </c>
      <c r="B4234" t="s">
        <v>733</v>
      </c>
      <c r="C4234" t="s">
        <v>3271</v>
      </c>
      <c r="D4234" t="s">
        <v>385</v>
      </c>
      <c r="E4234" t="str">
        <f>_xlfn.XLOOKUP(Table1[[#This Row],[Product_ID]],[1]!Table1[Product_ID],[1]!Table1[Product_Name])</f>
        <v>Sports Product 54</v>
      </c>
      <c r="F4234" t="str">
        <f>_xlfn.XLOOKUP(Table1[[#This Row],[Product_ID]],[1]!Table1[Product_ID],[1]!Table1[Category])</f>
        <v>Sports</v>
      </c>
      <c r="G4234">
        <f>_xlfn.XLOOKUP(Table1[[#This Row],[Product_ID]],[1]!Table1[Product_ID],[1]!Table1[Unit_Price])</f>
        <v>611</v>
      </c>
      <c r="H4234">
        <f>_xlfn.XLOOKUP(Table1[[#This Row],[Product_ID]],[1]!Table1[Product_ID],[1]!Table1[Cost])</f>
        <v>427.7</v>
      </c>
      <c r="I4234">
        <v>4</v>
      </c>
      <c r="J4234">
        <v>20</v>
      </c>
      <c r="K4234">
        <f>Table1[[#This Row],[Quantity]]*Table1[[#This Row],[Unit_Price]]</f>
        <v>2444</v>
      </c>
      <c r="L4234">
        <f>Table1[[#This Row],[Quantity]]*Table1[[#This Row],[Cost]]</f>
        <v>1710.8</v>
      </c>
      <c r="M4234">
        <f>Table1[[#This Row],[Sales]]-Table1[[#This Row],[Total_Cost]]</f>
        <v>733.2</v>
      </c>
      <c r="N4234" s="1">
        <f>Table1[[#This Row],[Profit]]/Table1[[#This Row],[Sales]]</f>
        <v>0.30000000000000004</v>
      </c>
      <c r="O4234" t="str">
        <f>TEXT(Table1[[#This Row],[Order_Date]],"mmmm")</f>
        <v>July</v>
      </c>
      <c r="P4234">
        <f>YEAR(Table1[[#This Row],[Order_Date]])</f>
        <v>2025</v>
      </c>
      <c r="Q4234" t="str">
        <f>"Q"&amp;ROUNDUP(MONTH(Table1[[#This Row],[Order_Date]])/3,0)</f>
        <v>Q3</v>
      </c>
    </row>
    <row r="4235" spans="1:17" x14ac:dyDescent="0.25">
      <c r="A4235" t="s">
        <v>6056</v>
      </c>
      <c r="B4235" t="s">
        <v>1839</v>
      </c>
      <c r="C4235" t="s">
        <v>1842</v>
      </c>
      <c r="D4235" t="s">
        <v>461</v>
      </c>
      <c r="E4235" t="str">
        <f>_xlfn.XLOOKUP(Table1[[#This Row],[Product_ID]],[1]!Table1[Product_ID],[1]!Table1[Product_Name])</f>
        <v>Beauty Product 13</v>
      </c>
      <c r="F4235" t="str">
        <f>_xlfn.XLOOKUP(Table1[[#This Row],[Product_ID]],[1]!Table1[Product_ID],[1]!Table1[Category])</f>
        <v>Beauty</v>
      </c>
      <c r="G4235">
        <f>_xlfn.XLOOKUP(Table1[[#This Row],[Product_ID]],[1]!Table1[Product_ID],[1]!Table1[Unit_Price])</f>
        <v>639</v>
      </c>
      <c r="H4235">
        <f>_xlfn.XLOOKUP(Table1[[#This Row],[Product_ID]],[1]!Table1[Product_ID],[1]!Table1[Cost])</f>
        <v>319.5</v>
      </c>
      <c r="I4235">
        <v>2</v>
      </c>
      <c r="J4235">
        <v>20</v>
      </c>
      <c r="K4235">
        <f>Table1[[#This Row],[Quantity]]*Table1[[#This Row],[Unit_Price]]</f>
        <v>1278</v>
      </c>
      <c r="L4235">
        <f>Table1[[#This Row],[Quantity]]*Table1[[#This Row],[Cost]]</f>
        <v>639</v>
      </c>
      <c r="M4235">
        <f>Table1[[#This Row],[Sales]]-Table1[[#This Row],[Total_Cost]]</f>
        <v>639</v>
      </c>
      <c r="N4235" s="1">
        <f>Table1[[#This Row],[Profit]]/Table1[[#This Row],[Sales]]</f>
        <v>0.5</v>
      </c>
      <c r="O4235" t="str">
        <f>TEXT(Table1[[#This Row],[Order_Date]],"mmmm")</f>
        <v>October</v>
      </c>
      <c r="P4235">
        <f>YEAR(Table1[[#This Row],[Order_Date]])</f>
        <v>2024</v>
      </c>
      <c r="Q4235" t="str">
        <f>"Q"&amp;ROUNDUP(MONTH(Table1[[#This Row],[Order_Date]])/3,0)</f>
        <v>Q4</v>
      </c>
    </row>
    <row r="4236" spans="1:17" x14ac:dyDescent="0.25">
      <c r="A4236" t="s">
        <v>6057</v>
      </c>
      <c r="B4236" t="s">
        <v>764</v>
      </c>
      <c r="C4236" t="s">
        <v>5621</v>
      </c>
      <c r="D4236" t="s">
        <v>654</v>
      </c>
      <c r="E4236" t="str">
        <f>_xlfn.XLOOKUP(Table1[[#This Row],[Product_ID]],[1]!Table1[Product_ID],[1]!Table1[Product_Name])</f>
        <v>Sports Product 40</v>
      </c>
      <c r="F4236" t="str">
        <f>_xlfn.XLOOKUP(Table1[[#This Row],[Product_ID]],[1]!Table1[Product_ID],[1]!Table1[Category])</f>
        <v>Sports</v>
      </c>
      <c r="G4236">
        <f>_xlfn.XLOOKUP(Table1[[#This Row],[Product_ID]],[1]!Table1[Product_ID],[1]!Table1[Unit_Price])</f>
        <v>6724</v>
      </c>
      <c r="H4236">
        <f>_xlfn.XLOOKUP(Table1[[#This Row],[Product_ID]],[1]!Table1[Product_ID],[1]!Table1[Cost])</f>
        <v>4034.4</v>
      </c>
      <c r="I4236">
        <v>4</v>
      </c>
      <c r="J4236">
        <v>20</v>
      </c>
      <c r="K4236">
        <f>Table1[[#This Row],[Quantity]]*Table1[[#This Row],[Unit_Price]]</f>
        <v>26896</v>
      </c>
      <c r="L4236">
        <f>Table1[[#This Row],[Quantity]]*Table1[[#This Row],[Cost]]</f>
        <v>16137.6</v>
      </c>
      <c r="M4236">
        <f>Table1[[#This Row],[Sales]]-Table1[[#This Row],[Total_Cost]]</f>
        <v>10758.4</v>
      </c>
      <c r="N4236" s="1">
        <f>Table1[[#This Row],[Profit]]/Table1[[#This Row],[Sales]]</f>
        <v>0.39999999999999997</v>
      </c>
      <c r="O4236" t="str">
        <f>TEXT(Table1[[#This Row],[Order_Date]],"mmmm")</f>
        <v>January</v>
      </c>
      <c r="P4236">
        <f>YEAR(Table1[[#This Row],[Order_Date]])</f>
        <v>2025</v>
      </c>
      <c r="Q4236" t="str">
        <f>"Q"&amp;ROUNDUP(MONTH(Table1[[#This Row],[Order_Date]])/3,0)</f>
        <v>Q1</v>
      </c>
    </row>
    <row r="4237" spans="1:17" x14ac:dyDescent="0.25">
      <c r="A4237" t="s">
        <v>6058</v>
      </c>
      <c r="B4237" t="s">
        <v>1489</v>
      </c>
      <c r="C4237" t="s">
        <v>3226</v>
      </c>
      <c r="D4237" t="s">
        <v>206</v>
      </c>
      <c r="E4237" t="str">
        <f>_xlfn.XLOOKUP(Table1[[#This Row],[Product_ID]],[1]!Table1[Product_ID],[1]!Table1[Product_Name])</f>
        <v>Electronics Product 30</v>
      </c>
      <c r="F4237" t="str">
        <f>_xlfn.XLOOKUP(Table1[[#This Row],[Product_ID]],[1]!Table1[Product_ID],[1]!Table1[Category])</f>
        <v>Electronics</v>
      </c>
      <c r="G4237">
        <f>_xlfn.XLOOKUP(Table1[[#This Row],[Product_ID]],[1]!Table1[Product_ID],[1]!Table1[Unit_Price])</f>
        <v>16441</v>
      </c>
      <c r="H4237">
        <f>_xlfn.XLOOKUP(Table1[[#This Row],[Product_ID]],[1]!Table1[Product_ID],[1]!Table1[Cost])</f>
        <v>8220.5</v>
      </c>
      <c r="I4237">
        <v>1</v>
      </c>
      <c r="J4237">
        <v>10</v>
      </c>
      <c r="K4237">
        <f>Table1[[#This Row],[Quantity]]*Table1[[#This Row],[Unit_Price]]</f>
        <v>16441</v>
      </c>
      <c r="L4237">
        <f>Table1[[#This Row],[Quantity]]*Table1[[#This Row],[Cost]]</f>
        <v>8220.5</v>
      </c>
      <c r="M4237">
        <f>Table1[[#This Row],[Sales]]-Table1[[#This Row],[Total_Cost]]</f>
        <v>8220.5</v>
      </c>
      <c r="N4237" s="1">
        <f>Table1[[#This Row],[Profit]]/Table1[[#This Row],[Sales]]</f>
        <v>0.5</v>
      </c>
      <c r="O4237" t="str">
        <f>TEXT(Table1[[#This Row],[Order_Date]],"mmmm")</f>
        <v>November</v>
      </c>
      <c r="P4237">
        <f>YEAR(Table1[[#This Row],[Order_Date]])</f>
        <v>2024</v>
      </c>
      <c r="Q4237" t="str">
        <f>"Q"&amp;ROUNDUP(MONTH(Table1[[#This Row],[Order_Date]])/3,0)</f>
        <v>Q4</v>
      </c>
    </row>
    <row r="4238" spans="1:17" x14ac:dyDescent="0.25">
      <c r="A4238" t="s">
        <v>6059</v>
      </c>
      <c r="B4238" t="s">
        <v>613</v>
      </c>
      <c r="C4238" t="s">
        <v>1337</v>
      </c>
      <c r="D4238" t="s">
        <v>320</v>
      </c>
      <c r="E4238" t="str">
        <f>_xlfn.XLOOKUP(Table1[[#This Row],[Product_ID]],[1]!Table1[Product_ID],[1]!Table1[Product_Name])</f>
        <v>Clothing Product 15</v>
      </c>
      <c r="F4238" t="str">
        <f>_xlfn.XLOOKUP(Table1[[#This Row],[Product_ID]],[1]!Table1[Product_ID],[1]!Table1[Category])</f>
        <v>Clothing</v>
      </c>
      <c r="G4238">
        <f>_xlfn.XLOOKUP(Table1[[#This Row],[Product_ID]],[1]!Table1[Product_ID],[1]!Table1[Unit_Price])</f>
        <v>2943</v>
      </c>
      <c r="H4238">
        <f>_xlfn.XLOOKUP(Table1[[#This Row],[Product_ID]],[1]!Table1[Product_ID],[1]!Table1[Cost])</f>
        <v>1471.5</v>
      </c>
      <c r="I4238">
        <v>1</v>
      </c>
      <c r="J4238">
        <v>10</v>
      </c>
      <c r="K4238">
        <f>Table1[[#This Row],[Quantity]]*Table1[[#This Row],[Unit_Price]]</f>
        <v>2943</v>
      </c>
      <c r="L4238">
        <f>Table1[[#This Row],[Quantity]]*Table1[[#This Row],[Cost]]</f>
        <v>1471.5</v>
      </c>
      <c r="M4238">
        <f>Table1[[#This Row],[Sales]]-Table1[[#This Row],[Total_Cost]]</f>
        <v>1471.5</v>
      </c>
      <c r="N4238" s="1">
        <f>Table1[[#This Row],[Profit]]/Table1[[#This Row],[Sales]]</f>
        <v>0.5</v>
      </c>
      <c r="O4238" t="str">
        <f>TEXT(Table1[[#This Row],[Order_Date]],"mmmm")</f>
        <v>May</v>
      </c>
      <c r="P4238">
        <f>YEAR(Table1[[#This Row],[Order_Date]])</f>
        <v>2025</v>
      </c>
      <c r="Q4238" t="str">
        <f>"Q"&amp;ROUNDUP(MONTH(Table1[[#This Row],[Order_Date]])/3,0)</f>
        <v>Q2</v>
      </c>
    </row>
    <row r="4239" spans="1:17" x14ac:dyDescent="0.25">
      <c r="A4239" t="s">
        <v>6060</v>
      </c>
      <c r="B4239" t="s">
        <v>1388</v>
      </c>
      <c r="C4239" t="s">
        <v>2292</v>
      </c>
      <c r="D4239" t="s">
        <v>585</v>
      </c>
      <c r="E4239" t="str">
        <f>_xlfn.XLOOKUP(Table1[[#This Row],[Product_ID]],[1]!Table1[Product_ID],[1]!Table1[Product_Name])</f>
        <v>Sports Product 80</v>
      </c>
      <c r="F4239" t="str">
        <f>_xlfn.XLOOKUP(Table1[[#This Row],[Product_ID]],[1]!Table1[Product_ID],[1]!Table1[Category])</f>
        <v>Sports</v>
      </c>
      <c r="G4239">
        <f>_xlfn.XLOOKUP(Table1[[#This Row],[Product_ID]],[1]!Table1[Product_ID],[1]!Table1[Unit_Price])</f>
        <v>4816</v>
      </c>
      <c r="H4239">
        <f>_xlfn.XLOOKUP(Table1[[#This Row],[Product_ID]],[1]!Table1[Product_ID],[1]!Table1[Cost])</f>
        <v>3371.2</v>
      </c>
      <c r="I4239">
        <v>1</v>
      </c>
      <c r="J4239">
        <v>5</v>
      </c>
      <c r="K4239">
        <f>Table1[[#This Row],[Quantity]]*Table1[[#This Row],[Unit_Price]]</f>
        <v>4816</v>
      </c>
      <c r="L4239">
        <f>Table1[[#This Row],[Quantity]]*Table1[[#This Row],[Cost]]</f>
        <v>3371.2</v>
      </c>
      <c r="M4239">
        <f>Table1[[#This Row],[Sales]]-Table1[[#This Row],[Total_Cost]]</f>
        <v>1444.8000000000002</v>
      </c>
      <c r="N4239" s="1">
        <f>Table1[[#This Row],[Profit]]/Table1[[#This Row],[Sales]]</f>
        <v>0.30000000000000004</v>
      </c>
      <c r="O4239" t="str">
        <f>TEXT(Table1[[#This Row],[Order_Date]],"mmmm")</f>
        <v>February</v>
      </c>
      <c r="P4239">
        <f>YEAR(Table1[[#This Row],[Order_Date]])</f>
        <v>2025</v>
      </c>
      <c r="Q4239" t="str">
        <f>"Q"&amp;ROUNDUP(MONTH(Table1[[#This Row],[Order_Date]])/3,0)</f>
        <v>Q1</v>
      </c>
    </row>
    <row r="4240" spans="1:17" x14ac:dyDescent="0.25">
      <c r="A4240" t="s">
        <v>6061</v>
      </c>
      <c r="B4240" t="s">
        <v>569</v>
      </c>
      <c r="C4240" t="s">
        <v>338</v>
      </c>
      <c r="D4240" t="s">
        <v>81</v>
      </c>
      <c r="E4240" t="str">
        <f>_xlfn.XLOOKUP(Table1[[#This Row],[Product_ID]],[1]!Table1[Product_ID],[1]!Table1[Product_Name])</f>
        <v>Beauty Product 4</v>
      </c>
      <c r="F4240" t="str">
        <f>_xlfn.XLOOKUP(Table1[[#This Row],[Product_ID]],[1]!Table1[Product_ID],[1]!Table1[Category])</f>
        <v>Beauty</v>
      </c>
      <c r="G4240">
        <f>_xlfn.XLOOKUP(Table1[[#This Row],[Product_ID]],[1]!Table1[Product_ID],[1]!Table1[Unit_Price])</f>
        <v>591</v>
      </c>
      <c r="H4240">
        <f>_xlfn.XLOOKUP(Table1[[#This Row],[Product_ID]],[1]!Table1[Product_ID],[1]!Table1[Cost])</f>
        <v>354.6</v>
      </c>
      <c r="I4240">
        <v>1</v>
      </c>
      <c r="J4240">
        <v>5</v>
      </c>
      <c r="K4240">
        <f>Table1[[#This Row],[Quantity]]*Table1[[#This Row],[Unit_Price]]</f>
        <v>591</v>
      </c>
      <c r="L4240">
        <f>Table1[[#This Row],[Quantity]]*Table1[[#This Row],[Cost]]</f>
        <v>354.6</v>
      </c>
      <c r="M4240">
        <f>Table1[[#This Row],[Sales]]-Table1[[#This Row],[Total_Cost]]</f>
        <v>236.39999999999998</v>
      </c>
      <c r="N4240" s="1">
        <f>Table1[[#This Row],[Profit]]/Table1[[#This Row],[Sales]]</f>
        <v>0.39999999999999997</v>
      </c>
      <c r="O4240" t="str">
        <f>TEXT(Table1[[#This Row],[Order_Date]],"mmmm")</f>
        <v>December</v>
      </c>
      <c r="P4240">
        <f>YEAR(Table1[[#This Row],[Order_Date]])</f>
        <v>2024</v>
      </c>
      <c r="Q4240" t="str">
        <f>"Q"&amp;ROUNDUP(MONTH(Table1[[#This Row],[Order_Date]])/3,0)</f>
        <v>Q4</v>
      </c>
    </row>
    <row r="4241" spans="1:17" x14ac:dyDescent="0.25">
      <c r="A4241" t="s">
        <v>6062</v>
      </c>
      <c r="B4241" t="s">
        <v>617</v>
      </c>
      <c r="C4241" t="s">
        <v>1604</v>
      </c>
      <c r="D4241" t="s">
        <v>175</v>
      </c>
      <c r="E4241" t="str">
        <f>_xlfn.XLOOKUP(Table1[[#This Row],[Product_ID]],[1]!Table1[Product_ID],[1]!Table1[Product_Name])</f>
        <v>Clothing Product 49</v>
      </c>
      <c r="F4241" t="str">
        <f>_xlfn.XLOOKUP(Table1[[#This Row],[Product_ID]],[1]!Table1[Product_ID],[1]!Table1[Category])</f>
        <v>Clothing</v>
      </c>
      <c r="G4241">
        <f>_xlfn.XLOOKUP(Table1[[#This Row],[Product_ID]],[1]!Table1[Product_ID],[1]!Table1[Unit_Price])</f>
        <v>4071</v>
      </c>
      <c r="H4241">
        <f>_xlfn.XLOOKUP(Table1[[#This Row],[Product_ID]],[1]!Table1[Product_ID],[1]!Table1[Cost])</f>
        <v>2442.6</v>
      </c>
      <c r="I4241">
        <v>5</v>
      </c>
      <c r="J4241">
        <v>0</v>
      </c>
      <c r="K4241">
        <f>Table1[[#This Row],[Quantity]]*Table1[[#This Row],[Unit_Price]]</f>
        <v>20355</v>
      </c>
      <c r="L4241">
        <f>Table1[[#This Row],[Quantity]]*Table1[[#This Row],[Cost]]</f>
        <v>12213</v>
      </c>
      <c r="M4241">
        <f>Table1[[#This Row],[Sales]]-Table1[[#This Row],[Total_Cost]]</f>
        <v>8142</v>
      </c>
      <c r="N4241" s="1">
        <f>Table1[[#This Row],[Profit]]/Table1[[#This Row],[Sales]]</f>
        <v>0.4</v>
      </c>
      <c r="O4241" t="str">
        <f>TEXT(Table1[[#This Row],[Order_Date]],"mmmm")</f>
        <v>October</v>
      </c>
      <c r="P4241">
        <f>YEAR(Table1[[#This Row],[Order_Date]])</f>
        <v>2025</v>
      </c>
      <c r="Q4241" t="str">
        <f>"Q"&amp;ROUNDUP(MONTH(Table1[[#This Row],[Order_Date]])/3,0)</f>
        <v>Q4</v>
      </c>
    </row>
    <row r="4242" spans="1:17" x14ac:dyDescent="0.25">
      <c r="A4242" t="s">
        <v>6063</v>
      </c>
      <c r="B4242" t="s">
        <v>915</v>
      </c>
      <c r="C4242" t="s">
        <v>2861</v>
      </c>
      <c r="D4242" t="s">
        <v>244</v>
      </c>
      <c r="E4242" t="str">
        <f>_xlfn.XLOOKUP(Table1[[#This Row],[Product_ID]],[1]!Table1[Product_ID],[1]!Table1[Product_Name])</f>
        <v>Beauty Product 100</v>
      </c>
      <c r="F4242" t="str">
        <f>_xlfn.XLOOKUP(Table1[[#This Row],[Product_ID]],[1]!Table1[Product_ID],[1]!Table1[Category])</f>
        <v>Beauty</v>
      </c>
      <c r="G4242">
        <f>_xlfn.XLOOKUP(Table1[[#This Row],[Product_ID]],[1]!Table1[Product_ID],[1]!Table1[Unit_Price])</f>
        <v>2523</v>
      </c>
      <c r="H4242">
        <f>_xlfn.XLOOKUP(Table1[[#This Row],[Product_ID]],[1]!Table1[Product_ID],[1]!Table1[Cost])</f>
        <v>1766.1</v>
      </c>
      <c r="I4242">
        <v>2</v>
      </c>
      <c r="J4242">
        <v>0</v>
      </c>
      <c r="K4242">
        <f>Table1[[#This Row],[Quantity]]*Table1[[#This Row],[Unit_Price]]</f>
        <v>5046</v>
      </c>
      <c r="L4242">
        <f>Table1[[#This Row],[Quantity]]*Table1[[#This Row],[Cost]]</f>
        <v>3532.2</v>
      </c>
      <c r="M4242">
        <f>Table1[[#This Row],[Sales]]-Table1[[#This Row],[Total_Cost]]</f>
        <v>1513.8000000000002</v>
      </c>
      <c r="N4242" s="1">
        <f>Table1[[#This Row],[Profit]]/Table1[[#This Row],[Sales]]</f>
        <v>0.30000000000000004</v>
      </c>
      <c r="O4242" t="str">
        <f>TEXT(Table1[[#This Row],[Order_Date]],"mmmm")</f>
        <v>May</v>
      </c>
      <c r="P4242">
        <f>YEAR(Table1[[#This Row],[Order_Date]])</f>
        <v>2024</v>
      </c>
      <c r="Q4242" t="str">
        <f>"Q"&amp;ROUNDUP(MONTH(Table1[[#This Row],[Order_Date]])/3,0)</f>
        <v>Q2</v>
      </c>
    </row>
    <row r="4243" spans="1:17" x14ac:dyDescent="0.25">
      <c r="A4243" t="s">
        <v>6064</v>
      </c>
      <c r="B4243" t="s">
        <v>2730</v>
      </c>
      <c r="C4243" t="s">
        <v>1194</v>
      </c>
      <c r="D4243" t="s">
        <v>409</v>
      </c>
      <c r="E4243" t="str">
        <f>_xlfn.XLOOKUP(Table1[[#This Row],[Product_ID]],[1]!Table1[Product_ID],[1]!Table1[Product_Name])</f>
        <v>Home &amp; Kitchen Product 68</v>
      </c>
      <c r="F4243" t="str">
        <f>_xlfn.XLOOKUP(Table1[[#This Row],[Product_ID]],[1]!Table1[Product_ID],[1]!Table1[Category])</f>
        <v>Home &amp; Kitchen</v>
      </c>
      <c r="G4243">
        <f>_xlfn.XLOOKUP(Table1[[#This Row],[Product_ID]],[1]!Table1[Product_ID],[1]!Table1[Unit_Price])</f>
        <v>7252</v>
      </c>
      <c r="H4243">
        <f>_xlfn.XLOOKUP(Table1[[#This Row],[Product_ID]],[1]!Table1[Product_ID],[1]!Table1[Cost])</f>
        <v>3626</v>
      </c>
      <c r="I4243">
        <v>4</v>
      </c>
      <c r="J4243">
        <v>5</v>
      </c>
      <c r="K4243">
        <f>Table1[[#This Row],[Quantity]]*Table1[[#This Row],[Unit_Price]]</f>
        <v>29008</v>
      </c>
      <c r="L4243">
        <f>Table1[[#This Row],[Quantity]]*Table1[[#This Row],[Cost]]</f>
        <v>14504</v>
      </c>
      <c r="M4243">
        <f>Table1[[#This Row],[Sales]]-Table1[[#This Row],[Total_Cost]]</f>
        <v>14504</v>
      </c>
      <c r="N4243" s="1">
        <f>Table1[[#This Row],[Profit]]/Table1[[#This Row],[Sales]]</f>
        <v>0.5</v>
      </c>
      <c r="O4243" t="str">
        <f>TEXT(Table1[[#This Row],[Order_Date]],"mmmm")</f>
        <v>June</v>
      </c>
      <c r="P4243">
        <f>YEAR(Table1[[#This Row],[Order_Date]])</f>
        <v>2024</v>
      </c>
      <c r="Q4243" t="str">
        <f>"Q"&amp;ROUNDUP(MONTH(Table1[[#This Row],[Order_Date]])/3,0)</f>
        <v>Q2</v>
      </c>
    </row>
    <row r="4244" spans="1:17" x14ac:dyDescent="0.25">
      <c r="A4244" t="s">
        <v>6065</v>
      </c>
      <c r="B4244" t="s">
        <v>5016</v>
      </c>
      <c r="C4244" t="s">
        <v>1894</v>
      </c>
      <c r="D4244" t="s">
        <v>663</v>
      </c>
      <c r="E4244" t="str">
        <f>_xlfn.XLOOKUP(Table1[[#This Row],[Product_ID]],[1]!Table1[Product_ID],[1]!Table1[Product_Name])</f>
        <v>Electronics Product 34</v>
      </c>
      <c r="F4244" t="str">
        <f>_xlfn.XLOOKUP(Table1[[#This Row],[Product_ID]],[1]!Table1[Product_ID],[1]!Table1[Category])</f>
        <v>Electronics</v>
      </c>
      <c r="G4244">
        <f>_xlfn.XLOOKUP(Table1[[#This Row],[Product_ID]],[1]!Table1[Product_ID],[1]!Table1[Unit_Price])</f>
        <v>4860</v>
      </c>
      <c r="H4244">
        <f>_xlfn.XLOOKUP(Table1[[#This Row],[Product_ID]],[1]!Table1[Product_ID],[1]!Table1[Cost])</f>
        <v>2430</v>
      </c>
      <c r="I4244">
        <v>4</v>
      </c>
      <c r="J4244">
        <v>5</v>
      </c>
      <c r="K4244">
        <f>Table1[[#This Row],[Quantity]]*Table1[[#This Row],[Unit_Price]]</f>
        <v>19440</v>
      </c>
      <c r="L4244">
        <f>Table1[[#This Row],[Quantity]]*Table1[[#This Row],[Cost]]</f>
        <v>9720</v>
      </c>
      <c r="M4244">
        <f>Table1[[#This Row],[Sales]]-Table1[[#This Row],[Total_Cost]]</f>
        <v>9720</v>
      </c>
      <c r="N4244" s="1">
        <f>Table1[[#This Row],[Profit]]/Table1[[#This Row],[Sales]]</f>
        <v>0.5</v>
      </c>
      <c r="O4244" t="str">
        <f>TEXT(Table1[[#This Row],[Order_Date]],"mmmm")</f>
        <v>June</v>
      </c>
      <c r="P4244">
        <f>YEAR(Table1[[#This Row],[Order_Date]])</f>
        <v>2024</v>
      </c>
      <c r="Q4244" t="str">
        <f>"Q"&amp;ROUNDUP(MONTH(Table1[[#This Row],[Order_Date]])/3,0)</f>
        <v>Q2</v>
      </c>
    </row>
    <row r="4245" spans="1:17" x14ac:dyDescent="0.25">
      <c r="A4245" t="s">
        <v>6066</v>
      </c>
      <c r="B4245" t="s">
        <v>569</v>
      </c>
      <c r="C4245" t="s">
        <v>397</v>
      </c>
      <c r="D4245" t="s">
        <v>1034</v>
      </c>
      <c r="E4245" t="str">
        <f>_xlfn.XLOOKUP(Table1[[#This Row],[Product_ID]],[1]!Table1[Product_ID],[1]!Table1[Product_Name])</f>
        <v>Electronics Product 36</v>
      </c>
      <c r="F4245" t="str">
        <f>_xlfn.XLOOKUP(Table1[[#This Row],[Product_ID]],[1]!Table1[Product_ID],[1]!Table1[Category])</f>
        <v>Electronics</v>
      </c>
      <c r="G4245">
        <f>_xlfn.XLOOKUP(Table1[[#This Row],[Product_ID]],[1]!Table1[Product_ID],[1]!Table1[Unit_Price])</f>
        <v>3046</v>
      </c>
      <c r="H4245">
        <f>_xlfn.XLOOKUP(Table1[[#This Row],[Product_ID]],[1]!Table1[Product_ID],[1]!Table1[Cost])</f>
        <v>1827.6</v>
      </c>
      <c r="I4245">
        <v>1</v>
      </c>
      <c r="J4245">
        <v>5</v>
      </c>
      <c r="K4245">
        <f>Table1[[#This Row],[Quantity]]*Table1[[#This Row],[Unit_Price]]</f>
        <v>3046</v>
      </c>
      <c r="L4245">
        <f>Table1[[#This Row],[Quantity]]*Table1[[#This Row],[Cost]]</f>
        <v>1827.6</v>
      </c>
      <c r="M4245">
        <f>Table1[[#This Row],[Sales]]-Table1[[#This Row],[Total_Cost]]</f>
        <v>1218.4000000000001</v>
      </c>
      <c r="N4245" s="1">
        <f>Table1[[#This Row],[Profit]]/Table1[[#This Row],[Sales]]</f>
        <v>0.4</v>
      </c>
      <c r="O4245" t="str">
        <f>TEXT(Table1[[#This Row],[Order_Date]],"mmmm")</f>
        <v>December</v>
      </c>
      <c r="P4245">
        <f>YEAR(Table1[[#This Row],[Order_Date]])</f>
        <v>2024</v>
      </c>
      <c r="Q4245" t="str">
        <f>"Q"&amp;ROUNDUP(MONTH(Table1[[#This Row],[Order_Date]])/3,0)</f>
        <v>Q4</v>
      </c>
    </row>
    <row r="4246" spans="1:17" x14ac:dyDescent="0.25">
      <c r="A4246" t="s">
        <v>6067</v>
      </c>
      <c r="B4246" t="s">
        <v>336</v>
      </c>
      <c r="C4246" t="s">
        <v>2265</v>
      </c>
      <c r="D4246" t="s">
        <v>444</v>
      </c>
      <c r="E4246" t="str">
        <f>_xlfn.XLOOKUP(Table1[[#This Row],[Product_ID]],[1]!Table1[Product_ID],[1]!Table1[Product_Name])</f>
        <v>Sports Product 14</v>
      </c>
      <c r="F4246" t="str">
        <f>_xlfn.XLOOKUP(Table1[[#This Row],[Product_ID]],[1]!Table1[Product_ID],[1]!Table1[Category])</f>
        <v>Sports</v>
      </c>
      <c r="G4246">
        <f>_xlfn.XLOOKUP(Table1[[#This Row],[Product_ID]],[1]!Table1[Product_ID],[1]!Table1[Unit_Price])</f>
        <v>9565</v>
      </c>
      <c r="H4246">
        <f>_xlfn.XLOOKUP(Table1[[#This Row],[Product_ID]],[1]!Table1[Product_ID],[1]!Table1[Cost])</f>
        <v>6695.5</v>
      </c>
      <c r="I4246">
        <v>1</v>
      </c>
      <c r="J4246">
        <v>15</v>
      </c>
      <c r="K4246">
        <f>Table1[[#This Row],[Quantity]]*Table1[[#This Row],[Unit_Price]]</f>
        <v>9565</v>
      </c>
      <c r="L4246">
        <f>Table1[[#This Row],[Quantity]]*Table1[[#This Row],[Cost]]</f>
        <v>6695.5</v>
      </c>
      <c r="M4246">
        <f>Table1[[#This Row],[Sales]]-Table1[[#This Row],[Total_Cost]]</f>
        <v>2869.5</v>
      </c>
      <c r="N4246" s="1">
        <f>Table1[[#This Row],[Profit]]/Table1[[#This Row],[Sales]]</f>
        <v>0.3</v>
      </c>
      <c r="O4246" t="str">
        <f>TEXT(Table1[[#This Row],[Order_Date]],"mmmm")</f>
        <v>February</v>
      </c>
      <c r="P4246">
        <f>YEAR(Table1[[#This Row],[Order_Date]])</f>
        <v>2024</v>
      </c>
      <c r="Q4246" t="str">
        <f>"Q"&amp;ROUNDUP(MONTH(Table1[[#This Row],[Order_Date]])/3,0)</f>
        <v>Q1</v>
      </c>
    </row>
    <row r="4247" spans="1:17" x14ac:dyDescent="0.25">
      <c r="A4247" t="s">
        <v>6068</v>
      </c>
      <c r="B4247" t="s">
        <v>890</v>
      </c>
      <c r="C4247" t="s">
        <v>2191</v>
      </c>
      <c r="D4247" t="s">
        <v>753</v>
      </c>
      <c r="E4247" t="str">
        <f>_xlfn.XLOOKUP(Table1[[#This Row],[Product_ID]],[1]!Table1[Product_ID],[1]!Table1[Product_Name])</f>
        <v>Beauty Product 73</v>
      </c>
      <c r="F4247" t="str">
        <f>_xlfn.XLOOKUP(Table1[[#This Row],[Product_ID]],[1]!Table1[Product_ID],[1]!Table1[Category])</f>
        <v>Beauty</v>
      </c>
      <c r="G4247">
        <f>_xlfn.XLOOKUP(Table1[[#This Row],[Product_ID]],[1]!Table1[Product_ID],[1]!Table1[Unit_Price])</f>
        <v>626</v>
      </c>
      <c r="H4247">
        <f>_xlfn.XLOOKUP(Table1[[#This Row],[Product_ID]],[1]!Table1[Product_ID],[1]!Table1[Cost])</f>
        <v>438.2</v>
      </c>
      <c r="I4247">
        <v>5</v>
      </c>
      <c r="J4247">
        <v>10</v>
      </c>
      <c r="K4247">
        <f>Table1[[#This Row],[Quantity]]*Table1[[#This Row],[Unit_Price]]</f>
        <v>3130</v>
      </c>
      <c r="L4247">
        <f>Table1[[#This Row],[Quantity]]*Table1[[#This Row],[Cost]]</f>
        <v>2191</v>
      </c>
      <c r="M4247">
        <f>Table1[[#This Row],[Sales]]-Table1[[#This Row],[Total_Cost]]</f>
        <v>939</v>
      </c>
      <c r="N4247" s="1">
        <f>Table1[[#This Row],[Profit]]/Table1[[#This Row],[Sales]]</f>
        <v>0.3</v>
      </c>
      <c r="O4247" t="str">
        <f>TEXT(Table1[[#This Row],[Order_Date]],"mmmm")</f>
        <v>July</v>
      </c>
      <c r="P4247">
        <f>YEAR(Table1[[#This Row],[Order_Date]])</f>
        <v>2024</v>
      </c>
      <c r="Q4247" t="str">
        <f>"Q"&amp;ROUNDUP(MONTH(Table1[[#This Row],[Order_Date]])/3,0)</f>
        <v>Q3</v>
      </c>
    </row>
    <row r="4248" spans="1:17" x14ac:dyDescent="0.25">
      <c r="A4248" t="s">
        <v>6069</v>
      </c>
      <c r="B4248" t="s">
        <v>1664</v>
      </c>
      <c r="C4248" t="s">
        <v>1357</v>
      </c>
      <c r="D4248" t="s">
        <v>131</v>
      </c>
      <c r="E4248" t="str">
        <f>_xlfn.XLOOKUP(Table1[[#This Row],[Product_ID]],[1]!Table1[Product_ID],[1]!Table1[Product_Name])</f>
        <v>Sports Product 50</v>
      </c>
      <c r="F4248" t="str">
        <f>_xlfn.XLOOKUP(Table1[[#This Row],[Product_ID]],[1]!Table1[Product_ID],[1]!Table1[Category])</f>
        <v>Sports</v>
      </c>
      <c r="G4248">
        <f>_xlfn.XLOOKUP(Table1[[#This Row],[Product_ID]],[1]!Table1[Product_ID],[1]!Table1[Unit_Price])</f>
        <v>10475</v>
      </c>
      <c r="H4248">
        <f>_xlfn.XLOOKUP(Table1[[#This Row],[Product_ID]],[1]!Table1[Product_ID],[1]!Table1[Cost])</f>
        <v>7332.5</v>
      </c>
      <c r="I4248">
        <v>3</v>
      </c>
      <c r="J4248">
        <v>20</v>
      </c>
      <c r="K4248">
        <f>Table1[[#This Row],[Quantity]]*Table1[[#This Row],[Unit_Price]]</f>
        <v>31425</v>
      </c>
      <c r="L4248">
        <f>Table1[[#This Row],[Quantity]]*Table1[[#This Row],[Cost]]</f>
        <v>21997.5</v>
      </c>
      <c r="M4248">
        <f>Table1[[#This Row],[Sales]]-Table1[[#This Row],[Total_Cost]]</f>
        <v>9427.5</v>
      </c>
      <c r="N4248" s="1">
        <f>Table1[[#This Row],[Profit]]/Table1[[#This Row],[Sales]]</f>
        <v>0.3</v>
      </c>
      <c r="O4248" t="str">
        <f>TEXT(Table1[[#This Row],[Order_Date]],"mmmm")</f>
        <v>April</v>
      </c>
      <c r="P4248">
        <f>YEAR(Table1[[#This Row],[Order_Date]])</f>
        <v>2024</v>
      </c>
      <c r="Q4248" t="str">
        <f>"Q"&amp;ROUNDUP(MONTH(Table1[[#This Row],[Order_Date]])/3,0)</f>
        <v>Q2</v>
      </c>
    </row>
    <row r="4249" spans="1:17" x14ac:dyDescent="0.25">
      <c r="A4249" t="s">
        <v>6070</v>
      </c>
      <c r="B4249" t="s">
        <v>2710</v>
      </c>
      <c r="C4249" t="s">
        <v>20</v>
      </c>
      <c r="D4249" t="s">
        <v>999</v>
      </c>
      <c r="E4249" t="str">
        <f>_xlfn.XLOOKUP(Table1[[#This Row],[Product_ID]],[1]!Table1[Product_ID],[1]!Table1[Product_Name])</f>
        <v>Beauty Product 51</v>
      </c>
      <c r="F4249" t="str">
        <f>_xlfn.XLOOKUP(Table1[[#This Row],[Product_ID]],[1]!Table1[Product_ID],[1]!Table1[Category])</f>
        <v>Beauty</v>
      </c>
      <c r="G4249">
        <f>_xlfn.XLOOKUP(Table1[[#This Row],[Product_ID]],[1]!Table1[Product_ID],[1]!Table1[Unit_Price])</f>
        <v>1507</v>
      </c>
      <c r="H4249">
        <f>_xlfn.XLOOKUP(Table1[[#This Row],[Product_ID]],[1]!Table1[Product_ID],[1]!Table1[Cost])</f>
        <v>753.5</v>
      </c>
      <c r="I4249">
        <v>5</v>
      </c>
      <c r="J4249">
        <v>10</v>
      </c>
      <c r="K4249">
        <f>Table1[[#This Row],[Quantity]]*Table1[[#This Row],[Unit_Price]]</f>
        <v>7535</v>
      </c>
      <c r="L4249">
        <f>Table1[[#This Row],[Quantity]]*Table1[[#This Row],[Cost]]</f>
        <v>3767.5</v>
      </c>
      <c r="M4249">
        <f>Table1[[#This Row],[Sales]]-Table1[[#This Row],[Total_Cost]]</f>
        <v>3767.5</v>
      </c>
      <c r="N4249" s="1">
        <f>Table1[[#This Row],[Profit]]/Table1[[#This Row],[Sales]]</f>
        <v>0.5</v>
      </c>
      <c r="O4249" t="str">
        <f>TEXT(Table1[[#This Row],[Order_Date]],"mmmm")</f>
        <v>May</v>
      </c>
      <c r="P4249">
        <f>YEAR(Table1[[#This Row],[Order_Date]])</f>
        <v>2025</v>
      </c>
      <c r="Q4249" t="str">
        <f>"Q"&amp;ROUNDUP(MONTH(Table1[[#This Row],[Order_Date]])/3,0)</f>
        <v>Q2</v>
      </c>
    </row>
    <row r="4250" spans="1:17" x14ac:dyDescent="0.25">
      <c r="A4250" t="s">
        <v>6071</v>
      </c>
      <c r="B4250" t="s">
        <v>4734</v>
      </c>
      <c r="C4250" t="s">
        <v>1984</v>
      </c>
      <c r="D4250" t="s">
        <v>822</v>
      </c>
      <c r="E4250" t="str">
        <f>_xlfn.XLOOKUP(Table1[[#This Row],[Product_ID]],[1]!Table1[Product_ID],[1]!Table1[Product_Name])</f>
        <v>Electronics Product 31</v>
      </c>
      <c r="F4250" t="str">
        <f>_xlfn.XLOOKUP(Table1[[#This Row],[Product_ID]],[1]!Table1[Product_ID],[1]!Table1[Category])</f>
        <v>Electronics</v>
      </c>
      <c r="G4250">
        <f>_xlfn.XLOOKUP(Table1[[#This Row],[Product_ID]],[1]!Table1[Product_ID],[1]!Table1[Unit_Price])</f>
        <v>34152</v>
      </c>
      <c r="H4250">
        <f>_xlfn.XLOOKUP(Table1[[#This Row],[Product_ID]],[1]!Table1[Product_ID],[1]!Table1[Cost])</f>
        <v>23906.400000000001</v>
      </c>
      <c r="I4250">
        <v>1</v>
      </c>
      <c r="J4250">
        <v>5</v>
      </c>
      <c r="K4250">
        <f>Table1[[#This Row],[Quantity]]*Table1[[#This Row],[Unit_Price]]</f>
        <v>34152</v>
      </c>
      <c r="L4250">
        <f>Table1[[#This Row],[Quantity]]*Table1[[#This Row],[Cost]]</f>
        <v>23906.400000000001</v>
      </c>
      <c r="M4250">
        <f>Table1[[#This Row],[Sales]]-Table1[[#This Row],[Total_Cost]]</f>
        <v>10245.599999999999</v>
      </c>
      <c r="N4250" s="1">
        <f>Table1[[#This Row],[Profit]]/Table1[[#This Row],[Sales]]</f>
        <v>0.29999999999999993</v>
      </c>
      <c r="O4250" t="str">
        <f>TEXT(Table1[[#This Row],[Order_Date]],"mmmm")</f>
        <v>May</v>
      </c>
      <c r="P4250">
        <f>YEAR(Table1[[#This Row],[Order_Date]])</f>
        <v>2025</v>
      </c>
      <c r="Q4250" t="str">
        <f>"Q"&amp;ROUNDUP(MONTH(Table1[[#This Row],[Order_Date]])/3,0)</f>
        <v>Q2</v>
      </c>
    </row>
    <row r="4251" spans="1:17" x14ac:dyDescent="0.25">
      <c r="A4251" t="s">
        <v>6072</v>
      </c>
      <c r="B4251" t="s">
        <v>214</v>
      </c>
      <c r="C4251" t="s">
        <v>1293</v>
      </c>
      <c r="D4251" t="s">
        <v>822</v>
      </c>
      <c r="E4251" t="str">
        <f>_xlfn.XLOOKUP(Table1[[#This Row],[Product_ID]],[1]!Table1[Product_ID],[1]!Table1[Product_Name])</f>
        <v>Electronics Product 31</v>
      </c>
      <c r="F4251" t="str">
        <f>_xlfn.XLOOKUP(Table1[[#This Row],[Product_ID]],[1]!Table1[Product_ID],[1]!Table1[Category])</f>
        <v>Electronics</v>
      </c>
      <c r="G4251">
        <f>_xlfn.XLOOKUP(Table1[[#This Row],[Product_ID]],[1]!Table1[Product_ID],[1]!Table1[Unit_Price])</f>
        <v>34152</v>
      </c>
      <c r="H4251">
        <f>_xlfn.XLOOKUP(Table1[[#This Row],[Product_ID]],[1]!Table1[Product_ID],[1]!Table1[Cost])</f>
        <v>23906.400000000001</v>
      </c>
      <c r="I4251">
        <v>2</v>
      </c>
      <c r="J4251">
        <v>5</v>
      </c>
      <c r="K4251">
        <f>Table1[[#This Row],[Quantity]]*Table1[[#This Row],[Unit_Price]]</f>
        <v>68304</v>
      </c>
      <c r="L4251">
        <f>Table1[[#This Row],[Quantity]]*Table1[[#This Row],[Cost]]</f>
        <v>47812.800000000003</v>
      </c>
      <c r="M4251">
        <f>Table1[[#This Row],[Sales]]-Table1[[#This Row],[Total_Cost]]</f>
        <v>20491.199999999997</v>
      </c>
      <c r="N4251" s="1">
        <f>Table1[[#This Row],[Profit]]/Table1[[#This Row],[Sales]]</f>
        <v>0.29999999999999993</v>
      </c>
      <c r="O4251" t="str">
        <f>TEXT(Table1[[#This Row],[Order_Date]],"mmmm")</f>
        <v>September</v>
      </c>
      <c r="P4251">
        <f>YEAR(Table1[[#This Row],[Order_Date]])</f>
        <v>2025</v>
      </c>
      <c r="Q4251" t="str">
        <f>"Q"&amp;ROUNDUP(MONTH(Table1[[#This Row],[Order_Date]])/3,0)</f>
        <v>Q3</v>
      </c>
    </row>
    <row r="4252" spans="1:17" x14ac:dyDescent="0.25">
      <c r="A4252" t="s">
        <v>6073</v>
      </c>
      <c r="B4252" t="s">
        <v>4289</v>
      </c>
      <c r="C4252" t="s">
        <v>505</v>
      </c>
      <c r="D4252" t="s">
        <v>454</v>
      </c>
      <c r="E4252" t="str">
        <f>_xlfn.XLOOKUP(Table1[[#This Row],[Product_ID]],[1]!Table1[Product_ID],[1]!Table1[Product_Name])</f>
        <v>Home &amp; Kitchen Product 94</v>
      </c>
      <c r="F4252" t="str">
        <f>_xlfn.XLOOKUP(Table1[[#This Row],[Product_ID]],[1]!Table1[Product_ID],[1]!Table1[Category])</f>
        <v>Home &amp; Kitchen</v>
      </c>
      <c r="G4252">
        <f>_xlfn.XLOOKUP(Table1[[#This Row],[Product_ID]],[1]!Table1[Product_ID],[1]!Table1[Unit_Price])</f>
        <v>13434</v>
      </c>
      <c r="H4252">
        <f>_xlfn.XLOOKUP(Table1[[#This Row],[Product_ID]],[1]!Table1[Product_ID],[1]!Table1[Cost])</f>
        <v>9403.7999999999993</v>
      </c>
      <c r="I4252">
        <v>3</v>
      </c>
      <c r="J4252">
        <v>0</v>
      </c>
      <c r="K4252">
        <f>Table1[[#This Row],[Quantity]]*Table1[[#This Row],[Unit_Price]]</f>
        <v>40302</v>
      </c>
      <c r="L4252">
        <f>Table1[[#This Row],[Quantity]]*Table1[[#This Row],[Cost]]</f>
        <v>28211.399999999998</v>
      </c>
      <c r="M4252">
        <f>Table1[[#This Row],[Sales]]-Table1[[#This Row],[Total_Cost]]</f>
        <v>12090.600000000002</v>
      </c>
      <c r="N4252" s="1">
        <f>Table1[[#This Row],[Profit]]/Table1[[#This Row],[Sales]]</f>
        <v>0.30000000000000004</v>
      </c>
      <c r="O4252" t="str">
        <f>TEXT(Table1[[#This Row],[Order_Date]],"mmmm")</f>
        <v>March</v>
      </c>
      <c r="P4252">
        <f>YEAR(Table1[[#This Row],[Order_Date]])</f>
        <v>2024</v>
      </c>
      <c r="Q4252" t="str">
        <f>"Q"&amp;ROUNDUP(MONTH(Table1[[#This Row],[Order_Date]])/3,0)</f>
        <v>Q1</v>
      </c>
    </row>
    <row r="4253" spans="1:17" x14ac:dyDescent="0.25">
      <c r="A4253" t="s">
        <v>6074</v>
      </c>
      <c r="B4253" t="s">
        <v>416</v>
      </c>
      <c r="C4253" t="s">
        <v>24</v>
      </c>
      <c r="D4253" t="s">
        <v>638</v>
      </c>
      <c r="E4253" t="str">
        <f>_xlfn.XLOOKUP(Table1[[#This Row],[Product_ID]],[1]!Table1[Product_ID],[1]!Table1[Product_Name])</f>
        <v>Sports Product 70</v>
      </c>
      <c r="F4253" t="str">
        <f>_xlfn.XLOOKUP(Table1[[#This Row],[Product_ID]],[1]!Table1[Product_ID],[1]!Table1[Category])</f>
        <v>Sports</v>
      </c>
      <c r="G4253">
        <f>_xlfn.XLOOKUP(Table1[[#This Row],[Product_ID]],[1]!Table1[Product_ID],[1]!Table1[Unit_Price])</f>
        <v>583</v>
      </c>
      <c r="H4253">
        <f>_xlfn.XLOOKUP(Table1[[#This Row],[Product_ID]],[1]!Table1[Product_ID],[1]!Table1[Cost])</f>
        <v>349.8</v>
      </c>
      <c r="I4253">
        <v>1</v>
      </c>
      <c r="J4253">
        <v>15</v>
      </c>
      <c r="K4253">
        <f>Table1[[#This Row],[Quantity]]*Table1[[#This Row],[Unit_Price]]</f>
        <v>583</v>
      </c>
      <c r="L4253">
        <f>Table1[[#This Row],[Quantity]]*Table1[[#This Row],[Cost]]</f>
        <v>349.8</v>
      </c>
      <c r="M4253">
        <f>Table1[[#This Row],[Sales]]-Table1[[#This Row],[Total_Cost]]</f>
        <v>233.2</v>
      </c>
      <c r="N4253" s="1">
        <f>Table1[[#This Row],[Profit]]/Table1[[#This Row],[Sales]]</f>
        <v>0.39999999999999997</v>
      </c>
      <c r="O4253" t="str">
        <f>TEXT(Table1[[#This Row],[Order_Date]],"mmmm")</f>
        <v>September</v>
      </c>
      <c r="P4253">
        <f>YEAR(Table1[[#This Row],[Order_Date]])</f>
        <v>2025</v>
      </c>
      <c r="Q4253" t="str">
        <f>"Q"&amp;ROUNDUP(MONTH(Table1[[#This Row],[Order_Date]])/3,0)</f>
        <v>Q3</v>
      </c>
    </row>
    <row r="4254" spans="1:17" x14ac:dyDescent="0.25">
      <c r="A4254" t="s">
        <v>6075</v>
      </c>
      <c r="B4254" t="s">
        <v>364</v>
      </c>
      <c r="C4254" t="s">
        <v>3468</v>
      </c>
      <c r="D4254" t="s">
        <v>385</v>
      </c>
      <c r="E4254" t="str">
        <f>_xlfn.XLOOKUP(Table1[[#This Row],[Product_ID]],[1]!Table1[Product_ID],[1]!Table1[Product_Name])</f>
        <v>Sports Product 54</v>
      </c>
      <c r="F4254" t="str">
        <f>_xlfn.XLOOKUP(Table1[[#This Row],[Product_ID]],[1]!Table1[Product_ID],[1]!Table1[Category])</f>
        <v>Sports</v>
      </c>
      <c r="G4254">
        <f>_xlfn.XLOOKUP(Table1[[#This Row],[Product_ID]],[1]!Table1[Product_ID],[1]!Table1[Unit_Price])</f>
        <v>611</v>
      </c>
      <c r="H4254">
        <f>_xlfn.XLOOKUP(Table1[[#This Row],[Product_ID]],[1]!Table1[Product_ID],[1]!Table1[Cost])</f>
        <v>427.7</v>
      </c>
      <c r="I4254">
        <v>5</v>
      </c>
      <c r="J4254">
        <v>15</v>
      </c>
      <c r="K4254">
        <f>Table1[[#This Row],[Quantity]]*Table1[[#This Row],[Unit_Price]]</f>
        <v>3055</v>
      </c>
      <c r="L4254">
        <f>Table1[[#This Row],[Quantity]]*Table1[[#This Row],[Cost]]</f>
        <v>2138.5</v>
      </c>
      <c r="M4254">
        <f>Table1[[#This Row],[Sales]]-Table1[[#This Row],[Total_Cost]]</f>
        <v>916.5</v>
      </c>
      <c r="N4254" s="1">
        <f>Table1[[#This Row],[Profit]]/Table1[[#This Row],[Sales]]</f>
        <v>0.3</v>
      </c>
      <c r="O4254" t="str">
        <f>TEXT(Table1[[#This Row],[Order_Date]],"mmmm")</f>
        <v>July</v>
      </c>
      <c r="P4254">
        <f>YEAR(Table1[[#This Row],[Order_Date]])</f>
        <v>2025</v>
      </c>
      <c r="Q4254" t="str">
        <f>"Q"&amp;ROUNDUP(MONTH(Table1[[#This Row],[Order_Date]])/3,0)</f>
        <v>Q3</v>
      </c>
    </row>
    <row r="4255" spans="1:17" x14ac:dyDescent="0.25">
      <c r="A4255" t="s">
        <v>6076</v>
      </c>
      <c r="B4255" t="s">
        <v>2871</v>
      </c>
      <c r="C4255" t="s">
        <v>1160</v>
      </c>
      <c r="D4255" t="s">
        <v>753</v>
      </c>
      <c r="E4255" t="str">
        <f>_xlfn.XLOOKUP(Table1[[#This Row],[Product_ID]],[1]!Table1[Product_ID],[1]!Table1[Product_Name])</f>
        <v>Beauty Product 73</v>
      </c>
      <c r="F4255" t="str">
        <f>_xlfn.XLOOKUP(Table1[[#This Row],[Product_ID]],[1]!Table1[Product_ID],[1]!Table1[Category])</f>
        <v>Beauty</v>
      </c>
      <c r="G4255">
        <f>_xlfn.XLOOKUP(Table1[[#This Row],[Product_ID]],[1]!Table1[Product_ID],[1]!Table1[Unit_Price])</f>
        <v>626</v>
      </c>
      <c r="H4255">
        <f>_xlfn.XLOOKUP(Table1[[#This Row],[Product_ID]],[1]!Table1[Product_ID],[1]!Table1[Cost])</f>
        <v>438.2</v>
      </c>
      <c r="I4255">
        <v>1</v>
      </c>
      <c r="J4255">
        <v>10</v>
      </c>
      <c r="K4255">
        <f>Table1[[#This Row],[Quantity]]*Table1[[#This Row],[Unit_Price]]</f>
        <v>626</v>
      </c>
      <c r="L4255">
        <f>Table1[[#This Row],[Quantity]]*Table1[[#This Row],[Cost]]</f>
        <v>438.2</v>
      </c>
      <c r="M4255">
        <f>Table1[[#This Row],[Sales]]-Table1[[#This Row],[Total_Cost]]</f>
        <v>187.8</v>
      </c>
      <c r="N4255" s="1">
        <f>Table1[[#This Row],[Profit]]/Table1[[#This Row],[Sales]]</f>
        <v>0.30000000000000004</v>
      </c>
      <c r="O4255" t="str">
        <f>TEXT(Table1[[#This Row],[Order_Date]],"mmmm")</f>
        <v>November</v>
      </c>
      <c r="P4255">
        <f>YEAR(Table1[[#This Row],[Order_Date]])</f>
        <v>2024</v>
      </c>
      <c r="Q4255" t="str">
        <f>"Q"&amp;ROUNDUP(MONTH(Table1[[#This Row],[Order_Date]])/3,0)</f>
        <v>Q4</v>
      </c>
    </row>
    <row r="4256" spans="1:17" x14ac:dyDescent="0.25">
      <c r="A4256" t="s">
        <v>6077</v>
      </c>
      <c r="B4256" t="s">
        <v>57</v>
      </c>
      <c r="C4256" t="s">
        <v>4721</v>
      </c>
      <c r="D4256" t="s">
        <v>100</v>
      </c>
      <c r="E4256" t="str">
        <f>_xlfn.XLOOKUP(Table1[[#This Row],[Product_ID]],[1]!Table1[Product_ID],[1]!Table1[Product_Name])</f>
        <v>Electronics Product 74</v>
      </c>
      <c r="F4256" t="str">
        <f>_xlfn.XLOOKUP(Table1[[#This Row],[Product_ID]],[1]!Table1[Product_ID],[1]!Table1[Category])</f>
        <v>Electronics</v>
      </c>
      <c r="G4256">
        <f>_xlfn.XLOOKUP(Table1[[#This Row],[Product_ID]],[1]!Table1[Product_ID],[1]!Table1[Unit_Price])</f>
        <v>20835</v>
      </c>
      <c r="H4256">
        <f>_xlfn.XLOOKUP(Table1[[#This Row],[Product_ID]],[1]!Table1[Product_ID],[1]!Table1[Cost])</f>
        <v>12501</v>
      </c>
      <c r="I4256">
        <v>3</v>
      </c>
      <c r="J4256">
        <v>20</v>
      </c>
      <c r="K4256">
        <f>Table1[[#This Row],[Quantity]]*Table1[[#This Row],[Unit_Price]]</f>
        <v>62505</v>
      </c>
      <c r="L4256">
        <f>Table1[[#This Row],[Quantity]]*Table1[[#This Row],[Cost]]</f>
        <v>37503</v>
      </c>
      <c r="M4256">
        <f>Table1[[#This Row],[Sales]]-Table1[[#This Row],[Total_Cost]]</f>
        <v>25002</v>
      </c>
      <c r="N4256" s="1">
        <f>Table1[[#This Row],[Profit]]/Table1[[#This Row],[Sales]]</f>
        <v>0.4</v>
      </c>
      <c r="O4256" t="str">
        <f>TEXT(Table1[[#This Row],[Order_Date]],"mmmm")</f>
        <v>December</v>
      </c>
      <c r="P4256">
        <f>YEAR(Table1[[#This Row],[Order_Date]])</f>
        <v>2024</v>
      </c>
      <c r="Q4256" t="str">
        <f>"Q"&amp;ROUNDUP(MONTH(Table1[[#This Row],[Order_Date]])/3,0)</f>
        <v>Q4</v>
      </c>
    </row>
    <row r="4257" spans="1:17" x14ac:dyDescent="0.25">
      <c r="A4257" t="s">
        <v>6078</v>
      </c>
      <c r="B4257" t="s">
        <v>1632</v>
      </c>
      <c r="C4257" t="s">
        <v>1973</v>
      </c>
      <c r="D4257" t="s">
        <v>563</v>
      </c>
      <c r="E4257" t="str">
        <f>_xlfn.XLOOKUP(Table1[[#This Row],[Product_ID]],[1]!Table1[Product_ID],[1]!Table1[Product_Name])</f>
        <v>Beauty Product 60</v>
      </c>
      <c r="F4257" t="str">
        <f>_xlfn.XLOOKUP(Table1[[#This Row],[Product_ID]],[1]!Table1[Product_ID],[1]!Table1[Category])</f>
        <v>Beauty</v>
      </c>
      <c r="G4257">
        <f>_xlfn.XLOOKUP(Table1[[#This Row],[Product_ID]],[1]!Table1[Product_ID],[1]!Table1[Unit_Price])</f>
        <v>758</v>
      </c>
      <c r="H4257">
        <f>_xlfn.XLOOKUP(Table1[[#This Row],[Product_ID]],[1]!Table1[Product_ID],[1]!Table1[Cost])</f>
        <v>530.6</v>
      </c>
      <c r="I4257">
        <v>2</v>
      </c>
      <c r="J4257">
        <v>15</v>
      </c>
      <c r="K4257">
        <f>Table1[[#This Row],[Quantity]]*Table1[[#This Row],[Unit_Price]]</f>
        <v>1516</v>
      </c>
      <c r="L4257">
        <f>Table1[[#This Row],[Quantity]]*Table1[[#This Row],[Cost]]</f>
        <v>1061.2</v>
      </c>
      <c r="M4257">
        <f>Table1[[#This Row],[Sales]]-Table1[[#This Row],[Total_Cost]]</f>
        <v>454.79999999999995</v>
      </c>
      <c r="N4257" s="1">
        <f>Table1[[#This Row],[Profit]]/Table1[[#This Row],[Sales]]</f>
        <v>0.3</v>
      </c>
      <c r="O4257" t="str">
        <f>TEXT(Table1[[#This Row],[Order_Date]],"mmmm")</f>
        <v>January</v>
      </c>
      <c r="P4257">
        <f>YEAR(Table1[[#This Row],[Order_Date]])</f>
        <v>2025</v>
      </c>
      <c r="Q4257" t="str">
        <f>"Q"&amp;ROUNDUP(MONTH(Table1[[#This Row],[Order_Date]])/3,0)</f>
        <v>Q1</v>
      </c>
    </row>
    <row r="4258" spans="1:17" x14ac:dyDescent="0.25">
      <c r="A4258" t="s">
        <v>6079</v>
      </c>
      <c r="B4258" t="s">
        <v>2406</v>
      </c>
      <c r="C4258" t="s">
        <v>1055</v>
      </c>
      <c r="D4258" t="s">
        <v>898</v>
      </c>
      <c r="E4258" t="str">
        <f>_xlfn.XLOOKUP(Table1[[#This Row],[Product_ID]],[1]!Table1[Product_ID],[1]!Table1[Product_Name])</f>
        <v>Sports Product 29</v>
      </c>
      <c r="F4258" t="str">
        <f>_xlfn.XLOOKUP(Table1[[#This Row],[Product_ID]],[1]!Table1[Product_ID],[1]!Table1[Category])</f>
        <v>Sports</v>
      </c>
      <c r="G4258">
        <f>_xlfn.XLOOKUP(Table1[[#This Row],[Product_ID]],[1]!Table1[Product_ID],[1]!Table1[Unit_Price])</f>
        <v>2105</v>
      </c>
      <c r="H4258">
        <f>_xlfn.XLOOKUP(Table1[[#This Row],[Product_ID]],[1]!Table1[Product_ID],[1]!Table1[Cost])</f>
        <v>1263</v>
      </c>
      <c r="I4258">
        <v>3</v>
      </c>
      <c r="J4258">
        <v>20</v>
      </c>
      <c r="K4258">
        <f>Table1[[#This Row],[Quantity]]*Table1[[#This Row],[Unit_Price]]</f>
        <v>6315</v>
      </c>
      <c r="L4258">
        <f>Table1[[#This Row],[Quantity]]*Table1[[#This Row],[Cost]]</f>
        <v>3789</v>
      </c>
      <c r="M4258">
        <f>Table1[[#This Row],[Sales]]-Table1[[#This Row],[Total_Cost]]</f>
        <v>2526</v>
      </c>
      <c r="N4258" s="1">
        <f>Table1[[#This Row],[Profit]]/Table1[[#This Row],[Sales]]</f>
        <v>0.4</v>
      </c>
      <c r="O4258" t="str">
        <f>TEXT(Table1[[#This Row],[Order_Date]],"mmmm")</f>
        <v>June</v>
      </c>
      <c r="P4258">
        <f>YEAR(Table1[[#This Row],[Order_Date]])</f>
        <v>2024</v>
      </c>
      <c r="Q4258" t="str">
        <f>"Q"&amp;ROUNDUP(MONTH(Table1[[#This Row],[Order_Date]])/3,0)</f>
        <v>Q2</v>
      </c>
    </row>
    <row r="4259" spans="1:17" x14ac:dyDescent="0.25">
      <c r="A4259" t="s">
        <v>6080</v>
      </c>
      <c r="B4259" t="s">
        <v>3178</v>
      </c>
      <c r="C4259" t="s">
        <v>55</v>
      </c>
      <c r="D4259" t="s">
        <v>366</v>
      </c>
      <c r="E4259" t="str">
        <f>_xlfn.XLOOKUP(Table1[[#This Row],[Product_ID]],[1]!Table1[Product_ID],[1]!Table1[Product_Name])</f>
        <v>Home &amp; Kitchen Product 93</v>
      </c>
      <c r="F4259" t="str">
        <f>_xlfn.XLOOKUP(Table1[[#This Row],[Product_ID]],[1]!Table1[Product_ID],[1]!Table1[Category])</f>
        <v>Home &amp; Kitchen</v>
      </c>
      <c r="G4259">
        <f>_xlfn.XLOOKUP(Table1[[#This Row],[Product_ID]],[1]!Table1[Product_ID],[1]!Table1[Unit_Price])</f>
        <v>10597</v>
      </c>
      <c r="H4259">
        <f>_xlfn.XLOOKUP(Table1[[#This Row],[Product_ID]],[1]!Table1[Product_ID],[1]!Table1[Cost])</f>
        <v>5298.5</v>
      </c>
      <c r="I4259">
        <v>3</v>
      </c>
      <c r="J4259">
        <v>5</v>
      </c>
      <c r="K4259">
        <f>Table1[[#This Row],[Quantity]]*Table1[[#This Row],[Unit_Price]]</f>
        <v>31791</v>
      </c>
      <c r="L4259">
        <f>Table1[[#This Row],[Quantity]]*Table1[[#This Row],[Cost]]</f>
        <v>15895.5</v>
      </c>
      <c r="M4259">
        <f>Table1[[#This Row],[Sales]]-Table1[[#This Row],[Total_Cost]]</f>
        <v>15895.5</v>
      </c>
      <c r="N4259" s="1">
        <f>Table1[[#This Row],[Profit]]/Table1[[#This Row],[Sales]]</f>
        <v>0.5</v>
      </c>
      <c r="O4259" t="str">
        <f>TEXT(Table1[[#This Row],[Order_Date]],"mmmm")</f>
        <v>October</v>
      </c>
      <c r="P4259">
        <f>YEAR(Table1[[#This Row],[Order_Date]])</f>
        <v>2024</v>
      </c>
      <c r="Q4259" t="str">
        <f>"Q"&amp;ROUNDUP(MONTH(Table1[[#This Row],[Order_Date]])/3,0)</f>
        <v>Q4</v>
      </c>
    </row>
    <row r="4260" spans="1:17" x14ac:dyDescent="0.25">
      <c r="A4260" t="s">
        <v>6081</v>
      </c>
      <c r="B4260" t="s">
        <v>1287</v>
      </c>
      <c r="C4260" t="s">
        <v>163</v>
      </c>
      <c r="D4260" t="s">
        <v>297</v>
      </c>
      <c r="E4260" t="str">
        <f>_xlfn.XLOOKUP(Table1[[#This Row],[Product_ID]],[1]!Table1[Product_ID],[1]!Table1[Product_Name])</f>
        <v>Home &amp; Kitchen Product 64</v>
      </c>
      <c r="F4260" t="str">
        <f>_xlfn.XLOOKUP(Table1[[#This Row],[Product_ID]],[1]!Table1[Product_ID],[1]!Table1[Category])</f>
        <v>Home &amp; Kitchen</v>
      </c>
      <c r="G4260">
        <f>_xlfn.XLOOKUP(Table1[[#This Row],[Product_ID]],[1]!Table1[Product_ID],[1]!Table1[Unit_Price])</f>
        <v>8274</v>
      </c>
      <c r="H4260">
        <f>_xlfn.XLOOKUP(Table1[[#This Row],[Product_ID]],[1]!Table1[Product_ID],[1]!Table1[Cost])</f>
        <v>5791.8</v>
      </c>
      <c r="I4260">
        <v>5</v>
      </c>
      <c r="J4260">
        <v>5</v>
      </c>
      <c r="K4260">
        <f>Table1[[#This Row],[Quantity]]*Table1[[#This Row],[Unit_Price]]</f>
        <v>41370</v>
      </c>
      <c r="L4260">
        <f>Table1[[#This Row],[Quantity]]*Table1[[#This Row],[Cost]]</f>
        <v>28959</v>
      </c>
      <c r="M4260">
        <f>Table1[[#This Row],[Sales]]-Table1[[#This Row],[Total_Cost]]</f>
        <v>12411</v>
      </c>
      <c r="N4260" s="1">
        <f>Table1[[#This Row],[Profit]]/Table1[[#This Row],[Sales]]</f>
        <v>0.3</v>
      </c>
      <c r="O4260" t="str">
        <f>TEXT(Table1[[#This Row],[Order_Date]],"mmmm")</f>
        <v>August</v>
      </c>
      <c r="P4260">
        <f>YEAR(Table1[[#This Row],[Order_Date]])</f>
        <v>2024</v>
      </c>
      <c r="Q4260" t="str">
        <f>"Q"&amp;ROUNDUP(MONTH(Table1[[#This Row],[Order_Date]])/3,0)</f>
        <v>Q3</v>
      </c>
    </row>
    <row r="4261" spans="1:17" x14ac:dyDescent="0.25">
      <c r="A4261" t="s">
        <v>6082</v>
      </c>
      <c r="B4261" t="s">
        <v>572</v>
      </c>
      <c r="C4261" t="s">
        <v>439</v>
      </c>
      <c r="D4261" t="s">
        <v>898</v>
      </c>
      <c r="E4261" t="str">
        <f>_xlfn.XLOOKUP(Table1[[#This Row],[Product_ID]],[1]!Table1[Product_ID],[1]!Table1[Product_Name])</f>
        <v>Sports Product 29</v>
      </c>
      <c r="F4261" t="str">
        <f>_xlfn.XLOOKUP(Table1[[#This Row],[Product_ID]],[1]!Table1[Product_ID],[1]!Table1[Category])</f>
        <v>Sports</v>
      </c>
      <c r="G4261">
        <f>_xlfn.XLOOKUP(Table1[[#This Row],[Product_ID]],[1]!Table1[Product_ID],[1]!Table1[Unit_Price])</f>
        <v>2105</v>
      </c>
      <c r="H4261">
        <f>_xlfn.XLOOKUP(Table1[[#This Row],[Product_ID]],[1]!Table1[Product_ID],[1]!Table1[Cost])</f>
        <v>1263</v>
      </c>
      <c r="I4261">
        <v>3</v>
      </c>
      <c r="J4261">
        <v>10</v>
      </c>
      <c r="K4261">
        <f>Table1[[#This Row],[Quantity]]*Table1[[#This Row],[Unit_Price]]</f>
        <v>6315</v>
      </c>
      <c r="L4261">
        <f>Table1[[#This Row],[Quantity]]*Table1[[#This Row],[Cost]]</f>
        <v>3789</v>
      </c>
      <c r="M4261">
        <f>Table1[[#This Row],[Sales]]-Table1[[#This Row],[Total_Cost]]</f>
        <v>2526</v>
      </c>
      <c r="N4261" s="1">
        <f>Table1[[#This Row],[Profit]]/Table1[[#This Row],[Sales]]</f>
        <v>0.4</v>
      </c>
      <c r="O4261" t="str">
        <f>TEXT(Table1[[#This Row],[Order_Date]],"mmmm")</f>
        <v>June</v>
      </c>
      <c r="P4261">
        <f>YEAR(Table1[[#This Row],[Order_Date]])</f>
        <v>2025</v>
      </c>
      <c r="Q4261" t="str">
        <f>"Q"&amp;ROUNDUP(MONTH(Table1[[#This Row],[Order_Date]])/3,0)</f>
        <v>Q2</v>
      </c>
    </row>
    <row r="4262" spans="1:17" x14ac:dyDescent="0.25">
      <c r="A4262" t="s">
        <v>6083</v>
      </c>
      <c r="B4262" t="s">
        <v>547</v>
      </c>
      <c r="C4262" t="s">
        <v>1258</v>
      </c>
      <c r="D4262" t="s">
        <v>638</v>
      </c>
      <c r="E4262" t="str">
        <f>_xlfn.XLOOKUP(Table1[[#This Row],[Product_ID]],[1]!Table1[Product_ID],[1]!Table1[Product_Name])</f>
        <v>Sports Product 70</v>
      </c>
      <c r="F4262" t="str">
        <f>_xlfn.XLOOKUP(Table1[[#This Row],[Product_ID]],[1]!Table1[Product_ID],[1]!Table1[Category])</f>
        <v>Sports</v>
      </c>
      <c r="G4262">
        <f>_xlfn.XLOOKUP(Table1[[#This Row],[Product_ID]],[1]!Table1[Product_ID],[1]!Table1[Unit_Price])</f>
        <v>583</v>
      </c>
      <c r="H4262">
        <f>_xlfn.XLOOKUP(Table1[[#This Row],[Product_ID]],[1]!Table1[Product_ID],[1]!Table1[Cost])</f>
        <v>349.8</v>
      </c>
      <c r="I4262">
        <v>4</v>
      </c>
      <c r="J4262">
        <v>0</v>
      </c>
      <c r="K4262">
        <f>Table1[[#This Row],[Quantity]]*Table1[[#This Row],[Unit_Price]]</f>
        <v>2332</v>
      </c>
      <c r="L4262">
        <f>Table1[[#This Row],[Quantity]]*Table1[[#This Row],[Cost]]</f>
        <v>1399.2</v>
      </c>
      <c r="M4262">
        <f>Table1[[#This Row],[Sales]]-Table1[[#This Row],[Total_Cost]]</f>
        <v>932.8</v>
      </c>
      <c r="N4262" s="1">
        <f>Table1[[#This Row],[Profit]]/Table1[[#This Row],[Sales]]</f>
        <v>0.39999999999999997</v>
      </c>
      <c r="O4262" t="str">
        <f>TEXT(Table1[[#This Row],[Order_Date]],"mmmm")</f>
        <v>February</v>
      </c>
      <c r="P4262">
        <f>YEAR(Table1[[#This Row],[Order_Date]])</f>
        <v>2025</v>
      </c>
      <c r="Q4262" t="str">
        <f>"Q"&amp;ROUNDUP(MONTH(Table1[[#This Row],[Order_Date]])/3,0)</f>
        <v>Q1</v>
      </c>
    </row>
    <row r="4263" spans="1:17" x14ac:dyDescent="0.25">
      <c r="A4263" t="s">
        <v>6084</v>
      </c>
      <c r="B4263" t="s">
        <v>713</v>
      </c>
      <c r="C4263" t="s">
        <v>1693</v>
      </c>
      <c r="D4263" t="s">
        <v>157</v>
      </c>
      <c r="E4263" t="str">
        <f>_xlfn.XLOOKUP(Table1[[#This Row],[Product_ID]],[1]!Table1[Product_ID],[1]!Table1[Product_Name])</f>
        <v>Sports Product 89</v>
      </c>
      <c r="F4263" t="str">
        <f>_xlfn.XLOOKUP(Table1[[#This Row],[Product_ID]],[1]!Table1[Product_ID],[1]!Table1[Category])</f>
        <v>Sports</v>
      </c>
      <c r="G4263">
        <f>_xlfn.XLOOKUP(Table1[[#This Row],[Product_ID]],[1]!Table1[Product_ID],[1]!Table1[Unit_Price])</f>
        <v>2956</v>
      </c>
      <c r="H4263">
        <f>_xlfn.XLOOKUP(Table1[[#This Row],[Product_ID]],[1]!Table1[Product_ID],[1]!Table1[Cost])</f>
        <v>1478</v>
      </c>
      <c r="I4263">
        <v>5</v>
      </c>
      <c r="J4263">
        <v>15</v>
      </c>
      <c r="K4263">
        <f>Table1[[#This Row],[Quantity]]*Table1[[#This Row],[Unit_Price]]</f>
        <v>14780</v>
      </c>
      <c r="L4263">
        <f>Table1[[#This Row],[Quantity]]*Table1[[#This Row],[Cost]]</f>
        <v>7390</v>
      </c>
      <c r="M4263">
        <f>Table1[[#This Row],[Sales]]-Table1[[#This Row],[Total_Cost]]</f>
        <v>7390</v>
      </c>
      <c r="N4263" s="1">
        <f>Table1[[#This Row],[Profit]]/Table1[[#This Row],[Sales]]</f>
        <v>0.5</v>
      </c>
      <c r="O4263" t="str">
        <f>TEXT(Table1[[#This Row],[Order_Date]],"mmmm")</f>
        <v>April</v>
      </c>
      <c r="P4263">
        <f>YEAR(Table1[[#This Row],[Order_Date]])</f>
        <v>2025</v>
      </c>
      <c r="Q4263" t="str">
        <f>"Q"&amp;ROUNDUP(MONTH(Table1[[#This Row],[Order_Date]])/3,0)</f>
        <v>Q2</v>
      </c>
    </row>
    <row r="4264" spans="1:17" x14ac:dyDescent="0.25">
      <c r="A4264" t="s">
        <v>6085</v>
      </c>
      <c r="B4264" t="s">
        <v>98</v>
      </c>
      <c r="C4264" t="s">
        <v>2481</v>
      </c>
      <c r="D4264" t="s">
        <v>502</v>
      </c>
      <c r="E4264" t="str">
        <f>_xlfn.XLOOKUP(Table1[[#This Row],[Product_ID]],[1]!Table1[Product_ID],[1]!Table1[Product_Name])</f>
        <v>Beauty Product 42</v>
      </c>
      <c r="F4264" t="str">
        <f>_xlfn.XLOOKUP(Table1[[#This Row],[Product_ID]],[1]!Table1[Product_ID],[1]!Table1[Category])</f>
        <v>Beauty</v>
      </c>
      <c r="G4264">
        <f>_xlfn.XLOOKUP(Table1[[#This Row],[Product_ID]],[1]!Table1[Product_ID],[1]!Table1[Unit_Price])</f>
        <v>2758</v>
      </c>
      <c r="H4264">
        <f>_xlfn.XLOOKUP(Table1[[#This Row],[Product_ID]],[1]!Table1[Product_ID],[1]!Table1[Cost])</f>
        <v>1379</v>
      </c>
      <c r="I4264">
        <v>2</v>
      </c>
      <c r="J4264">
        <v>20</v>
      </c>
      <c r="K4264">
        <f>Table1[[#This Row],[Quantity]]*Table1[[#This Row],[Unit_Price]]</f>
        <v>5516</v>
      </c>
      <c r="L4264">
        <f>Table1[[#This Row],[Quantity]]*Table1[[#This Row],[Cost]]</f>
        <v>2758</v>
      </c>
      <c r="M4264">
        <f>Table1[[#This Row],[Sales]]-Table1[[#This Row],[Total_Cost]]</f>
        <v>2758</v>
      </c>
      <c r="N4264" s="1">
        <f>Table1[[#This Row],[Profit]]/Table1[[#This Row],[Sales]]</f>
        <v>0.5</v>
      </c>
      <c r="O4264" t="str">
        <f>TEXT(Table1[[#This Row],[Order_Date]],"mmmm")</f>
        <v>August</v>
      </c>
      <c r="P4264">
        <f>YEAR(Table1[[#This Row],[Order_Date]])</f>
        <v>2024</v>
      </c>
      <c r="Q4264" t="str">
        <f>"Q"&amp;ROUNDUP(MONTH(Table1[[#This Row],[Order_Date]])/3,0)</f>
        <v>Q3</v>
      </c>
    </row>
    <row r="4265" spans="1:17" x14ac:dyDescent="0.25">
      <c r="A4265" t="s">
        <v>6086</v>
      </c>
      <c r="B4265" t="s">
        <v>2865</v>
      </c>
      <c r="C4265" t="s">
        <v>1461</v>
      </c>
      <c r="D4265" t="s">
        <v>366</v>
      </c>
      <c r="E4265" t="str">
        <f>_xlfn.XLOOKUP(Table1[[#This Row],[Product_ID]],[1]!Table1[Product_ID],[1]!Table1[Product_Name])</f>
        <v>Home &amp; Kitchen Product 93</v>
      </c>
      <c r="F4265" t="str">
        <f>_xlfn.XLOOKUP(Table1[[#This Row],[Product_ID]],[1]!Table1[Product_ID],[1]!Table1[Category])</f>
        <v>Home &amp; Kitchen</v>
      </c>
      <c r="G4265">
        <f>_xlfn.XLOOKUP(Table1[[#This Row],[Product_ID]],[1]!Table1[Product_ID],[1]!Table1[Unit_Price])</f>
        <v>10597</v>
      </c>
      <c r="H4265">
        <f>_xlfn.XLOOKUP(Table1[[#This Row],[Product_ID]],[1]!Table1[Product_ID],[1]!Table1[Cost])</f>
        <v>5298.5</v>
      </c>
      <c r="I4265">
        <v>2</v>
      </c>
      <c r="J4265">
        <v>10</v>
      </c>
      <c r="K4265">
        <f>Table1[[#This Row],[Quantity]]*Table1[[#This Row],[Unit_Price]]</f>
        <v>21194</v>
      </c>
      <c r="L4265">
        <f>Table1[[#This Row],[Quantity]]*Table1[[#This Row],[Cost]]</f>
        <v>10597</v>
      </c>
      <c r="M4265">
        <f>Table1[[#This Row],[Sales]]-Table1[[#This Row],[Total_Cost]]</f>
        <v>10597</v>
      </c>
      <c r="N4265" s="1">
        <f>Table1[[#This Row],[Profit]]/Table1[[#This Row],[Sales]]</f>
        <v>0.5</v>
      </c>
      <c r="O4265" t="str">
        <f>TEXT(Table1[[#This Row],[Order_Date]],"mmmm")</f>
        <v>March</v>
      </c>
      <c r="P4265">
        <f>YEAR(Table1[[#This Row],[Order_Date]])</f>
        <v>2025</v>
      </c>
      <c r="Q4265" t="str">
        <f>"Q"&amp;ROUNDUP(MONTH(Table1[[#This Row],[Order_Date]])/3,0)</f>
        <v>Q1</v>
      </c>
    </row>
    <row r="4266" spans="1:17" x14ac:dyDescent="0.25">
      <c r="A4266" t="s">
        <v>6087</v>
      </c>
      <c r="B4266" t="s">
        <v>51</v>
      </c>
      <c r="C4266" t="s">
        <v>1644</v>
      </c>
      <c r="D4266" t="s">
        <v>206</v>
      </c>
      <c r="E4266" t="str">
        <f>_xlfn.XLOOKUP(Table1[[#This Row],[Product_ID]],[1]!Table1[Product_ID],[1]!Table1[Product_Name])</f>
        <v>Electronics Product 30</v>
      </c>
      <c r="F4266" t="str">
        <f>_xlfn.XLOOKUP(Table1[[#This Row],[Product_ID]],[1]!Table1[Product_ID],[1]!Table1[Category])</f>
        <v>Electronics</v>
      </c>
      <c r="G4266">
        <f>_xlfn.XLOOKUP(Table1[[#This Row],[Product_ID]],[1]!Table1[Product_ID],[1]!Table1[Unit_Price])</f>
        <v>16441</v>
      </c>
      <c r="H4266">
        <f>_xlfn.XLOOKUP(Table1[[#This Row],[Product_ID]],[1]!Table1[Product_ID],[1]!Table1[Cost])</f>
        <v>8220.5</v>
      </c>
      <c r="I4266">
        <v>5</v>
      </c>
      <c r="J4266">
        <v>10</v>
      </c>
      <c r="K4266">
        <f>Table1[[#This Row],[Quantity]]*Table1[[#This Row],[Unit_Price]]</f>
        <v>82205</v>
      </c>
      <c r="L4266">
        <f>Table1[[#This Row],[Quantity]]*Table1[[#This Row],[Cost]]</f>
        <v>41102.5</v>
      </c>
      <c r="M4266">
        <f>Table1[[#This Row],[Sales]]-Table1[[#This Row],[Total_Cost]]</f>
        <v>41102.5</v>
      </c>
      <c r="N4266" s="1">
        <f>Table1[[#This Row],[Profit]]/Table1[[#This Row],[Sales]]</f>
        <v>0.5</v>
      </c>
      <c r="O4266" t="str">
        <f>TEXT(Table1[[#This Row],[Order_Date]],"mmmm")</f>
        <v>November</v>
      </c>
      <c r="P4266">
        <f>YEAR(Table1[[#This Row],[Order_Date]])</f>
        <v>2025</v>
      </c>
      <c r="Q4266" t="str">
        <f>"Q"&amp;ROUNDUP(MONTH(Table1[[#This Row],[Order_Date]])/3,0)</f>
        <v>Q4</v>
      </c>
    </row>
    <row r="4267" spans="1:17" x14ac:dyDescent="0.25">
      <c r="A4267" t="s">
        <v>6088</v>
      </c>
      <c r="B4267" t="s">
        <v>1359</v>
      </c>
      <c r="C4267" t="s">
        <v>524</v>
      </c>
      <c r="D4267" t="s">
        <v>179</v>
      </c>
      <c r="E4267" t="str">
        <f>_xlfn.XLOOKUP(Table1[[#This Row],[Product_ID]],[1]!Table1[Product_ID],[1]!Table1[Product_Name])</f>
        <v>Beauty Product 58</v>
      </c>
      <c r="F4267" t="str">
        <f>_xlfn.XLOOKUP(Table1[[#This Row],[Product_ID]],[1]!Table1[Product_ID],[1]!Table1[Category])</f>
        <v>Beauty</v>
      </c>
      <c r="G4267">
        <f>_xlfn.XLOOKUP(Table1[[#This Row],[Product_ID]],[1]!Table1[Product_ID],[1]!Table1[Unit_Price])</f>
        <v>3598</v>
      </c>
      <c r="H4267">
        <f>_xlfn.XLOOKUP(Table1[[#This Row],[Product_ID]],[1]!Table1[Product_ID],[1]!Table1[Cost])</f>
        <v>2158.8000000000002</v>
      </c>
      <c r="I4267">
        <v>1</v>
      </c>
      <c r="J4267">
        <v>15</v>
      </c>
      <c r="K4267">
        <f>Table1[[#This Row],[Quantity]]*Table1[[#This Row],[Unit_Price]]</f>
        <v>3598</v>
      </c>
      <c r="L4267">
        <f>Table1[[#This Row],[Quantity]]*Table1[[#This Row],[Cost]]</f>
        <v>2158.8000000000002</v>
      </c>
      <c r="M4267">
        <f>Table1[[#This Row],[Sales]]-Table1[[#This Row],[Total_Cost]]</f>
        <v>1439.1999999999998</v>
      </c>
      <c r="N4267" s="1">
        <f>Table1[[#This Row],[Profit]]/Table1[[#This Row],[Sales]]</f>
        <v>0.39999999999999997</v>
      </c>
      <c r="O4267" t="str">
        <f>TEXT(Table1[[#This Row],[Order_Date]],"mmmm")</f>
        <v>February</v>
      </c>
      <c r="P4267">
        <f>YEAR(Table1[[#This Row],[Order_Date]])</f>
        <v>2025</v>
      </c>
      <c r="Q4267" t="str">
        <f>"Q"&amp;ROUNDUP(MONTH(Table1[[#This Row],[Order_Date]])/3,0)</f>
        <v>Q1</v>
      </c>
    </row>
    <row r="4268" spans="1:17" x14ac:dyDescent="0.25">
      <c r="A4268" t="s">
        <v>6089</v>
      </c>
      <c r="B4268" t="s">
        <v>1004</v>
      </c>
      <c r="C4268" t="s">
        <v>862</v>
      </c>
      <c r="D4268" t="s">
        <v>638</v>
      </c>
      <c r="E4268" t="str">
        <f>_xlfn.XLOOKUP(Table1[[#This Row],[Product_ID]],[1]!Table1[Product_ID],[1]!Table1[Product_Name])</f>
        <v>Sports Product 70</v>
      </c>
      <c r="F4268" t="str">
        <f>_xlfn.XLOOKUP(Table1[[#This Row],[Product_ID]],[1]!Table1[Product_ID],[1]!Table1[Category])</f>
        <v>Sports</v>
      </c>
      <c r="G4268">
        <f>_xlfn.XLOOKUP(Table1[[#This Row],[Product_ID]],[1]!Table1[Product_ID],[1]!Table1[Unit_Price])</f>
        <v>583</v>
      </c>
      <c r="H4268">
        <f>_xlfn.XLOOKUP(Table1[[#This Row],[Product_ID]],[1]!Table1[Product_ID],[1]!Table1[Cost])</f>
        <v>349.8</v>
      </c>
      <c r="I4268">
        <v>4</v>
      </c>
      <c r="J4268">
        <v>20</v>
      </c>
      <c r="K4268">
        <f>Table1[[#This Row],[Quantity]]*Table1[[#This Row],[Unit_Price]]</f>
        <v>2332</v>
      </c>
      <c r="L4268">
        <f>Table1[[#This Row],[Quantity]]*Table1[[#This Row],[Cost]]</f>
        <v>1399.2</v>
      </c>
      <c r="M4268">
        <f>Table1[[#This Row],[Sales]]-Table1[[#This Row],[Total_Cost]]</f>
        <v>932.8</v>
      </c>
      <c r="N4268" s="1">
        <f>Table1[[#This Row],[Profit]]/Table1[[#This Row],[Sales]]</f>
        <v>0.39999999999999997</v>
      </c>
      <c r="O4268" t="str">
        <f>TEXT(Table1[[#This Row],[Order_Date]],"mmmm")</f>
        <v>February</v>
      </c>
      <c r="P4268">
        <f>YEAR(Table1[[#This Row],[Order_Date]])</f>
        <v>2024</v>
      </c>
      <c r="Q4268" t="str">
        <f>"Q"&amp;ROUNDUP(MONTH(Table1[[#This Row],[Order_Date]])/3,0)</f>
        <v>Q1</v>
      </c>
    </row>
    <row r="4269" spans="1:17" x14ac:dyDescent="0.25">
      <c r="A4269" t="s">
        <v>6090</v>
      </c>
      <c r="B4269" t="s">
        <v>3082</v>
      </c>
      <c r="C4269" t="s">
        <v>4144</v>
      </c>
      <c r="D4269" t="s">
        <v>426</v>
      </c>
      <c r="E4269" t="str">
        <f>_xlfn.XLOOKUP(Table1[[#This Row],[Product_ID]],[1]!Table1[Product_ID],[1]!Table1[Product_Name])</f>
        <v>Clothing Product 95</v>
      </c>
      <c r="F4269" t="str">
        <f>_xlfn.XLOOKUP(Table1[[#This Row],[Product_ID]],[1]!Table1[Product_ID],[1]!Table1[Category])</f>
        <v>Clothing</v>
      </c>
      <c r="G4269">
        <f>_xlfn.XLOOKUP(Table1[[#This Row],[Product_ID]],[1]!Table1[Product_ID],[1]!Table1[Unit_Price])</f>
        <v>4520</v>
      </c>
      <c r="H4269">
        <f>_xlfn.XLOOKUP(Table1[[#This Row],[Product_ID]],[1]!Table1[Product_ID],[1]!Table1[Cost])</f>
        <v>3164</v>
      </c>
      <c r="I4269">
        <v>1</v>
      </c>
      <c r="J4269">
        <v>20</v>
      </c>
      <c r="K4269">
        <f>Table1[[#This Row],[Quantity]]*Table1[[#This Row],[Unit_Price]]</f>
        <v>4520</v>
      </c>
      <c r="L4269">
        <f>Table1[[#This Row],[Quantity]]*Table1[[#This Row],[Cost]]</f>
        <v>3164</v>
      </c>
      <c r="M4269">
        <f>Table1[[#This Row],[Sales]]-Table1[[#This Row],[Total_Cost]]</f>
        <v>1356</v>
      </c>
      <c r="N4269" s="1">
        <f>Table1[[#This Row],[Profit]]/Table1[[#This Row],[Sales]]</f>
        <v>0.3</v>
      </c>
      <c r="O4269" t="str">
        <f>TEXT(Table1[[#This Row],[Order_Date]],"mmmm")</f>
        <v>January</v>
      </c>
      <c r="P4269">
        <f>YEAR(Table1[[#This Row],[Order_Date]])</f>
        <v>2025</v>
      </c>
      <c r="Q4269" t="str">
        <f>"Q"&amp;ROUNDUP(MONTH(Table1[[#This Row],[Order_Date]])/3,0)</f>
        <v>Q1</v>
      </c>
    </row>
    <row r="4270" spans="1:17" x14ac:dyDescent="0.25">
      <c r="A4270" t="s">
        <v>6091</v>
      </c>
      <c r="B4270" t="s">
        <v>876</v>
      </c>
      <c r="C4270" t="s">
        <v>3369</v>
      </c>
      <c r="D4270" t="s">
        <v>611</v>
      </c>
      <c r="E4270" t="str">
        <f>_xlfn.XLOOKUP(Table1[[#This Row],[Product_ID]],[1]!Table1[Product_ID],[1]!Table1[Product_Name])</f>
        <v>Clothing Product 21</v>
      </c>
      <c r="F4270" t="str">
        <f>_xlfn.XLOOKUP(Table1[[#This Row],[Product_ID]],[1]!Table1[Product_ID],[1]!Table1[Category])</f>
        <v>Clothing</v>
      </c>
      <c r="G4270">
        <f>_xlfn.XLOOKUP(Table1[[#This Row],[Product_ID]],[1]!Table1[Product_ID],[1]!Table1[Unit_Price])</f>
        <v>1236</v>
      </c>
      <c r="H4270">
        <f>_xlfn.XLOOKUP(Table1[[#This Row],[Product_ID]],[1]!Table1[Product_ID],[1]!Table1[Cost])</f>
        <v>865.2</v>
      </c>
      <c r="I4270">
        <v>2</v>
      </c>
      <c r="J4270">
        <v>20</v>
      </c>
      <c r="K4270">
        <f>Table1[[#This Row],[Quantity]]*Table1[[#This Row],[Unit_Price]]</f>
        <v>2472</v>
      </c>
      <c r="L4270">
        <f>Table1[[#This Row],[Quantity]]*Table1[[#This Row],[Cost]]</f>
        <v>1730.4</v>
      </c>
      <c r="M4270">
        <f>Table1[[#This Row],[Sales]]-Table1[[#This Row],[Total_Cost]]</f>
        <v>741.59999999999991</v>
      </c>
      <c r="N4270" s="1">
        <f>Table1[[#This Row],[Profit]]/Table1[[#This Row],[Sales]]</f>
        <v>0.3</v>
      </c>
      <c r="O4270" t="str">
        <f>TEXT(Table1[[#This Row],[Order_Date]],"mmmm")</f>
        <v>January</v>
      </c>
      <c r="P4270">
        <f>YEAR(Table1[[#This Row],[Order_Date]])</f>
        <v>2024</v>
      </c>
      <c r="Q4270" t="str">
        <f>"Q"&amp;ROUNDUP(MONTH(Table1[[#This Row],[Order_Date]])/3,0)</f>
        <v>Q1</v>
      </c>
    </row>
    <row r="4271" spans="1:17" x14ac:dyDescent="0.25">
      <c r="A4271" t="s">
        <v>6092</v>
      </c>
      <c r="B4271" t="s">
        <v>279</v>
      </c>
      <c r="C4271" t="s">
        <v>2187</v>
      </c>
      <c r="D4271" t="s">
        <v>81</v>
      </c>
      <c r="E4271" t="str">
        <f>_xlfn.XLOOKUP(Table1[[#This Row],[Product_ID]],[1]!Table1[Product_ID],[1]!Table1[Product_Name])</f>
        <v>Beauty Product 4</v>
      </c>
      <c r="F4271" t="str">
        <f>_xlfn.XLOOKUP(Table1[[#This Row],[Product_ID]],[1]!Table1[Product_ID],[1]!Table1[Category])</f>
        <v>Beauty</v>
      </c>
      <c r="G4271">
        <f>_xlfn.XLOOKUP(Table1[[#This Row],[Product_ID]],[1]!Table1[Product_ID],[1]!Table1[Unit_Price])</f>
        <v>591</v>
      </c>
      <c r="H4271">
        <f>_xlfn.XLOOKUP(Table1[[#This Row],[Product_ID]],[1]!Table1[Product_ID],[1]!Table1[Cost])</f>
        <v>354.6</v>
      </c>
      <c r="I4271">
        <v>5</v>
      </c>
      <c r="J4271">
        <v>5</v>
      </c>
      <c r="K4271">
        <f>Table1[[#This Row],[Quantity]]*Table1[[#This Row],[Unit_Price]]</f>
        <v>2955</v>
      </c>
      <c r="L4271">
        <f>Table1[[#This Row],[Quantity]]*Table1[[#This Row],[Cost]]</f>
        <v>1773</v>
      </c>
      <c r="M4271">
        <f>Table1[[#This Row],[Sales]]-Table1[[#This Row],[Total_Cost]]</f>
        <v>1182</v>
      </c>
      <c r="N4271" s="1">
        <f>Table1[[#This Row],[Profit]]/Table1[[#This Row],[Sales]]</f>
        <v>0.4</v>
      </c>
      <c r="O4271" t="str">
        <f>TEXT(Table1[[#This Row],[Order_Date]],"mmmm")</f>
        <v>February</v>
      </c>
      <c r="P4271">
        <f>YEAR(Table1[[#This Row],[Order_Date]])</f>
        <v>2024</v>
      </c>
      <c r="Q4271" t="str">
        <f>"Q"&amp;ROUNDUP(MONTH(Table1[[#This Row],[Order_Date]])/3,0)</f>
        <v>Q1</v>
      </c>
    </row>
    <row r="4272" spans="1:17" x14ac:dyDescent="0.25">
      <c r="A4272" t="s">
        <v>6093</v>
      </c>
      <c r="B4272" t="s">
        <v>449</v>
      </c>
      <c r="C4272" t="s">
        <v>684</v>
      </c>
      <c r="D4272" t="s">
        <v>317</v>
      </c>
      <c r="E4272" t="str">
        <f>_xlfn.XLOOKUP(Table1[[#This Row],[Product_ID]],[1]!Table1[Product_ID],[1]!Table1[Product_Name])</f>
        <v>Beauty Product 90</v>
      </c>
      <c r="F4272" t="str">
        <f>_xlfn.XLOOKUP(Table1[[#This Row],[Product_ID]],[1]!Table1[Product_ID],[1]!Table1[Category])</f>
        <v>Beauty</v>
      </c>
      <c r="G4272">
        <f>_xlfn.XLOOKUP(Table1[[#This Row],[Product_ID]],[1]!Table1[Product_ID],[1]!Table1[Unit_Price])</f>
        <v>1510</v>
      </c>
      <c r="H4272">
        <f>_xlfn.XLOOKUP(Table1[[#This Row],[Product_ID]],[1]!Table1[Product_ID],[1]!Table1[Cost])</f>
        <v>755</v>
      </c>
      <c r="I4272">
        <v>2</v>
      </c>
      <c r="J4272">
        <v>0</v>
      </c>
      <c r="K4272">
        <f>Table1[[#This Row],[Quantity]]*Table1[[#This Row],[Unit_Price]]</f>
        <v>3020</v>
      </c>
      <c r="L4272">
        <f>Table1[[#This Row],[Quantity]]*Table1[[#This Row],[Cost]]</f>
        <v>1510</v>
      </c>
      <c r="M4272">
        <f>Table1[[#This Row],[Sales]]-Table1[[#This Row],[Total_Cost]]</f>
        <v>1510</v>
      </c>
      <c r="N4272" s="1">
        <f>Table1[[#This Row],[Profit]]/Table1[[#This Row],[Sales]]</f>
        <v>0.5</v>
      </c>
      <c r="O4272" t="str">
        <f>TEXT(Table1[[#This Row],[Order_Date]],"mmmm")</f>
        <v>December</v>
      </c>
      <c r="P4272">
        <f>YEAR(Table1[[#This Row],[Order_Date]])</f>
        <v>2025</v>
      </c>
      <c r="Q4272" t="str">
        <f>"Q"&amp;ROUNDUP(MONTH(Table1[[#This Row],[Order_Date]])/3,0)</f>
        <v>Q4</v>
      </c>
    </row>
    <row r="4273" spans="1:17" x14ac:dyDescent="0.25">
      <c r="A4273" t="s">
        <v>6094</v>
      </c>
      <c r="B4273" t="s">
        <v>137</v>
      </c>
      <c r="C4273" t="s">
        <v>2513</v>
      </c>
      <c r="D4273" t="s">
        <v>331</v>
      </c>
      <c r="E4273" t="str">
        <f>_xlfn.XLOOKUP(Table1[[#This Row],[Product_ID]],[1]!Table1[Product_ID],[1]!Table1[Product_Name])</f>
        <v>Electronics Product 24</v>
      </c>
      <c r="F4273" t="str">
        <f>_xlfn.XLOOKUP(Table1[[#This Row],[Product_ID]],[1]!Table1[Product_ID],[1]!Table1[Category])</f>
        <v>Electronics</v>
      </c>
      <c r="G4273">
        <f>_xlfn.XLOOKUP(Table1[[#This Row],[Product_ID]],[1]!Table1[Product_ID],[1]!Table1[Unit_Price])</f>
        <v>9702</v>
      </c>
      <c r="H4273">
        <f>_xlfn.XLOOKUP(Table1[[#This Row],[Product_ID]],[1]!Table1[Product_ID],[1]!Table1[Cost])</f>
        <v>4851</v>
      </c>
      <c r="I4273">
        <v>5</v>
      </c>
      <c r="J4273">
        <v>0</v>
      </c>
      <c r="K4273">
        <f>Table1[[#This Row],[Quantity]]*Table1[[#This Row],[Unit_Price]]</f>
        <v>48510</v>
      </c>
      <c r="L4273">
        <f>Table1[[#This Row],[Quantity]]*Table1[[#This Row],[Cost]]</f>
        <v>24255</v>
      </c>
      <c r="M4273">
        <f>Table1[[#This Row],[Sales]]-Table1[[#This Row],[Total_Cost]]</f>
        <v>24255</v>
      </c>
      <c r="N4273" s="1">
        <f>Table1[[#This Row],[Profit]]/Table1[[#This Row],[Sales]]</f>
        <v>0.5</v>
      </c>
      <c r="O4273" t="str">
        <f>TEXT(Table1[[#This Row],[Order_Date]],"mmmm")</f>
        <v>September</v>
      </c>
      <c r="P4273">
        <f>YEAR(Table1[[#This Row],[Order_Date]])</f>
        <v>2024</v>
      </c>
      <c r="Q4273" t="str">
        <f>"Q"&amp;ROUNDUP(MONTH(Table1[[#This Row],[Order_Date]])/3,0)</f>
        <v>Q3</v>
      </c>
    </row>
    <row r="4274" spans="1:17" x14ac:dyDescent="0.25">
      <c r="A4274" t="s">
        <v>6095</v>
      </c>
      <c r="B4274" t="s">
        <v>3923</v>
      </c>
      <c r="C4274" t="s">
        <v>1170</v>
      </c>
      <c r="D4274" t="s">
        <v>67</v>
      </c>
      <c r="E4274" t="str">
        <f>_xlfn.XLOOKUP(Table1[[#This Row],[Product_ID]],[1]!Table1[Product_ID],[1]!Table1[Product_Name])</f>
        <v>Home &amp; Kitchen Product 12</v>
      </c>
      <c r="F4274" t="str">
        <f>_xlfn.XLOOKUP(Table1[[#This Row],[Product_ID]],[1]!Table1[Product_ID],[1]!Table1[Category])</f>
        <v>Home &amp; Kitchen</v>
      </c>
      <c r="G4274">
        <f>_xlfn.XLOOKUP(Table1[[#This Row],[Product_ID]],[1]!Table1[Product_ID],[1]!Table1[Unit_Price])</f>
        <v>1513</v>
      </c>
      <c r="H4274">
        <f>_xlfn.XLOOKUP(Table1[[#This Row],[Product_ID]],[1]!Table1[Product_ID],[1]!Table1[Cost])</f>
        <v>907.8</v>
      </c>
      <c r="I4274">
        <v>2</v>
      </c>
      <c r="J4274">
        <v>5</v>
      </c>
      <c r="K4274">
        <f>Table1[[#This Row],[Quantity]]*Table1[[#This Row],[Unit_Price]]</f>
        <v>3026</v>
      </c>
      <c r="L4274">
        <f>Table1[[#This Row],[Quantity]]*Table1[[#This Row],[Cost]]</f>
        <v>1815.6</v>
      </c>
      <c r="M4274">
        <f>Table1[[#This Row],[Sales]]-Table1[[#This Row],[Total_Cost]]</f>
        <v>1210.4000000000001</v>
      </c>
      <c r="N4274" s="1">
        <f>Table1[[#This Row],[Profit]]/Table1[[#This Row],[Sales]]</f>
        <v>0.4</v>
      </c>
      <c r="O4274" t="str">
        <f>TEXT(Table1[[#This Row],[Order_Date]],"mmmm")</f>
        <v>October</v>
      </c>
      <c r="P4274">
        <f>YEAR(Table1[[#This Row],[Order_Date]])</f>
        <v>2025</v>
      </c>
      <c r="Q4274" t="str">
        <f>"Q"&amp;ROUNDUP(MONTH(Table1[[#This Row],[Order_Date]])/3,0)</f>
        <v>Q4</v>
      </c>
    </row>
    <row r="4275" spans="1:17" x14ac:dyDescent="0.25">
      <c r="A4275" t="s">
        <v>6096</v>
      </c>
      <c r="B4275" t="s">
        <v>422</v>
      </c>
      <c r="C4275" t="s">
        <v>535</v>
      </c>
      <c r="D4275" t="s">
        <v>189</v>
      </c>
      <c r="E4275" t="str">
        <f>_xlfn.XLOOKUP(Table1[[#This Row],[Product_ID]],[1]!Table1[Product_ID],[1]!Table1[Product_Name])</f>
        <v>Home &amp; Kitchen Product 79</v>
      </c>
      <c r="F4275" t="str">
        <f>_xlfn.XLOOKUP(Table1[[#This Row],[Product_ID]],[1]!Table1[Product_ID],[1]!Table1[Category])</f>
        <v>Home &amp; Kitchen</v>
      </c>
      <c r="G4275">
        <f>_xlfn.XLOOKUP(Table1[[#This Row],[Product_ID]],[1]!Table1[Product_ID],[1]!Table1[Unit_Price])</f>
        <v>10900</v>
      </c>
      <c r="H4275">
        <f>_xlfn.XLOOKUP(Table1[[#This Row],[Product_ID]],[1]!Table1[Product_ID],[1]!Table1[Cost])</f>
        <v>5450</v>
      </c>
      <c r="I4275">
        <v>4</v>
      </c>
      <c r="J4275">
        <v>20</v>
      </c>
      <c r="K4275">
        <f>Table1[[#This Row],[Quantity]]*Table1[[#This Row],[Unit_Price]]</f>
        <v>43600</v>
      </c>
      <c r="L4275">
        <f>Table1[[#This Row],[Quantity]]*Table1[[#This Row],[Cost]]</f>
        <v>21800</v>
      </c>
      <c r="M4275">
        <f>Table1[[#This Row],[Sales]]-Table1[[#This Row],[Total_Cost]]</f>
        <v>21800</v>
      </c>
      <c r="N4275" s="1">
        <f>Table1[[#This Row],[Profit]]/Table1[[#This Row],[Sales]]</f>
        <v>0.5</v>
      </c>
      <c r="O4275" t="str">
        <f>TEXT(Table1[[#This Row],[Order_Date]],"mmmm")</f>
        <v>February</v>
      </c>
      <c r="P4275">
        <f>YEAR(Table1[[#This Row],[Order_Date]])</f>
        <v>2024</v>
      </c>
      <c r="Q4275" t="str">
        <f>"Q"&amp;ROUNDUP(MONTH(Table1[[#This Row],[Order_Date]])/3,0)</f>
        <v>Q1</v>
      </c>
    </row>
    <row r="4276" spans="1:17" x14ac:dyDescent="0.25">
      <c r="A4276" t="s">
        <v>6097</v>
      </c>
      <c r="B4276" t="s">
        <v>900</v>
      </c>
      <c r="C4276" t="s">
        <v>545</v>
      </c>
      <c r="D4276" t="s">
        <v>304</v>
      </c>
      <c r="E4276" t="str">
        <f>_xlfn.XLOOKUP(Table1[[#This Row],[Product_ID]],[1]!Table1[Product_ID],[1]!Table1[Product_Name])</f>
        <v>Sports Product 67</v>
      </c>
      <c r="F4276" t="str">
        <f>_xlfn.XLOOKUP(Table1[[#This Row],[Product_ID]],[1]!Table1[Product_ID],[1]!Table1[Category])</f>
        <v>Sports</v>
      </c>
      <c r="G4276">
        <f>_xlfn.XLOOKUP(Table1[[#This Row],[Product_ID]],[1]!Table1[Product_ID],[1]!Table1[Unit_Price])</f>
        <v>1463</v>
      </c>
      <c r="H4276">
        <f>_xlfn.XLOOKUP(Table1[[#This Row],[Product_ID]],[1]!Table1[Product_ID],[1]!Table1[Cost])</f>
        <v>731.5</v>
      </c>
      <c r="I4276">
        <v>3</v>
      </c>
      <c r="J4276">
        <v>15</v>
      </c>
      <c r="K4276">
        <f>Table1[[#This Row],[Quantity]]*Table1[[#This Row],[Unit_Price]]</f>
        <v>4389</v>
      </c>
      <c r="L4276">
        <f>Table1[[#This Row],[Quantity]]*Table1[[#This Row],[Cost]]</f>
        <v>2194.5</v>
      </c>
      <c r="M4276">
        <f>Table1[[#This Row],[Sales]]-Table1[[#This Row],[Total_Cost]]</f>
        <v>2194.5</v>
      </c>
      <c r="N4276" s="1">
        <f>Table1[[#This Row],[Profit]]/Table1[[#This Row],[Sales]]</f>
        <v>0.5</v>
      </c>
      <c r="O4276" t="str">
        <f>TEXT(Table1[[#This Row],[Order_Date]],"mmmm")</f>
        <v>January</v>
      </c>
      <c r="P4276">
        <f>YEAR(Table1[[#This Row],[Order_Date]])</f>
        <v>2025</v>
      </c>
      <c r="Q4276" t="str">
        <f>"Q"&amp;ROUNDUP(MONTH(Table1[[#This Row],[Order_Date]])/3,0)</f>
        <v>Q1</v>
      </c>
    </row>
    <row r="4277" spans="1:17" x14ac:dyDescent="0.25">
      <c r="A4277" t="s">
        <v>6098</v>
      </c>
      <c r="B4277" t="s">
        <v>348</v>
      </c>
      <c r="C4277" t="s">
        <v>170</v>
      </c>
      <c r="D4277" t="s">
        <v>409</v>
      </c>
      <c r="E4277" t="str">
        <f>_xlfn.XLOOKUP(Table1[[#This Row],[Product_ID]],[1]!Table1[Product_ID],[1]!Table1[Product_Name])</f>
        <v>Home &amp; Kitchen Product 68</v>
      </c>
      <c r="F4277" t="str">
        <f>_xlfn.XLOOKUP(Table1[[#This Row],[Product_ID]],[1]!Table1[Product_ID],[1]!Table1[Category])</f>
        <v>Home &amp; Kitchen</v>
      </c>
      <c r="G4277">
        <f>_xlfn.XLOOKUP(Table1[[#This Row],[Product_ID]],[1]!Table1[Product_ID],[1]!Table1[Unit_Price])</f>
        <v>7252</v>
      </c>
      <c r="H4277">
        <f>_xlfn.XLOOKUP(Table1[[#This Row],[Product_ID]],[1]!Table1[Product_ID],[1]!Table1[Cost])</f>
        <v>3626</v>
      </c>
      <c r="I4277">
        <v>5</v>
      </c>
      <c r="J4277">
        <v>5</v>
      </c>
      <c r="K4277">
        <f>Table1[[#This Row],[Quantity]]*Table1[[#This Row],[Unit_Price]]</f>
        <v>36260</v>
      </c>
      <c r="L4277">
        <f>Table1[[#This Row],[Quantity]]*Table1[[#This Row],[Cost]]</f>
        <v>18130</v>
      </c>
      <c r="M4277">
        <f>Table1[[#This Row],[Sales]]-Table1[[#This Row],[Total_Cost]]</f>
        <v>18130</v>
      </c>
      <c r="N4277" s="1">
        <f>Table1[[#This Row],[Profit]]/Table1[[#This Row],[Sales]]</f>
        <v>0.5</v>
      </c>
      <c r="O4277" t="str">
        <f>TEXT(Table1[[#This Row],[Order_Date]],"mmmm")</f>
        <v>March</v>
      </c>
      <c r="P4277">
        <f>YEAR(Table1[[#This Row],[Order_Date]])</f>
        <v>2025</v>
      </c>
      <c r="Q4277" t="str">
        <f>"Q"&amp;ROUNDUP(MONTH(Table1[[#This Row],[Order_Date]])/3,0)</f>
        <v>Q1</v>
      </c>
    </row>
    <row r="4278" spans="1:17" x14ac:dyDescent="0.25">
      <c r="A4278" t="s">
        <v>6099</v>
      </c>
      <c r="B4278" t="s">
        <v>2591</v>
      </c>
      <c r="C4278" t="s">
        <v>5224</v>
      </c>
      <c r="D4278" t="s">
        <v>270</v>
      </c>
      <c r="E4278" t="str">
        <f>_xlfn.XLOOKUP(Table1[[#This Row],[Product_ID]],[1]!Table1[Product_ID],[1]!Table1[Product_Name])</f>
        <v>Clothing Product 47</v>
      </c>
      <c r="F4278" t="str">
        <f>_xlfn.XLOOKUP(Table1[[#This Row],[Product_ID]],[1]!Table1[Product_ID],[1]!Table1[Category])</f>
        <v>Clothing</v>
      </c>
      <c r="G4278">
        <f>_xlfn.XLOOKUP(Table1[[#This Row],[Product_ID]],[1]!Table1[Product_ID],[1]!Table1[Unit_Price])</f>
        <v>3146</v>
      </c>
      <c r="H4278">
        <f>_xlfn.XLOOKUP(Table1[[#This Row],[Product_ID]],[1]!Table1[Product_ID],[1]!Table1[Cost])</f>
        <v>1573</v>
      </c>
      <c r="I4278">
        <v>1</v>
      </c>
      <c r="J4278">
        <v>5</v>
      </c>
      <c r="K4278">
        <f>Table1[[#This Row],[Quantity]]*Table1[[#This Row],[Unit_Price]]</f>
        <v>3146</v>
      </c>
      <c r="L4278">
        <f>Table1[[#This Row],[Quantity]]*Table1[[#This Row],[Cost]]</f>
        <v>1573</v>
      </c>
      <c r="M4278">
        <f>Table1[[#This Row],[Sales]]-Table1[[#This Row],[Total_Cost]]</f>
        <v>1573</v>
      </c>
      <c r="N4278" s="1">
        <f>Table1[[#This Row],[Profit]]/Table1[[#This Row],[Sales]]</f>
        <v>0.5</v>
      </c>
      <c r="O4278" t="str">
        <f>TEXT(Table1[[#This Row],[Order_Date]],"mmmm")</f>
        <v>April</v>
      </c>
      <c r="P4278">
        <f>YEAR(Table1[[#This Row],[Order_Date]])</f>
        <v>2025</v>
      </c>
      <c r="Q4278" t="str">
        <f>"Q"&amp;ROUNDUP(MONTH(Table1[[#This Row],[Order_Date]])/3,0)</f>
        <v>Q2</v>
      </c>
    </row>
    <row r="4279" spans="1:17" x14ac:dyDescent="0.25">
      <c r="A4279" t="s">
        <v>6100</v>
      </c>
      <c r="B4279" t="s">
        <v>2469</v>
      </c>
      <c r="C4279" t="s">
        <v>1793</v>
      </c>
      <c r="D4279" t="s">
        <v>270</v>
      </c>
      <c r="E4279" t="str">
        <f>_xlfn.XLOOKUP(Table1[[#This Row],[Product_ID]],[1]!Table1[Product_ID],[1]!Table1[Product_Name])</f>
        <v>Clothing Product 47</v>
      </c>
      <c r="F4279" t="str">
        <f>_xlfn.XLOOKUP(Table1[[#This Row],[Product_ID]],[1]!Table1[Product_ID],[1]!Table1[Category])</f>
        <v>Clothing</v>
      </c>
      <c r="G4279">
        <f>_xlfn.XLOOKUP(Table1[[#This Row],[Product_ID]],[1]!Table1[Product_ID],[1]!Table1[Unit_Price])</f>
        <v>3146</v>
      </c>
      <c r="H4279">
        <f>_xlfn.XLOOKUP(Table1[[#This Row],[Product_ID]],[1]!Table1[Product_ID],[1]!Table1[Cost])</f>
        <v>1573</v>
      </c>
      <c r="I4279">
        <v>3</v>
      </c>
      <c r="J4279">
        <v>0</v>
      </c>
      <c r="K4279">
        <f>Table1[[#This Row],[Quantity]]*Table1[[#This Row],[Unit_Price]]</f>
        <v>9438</v>
      </c>
      <c r="L4279">
        <f>Table1[[#This Row],[Quantity]]*Table1[[#This Row],[Cost]]</f>
        <v>4719</v>
      </c>
      <c r="M4279">
        <f>Table1[[#This Row],[Sales]]-Table1[[#This Row],[Total_Cost]]</f>
        <v>4719</v>
      </c>
      <c r="N4279" s="1">
        <f>Table1[[#This Row],[Profit]]/Table1[[#This Row],[Sales]]</f>
        <v>0.5</v>
      </c>
      <c r="O4279" t="str">
        <f>TEXT(Table1[[#This Row],[Order_Date]],"mmmm")</f>
        <v>February</v>
      </c>
      <c r="P4279">
        <f>YEAR(Table1[[#This Row],[Order_Date]])</f>
        <v>2025</v>
      </c>
      <c r="Q4279" t="str">
        <f>"Q"&amp;ROUNDUP(MONTH(Table1[[#This Row],[Order_Date]])/3,0)</f>
        <v>Q1</v>
      </c>
    </row>
    <row r="4280" spans="1:17" x14ac:dyDescent="0.25">
      <c r="A4280" t="s">
        <v>6101</v>
      </c>
      <c r="B4280" t="s">
        <v>1516</v>
      </c>
      <c r="C4280" t="s">
        <v>3455</v>
      </c>
      <c r="D4280" t="s">
        <v>115</v>
      </c>
      <c r="E4280" t="str">
        <f>_xlfn.XLOOKUP(Table1[[#This Row],[Product_ID]],[1]!Table1[Product_ID],[1]!Table1[Product_Name])</f>
        <v>Beauty Product 85</v>
      </c>
      <c r="F4280" t="str">
        <f>_xlfn.XLOOKUP(Table1[[#This Row],[Product_ID]],[1]!Table1[Product_ID],[1]!Table1[Category])</f>
        <v>Beauty</v>
      </c>
      <c r="G4280">
        <f>_xlfn.XLOOKUP(Table1[[#This Row],[Product_ID]],[1]!Table1[Product_ID],[1]!Table1[Unit_Price])</f>
        <v>1436</v>
      </c>
      <c r="H4280">
        <f>_xlfn.XLOOKUP(Table1[[#This Row],[Product_ID]],[1]!Table1[Product_ID],[1]!Table1[Cost])</f>
        <v>1005.2</v>
      </c>
      <c r="I4280">
        <v>2</v>
      </c>
      <c r="J4280">
        <v>20</v>
      </c>
      <c r="K4280">
        <f>Table1[[#This Row],[Quantity]]*Table1[[#This Row],[Unit_Price]]</f>
        <v>2872</v>
      </c>
      <c r="L4280">
        <f>Table1[[#This Row],[Quantity]]*Table1[[#This Row],[Cost]]</f>
        <v>2010.4</v>
      </c>
      <c r="M4280">
        <f>Table1[[#This Row],[Sales]]-Table1[[#This Row],[Total_Cost]]</f>
        <v>861.59999999999991</v>
      </c>
      <c r="N4280" s="1">
        <f>Table1[[#This Row],[Profit]]/Table1[[#This Row],[Sales]]</f>
        <v>0.3</v>
      </c>
      <c r="O4280" t="str">
        <f>TEXT(Table1[[#This Row],[Order_Date]],"mmmm")</f>
        <v>November</v>
      </c>
      <c r="P4280">
        <f>YEAR(Table1[[#This Row],[Order_Date]])</f>
        <v>2024</v>
      </c>
      <c r="Q4280" t="str">
        <f>"Q"&amp;ROUNDUP(MONTH(Table1[[#This Row],[Order_Date]])/3,0)</f>
        <v>Q4</v>
      </c>
    </row>
    <row r="4281" spans="1:17" x14ac:dyDescent="0.25">
      <c r="A4281" t="s">
        <v>6102</v>
      </c>
      <c r="B4281" t="s">
        <v>526</v>
      </c>
      <c r="C4281" t="s">
        <v>634</v>
      </c>
      <c r="D4281" t="s">
        <v>153</v>
      </c>
      <c r="E4281" t="str">
        <f>_xlfn.XLOOKUP(Table1[[#This Row],[Product_ID]],[1]!Table1[Product_ID],[1]!Table1[Product_Name])</f>
        <v>Beauty Product 98</v>
      </c>
      <c r="F4281" t="str">
        <f>_xlfn.XLOOKUP(Table1[[#This Row],[Product_ID]],[1]!Table1[Product_ID],[1]!Table1[Category])</f>
        <v>Beauty</v>
      </c>
      <c r="G4281">
        <f>_xlfn.XLOOKUP(Table1[[#This Row],[Product_ID]],[1]!Table1[Product_ID],[1]!Table1[Unit_Price])</f>
        <v>1661</v>
      </c>
      <c r="H4281">
        <f>_xlfn.XLOOKUP(Table1[[#This Row],[Product_ID]],[1]!Table1[Product_ID],[1]!Table1[Cost])</f>
        <v>830.5</v>
      </c>
      <c r="I4281">
        <v>5</v>
      </c>
      <c r="J4281">
        <v>20</v>
      </c>
      <c r="K4281">
        <f>Table1[[#This Row],[Quantity]]*Table1[[#This Row],[Unit_Price]]</f>
        <v>8305</v>
      </c>
      <c r="L4281">
        <f>Table1[[#This Row],[Quantity]]*Table1[[#This Row],[Cost]]</f>
        <v>4152.5</v>
      </c>
      <c r="M4281">
        <f>Table1[[#This Row],[Sales]]-Table1[[#This Row],[Total_Cost]]</f>
        <v>4152.5</v>
      </c>
      <c r="N4281" s="1">
        <f>Table1[[#This Row],[Profit]]/Table1[[#This Row],[Sales]]</f>
        <v>0.5</v>
      </c>
      <c r="O4281" t="str">
        <f>TEXT(Table1[[#This Row],[Order_Date]],"mmmm")</f>
        <v>January</v>
      </c>
      <c r="P4281">
        <f>YEAR(Table1[[#This Row],[Order_Date]])</f>
        <v>2025</v>
      </c>
      <c r="Q4281" t="str">
        <f>"Q"&amp;ROUNDUP(MONTH(Table1[[#This Row],[Order_Date]])/3,0)</f>
        <v>Q1</v>
      </c>
    </row>
    <row r="4282" spans="1:17" x14ac:dyDescent="0.25">
      <c r="A4282" t="s">
        <v>6103</v>
      </c>
      <c r="B4282" t="s">
        <v>2263</v>
      </c>
      <c r="C4282" t="s">
        <v>1912</v>
      </c>
      <c r="D4282" t="s">
        <v>264</v>
      </c>
      <c r="E4282" t="str">
        <f>_xlfn.XLOOKUP(Table1[[#This Row],[Product_ID]],[1]!Table1[Product_ID],[1]!Table1[Product_Name])</f>
        <v>Clothing Product 96</v>
      </c>
      <c r="F4282" t="str">
        <f>_xlfn.XLOOKUP(Table1[[#This Row],[Product_ID]],[1]!Table1[Product_ID],[1]!Table1[Category])</f>
        <v>Clothing</v>
      </c>
      <c r="G4282">
        <f>_xlfn.XLOOKUP(Table1[[#This Row],[Product_ID]],[1]!Table1[Product_ID],[1]!Table1[Unit_Price])</f>
        <v>483</v>
      </c>
      <c r="H4282">
        <f>_xlfn.XLOOKUP(Table1[[#This Row],[Product_ID]],[1]!Table1[Product_ID],[1]!Table1[Cost])</f>
        <v>289.8</v>
      </c>
      <c r="I4282">
        <v>2</v>
      </c>
      <c r="J4282">
        <v>0</v>
      </c>
      <c r="K4282">
        <f>Table1[[#This Row],[Quantity]]*Table1[[#This Row],[Unit_Price]]</f>
        <v>966</v>
      </c>
      <c r="L4282">
        <f>Table1[[#This Row],[Quantity]]*Table1[[#This Row],[Cost]]</f>
        <v>579.6</v>
      </c>
      <c r="M4282">
        <f>Table1[[#This Row],[Sales]]-Table1[[#This Row],[Total_Cost]]</f>
        <v>386.4</v>
      </c>
      <c r="N4282" s="1">
        <f>Table1[[#This Row],[Profit]]/Table1[[#This Row],[Sales]]</f>
        <v>0.39999999999999997</v>
      </c>
      <c r="O4282" t="str">
        <f>TEXT(Table1[[#This Row],[Order_Date]],"mmmm")</f>
        <v>April</v>
      </c>
      <c r="P4282">
        <f>YEAR(Table1[[#This Row],[Order_Date]])</f>
        <v>2024</v>
      </c>
      <c r="Q4282" t="str">
        <f>"Q"&amp;ROUNDUP(MONTH(Table1[[#This Row],[Order_Date]])/3,0)</f>
        <v>Q2</v>
      </c>
    </row>
    <row r="4283" spans="1:17" x14ac:dyDescent="0.25">
      <c r="A4283" t="s">
        <v>6104</v>
      </c>
      <c r="B4283" t="s">
        <v>2747</v>
      </c>
      <c r="C4283" t="s">
        <v>2504</v>
      </c>
      <c r="D4283" t="s">
        <v>297</v>
      </c>
      <c r="E4283" t="str">
        <f>_xlfn.XLOOKUP(Table1[[#This Row],[Product_ID]],[1]!Table1[Product_ID],[1]!Table1[Product_Name])</f>
        <v>Home &amp; Kitchen Product 64</v>
      </c>
      <c r="F4283" t="str">
        <f>_xlfn.XLOOKUP(Table1[[#This Row],[Product_ID]],[1]!Table1[Product_ID],[1]!Table1[Category])</f>
        <v>Home &amp; Kitchen</v>
      </c>
      <c r="G4283">
        <f>_xlfn.XLOOKUP(Table1[[#This Row],[Product_ID]],[1]!Table1[Product_ID],[1]!Table1[Unit_Price])</f>
        <v>8274</v>
      </c>
      <c r="H4283">
        <f>_xlfn.XLOOKUP(Table1[[#This Row],[Product_ID]],[1]!Table1[Product_ID],[1]!Table1[Cost])</f>
        <v>5791.8</v>
      </c>
      <c r="I4283">
        <v>5</v>
      </c>
      <c r="J4283">
        <v>5</v>
      </c>
      <c r="K4283">
        <f>Table1[[#This Row],[Quantity]]*Table1[[#This Row],[Unit_Price]]</f>
        <v>41370</v>
      </c>
      <c r="L4283">
        <f>Table1[[#This Row],[Quantity]]*Table1[[#This Row],[Cost]]</f>
        <v>28959</v>
      </c>
      <c r="M4283">
        <f>Table1[[#This Row],[Sales]]-Table1[[#This Row],[Total_Cost]]</f>
        <v>12411</v>
      </c>
      <c r="N4283" s="1">
        <f>Table1[[#This Row],[Profit]]/Table1[[#This Row],[Sales]]</f>
        <v>0.3</v>
      </c>
      <c r="O4283" t="str">
        <f>TEXT(Table1[[#This Row],[Order_Date]],"mmmm")</f>
        <v>May</v>
      </c>
      <c r="P4283">
        <f>YEAR(Table1[[#This Row],[Order_Date]])</f>
        <v>2024</v>
      </c>
      <c r="Q4283" t="str">
        <f>"Q"&amp;ROUNDUP(MONTH(Table1[[#This Row],[Order_Date]])/3,0)</f>
        <v>Q2</v>
      </c>
    </row>
    <row r="4284" spans="1:17" x14ac:dyDescent="0.25">
      <c r="A4284" t="s">
        <v>6105</v>
      </c>
      <c r="B4284" t="s">
        <v>1418</v>
      </c>
      <c r="C4284" t="s">
        <v>3329</v>
      </c>
      <c r="D4284" t="s">
        <v>385</v>
      </c>
      <c r="E4284" t="str">
        <f>_xlfn.XLOOKUP(Table1[[#This Row],[Product_ID]],[1]!Table1[Product_ID],[1]!Table1[Product_Name])</f>
        <v>Sports Product 54</v>
      </c>
      <c r="F4284" t="str">
        <f>_xlfn.XLOOKUP(Table1[[#This Row],[Product_ID]],[1]!Table1[Product_ID],[1]!Table1[Category])</f>
        <v>Sports</v>
      </c>
      <c r="G4284">
        <f>_xlfn.XLOOKUP(Table1[[#This Row],[Product_ID]],[1]!Table1[Product_ID],[1]!Table1[Unit_Price])</f>
        <v>611</v>
      </c>
      <c r="H4284">
        <f>_xlfn.XLOOKUP(Table1[[#This Row],[Product_ID]],[1]!Table1[Product_ID],[1]!Table1[Cost])</f>
        <v>427.7</v>
      </c>
      <c r="I4284">
        <v>5</v>
      </c>
      <c r="J4284">
        <v>15</v>
      </c>
      <c r="K4284">
        <f>Table1[[#This Row],[Quantity]]*Table1[[#This Row],[Unit_Price]]</f>
        <v>3055</v>
      </c>
      <c r="L4284">
        <f>Table1[[#This Row],[Quantity]]*Table1[[#This Row],[Cost]]</f>
        <v>2138.5</v>
      </c>
      <c r="M4284">
        <f>Table1[[#This Row],[Sales]]-Table1[[#This Row],[Total_Cost]]</f>
        <v>916.5</v>
      </c>
      <c r="N4284" s="1">
        <f>Table1[[#This Row],[Profit]]/Table1[[#This Row],[Sales]]</f>
        <v>0.3</v>
      </c>
      <c r="O4284" t="str">
        <f>TEXT(Table1[[#This Row],[Order_Date]],"mmmm")</f>
        <v>February</v>
      </c>
      <c r="P4284">
        <f>YEAR(Table1[[#This Row],[Order_Date]])</f>
        <v>2024</v>
      </c>
      <c r="Q4284" t="str">
        <f>"Q"&amp;ROUNDUP(MONTH(Table1[[#This Row],[Order_Date]])/3,0)</f>
        <v>Q1</v>
      </c>
    </row>
    <row r="4285" spans="1:17" x14ac:dyDescent="0.25">
      <c r="A4285" t="s">
        <v>6106</v>
      </c>
      <c r="B4285" t="s">
        <v>2920</v>
      </c>
      <c r="C4285" t="s">
        <v>2307</v>
      </c>
      <c r="D4285" t="s">
        <v>381</v>
      </c>
      <c r="E4285" t="str">
        <f>_xlfn.XLOOKUP(Table1[[#This Row],[Product_ID]],[1]!Table1[Product_ID],[1]!Table1[Product_Name])</f>
        <v>Electronics Product 59</v>
      </c>
      <c r="F4285" t="str">
        <f>_xlfn.XLOOKUP(Table1[[#This Row],[Product_ID]],[1]!Table1[Product_ID],[1]!Table1[Category])</f>
        <v>Electronics</v>
      </c>
      <c r="G4285">
        <f>_xlfn.XLOOKUP(Table1[[#This Row],[Product_ID]],[1]!Table1[Product_ID],[1]!Table1[Unit_Price])</f>
        <v>39929</v>
      </c>
      <c r="H4285">
        <f>_xlfn.XLOOKUP(Table1[[#This Row],[Product_ID]],[1]!Table1[Product_ID],[1]!Table1[Cost])</f>
        <v>23957.4</v>
      </c>
      <c r="I4285">
        <v>2</v>
      </c>
      <c r="J4285">
        <v>10</v>
      </c>
      <c r="K4285">
        <f>Table1[[#This Row],[Quantity]]*Table1[[#This Row],[Unit_Price]]</f>
        <v>79858</v>
      </c>
      <c r="L4285">
        <f>Table1[[#This Row],[Quantity]]*Table1[[#This Row],[Cost]]</f>
        <v>47914.8</v>
      </c>
      <c r="M4285">
        <f>Table1[[#This Row],[Sales]]-Table1[[#This Row],[Total_Cost]]</f>
        <v>31943.199999999997</v>
      </c>
      <c r="N4285" s="1">
        <f>Table1[[#This Row],[Profit]]/Table1[[#This Row],[Sales]]</f>
        <v>0.39999999999999997</v>
      </c>
      <c r="O4285" t="str">
        <f>TEXT(Table1[[#This Row],[Order_Date]],"mmmm")</f>
        <v>December</v>
      </c>
      <c r="P4285">
        <f>YEAR(Table1[[#This Row],[Order_Date]])</f>
        <v>2025</v>
      </c>
      <c r="Q4285" t="str">
        <f>"Q"&amp;ROUNDUP(MONTH(Table1[[#This Row],[Order_Date]])/3,0)</f>
        <v>Q4</v>
      </c>
    </row>
    <row r="4286" spans="1:17" x14ac:dyDescent="0.25">
      <c r="A4286" t="s">
        <v>6107</v>
      </c>
      <c r="B4286" t="s">
        <v>3957</v>
      </c>
      <c r="C4286" t="s">
        <v>2327</v>
      </c>
      <c r="D4286" t="s">
        <v>49</v>
      </c>
      <c r="E4286" t="str">
        <f>_xlfn.XLOOKUP(Table1[[#This Row],[Product_ID]],[1]!Table1[Product_ID],[1]!Table1[Product_Name])</f>
        <v>Sports Product 65</v>
      </c>
      <c r="F4286" t="str">
        <f>_xlfn.XLOOKUP(Table1[[#This Row],[Product_ID]],[1]!Table1[Product_ID],[1]!Table1[Category])</f>
        <v>Sports</v>
      </c>
      <c r="G4286">
        <f>_xlfn.XLOOKUP(Table1[[#This Row],[Product_ID]],[1]!Table1[Product_ID],[1]!Table1[Unit_Price])</f>
        <v>4421</v>
      </c>
      <c r="H4286">
        <f>_xlfn.XLOOKUP(Table1[[#This Row],[Product_ID]],[1]!Table1[Product_ID],[1]!Table1[Cost])</f>
        <v>3094.7</v>
      </c>
      <c r="I4286">
        <v>3</v>
      </c>
      <c r="J4286">
        <v>10</v>
      </c>
      <c r="K4286">
        <f>Table1[[#This Row],[Quantity]]*Table1[[#This Row],[Unit_Price]]</f>
        <v>13263</v>
      </c>
      <c r="L4286">
        <f>Table1[[#This Row],[Quantity]]*Table1[[#This Row],[Cost]]</f>
        <v>9284.0999999999985</v>
      </c>
      <c r="M4286">
        <f>Table1[[#This Row],[Sales]]-Table1[[#This Row],[Total_Cost]]</f>
        <v>3978.9000000000015</v>
      </c>
      <c r="N4286" s="1">
        <f>Table1[[#This Row],[Profit]]/Table1[[#This Row],[Sales]]</f>
        <v>0.3000000000000001</v>
      </c>
      <c r="O4286" t="str">
        <f>TEXT(Table1[[#This Row],[Order_Date]],"mmmm")</f>
        <v>July</v>
      </c>
      <c r="P4286">
        <f>YEAR(Table1[[#This Row],[Order_Date]])</f>
        <v>2024</v>
      </c>
      <c r="Q4286" t="str">
        <f>"Q"&amp;ROUNDUP(MONTH(Table1[[#This Row],[Order_Date]])/3,0)</f>
        <v>Q3</v>
      </c>
    </row>
    <row r="4287" spans="1:17" x14ac:dyDescent="0.25">
      <c r="A4287" t="s">
        <v>6108</v>
      </c>
      <c r="B4287" t="s">
        <v>4425</v>
      </c>
      <c r="C4287" t="s">
        <v>1346</v>
      </c>
      <c r="D4287" t="s">
        <v>426</v>
      </c>
      <c r="E4287" t="str">
        <f>_xlfn.XLOOKUP(Table1[[#This Row],[Product_ID]],[1]!Table1[Product_ID],[1]!Table1[Product_Name])</f>
        <v>Clothing Product 95</v>
      </c>
      <c r="F4287" t="str">
        <f>_xlfn.XLOOKUP(Table1[[#This Row],[Product_ID]],[1]!Table1[Product_ID],[1]!Table1[Category])</f>
        <v>Clothing</v>
      </c>
      <c r="G4287">
        <f>_xlfn.XLOOKUP(Table1[[#This Row],[Product_ID]],[1]!Table1[Product_ID],[1]!Table1[Unit_Price])</f>
        <v>4520</v>
      </c>
      <c r="H4287">
        <f>_xlfn.XLOOKUP(Table1[[#This Row],[Product_ID]],[1]!Table1[Product_ID],[1]!Table1[Cost])</f>
        <v>3164</v>
      </c>
      <c r="I4287">
        <v>3</v>
      </c>
      <c r="J4287">
        <v>0</v>
      </c>
      <c r="K4287">
        <f>Table1[[#This Row],[Quantity]]*Table1[[#This Row],[Unit_Price]]</f>
        <v>13560</v>
      </c>
      <c r="L4287">
        <f>Table1[[#This Row],[Quantity]]*Table1[[#This Row],[Cost]]</f>
        <v>9492</v>
      </c>
      <c r="M4287">
        <f>Table1[[#This Row],[Sales]]-Table1[[#This Row],[Total_Cost]]</f>
        <v>4068</v>
      </c>
      <c r="N4287" s="1">
        <f>Table1[[#This Row],[Profit]]/Table1[[#This Row],[Sales]]</f>
        <v>0.3</v>
      </c>
      <c r="O4287" t="str">
        <f>TEXT(Table1[[#This Row],[Order_Date]],"mmmm")</f>
        <v>December</v>
      </c>
      <c r="P4287">
        <f>YEAR(Table1[[#This Row],[Order_Date]])</f>
        <v>2025</v>
      </c>
      <c r="Q4287" t="str">
        <f>"Q"&amp;ROUNDUP(MONTH(Table1[[#This Row],[Order_Date]])/3,0)</f>
        <v>Q4</v>
      </c>
    </row>
    <row r="4288" spans="1:17" x14ac:dyDescent="0.25">
      <c r="A4288" t="s">
        <v>6109</v>
      </c>
      <c r="B4288" t="s">
        <v>1120</v>
      </c>
      <c r="C4288" t="s">
        <v>2551</v>
      </c>
      <c r="D4288" t="s">
        <v>842</v>
      </c>
      <c r="E4288" t="str">
        <f>_xlfn.XLOOKUP(Table1[[#This Row],[Product_ID]],[1]!Table1[Product_ID],[1]!Table1[Product_Name])</f>
        <v>Sports Product 35</v>
      </c>
      <c r="F4288" t="str">
        <f>_xlfn.XLOOKUP(Table1[[#This Row],[Product_ID]],[1]!Table1[Product_ID],[1]!Table1[Category])</f>
        <v>Sports</v>
      </c>
      <c r="G4288">
        <f>_xlfn.XLOOKUP(Table1[[#This Row],[Product_ID]],[1]!Table1[Product_ID],[1]!Table1[Unit_Price])</f>
        <v>3185</v>
      </c>
      <c r="H4288">
        <f>_xlfn.XLOOKUP(Table1[[#This Row],[Product_ID]],[1]!Table1[Product_ID],[1]!Table1[Cost])</f>
        <v>1592.5</v>
      </c>
      <c r="I4288">
        <v>1</v>
      </c>
      <c r="J4288">
        <v>0</v>
      </c>
      <c r="K4288">
        <f>Table1[[#This Row],[Quantity]]*Table1[[#This Row],[Unit_Price]]</f>
        <v>3185</v>
      </c>
      <c r="L4288">
        <f>Table1[[#This Row],[Quantity]]*Table1[[#This Row],[Cost]]</f>
        <v>1592.5</v>
      </c>
      <c r="M4288">
        <f>Table1[[#This Row],[Sales]]-Table1[[#This Row],[Total_Cost]]</f>
        <v>1592.5</v>
      </c>
      <c r="N4288" s="1">
        <f>Table1[[#This Row],[Profit]]/Table1[[#This Row],[Sales]]</f>
        <v>0.5</v>
      </c>
      <c r="O4288" t="str">
        <f>TEXT(Table1[[#This Row],[Order_Date]],"mmmm")</f>
        <v>March</v>
      </c>
      <c r="P4288">
        <f>YEAR(Table1[[#This Row],[Order_Date]])</f>
        <v>2024</v>
      </c>
      <c r="Q4288" t="str">
        <f>"Q"&amp;ROUNDUP(MONTH(Table1[[#This Row],[Order_Date]])/3,0)</f>
        <v>Q1</v>
      </c>
    </row>
    <row r="4289" spans="1:17" x14ac:dyDescent="0.25">
      <c r="A4289" t="s">
        <v>6110</v>
      </c>
      <c r="B4289" t="s">
        <v>849</v>
      </c>
      <c r="C4289" t="s">
        <v>4319</v>
      </c>
      <c r="D4289" t="s">
        <v>146</v>
      </c>
      <c r="E4289" t="str">
        <f>_xlfn.XLOOKUP(Table1[[#This Row],[Product_ID]],[1]!Table1[Product_ID],[1]!Table1[Product_Name])</f>
        <v>Electronics Product 8</v>
      </c>
      <c r="F4289" t="str">
        <f>_xlfn.XLOOKUP(Table1[[#This Row],[Product_ID]],[1]!Table1[Product_ID],[1]!Table1[Category])</f>
        <v>Electronics</v>
      </c>
      <c r="G4289">
        <f>_xlfn.XLOOKUP(Table1[[#This Row],[Product_ID]],[1]!Table1[Product_ID],[1]!Table1[Unit_Price])</f>
        <v>41971</v>
      </c>
      <c r="H4289">
        <f>_xlfn.XLOOKUP(Table1[[#This Row],[Product_ID]],[1]!Table1[Product_ID],[1]!Table1[Cost])</f>
        <v>29379.7</v>
      </c>
      <c r="I4289">
        <v>2</v>
      </c>
      <c r="J4289">
        <v>10</v>
      </c>
      <c r="K4289">
        <f>Table1[[#This Row],[Quantity]]*Table1[[#This Row],[Unit_Price]]</f>
        <v>83942</v>
      </c>
      <c r="L4289">
        <f>Table1[[#This Row],[Quantity]]*Table1[[#This Row],[Cost]]</f>
        <v>58759.4</v>
      </c>
      <c r="M4289">
        <f>Table1[[#This Row],[Sales]]-Table1[[#This Row],[Total_Cost]]</f>
        <v>25182.6</v>
      </c>
      <c r="N4289" s="1">
        <f>Table1[[#This Row],[Profit]]/Table1[[#This Row],[Sales]]</f>
        <v>0.3</v>
      </c>
      <c r="O4289" t="str">
        <f>TEXT(Table1[[#This Row],[Order_Date]],"mmmm")</f>
        <v>June</v>
      </c>
      <c r="P4289">
        <f>YEAR(Table1[[#This Row],[Order_Date]])</f>
        <v>2025</v>
      </c>
      <c r="Q4289" t="str">
        <f>"Q"&amp;ROUNDUP(MONTH(Table1[[#This Row],[Order_Date]])/3,0)</f>
        <v>Q2</v>
      </c>
    </row>
    <row r="4290" spans="1:17" x14ac:dyDescent="0.25">
      <c r="A4290" t="s">
        <v>6111</v>
      </c>
      <c r="B4290" t="s">
        <v>569</v>
      </c>
      <c r="C4290" t="s">
        <v>666</v>
      </c>
      <c r="D4290" t="s">
        <v>127</v>
      </c>
      <c r="E4290" t="str">
        <f>_xlfn.XLOOKUP(Table1[[#This Row],[Product_ID]],[1]!Table1[Product_ID],[1]!Table1[Product_Name])</f>
        <v>Sports Product 75</v>
      </c>
      <c r="F4290" t="str">
        <f>_xlfn.XLOOKUP(Table1[[#This Row],[Product_ID]],[1]!Table1[Product_ID],[1]!Table1[Category])</f>
        <v>Sports</v>
      </c>
      <c r="G4290">
        <f>_xlfn.XLOOKUP(Table1[[#This Row],[Product_ID]],[1]!Table1[Product_ID],[1]!Table1[Unit_Price])</f>
        <v>5435</v>
      </c>
      <c r="H4290">
        <f>_xlfn.XLOOKUP(Table1[[#This Row],[Product_ID]],[1]!Table1[Product_ID],[1]!Table1[Cost])</f>
        <v>3804.5</v>
      </c>
      <c r="I4290">
        <v>2</v>
      </c>
      <c r="J4290">
        <v>15</v>
      </c>
      <c r="K4290">
        <f>Table1[[#This Row],[Quantity]]*Table1[[#This Row],[Unit_Price]]</f>
        <v>10870</v>
      </c>
      <c r="L4290">
        <f>Table1[[#This Row],[Quantity]]*Table1[[#This Row],[Cost]]</f>
        <v>7609</v>
      </c>
      <c r="M4290">
        <f>Table1[[#This Row],[Sales]]-Table1[[#This Row],[Total_Cost]]</f>
        <v>3261</v>
      </c>
      <c r="N4290" s="1">
        <f>Table1[[#This Row],[Profit]]/Table1[[#This Row],[Sales]]</f>
        <v>0.3</v>
      </c>
      <c r="O4290" t="str">
        <f>TEXT(Table1[[#This Row],[Order_Date]],"mmmm")</f>
        <v>December</v>
      </c>
      <c r="P4290">
        <f>YEAR(Table1[[#This Row],[Order_Date]])</f>
        <v>2024</v>
      </c>
      <c r="Q4290" t="str">
        <f>"Q"&amp;ROUNDUP(MONTH(Table1[[#This Row],[Order_Date]])/3,0)</f>
        <v>Q4</v>
      </c>
    </row>
    <row r="4291" spans="1:17" x14ac:dyDescent="0.25">
      <c r="A4291" t="s">
        <v>6112</v>
      </c>
      <c r="B4291" t="s">
        <v>2105</v>
      </c>
      <c r="C4291" t="s">
        <v>4383</v>
      </c>
      <c r="D4291" t="s">
        <v>21</v>
      </c>
      <c r="E4291" t="str">
        <f>_xlfn.XLOOKUP(Table1[[#This Row],[Product_ID]],[1]!Table1[Product_ID],[1]!Table1[Product_Name])</f>
        <v>Electronics Product 77</v>
      </c>
      <c r="F4291" t="str">
        <f>_xlfn.XLOOKUP(Table1[[#This Row],[Product_ID]],[1]!Table1[Product_ID],[1]!Table1[Category])</f>
        <v>Electronics</v>
      </c>
      <c r="G4291">
        <f>_xlfn.XLOOKUP(Table1[[#This Row],[Product_ID]],[1]!Table1[Product_ID],[1]!Table1[Unit_Price])</f>
        <v>42787</v>
      </c>
      <c r="H4291">
        <f>_xlfn.XLOOKUP(Table1[[#This Row],[Product_ID]],[1]!Table1[Product_ID],[1]!Table1[Cost])</f>
        <v>29950.9</v>
      </c>
      <c r="I4291">
        <v>3</v>
      </c>
      <c r="J4291">
        <v>5</v>
      </c>
      <c r="K4291">
        <f>Table1[[#This Row],[Quantity]]*Table1[[#This Row],[Unit_Price]]</f>
        <v>128361</v>
      </c>
      <c r="L4291">
        <f>Table1[[#This Row],[Quantity]]*Table1[[#This Row],[Cost]]</f>
        <v>89852.700000000012</v>
      </c>
      <c r="M4291">
        <f>Table1[[#This Row],[Sales]]-Table1[[#This Row],[Total_Cost]]</f>
        <v>38508.299999999988</v>
      </c>
      <c r="N4291" s="1">
        <f>Table1[[#This Row],[Profit]]/Table1[[#This Row],[Sales]]</f>
        <v>0.29999999999999993</v>
      </c>
      <c r="O4291" t="str">
        <f>TEXT(Table1[[#This Row],[Order_Date]],"mmmm")</f>
        <v>January</v>
      </c>
      <c r="P4291">
        <f>YEAR(Table1[[#This Row],[Order_Date]])</f>
        <v>2025</v>
      </c>
      <c r="Q4291" t="str">
        <f>"Q"&amp;ROUNDUP(MONTH(Table1[[#This Row],[Order_Date]])/3,0)</f>
        <v>Q1</v>
      </c>
    </row>
    <row r="4292" spans="1:17" x14ac:dyDescent="0.25">
      <c r="A4292" t="s">
        <v>6113</v>
      </c>
      <c r="B4292" t="s">
        <v>3930</v>
      </c>
      <c r="C4292" t="s">
        <v>1472</v>
      </c>
      <c r="D4292" t="s">
        <v>502</v>
      </c>
      <c r="E4292" t="str">
        <f>_xlfn.XLOOKUP(Table1[[#This Row],[Product_ID]],[1]!Table1[Product_ID],[1]!Table1[Product_Name])</f>
        <v>Beauty Product 42</v>
      </c>
      <c r="F4292" t="str">
        <f>_xlfn.XLOOKUP(Table1[[#This Row],[Product_ID]],[1]!Table1[Product_ID],[1]!Table1[Category])</f>
        <v>Beauty</v>
      </c>
      <c r="G4292">
        <f>_xlfn.XLOOKUP(Table1[[#This Row],[Product_ID]],[1]!Table1[Product_ID],[1]!Table1[Unit_Price])</f>
        <v>2758</v>
      </c>
      <c r="H4292">
        <f>_xlfn.XLOOKUP(Table1[[#This Row],[Product_ID]],[1]!Table1[Product_ID],[1]!Table1[Cost])</f>
        <v>1379</v>
      </c>
      <c r="I4292">
        <v>2</v>
      </c>
      <c r="J4292">
        <v>10</v>
      </c>
      <c r="K4292">
        <f>Table1[[#This Row],[Quantity]]*Table1[[#This Row],[Unit_Price]]</f>
        <v>5516</v>
      </c>
      <c r="L4292">
        <f>Table1[[#This Row],[Quantity]]*Table1[[#This Row],[Cost]]</f>
        <v>2758</v>
      </c>
      <c r="M4292">
        <f>Table1[[#This Row],[Sales]]-Table1[[#This Row],[Total_Cost]]</f>
        <v>2758</v>
      </c>
      <c r="N4292" s="1">
        <f>Table1[[#This Row],[Profit]]/Table1[[#This Row],[Sales]]</f>
        <v>0.5</v>
      </c>
      <c r="O4292" t="str">
        <f>TEXT(Table1[[#This Row],[Order_Date]],"mmmm")</f>
        <v>October</v>
      </c>
      <c r="P4292">
        <f>YEAR(Table1[[#This Row],[Order_Date]])</f>
        <v>2024</v>
      </c>
      <c r="Q4292" t="str">
        <f>"Q"&amp;ROUNDUP(MONTH(Table1[[#This Row],[Order_Date]])/3,0)</f>
        <v>Q4</v>
      </c>
    </row>
    <row r="4293" spans="1:17" x14ac:dyDescent="0.25">
      <c r="A4293" t="s">
        <v>6114</v>
      </c>
      <c r="B4293" t="s">
        <v>2320</v>
      </c>
      <c r="C4293" t="s">
        <v>1275</v>
      </c>
      <c r="D4293" t="s">
        <v>281</v>
      </c>
      <c r="E4293" t="str">
        <f>_xlfn.XLOOKUP(Table1[[#This Row],[Product_ID]],[1]!Table1[Product_ID],[1]!Table1[Product_Name])</f>
        <v>Sports Product 9</v>
      </c>
      <c r="F4293" t="str">
        <f>_xlfn.XLOOKUP(Table1[[#This Row],[Product_ID]],[1]!Table1[Product_ID],[1]!Table1[Category])</f>
        <v>Sports</v>
      </c>
      <c r="G4293">
        <f>_xlfn.XLOOKUP(Table1[[#This Row],[Product_ID]],[1]!Table1[Product_ID],[1]!Table1[Unit_Price])</f>
        <v>10891</v>
      </c>
      <c r="H4293">
        <f>_xlfn.XLOOKUP(Table1[[#This Row],[Product_ID]],[1]!Table1[Product_ID],[1]!Table1[Cost])</f>
        <v>5445.5</v>
      </c>
      <c r="I4293">
        <v>4</v>
      </c>
      <c r="J4293">
        <v>0</v>
      </c>
      <c r="K4293">
        <f>Table1[[#This Row],[Quantity]]*Table1[[#This Row],[Unit_Price]]</f>
        <v>43564</v>
      </c>
      <c r="L4293">
        <f>Table1[[#This Row],[Quantity]]*Table1[[#This Row],[Cost]]</f>
        <v>21782</v>
      </c>
      <c r="M4293">
        <f>Table1[[#This Row],[Sales]]-Table1[[#This Row],[Total_Cost]]</f>
        <v>21782</v>
      </c>
      <c r="N4293" s="1">
        <f>Table1[[#This Row],[Profit]]/Table1[[#This Row],[Sales]]</f>
        <v>0.5</v>
      </c>
      <c r="O4293" t="str">
        <f>TEXT(Table1[[#This Row],[Order_Date]],"mmmm")</f>
        <v>July</v>
      </c>
      <c r="P4293">
        <f>YEAR(Table1[[#This Row],[Order_Date]])</f>
        <v>2025</v>
      </c>
      <c r="Q4293" t="str">
        <f>"Q"&amp;ROUNDUP(MONTH(Table1[[#This Row],[Order_Date]])/3,0)</f>
        <v>Q3</v>
      </c>
    </row>
    <row r="4294" spans="1:17" x14ac:dyDescent="0.25">
      <c r="A4294" t="s">
        <v>6115</v>
      </c>
      <c r="B4294" t="s">
        <v>3425</v>
      </c>
      <c r="C4294" t="s">
        <v>1409</v>
      </c>
      <c r="D4294" t="s">
        <v>257</v>
      </c>
      <c r="E4294" t="str">
        <f>_xlfn.XLOOKUP(Table1[[#This Row],[Product_ID]],[1]!Table1[Product_ID],[1]!Table1[Product_Name])</f>
        <v>Beauty Product 3</v>
      </c>
      <c r="F4294" t="str">
        <f>_xlfn.XLOOKUP(Table1[[#This Row],[Product_ID]],[1]!Table1[Product_ID],[1]!Table1[Category])</f>
        <v>Beauty</v>
      </c>
      <c r="G4294">
        <f>_xlfn.XLOOKUP(Table1[[#This Row],[Product_ID]],[1]!Table1[Product_ID],[1]!Table1[Unit_Price])</f>
        <v>569</v>
      </c>
      <c r="H4294">
        <f>_xlfn.XLOOKUP(Table1[[#This Row],[Product_ID]],[1]!Table1[Product_ID],[1]!Table1[Cost])</f>
        <v>341.4</v>
      </c>
      <c r="I4294">
        <v>2</v>
      </c>
      <c r="J4294">
        <v>20</v>
      </c>
      <c r="K4294">
        <f>Table1[[#This Row],[Quantity]]*Table1[[#This Row],[Unit_Price]]</f>
        <v>1138</v>
      </c>
      <c r="L4294">
        <f>Table1[[#This Row],[Quantity]]*Table1[[#This Row],[Cost]]</f>
        <v>682.8</v>
      </c>
      <c r="M4294">
        <f>Table1[[#This Row],[Sales]]-Table1[[#This Row],[Total_Cost]]</f>
        <v>455.20000000000005</v>
      </c>
      <c r="N4294" s="1">
        <f>Table1[[#This Row],[Profit]]/Table1[[#This Row],[Sales]]</f>
        <v>0.4</v>
      </c>
      <c r="O4294" t="str">
        <f>TEXT(Table1[[#This Row],[Order_Date]],"mmmm")</f>
        <v>September</v>
      </c>
      <c r="P4294">
        <f>YEAR(Table1[[#This Row],[Order_Date]])</f>
        <v>2025</v>
      </c>
      <c r="Q4294" t="str">
        <f>"Q"&amp;ROUNDUP(MONTH(Table1[[#This Row],[Order_Date]])/3,0)</f>
        <v>Q3</v>
      </c>
    </row>
    <row r="4295" spans="1:17" x14ac:dyDescent="0.25">
      <c r="A4295" t="s">
        <v>6116</v>
      </c>
      <c r="B4295" t="s">
        <v>826</v>
      </c>
      <c r="C4295" t="s">
        <v>2760</v>
      </c>
      <c r="D4295" t="s">
        <v>855</v>
      </c>
      <c r="E4295" t="str">
        <f>_xlfn.XLOOKUP(Table1[[#This Row],[Product_ID]],[1]!Table1[Product_ID],[1]!Table1[Product_Name])</f>
        <v>Sports Product 62</v>
      </c>
      <c r="F4295" t="str">
        <f>_xlfn.XLOOKUP(Table1[[#This Row],[Product_ID]],[1]!Table1[Product_ID],[1]!Table1[Category])</f>
        <v>Sports</v>
      </c>
      <c r="G4295">
        <f>_xlfn.XLOOKUP(Table1[[#This Row],[Product_ID]],[1]!Table1[Product_ID],[1]!Table1[Unit_Price])</f>
        <v>2777</v>
      </c>
      <c r="H4295">
        <f>_xlfn.XLOOKUP(Table1[[#This Row],[Product_ID]],[1]!Table1[Product_ID],[1]!Table1[Cost])</f>
        <v>1943.9</v>
      </c>
      <c r="I4295">
        <v>1</v>
      </c>
      <c r="J4295">
        <v>15</v>
      </c>
      <c r="K4295">
        <f>Table1[[#This Row],[Quantity]]*Table1[[#This Row],[Unit_Price]]</f>
        <v>2777</v>
      </c>
      <c r="L4295">
        <f>Table1[[#This Row],[Quantity]]*Table1[[#This Row],[Cost]]</f>
        <v>1943.9</v>
      </c>
      <c r="M4295">
        <f>Table1[[#This Row],[Sales]]-Table1[[#This Row],[Total_Cost]]</f>
        <v>833.09999999999991</v>
      </c>
      <c r="N4295" s="1">
        <f>Table1[[#This Row],[Profit]]/Table1[[#This Row],[Sales]]</f>
        <v>0.3</v>
      </c>
      <c r="O4295" t="str">
        <f>TEXT(Table1[[#This Row],[Order_Date]],"mmmm")</f>
        <v>January</v>
      </c>
      <c r="P4295">
        <f>YEAR(Table1[[#This Row],[Order_Date]])</f>
        <v>2024</v>
      </c>
      <c r="Q4295" t="str">
        <f>"Q"&amp;ROUNDUP(MONTH(Table1[[#This Row],[Order_Date]])/3,0)</f>
        <v>Q1</v>
      </c>
    </row>
    <row r="4296" spans="1:17" x14ac:dyDescent="0.25">
      <c r="A4296" t="s">
        <v>6117</v>
      </c>
      <c r="B4296" t="s">
        <v>738</v>
      </c>
      <c r="C4296" t="s">
        <v>2282</v>
      </c>
      <c r="D4296" t="s">
        <v>638</v>
      </c>
      <c r="E4296" t="str">
        <f>_xlfn.XLOOKUP(Table1[[#This Row],[Product_ID]],[1]!Table1[Product_ID],[1]!Table1[Product_Name])</f>
        <v>Sports Product 70</v>
      </c>
      <c r="F4296" t="str">
        <f>_xlfn.XLOOKUP(Table1[[#This Row],[Product_ID]],[1]!Table1[Product_ID],[1]!Table1[Category])</f>
        <v>Sports</v>
      </c>
      <c r="G4296">
        <f>_xlfn.XLOOKUP(Table1[[#This Row],[Product_ID]],[1]!Table1[Product_ID],[1]!Table1[Unit_Price])</f>
        <v>583</v>
      </c>
      <c r="H4296">
        <f>_xlfn.XLOOKUP(Table1[[#This Row],[Product_ID]],[1]!Table1[Product_ID],[1]!Table1[Cost])</f>
        <v>349.8</v>
      </c>
      <c r="I4296">
        <v>4</v>
      </c>
      <c r="J4296">
        <v>15</v>
      </c>
      <c r="K4296">
        <f>Table1[[#This Row],[Quantity]]*Table1[[#This Row],[Unit_Price]]</f>
        <v>2332</v>
      </c>
      <c r="L4296">
        <f>Table1[[#This Row],[Quantity]]*Table1[[#This Row],[Cost]]</f>
        <v>1399.2</v>
      </c>
      <c r="M4296">
        <f>Table1[[#This Row],[Sales]]-Table1[[#This Row],[Total_Cost]]</f>
        <v>932.8</v>
      </c>
      <c r="N4296" s="1">
        <f>Table1[[#This Row],[Profit]]/Table1[[#This Row],[Sales]]</f>
        <v>0.39999999999999997</v>
      </c>
      <c r="O4296" t="str">
        <f>TEXT(Table1[[#This Row],[Order_Date]],"mmmm")</f>
        <v>November</v>
      </c>
      <c r="P4296">
        <f>YEAR(Table1[[#This Row],[Order_Date]])</f>
        <v>2024</v>
      </c>
      <c r="Q4296" t="str">
        <f>"Q"&amp;ROUNDUP(MONTH(Table1[[#This Row],[Order_Date]])/3,0)</f>
        <v>Q4</v>
      </c>
    </row>
    <row r="4297" spans="1:17" x14ac:dyDescent="0.25">
      <c r="A4297" t="s">
        <v>6118</v>
      </c>
      <c r="B4297" t="s">
        <v>2181</v>
      </c>
      <c r="C4297" t="s">
        <v>1450</v>
      </c>
      <c r="D4297" t="s">
        <v>123</v>
      </c>
      <c r="E4297" t="str">
        <f>_xlfn.XLOOKUP(Table1[[#This Row],[Product_ID]],[1]!Table1[Product_ID],[1]!Table1[Product_Name])</f>
        <v>Electronics Product 99</v>
      </c>
      <c r="F4297" t="str">
        <f>_xlfn.XLOOKUP(Table1[[#This Row],[Product_ID]],[1]!Table1[Product_ID],[1]!Table1[Category])</f>
        <v>Electronics</v>
      </c>
      <c r="G4297">
        <f>_xlfn.XLOOKUP(Table1[[#This Row],[Product_ID]],[1]!Table1[Product_ID],[1]!Table1[Unit_Price])</f>
        <v>48012</v>
      </c>
      <c r="H4297">
        <f>_xlfn.XLOOKUP(Table1[[#This Row],[Product_ID]],[1]!Table1[Product_ID],[1]!Table1[Cost])</f>
        <v>24006</v>
      </c>
      <c r="I4297">
        <v>4</v>
      </c>
      <c r="J4297">
        <v>20</v>
      </c>
      <c r="K4297">
        <f>Table1[[#This Row],[Quantity]]*Table1[[#This Row],[Unit_Price]]</f>
        <v>192048</v>
      </c>
      <c r="L4297">
        <f>Table1[[#This Row],[Quantity]]*Table1[[#This Row],[Cost]]</f>
        <v>96024</v>
      </c>
      <c r="M4297">
        <f>Table1[[#This Row],[Sales]]-Table1[[#This Row],[Total_Cost]]</f>
        <v>96024</v>
      </c>
      <c r="N4297" s="1">
        <f>Table1[[#This Row],[Profit]]/Table1[[#This Row],[Sales]]</f>
        <v>0.5</v>
      </c>
      <c r="O4297" t="str">
        <f>TEXT(Table1[[#This Row],[Order_Date]],"mmmm")</f>
        <v>September</v>
      </c>
      <c r="P4297">
        <f>YEAR(Table1[[#This Row],[Order_Date]])</f>
        <v>2024</v>
      </c>
      <c r="Q4297" t="str">
        <f>"Q"&amp;ROUNDUP(MONTH(Table1[[#This Row],[Order_Date]])/3,0)</f>
        <v>Q3</v>
      </c>
    </row>
    <row r="4298" spans="1:17" x14ac:dyDescent="0.25">
      <c r="A4298" t="s">
        <v>6119</v>
      </c>
      <c r="B4298" t="s">
        <v>3140</v>
      </c>
      <c r="C4298" t="s">
        <v>584</v>
      </c>
      <c r="D4298" t="s">
        <v>394</v>
      </c>
      <c r="E4298" t="str">
        <f>_xlfn.XLOOKUP(Table1[[#This Row],[Product_ID]],[1]!Table1[Product_ID],[1]!Table1[Product_Name])</f>
        <v>Electronics Product 45</v>
      </c>
      <c r="F4298" t="str">
        <f>_xlfn.XLOOKUP(Table1[[#This Row],[Product_ID]],[1]!Table1[Product_ID],[1]!Table1[Category])</f>
        <v>Electronics</v>
      </c>
      <c r="G4298">
        <f>_xlfn.XLOOKUP(Table1[[#This Row],[Product_ID]],[1]!Table1[Product_ID],[1]!Table1[Unit_Price])</f>
        <v>31300</v>
      </c>
      <c r="H4298">
        <f>_xlfn.XLOOKUP(Table1[[#This Row],[Product_ID]],[1]!Table1[Product_ID],[1]!Table1[Cost])</f>
        <v>18780</v>
      </c>
      <c r="I4298">
        <v>4</v>
      </c>
      <c r="J4298">
        <v>20</v>
      </c>
      <c r="K4298">
        <f>Table1[[#This Row],[Quantity]]*Table1[[#This Row],[Unit_Price]]</f>
        <v>125200</v>
      </c>
      <c r="L4298">
        <f>Table1[[#This Row],[Quantity]]*Table1[[#This Row],[Cost]]</f>
        <v>75120</v>
      </c>
      <c r="M4298">
        <f>Table1[[#This Row],[Sales]]-Table1[[#This Row],[Total_Cost]]</f>
        <v>50080</v>
      </c>
      <c r="N4298" s="1">
        <f>Table1[[#This Row],[Profit]]/Table1[[#This Row],[Sales]]</f>
        <v>0.4</v>
      </c>
      <c r="O4298" t="str">
        <f>TEXT(Table1[[#This Row],[Order_Date]],"mmmm")</f>
        <v>August</v>
      </c>
      <c r="P4298">
        <f>YEAR(Table1[[#This Row],[Order_Date]])</f>
        <v>2025</v>
      </c>
      <c r="Q4298" t="str">
        <f>"Q"&amp;ROUNDUP(MONTH(Table1[[#This Row],[Order_Date]])/3,0)</f>
        <v>Q3</v>
      </c>
    </row>
    <row r="4299" spans="1:17" x14ac:dyDescent="0.25">
      <c r="A4299" t="s">
        <v>6120</v>
      </c>
      <c r="B4299" t="s">
        <v>930</v>
      </c>
      <c r="C4299" t="s">
        <v>118</v>
      </c>
      <c r="D4299" t="s">
        <v>842</v>
      </c>
      <c r="E4299" t="str">
        <f>_xlfn.XLOOKUP(Table1[[#This Row],[Product_ID]],[1]!Table1[Product_ID],[1]!Table1[Product_Name])</f>
        <v>Sports Product 35</v>
      </c>
      <c r="F4299" t="str">
        <f>_xlfn.XLOOKUP(Table1[[#This Row],[Product_ID]],[1]!Table1[Product_ID],[1]!Table1[Category])</f>
        <v>Sports</v>
      </c>
      <c r="G4299">
        <f>_xlfn.XLOOKUP(Table1[[#This Row],[Product_ID]],[1]!Table1[Product_ID],[1]!Table1[Unit_Price])</f>
        <v>3185</v>
      </c>
      <c r="H4299">
        <f>_xlfn.XLOOKUP(Table1[[#This Row],[Product_ID]],[1]!Table1[Product_ID],[1]!Table1[Cost])</f>
        <v>1592.5</v>
      </c>
      <c r="I4299">
        <v>5</v>
      </c>
      <c r="J4299">
        <v>0</v>
      </c>
      <c r="K4299">
        <f>Table1[[#This Row],[Quantity]]*Table1[[#This Row],[Unit_Price]]</f>
        <v>15925</v>
      </c>
      <c r="L4299">
        <f>Table1[[#This Row],[Quantity]]*Table1[[#This Row],[Cost]]</f>
        <v>7962.5</v>
      </c>
      <c r="M4299">
        <f>Table1[[#This Row],[Sales]]-Table1[[#This Row],[Total_Cost]]</f>
        <v>7962.5</v>
      </c>
      <c r="N4299" s="1">
        <f>Table1[[#This Row],[Profit]]/Table1[[#This Row],[Sales]]</f>
        <v>0.5</v>
      </c>
      <c r="O4299" t="str">
        <f>TEXT(Table1[[#This Row],[Order_Date]],"mmmm")</f>
        <v>October</v>
      </c>
      <c r="P4299">
        <f>YEAR(Table1[[#This Row],[Order_Date]])</f>
        <v>2025</v>
      </c>
      <c r="Q4299" t="str">
        <f>"Q"&amp;ROUNDUP(MONTH(Table1[[#This Row],[Order_Date]])/3,0)</f>
        <v>Q4</v>
      </c>
    </row>
    <row r="4300" spans="1:17" x14ac:dyDescent="0.25">
      <c r="A4300" t="s">
        <v>6121</v>
      </c>
      <c r="B4300" t="s">
        <v>1965</v>
      </c>
      <c r="C4300" t="s">
        <v>8</v>
      </c>
      <c r="D4300" t="s">
        <v>842</v>
      </c>
      <c r="E4300" t="str">
        <f>_xlfn.XLOOKUP(Table1[[#This Row],[Product_ID]],[1]!Table1[Product_ID],[1]!Table1[Product_Name])</f>
        <v>Sports Product 35</v>
      </c>
      <c r="F4300" t="str">
        <f>_xlfn.XLOOKUP(Table1[[#This Row],[Product_ID]],[1]!Table1[Product_ID],[1]!Table1[Category])</f>
        <v>Sports</v>
      </c>
      <c r="G4300">
        <f>_xlfn.XLOOKUP(Table1[[#This Row],[Product_ID]],[1]!Table1[Product_ID],[1]!Table1[Unit_Price])</f>
        <v>3185</v>
      </c>
      <c r="H4300">
        <f>_xlfn.XLOOKUP(Table1[[#This Row],[Product_ID]],[1]!Table1[Product_ID],[1]!Table1[Cost])</f>
        <v>1592.5</v>
      </c>
      <c r="I4300">
        <v>5</v>
      </c>
      <c r="J4300">
        <v>5</v>
      </c>
      <c r="K4300">
        <f>Table1[[#This Row],[Quantity]]*Table1[[#This Row],[Unit_Price]]</f>
        <v>15925</v>
      </c>
      <c r="L4300">
        <f>Table1[[#This Row],[Quantity]]*Table1[[#This Row],[Cost]]</f>
        <v>7962.5</v>
      </c>
      <c r="M4300">
        <f>Table1[[#This Row],[Sales]]-Table1[[#This Row],[Total_Cost]]</f>
        <v>7962.5</v>
      </c>
      <c r="N4300" s="1">
        <f>Table1[[#This Row],[Profit]]/Table1[[#This Row],[Sales]]</f>
        <v>0.5</v>
      </c>
      <c r="O4300" t="str">
        <f>TEXT(Table1[[#This Row],[Order_Date]],"mmmm")</f>
        <v>February</v>
      </c>
      <c r="P4300">
        <f>YEAR(Table1[[#This Row],[Order_Date]])</f>
        <v>2024</v>
      </c>
      <c r="Q4300" t="str">
        <f>"Q"&amp;ROUNDUP(MONTH(Table1[[#This Row],[Order_Date]])/3,0)</f>
        <v>Q1</v>
      </c>
    </row>
    <row r="4301" spans="1:17" x14ac:dyDescent="0.25">
      <c r="A4301" t="s">
        <v>6122</v>
      </c>
      <c r="B4301" t="s">
        <v>1408</v>
      </c>
      <c r="C4301" t="s">
        <v>2688</v>
      </c>
      <c r="D4301" t="s">
        <v>454</v>
      </c>
      <c r="E4301" t="str">
        <f>_xlfn.XLOOKUP(Table1[[#This Row],[Product_ID]],[1]!Table1[Product_ID],[1]!Table1[Product_Name])</f>
        <v>Home &amp; Kitchen Product 94</v>
      </c>
      <c r="F4301" t="str">
        <f>_xlfn.XLOOKUP(Table1[[#This Row],[Product_ID]],[1]!Table1[Product_ID],[1]!Table1[Category])</f>
        <v>Home &amp; Kitchen</v>
      </c>
      <c r="G4301">
        <f>_xlfn.XLOOKUP(Table1[[#This Row],[Product_ID]],[1]!Table1[Product_ID],[1]!Table1[Unit_Price])</f>
        <v>13434</v>
      </c>
      <c r="H4301">
        <f>_xlfn.XLOOKUP(Table1[[#This Row],[Product_ID]],[1]!Table1[Product_ID],[1]!Table1[Cost])</f>
        <v>9403.7999999999993</v>
      </c>
      <c r="I4301">
        <v>1</v>
      </c>
      <c r="J4301">
        <v>20</v>
      </c>
      <c r="K4301">
        <f>Table1[[#This Row],[Quantity]]*Table1[[#This Row],[Unit_Price]]</f>
        <v>13434</v>
      </c>
      <c r="L4301">
        <f>Table1[[#This Row],[Quantity]]*Table1[[#This Row],[Cost]]</f>
        <v>9403.7999999999993</v>
      </c>
      <c r="M4301">
        <f>Table1[[#This Row],[Sales]]-Table1[[#This Row],[Total_Cost]]</f>
        <v>4030.2000000000007</v>
      </c>
      <c r="N4301" s="1">
        <f>Table1[[#This Row],[Profit]]/Table1[[#This Row],[Sales]]</f>
        <v>0.30000000000000004</v>
      </c>
      <c r="O4301" t="str">
        <f>TEXT(Table1[[#This Row],[Order_Date]],"mmmm")</f>
        <v>September</v>
      </c>
      <c r="P4301">
        <f>YEAR(Table1[[#This Row],[Order_Date]])</f>
        <v>2025</v>
      </c>
      <c r="Q4301" t="str">
        <f>"Q"&amp;ROUNDUP(MONTH(Table1[[#This Row],[Order_Date]])/3,0)</f>
        <v>Q3</v>
      </c>
    </row>
    <row r="4302" spans="1:17" x14ac:dyDescent="0.25">
      <c r="A4302" t="s">
        <v>6123</v>
      </c>
      <c r="B4302" t="s">
        <v>1280</v>
      </c>
      <c r="C4302" t="s">
        <v>1018</v>
      </c>
      <c r="D4302" t="s">
        <v>638</v>
      </c>
      <c r="E4302" t="str">
        <f>_xlfn.XLOOKUP(Table1[[#This Row],[Product_ID]],[1]!Table1[Product_ID],[1]!Table1[Product_Name])</f>
        <v>Sports Product 70</v>
      </c>
      <c r="F4302" t="str">
        <f>_xlfn.XLOOKUP(Table1[[#This Row],[Product_ID]],[1]!Table1[Product_ID],[1]!Table1[Category])</f>
        <v>Sports</v>
      </c>
      <c r="G4302">
        <f>_xlfn.XLOOKUP(Table1[[#This Row],[Product_ID]],[1]!Table1[Product_ID],[1]!Table1[Unit_Price])</f>
        <v>583</v>
      </c>
      <c r="H4302">
        <f>_xlfn.XLOOKUP(Table1[[#This Row],[Product_ID]],[1]!Table1[Product_ID],[1]!Table1[Cost])</f>
        <v>349.8</v>
      </c>
      <c r="I4302">
        <v>3</v>
      </c>
      <c r="J4302">
        <v>20</v>
      </c>
      <c r="K4302">
        <f>Table1[[#This Row],[Quantity]]*Table1[[#This Row],[Unit_Price]]</f>
        <v>1749</v>
      </c>
      <c r="L4302">
        <f>Table1[[#This Row],[Quantity]]*Table1[[#This Row],[Cost]]</f>
        <v>1049.4000000000001</v>
      </c>
      <c r="M4302">
        <f>Table1[[#This Row],[Sales]]-Table1[[#This Row],[Total_Cost]]</f>
        <v>699.59999999999991</v>
      </c>
      <c r="N4302" s="1">
        <f>Table1[[#This Row],[Profit]]/Table1[[#This Row],[Sales]]</f>
        <v>0.39999999999999997</v>
      </c>
      <c r="O4302" t="str">
        <f>TEXT(Table1[[#This Row],[Order_Date]],"mmmm")</f>
        <v>May</v>
      </c>
      <c r="P4302">
        <f>YEAR(Table1[[#This Row],[Order_Date]])</f>
        <v>2024</v>
      </c>
      <c r="Q4302" t="str">
        <f>"Q"&amp;ROUNDUP(MONTH(Table1[[#This Row],[Order_Date]])/3,0)</f>
        <v>Q2</v>
      </c>
    </row>
    <row r="4303" spans="1:17" x14ac:dyDescent="0.25">
      <c r="A4303" t="s">
        <v>6124</v>
      </c>
      <c r="B4303" t="s">
        <v>27</v>
      </c>
      <c r="C4303" t="s">
        <v>3086</v>
      </c>
      <c r="D4303" t="s">
        <v>381</v>
      </c>
      <c r="E4303" t="str">
        <f>_xlfn.XLOOKUP(Table1[[#This Row],[Product_ID]],[1]!Table1[Product_ID],[1]!Table1[Product_Name])</f>
        <v>Electronics Product 59</v>
      </c>
      <c r="F4303" t="str">
        <f>_xlfn.XLOOKUP(Table1[[#This Row],[Product_ID]],[1]!Table1[Product_ID],[1]!Table1[Category])</f>
        <v>Electronics</v>
      </c>
      <c r="G4303">
        <f>_xlfn.XLOOKUP(Table1[[#This Row],[Product_ID]],[1]!Table1[Product_ID],[1]!Table1[Unit_Price])</f>
        <v>39929</v>
      </c>
      <c r="H4303">
        <f>_xlfn.XLOOKUP(Table1[[#This Row],[Product_ID]],[1]!Table1[Product_ID],[1]!Table1[Cost])</f>
        <v>23957.4</v>
      </c>
      <c r="I4303">
        <v>1</v>
      </c>
      <c r="J4303">
        <v>10</v>
      </c>
      <c r="K4303">
        <f>Table1[[#This Row],[Quantity]]*Table1[[#This Row],[Unit_Price]]</f>
        <v>39929</v>
      </c>
      <c r="L4303">
        <f>Table1[[#This Row],[Quantity]]*Table1[[#This Row],[Cost]]</f>
        <v>23957.4</v>
      </c>
      <c r="M4303">
        <f>Table1[[#This Row],[Sales]]-Table1[[#This Row],[Total_Cost]]</f>
        <v>15971.599999999999</v>
      </c>
      <c r="N4303" s="1">
        <f>Table1[[#This Row],[Profit]]/Table1[[#This Row],[Sales]]</f>
        <v>0.39999999999999997</v>
      </c>
      <c r="O4303" t="str">
        <f>TEXT(Table1[[#This Row],[Order_Date]],"mmmm")</f>
        <v>July</v>
      </c>
      <c r="P4303">
        <f>YEAR(Table1[[#This Row],[Order_Date]])</f>
        <v>2024</v>
      </c>
      <c r="Q4303" t="str">
        <f>"Q"&amp;ROUNDUP(MONTH(Table1[[#This Row],[Order_Date]])/3,0)</f>
        <v>Q3</v>
      </c>
    </row>
    <row r="4304" spans="1:17" x14ac:dyDescent="0.25">
      <c r="A4304" t="s">
        <v>6125</v>
      </c>
      <c r="B4304" t="s">
        <v>733</v>
      </c>
      <c r="C4304" t="s">
        <v>2330</v>
      </c>
      <c r="D4304" t="s">
        <v>822</v>
      </c>
      <c r="E4304" t="str">
        <f>_xlfn.XLOOKUP(Table1[[#This Row],[Product_ID]],[1]!Table1[Product_ID],[1]!Table1[Product_Name])</f>
        <v>Electronics Product 31</v>
      </c>
      <c r="F4304" t="str">
        <f>_xlfn.XLOOKUP(Table1[[#This Row],[Product_ID]],[1]!Table1[Product_ID],[1]!Table1[Category])</f>
        <v>Electronics</v>
      </c>
      <c r="G4304">
        <f>_xlfn.XLOOKUP(Table1[[#This Row],[Product_ID]],[1]!Table1[Product_ID],[1]!Table1[Unit_Price])</f>
        <v>34152</v>
      </c>
      <c r="H4304">
        <f>_xlfn.XLOOKUP(Table1[[#This Row],[Product_ID]],[1]!Table1[Product_ID],[1]!Table1[Cost])</f>
        <v>23906.400000000001</v>
      </c>
      <c r="I4304">
        <v>2</v>
      </c>
      <c r="J4304">
        <v>10</v>
      </c>
      <c r="K4304">
        <f>Table1[[#This Row],[Quantity]]*Table1[[#This Row],[Unit_Price]]</f>
        <v>68304</v>
      </c>
      <c r="L4304">
        <f>Table1[[#This Row],[Quantity]]*Table1[[#This Row],[Cost]]</f>
        <v>47812.800000000003</v>
      </c>
      <c r="M4304">
        <f>Table1[[#This Row],[Sales]]-Table1[[#This Row],[Total_Cost]]</f>
        <v>20491.199999999997</v>
      </c>
      <c r="N4304" s="1">
        <f>Table1[[#This Row],[Profit]]/Table1[[#This Row],[Sales]]</f>
        <v>0.29999999999999993</v>
      </c>
      <c r="O4304" t="str">
        <f>TEXT(Table1[[#This Row],[Order_Date]],"mmmm")</f>
        <v>July</v>
      </c>
      <c r="P4304">
        <f>YEAR(Table1[[#This Row],[Order_Date]])</f>
        <v>2025</v>
      </c>
      <c r="Q4304" t="str">
        <f>"Q"&amp;ROUNDUP(MONTH(Table1[[#This Row],[Order_Date]])/3,0)</f>
        <v>Q3</v>
      </c>
    </row>
    <row r="4305" spans="1:17" x14ac:dyDescent="0.25">
      <c r="A4305" t="s">
        <v>6126</v>
      </c>
      <c r="B4305" t="s">
        <v>155</v>
      </c>
      <c r="C4305" t="s">
        <v>1223</v>
      </c>
      <c r="D4305" t="s">
        <v>822</v>
      </c>
      <c r="E4305" t="str">
        <f>_xlfn.XLOOKUP(Table1[[#This Row],[Product_ID]],[1]!Table1[Product_ID],[1]!Table1[Product_Name])</f>
        <v>Electronics Product 31</v>
      </c>
      <c r="F4305" t="str">
        <f>_xlfn.XLOOKUP(Table1[[#This Row],[Product_ID]],[1]!Table1[Product_ID],[1]!Table1[Category])</f>
        <v>Electronics</v>
      </c>
      <c r="G4305">
        <f>_xlfn.XLOOKUP(Table1[[#This Row],[Product_ID]],[1]!Table1[Product_ID],[1]!Table1[Unit_Price])</f>
        <v>34152</v>
      </c>
      <c r="H4305">
        <f>_xlfn.XLOOKUP(Table1[[#This Row],[Product_ID]],[1]!Table1[Product_ID],[1]!Table1[Cost])</f>
        <v>23906.400000000001</v>
      </c>
      <c r="I4305">
        <v>5</v>
      </c>
      <c r="J4305">
        <v>20</v>
      </c>
      <c r="K4305">
        <f>Table1[[#This Row],[Quantity]]*Table1[[#This Row],[Unit_Price]]</f>
        <v>170760</v>
      </c>
      <c r="L4305">
        <f>Table1[[#This Row],[Quantity]]*Table1[[#This Row],[Cost]]</f>
        <v>119532</v>
      </c>
      <c r="M4305">
        <f>Table1[[#This Row],[Sales]]-Table1[[#This Row],[Total_Cost]]</f>
        <v>51228</v>
      </c>
      <c r="N4305" s="1">
        <f>Table1[[#This Row],[Profit]]/Table1[[#This Row],[Sales]]</f>
        <v>0.3</v>
      </c>
      <c r="O4305" t="str">
        <f>TEXT(Table1[[#This Row],[Order_Date]],"mmmm")</f>
        <v>October</v>
      </c>
      <c r="P4305">
        <f>YEAR(Table1[[#This Row],[Order_Date]])</f>
        <v>2024</v>
      </c>
      <c r="Q4305" t="str">
        <f>"Q"&amp;ROUNDUP(MONTH(Table1[[#This Row],[Order_Date]])/3,0)</f>
        <v>Q4</v>
      </c>
    </row>
    <row r="4306" spans="1:17" x14ac:dyDescent="0.25">
      <c r="A4306" t="s">
        <v>6127</v>
      </c>
      <c r="B4306" t="s">
        <v>3584</v>
      </c>
      <c r="C4306" t="s">
        <v>1585</v>
      </c>
      <c r="D4306" t="s">
        <v>223</v>
      </c>
      <c r="E4306" t="str">
        <f>_xlfn.XLOOKUP(Table1[[#This Row],[Product_ID]],[1]!Table1[Product_ID],[1]!Table1[Product_Name])</f>
        <v>Clothing Product 48</v>
      </c>
      <c r="F4306" t="str">
        <f>_xlfn.XLOOKUP(Table1[[#This Row],[Product_ID]],[1]!Table1[Product_ID],[1]!Table1[Category])</f>
        <v>Clothing</v>
      </c>
      <c r="G4306">
        <f>_xlfn.XLOOKUP(Table1[[#This Row],[Product_ID]],[1]!Table1[Product_ID],[1]!Table1[Unit_Price])</f>
        <v>2190</v>
      </c>
      <c r="H4306">
        <f>_xlfn.XLOOKUP(Table1[[#This Row],[Product_ID]],[1]!Table1[Product_ID],[1]!Table1[Cost])</f>
        <v>1095</v>
      </c>
      <c r="I4306">
        <v>3</v>
      </c>
      <c r="J4306">
        <v>10</v>
      </c>
      <c r="K4306">
        <f>Table1[[#This Row],[Quantity]]*Table1[[#This Row],[Unit_Price]]</f>
        <v>6570</v>
      </c>
      <c r="L4306">
        <f>Table1[[#This Row],[Quantity]]*Table1[[#This Row],[Cost]]</f>
        <v>3285</v>
      </c>
      <c r="M4306">
        <f>Table1[[#This Row],[Sales]]-Table1[[#This Row],[Total_Cost]]</f>
        <v>3285</v>
      </c>
      <c r="N4306" s="1">
        <f>Table1[[#This Row],[Profit]]/Table1[[#This Row],[Sales]]</f>
        <v>0.5</v>
      </c>
      <c r="O4306" t="str">
        <f>TEXT(Table1[[#This Row],[Order_Date]],"mmmm")</f>
        <v>March</v>
      </c>
      <c r="P4306">
        <f>YEAR(Table1[[#This Row],[Order_Date]])</f>
        <v>2024</v>
      </c>
      <c r="Q4306" t="str">
        <f>"Q"&amp;ROUNDUP(MONTH(Table1[[#This Row],[Order_Date]])/3,0)</f>
        <v>Q1</v>
      </c>
    </row>
    <row r="4307" spans="1:17" x14ac:dyDescent="0.25">
      <c r="A4307" t="s">
        <v>6128</v>
      </c>
      <c r="B4307" t="s">
        <v>1080</v>
      </c>
      <c r="C4307" t="s">
        <v>830</v>
      </c>
      <c r="D4307" t="s">
        <v>244</v>
      </c>
      <c r="E4307" t="str">
        <f>_xlfn.XLOOKUP(Table1[[#This Row],[Product_ID]],[1]!Table1[Product_ID],[1]!Table1[Product_Name])</f>
        <v>Beauty Product 100</v>
      </c>
      <c r="F4307" t="str">
        <f>_xlfn.XLOOKUP(Table1[[#This Row],[Product_ID]],[1]!Table1[Product_ID],[1]!Table1[Category])</f>
        <v>Beauty</v>
      </c>
      <c r="G4307">
        <f>_xlfn.XLOOKUP(Table1[[#This Row],[Product_ID]],[1]!Table1[Product_ID],[1]!Table1[Unit_Price])</f>
        <v>2523</v>
      </c>
      <c r="H4307">
        <f>_xlfn.XLOOKUP(Table1[[#This Row],[Product_ID]],[1]!Table1[Product_ID],[1]!Table1[Cost])</f>
        <v>1766.1</v>
      </c>
      <c r="I4307">
        <v>2</v>
      </c>
      <c r="J4307">
        <v>15</v>
      </c>
      <c r="K4307">
        <f>Table1[[#This Row],[Quantity]]*Table1[[#This Row],[Unit_Price]]</f>
        <v>5046</v>
      </c>
      <c r="L4307">
        <f>Table1[[#This Row],[Quantity]]*Table1[[#This Row],[Cost]]</f>
        <v>3532.2</v>
      </c>
      <c r="M4307">
        <f>Table1[[#This Row],[Sales]]-Table1[[#This Row],[Total_Cost]]</f>
        <v>1513.8000000000002</v>
      </c>
      <c r="N4307" s="1">
        <f>Table1[[#This Row],[Profit]]/Table1[[#This Row],[Sales]]</f>
        <v>0.30000000000000004</v>
      </c>
      <c r="O4307" t="str">
        <f>TEXT(Table1[[#This Row],[Order_Date]],"mmmm")</f>
        <v>June</v>
      </c>
      <c r="P4307">
        <f>YEAR(Table1[[#This Row],[Order_Date]])</f>
        <v>2025</v>
      </c>
      <c r="Q4307" t="str">
        <f>"Q"&amp;ROUNDUP(MONTH(Table1[[#This Row],[Order_Date]])/3,0)</f>
        <v>Q2</v>
      </c>
    </row>
    <row r="4308" spans="1:17" x14ac:dyDescent="0.25">
      <c r="A4308" t="s">
        <v>6129</v>
      </c>
      <c r="B4308" t="s">
        <v>1130</v>
      </c>
      <c r="C4308" t="s">
        <v>2076</v>
      </c>
      <c r="D4308" t="s">
        <v>17</v>
      </c>
      <c r="E4308" t="str">
        <f>_xlfn.XLOOKUP(Table1[[#This Row],[Product_ID]],[1]!Table1[Product_ID],[1]!Table1[Product_Name])</f>
        <v>Clothing Product 38</v>
      </c>
      <c r="F4308" t="str">
        <f>_xlfn.XLOOKUP(Table1[[#This Row],[Product_ID]],[1]!Table1[Product_ID],[1]!Table1[Category])</f>
        <v>Clothing</v>
      </c>
      <c r="G4308">
        <f>_xlfn.XLOOKUP(Table1[[#This Row],[Product_ID]],[1]!Table1[Product_ID],[1]!Table1[Unit_Price])</f>
        <v>413</v>
      </c>
      <c r="H4308">
        <f>_xlfn.XLOOKUP(Table1[[#This Row],[Product_ID]],[1]!Table1[Product_ID],[1]!Table1[Cost])</f>
        <v>247.8</v>
      </c>
      <c r="I4308">
        <v>4</v>
      </c>
      <c r="J4308">
        <v>20</v>
      </c>
      <c r="K4308">
        <f>Table1[[#This Row],[Quantity]]*Table1[[#This Row],[Unit_Price]]</f>
        <v>1652</v>
      </c>
      <c r="L4308">
        <f>Table1[[#This Row],[Quantity]]*Table1[[#This Row],[Cost]]</f>
        <v>991.2</v>
      </c>
      <c r="M4308">
        <f>Table1[[#This Row],[Sales]]-Table1[[#This Row],[Total_Cost]]</f>
        <v>660.8</v>
      </c>
      <c r="N4308" s="1">
        <f>Table1[[#This Row],[Profit]]/Table1[[#This Row],[Sales]]</f>
        <v>0.39999999999999997</v>
      </c>
      <c r="O4308" t="str">
        <f>TEXT(Table1[[#This Row],[Order_Date]],"mmmm")</f>
        <v>September</v>
      </c>
      <c r="P4308">
        <f>YEAR(Table1[[#This Row],[Order_Date]])</f>
        <v>2024</v>
      </c>
      <c r="Q4308" t="str">
        <f>"Q"&amp;ROUNDUP(MONTH(Table1[[#This Row],[Order_Date]])/3,0)</f>
        <v>Q3</v>
      </c>
    </row>
    <row r="4309" spans="1:17" x14ac:dyDescent="0.25">
      <c r="A4309" t="s">
        <v>6130</v>
      </c>
      <c r="B4309" t="s">
        <v>2538</v>
      </c>
      <c r="C4309" t="s">
        <v>597</v>
      </c>
      <c r="D4309" t="s">
        <v>476</v>
      </c>
      <c r="E4309" t="str">
        <f>_xlfn.XLOOKUP(Table1[[#This Row],[Product_ID]],[1]!Table1[Product_ID],[1]!Table1[Product_Name])</f>
        <v>Electronics Product 22</v>
      </c>
      <c r="F4309" t="str">
        <f>_xlfn.XLOOKUP(Table1[[#This Row],[Product_ID]],[1]!Table1[Product_ID],[1]!Table1[Category])</f>
        <v>Electronics</v>
      </c>
      <c r="G4309">
        <f>_xlfn.XLOOKUP(Table1[[#This Row],[Product_ID]],[1]!Table1[Product_ID],[1]!Table1[Unit_Price])</f>
        <v>48755</v>
      </c>
      <c r="H4309">
        <f>_xlfn.XLOOKUP(Table1[[#This Row],[Product_ID]],[1]!Table1[Product_ID],[1]!Table1[Cost])</f>
        <v>29253</v>
      </c>
      <c r="I4309">
        <v>4</v>
      </c>
      <c r="J4309">
        <v>15</v>
      </c>
      <c r="K4309">
        <f>Table1[[#This Row],[Quantity]]*Table1[[#This Row],[Unit_Price]]</f>
        <v>195020</v>
      </c>
      <c r="L4309">
        <f>Table1[[#This Row],[Quantity]]*Table1[[#This Row],[Cost]]</f>
        <v>117012</v>
      </c>
      <c r="M4309">
        <f>Table1[[#This Row],[Sales]]-Table1[[#This Row],[Total_Cost]]</f>
        <v>78008</v>
      </c>
      <c r="N4309" s="1">
        <f>Table1[[#This Row],[Profit]]/Table1[[#This Row],[Sales]]</f>
        <v>0.4</v>
      </c>
      <c r="O4309" t="str">
        <f>TEXT(Table1[[#This Row],[Order_Date]],"mmmm")</f>
        <v>November</v>
      </c>
      <c r="P4309">
        <f>YEAR(Table1[[#This Row],[Order_Date]])</f>
        <v>2024</v>
      </c>
      <c r="Q4309" t="str">
        <f>"Q"&amp;ROUNDUP(MONTH(Table1[[#This Row],[Order_Date]])/3,0)</f>
        <v>Q4</v>
      </c>
    </row>
    <row r="4310" spans="1:17" x14ac:dyDescent="0.25">
      <c r="A4310" t="s">
        <v>6131</v>
      </c>
      <c r="B4310" t="s">
        <v>650</v>
      </c>
      <c r="C4310" t="s">
        <v>919</v>
      </c>
      <c r="D4310" t="s">
        <v>270</v>
      </c>
      <c r="E4310" t="str">
        <f>_xlfn.XLOOKUP(Table1[[#This Row],[Product_ID]],[1]!Table1[Product_ID],[1]!Table1[Product_Name])</f>
        <v>Clothing Product 47</v>
      </c>
      <c r="F4310" t="str">
        <f>_xlfn.XLOOKUP(Table1[[#This Row],[Product_ID]],[1]!Table1[Product_ID],[1]!Table1[Category])</f>
        <v>Clothing</v>
      </c>
      <c r="G4310">
        <f>_xlfn.XLOOKUP(Table1[[#This Row],[Product_ID]],[1]!Table1[Product_ID],[1]!Table1[Unit_Price])</f>
        <v>3146</v>
      </c>
      <c r="H4310">
        <f>_xlfn.XLOOKUP(Table1[[#This Row],[Product_ID]],[1]!Table1[Product_ID],[1]!Table1[Cost])</f>
        <v>1573</v>
      </c>
      <c r="I4310">
        <v>3</v>
      </c>
      <c r="J4310">
        <v>0</v>
      </c>
      <c r="K4310">
        <f>Table1[[#This Row],[Quantity]]*Table1[[#This Row],[Unit_Price]]</f>
        <v>9438</v>
      </c>
      <c r="L4310">
        <f>Table1[[#This Row],[Quantity]]*Table1[[#This Row],[Cost]]</f>
        <v>4719</v>
      </c>
      <c r="M4310">
        <f>Table1[[#This Row],[Sales]]-Table1[[#This Row],[Total_Cost]]</f>
        <v>4719</v>
      </c>
      <c r="N4310" s="1">
        <f>Table1[[#This Row],[Profit]]/Table1[[#This Row],[Sales]]</f>
        <v>0.5</v>
      </c>
      <c r="O4310" t="str">
        <f>TEXT(Table1[[#This Row],[Order_Date]],"mmmm")</f>
        <v>February</v>
      </c>
      <c r="P4310">
        <f>YEAR(Table1[[#This Row],[Order_Date]])</f>
        <v>2025</v>
      </c>
      <c r="Q4310" t="str">
        <f>"Q"&amp;ROUNDUP(MONTH(Table1[[#This Row],[Order_Date]])/3,0)</f>
        <v>Q1</v>
      </c>
    </row>
    <row r="4311" spans="1:17" x14ac:dyDescent="0.25">
      <c r="A4311" t="s">
        <v>6132</v>
      </c>
      <c r="B4311" t="s">
        <v>691</v>
      </c>
      <c r="C4311" t="s">
        <v>1196</v>
      </c>
      <c r="D4311" t="s">
        <v>377</v>
      </c>
      <c r="E4311" t="str">
        <f>_xlfn.XLOOKUP(Table1[[#This Row],[Product_ID]],[1]!Table1[Product_ID],[1]!Table1[Product_Name])</f>
        <v>Sports Product 2</v>
      </c>
      <c r="F4311" t="str">
        <f>_xlfn.XLOOKUP(Table1[[#This Row],[Product_ID]],[1]!Table1[Product_ID],[1]!Table1[Category])</f>
        <v>Sports</v>
      </c>
      <c r="G4311">
        <f>_xlfn.XLOOKUP(Table1[[#This Row],[Product_ID]],[1]!Table1[Product_ID],[1]!Table1[Unit_Price])</f>
        <v>4241</v>
      </c>
      <c r="H4311">
        <f>_xlfn.XLOOKUP(Table1[[#This Row],[Product_ID]],[1]!Table1[Product_ID],[1]!Table1[Cost])</f>
        <v>2120.5</v>
      </c>
      <c r="I4311">
        <v>5</v>
      </c>
      <c r="J4311">
        <v>0</v>
      </c>
      <c r="K4311">
        <f>Table1[[#This Row],[Quantity]]*Table1[[#This Row],[Unit_Price]]</f>
        <v>21205</v>
      </c>
      <c r="L4311">
        <f>Table1[[#This Row],[Quantity]]*Table1[[#This Row],[Cost]]</f>
        <v>10602.5</v>
      </c>
      <c r="M4311">
        <f>Table1[[#This Row],[Sales]]-Table1[[#This Row],[Total_Cost]]</f>
        <v>10602.5</v>
      </c>
      <c r="N4311" s="1">
        <f>Table1[[#This Row],[Profit]]/Table1[[#This Row],[Sales]]</f>
        <v>0.5</v>
      </c>
      <c r="O4311" t="str">
        <f>TEXT(Table1[[#This Row],[Order_Date]],"mmmm")</f>
        <v>July</v>
      </c>
      <c r="P4311">
        <f>YEAR(Table1[[#This Row],[Order_Date]])</f>
        <v>2024</v>
      </c>
      <c r="Q4311" t="str">
        <f>"Q"&amp;ROUNDUP(MONTH(Table1[[#This Row],[Order_Date]])/3,0)</f>
        <v>Q3</v>
      </c>
    </row>
    <row r="4312" spans="1:17" x14ac:dyDescent="0.25">
      <c r="A4312" t="s">
        <v>6133</v>
      </c>
      <c r="B4312" t="s">
        <v>242</v>
      </c>
      <c r="C4312" t="s">
        <v>1536</v>
      </c>
      <c r="D4312" t="s">
        <v>230</v>
      </c>
      <c r="E4312" t="str">
        <f>_xlfn.XLOOKUP(Table1[[#This Row],[Product_ID]],[1]!Table1[Product_ID],[1]!Table1[Product_Name])</f>
        <v>Beauty Product 16</v>
      </c>
      <c r="F4312" t="str">
        <f>_xlfn.XLOOKUP(Table1[[#This Row],[Product_ID]],[1]!Table1[Product_ID],[1]!Table1[Category])</f>
        <v>Beauty</v>
      </c>
      <c r="G4312">
        <f>_xlfn.XLOOKUP(Table1[[#This Row],[Product_ID]],[1]!Table1[Product_ID],[1]!Table1[Unit_Price])</f>
        <v>1591</v>
      </c>
      <c r="H4312">
        <f>_xlfn.XLOOKUP(Table1[[#This Row],[Product_ID]],[1]!Table1[Product_ID],[1]!Table1[Cost])</f>
        <v>1113.7</v>
      </c>
      <c r="I4312">
        <v>4</v>
      </c>
      <c r="J4312">
        <v>15</v>
      </c>
      <c r="K4312">
        <f>Table1[[#This Row],[Quantity]]*Table1[[#This Row],[Unit_Price]]</f>
        <v>6364</v>
      </c>
      <c r="L4312">
        <f>Table1[[#This Row],[Quantity]]*Table1[[#This Row],[Cost]]</f>
        <v>4454.8</v>
      </c>
      <c r="M4312">
        <f>Table1[[#This Row],[Sales]]-Table1[[#This Row],[Total_Cost]]</f>
        <v>1909.1999999999998</v>
      </c>
      <c r="N4312" s="1">
        <f>Table1[[#This Row],[Profit]]/Table1[[#This Row],[Sales]]</f>
        <v>0.3</v>
      </c>
      <c r="O4312" t="str">
        <f>TEXT(Table1[[#This Row],[Order_Date]],"mmmm")</f>
        <v>July</v>
      </c>
      <c r="P4312">
        <f>YEAR(Table1[[#This Row],[Order_Date]])</f>
        <v>2025</v>
      </c>
      <c r="Q4312" t="str">
        <f>"Q"&amp;ROUNDUP(MONTH(Table1[[#This Row],[Order_Date]])/3,0)</f>
        <v>Q3</v>
      </c>
    </row>
    <row r="4313" spans="1:17" x14ac:dyDescent="0.25">
      <c r="A4313" t="s">
        <v>6134</v>
      </c>
      <c r="B4313" t="s">
        <v>235</v>
      </c>
      <c r="C4313" t="s">
        <v>1208</v>
      </c>
      <c r="D4313" t="s">
        <v>189</v>
      </c>
      <c r="E4313" t="str">
        <f>_xlfn.XLOOKUP(Table1[[#This Row],[Product_ID]],[1]!Table1[Product_ID],[1]!Table1[Product_Name])</f>
        <v>Home &amp; Kitchen Product 79</v>
      </c>
      <c r="F4313" t="str">
        <f>_xlfn.XLOOKUP(Table1[[#This Row],[Product_ID]],[1]!Table1[Product_ID],[1]!Table1[Category])</f>
        <v>Home &amp; Kitchen</v>
      </c>
      <c r="G4313">
        <f>_xlfn.XLOOKUP(Table1[[#This Row],[Product_ID]],[1]!Table1[Product_ID],[1]!Table1[Unit_Price])</f>
        <v>10900</v>
      </c>
      <c r="H4313">
        <f>_xlfn.XLOOKUP(Table1[[#This Row],[Product_ID]],[1]!Table1[Product_ID],[1]!Table1[Cost])</f>
        <v>5450</v>
      </c>
      <c r="I4313">
        <v>1</v>
      </c>
      <c r="J4313">
        <v>20</v>
      </c>
      <c r="K4313">
        <f>Table1[[#This Row],[Quantity]]*Table1[[#This Row],[Unit_Price]]</f>
        <v>10900</v>
      </c>
      <c r="L4313">
        <f>Table1[[#This Row],[Quantity]]*Table1[[#This Row],[Cost]]</f>
        <v>5450</v>
      </c>
      <c r="M4313">
        <f>Table1[[#This Row],[Sales]]-Table1[[#This Row],[Total_Cost]]</f>
        <v>5450</v>
      </c>
      <c r="N4313" s="1">
        <f>Table1[[#This Row],[Profit]]/Table1[[#This Row],[Sales]]</f>
        <v>0.5</v>
      </c>
      <c r="O4313" t="str">
        <f>TEXT(Table1[[#This Row],[Order_Date]],"mmmm")</f>
        <v>December</v>
      </c>
      <c r="P4313">
        <f>YEAR(Table1[[#This Row],[Order_Date]])</f>
        <v>2024</v>
      </c>
      <c r="Q4313" t="str">
        <f>"Q"&amp;ROUNDUP(MONTH(Table1[[#This Row],[Order_Date]])/3,0)</f>
        <v>Q4</v>
      </c>
    </row>
    <row r="4314" spans="1:17" x14ac:dyDescent="0.25">
      <c r="A4314" t="s">
        <v>6135</v>
      </c>
      <c r="B4314" t="s">
        <v>609</v>
      </c>
      <c r="C4314" t="s">
        <v>4235</v>
      </c>
      <c r="D4314" t="s">
        <v>111</v>
      </c>
      <c r="E4314" t="str">
        <f>_xlfn.XLOOKUP(Table1[[#This Row],[Product_ID]],[1]!Table1[Product_ID],[1]!Table1[Product_Name])</f>
        <v>Sports Product 20</v>
      </c>
      <c r="F4314" t="str">
        <f>_xlfn.XLOOKUP(Table1[[#This Row],[Product_ID]],[1]!Table1[Product_ID],[1]!Table1[Category])</f>
        <v>Sports</v>
      </c>
      <c r="G4314">
        <f>_xlfn.XLOOKUP(Table1[[#This Row],[Product_ID]],[1]!Table1[Product_ID],[1]!Table1[Unit_Price])</f>
        <v>11647</v>
      </c>
      <c r="H4314">
        <f>_xlfn.XLOOKUP(Table1[[#This Row],[Product_ID]],[1]!Table1[Product_ID],[1]!Table1[Cost])</f>
        <v>8152.9</v>
      </c>
      <c r="I4314">
        <v>3</v>
      </c>
      <c r="J4314">
        <v>0</v>
      </c>
      <c r="K4314">
        <f>Table1[[#This Row],[Quantity]]*Table1[[#This Row],[Unit_Price]]</f>
        <v>34941</v>
      </c>
      <c r="L4314">
        <f>Table1[[#This Row],[Quantity]]*Table1[[#This Row],[Cost]]</f>
        <v>24458.699999999997</v>
      </c>
      <c r="M4314">
        <f>Table1[[#This Row],[Sales]]-Table1[[#This Row],[Total_Cost]]</f>
        <v>10482.300000000003</v>
      </c>
      <c r="N4314" s="1">
        <f>Table1[[#This Row],[Profit]]/Table1[[#This Row],[Sales]]</f>
        <v>0.3000000000000001</v>
      </c>
      <c r="O4314" t="str">
        <f>TEXT(Table1[[#This Row],[Order_Date]],"mmmm")</f>
        <v>September</v>
      </c>
      <c r="P4314">
        <f>YEAR(Table1[[#This Row],[Order_Date]])</f>
        <v>2024</v>
      </c>
      <c r="Q4314" t="str">
        <f>"Q"&amp;ROUNDUP(MONTH(Table1[[#This Row],[Order_Date]])/3,0)</f>
        <v>Q3</v>
      </c>
    </row>
    <row r="4315" spans="1:17" x14ac:dyDescent="0.25">
      <c r="A4315" t="s">
        <v>6136</v>
      </c>
      <c r="B4315" t="s">
        <v>3877</v>
      </c>
      <c r="C4315" t="s">
        <v>1194</v>
      </c>
      <c r="D4315" t="s">
        <v>304</v>
      </c>
      <c r="E4315" t="str">
        <f>_xlfn.XLOOKUP(Table1[[#This Row],[Product_ID]],[1]!Table1[Product_ID],[1]!Table1[Product_Name])</f>
        <v>Sports Product 67</v>
      </c>
      <c r="F4315" t="str">
        <f>_xlfn.XLOOKUP(Table1[[#This Row],[Product_ID]],[1]!Table1[Product_ID],[1]!Table1[Category])</f>
        <v>Sports</v>
      </c>
      <c r="G4315">
        <f>_xlfn.XLOOKUP(Table1[[#This Row],[Product_ID]],[1]!Table1[Product_ID],[1]!Table1[Unit_Price])</f>
        <v>1463</v>
      </c>
      <c r="H4315">
        <f>_xlfn.XLOOKUP(Table1[[#This Row],[Product_ID]],[1]!Table1[Product_ID],[1]!Table1[Cost])</f>
        <v>731.5</v>
      </c>
      <c r="I4315">
        <v>3</v>
      </c>
      <c r="J4315">
        <v>15</v>
      </c>
      <c r="K4315">
        <f>Table1[[#This Row],[Quantity]]*Table1[[#This Row],[Unit_Price]]</f>
        <v>4389</v>
      </c>
      <c r="L4315">
        <f>Table1[[#This Row],[Quantity]]*Table1[[#This Row],[Cost]]</f>
        <v>2194.5</v>
      </c>
      <c r="M4315">
        <f>Table1[[#This Row],[Sales]]-Table1[[#This Row],[Total_Cost]]</f>
        <v>2194.5</v>
      </c>
      <c r="N4315" s="1">
        <f>Table1[[#This Row],[Profit]]/Table1[[#This Row],[Sales]]</f>
        <v>0.5</v>
      </c>
      <c r="O4315" t="str">
        <f>TEXT(Table1[[#This Row],[Order_Date]],"mmmm")</f>
        <v>January</v>
      </c>
      <c r="P4315">
        <f>YEAR(Table1[[#This Row],[Order_Date]])</f>
        <v>2024</v>
      </c>
      <c r="Q4315" t="str">
        <f>"Q"&amp;ROUNDUP(MONTH(Table1[[#This Row],[Order_Date]])/3,0)</f>
        <v>Q1</v>
      </c>
    </row>
    <row r="4316" spans="1:17" x14ac:dyDescent="0.25">
      <c r="A4316" t="s">
        <v>6137</v>
      </c>
      <c r="B4316" t="s">
        <v>1576</v>
      </c>
      <c r="C4316" t="s">
        <v>349</v>
      </c>
      <c r="D4316" t="s">
        <v>908</v>
      </c>
      <c r="E4316" t="str">
        <f>_xlfn.XLOOKUP(Table1[[#This Row],[Product_ID]],[1]!Table1[Product_ID],[1]!Table1[Product_Name])</f>
        <v>Beauty Product 41</v>
      </c>
      <c r="F4316" t="str">
        <f>_xlfn.XLOOKUP(Table1[[#This Row],[Product_ID]],[1]!Table1[Product_ID],[1]!Table1[Category])</f>
        <v>Beauty</v>
      </c>
      <c r="G4316">
        <f>_xlfn.XLOOKUP(Table1[[#This Row],[Product_ID]],[1]!Table1[Product_ID],[1]!Table1[Unit_Price])</f>
        <v>2433</v>
      </c>
      <c r="H4316">
        <f>_xlfn.XLOOKUP(Table1[[#This Row],[Product_ID]],[1]!Table1[Product_ID],[1]!Table1[Cost])</f>
        <v>1216.5</v>
      </c>
      <c r="I4316">
        <v>4</v>
      </c>
      <c r="J4316">
        <v>5</v>
      </c>
      <c r="K4316">
        <f>Table1[[#This Row],[Quantity]]*Table1[[#This Row],[Unit_Price]]</f>
        <v>9732</v>
      </c>
      <c r="L4316">
        <f>Table1[[#This Row],[Quantity]]*Table1[[#This Row],[Cost]]</f>
        <v>4866</v>
      </c>
      <c r="M4316">
        <f>Table1[[#This Row],[Sales]]-Table1[[#This Row],[Total_Cost]]</f>
        <v>4866</v>
      </c>
      <c r="N4316" s="1">
        <f>Table1[[#This Row],[Profit]]/Table1[[#This Row],[Sales]]</f>
        <v>0.5</v>
      </c>
      <c r="O4316" t="str">
        <f>TEXT(Table1[[#This Row],[Order_Date]],"mmmm")</f>
        <v>March</v>
      </c>
      <c r="P4316">
        <f>YEAR(Table1[[#This Row],[Order_Date]])</f>
        <v>2025</v>
      </c>
      <c r="Q4316" t="str">
        <f>"Q"&amp;ROUNDUP(MONTH(Table1[[#This Row],[Order_Date]])/3,0)</f>
        <v>Q1</v>
      </c>
    </row>
    <row r="4317" spans="1:17" x14ac:dyDescent="0.25">
      <c r="A4317" t="s">
        <v>6138</v>
      </c>
      <c r="B4317" t="s">
        <v>137</v>
      </c>
      <c r="C4317" t="s">
        <v>4420</v>
      </c>
      <c r="D4317" t="s">
        <v>1158</v>
      </c>
      <c r="E4317" t="str">
        <f>_xlfn.XLOOKUP(Table1[[#This Row],[Product_ID]],[1]!Table1[Product_ID],[1]!Table1[Product_Name])</f>
        <v>Electronics Product 33</v>
      </c>
      <c r="F4317" t="str">
        <f>_xlfn.XLOOKUP(Table1[[#This Row],[Product_ID]],[1]!Table1[Product_ID],[1]!Table1[Category])</f>
        <v>Electronics</v>
      </c>
      <c r="G4317">
        <f>_xlfn.XLOOKUP(Table1[[#This Row],[Product_ID]],[1]!Table1[Product_ID],[1]!Table1[Unit_Price])</f>
        <v>11428</v>
      </c>
      <c r="H4317">
        <f>_xlfn.XLOOKUP(Table1[[#This Row],[Product_ID]],[1]!Table1[Product_ID],[1]!Table1[Cost])</f>
        <v>6856.8</v>
      </c>
      <c r="I4317">
        <v>4</v>
      </c>
      <c r="J4317">
        <v>5</v>
      </c>
      <c r="K4317">
        <f>Table1[[#This Row],[Quantity]]*Table1[[#This Row],[Unit_Price]]</f>
        <v>45712</v>
      </c>
      <c r="L4317">
        <f>Table1[[#This Row],[Quantity]]*Table1[[#This Row],[Cost]]</f>
        <v>27427.200000000001</v>
      </c>
      <c r="M4317">
        <f>Table1[[#This Row],[Sales]]-Table1[[#This Row],[Total_Cost]]</f>
        <v>18284.8</v>
      </c>
      <c r="N4317" s="1">
        <f>Table1[[#This Row],[Profit]]/Table1[[#This Row],[Sales]]</f>
        <v>0.39999999999999997</v>
      </c>
      <c r="O4317" t="str">
        <f>TEXT(Table1[[#This Row],[Order_Date]],"mmmm")</f>
        <v>September</v>
      </c>
      <c r="P4317">
        <f>YEAR(Table1[[#This Row],[Order_Date]])</f>
        <v>2024</v>
      </c>
      <c r="Q4317" t="str">
        <f>"Q"&amp;ROUNDUP(MONTH(Table1[[#This Row],[Order_Date]])/3,0)</f>
        <v>Q3</v>
      </c>
    </row>
    <row r="4318" spans="1:17" x14ac:dyDescent="0.25">
      <c r="A4318" t="s">
        <v>6139</v>
      </c>
      <c r="B4318" t="s">
        <v>1320</v>
      </c>
      <c r="C4318" t="s">
        <v>1796</v>
      </c>
      <c r="D4318" t="s">
        <v>898</v>
      </c>
      <c r="E4318" t="str">
        <f>_xlfn.XLOOKUP(Table1[[#This Row],[Product_ID]],[1]!Table1[Product_ID],[1]!Table1[Product_Name])</f>
        <v>Sports Product 29</v>
      </c>
      <c r="F4318" t="str">
        <f>_xlfn.XLOOKUP(Table1[[#This Row],[Product_ID]],[1]!Table1[Product_ID],[1]!Table1[Category])</f>
        <v>Sports</v>
      </c>
      <c r="G4318">
        <f>_xlfn.XLOOKUP(Table1[[#This Row],[Product_ID]],[1]!Table1[Product_ID],[1]!Table1[Unit_Price])</f>
        <v>2105</v>
      </c>
      <c r="H4318">
        <f>_xlfn.XLOOKUP(Table1[[#This Row],[Product_ID]],[1]!Table1[Product_ID],[1]!Table1[Cost])</f>
        <v>1263</v>
      </c>
      <c r="I4318">
        <v>5</v>
      </c>
      <c r="J4318">
        <v>15</v>
      </c>
      <c r="K4318">
        <f>Table1[[#This Row],[Quantity]]*Table1[[#This Row],[Unit_Price]]</f>
        <v>10525</v>
      </c>
      <c r="L4318">
        <f>Table1[[#This Row],[Quantity]]*Table1[[#This Row],[Cost]]</f>
        <v>6315</v>
      </c>
      <c r="M4318">
        <f>Table1[[#This Row],[Sales]]-Table1[[#This Row],[Total_Cost]]</f>
        <v>4210</v>
      </c>
      <c r="N4318" s="1">
        <f>Table1[[#This Row],[Profit]]/Table1[[#This Row],[Sales]]</f>
        <v>0.4</v>
      </c>
      <c r="O4318" t="str">
        <f>TEXT(Table1[[#This Row],[Order_Date]],"mmmm")</f>
        <v>October</v>
      </c>
      <c r="P4318">
        <f>YEAR(Table1[[#This Row],[Order_Date]])</f>
        <v>2024</v>
      </c>
      <c r="Q4318" t="str">
        <f>"Q"&amp;ROUNDUP(MONTH(Table1[[#This Row],[Order_Date]])/3,0)</f>
        <v>Q4</v>
      </c>
    </row>
    <row r="4319" spans="1:17" x14ac:dyDescent="0.25">
      <c r="A4319" t="s">
        <v>6140</v>
      </c>
      <c r="B4319" t="s">
        <v>1305</v>
      </c>
      <c r="C4319" t="s">
        <v>4745</v>
      </c>
      <c r="D4319" t="s">
        <v>157</v>
      </c>
      <c r="E4319" t="str">
        <f>_xlfn.XLOOKUP(Table1[[#This Row],[Product_ID]],[1]!Table1[Product_ID],[1]!Table1[Product_Name])</f>
        <v>Sports Product 89</v>
      </c>
      <c r="F4319" t="str">
        <f>_xlfn.XLOOKUP(Table1[[#This Row],[Product_ID]],[1]!Table1[Product_ID],[1]!Table1[Category])</f>
        <v>Sports</v>
      </c>
      <c r="G4319">
        <f>_xlfn.XLOOKUP(Table1[[#This Row],[Product_ID]],[1]!Table1[Product_ID],[1]!Table1[Unit_Price])</f>
        <v>2956</v>
      </c>
      <c r="H4319">
        <f>_xlfn.XLOOKUP(Table1[[#This Row],[Product_ID]],[1]!Table1[Product_ID],[1]!Table1[Cost])</f>
        <v>1478</v>
      </c>
      <c r="I4319">
        <v>4</v>
      </c>
      <c r="J4319">
        <v>20</v>
      </c>
      <c r="K4319">
        <f>Table1[[#This Row],[Quantity]]*Table1[[#This Row],[Unit_Price]]</f>
        <v>11824</v>
      </c>
      <c r="L4319">
        <f>Table1[[#This Row],[Quantity]]*Table1[[#This Row],[Cost]]</f>
        <v>5912</v>
      </c>
      <c r="M4319">
        <f>Table1[[#This Row],[Sales]]-Table1[[#This Row],[Total_Cost]]</f>
        <v>5912</v>
      </c>
      <c r="N4319" s="1">
        <f>Table1[[#This Row],[Profit]]/Table1[[#This Row],[Sales]]</f>
        <v>0.5</v>
      </c>
      <c r="O4319" t="str">
        <f>TEXT(Table1[[#This Row],[Order_Date]],"mmmm")</f>
        <v>August</v>
      </c>
      <c r="P4319">
        <f>YEAR(Table1[[#This Row],[Order_Date]])</f>
        <v>2024</v>
      </c>
      <c r="Q4319" t="str">
        <f>"Q"&amp;ROUNDUP(MONTH(Table1[[#This Row],[Order_Date]])/3,0)</f>
        <v>Q3</v>
      </c>
    </row>
    <row r="4320" spans="1:17" x14ac:dyDescent="0.25">
      <c r="A4320" t="s">
        <v>6141</v>
      </c>
      <c r="B4320" t="s">
        <v>617</v>
      </c>
      <c r="C4320" t="s">
        <v>1138</v>
      </c>
      <c r="D4320" t="s">
        <v>628</v>
      </c>
      <c r="E4320" t="str">
        <f>_xlfn.XLOOKUP(Table1[[#This Row],[Product_ID]],[1]!Table1[Product_ID],[1]!Table1[Product_Name])</f>
        <v>Sports Product 97</v>
      </c>
      <c r="F4320" t="str">
        <f>_xlfn.XLOOKUP(Table1[[#This Row],[Product_ID]],[1]!Table1[Product_ID],[1]!Table1[Category])</f>
        <v>Sports</v>
      </c>
      <c r="G4320">
        <f>_xlfn.XLOOKUP(Table1[[#This Row],[Product_ID]],[1]!Table1[Product_ID],[1]!Table1[Unit_Price])</f>
        <v>9084</v>
      </c>
      <c r="H4320">
        <f>_xlfn.XLOOKUP(Table1[[#This Row],[Product_ID]],[1]!Table1[Product_ID],[1]!Table1[Cost])</f>
        <v>6358.8</v>
      </c>
      <c r="I4320">
        <v>3</v>
      </c>
      <c r="J4320">
        <v>15</v>
      </c>
      <c r="K4320">
        <f>Table1[[#This Row],[Quantity]]*Table1[[#This Row],[Unit_Price]]</f>
        <v>27252</v>
      </c>
      <c r="L4320">
        <f>Table1[[#This Row],[Quantity]]*Table1[[#This Row],[Cost]]</f>
        <v>19076.400000000001</v>
      </c>
      <c r="M4320">
        <f>Table1[[#This Row],[Sales]]-Table1[[#This Row],[Total_Cost]]</f>
        <v>8175.5999999999985</v>
      </c>
      <c r="N4320" s="1">
        <f>Table1[[#This Row],[Profit]]/Table1[[#This Row],[Sales]]</f>
        <v>0.29999999999999993</v>
      </c>
      <c r="O4320" t="str">
        <f>TEXT(Table1[[#This Row],[Order_Date]],"mmmm")</f>
        <v>October</v>
      </c>
      <c r="P4320">
        <f>YEAR(Table1[[#This Row],[Order_Date]])</f>
        <v>2025</v>
      </c>
      <c r="Q4320" t="str">
        <f>"Q"&amp;ROUNDUP(MONTH(Table1[[#This Row],[Order_Date]])/3,0)</f>
        <v>Q4</v>
      </c>
    </row>
    <row r="4321" spans="1:17" x14ac:dyDescent="0.25">
      <c r="A4321" t="s">
        <v>6142</v>
      </c>
      <c r="B4321" t="s">
        <v>613</v>
      </c>
      <c r="C4321" t="s">
        <v>1067</v>
      </c>
      <c r="D4321" t="s">
        <v>119</v>
      </c>
      <c r="E4321" t="str">
        <f>_xlfn.XLOOKUP(Table1[[#This Row],[Product_ID]],[1]!Table1[Product_ID],[1]!Table1[Product_Name])</f>
        <v>Electronics Product 56</v>
      </c>
      <c r="F4321" t="str">
        <f>_xlfn.XLOOKUP(Table1[[#This Row],[Product_ID]],[1]!Table1[Product_ID],[1]!Table1[Category])</f>
        <v>Electronics</v>
      </c>
      <c r="G4321">
        <f>_xlfn.XLOOKUP(Table1[[#This Row],[Product_ID]],[1]!Table1[Product_ID],[1]!Table1[Unit_Price])</f>
        <v>18900</v>
      </c>
      <c r="H4321">
        <f>_xlfn.XLOOKUP(Table1[[#This Row],[Product_ID]],[1]!Table1[Product_ID],[1]!Table1[Cost])</f>
        <v>9450</v>
      </c>
      <c r="I4321">
        <v>5</v>
      </c>
      <c r="J4321">
        <v>10</v>
      </c>
      <c r="K4321">
        <f>Table1[[#This Row],[Quantity]]*Table1[[#This Row],[Unit_Price]]</f>
        <v>94500</v>
      </c>
      <c r="L4321">
        <f>Table1[[#This Row],[Quantity]]*Table1[[#This Row],[Cost]]</f>
        <v>47250</v>
      </c>
      <c r="M4321">
        <f>Table1[[#This Row],[Sales]]-Table1[[#This Row],[Total_Cost]]</f>
        <v>47250</v>
      </c>
      <c r="N4321" s="1">
        <f>Table1[[#This Row],[Profit]]/Table1[[#This Row],[Sales]]</f>
        <v>0.5</v>
      </c>
      <c r="O4321" t="str">
        <f>TEXT(Table1[[#This Row],[Order_Date]],"mmmm")</f>
        <v>May</v>
      </c>
      <c r="P4321">
        <f>YEAR(Table1[[#This Row],[Order_Date]])</f>
        <v>2025</v>
      </c>
      <c r="Q4321" t="str">
        <f>"Q"&amp;ROUNDUP(MONTH(Table1[[#This Row],[Order_Date]])/3,0)</f>
        <v>Q2</v>
      </c>
    </row>
    <row r="4322" spans="1:17" x14ac:dyDescent="0.25">
      <c r="A4322" t="s">
        <v>6143</v>
      </c>
      <c r="B4322" t="s">
        <v>769</v>
      </c>
      <c r="C4322" t="s">
        <v>2409</v>
      </c>
      <c r="D4322" t="s">
        <v>59</v>
      </c>
      <c r="E4322" t="str">
        <f>_xlfn.XLOOKUP(Table1[[#This Row],[Product_ID]],[1]!Table1[Product_ID],[1]!Table1[Product_Name])</f>
        <v>Sports Product 23</v>
      </c>
      <c r="F4322" t="str">
        <f>_xlfn.XLOOKUP(Table1[[#This Row],[Product_ID]],[1]!Table1[Product_ID],[1]!Table1[Category])</f>
        <v>Sports</v>
      </c>
      <c r="G4322">
        <f>_xlfn.XLOOKUP(Table1[[#This Row],[Product_ID]],[1]!Table1[Product_ID],[1]!Table1[Unit_Price])</f>
        <v>4437</v>
      </c>
      <c r="H4322">
        <f>_xlfn.XLOOKUP(Table1[[#This Row],[Product_ID]],[1]!Table1[Product_ID],[1]!Table1[Cost])</f>
        <v>2662.2</v>
      </c>
      <c r="I4322">
        <v>5</v>
      </c>
      <c r="J4322">
        <v>0</v>
      </c>
      <c r="K4322">
        <f>Table1[[#This Row],[Quantity]]*Table1[[#This Row],[Unit_Price]]</f>
        <v>22185</v>
      </c>
      <c r="L4322">
        <f>Table1[[#This Row],[Quantity]]*Table1[[#This Row],[Cost]]</f>
        <v>13311</v>
      </c>
      <c r="M4322">
        <f>Table1[[#This Row],[Sales]]-Table1[[#This Row],[Total_Cost]]</f>
        <v>8874</v>
      </c>
      <c r="N4322" s="1">
        <f>Table1[[#This Row],[Profit]]/Table1[[#This Row],[Sales]]</f>
        <v>0.4</v>
      </c>
      <c r="O4322" t="str">
        <f>TEXT(Table1[[#This Row],[Order_Date]],"mmmm")</f>
        <v>November</v>
      </c>
      <c r="P4322">
        <f>YEAR(Table1[[#This Row],[Order_Date]])</f>
        <v>2024</v>
      </c>
      <c r="Q4322" t="str">
        <f>"Q"&amp;ROUNDUP(MONTH(Table1[[#This Row],[Order_Date]])/3,0)</f>
        <v>Q4</v>
      </c>
    </row>
    <row r="4323" spans="1:17" x14ac:dyDescent="0.25">
      <c r="A4323" t="s">
        <v>6144</v>
      </c>
      <c r="B4323" t="s">
        <v>1308</v>
      </c>
      <c r="C4323" t="s">
        <v>2951</v>
      </c>
      <c r="D4323" t="s">
        <v>461</v>
      </c>
      <c r="E4323" t="str">
        <f>_xlfn.XLOOKUP(Table1[[#This Row],[Product_ID]],[1]!Table1[Product_ID],[1]!Table1[Product_Name])</f>
        <v>Beauty Product 13</v>
      </c>
      <c r="F4323" t="str">
        <f>_xlfn.XLOOKUP(Table1[[#This Row],[Product_ID]],[1]!Table1[Product_ID],[1]!Table1[Category])</f>
        <v>Beauty</v>
      </c>
      <c r="G4323">
        <f>_xlfn.XLOOKUP(Table1[[#This Row],[Product_ID]],[1]!Table1[Product_ID],[1]!Table1[Unit_Price])</f>
        <v>639</v>
      </c>
      <c r="H4323">
        <f>_xlfn.XLOOKUP(Table1[[#This Row],[Product_ID]],[1]!Table1[Product_ID],[1]!Table1[Cost])</f>
        <v>319.5</v>
      </c>
      <c r="I4323">
        <v>1</v>
      </c>
      <c r="J4323">
        <v>5</v>
      </c>
      <c r="K4323">
        <f>Table1[[#This Row],[Quantity]]*Table1[[#This Row],[Unit_Price]]</f>
        <v>639</v>
      </c>
      <c r="L4323">
        <f>Table1[[#This Row],[Quantity]]*Table1[[#This Row],[Cost]]</f>
        <v>319.5</v>
      </c>
      <c r="M4323">
        <f>Table1[[#This Row],[Sales]]-Table1[[#This Row],[Total_Cost]]</f>
        <v>319.5</v>
      </c>
      <c r="N4323" s="1">
        <f>Table1[[#This Row],[Profit]]/Table1[[#This Row],[Sales]]</f>
        <v>0.5</v>
      </c>
      <c r="O4323" t="str">
        <f>TEXT(Table1[[#This Row],[Order_Date]],"mmmm")</f>
        <v>January</v>
      </c>
      <c r="P4323">
        <f>YEAR(Table1[[#This Row],[Order_Date]])</f>
        <v>2024</v>
      </c>
      <c r="Q4323" t="str">
        <f>"Q"&amp;ROUNDUP(MONTH(Table1[[#This Row],[Order_Date]])/3,0)</f>
        <v>Q1</v>
      </c>
    </row>
    <row r="4324" spans="1:17" x14ac:dyDescent="0.25">
      <c r="A4324" t="s">
        <v>6145</v>
      </c>
      <c r="B4324" t="s">
        <v>2161</v>
      </c>
      <c r="C4324" t="s">
        <v>1335</v>
      </c>
      <c r="D4324" t="s">
        <v>230</v>
      </c>
      <c r="E4324" t="str">
        <f>_xlfn.XLOOKUP(Table1[[#This Row],[Product_ID]],[1]!Table1[Product_ID],[1]!Table1[Product_Name])</f>
        <v>Beauty Product 16</v>
      </c>
      <c r="F4324" t="str">
        <f>_xlfn.XLOOKUP(Table1[[#This Row],[Product_ID]],[1]!Table1[Product_ID],[1]!Table1[Category])</f>
        <v>Beauty</v>
      </c>
      <c r="G4324">
        <f>_xlfn.XLOOKUP(Table1[[#This Row],[Product_ID]],[1]!Table1[Product_ID],[1]!Table1[Unit_Price])</f>
        <v>1591</v>
      </c>
      <c r="H4324">
        <f>_xlfn.XLOOKUP(Table1[[#This Row],[Product_ID]],[1]!Table1[Product_ID],[1]!Table1[Cost])</f>
        <v>1113.7</v>
      </c>
      <c r="I4324">
        <v>3</v>
      </c>
      <c r="J4324">
        <v>10</v>
      </c>
      <c r="K4324">
        <f>Table1[[#This Row],[Quantity]]*Table1[[#This Row],[Unit_Price]]</f>
        <v>4773</v>
      </c>
      <c r="L4324">
        <f>Table1[[#This Row],[Quantity]]*Table1[[#This Row],[Cost]]</f>
        <v>3341.1000000000004</v>
      </c>
      <c r="M4324">
        <f>Table1[[#This Row],[Sales]]-Table1[[#This Row],[Total_Cost]]</f>
        <v>1431.8999999999996</v>
      </c>
      <c r="N4324" s="1">
        <f>Table1[[#This Row],[Profit]]/Table1[[#This Row],[Sales]]</f>
        <v>0.29999999999999993</v>
      </c>
      <c r="O4324" t="str">
        <f>TEXT(Table1[[#This Row],[Order_Date]],"mmmm")</f>
        <v>March</v>
      </c>
      <c r="P4324">
        <f>YEAR(Table1[[#This Row],[Order_Date]])</f>
        <v>2024</v>
      </c>
      <c r="Q4324" t="str">
        <f>"Q"&amp;ROUNDUP(MONTH(Table1[[#This Row],[Order_Date]])/3,0)</f>
        <v>Q1</v>
      </c>
    </row>
    <row r="4325" spans="1:17" x14ac:dyDescent="0.25">
      <c r="A4325" t="s">
        <v>6146</v>
      </c>
      <c r="B4325" t="s">
        <v>169</v>
      </c>
      <c r="C4325" t="s">
        <v>3599</v>
      </c>
      <c r="D4325" t="s">
        <v>908</v>
      </c>
      <c r="E4325" t="str">
        <f>_xlfn.XLOOKUP(Table1[[#This Row],[Product_ID]],[1]!Table1[Product_ID],[1]!Table1[Product_Name])</f>
        <v>Beauty Product 41</v>
      </c>
      <c r="F4325" t="str">
        <f>_xlfn.XLOOKUP(Table1[[#This Row],[Product_ID]],[1]!Table1[Product_ID],[1]!Table1[Category])</f>
        <v>Beauty</v>
      </c>
      <c r="G4325">
        <f>_xlfn.XLOOKUP(Table1[[#This Row],[Product_ID]],[1]!Table1[Product_ID],[1]!Table1[Unit_Price])</f>
        <v>2433</v>
      </c>
      <c r="H4325">
        <f>_xlfn.XLOOKUP(Table1[[#This Row],[Product_ID]],[1]!Table1[Product_ID],[1]!Table1[Cost])</f>
        <v>1216.5</v>
      </c>
      <c r="I4325">
        <v>4</v>
      </c>
      <c r="J4325">
        <v>10</v>
      </c>
      <c r="K4325">
        <f>Table1[[#This Row],[Quantity]]*Table1[[#This Row],[Unit_Price]]</f>
        <v>9732</v>
      </c>
      <c r="L4325">
        <f>Table1[[#This Row],[Quantity]]*Table1[[#This Row],[Cost]]</f>
        <v>4866</v>
      </c>
      <c r="M4325">
        <f>Table1[[#This Row],[Sales]]-Table1[[#This Row],[Total_Cost]]</f>
        <v>4866</v>
      </c>
      <c r="N4325" s="1">
        <f>Table1[[#This Row],[Profit]]/Table1[[#This Row],[Sales]]</f>
        <v>0.5</v>
      </c>
      <c r="O4325" t="str">
        <f>TEXT(Table1[[#This Row],[Order_Date]],"mmmm")</f>
        <v>February</v>
      </c>
      <c r="P4325">
        <f>YEAR(Table1[[#This Row],[Order_Date]])</f>
        <v>2024</v>
      </c>
      <c r="Q4325" t="str">
        <f>"Q"&amp;ROUNDUP(MONTH(Table1[[#This Row],[Order_Date]])/3,0)</f>
        <v>Q1</v>
      </c>
    </row>
    <row r="4326" spans="1:17" x14ac:dyDescent="0.25">
      <c r="A4326" t="s">
        <v>6147</v>
      </c>
      <c r="B4326" t="s">
        <v>2385</v>
      </c>
      <c r="C4326" t="s">
        <v>1577</v>
      </c>
      <c r="D4326" t="s">
        <v>898</v>
      </c>
      <c r="E4326" t="str">
        <f>_xlfn.XLOOKUP(Table1[[#This Row],[Product_ID]],[1]!Table1[Product_ID],[1]!Table1[Product_Name])</f>
        <v>Sports Product 29</v>
      </c>
      <c r="F4326" t="str">
        <f>_xlfn.XLOOKUP(Table1[[#This Row],[Product_ID]],[1]!Table1[Product_ID],[1]!Table1[Category])</f>
        <v>Sports</v>
      </c>
      <c r="G4326">
        <f>_xlfn.XLOOKUP(Table1[[#This Row],[Product_ID]],[1]!Table1[Product_ID],[1]!Table1[Unit_Price])</f>
        <v>2105</v>
      </c>
      <c r="H4326">
        <f>_xlfn.XLOOKUP(Table1[[#This Row],[Product_ID]],[1]!Table1[Product_ID],[1]!Table1[Cost])</f>
        <v>1263</v>
      </c>
      <c r="I4326">
        <v>4</v>
      </c>
      <c r="J4326">
        <v>5</v>
      </c>
      <c r="K4326">
        <f>Table1[[#This Row],[Quantity]]*Table1[[#This Row],[Unit_Price]]</f>
        <v>8420</v>
      </c>
      <c r="L4326">
        <f>Table1[[#This Row],[Quantity]]*Table1[[#This Row],[Cost]]</f>
        <v>5052</v>
      </c>
      <c r="M4326">
        <f>Table1[[#This Row],[Sales]]-Table1[[#This Row],[Total_Cost]]</f>
        <v>3368</v>
      </c>
      <c r="N4326" s="1">
        <f>Table1[[#This Row],[Profit]]/Table1[[#This Row],[Sales]]</f>
        <v>0.4</v>
      </c>
      <c r="O4326" t="str">
        <f>TEXT(Table1[[#This Row],[Order_Date]],"mmmm")</f>
        <v>April</v>
      </c>
      <c r="P4326">
        <f>YEAR(Table1[[#This Row],[Order_Date]])</f>
        <v>2024</v>
      </c>
      <c r="Q4326" t="str">
        <f>"Q"&amp;ROUNDUP(MONTH(Table1[[#This Row],[Order_Date]])/3,0)</f>
        <v>Q2</v>
      </c>
    </row>
    <row r="4327" spans="1:17" x14ac:dyDescent="0.25">
      <c r="A4327" t="s">
        <v>6148</v>
      </c>
      <c r="B4327" t="s">
        <v>2320</v>
      </c>
      <c r="C4327" t="s">
        <v>991</v>
      </c>
      <c r="D4327" t="s">
        <v>13</v>
      </c>
      <c r="E4327" t="str">
        <f>_xlfn.XLOOKUP(Table1[[#This Row],[Product_ID]],[1]!Table1[Product_ID],[1]!Table1[Product_Name])</f>
        <v>Beauty Product 1</v>
      </c>
      <c r="F4327" t="str">
        <f>_xlfn.XLOOKUP(Table1[[#This Row],[Product_ID]],[1]!Table1[Product_ID],[1]!Table1[Category])</f>
        <v>Beauty</v>
      </c>
      <c r="G4327">
        <f>_xlfn.XLOOKUP(Table1[[#This Row],[Product_ID]],[1]!Table1[Product_ID],[1]!Table1[Unit_Price])</f>
        <v>1891</v>
      </c>
      <c r="H4327">
        <f>_xlfn.XLOOKUP(Table1[[#This Row],[Product_ID]],[1]!Table1[Product_ID],[1]!Table1[Cost])</f>
        <v>945.5</v>
      </c>
      <c r="I4327">
        <v>2</v>
      </c>
      <c r="J4327">
        <v>15</v>
      </c>
      <c r="K4327">
        <f>Table1[[#This Row],[Quantity]]*Table1[[#This Row],[Unit_Price]]</f>
        <v>3782</v>
      </c>
      <c r="L4327">
        <f>Table1[[#This Row],[Quantity]]*Table1[[#This Row],[Cost]]</f>
        <v>1891</v>
      </c>
      <c r="M4327">
        <f>Table1[[#This Row],[Sales]]-Table1[[#This Row],[Total_Cost]]</f>
        <v>1891</v>
      </c>
      <c r="N4327" s="1">
        <f>Table1[[#This Row],[Profit]]/Table1[[#This Row],[Sales]]</f>
        <v>0.5</v>
      </c>
      <c r="O4327" t="str">
        <f>TEXT(Table1[[#This Row],[Order_Date]],"mmmm")</f>
        <v>July</v>
      </c>
      <c r="P4327">
        <f>YEAR(Table1[[#This Row],[Order_Date]])</f>
        <v>2025</v>
      </c>
      <c r="Q4327" t="str">
        <f>"Q"&amp;ROUNDUP(MONTH(Table1[[#This Row],[Order_Date]])/3,0)</f>
        <v>Q3</v>
      </c>
    </row>
    <row r="4328" spans="1:17" x14ac:dyDescent="0.25">
      <c r="A4328" t="s">
        <v>6149</v>
      </c>
      <c r="B4328" t="s">
        <v>1164</v>
      </c>
      <c r="C4328" t="s">
        <v>4099</v>
      </c>
      <c r="D4328" t="s">
        <v>127</v>
      </c>
      <c r="E4328" t="str">
        <f>_xlfn.XLOOKUP(Table1[[#This Row],[Product_ID]],[1]!Table1[Product_ID],[1]!Table1[Product_Name])</f>
        <v>Sports Product 75</v>
      </c>
      <c r="F4328" t="str">
        <f>_xlfn.XLOOKUP(Table1[[#This Row],[Product_ID]],[1]!Table1[Product_ID],[1]!Table1[Category])</f>
        <v>Sports</v>
      </c>
      <c r="G4328">
        <f>_xlfn.XLOOKUP(Table1[[#This Row],[Product_ID]],[1]!Table1[Product_ID],[1]!Table1[Unit_Price])</f>
        <v>5435</v>
      </c>
      <c r="H4328">
        <f>_xlfn.XLOOKUP(Table1[[#This Row],[Product_ID]],[1]!Table1[Product_ID],[1]!Table1[Cost])</f>
        <v>3804.5</v>
      </c>
      <c r="I4328">
        <v>1</v>
      </c>
      <c r="J4328">
        <v>5</v>
      </c>
      <c r="K4328">
        <f>Table1[[#This Row],[Quantity]]*Table1[[#This Row],[Unit_Price]]</f>
        <v>5435</v>
      </c>
      <c r="L4328">
        <f>Table1[[#This Row],[Quantity]]*Table1[[#This Row],[Cost]]</f>
        <v>3804.5</v>
      </c>
      <c r="M4328">
        <f>Table1[[#This Row],[Sales]]-Table1[[#This Row],[Total_Cost]]</f>
        <v>1630.5</v>
      </c>
      <c r="N4328" s="1">
        <f>Table1[[#This Row],[Profit]]/Table1[[#This Row],[Sales]]</f>
        <v>0.3</v>
      </c>
      <c r="O4328" t="str">
        <f>TEXT(Table1[[#This Row],[Order_Date]],"mmmm")</f>
        <v>September</v>
      </c>
      <c r="P4328">
        <f>YEAR(Table1[[#This Row],[Order_Date]])</f>
        <v>2025</v>
      </c>
      <c r="Q4328" t="str">
        <f>"Q"&amp;ROUNDUP(MONTH(Table1[[#This Row],[Order_Date]])/3,0)</f>
        <v>Q3</v>
      </c>
    </row>
    <row r="4329" spans="1:17" x14ac:dyDescent="0.25">
      <c r="A4329" t="s">
        <v>6150</v>
      </c>
      <c r="B4329" t="s">
        <v>523</v>
      </c>
      <c r="C4329" t="s">
        <v>1102</v>
      </c>
      <c r="D4329" t="s">
        <v>135</v>
      </c>
      <c r="E4329" t="str">
        <f>_xlfn.XLOOKUP(Table1[[#This Row],[Product_ID]],[1]!Table1[Product_ID],[1]!Table1[Product_Name])</f>
        <v>Electronics Product 28</v>
      </c>
      <c r="F4329" t="str">
        <f>_xlfn.XLOOKUP(Table1[[#This Row],[Product_ID]],[1]!Table1[Product_ID],[1]!Table1[Category])</f>
        <v>Electronics</v>
      </c>
      <c r="G4329">
        <f>_xlfn.XLOOKUP(Table1[[#This Row],[Product_ID]],[1]!Table1[Product_ID],[1]!Table1[Unit_Price])</f>
        <v>9664</v>
      </c>
      <c r="H4329">
        <f>_xlfn.XLOOKUP(Table1[[#This Row],[Product_ID]],[1]!Table1[Product_ID],[1]!Table1[Cost])</f>
        <v>4832</v>
      </c>
      <c r="I4329">
        <v>3</v>
      </c>
      <c r="J4329">
        <v>20</v>
      </c>
      <c r="K4329">
        <f>Table1[[#This Row],[Quantity]]*Table1[[#This Row],[Unit_Price]]</f>
        <v>28992</v>
      </c>
      <c r="L4329">
        <f>Table1[[#This Row],[Quantity]]*Table1[[#This Row],[Cost]]</f>
        <v>14496</v>
      </c>
      <c r="M4329">
        <f>Table1[[#This Row],[Sales]]-Table1[[#This Row],[Total_Cost]]</f>
        <v>14496</v>
      </c>
      <c r="N4329" s="1">
        <f>Table1[[#This Row],[Profit]]/Table1[[#This Row],[Sales]]</f>
        <v>0.5</v>
      </c>
      <c r="O4329" t="str">
        <f>TEXT(Table1[[#This Row],[Order_Date]],"mmmm")</f>
        <v>December</v>
      </c>
      <c r="P4329">
        <f>YEAR(Table1[[#This Row],[Order_Date]])</f>
        <v>2024</v>
      </c>
      <c r="Q4329" t="str">
        <f>"Q"&amp;ROUNDUP(MONTH(Table1[[#This Row],[Order_Date]])/3,0)</f>
        <v>Q4</v>
      </c>
    </row>
    <row r="4330" spans="1:17" x14ac:dyDescent="0.25">
      <c r="A4330" t="s">
        <v>6151</v>
      </c>
      <c r="B4330" t="s">
        <v>228</v>
      </c>
      <c r="C4330" t="s">
        <v>1837</v>
      </c>
      <c r="D4330" t="s">
        <v>377</v>
      </c>
      <c r="E4330" t="str">
        <f>_xlfn.XLOOKUP(Table1[[#This Row],[Product_ID]],[1]!Table1[Product_ID],[1]!Table1[Product_Name])</f>
        <v>Sports Product 2</v>
      </c>
      <c r="F4330" t="str">
        <f>_xlfn.XLOOKUP(Table1[[#This Row],[Product_ID]],[1]!Table1[Product_ID],[1]!Table1[Category])</f>
        <v>Sports</v>
      </c>
      <c r="G4330">
        <f>_xlfn.XLOOKUP(Table1[[#This Row],[Product_ID]],[1]!Table1[Product_ID],[1]!Table1[Unit_Price])</f>
        <v>4241</v>
      </c>
      <c r="H4330">
        <f>_xlfn.XLOOKUP(Table1[[#This Row],[Product_ID]],[1]!Table1[Product_ID],[1]!Table1[Cost])</f>
        <v>2120.5</v>
      </c>
      <c r="I4330">
        <v>3</v>
      </c>
      <c r="J4330">
        <v>5</v>
      </c>
      <c r="K4330">
        <f>Table1[[#This Row],[Quantity]]*Table1[[#This Row],[Unit_Price]]</f>
        <v>12723</v>
      </c>
      <c r="L4330">
        <f>Table1[[#This Row],[Quantity]]*Table1[[#This Row],[Cost]]</f>
        <v>6361.5</v>
      </c>
      <c r="M4330">
        <f>Table1[[#This Row],[Sales]]-Table1[[#This Row],[Total_Cost]]</f>
        <v>6361.5</v>
      </c>
      <c r="N4330" s="1">
        <f>Table1[[#This Row],[Profit]]/Table1[[#This Row],[Sales]]</f>
        <v>0.5</v>
      </c>
      <c r="O4330" t="str">
        <f>TEXT(Table1[[#This Row],[Order_Date]],"mmmm")</f>
        <v>August</v>
      </c>
      <c r="P4330">
        <f>YEAR(Table1[[#This Row],[Order_Date]])</f>
        <v>2024</v>
      </c>
      <c r="Q4330" t="str">
        <f>"Q"&amp;ROUNDUP(MONTH(Table1[[#This Row],[Order_Date]])/3,0)</f>
        <v>Q3</v>
      </c>
    </row>
    <row r="4331" spans="1:17" x14ac:dyDescent="0.25">
      <c r="A4331" t="s">
        <v>6152</v>
      </c>
      <c r="B4331" t="s">
        <v>1576</v>
      </c>
      <c r="C4331" t="s">
        <v>597</v>
      </c>
      <c r="D4331" t="s">
        <v>45</v>
      </c>
      <c r="E4331" t="str">
        <f>_xlfn.XLOOKUP(Table1[[#This Row],[Product_ID]],[1]!Table1[Product_ID],[1]!Table1[Product_Name])</f>
        <v>Clothing Product 32</v>
      </c>
      <c r="F4331" t="str">
        <f>_xlfn.XLOOKUP(Table1[[#This Row],[Product_ID]],[1]!Table1[Product_ID],[1]!Table1[Category])</f>
        <v>Clothing</v>
      </c>
      <c r="G4331">
        <f>_xlfn.XLOOKUP(Table1[[#This Row],[Product_ID]],[1]!Table1[Product_ID],[1]!Table1[Unit_Price])</f>
        <v>3034</v>
      </c>
      <c r="H4331">
        <f>_xlfn.XLOOKUP(Table1[[#This Row],[Product_ID]],[1]!Table1[Product_ID],[1]!Table1[Cost])</f>
        <v>1820.4</v>
      </c>
      <c r="I4331">
        <v>3</v>
      </c>
      <c r="J4331">
        <v>0</v>
      </c>
      <c r="K4331">
        <f>Table1[[#This Row],[Quantity]]*Table1[[#This Row],[Unit_Price]]</f>
        <v>9102</v>
      </c>
      <c r="L4331">
        <f>Table1[[#This Row],[Quantity]]*Table1[[#This Row],[Cost]]</f>
        <v>5461.2000000000007</v>
      </c>
      <c r="M4331">
        <f>Table1[[#This Row],[Sales]]-Table1[[#This Row],[Total_Cost]]</f>
        <v>3640.7999999999993</v>
      </c>
      <c r="N4331" s="1">
        <f>Table1[[#This Row],[Profit]]/Table1[[#This Row],[Sales]]</f>
        <v>0.39999999999999991</v>
      </c>
      <c r="O4331" t="str">
        <f>TEXT(Table1[[#This Row],[Order_Date]],"mmmm")</f>
        <v>March</v>
      </c>
      <c r="P4331">
        <f>YEAR(Table1[[#This Row],[Order_Date]])</f>
        <v>2025</v>
      </c>
      <c r="Q4331" t="str">
        <f>"Q"&amp;ROUNDUP(MONTH(Table1[[#This Row],[Order_Date]])/3,0)</f>
        <v>Q1</v>
      </c>
    </row>
    <row r="4332" spans="1:17" x14ac:dyDescent="0.25">
      <c r="A4332" t="s">
        <v>6153</v>
      </c>
      <c r="B4332" t="s">
        <v>1057</v>
      </c>
      <c r="C4332" t="s">
        <v>1026</v>
      </c>
      <c r="D4332" t="s">
        <v>21</v>
      </c>
      <c r="E4332" t="str">
        <f>_xlfn.XLOOKUP(Table1[[#This Row],[Product_ID]],[1]!Table1[Product_ID],[1]!Table1[Product_Name])</f>
        <v>Electronics Product 77</v>
      </c>
      <c r="F4332" t="str">
        <f>_xlfn.XLOOKUP(Table1[[#This Row],[Product_ID]],[1]!Table1[Product_ID],[1]!Table1[Category])</f>
        <v>Electronics</v>
      </c>
      <c r="G4332">
        <f>_xlfn.XLOOKUP(Table1[[#This Row],[Product_ID]],[1]!Table1[Product_ID],[1]!Table1[Unit_Price])</f>
        <v>42787</v>
      </c>
      <c r="H4332">
        <f>_xlfn.XLOOKUP(Table1[[#This Row],[Product_ID]],[1]!Table1[Product_ID],[1]!Table1[Cost])</f>
        <v>29950.9</v>
      </c>
      <c r="I4332">
        <v>4</v>
      </c>
      <c r="J4332">
        <v>5</v>
      </c>
      <c r="K4332">
        <f>Table1[[#This Row],[Quantity]]*Table1[[#This Row],[Unit_Price]]</f>
        <v>171148</v>
      </c>
      <c r="L4332">
        <f>Table1[[#This Row],[Quantity]]*Table1[[#This Row],[Cost]]</f>
        <v>119803.6</v>
      </c>
      <c r="M4332">
        <f>Table1[[#This Row],[Sales]]-Table1[[#This Row],[Total_Cost]]</f>
        <v>51344.399999999994</v>
      </c>
      <c r="N4332" s="1">
        <f>Table1[[#This Row],[Profit]]/Table1[[#This Row],[Sales]]</f>
        <v>0.3</v>
      </c>
      <c r="O4332" t="str">
        <f>TEXT(Table1[[#This Row],[Order_Date]],"mmmm")</f>
        <v>March</v>
      </c>
      <c r="P4332">
        <f>YEAR(Table1[[#This Row],[Order_Date]])</f>
        <v>2024</v>
      </c>
      <c r="Q4332" t="str">
        <f>"Q"&amp;ROUNDUP(MONTH(Table1[[#This Row],[Order_Date]])/3,0)</f>
        <v>Q1</v>
      </c>
    </row>
    <row r="4333" spans="1:17" x14ac:dyDescent="0.25">
      <c r="A4333" t="s">
        <v>6154</v>
      </c>
      <c r="B4333" t="s">
        <v>1350</v>
      </c>
      <c r="C4333" t="s">
        <v>346</v>
      </c>
      <c r="D4333" t="s">
        <v>313</v>
      </c>
      <c r="E4333" t="str">
        <f>_xlfn.XLOOKUP(Table1[[#This Row],[Product_ID]],[1]!Table1[Product_ID],[1]!Table1[Product_Name])</f>
        <v>Sports Product 44</v>
      </c>
      <c r="F4333" t="str">
        <f>_xlfn.XLOOKUP(Table1[[#This Row],[Product_ID]],[1]!Table1[Product_ID],[1]!Table1[Category])</f>
        <v>Sports</v>
      </c>
      <c r="G4333">
        <f>_xlfn.XLOOKUP(Table1[[#This Row],[Product_ID]],[1]!Table1[Product_ID],[1]!Table1[Unit_Price])</f>
        <v>5008</v>
      </c>
      <c r="H4333">
        <f>_xlfn.XLOOKUP(Table1[[#This Row],[Product_ID]],[1]!Table1[Product_ID],[1]!Table1[Cost])</f>
        <v>3505.6</v>
      </c>
      <c r="I4333">
        <v>2</v>
      </c>
      <c r="J4333">
        <v>20</v>
      </c>
      <c r="K4333">
        <f>Table1[[#This Row],[Quantity]]*Table1[[#This Row],[Unit_Price]]</f>
        <v>10016</v>
      </c>
      <c r="L4333">
        <f>Table1[[#This Row],[Quantity]]*Table1[[#This Row],[Cost]]</f>
        <v>7011.2</v>
      </c>
      <c r="M4333">
        <f>Table1[[#This Row],[Sales]]-Table1[[#This Row],[Total_Cost]]</f>
        <v>3004.8</v>
      </c>
      <c r="N4333" s="1">
        <f>Table1[[#This Row],[Profit]]/Table1[[#This Row],[Sales]]</f>
        <v>0.30000000000000004</v>
      </c>
      <c r="O4333" t="str">
        <f>TEXT(Table1[[#This Row],[Order_Date]],"mmmm")</f>
        <v>February</v>
      </c>
      <c r="P4333">
        <f>YEAR(Table1[[#This Row],[Order_Date]])</f>
        <v>2025</v>
      </c>
      <c r="Q4333" t="str">
        <f>"Q"&amp;ROUNDUP(MONTH(Table1[[#This Row],[Order_Date]])/3,0)</f>
        <v>Q1</v>
      </c>
    </row>
    <row r="4334" spans="1:17" x14ac:dyDescent="0.25">
      <c r="A4334" t="s">
        <v>6155</v>
      </c>
      <c r="B4334" t="s">
        <v>808</v>
      </c>
      <c r="C4334" t="s">
        <v>52</v>
      </c>
      <c r="D4334" t="s">
        <v>999</v>
      </c>
      <c r="E4334" t="str">
        <f>_xlfn.XLOOKUP(Table1[[#This Row],[Product_ID]],[1]!Table1[Product_ID],[1]!Table1[Product_Name])</f>
        <v>Beauty Product 51</v>
      </c>
      <c r="F4334" t="str">
        <f>_xlfn.XLOOKUP(Table1[[#This Row],[Product_ID]],[1]!Table1[Product_ID],[1]!Table1[Category])</f>
        <v>Beauty</v>
      </c>
      <c r="G4334">
        <f>_xlfn.XLOOKUP(Table1[[#This Row],[Product_ID]],[1]!Table1[Product_ID],[1]!Table1[Unit_Price])</f>
        <v>1507</v>
      </c>
      <c r="H4334">
        <f>_xlfn.XLOOKUP(Table1[[#This Row],[Product_ID]],[1]!Table1[Product_ID],[1]!Table1[Cost])</f>
        <v>753.5</v>
      </c>
      <c r="I4334">
        <v>5</v>
      </c>
      <c r="J4334">
        <v>0</v>
      </c>
      <c r="K4334">
        <f>Table1[[#This Row],[Quantity]]*Table1[[#This Row],[Unit_Price]]</f>
        <v>7535</v>
      </c>
      <c r="L4334">
        <f>Table1[[#This Row],[Quantity]]*Table1[[#This Row],[Cost]]</f>
        <v>3767.5</v>
      </c>
      <c r="M4334">
        <f>Table1[[#This Row],[Sales]]-Table1[[#This Row],[Total_Cost]]</f>
        <v>3767.5</v>
      </c>
      <c r="N4334" s="1">
        <f>Table1[[#This Row],[Profit]]/Table1[[#This Row],[Sales]]</f>
        <v>0.5</v>
      </c>
      <c r="O4334" t="str">
        <f>TEXT(Table1[[#This Row],[Order_Date]],"mmmm")</f>
        <v>August</v>
      </c>
      <c r="P4334">
        <f>YEAR(Table1[[#This Row],[Order_Date]])</f>
        <v>2024</v>
      </c>
      <c r="Q4334" t="str">
        <f>"Q"&amp;ROUNDUP(MONTH(Table1[[#This Row],[Order_Date]])/3,0)</f>
        <v>Q3</v>
      </c>
    </row>
    <row r="4335" spans="1:17" x14ac:dyDescent="0.25">
      <c r="A4335" t="s">
        <v>6156</v>
      </c>
      <c r="B4335" t="s">
        <v>3433</v>
      </c>
      <c r="C4335" t="s">
        <v>2701</v>
      </c>
      <c r="D4335" t="s">
        <v>563</v>
      </c>
      <c r="E4335" t="str">
        <f>_xlfn.XLOOKUP(Table1[[#This Row],[Product_ID]],[1]!Table1[Product_ID],[1]!Table1[Product_Name])</f>
        <v>Beauty Product 60</v>
      </c>
      <c r="F4335" t="str">
        <f>_xlfn.XLOOKUP(Table1[[#This Row],[Product_ID]],[1]!Table1[Product_ID],[1]!Table1[Category])</f>
        <v>Beauty</v>
      </c>
      <c r="G4335">
        <f>_xlfn.XLOOKUP(Table1[[#This Row],[Product_ID]],[1]!Table1[Product_ID],[1]!Table1[Unit_Price])</f>
        <v>758</v>
      </c>
      <c r="H4335">
        <f>_xlfn.XLOOKUP(Table1[[#This Row],[Product_ID]],[1]!Table1[Product_ID],[1]!Table1[Cost])</f>
        <v>530.6</v>
      </c>
      <c r="I4335">
        <v>3</v>
      </c>
      <c r="J4335">
        <v>10</v>
      </c>
      <c r="K4335">
        <f>Table1[[#This Row],[Quantity]]*Table1[[#This Row],[Unit_Price]]</f>
        <v>2274</v>
      </c>
      <c r="L4335">
        <f>Table1[[#This Row],[Quantity]]*Table1[[#This Row],[Cost]]</f>
        <v>1591.8000000000002</v>
      </c>
      <c r="M4335">
        <f>Table1[[#This Row],[Sales]]-Table1[[#This Row],[Total_Cost]]</f>
        <v>682.19999999999982</v>
      </c>
      <c r="N4335" s="1">
        <f>Table1[[#This Row],[Profit]]/Table1[[#This Row],[Sales]]</f>
        <v>0.29999999999999993</v>
      </c>
      <c r="O4335" t="str">
        <f>TEXT(Table1[[#This Row],[Order_Date]],"mmmm")</f>
        <v>April</v>
      </c>
      <c r="P4335">
        <f>YEAR(Table1[[#This Row],[Order_Date]])</f>
        <v>2024</v>
      </c>
      <c r="Q4335" t="str">
        <f>"Q"&amp;ROUNDUP(MONTH(Table1[[#This Row],[Order_Date]])/3,0)</f>
        <v>Q2</v>
      </c>
    </row>
    <row r="4336" spans="1:17" x14ac:dyDescent="0.25">
      <c r="A4336" t="s">
        <v>6157</v>
      </c>
      <c r="B4336" t="s">
        <v>262</v>
      </c>
      <c r="C4336" t="s">
        <v>3336</v>
      </c>
      <c r="D4336" t="s">
        <v>1158</v>
      </c>
      <c r="E4336" t="str">
        <f>_xlfn.XLOOKUP(Table1[[#This Row],[Product_ID]],[1]!Table1[Product_ID],[1]!Table1[Product_Name])</f>
        <v>Electronics Product 33</v>
      </c>
      <c r="F4336" t="str">
        <f>_xlfn.XLOOKUP(Table1[[#This Row],[Product_ID]],[1]!Table1[Product_ID],[1]!Table1[Category])</f>
        <v>Electronics</v>
      </c>
      <c r="G4336">
        <f>_xlfn.XLOOKUP(Table1[[#This Row],[Product_ID]],[1]!Table1[Product_ID],[1]!Table1[Unit_Price])</f>
        <v>11428</v>
      </c>
      <c r="H4336">
        <f>_xlfn.XLOOKUP(Table1[[#This Row],[Product_ID]],[1]!Table1[Product_ID],[1]!Table1[Cost])</f>
        <v>6856.8</v>
      </c>
      <c r="I4336">
        <v>5</v>
      </c>
      <c r="J4336">
        <v>10</v>
      </c>
      <c r="K4336">
        <f>Table1[[#This Row],[Quantity]]*Table1[[#This Row],[Unit_Price]]</f>
        <v>57140</v>
      </c>
      <c r="L4336">
        <f>Table1[[#This Row],[Quantity]]*Table1[[#This Row],[Cost]]</f>
        <v>34284</v>
      </c>
      <c r="M4336">
        <f>Table1[[#This Row],[Sales]]-Table1[[#This Row],[Total_Cost]]</f>
        <v>22856</v>
      </c>
      <c r="N4336" s="1">
        <f>Table1[[#This Row],[Profit]]/Table1[[#This Row],[Sales]]</f>
        <v>0.4</v>
      </c>
      <c r="O4336" t="str">
        <f>TEXT(Table1[[#This Row],[Order_Date]],"mmmm")</f>
        <v>April</v>
      </c>
      <c r="P4336">
        <f>YEAR(Table1[[#This Row],[Order_Date]])</f>
        <v>2025</v>
      </c>
      <c r="Q4336" t="str">
        <f>"Q"&amp;ROUNDUP(MONTH(Table1[[#This Row],[Order_Date]])/3,0)</f>
        <v>Q2</v>
      </c>
    </row>
    <row r="4337" spans="1:17" x14ac:dyDescent="0.25">
      <c r="A4337" t="s">
        <v>6158</v>
      </c>
      <c r="B4337" t="s">
        <v>1220</v>
      </c>
      <c r="C4337" t="s">
        <v>2481</v>
      </c>
      <c r="D4337" t="s">
        <v>89</v>
      </c>
      <c r="E4337" t="str">
        <f>_xlfn.XLOOKUP(Table1[[#This Row],[Product_ID]],[1]!Table1[Product_ID],[1]!Table1[Product_Name])</f>
        <v>Beauty Product 76</v>
      </c>
      <c r="F4337" t="str">
        <f>_xlfn.XLOOKUP(Table1[[#This Row],[Product_ID]],[1]!Table1[Product_ID],[1]!Table1[Category])</f>
        <v>Beauty</v>
      </c>
      <c r="G4337">
        <f>_xlfn.XLOOKUP(Table1[[#This Row],[Product_ID]],[1]!Table1[Product_ID],[1]!Table1[Unit_Price])</f>
        <v>3690</v>
      </c>
      <c r="H4337">
        <f>_xlfn.XLOOKUP(Table1[[#This Row],[Product_ID]],[1]!Table1[Product_ID],[1]!Table1[Cost])</f>
        <v>2583</v>
      </c>
      <c r="I4337">
        <v>3</v>
      </c>
      <c r="J4337">
        <v>5</v>
      </c>
      <c r="K4337">
        <f>Table1[[#This Row],[Quantity]]*Table1[[#This Row],[Unit_Price]]</f>
        <v>11070</v>
      </c>
      <c r="L4337">
        <f>Table1[[#This Row],[Quantity]]*Table1[[#This Row],[Cost]]</f>
        <v>7749</v>
      </c>
      <c r="M4337">
        <f>Table1[[#This Row],[Sales]]-Table1[[#This Row],[Total_Cost]]</f>
        <v>3321</v>
      </c>
      <c r="N4337" s="1">
        <f>Table1[[#This Row],[Profit]]/Table1[[#This Row],[Sales]]</f>
        <v>0.3</v>
      </c>
      <c r="O4337" t="str">
        <f>TEXT(Table1[[#This Row],[Order_Date]],"mmmm")</f>
        <v>January</v>
      </c>
      <c r="P4337">
        <f>YEAR(Table1[[#This Row],[Order_Date]])</f>
        <v>2024</v>
      </c>
      <c r="Q4337" t="str">
        <f>"Q"&amp;ROUNDUP(MONTH(Table1[[#This Row],[Order_Date]])/3,0)</f>
        <v>Q1</v>
      </c>
    </row>
    <row r="4338" spans="1:17" x14ac:dyDescent="0.25">
      <c r="A4338" t="s">
        <v>6159</v>
      </c>
      <c r="B4338" t="s">
        <v>3316</v>
      </c>
      <c r="C4338" t="s">
        <v>1840</v>
      </c>
      <c r="D4338" t="s">
        <v>63</v>
      </c>
      <c r="E4338" t="str">
        <f>_xlfn.XLOOKUP(Table1[[#This Row],[Product_ID]],[1]!Table1[Product_ID],[1]!Table1[Product_Name])</f>
        <v>Clothing Product 17</v>
      </c>
      <c r="F4338" t="str">
        <f>_xlfn.XLOOKUP(Table1[[#This Row],[Product_ID]],[1]!Table1[Product_ID],[1]!Table1[Category])</f>
        <v>Clothing</v>
      </c>
      <c r="G4338">
        <f>_xlfn.XLOOKUP(Table1[[#This Row],[Product_ID]],[1]!Table1[Product_ID],[1]!Table1[Unit_Price])</f>
        <v>978</v>
      </c>
      <c r="H4338">
        <f>_xlfn.XLOOKUP(Table1[[#This Row],[Product_ID]],[1]!Table1[Product_ID],[1]!Table1[Cost])</f>
        <v>684.6</v>
      </c>
      <c r="I4338">
        <v>3</v>
      </c>
      <c r="J4338">
        <v>15</v>
      </c>
      <c r="K4338">
        <f>Table1[[#This Row],[Quantity]]*Table1[[#This Row],[Unit_Price]]</f>
        <v>2934</v>
      </c>
      <c r="L4338">
        <f>Table1[[#This Row],[Quantity]]*Table1[[#This Row],[Cost]]</f>
        <v>2053.8000000000002</v>
      </c>
      <c r="M4338">
        <f>Table1[[#This Row],[Sales]]-Table1[[#This Row],[Total_Cost]]</f>
        <v>880.19999999999982</v>
      </c>
      <c r="N4338" s="1">
        <f>Table1[[#This Row],[Profit]]/Table1[[#This Row],[Sales]]</f>
        <v>0.29999999999999993</v>
      </c>
      <c r="O4338" t="str">
        <f>TEXT(Table1[[#This Row],[Order_Date]],"mmmm")</f>
        <v>February</v>
      </c>
      <c r="P4338">
        <f>YEAR(Table1[[#This Row],[Order_Date]])</f>
        <v>2025</v>
      </c>
      <c r="Q4338" t="str">
        <f>"Q"&amp;ROUNDUP(MONTH(Table1[[#This Row],[Order_Date]])/3,0)</f>
        <v>Q1</v>
      </c>
    </row>
    <row r="4339" spans="1:17" x14ac:dyDescent="0.25">
      <c r="A4339" t="s">
        <v>6160</v>
      </c>
      <c r="B4339" t="s">
        <v>2165</v>
      </c>
      <c r="C4339" t="s">
        <v>1382</v>
      </c>
      <c r="D4339" t="s">
        <v>461</v>
      </c>
      <c r="E4339" t="str">
        <f>_xlfn.XLOOKUP(Table1[[#This Row],[Product_ID]],[1]!Table1[Product_ID],[1]!Table1[Product_Name])</f>
        <v>Beauty Product 13</v>
      </c>
      <c r="F4339" t="str">
        <f>_xlfn.XLOOKUP(Table1[[#This Row],[Product_ID]],[1]!Table1[Product_ID],[1]!Table1[Category])</f>
        <v>Beauty</v>
      </c>
      <c r="G4339">
        <f>_xlfn.XLOOKUP(Table1[[#This Row],[Product_ID]],[1]!Table1[Product_ID],[1]!Table1[Unit_Price])</f>
        <v>639</v>
      </c>
      <c r="H4339">
        <f>_xlfn.XLOOKUP(Table1[[#This Row],[Product_ID]],[1]!Table1[Product_ID],[1]!Table1[Cost])</f>
        <v>319.5</v>
      </c>
      <c r="I4339">
        <v>4</v>
      </c>
      <c r="J4339">
        <v>0</v>
      </c>
      <c r="K4339">
        <f>Table1[[#This Row],[Quantity]]*Table1[[#This Row],[Unit_Price]]</f>
        <v>2556</v>
      </c>
      <c r="L4339">
        <f>Table1[[#This Row],[Quantity]]*Table1[[#This Row],[Cost]]</f>
        <v>1278</v>
      </c>
      <c r="M4339">
        <f>Table1[[#This Row],[Sales]]-Table1[[#This Row],[Total_Cost]]</f>
        <v>1278</v>
      </c>
      <c r="N4339" s="1">
        <f>Table1[[#This Row],[Profit]]/Table1[[#This Row],[Sales]]</f>
        <v>0.5</v>
      </c>
      <c r="O4339" t="str">
        <f>TEXT(Table1[[#This Row],[Order_Date]],"mmmm")</f>
        <v>November</v>
      </c>
      <c r="P4339">
        <f>YEAR(Table1[[#This Row],[Order_Date]])</f>
        <v>2024</v>
      </c>
      <c r="Q4339" t="str">
        <f>"Q"&amp;ROUNDUP(MONTH(Table1[[#This Row],[Order_Date]])/3,0)</f>
        <v>Q4</v>
      </c>
    </row>
    <row r="4340" spans="1:17" x14ac:dyDescent="0.25">
      <c r="A4340" t="s">
        <v>6161</v>
      </c>
      <c r="B4340" t="s">
        <v>106</v>
      </c>
      <c r="C4340" t="s">
        <v>2292</v>
      </c>
      <c r="D4340" t="s">
        <v>216</v>
      </c>
      <c r="E4340" t="str">
        <f>_xlfn.XLOOKUP(Table1[[#This Row],[Product_ID]],[1]!Table1[Product_ID],[1]!Table1[Product_Name])</f>
        <v>Beauty Product 69</v>
      </c>
      <c r="F4340" t="str">
        <f>_xlfn.XLOOKUP(Table1[[#This Row],[Product_ID]],[1]!Table1[Product_ID],[1]!Table1[Category])</f>
        <v>Beauty</v>
      </c>
      <c r="G4340">
        <f>_xlfn.XLOOKUP(Table1[[#This Row],[Product_ID]],[1]!Table1[Product_ID],[1]!Table1[Unit_Price])</f>
        <v>384</v>
      </c>
      <c r="H4340">
        <f>_xlfn.XLOOKUP(Table1[[#This Row],[Product_ID]],[1]!Table1[Product_ID],[1]!Table1[Cost])</f>
        <v>192</v>
      </c>
      <c r="I4340">
        <v>4</v>
      </c>
      <c r="J4340">
        <v>0</v>
      </c>
      <c r="K4340">
        <f>Table1[[#This Row],[Quantity]]*Table1[[#This Row],[Unit_Price]]</f>
        <v>1536</v>
      </c>
      <c r="L4340">
        <f>Table1[[#This Row],[Quantity]]*Table1[[#This Row],[Cost]]</f>
        <v>768</v>
      </c>
      <c r="M4340">
        <f>Table1[[#This Row],[Sales]]-Table1[[#This Row],[Total_Cost]]</f>
        <v>768</v>
      </c>
      <c r="N4340" s="1">
        <f>Table1[[#This Row],[Profit]]/Table1[[#This Row],[Sales]]</f>
        <v>0.5</v>
      </c>
      <c r="O4340" t="str">
        <f>TEXT(Table1[[#This Row],[Order_Date]],"mmmm")</f>
        <v>January</v>
      </c>
      <c r="P4340">
        <f>YEAR(Table1[[#This Row],[Order_Date]])</f>
        <v>2025</v>
      </c>
      <c r="Q4340" t="str">
        <f>"Q"&amp;ROUNDUP(MONTH(Table1[[#This Row],[Order_Date]])/3,0)</f>
        <v>Q1</v>
      </c>
    </row>
    <row r="4341" spans="1:17" x14ac:dyDescent="0.25">
      <c r="A4341" t="s">
        <v>6162</v>
      </c>
      <c r="B4341" t="s">
        <v>4222</v>
      </c>
      <c r="C4341" t="s">
        <v>205</v>
      </c>
      <c r="D4341" t="s">
        <v>85</v>
      </c>
      <c r="E4341" t="str">
        <f>_xlfn.XLOOKUP(Table1[[#This Row],[Product_ID]],[1]!Table1[Product_ID],[1]!Table1[Product_Name])</f>
        <v>Clothing Product 63</v>
      </c>
      <c r="F4341" t="str">
        <f>_xlfn.XLOOKUP(Table1[[#This Row],[Product_ID]],[1]!Table1[Product_ID],[1]!Table1[Category])</f>
        <v>Clothing</v>
      </c>
      <c r="G4341">
        <f>_xlfn.XLOOKUP(Table1[[#This Row],[Product_ID]],[1]!Table1[Product_ID],[1]!Table1[Unit_Price])</f>
        <v>3643</v>
      </c>
      <c r="H4341">
        <f>_xlfn.XLOOKUP(Table1[[#This Row],[Product_ID]],[1]!Table1[Product_ID],[1]!Table1[Cost])</f>
        <v>2185.8000000000002</v>
      </c>
      <c r="I4341">
        <v>2</v>
      </c>
      <c r="J4341">
        <v>20</v>
      </c>
      <c r="K4341">
        <f>Table1[[#This Row],[Quantity]]*Table1[[#This Row],[Unit_Price]]</f>
        <v>7286</v>
      </c>
      <c r="L4341">
        <f>Table1[[#This Row],[Quantity]]*Table1[[#This Row],[Cost]]</f>
        <v>4371.6000000000004</v>
      </c>
      <c r="M4341">
        <f>Table1[[#This Row],[Sales]]-Table1[[#This Row],[Total_Cost]]</f>
        <v>2914.3999999999996</v>
      </c>
      <c r="N4341" s="1">
        <f>Table1[[#This Row],[Profit]]/Table1[[#This Row],[Sales]]</f>
        <v>0.39999999999999997</v>
      </c>
      <c r="O4341" t="str">
        <f>TEXT(Table1[[#This Row],[Order_Date]],"mmmm")</f>
        <v>September</v>
      </c>
      <c r="P4341">
        <f>YEAR(Table1[[#This Row],[Order_Date]])</f>
        <v>2025</v>
      </c>
      <c r="Q4341" t="str">
        <f>"Q"&amp;ROUNDUP(MONTH(Table1[[#This Row],[Order_Date]])/3,0)</f>
        <v>Q3</v>
      </c>
    </row>
    <row r="4342" spans="1:17" x14ac:dyDescent="0.25">
      <c r="A4342" t="s">
        <v>6163</v>
      </c>
      <c r="B4342" t="s">
        <v>356</v>
      </c>
      <c r="C4342" t="s">
        <v>1908</v>
      </c>
      <c r="D4342" t="s">
        <v>753</v>
      </c>
      <c r="E4342" t="str">
        <f>_xlfn.XLOOKUP(Table1[[#This Row],[Product_ID]],[1]!Table1[Product_ID],[1]!Table1[Product_Name])</f>
        <v>Beauty Product 73</v>
      </c>
      <c r="F4342" t="str">
        <f>_xlfn.XLOOKUP(Table1[[#This Row],[Product_ID]],[1]!Table1[Product_ID],[1]!Table1[Category])</f>
        <v>Beauty</v>
      </c>
      <c r="G4342">
        <f>_xlfn.XLOOKUP(Table1[[#This Row],[Product_ID]],[1]!Table1[Product_ID],[1]!Table1[Unit_Price])</f>
        <v>626</v>
      </c>
      <c r="H4342">
        <f>_xlfn.XLOOKUP(Table1[[#This Row],[Product_ID]],[1]!Table1[Product_ID],[1]!Table1[Cost])</f>
        <v>438.2</v>
      </c>
      <c r="I4342">
        <v>5</v>
      </c>
      <c r="J4342">
        <v>5</v>
      </c>
      <c r="K4342">
        <f>Table1[[#This Row],[Quantity]]*Table1[[#This Row],[Unit_Price]]</f>
        <v>3130</v>
      </c>
      <c r="L4342">
        <f>Table1[[#This Row],[Quantity]]*Table1[[#This Row],[Cost]]</f>
        <v>2191</v>
      </c>
      <c r="M4342">
        <f>Table1[[#This Row],[Sales]]-Table1[[#This Row],[Total_Cost]]</f>
        <v>939</v>
      </c>
      <c r="N4342" s="1">
        <f>Table1[[#This Row],[Profit]]/Table1[[#This Row],[Sales]]</f>
        <v>0.3</v>
      </c>
      <c r="O4342" t="str">
        <f>TEXT(Table1[[#This Row],[Order_Date]],"mmmm")</f>
        <v>April</v>
      </c>
      <c r="P4342">
        <f>YEAR(Table1[[#This Row],[Order_Date]])</f>
        <v>2024</v>
      </c>
      <c r="Q4342" t="str">
        <f>"Q"&amp;ROUNDUP(MONTH(Table1[[#This Row],[Order_Date]])/3,0)</f>
        <v>Q2</v>
      </c>
    </row>
    <row r="4343" spans="1:17" x14ac:dyDescent="0.25">
      <c r="A4343" t="s">
        <v>6164</v>
      </c>
      <c r="B4343" t="s">
        <v>1903</v>
      </c>
      <c r="C4343" t="s">
        <v>1078</v>
      </c>
      <c r="D4343" t="s">
        <v>237</v>
      </c>
      <c r="E4343" t="str">
        <f>_xlfn.XLOOKUP(Table1[[#This Row],[Product_ID]],[1]!Table1[Product_ID],[1]!Table1[Product_Name])</f>
        <v>Sports Product 61</v>
      </c>
      <c r="F4343" t="str">
        <f>_xlfn.XLOOKUP(Table1[[#This Row],[Product_ID]],[1]!Table1[Product_ID],[1]!Table1[Category])</f>
        <v>Sports</v>
      </c>
      <c r="G4343">
        <f>_xlfn.XLOOKUP(Table1[[#This Row],[Product_ID]],[1]!Table1[Product_ID],[1]!Table1[Unit_Price])</f>
        <v>7170</v>
      </c>
      <c r="H4343">
        <f>_xlfn.XLOOKUP(Table1[[#This Row],[Product_ID]],[1]!Table1[Product_ID],[1]!Table1[Cost])</f>
        <v>3585</v>
      </c>
      <c r="I4343">
        <v>3</v>
      </c>
      <c r="J4343">
        <v>20</v>
      </c>
      <c r="K4343">
        <f>Table1[[#This Row],[Quantity]]*Table1[[#This Row],[Unit_Price]]</f>
        <v>21510</v>
      </c>
      <c r="L4343">
        <f>Table1[[#This Row],[Quantity]]*Table1[[#This Row],[Cost]]</f>
        <v>10755</v>
      </c>
      <c r="M4343">
        <f>Table1[[#This Row],[Sales]]-Table1[[#This Row],[Total_Cost]]</f>
        <v>10755</v>
      </c>
      <c r="N4343" s="1">
        <f>Table1[[#This Row],[Profit]]/Table1[[#This Row],[Sales]]</f>
        <v>0.5</v>
      </c>
      <c r="O4343" t="str">
        <f>TEXT(Table1[[#This Row],[Order_Date]],"mmmm")</f>
        <v>June</v>
      </c>
      <c r="P4343">
        <f>YEAR(Table1[[#This Row],[Order_Date]])</f>
        <v>2024</v>
      </c>
      <c r="Q4343" t="str">
        <f>"Q"&amp;ROUNDUP(MONTH(Table1[[#This Row],[Order_Date]])/3,0)</f>
        <v>Q2</v>
      </c>
    </row>
    <row r="4344" spans="1:17" x14ac:dyDescent="0.25">
      <c r="A4344" t="s">
        <v>6165</v>
      </c>
      <c r="B4344" t="s">
        <v>705</v>
      </c>
      <c r="C4344" t="s">
        <v>676</v>
      </c>
      <c r="D4344" t="s">
        <v>192</v>
      </c>
      <c r="E4344" t="str">
        <f>_xlfn.XLOOKUP(Table1[[#This Row],[Product_ID]],[1]!Table1[Product_ID],[1]!Table1[Product_Name])</f>
        <v>Electronics Product 37</v>
      </c>
      <c r="F4344" t="str">
        <f>_xlfn.XLOOKUP(Table1[[#This Row],[Product_ID]],[1]!Table1[Product_ID],[1]!Table1[Category])</f>
        <v>Electronics</v>
      </c>
      <c r="G4344">
        <f>_xlfn.XLOOKUP(Table1[[#This Row],[Product_ID]],[1]!Table1[Product_ID],[1]!Table1[Unit_Price])</f>
        <v>29046</v>
      </c>
      <c r="H4344">
        <f>_xlfn.XLOOKUP(Table1[[#This Row],[Product_ID]],[1]!Table1[Product_ID],[1]!Table1[Cost])</f>
        <v>20332.2</v>
      </c>
      <c r="I4344">
        <v>2</v>
      </c>
      <c r="J4344">
        <v>15</v>
      </c>
      <c r="K4344">
        <f>Table1[[#This Row],[Quantity]]*Table1[[#This Row],[Unit_Price]]</f>
        <v>58092</v>
      </c>
      <c r="L4344">
        <f>Table1[[#This Row],[Quantity]]*Table1[[#This Row],[Cost]]</f>
        <v>40664.400000000001</v>
      </c>
      <c r="M4344">
        <f>Table1[[#This Row],[Sales]]-Table1[[#This Row],[Total_Cost]]</f>
        <v>17427.599999999999</v>
      </c>
      <c r="N4344" s="1">
        <f>Table1[[#This Row],[Profit]]/Table1[[#This Row],[Sales]]</f>
        <v>0.3</v>
      </c>
      <c r="O4344" t="str">
        <f>TEXT(Table1[[#This Row],[Order_Date]],"mmmm")</f>
        <v>June</v>
      </c>
      <c r="P4344">
        <f>YEAR(Table1[[#This Row],[Order_Date]])</f>
        <v>2025</v>
      </c>
      <c r="Q4344" t="str">
        <f>"Q"&amp;ROUNDUP(MONTH(Table1[[#This Row],[Order_Date]])/3,0)</f>
        <v>Q2</v>
      </c>
    </row>
    <row r="4345" spans="1:17" x14ac:dyDescent="0.25">
      <c r="A4345" t="s">
        <v>6166</v>
      </c>
      <c r="B4345" t="s">
        <v>1277</v>
      </c>
      <c r="C4345" t="s">
        <v>775</v>
      </c>
      <c r="D4345" t="s">
        <v>37</v>
      </c>
      <c r="E4345" t="str">
        <f>_xlfn.XLOOKUP(Table1[[#This Row],[Product_ID]],[1]!Table1[Product_ID],[1]!Table1[Product_Name])</f>
        <v>Home &amp; Kitchen Product 46</v>
      </c>
      <c r="F4345" t="str">
        <f>_xlfn.XLOOKUP(Table1[[#This Row],[Product_ID]],[1]!Table1[Product_ID],[1]!Table1[Category])</f>
        <v>Home &amp; Kitchen</v>
      </c>
      <c r="G4345">
        <f>_xlfn.XLOOKUP(Table1[[#This Row],[Product_ID]],[1]!Table1[Product_ID],[1]!Table1[Unit_Price])</f>
        <v>10604</v>
      </c>
      <c r="H4345">
        <f>_xlfn.XLOOKUP(Table1[[#This Row],[Product_ID]],[1]!Table1[Product_ID],[1]!Table1[Cost])</f>
        <v>5302</v>
      </c>
      <c r="I4345">
        <v>4</v>
      </c>
      <c r="J4345">
        <v>10</v>
      </c>
      <c r="K4345">
        <f>Table1[[#This Row],[Quantity]]*Table1[[#This Row],[Unit_Price]]</f>
        <v>42416</v>
      </c>
      <c r="L4345">
        <f>Table1[[#This Row],[Quantity]]*Table1[[#This Row],[Cost]]</f>
        <v>21208</v>
      </c>
      <c r="M4345">
        <f>Table1[[#This Row],[Sales]]-Table1[[#This Row],[Total_Cost]]</f>
        <v>21208</v>
      </c>
      <c r="N4345" s="1">
        <f>Table1[[#This Row],[Profit]]/Table1[[#This Row],[Sales]]</f>
        <v>0.5</v>
      </c>
      <c r="O4345" t="str">
        <f>TEXT(Table1[[#This Row],[Order_Date]],"mmmm")</f>
        <v>November</v>
      </c>
      <c r="P4345">
        <f>YEAR(Table1[[#This Row],[Order_Date]])</f>
        <v>2024</v>
      </c>
      <c r="Q4345" t="str">
        <f>"Q"&amp;ROUNDUP(MONTH(Table1[[#This Row],[Order_Date]])/3,0)</f>
        <v>Q4</v>
      </c>
    </row>
    <row r="4346" spans="1:17" x14ac:dyDescent="0.25">
      <c r="A4346" t="s">
        <v>6167</v>
      </c>
      <c r="B4346" t="s">
        <v>1071</v>
      </c>
      <c r="C4346" t="s">
        <v>736</v>
      </c>
      <c r="D4346" t="s">
        <v>63</v>
      </c>
      <c r="E4346" t="str">
        <f>_xlfn.XLOOKUP(Table1[[#This Row],[Product_ID]],[1]!Table1[Product_ID],[1]!Table1[Product_Name])</f>
        <v>Clothing Product 17</v>
      </c>
      <c r="F4346" t="str">
        <f>_xlfn.XLOOKUP(Table1[[#This Row],[Product_ID]],[1]!Table1[Product_ID],[1]!Table1[Category])</f>
        <v>Clothing</v>
      </c>
      <c r="G4346">
        <f>_xlfn.XLOOKUP(Table1[[#This Row],[Product_ID]],[1]!Table1[Product_ID],[1]!Table1[Unit_Price])</f>
        <v>978</v>
      </c>
      <c r="H4346">
        <f>_xlfn.XLOOKUP(Table1[[#This Row],[Product_ID]],[1]!Table1[Product_ID],[1]!Table1[Cost])</f>
        <v>684.6</v>
      </c>
      <c r="I4346">
        <v>2</v>
      </c>
      <c r="J4346">
        <v>15</v>
      </c>
      <c r="K4346">
        <f>Table1[[#This Row],[Quantity]]*Table1[[#This Row],[Unit_Price]]</f>
        <v>1956</v>
      </c>
      <c r="L4346">
        <f>Table1[[#This Row],[Quantity]]*Table1[[#This Row],[Cost]]</f>
        <v>1369.2</v>
      </c>
      <c r="M4346">
        <f>Table1[[#This Row],[Sales]]-Table1[[#This Row],[Total_Cost]]</f>
        <v>586.79999999999995</v>
      </c>
      <c r="N4346" s="1">
        <f>Table1[[#This Row],[Profit]]/Table1[[#This Row],[Sales]]</f>
        <v>0.3</v>
      </c>
      <c r="O4346" t="str">
        <f>TEXT(Table1[[#This Row],[Order_Date]],"mmmm")</f>
        <v>November</v>
      </c>
      <c r="P4346">
        <f>YEAR(Table1[[#This Row],[Order_Date]])</f>
        <v>2024</v>
      </c>
      <c r="Q4346" t="str">
        <f>"Q"&amp;ROUNDUP(MONTH(Table1[[#This Row],[Order_Date]])/3,0)</f>
        <v>Q4</v>
      </c>
    </row>
    <row r="4347" spans="1:17" x14ac:dyDescent="0.25">
      <c r="A4347" t="s">
        <v>6168</v>
      </c>
      <c r="B4347" t="s">
        <v>2807</v>
      </c>
      <c r="C4347" t="s">
        <v>689</v>
      </c>
      <c r="D4347" t="s">
        <v>822</v>
      </c>
      <c r="E4347" t="str">
        <f>_xlfn.XLOOKUP(Table1[[#This Row],[Product_ID]],[1]!Table1[Product_ID],[1]!Table1[Product_Name])</f>
        <v>Electronics Product 31</v>
      </c>
      <c r="F4347" t="str">
        <f>_xlfn.XLOOKUP(Table1[[#This Row],[Product_ID]],[1]!Table1[Product_ID],[1]!Table1[Category])</f>
        <v>Electronics</v>
      </c>
      <c r="G4347">
        <f>_xlfn.XLOOKUP(Table1[[#This Row],[Product_ID]],[1]!Table1[Product_ID],[1]!Table1[Unit_Price])</f>
        <v>34152</v>
      </c>
      <c r="H4347">
        <f>_xlfn.XLOOKUP(Table1[[#This Row],[Product_ID]],[1]!Table1[Product_ID],[1]!Table1[Cost])</f>
        <v>23906.400000000001</v>
      </c>
      <c r="I4347">
        <v>1</v>
      </c>
      <c r="J4347">
        <v>0</v>
      </c>
      <c r="K4347">
        <f>Table1[[#This Row],[Quantity]]*Table1[[#This Row],[Unit_Price]]</f>
        <v>34152</v>
      </c>
      <c r="L4347">
        <f>Table1[[#This Row],[Quantity]]*Table1[[#This Row],[Cost]]</f>
        <v>23906.400000000001</v>
      </c>
      <c r="M4347">
        <f>Table1[[#This Row],[Sales]]-Table1[[#This Row],[Total_Cost]]</f>
        <v>10245.599999999999</v>
      </c>
      <c r="N4347" s="1">
        <f>Table1[[#This Row],[Profit]]/Table1[[#This Row],[Sales]]</f>
        <v>0.29999999999999993</v>
      </c>
      <c r="O4347" t="str">
        <f>TEXT(Table1[[#This Row],[Order_Date]],"mmmm")</f>
        <v>February</v>
      </c>
      <c r="P4347">
        <f>YEAR(Table1[[#This Row],[Order_Date]])</f>
        <v>2024</v>
      </c>
      <c r="Q4347" t="str">
        <f>"Q"&amp;ROUNDUP(MONTH(Table1[[#This Row],[Order_Date]])/3,0)</f>
        <v>Q1</v>
      </c>
    </row>
    <row r="4348" spans="1:17" x14ac:dyDescent="0.25">
      <c r="A4348" t="s">
        <v>6169</v>
      </c>
      <c r="B4348" t="s">
        <v>1339</v>
      </c>
      <c r="C4348" t="s">
        <v>4435</v>
      </c>
      <c r="D4348" t="s">
        <v>171</v>
      </c>
      <c r="E4348" t="str">
        <f>_xlfn.XLOOKUP(Table1[[#This Row],[Product_ID]],[1]!Table1[Product_ID],[1]!Table1[Product_Name])</f>
        <v>Clothing Product 27</v>
      </c>
      <c r="F4348" t="str">
        <f>_xlfn.XLOOKUP(Table1[[#This Row],[Product_ID]],[1]!Table1[Product_ID],[1]!Table1[Category])</f>
        <v>Clothing</v>
      </c>
      <c r="G4348">
        <f>_xlfn.XLOOKUP(Table1[[#This Row],[Product_ID]],[1]!Table1[Product_ID],[1]!Table1[Unit_Price])</f>
        <v>4969</v>
      </c>
      <c r="H4348">
        <f>_xlfn.XLOOKUP(Table1[[#This Row],[Product_ID]],[1]!Table1[Product_ID],[1]!Table1[Cost])</f>
        <v>2484.5</v>
      </c>
      <c r="I4348">
        <v>1</v>
      </c>
      <c r="J4348">
        <v>15</v>
      </c>
      <c r="K4348">
        <f>Table1[[#This Row],[Quantity]]*Table1[[#This Row],[Unit_Price]]</f>
        <v>4969</v>
      </c>
      <c r="L4348">
        <f>Table1[[#This Row],[Quantity]]*Table1[[#This Row],[Cost]]</f>
        <v>2484.5</v>
      </c>
      <c r="M4348">
        <f>Table1[[#This Row],[Sales]]-Table1[[#This Row],[Total_Cost]]</f>
        <v>2484.5</v>
      </c>
      <c r="N4348" s="1">
        <f>Table1[[#This Row],[Profit]]/Table1[[#This Row],[Sales]]</f>
        <v>0.5</v>
      </c>
      <c r="O4348" t="str">
        <f>TEXT(Table1[[#This Row],[Order_Date]],"mmmm")</f>
        <v>November</v>
      </c>
      <c r="P4348">
        <f>YEAR(Table1[[#This Row],[Order_Date]])</f>
        <v>2025</v>
      </c>
      <c r="Q4348" t="str">
        <f>"Q"&amp;ROUNDUP(MONTH(Table1[[#This Row],[Order_Date]])/3,0)</f>
        <v>Q4</v>
      </c>
    </row>
    <row r="4349" spans="1:17" x14ac:dyDescent="0.25">
      <c r="A4349" t="s">
        <v>6170</v>
      </c>
      <c r="B4349" t="s">
        <v>1910</v>
      </c>
      <c r="C4349" t="s">
        <v>2429</v>
      </c>
      <c r="D4349" t="s">
        <v>41</v>
      </c>
      <c r="E4349" t="str">
        <f>_xlfn.XLOOKUP(Table1[[#This Row],[Product_ID]],[1]!Table1[Product_ID],[1]!Table1[Product_Name])</f>
        <v>Clothing Product 86</v>
      </c>
      <c r="F4349" t="str">
        <f>_xlfn.XLOOKUP(Table1[[#This Row],[Product_ID]],[1]!Table1[Product_ID],[1]!Table1[Category])</f>
        <v>Clothing</v>
      </c>
      <c r="G4349">
        <f>_xlfn.XLOOKUP(Table1[[#This Row],[Product_ID]],[1]!Table1[Product_ID],[1]!Table1[Unit_Price])</f>
        <v>3333</v>
      </c>
      <c r="H4349">
        <f>_xlfn.XLOOKUP(Table1[[#This Row],[Product_ID]],[1]!Table1[Product_ID],[1]!Table1[Cost])</f>
        <v>2333.1</v>
      </c>
      <c r="I4349">
        <v>4</v>
      </c>
      <c r="J4349">
        <v>0</v>
      </c>
      <c r="K4349">
        <f>Table1[[#This Row],[Quantity]]*Table1[[#This Row],[Unit_Price]]</f>
        <v>13332</v>
      </c>
      <c r="L4349">
        <f>Table1[[#This Row],[Quantity]]*Table1[[#This Row],[Cost]]</f>
        <v>9332.4</v>
      </c>
      <c r="M4349">
        <f>Table1[[#This Row],[Sales]]-Table1[[#This Row],[Total_Cost]]</f>
        <v>3999.6000000000004</v>
      </c>
      <c r="N4349" s="1">
        <f>Table1[[#This Row],[Profit]]/Table1[[#This Row],[Sales]]</f>
        <v>0.30000000000000004</v>
      </c>
      <c r="O4349" t="str">
        <f>TEXT(Table1[[#This Row],[Order_Date]],"mmmm")</f>
        <v>April</v>
      </c>
      <c r="P4349">
        <f>YEAR(Table1[[#This Row],[Order_Date]])</f>
        <v>2024</v>
      </c>
      <c r="Q4349" t="str">
        <f>"Q"&amp;ROUNDUP(MONTH(Table1[[#This Row],[Order_Date]])/3,0)</f>
        <v>Q2</v>
      </c>
    </row>
    <row r="4350" spans="1:17" x14ac:dyDescent="0.25">
      <c r="A4350" t="s">
        <v>6171</v>
      </c>
      <c r="B4350" t="s">
        <v>4613</v>
      </c>
      <c r="C4350" t="s">
        <v>910</v>
      </c>
      <c r="D4350" t="s">
        <v>164</v>
      </c>
      <c r="E4350" t="str">
        <f>_xlfn.XLOOKUP(Table1[[#This Row],[Product_ID]],[1]!Table1[Product_ID],[1]!Table1[Product_Name])</f>
        <v>Home &amp; Kitchen Product 11</v>
      </c>
      <c r="F4350" t="str">
        <f>_xlfn.XLOOKUP(Table1[[#This Row],[Product_ID]],[1]!Table1[Product_ID],[1]!Table1[Category])</f>
        <v>Home &amp; Kitchen</v>
      </c>
      <c r="G4350">
        <f>_xlfn.XLOOKUP(Table1[[#This Row],[Product_ID]],[1]!Table1[Product_ID],[1]!Table1[Unit_Price])</f>
        <v>4339</v>
      </c>
      <c r="H4350">
        <f>_xlfn.XLOOKUP(Table1[[#This Row],[Product_ID]],[1]!Table1[Product_ID],[1]!Table1[Cost])</f>
        <v>2169.5</v>
      </c>
      <c r="I4350">
        <v>5</v>
      </c>
      <c r="J4350">
        <v>5</v>
      </c>
      <c r="K4350">
        <f>Table1[[#This Row],[Quantity]]*Table1[[#This Row],[Unit_Price]]</f>
        <v>21695</v>
      </c>
      <c r="L4350">
        <f>Table1[[#This Row],[Quantity]]*Table1[[#This Row],[Cost]]</f>
        <v>10847.5</v>
      </c>
      <c r="M4350">
        <f>Table1[[#This Row],[Sales]]-Table1[[#This Row],[Total_Cost]]</f>
        <v>10847.5</v>
      </c>
      <c r="N4350" s="1">
        <f>Table1[[#This Row],[Profit]]/Table1[[#This Row],[Sales]]</f>
        <v>0.5</v>
      </c>
      <c r="O4350" t="str">
        <f>TEXT(Table1[[#This Row],[Order_Date]],"mmmm")</f>
        <v>March</v>
      </c>
      <c r="P4350">
        <f>YEAR(Table1[[#This Row],[Order_Date]])</f>
        <v>2025</v>
      </c>
      <c r="Q4350" t="str">
        <f>"Q"&amp;ROUNDUP(MONTH(Table1[[#This Row],[Order_Date]])/3,0)</f>
        <v>Q1</v>
      </c>
    </row>
    <row r="4351" spans="1:17" x14ac:dyDescent="0.25">
      <c r="A4351" t="s">
        <v>6172</v>
      </c>
      <c r="B4351" t="s">
        <v>921</v>
      </c>
      <c r="C4351" t="s">
        <v>2317</v>
      </c>
      <c r="D4351" t="s">
        <v>131</v>
      </c>
      <c r="E4351" t="str">
        <f>_xlfn.XLOOKUP(Table1[[#This Row],[Product_ID]],[1]!Table1[Product_ID],[1]!Table1[Product_Name])</f>
        <v>Sports Product 50</v>
      </c>
      <c r="F4351" t="str">
        <f>_xlfn.XLOOKUP(Table1[[#This Row],[Product_ID]],[1]!Table1[Product_ID],[1]!Table1[Category])</f>
        <v>Sports</v>
      </c>
      <c r="G4351">
        <f>_xlfn.XLOOKUP(Table1[[#This Row],[Product_ID]],[1]!Table1[Product_ID],[1]!Table1[Unit_Price])</f>
        <v>10475</v>
      </c>
      <c r="H4351">
        <f>_xlfn.XLOOKUP(Table1[[#This Row],[Product_ID]],[1]!Table1[Product_ID],[1]!Table1[Cost])</f>
        <v>7332.5</v>
      </c>
      <c r="I4351">
        <v>4</v>
      </c>
      <c r="J4351">
        <v>20</v>
      </c>
      <c r="K4351">
        <f>Table1[[#This Row],[Quantity]]*Table1[[#This Row],[Unit_Price]]</f>
        <v>41900</v>
      </c>
      <c r="L4351">
        <f>Table1[[#This Row],[Quantity]]*Table1[[#This Row],[Cost]]</f>
        <v>29330</v>
      </c>
      <c r="M4351">
        <f>Table1[[#This Row],[Sales]]-Table1[[#This Row],[Total_Cost]]</f>
        <v>12570</v>
      </c>
      <c r="N4351" s="1">
        <f>Table1[[#This Row],[Profit]]/Table1[[#This Row],[Sales]]</f>
        <v>0.3</v>
      </c>
      <c r="O4351" t="str">
        <f>TEXT(Table1[[#This Row],[Order_Date]],"mmmm")</f>
        <v>February</v>
      </c>
      <c r="P4351">
        <f>YEAR(Table1[[#This Row],[Order_Date]])</f>
        <v>2024</v>
      </c>
      <c r="Q4351" t="str">
        <f>"Q"&amp;ROUNDUP(MONTH(Table1[[#This Row],[Order_Date]])/3,0)</f>
        <v>Q1</v>
      </c>
    </row>
    <row r="4352" spans="1:17" x14ac:dyDescent="0.25">
      <c r="A4352" t="s">
        <v>6173</v>
      </c>
      <c r="B4352" t="s">
        <v>1845</v>
      </c>
      <c r="C4352" t="s">
        <v>2355</v>
      </c>
      <c r="D4352" t="s">
        <v>663</v>
      </c>
      <c r="E4352" t="str">
        <f>_xlfn.XLOOKUP(Table1[[#This Row],[Product_ID]],[1]!Table1[Product_ID],[1]!Table1[Product_Name])</f>
        <v>Electronics Product 34</v>
      </c>
      <c r="F4352" t="str">
        <f>_xlfn.XLOOKUP(Table1[[#This Row],[Product_ID]],[1]!Table1[Product_ID],[1]!Table1[Category])</f>
        <v>Electronics</v>
      </c>
      <c r="G4352">
        <f>_xlfn.XLOOKUP(Table1[[#This Row],[Product_ID]],[1]!Table1[Product_ID],[1]!Table1[Unit_Price])</f>
        <v>4860</v>
      </c>
      <c r="H4352">
        <f>_xlfn.XLOOKUP(Table1[[#This Row],[Product_ID]],[1]!Table1[Product_ID],[1]!Table1[Cost])</f>
        <v>2430</v>
      </c>
      <c r="I4352">
        <v>3</v>
      </c>
      <c r="J4352">
        <v>20</v>
      </c>
      <c r="K4352">
        <f>Table1[[#This Row],[Quantity]]*Table1[[#This Row],[Unit_Price]]</f>
        <v>14580</v>
      </c>
      <c r="L4352">
        <f>Table1[[#This Row],[Quantity]]*Table1[[#This Row],[Cost]]</f>
        <v>7290</v>
      </c>
      <c r="M4352">
        <f>Table1[[#This Row],[Sales]]-Table1[[#This Row],[Total_Cost]]</f>
        <v>7290</v>
      </c>
      <c r="N4352" s="1">
        <f>Table1[[#This Row],[Profit]]/Table1[[#This Row],[Sales]]</f>
        <v>0.5</v>
      </c>
      <c r="O4352" t="str">
        <f>TEXT(Table1[[#This Row],[Order_Date]],"mmmm")</f>
        <v>December</v>
      </c>
      <c r="P4352">
        <f>YEAR(Table1[[#This Row],[Order_Date]])</f>
        <v>2025</v>
      </c>
      <c r="Q4352" t="str">
        <f>"Q"&amp;ROUNDUP(MONTH(Table1[[#This Row],[Order_Date]])/3,0)</f>
        <v>Q4</v>
      </c>
    </row>
    <row r="4353" spans="1:17" x14ac:dyDescent="0.25">
      <c r="A4353" t="s">
        <v>6174</v>
      </c>
      <c r="B4353" t="s">
        <v>826</v>
      </c>
      <c r="C4353" t="s">
        <v>351</v>
      </c>
      <c r="D4353" t="s">
        <v>426</v>
      </c>
      <c r="E4353" t="str">
        <f>_xlfn.XLOOKUP(Table1[[#This Row],[Product_ID]],[1]!Table1[Product_ID],[1]!Table1[Product_Name])</f>
        <v>Clothing Product 95</v>
      </c>
      <c r="F4353" t="str">
        <f>_xlfn.XLOOKUP(Table1[[#This Row],[Product_ID]],[1]!Table1[Product_ID],[1]!Table1[Category])</f>
        <v>Clothing</v>
      </c>
      <c r="G4353">
        <f>_xlfn.XLOOKUP(Table1[[#This Row],[Product_ID]],[1]!Table1[Product_ID],[1]!Table1[Unit_Price])</f>
        <v>4520</v>
      </c>
      <c r="H4353">
        <f>_xlfn.XLOOKUP(Table1[[#This Row],[Product_ID]],[1]!Table1[Product_ID],[1]!Table1[Cost])</f>
        <v>3164</v>
      </c>
      <c r="I4353">
        <v>4</v>
      </c>
      <c r="J4353">
        <v>10</v>
      </c>
      <c r="K4353">
        <f>Table1[[#This Row],[Quantity]]*Table1[[#This Row],[Unit_Price]]</f>
        <v>18080</v>
      </c>
      <c r="L4353">
        <f>Table1[[#This Row],[Quantity]]*Table1[[#This Row],[Cost]]</f>
        <v>12656</v>
      </c>
      <c r="M4353">
        <f>Table1[[#This Row],[Sales]]-Table1[[#This Row],[Total_Cost]]</f>
        <v>5424</v>
      </c>
      <c r="N4353" s="1">
        <f>Table1[[#This Row],[Profit]]/Table1[[#This Row],[Sales]]</f>
        <v>0.3</v>
      </c>
      <c r="O4353" t="str">
        <f>TEXT(Table1[[#This Row],[Order_Date]],"mmmm")</f>
        <v>January</v>
      </c>
      <c r="P4353">
        <f>YEAR(Table1[[#This Row],[Order_Date]])</f>
        <v>2024</v>
      </c>
      <c r="Q4353" t="str">
        <f>"Q"&amp;ROUNDUP(MONTH(Table1[[#This Row],[Order_Date]])/3,0)</f>
        <v>Q1</v>
      </c>
    </row>
    <row r="4354" spans="1:17" x14ac:dyDescent="0.25">
      <c r="A4354" t="s">
        <v>6175</v>
      </c>
      <c r="B4354" t="s">
        <v>824</v>
      </c>
      <c r="C4354" t="s">
        <v>786</v>
      </c>
      <c r="D4354" t="s">
        <v>230</v>
      </c>
      <c r="E4354" t="str">
        <f>_xlfn.XLOOKUP(Table1[[#This Row],[Product_ID]],[1]!Table1[Product_ID],[1]!Table1[Product_Name])</f>
        <v>Beauty Product 16</v>
      </c>
      <c r="F4354" t="str">
        <f>_xlfn.XLOOKUP(Table1[[#This Row],[Product_ID]],[1]!Table1[Product_ID],[1]!Table1[Category])</f>
        <v>Beauty</v>
      </c>
      <c r="G4354">
        <f>_xlfn.XLOOKUP(Table1[[#This Row],[Product_ID]],[1]!Table1[Product_ID],[1]!Table1[Unit_Price])</f>
        <v>1591</v>
      </c>
      <c r="H4354">
        <f>_xlfn.XLOOKUP(Table1[[#This Row],[Product_ID]],[1]!Table1[Product_ID],[1]!Table1[Cost])</f>
        <v>1113.7</v>
      </c>
      <c r="I4354">
        <v>1</v>
      </c>
      <c r="J4354">
        <v>20</v>
      </c>
      <c r="K4354">
        <f>Table1[[#This Row],[Quantity]]*Table1[[#This Row],[Unit_Price]]</f>
        <v>1591</v>
      </c>
      <c r="L4354">
        <f>Table1[[#This Row],[Quantity]]*Table1[[#This Row],[Cost]]</f>
        <v>1113.7</v>
      </c>
      <c r="M4354">
        <f>Table1[[#This Row],[Sales]]-Table1[[#This Row],[Total_Cost]]</f>
        <v>477.29999999999995</v>
      </c>
      <c r="N4354" s="1">
        <f>Table1[[#This Row],[Profit]]/Table1[[#This Row],[Sales]]</f>
        <v>0.3</v>
      </c>
      <c r="O4354" t="str">
        <f>TEXT(Table1[[#This Row],[Order_Date]],"mmmm")</f>
        <v>February</v>
      </c>
      <c r="P4354">
        <f>YEAR(Table1[[#This Row],[Order_Date]])</f>
        <v>2024</v>
      </c>
      <c r="Q4354" t="str">
        <f>"Q"&amp;ROUNDUP(MONTH(Table1[[#This Row],[Order_Date]])/3,0)</f>
        <v>Q1</v>
      </c>
    </row>
    <row r="4355" spans="1:17" x14ac:dyDescent="0.25">
      <c r="A4355" t="s">
        <v>6176</v>
      </c>
      <c r="B4355" t="s">
        <v>1123</v>
      </c>
      <c r="C4355" t="s">
        <v>226</v>
      </c>
      <c r="D4355" t="s">
        <v>29</v>
      </c>
      <c r="E4355" t="str">
        <f>_xlfn.XLOOKUP(Table1[[#This Row],[Product_ID]],[1]!Table1[Product_ID],[1]!Table1[Product_Name])</f>
        <v>Beauty Product 18</v>
      </c>
      <c r="F4355" t="str">
        <f>_xlfn.XLOOKUP(Table1[[#This Row],[Product_ID]],[1]!Table1[Product_ID],[1]!Table1[Category])</f>
        <v>Beauty</v>
      </c>
      <c r="G4355">
        <f>_xlfn.XLOOKUP(Table1[[#This Row],[Product_ID]],[1]!Table1[Product_ID],[1]!Table1[Unit_Price])</f>
        <v>3985</v>
      </c>
      <c r="H4355">
        <f>_xlfn.XLOOKUP(Table1[[#This Row],[Product_ID]],[1]!Table1[Product_ID],[1]!Table1[Cost])</f>
        <v>2789.5</v>
      </c>
      <c r="I4355">
        <v>1</v>
      </c>
      <c r="J4355">
        <v>20</v>
      </c>
      <c r="K4355">
        <f>Table1[[#This Row],[Quantity]]*Table1[[#This Row],[Unit_Price]]</f>
        <v>3985</v>
      </c>
      <c r="L4355">
        <f>Table1[[#This Row],[Quantity]]*Table1[[#This Row],[Cost]]</f>
        <v>2789.5</v>
      </c>
      <c r="M4355">
        <f>Table1[[#This Row],[Sales]]-Table1[[#This Row],[Total_Cost]]</f>
        <v>1195.5</v>
      </c>
      <c r="N4355" s="1">
        <f>Table1[[#This Row],[Profit]]/Table1[[#This Row],[Sales]]</f>
        <v>0.3</v>
      </c>
      <c r="O4355" t="str">
        <f>TEXT(Table1[[#This Row],[Order_Date]],"mmmm")</f>
        <v>August</v>
      </c>
      <c r="P4355">
        <f>YEAR(Table1[[#This Row],[Order_Date]])</f>
        <v>2025</v>
      </c>
      <c r="Q4355" t="str">
        <f>"Q"&amp;ROUNDUP(MONTH(Table1[[#This Row],[Order_Date]])/3,0)</f>
        <v>Q3</v>
      </c>
    </row>
    <row r="4356" spans="1:17" x14ac:dyDescent="0.25">
      <c r="A4356" t="s">
        <v>6177</v>
      </c>
      <c r="B4356" t="s">
        <v>489</v>
      </c>
      <c r="C4356" t="s">
        <v>559</v>
      </c>
      <c r="D4356" t="s">
        <v>206</v>
      </c>
      <c r="E4356" t="str">
        <f>_xlfn.XLOOKUP(Table1[[#This Row],[Product_ID]],[1]!Table1[Product_ID],[1]!Table1[Product_Name])</f>
        <v>Electronics Product 30</v>
      </c>
      <c r="F4356" t="str">
        <f>_xlfn.XLOOKUP(Table1[[#This Row],[Product_ID]],[1]!Table1[Product_ID],[1]!Table1[Category])</f>
        <v>Electronics</v>
      </c>
      <c r="G4356">
        <f>_xlfn.XLOOKUP(Table1[[#This Row],[Product_ID]],[1]!Table1[Product_ID],[1]!Table1[Unit_Price])</f>
        <v>16441</v>
      </c>
      <c r="H4356">
        <f>_xlfn.XLOOKUP(Table1[[#This Row],[Product_ID]],[1]!Table1[Product_ID],[1]!Table1[Cost])</f>
        <v>8220.5</v>
      </c>
      <c r="I4356">
        <v>4</v>
      </c>
      <c r="J4356">
        <v>0</v>
      </c>
      <c r="K4356">
        <f>Table1[[#This Row],[Quantity]]*Table1[[#This Row],[Unit_Price]]</f>
        <v>65764</v>
      </c>
      <c r="L4356">
        <f>Table1[[#This Row],[Quantity]]*Table1[[#This Row],[Cost]]</f>
        <v>32882</v>
      </c>
      <c r="M4356">
        <f>Table1[[#This Row],[Sales]]-Table1[[#This Row],[Total_Cost]]</f>
        <v>32882</v>
      </c>
      <c r="N4356" s="1">
        <f>Table1[[#This Row],[Profit]]/Table1[[#This Row],[Sales]]</f>
        <v>0.5</v>
      </c>
      <c r="O4356" t="str">
        <f>TEXT(Table1[[#This Row],[Order_Date]],"mmmm")</f>
        <v>April</v>
      </c>
      <c r="P4356">
        <f>YEAR(Table1[[#This Row],[Order_Date]])</f>
        <v>2024</v>
      </c>
      <c r="Q4356" t="str">
        <f>"Q"&amp;ROUNDUP(MONTH(Table1[[#This Row],[Order_Date]])/3,0)</f>
        <v>Q2</v>
      </c>
    </row>
    <row r="4357" spans="1:17" x14ac:dyDescent="0.25">
      <c r="A4357" t="s">
        <v>6178</v>
      </c>
      <c r="B4357" t="s">
        <v>3127</v>
      </c>
      <c r="C4357" t="s">
        <v>5449</v>
      </c>
      <c r="D4357" t="s">
        <v>604</v>
      </c>
      <c r="E4357" t="str">
        <f>_xlfn.XLOOKUP(Table1[[#This Row],[Product_ID]],[1]!Table1[Product_ID],[1]!Table1[Product_Name])</f>
        <v>Home &amp; Kitchen Product 39</v>
      </c>
      <c r="F4357" t="str">
        <f>_xlfn.XLOOKUP(Table1[[#This Row],[Product_ID]],[1]!Table1[Product_ID],[1]!Table1[Category])</f>
        <v>Home &amp; Kitchen</v>
      </c>
      <c r="G4357">
        <f>_xlfn.XLOOKUP(Table1[[#This Row],[Product_ID]],[1]!Table1[Product_ID],[1]!Table1[Unit_Price])</f>
        <v>9543</v>
      </c>
      <c r="H4357">
        <f>_xlfn.XLOOKUP(Table1[[#This Row],[Product_ID]],[1]!Table1[Product_ID],[1]!Table1[Cost])</f>
        <v>4771.5</v>
      </c>
      <c r="I4357">
        <v>1</v>
      </c>
      <c r="J4357">
        <v>20</v>
      </c>
      <c r="K4357">
        <f>Table1[[#This Row],[Quantity]]*Table1[[#This Row],[Unit_Price]]</f>
        <v>9543</v>
      </c>
      <c r="L4357">
        <f>Table1[[#This Row],[Quantity]]*Table1[[#This Row],[Cost]]</f>
        <v>4771.5</v>
      </c>
      <c r="M4357">
        <f>Table1[[#This Row],[Sales]]-Table1[[#This Row],[Total_Cost]]</f>
        <v>4771.5</v>
      </c>
      <c r="N4357" s="1">
        <f>Table1[[#This Row],[Profit]]/Table1[[#This Row],[Sales]]</f>
        <v>0.5</v>
      </c>
      <c r="O4357" t="str">
        <f>TEXT(Table1[[#This Row],[Order_Date]],"mmmm")</f>
        <v>July</v>
      </c>
      <c r="P4357">
        <f>YEAR(Table1[[#This Row],[Order_Date]])</f>
        <v>2024</v>
      </c>
      <c r="Q4357" t="str">
        <f>"Q"&amp;ROUNDUP(MONTH(Table1[[#This Row],[Order_Date]])/3,0)</f>
        <v>Q3</v>
      </c>
    </row>
    <row r="4358" spans="1:17" x14ac:dyDescent="0.25">
      <c r="A4358" t="s">
        <v>6179</v>
      </c>
      <c r="B4358" t="s">
        <v>2541</v>
      </c>
      <c r="C4358" t="s">
        <v>1212</v>
      </c>
      <c r="D4358" t="s">
        <v>9</v>
      </c>
      <c r="E4358" t="str">
        <f>_xlfn.XLOOKUP(Table1[[#This Row],[Product_ID]],[1]!Table1[Product_ID],[1]!Table1[Product_Name])</f>
        <v>Home &amp; Kitchen Product 10</v>
      </c>
      <c r="F4358" t="str">
        <f>_xlfn.XLOOKUP(Table1[[#This Row],[Product_ID]],[1]!Table1[Product_ID],[1]!Table1[Category])</f>
        <v>Home &amp; Kitchen</v>
      </c>
      <c r="G4358">
        <f>_xlfn.XLOOKUP(Table1[[#This Row],[Product_ID]],[1]!Table1[Product_ID],[1]!Table1[Unit_Price])</f>
        <v>10936</v>
      </c>
      <c r="H4358">
        <f>_xlfn.XLOOKUP(Table1[[#This Row],[Product_ID]],[1]!Table1[Product_ID],[1]!Table1[Cost])</f>
        <v>6561.6</v>
      </c>
      <c r="I4358">
        <v>5</v>
      </c>
      <c r="J4358">
        <v>5</v>
      </c>
      <c r="K4358">
        <f>Table1[[#This Row],[Quantity]]*Table1[[#This Row],[Unit_Price]]</f>
        <v>54680</v>
      </c>
      <c r="L4358">
        <f>Table1[[#This Row],[Quantity]]*Table1[[#This Row],[Cost]]</f>
        <v>32808</v>
      </c>
      <c r="M4358">
        <f>Table1[[#This Row],[Sales]]-Table1[[#This Row],[Total_Cost]]</f>
        <v>21872</v>
      </c>
      <c r="N4358" s="1">
        <f>Table1[[#This Row],[Profit]]/Table1[[#This Row],[Sales]]</f>
        <v>0.4</v>
      </c>
      <c r="O4358" t="str">
        <f>TEXT(Table1[[#This Row],[Order_Date]],"mmmm")</f>
        <v>June</v>
      </c>
      <c r="P4358">
        <f>YEAR(Table1[[#This Row],[Order_Date]])</f>
        <v>2025</v>
      </c>
      <c r="Q4358" t="str">
        <f>"Q"&amp;ROUNDUP(MONTH(Table1[[#This Row],[Order_Date]])/3,0)</f>
        <v>Q2</v>
      </c>
    </row>
    <row r="4359" spans="1:17" x14ac:dyDescent="0.25">
      <c r="A4359" t="s">
        <v>6180</v>
      </c>
      <c r="B4359" t="s">
        <v>235</v>
      </c>
      <c r="C4359" t="s">
        <v>3654</v>
      </c>
      <c r="D4359" t="s">
        <v>85</v>
      </c>
      <c r="E4359" t="str">
        <f>_xlfn.XLOOKUP(Table1[[#This Row],[Product_ID]],[1]!Table1[Product_ID],[1]!Table1[Product_Name])</f>
        <v>Clothing Product 63</v>
      </c>
      <c r="F4359" t="str">
        <f>_xlfn.XLOOKUP(Table1[[#This Row],[Product_ID]],[1]!Table1[Product_ID],[1]!Table1[Category])</f>
        <v>Clothing</v>
      </c>
      <c r="G4359">
        <f>_xlfn.XLOOKUP(Table1[[#This Row],[Product_ID]],[1]!Table1[Product_ID],[1]!Table1[Unit_Price])</f>
        <v>3643</v>
      </c>
      <c r="H4359">
        <f>_xlfn.XLOOKUP(Table1[[#This Row],[Product_ID]],[1]!Table1[Product_ID],[1]!Table1[Cost])</f>
        <v>2185.8000000000002</v>
      </c>
      <c r="I4359">
        <v>1</v>
      </c>
      <c r="J4359">
        <v>0</v>
      </c>
      <c r="K4359">
        <f>Table1[[#This Row],[Quantity]]*Table1[[#This Row],[Unit_Price]]</f>
        <v>3643</v>
      </c>
      <c r="L4359">
        <f>Table1[[#This Row],[Quantity]]*Table1[[#This Row],[Cost]]</f>
        <v>2185.8000000000002</v>
      </c>
      <c r="M4359">
        <f>Table1[[#This Row],[Sales]]-Table1[[#This Row],[Total_Cost]]</f>
        <v>1457.1999999999998</v>
      </c>
      <c r="N4359" s="1">
        <f>Table1[[#This Row],[Profit]]/Table1[[#This Row],[Sales]]</f>
        <v>0.39999999999999997</v>
      </c>
      <c r="O4359" t="str">
        <f>TEXT(Table1[[#This Row],[Order_Date]],"mmmm")</f>
        <v>December</v>
      </c>
      <c r="P4359">
        <f>YEAR(Table1[[#This Row],[Order_Date]])</f>
        <v>2024</v>
      </c>
      <c r="Q4359" t="str">
        <f>"Q"&amp;ROUNDUP(MONTH(Table1[[#This Row],[Order_Date]])/3,0)</f>
        <v>Q4</v>
      </c>
    </row>
    <row r="4360" spans="1:17" x14ac:dyDescent="0.25">
      <c r="A4360" t="s">
        <v>6181</v>
      </c>
      <c r="B4360" t="s">
        <v>2314</v>
      </c>
      <c r="C4360" t="s">
        <v>614</v>
      </c>
      <c r="D4360" t="s">
        <v>409</v>
      </c>
      <c r="E4360" t="str">
        <f>_xlfn.XLOOKUP(Table1[[#This Row],[Product_ID]],[1]!Table1[Product_ID],[1]!Table1[Product_Name])</f>
        <v>Home &amp; Kitchen Product 68</v>
      </c>
      <c r="F4360" t="str">
        <f>_xlfn.XLOOKUP(Table1[[#This Row],[Product_ID]],[1]!Table1[Product_ID],[1]!Table1[Category])</f>
        <v>Home &amp; Kitchen</v>
      </c>
      <c r="G4360">
        <f>_xlfn.XLOOKUP(Table1[[#This Row],[Product_ID]],[1]!Table1[Product_ID],[1]!Table1[Unit_Price])</f>
        <v>7252</v>
      </c>
      <c r="H4360">
        <f>_xlfn.XLOOKUP(Table1[[#This Row],[Product_ID]],[1]!Table1[Product_ID],[1]!Table1[Cost])</f>
        <v>3626</v>
      </c>
      <c r="I4360">
        <v>1</v>
      </c>
      <c r="J4360">
        <v>10</v>
      </c>
      <c r="K4360">
        <f>Table1[[#This Row],[Quantity]]*Table1[[#This Row],[Unit_Price]]</f>
        <v>7252</v>
      </c>
      <c r="L4360">
        <f>Table1[[#This Row],[Quantity]]*Table1[[#This Row],[Cost]]</f>
        <v>3626</v>
      </c>
      <c r="M4360">
        <f>Table1[[#This Row],[Sales]]-Table1[[#This Row],[Total_Cost]]</f>
        <v>3626</v>
      </c>
      <c r="N4360" s="1">
        <f>Table1[[#This Row],[Profit]]/Table1[[#This Row],[Sales]]</f>
        <v>0.5</v>
      </c>
      <c r="O4360" t="str">
        <f>TEXT(Table1[[#This Row],[Order_Date]],"mmmm")</f>
        <v>February</v>
      </c>
      <c r="P4360">
        <f>YEAR(Table1[[#This Row],[Order_Date]])</f>
        <v>2025</v>
      </c>
      <c r="Q4360" t="str">
        <f>"Q"&amp;ROUNDUP(MONTH(Table1[[#This Row],[Order_Date]])/3,0)</f>
        <v>Q1</v>
      </c>
    </row>
    <row r="4361" spans="1:17" x14ac:dyDescent="0.25">
      <c r="A4361" t="s">
        <v>6182</v>
      </c>
      <c r="B4361" t="s">
        <v>606</v>
      </c>
      <c r="C4361" t="s">
        <v>52</v>
      </c>
      <c r="D4361" t="s">
        <v>77</v>
      </c>
      <c r="E4361" t="str">
        <f>_xlfn.XLOOKUP(Table1[[#This Row],[Product_ID]],[1]!Table1[Product_ID],[1]!Table1[Product_Name])</f>
        <v>Sports Product 83</v>
      </c>
      <c r="F4361" t="str">
        <f>_xlfn.XLOOKUP(Table1[[#This Row],[Product_ID]],[1]!Table1[Product_ID],[1]!Table1[Category])</f>
        <v>Sports</v>
      </c>
      <c r="G4361">
        <f>_xlfn.XLOOKUP(Table1[[#This Row],[Product_ID]],[1]!Table1[Product_ID],[1]!Table1[Unit_Price])</f>
        <v>5842</v>
      </c>
      <c r="H4361">
        <f>_xlfn.XLOOKUP(Table1[[#This Row],[Product_ID]],[1]!Table1[Product_ID],[1]!Table1[Cost])</f>
        <v>3505.2</v>
      </c>
      <c r="I4361">
        <v>5</v>
      </c>
      <c r="J4361">
        <v>20</v>
      </c>
      <c r="K4361">
        <f>Table1[[#This Row],[Quantity]]*Table1[[#This Row],[Unit_Price]]</f>
        <v>29210</v>
      </c>
      <c r="L4361">
        <f>Table1[[#This Row],[Quantity]]*Table1[[#This Row],[Cost]]</f>
        <v>17526</v>
      </c>
      <c r="M4361">
        <f>Table1[[#This Row],[Sales]]-Table1[[#This Row],[Total_Cost]]</f>
        <v>11684</v>
      </c>
      <c r="N4361" s="1">
        <f>Table1[[#This Row],[Profit]]/Table1[[#This Row],[Sales]]</f>
        <v>0.4</v>
      </c>
      <c r="O4361" t="str">
        <f>TEXT(Table1[[#This Row],[Order_Date]],"mmmm")</f>
        <v>April</v>
      </c>
      <c r="P4361">
        <f>YEAR(Table1[[#This Row],[Order_Date]])</f>
        <v>2025</v>
      </c>
      <c r="Q4361" t="str">
        <f>"Q"&amp;ROUNDUP(MONTH(Table1[[#This Row],[Order_Date]])/3,0)</f>
        <v>Q2</v>
      </c>
    </row>
    <row r="4362" spans="1:17" x14ac:dyDescent="0.25">
      <c r="A4362" t="s">
        <v>6183</v>
      </c>
      <c r="B4362" t="s">
        <v>3016</v>
      </c>
      <c r="C4362" t="s">
        <v>1585</v>
      </c>
      <c r="D4362" t="s">
        <v>385</v>
      </c>
      <c r="E4362" t="str">
        <f>_xlfn.XLOOKUP(Table1[[#This Row],[Product_ID]],[1]!Table1[Product_ID],[1]!Table1[Product_Name])</f>
        <v>Sports Product 54</v>
      </c>
      <c r="F4362" t="str">
        <f>_xlfn.XLOOKUP(Table1[[#This Row],[Product_ID]],[1]!Table1[Product_ID],[1]!Table1[Category])</f>
        <v>Sports</v>
      </c>
      <c r="G4362">
        <f>_xlfn.XLOOKUP(Table1[[#This Row],[Product_ID]],[1]!Table1[Product_ID],[1]!Table1[Unit_Price])</f>
        <v>611</v>
      </c>
      <c r="H4362">
        <f>_xlfn.XLOOKUP(Table1[[#This Row],[Product_ID]],[1]!Table1[Product_ID],[1]!Table1[Cost])</f>
        <v>427.7</v>
      </c>
      <c r="I4362">
        <v>5</v>
      </c>
      <c r="J4362">
        <v>5</v>
      </c>
      <c r="K4362">
        <f>Table1[[#This Row],[Quantity]]*Table1[[#This Row],[Unit_Price]]</f>
        <v>3055</v>
      </c>
      <c r="L4362">
        <f>Table1[[#This Row],[Quantity]]*Table1[[#This Row],[Cost]]</f>
        <v>2138.5</v>
      </c>
      <c r="M4362">
        <f>Table1[[#This Row],[Sales]]-Table1[[#This Row],[Total_Cost]]</f>
        <v>916.5</v>
      </c>
      <c r="N4362" s="1">
        <f>Table1[[#This Row],[Profit]]/Table1[[#This Row],[Sales]]</f>
        <v>0.3</v>
      </c>
      <c r="O4362" t="str">
        <f>TEXT(Table1[[#This Row],[Order_Date]],"mmmm")</f>
        <v>October</v>
      </c>
      <c r="P4362">
        <f>YEAR(Table1[[#This Row],[Order_Date]])</f>
        <v>2025</v>
      </c>
      <c r="Q4362" t="str">
        <f>"Q"&amp;ROUNDUP(MONTH(Table1[[#This Row],[Order_Date]])/3,0)</f>
        <v>Q4</v>
      </c>
    </row>
    <row r="4363" spans="1:17" x14ac:dyDescent="0.25">
      <c r="A4363" t="s">
        <v>6184</v>
      </c>
      <c r="B4363" t="s">
        <v>924</v>
      </c>
      <c r="C4363" t="s">
        <v>3271</v>
      </c>
      <c r="D4363" t="s">
        <v>628</v>
      </c>
      <c r="E4363" t="str">
        <f>_xlfn.XLOOKUP(Table1[[#This Row],[Product_ID]],[1]!Table1[Product_ID],[1]!Table1[Product_Name])</f>
        <v>Sports Product 97</v>
      </c>
      <c r="F4363" t="str">
        <f>_xlfn.XLOOKUP(Table1[[#This Row],[Product_ID]],[1]!Table1[Product_ID],[1]!Table1[Category])</f>
        <v>Sports</v>
      </c>
      <c r="G4363">
        <f>_xlfn.XLOOKUP(Table1[[#This Row],[Product_ID]],[1]!Table1[Product_ID],[1]!Table1[Unit_Price])</f>
        <v>9084</v>
      </c>
      <c r="H4363">
        <f>_xlfn.XLOOKUP(Table1[[#This Row],[Product_ID]],[1]!Table1[Product_ID],[1]!Table1[Cost])</f>
        <v>6358.8</v>
      </c>
      <c r="I4363">
        <v>4</v>
      </c>
      <c r="J4363">
        <v>0</v>
      </c>
      <c r="K4363">
        <f>Table1[[#This Row],[Quantity]]*Table1[[#This Row],[Unit_Price]]</f>
        <v>36336</v>
      </c>
      <c r="L4363">
        <f>Table1[[#This Row],[Quantity]]*Table1[[#This Row],[Cost]]</f>
        <v>25435.200000000001</v>
      </c>
      <c r="M4363">
        <f>Table1[[#This Row],[Sales]]-Table1[[#This Row],[Total_Cost]]</f>
        <v>10900.8</v>
      </c>
      <c r="N4363" s="1">
        <f>Table1[[#This Row],[Profit]]/Table1[[#This Row],[Sales]]</f>
        <v>0.3</v>
      </c>
      <c r="O4363" t="str">
        <f>TEXT(Table1[[#This Row],[Order_Date]],"mmmm")</f>
        <v>December</v>
      </c>
      <c r="P4363">
        <f>YEAR(Table1[[#This Row],[Order_Date]])</f>
        <v>2025</v>
      </c>
      <c r="Q4363" t="str">
        <f>"Q"&amp;ROUNDUP(MONTH(Table1[[#This Row],[Order_Date]])/3,0)</f>
        <v>Q4</v>
      </c>
    </row>
    <row r="4364" spans="1:17" x14ac:dyDescent="0.25">
      <c r="A4364" t="s">
        <v>6185</v>
      </c>
      <c r="B4364" t="s">
        <v>1120</v>
      </c>
      <c r="C4364" t="s">
        <v>1676</v>
      </c>
      <c r="D4364" t="s">
        <v>385</v>
      </c>
      <c r="E4364" t="str">
        <f>_xlfn.XLOOKUP(Table1[[#This Row],[Product_ID]],[1]!Table1[Product_ID],[1]!Table1[Product_Name])</f>
        <v>Sports Product 54</v>
      </c>
      <c r="F4364" t="str">
        <f>_xlfn.XLOOKUP(Table1[[#This Row],[Product_ID]],[1]!Table1[Product_ID],[1]!Table1[Category])</f>
        <v>Sports</v>
      </c>
      <c r="G4364">
        <f>_xlfn.XLOOKUP(Table1[[#This Row],[Product_ID]],[1]!Table1[Product_ID],[1]!Table1[Unit_Price])</f>
        <v>611</v>
      </c>
      <c r="H4364">
        <f>_xlfn.XLOOKUP(Table1[[#This Row],[Product_ID]],[1]!Table1[Product_ID],[1]!Table1[Cost])</f>
        <v>427.7</v>
      </c>
      <c r="I4364">
        <v>3</v>
      </c>
      <c r="J4364">
        <v>5</v>
      </c>
      <c r="K4364">
        <f>Table1[[#This Row],[Quantity]]*Table1[[#This Row],[Unit_Price]]</f>
        <v>1833</v>
      </c>
      <c r="L4364">
        <f>Table1[[#This Row],[Quantity]]*Table1[[#This Row],[Cost]]</f>
        <v>1283.0999999999999</v>
      </c>
      <c r="M4364">
        <f>Table1[[#This Row],[Sales]]-Table1[[#This Row],[Total_Cost]]</f>
        <v>549.90000000000009</v>
      </c>
      <c r="N4364" s="1">
        <f>Table1[[#This Row],[Profit]]/Table1[[#This Row],[Sales]]</f>
        <v>0.30000000000000004</v>
      </c>
      <c r="O4364" t="str">
        <f>TEXT(Table1[[#This Row],[Order_Date]],"mmmm")</f>
        <v>March</v>
      </c>
      <c r="P4364">
        <f>YEAR(Table1[[#This Row],[Order_Date]])</f>
        <v>2024</v>
      </c>
      <c r="Q4364" t="str">
        <f>"Q"&amp;ROUNDUP(MONTH(Table1[[#This Row],[Order_Date]])/3,0)</f>
        <v>Q1</v>
      </c>
    </row>
    <row r="4365" spans="1:17" x14ac:dyDescent="0.25">
      <c r="A4365" t="s">
        <v>6186</v>
      </c>
      <c r="B4365" t="s">
        <v>1413</v>
      </c>
      <c r="C4365" t="s">
        <v>1514</v>
      </c>
      <c r="D4365" t="s">
        <v>615</v>
      </c>
      <c r="E4365" t="str">
        <f>_xlfn.XLOOKUP(Table1[[#This Row],[Product_ID]],[1]!Table1[Product_ID],[1]!Table1[Product_Name])</f>
        <v>Home &amp; Kitchen Product 92</v>
      </c>
      <c r="F4365" t="str">
        <f>_xlfn.XLOOKUP(Table1[[#This Row],[Product_ID]],[1]!Table1[Product_ID],[1]!Table1[Category])</f>
        <v>Home &amp; Kitchen</v>
      </c>
      <c r="G4365">
        <f>_xlfn.XLOOKUP(Table1[[#This Row],[Product_ID]],[1]!Table1[Product_ID],[1]!Table1[Unit_Price])</f>
        <v>7315</v>
      </c>
      <c r="H4365">
        <f>_xlfn.XLOOKUP(Table1[[#This Row],[Product_ID]],[1]!Table1[Product_ID],[1]!Table1[Cost])</f>
        <v>4389</v>
      </c>
      <c r="I4365">
        <v>1</v>
      </c>
      <c r="J4365">
        <v>5</v>
      </c>
      <c r="K4365">
        <f>Table1[[#This Row],[Quantity]]*Table1[[#This Row],[Unit_Price]]</f>
        <v>7315</v>
      </c>
      <c r="L4365">
        <f>Table1[[#This Row],[Quantity]]*Table1[[#This Row],[Cost]]</f>
        <v>4389</v>
      </c>
      <c r="M4365">
        <f>Table1[[#This Row],[Sales]]-Table1[[#This Row],[Total_Cost]]</f>
        <v>2926</v>
      </c>
      <c r="N4365" s="1">
        <f>Table1[[#This Row],[Profit]]/Table1[[#This Row],[Sales]]</f>
        <v>0.4</v>
      </c>
      <c r="O4365" t="str">
        <f>TEXT(Table1[[#This Row],[Order_Date]],"mmmm")</f>
        <v>October</v>
      </c>
      <c r="P4365">
        <f>YEAR(Table1[[#This Row],[Order_Date]])</f>
        <v>2025</v>
      </c>
      <c r="Q4365" t="str">
        <f>"Q"&amp;ROUNDUP(MONTH(Table1[[#This Row],[Order_Date]])/3,0)</f>
        <v>Q4</v>
      </c>
    </row>
    <row r="4366" spans="1:17" x14ac:dyDescent="0.25">
      <c r="A4366" t="s">
        <v>6187</v>
      </c>
      <c r="B4366" t="s">
        <v>348</v>
      </c>
      <c r="C4366" t="s">
        <v>4396</v>
      </c>
      <c r="D4366" t="s">
        <v>628</v>
      </c>
      <c r="E4366" t="str">
        <f>_xlfn.XLOOKUP(Table1[[#This Row],[Product_ID]],[1]!Table1[Product_ID],[1]!Table1[Product_Name])</f>
        <v>Sports Product 97</v>
      </c>
      <c r="F4366" t="str">
        <f>_xlfn.XLOOKUP(Table1[[#This Row],[Product_ID]],[1]!Table1[Product_ID],[1]!Table1[Category])</f>
        <v>Sports</v>
      </c>
      <c r="G4366">
        <f>_xlfn.XLOOKUP(Table1[[#This Row],[Product_ID]],[1]!Table1[Product_ID],[1]!Table1[Unit_Price])</f>
        <v>9084</v>
      </c>
      <c r="H4366">
        <f>_xlfn.XLOOKUP(Table1[[#This Row],[Product_ID]],[1]!Table1[Product_ID],[1]!Table1[Cost])</f>
        <v>6358.8</v>
      </c>
      <c r="I4366">
        <v>4</v>
      </c>
      <c r="J4366">
        <v>20</v>
      </c>
      <c r="K4366">
        <f>Table1[[#This Row],[Quantity]]*Table1[[#This Row],[Unit_Price]]</f>
        <v>36336</v>
      </c>
      <c r="L4366">
        <f>Table1[[#This Row],[Quantity]]*Table1[[#This Row],[Cost]]</f>
        <v>25435.200000000001</v>
      </c>
      <c r="M4366">
        <f>Table1[[#This Row],[Sales]]-Table1[[#This Row],[Total_Cost]]</f>
        <v>10900.8</v>
      </c>
      <c r="N4366" s="1">
        <f>Table1[[#This Row],[Profit]]/Table1[[#This Row],[Sales]]</f>
        <v>0.3</v>
      </c>
      <c r="O4366" t="str">
        <f>TEXT(Table1[[#This Row],[Order_Date]],"mmmm")</f>
        <v>March</v>
      </c>
      <c r="P4366">
        <f>YEAR(Table1[[#This Row],[Order_Date]])</f>
        <v>2025</v>
      </c>
      <c r="Q4366" t="str">
        <f>"Q"&amp;ROUNDUP(MONTH(Table1[[#This Row],[Order_Date]])/3,0)</f>
        <v>Q1</v>
      </c>
    </row>
    <row r="4367" spans="1:17" x14ac:dyDescent="0.25">
      <c r="A4367" t="s">
        <v>6188</v>
      </c>
      <c r="B4367" t="s">
        <v>1695</v>
      </c>
      <c r="C4367" t="s">
        <v>1023</v>
      </c>
      <c r="D4367" t="s">
        <v>21</v>
      </c>
      <c r="E4367" t="str">
        <f>_xlfn.XLOOKUP(Table1[[#This Row],[Product_ID]],[1]!Table1[Product_ID],[1]!Table1[Product_Name])</f>
        <v>Electronics Product 77</v>
      </c>
      <c r="F4367" t="str">
        <f>_xlfn.XLOOKUP(Table1[[#This Row],[Product_ID]],[1]!Table1[Product_ID],[1]!Table1[Category])</f>
        <v>Electronics</v>
      </c>
      <c r="G4367">
        <f>_xlfn.XLOOKUP(Table1[[#This Row],[Product_ID]],[1]!Table1[Product_ID],[1]!Table1[Unit_Price])</f>
        <v>42787</v>
      </c>
      <c r="H4367">
        <f>_xlfn.XLOOKUP(Table1[[#This Row],[Product_ID]],[1]!Table1[Product_ID],[1]!Table1[Cost])</f>
        <v>29950.9</v>
      </c>
      <c r="I4367">
        <v>4</v>
      </c>
      <c r="J4367">
        <v>10</v>
      </c>
      <c r="K4367">
        <f>Table1[[#This Row],[Quantity]]*Table1[[#This Row],[Unit_Price]]</f>
        <v>171148</v>
      </c>
      <c r="L4367">
        <f>Table1[[#This Row],[Quantity]]*Table1[[#This Row],[Cost]]</f>
        <v>119803.6</v>
      </c>
      <c r="M4367">
        <f>Table1[[#This Row],[Sales]]-Table1[[#This Row],[Total_Cost]]</f>
        <v>51344.399999999994</v>
      </c>
      <c r="N4367" s="1">
        <f>Table1[[#This Row],[Profit]]/Table1[[#This Row],[Sales]]</f>
        <v>0.3</v>
      </c>
      <c r="O4367" t="str">
        <f>TEXT(Table1[[#This Row],[Order_Date]],"mmmm")</f>
        <v>April</v>
      </c>
      <c r="P4367">
        <f>YEAR(Table1[[#This Row],[Order_Date]])</f>
        <v>2024</v>
      </c>
      <c r="Q4367" t="str">
        <f>"Q"&amp;ROUNDUP(MONTH(Table1[[#This Row],[Order_Date]])/3,0)</f>
        <v>Q2</v>
      </c>
    </row>
    <row r="4368" spans="1:17" x14ac:dyDescent="0.25">
      <c r="A4368" t="s">
        <v>6189</v>
      </c>
      <c r="B4368" t="s">
        <v>1371</v>
      </c>
      <c r="C4368" t="s">
        <v>1939</v>
      </c>
      <c r="D4368" t="s">
        <v>33</v>
      </c>
      <c r="E4368" t="str">
        <f>_xlfn.XLOOKUP(Table1[[#This Row],[Product_ID]],[1]!Table1[Product_ID],[1]!Table1[Product_Name])</f>
        <v>Sports Product 88</v>
      </c>
      <c r="F4368" t="str">
        <f>_xlfn.XLOOKUP(Table1[[#This Row],[Product_ID]],[1]!Table1[Product_ID],[1]!Table1[Category])</f>
        <v>Sports</v>
      </c>
      <c r="G4368">
        <f>_xlfn.XLOOKUP(Table1[[#This Row],[Product_ID]],[1]!Table1[Product_ID],[1]!Table1[Unit_Price])</f>
        <v>11542</v>
      </c>
      <c r="H4368">
        <f>_xlfn.XLOOKUP(Table1[[#This Row],[Product_ID]],[1]!Table1[Product_ID],[1]!Table1[Cost])</f>
        <v>6925.2</v>
      </c>
      <c r="I4368">
        <v>4</v>
      </c>
      <c r="J4368">
        <v>5</v>
      </c>
      <c r="K4368">
        <f>Table1[[#This Row],[Quantity]]*Table1[[#This Row],[Unit_Price]]</f>
        <v>46168</v>
      </c>
      <c r="L4368">
        <f>Table1[[#This Row],[Quantity]]*Table1[[#This Row],[Cost]]</f>
        <v>27700.799999999999</v>
      </c>
      <c r="M4368">
        <f>Table1[[#This Row],[Sales]]-Table1[[#This Row],[Total_Cost]]</f>
        <v>18467.2</v>
      </c>
      <c r="N4368" s="1">
        <f>Table1[[#This Row],[Profit]]/Table1[[#This Row],[Sales]]</f>
        <v>0.4</v>
      </c>
      <c r="O4368" t="str">
        <f>TEXT(Table1[[#This Row],[Order_Date]],"mmmm")</f>
        <v>April</v>
      </c>
      <c r="P4368">
        <f>YEAR(Table1[[#This Row],[Order_Date]])</f>
        <v>2025</v>
      </c>
      <c r="Q4368" t="str">
        <f>"Q"&amp;ROUNDUP(MONTH(Table1[[#This Row],[Order_Date]])/3,0)</f>
        <v>Q2</v>
      </c>
    </row>
    <row r="4369" spans="1:17" x14ac:dyDescent="0.25">
      <c r="A4369" t="s">
        <v>6190</v>
      </c>
      <c r="B4369" t="s">
        <v>232</v>
      </c>
      <c r="C4369" t="s">
        <v>3029</v>
      </c>
      <c r="D4369" t="s">
        <v>654</v>
      </c>
      <c r="E4369" t="str">
        <f>_xlfn.XLOOKUP(Table1[[#This Row],[Product_ID]],[1]!Table1[Product_ID],[1]!Table1[Product_Name])</f>
        <v>Sports Product 40</v>
      </c>
      <c r="F4369" t="str">
        <f>_xlfn.XLOOKUP(Table1[[#This Row],[Product_ID]],[1]!Table1[Product_ID],[1]!Table1[Category])</f>
        <v>Sports</v>
      </c>
      <c r="G4369">
        <f>_xlfn.XLOOKUP(Table1[[#This Row],[Product_ID]],[1]!Table1[Product_ID],[1]!Table1[Unit_Price])</f>
        <v>6724</v>
      </c>
      <c r="H4369">
        <f>_xlfn.XLOOKUP(Table1[[#This Row],[Product_ID]],[1]!Table1[Product_ID],[1]!Table1[Cost])</f>
        <v>4034.4</v>
      </c>
      <c r="I4369">
        <v>3</v>
      </c>
      <c r="J4369">
        <v>15</v>
      </c>
      <c r="K4369">
        <f>Table1[[#This Row],[Quantity]]*Table1[[#This Row],[Unit_Price]]</f>
        <v>20172</v>
      </c>
      <c r="L4369">
        <f>Table1[[#This Row],[Quantity]]*Table1[[#This Row],[Cost]]</f>
        <v>12103.2</v>
      </c>
      <c r="M4369">
        <f>Table1[[#This Row],[Sales]]-Table1[[#This Row],[Total_Cost]]</f>
        <v>8068.7999999999993</v>
      </c>
      <c r="N4369" s="1">
        <f>Table1[[#This Row],[Profit]]/Table1[[#This Row],[Sales]]</f>
        <v>0.39999999999999997</v>
      </c>
      <c r="O4369" t="str">
        <f>TEXT(Table1[[#This Row],[Order_Date]],"mmmm")</f>
        <v>April</v>
      </c>
      <c r="P4369">
        <f>YEAR(Table1[[#This Row],[Order_Date]])</f>
        <v>2025</v>
      </c>
      <c r="Q4369" t="str">
        <f>"Q"&amp;ROUNDUP(MONTH(Table1[[#This Row],[Order_Date]])/3,0)</f>
        <v>Q2</v>
      </c>
    </row>
    <row r="4370" spans="1:17" x14ac:dyDescent="0.25">
      <c r="A4370" t="s">
        <v>6191</v>
      </c>
      <c r="B4370" t="s">
        <v>1350</v>
      </c>
      <c r="C4370" t="s">
        <v>441</v>
      </c>
      <c r="D4370" t="s">
        <v>21</v>
      </c>
      <c r="E4370" t="str">
        <f>_xlfn.XLOOKUP(Table1[[#This Row],[Product_ID]],[1]!Table1[Product_ID],[1]!Table1[Product_Name])</f>
        <v>Electronics Product 77</v>
      </c>
      <c r="F4370" t="str">
        <f>_xlfn.XLOOKUP(Table1[[#This Row],[Product_ID]],[1]!Table1[Product_ID],[1]!Table1[Category])</f>
        <v>Electronics</v>
      </c>
      <c r="G4370">
        <f>_xlfn.XLOOKUP(Table1[[#This Row],[Product_ID]],[1]!Table1[Product_ID],[1]!Table1[Unit_Price])</f>
        <v>42787</v>
      </c>
      <c r="H4370">
        <f>_xlfn.XLOOKUP(Table1[[#This Row],[Product_ID]],[1]!Table1[Product_ID],[1]!Table1[Cost])</f>
        <v>29950.9</v>
      </c>
      <c r="I4370">
        <v>5</v>
      </c>
      <c r="J4370">
        <v>0</v>
      </c>
      <c r="K4370">
        <f>Table1[[#This Row],[Quantity]]*Table1[[#This Row],[Unit_Price]]</f>
        <v>213935</v>
      </c>
      <c r="L4370">
        <f>Table1[[#This Row],[Quantity]]*Table1[[#This Row],[Cost]]</f>
        <v>149754.5</v>
      </c>
      <c r="M4370">
        <f>Table1[[#This Row],[Sales]]-Table1[[#This Row],[Total_Cost]]</f>
        <v>64180.5</v>
      </c>
      <c r="N4370" s="1">
        <f>Table1[[#This Row],[Profit]]/Table1[[#This Row],[Sales]]</f>
        <v>0.3</v>
      </c>
      <c r="O4370" t="str">
        <f>TEXT(Table1[[#This Row],[Order_Date]],"mmmm")</f>
        <v>February</v>
      </c>
      <c r="P4370">
        <f>YEAR(Table1[[#This Row],[Order_Date]])</f>
        <v>2025</v>
      </c>
      <c r="Q4370" t="str">
        <f>"Q"&amp;ROUNDUP(MONTH(Table1[[#This Row],[Order_Date]])/3,0)</f>
        <v>Q1</v>
      </c>
    </row>
    <row r="4371" spans="1:17" x14ac:dyDescent="0.25">
      <c r="A4371" t="s">
        <v>6192</v>
      </c>
      <c r="B4371" t="s">
        <v>796</v>
      </c>
      <c r="C4371" t="s">
        <v>5726</v>
      </c>
      <c r="D4371" t="s">
        <v>223</v>
      </c>
      <c r="E4371" t="str">
        <f>_xlfn.XLOOKUP(Table1[[#This Row],[Product_ID]],[1]!Table1[Product_ID],[1]!Table1[Product_Name])</f>
        <v>Clothing Product 48</v>
      </c>
      <c r="F4371" t="str">
        <f>_xlfn.XLOOKUP(Table1[[#This Row],[Product_ID]],[1]!Table1[Product_ID],[1]!Table1[Category])</f>
        <v>Clothing</v>
      </c>
      <c r="G4371">
        <f>_xlfn.XLOOKUP(Table1[[#This Row],[Product_ID]],[1]!Table1[Product_ID],[1]!Table1[Unit_Price])</f>
        <v>2190</v>
      </c>
      <c r="H4371">
        <f>_xlfn.XLOOKUP(Table1[[#This Row],[Product_ID]],[1]!Table1[Product_ID],[1]!Table1[Cost])</f>
        <v>1095</v>
      </c>
      <c r="I4371">
        <v>2</v>
      </c>
      <c r="J4371">
        <v>5</v>
      </c>
      <c r="K4371">
        <f>Table1[[#This Row],[Quantity]]*Table1[[#This Row],[Unit_Price]]</f>
        <v>4380</v>
      </c>
      <c r="L4371">
        <f>Table1[[#This Row],[Quantity]]*Table1[[#This Row],[Cost]]</f>
        <v>2190</v>
      </c>
      <c r="M4371">
        <f>Table1[[#This Row],[Sales]]-Table1[[#This Row],[Total_Cost]]</f>
        <v>2190</v>
      </c>
      <c r="N4371" s="1">
        <f>Table1[[#This Row],[Profit]]/Table1[[#This Row],[Sales]]</f>
        <v>0.5</v>
      </c>
      <c r="O4371" t="str">
        <f>TEXT(Table1[[#This Row],[Order_Date]],"mmmm")</f>
        <v>May</v>
      </c>
      <c r="P4371">
        <f>YEAR(Table1[[#This Row],[Order_Date]])</f>
        <v>2024</v>
      </c>
      <c r="Q4371" t="str">
        <f>"Q"&amp;ROUNDUP(MONTH(Table1[[#This Row],[Order_Date]])/3,0)</f>
        <v>Q2</v>
      </c>
    </row>
    <row r="4372" spans="1:17" x14ac:dyDescent="0.25">
      <c r="A4372" t="s">
        <v>6193</v>
      </c>
      <c r="B4372" t="s">
        <v>459</v>
      </c>
      <c r="C4372" t="s">
        <v>3735</v>
      </c>
      <c r="D4372" t="s">
        <v>139</v>
      </c>
      <c r="E4372" t="str">
        <f>_xlfn.XLOOKUP(Table1[[#This Row],[Product_ID]],[1]!Table1[Product_ID],[1]!Table1[Product_Name])</f>
        <v>Clothing Product 53</v>
      </c>
      <c r="F4372" t="str">
        <f>_xlfn.XLOOKUP(Table1[[#This Row],[Product_ID]],[1]!Table1[Product_ID],[1]!Table1[Category])</f>
        <v>Clothing</v>
      </c>
      <c r="G4372">
        <f>_xlfn.XLOOKUP(Table1[[#This Row],[Product_ID]],[1]!Table1[Product_ID],[1]!Table1[Unit_Price])</f>
        <v>641</v>
      </c>
      <c r="H4372">
        <f>_xlfn.XLOOKUP(Table1[[#This Row],[Product_ID]],[1]!Table1[Product_ID],[1]!Table1[Cost])</f>
        <v>384.6</v>
      </c>
      <c r="I4372">
        <v>4</v>
      </c>
      <c r="J4372">
        <v>10</v>
      </c>
      <c r="K4372">
        <f>Table1[[#This Row],[Quantity]]*Table1[[#This Row],[Unit_Price]]</f>
        <v>2564</v>
      </c>
      <c r="L4372">
        <f>Table1[[#This Row],[Quantity]]*Table1[[#This Row],[Cost]]</f>
        <v>1538.4</v>
      </c>
      <c r="M4372">
        <f>Table1[[#This Row],[Sales]]-Table1[[#This Row],[Total_Cost]]</f>
        <v>1025.5999999999999</v>
      </c>
      <c r="N4372" s="1">
        <f>Table1[[#This Row],[Profit]]/Table1[[#This Row],[Sales]]</f>
        <v>0.39999999999999997</v>
      </c>
      <c r="O4372" t="str">
        <f>TEXT(Table1[[#This Row],[Order_Date]],"mmmm")</f>
        <v>June</v>
      </c>
      <c r="P4372">
        <f>YEAR(Table1[[#This Row],[Order_Date]])</f>
        <v>2025</v>
      </c>
      <c r="Q4372" t="str">
        <f>"Q"&amp;ROUNDUP(MONTH(Table1[[#This Row],[Order_Date]])/3,0)</f>
        <v>Q2</v>
      </c>
    </row>
    <row r="4373" spans="1:17" x14ac:dyDescent="0.25">
      <c r="A4373" t="s">
        <v>6194</v>
      </c>
      <c r="B4373" t="s">
        <v>1759</v>
      </c>
      <c r="C4373" t="s">
        <v>1162</v>
      </c>
      <c r="D4373" t="s">
        <v>244</v>
      </c>
      <c r="E4373" t="str">
        <f>_xlfn.XLOOKUP(Table1[[#This Row],[Product_ID]],[1]!Table1[Product_ID],[1]!Table1[Product_Name])</f>
        <v>Beauty Product 100</v>
      </c>
      <c r="F4373" t="str">
        <f>_xlfn.XLOOKUP(Table1[[#This Row],[Product_ID]],[1]!Table1[Product_ID],[1]!Table1[Category])</f>
        <v>Beauty</v>
      </c>
      <c r="G4373">
        <f>_xlfn.XLOOKUP(Table1[[#This Row],[Product_ID]],[1]!Table1[Product_ID],[1]!Table1[Unit_Price])</f>
        <v>2523</v>
      </c>
      <c r="H4373">
        <f>_xlfn.XLOOKUP(Table1[[#This Row],[Product_ID]],[1]!Table1[Product_ID],[1]!Table1[Cost])</f>
        <v>1766.1</v>
      </c>
      <c r="I4373">
        <v>1</v>
      </c>
      <c r="J4373">
        <v>15</v>
      </c>
      <c r="K4373">
        <f>Table1[[#This Row],[Quantity]]*Table1[[#This Row],[Unit_Price]]</f>
        <v>2523</v>
      </c>
      <c r="L4373">
        <f>Table1[[#This Row],[Quantity]]*Table1[[#This Row],[Cost]]</f>
        <v>1766.1</v>
      </c>
      <c r="M4373">
        <f>Table1[[#This Row],[Sales]]-Table1[[#This Row],[Total_Cost]]</f>
        <v>756.90000000000009</v>
      </c>
      <c r="N4373" s="1">
        <f>Table1[[#This Row],[Profit]]/Table1[[#This Row],[Sales]]</f>
        <v>0.30000000000000004</v>
      </c>
      <c r="O4373" t="str">
        <f>TEXT(Table1[[#This Row],[Order_Date]],"mmmm")</f>
        <v>June</v>
      </c>
      <c r="P4373">
        <f>YEAR(Table1[[#This Row],[Order_Date]])</f>
        <v>2025</v>
      </c>
      <c r="Q4373" t="str">
        <f>"Q"&amp;ROUNDUP(MONTH(Table1[[#This Row],[Order_Date]])/3,0)</f>
        <v>Q2</v>
      </c>
    </row>
    <row r="4374" spans="1:17" x14ac:dyDescent="0.25">
      <c r="A4374" t="s">
        <v>6195</v>
      </c>
      <c r="B4374" t="s">
        <v>1481</v>
      </c>
      <c r="C4374" t="s">
        <v>291</v>
      </c>
      <c r="D4374" t="s">
        <v>29</v>
      </c>
      <c r="E4374" t="str">
        <f>_xlfn.XLOOKUP(Table1[[#This Row],[Product_ID]],[1]!Table1[Product_ID],[1]!Table1[Product_Name])</f>
        <v>Beauty Product 18</v>
      </c>
      <c r="F4374" t="str">
        <f>_xlfn.XLOOKUP(Table1[[#This Row],[Product_ID]],[1]!Table1[Product_ID],[1]!Table1[Category])</f>
        <v>Beauty</v>
      </c>
      <c r="G4374">
        <f>_xlfn.XLOOKUP(Table1[[#This Row],[Product_ID]],[1]!Table1[Product_ID],[1]!Table1[Unit_Price])</f>
        <v>3985</v>
      </c>
      <c r="H4374">
        <f>_xlfn.XLOOKUP(Table1[[#This Row],[Product_ID]],[1]!Table1[Product_ID],[1]!Table1[Cost])</f>
        <v>2789.5</v>
      </c>
      <c r="I4374">
        <v>4</v>
      </c>
      <c r="J4374">
        <v>20</v>
      </c>
      <c r="K4374">
        <f>Table1[[#This Row],[Quantity]]*Table1[[#This Row],[Unit_Price]]</f>
        <v>15940</v>
      </c>
      <c r="L4374">
        <f>Table1[[#This Row],[Quantity]]*Table1[[#This Row],[Cost]]</f>
        <v>11158</v>
      </c>
      <c r="M4374">
        <f>Table1[[#This Row],[Sales]]-Table1[[#This Row],[Total_Cost]]</f>
        <v>4782</v>
      </c>
      <c r="N4374" s="1">
        <f>Table1[[#This Row],[Profit]]/Table1[[#This Row],[Sales]]</f>
        <v>0.3</v>
      </c>
      <c r="O4374" t="str">
        <f>TEXT(Table1[[#This Row],[Order_Date]],"mmmm")</f>
        <v>December</v>
      </c>
      <c r="P4374">
        <f>YEAR(Table1[[#This Row],[Order_Date]])</f>
        <v>2025</v>
      </c>
      <c r="Q4374" t="str">
        <f>"Q"&amp;ROUNDUP(MONTH(Table1[[#This Row],[Order_Date]])/3,0)</f>
        <v>Q4</v>
      </c>
    </row>
    <row r="4375" spans="1:17" x14ac:dyDescent="0.25">
      <c r="A4375" t="s">
        <v>6196</v>
      </c>
      <c r="B4375" t="s">
        <v>943</v>
      </c>
      <c r="C4375" t="s">
        <v>3909</v>
      </c>
      <c r="D4375" t="s">
        <v>135</v>
      </c>
      <c r="E4375" t="str">
        <f>_xlfn.XLOOKUP(Table1[[#This Row],[Product_ID]],[1]!Table1[Product_ID],[1]!Table1[Product_Name])</f>
        <v>Electronics Product 28</v>
      </c>
      <c r="F4375" t="str">
        <f>_xlfn.XLOOKUP(Table1[[#This Row],[Product_ID]],[1]!Table1[Product_ID],[1]!Table1[Category])</f>
        <v>Electronics</v>
      </c>
      <c r="G4375">
        <f>_xlfn.XLOOKUP(Table1[[#This Row],[Product_ID]],[1]!Table1[Product_ID],[1]!Table1[Unit_Price])</f>
        <v>9664</v>
      </c>
      <c r="H4375">
        <f>_xlfn.XLOOKUP(Table1[[#This Row],[Product_ID]],[1]!Table1[Product_ID],[1]!Table1[Cost])</f>
        <v>4832</v>
      </c>
      <c r="I4375">
        <v>1</v>
      </c>
      <c r="J4375">
        <v>0</v>
      </c>
      <c r="K4375">
        <f>Table1[[#This Row],[Quantity]]*Table1[[#This Row],[Unit_Price]]</f>
        <v>9664</v>
      </c>
      <c r="L4375">
        <f>Table1[[#This Row],[Quantity]]*Table1[[#This Row],[Cost]]</f>
        <v>4832</v>
      </c>
      <c r="M4375">
        <f>Table1[[#This Row],[Sales]]-Table1[[#This Row],[Total_Cost]]</f>
        <v>4832</v>
      </c>
      <c r="N4375" s="1">
        <f>Table1[[#This Row],[Profit]]/Table1[[#This Row],[Sales]]</f>
        <v>0.5</v>
      </c>
      <c r="O4375" t="str">
        <f>TEXT(Table1[[#This Row],[Order_Date]],"mmmm")</f>
        <v>June</v>
      </c>
      <c r="P4375">
        <f>YEAR(Table1[[#This Row],[Order_Date]])</f>
        <v>2025</v>
      </c>
      <c r="Q4375" t="str">
        <f>"Q"&amp;ROUNDUP(MONTH(Table1[[#This Row],[Order_Date]])/3,0)</f>
        <v>Q2</v>
      </c>
    </row>
    <row r="4376" spans="1:17" x14ac:dyDescent="0.25">
      <c r="A4376" t="s">
        <v>6197</v>
      </c>
      <c r="B4376" t="s">
        <v>61</v>
      </c>
      <c r="C4376" t="s">
        <v>2994</v>
      </c>
      <c r="D4376" t="s">
        <v>842</v>
      </c>
      <c r="E4376" t="str">
        <f>_xlfn.XLOOKUP(Table1[[#This Row],[Product_ID]],[1]!Table1[Product_ID],[1]!Table1[Product_Name])</f>
        <v>Sports Product 35</v>
      </c>
      <c r="F4376" t="str">
        <f>_xlfn.XLOOKUP(Table1[[#This Row],[Product_ID]],[1]!Table1[Product_ID],[1]!Table1[Category])</f>
        <v>Sports</v>
      </c>
      <c r="G4376">
        <f>_xlfn.XLOOKUP(Table1[[#This Row],[Product_ID]],[1]!Table1[Product_ID],[1]!Table1[Unit_Price])</f>
        <v>3185</v>
      </c>
      <c r="H4376">
        <f>_xlfn.XLOOKUP(Table1[[#This Row],[Product_ID]],[1]!Table1[Product_ID],[1]!Table1[Cost])</f>
        <v>1592.5</v>
      </c>
      <c r="I4376">
        <v>4</v>
      </c>
      <c r="J4376">
        <v>5</v>
      </c>
      <c r="K4376">
        <f>Table1[[#This Row],[Quantity]]*Table1[[#This Row],[Unit_Price]]</f>
        <v>12740</v>
      </c>
      <c r="L4376">
        <f>Table1[[#This Row],[Quantity]]*Table1[[#This Row],[Cost]]</f>
        <v>6370</v>
      </c>
      <c r="M4376">
        <f>Table1[[#This Row],[Sales]]-Table1[[#This Row],[Total_Cost]]</f>
        <v>6370</v>
      </c>
      <c r="N4376" s="1">
        <f>Table1[[#This Row],[Profit]]/Table1[[#This Row],[Sales]]</f>
        <v>0.5</v>
      </c>
      <c r="O4376" t="str">
        <f>TEXT(Table1[[#This Row],[Order_Date]],"mmmm")</f>
        <v>October</v>
      </c>
      <c r="P4376">
        <f>YEAR(Table1[[#This Row],[Order_Date]])</f>
        <v>2024</v>
      </c>
      <c r="Q4376" t="str">
        <f>"Q"&amp;ROUNDUP(MONTH(Table1[[#This Row],[Order_Date]])/3,0)</f>
        <v>Q4</v>
      </c>
    </row>
    <row r="4377" spans="1:17" x14ac:dyDescent="0.25">
      <c r="A4377" t="s">
        <v>6198</v>
      </c>
      <c r="B4377" t="s">
        <v>1315</v>
      </c>
      <c r="C4377" t="s">
        <v>2661</v>
      </c>
      <c r="D4377" t="s">
        <v>77</v>
      </c>
      <c r="E4377" t="str">
        <f>_xlfn.XLOOKUP(Table1[[#This Row],[Product_ID]],[1]!Table1[Product_ID],[1]!Table1[Product_Name])</f>
        <v>Sports Product 83</v>
      </c>
      <c r="F4377" t="str">
        <f>_xlfn.XLOOKUP(Table1[[#This Row],[Product_ID]],[1]!Table1[Product_ID],[1]!Table1[Category])</f>
        <v>Sports</v>
      </c>
      <c r="G4377">
        <f>_xlfn.XLOOKUP(Table1[[#This Row],[Product_ID]],[1]!Table1[Product_ID],[1]!Table1[Unit_Price])</f>
        <v>5842</v>
      </c>
      <c r="H4377">
        <f>_xlfn.XLOOKUP(Table1[[#This Row],[Product_ID]],[1]!Table1[Product_ID],[1]!Table1[Cost])</f>
        <v>3505.2</v>
      </c>
      <c r="I4377">
        <v>5</v>
      </c>
      <c r="J4377">
        <v>0</v>
      </c>
      <c r="K4377">
        <f>Table1[[#This Row],[Quantity]]*Table1[[#This Row],[Unit_Price]]</f>
        <v>29210</v>
      </c>
      <c r="L4377">
        <f>Table1[[#This Row],[Quantity]]*Table1[[#This Row],[Cost]]</f>
        <v>17526</v>
      </c>
      <c r="M4377">
        <f>Table1[[#This Row],[Sales]]-Table1[[#This Row],[Total_Cost]]</f>
        <v>11684</v>
      </c>
      <c r="N4377" s="1">
        <f>Table1[[#This Row],[Profit]]/Table1[[#This Row],[Sales]]</f>
        <v>0.4</v>
      </c>
      <c r="O4377" t="str">
        <f>TEXT(Table1[[#This Row],[Order_Date]],"mmmm")</f>
        <v>March</v>
      </c>
      <c r="P4377">
        <f>YEAR(Table1[[#This Row],[Order_Date]])</f>
        <v>2025</v>
      </c>
      <c r="Q4377" t="str">
        <f>"Q"&amp;ROUNDUP(MONTH(Table1[[#This Row],[Order_Date]])/3,0)</f>
        <v>Q1</v>
      </c>
    </row>
    <row r="4378" spans="1:17" x14ac:dyDescent="0.25">
      <c r="A4378" t="s">
        <v>6199</v>
      </c>
      <c r="B4378" t="s">
        <v>1883</v>
      </c>
      <c r="C4378" t="s">
        <v>2791</v>
      </c>
      <c r="D4378" t="s">
        <v>659</v>
      </c>
      <c r="E4378" t="str">
        <f>_xlfn.XLOOKUP(Table1[[#This Row],[Product_ID]],[1]!Table1[Product_ID],[1]!Table1[Product_Name])</f>
        <v>Beauty Product 43</v>
      </c>
      <c r="F4378" t="str">
        <f>_xlfn.XLOOKUP(Table1[[#This Row],[Product_ID]],[1]!Table1[Product_ID],[1]!Table1[Category])</f>
        <v>Beauty</v>
      </c>
      <c r="G4378">
        <f>_xlfn.XLOOKUP(Table1[[#This Row],[Product_ID]],[1]!Table1[Product_ID],[1]!Table1[Unit_Price])</f>
        <v>1637</v>
      </c>
      <c r="H4378">
        <f>_xlfn.XLOOKUP(Table1[[#This Row],[Product_ID]],[1]!Table1[Product_ID],[1]!Table1[Cost])</f>
        <v>818.5</v>
      </c>
      <c r="I4378">
        <v>4</v>
      </c>
      <c r="J4378">
        <v>0</v>
      </c>
      <c r="K4378">
        <f>Table1[[#This Row],[Quantity]]*Table1[[#This Row],[Unit_Price]]</f>
        <v>6548</v>
      </c>
      <c r="L4378">
        <f>Table1[[#This Row],[Quantity]]*Table1[[#This Row],[Cost]]</f>
        <v>3274</v>
      </c>
      <c r="M4378">
        <f>Table1[[#This Row],[Sales]]-Table1[[#This Row],[Total_Cost]]</f>
        <v>3274</v>
      </c>
      <c r="N4378" s="1">
        <f>Table1[[#This Row],[Profit]]/Table1[[#This Row],[Sales]]</f>
        <v>0.5</v>
      </c>
      <c r="O4378" t="str">
        <f>TEXT(Table1[[#This Row],[Order_Date]],"mmmm")</f>
        <v>August</v>
      </c>
      <c r="P4378">
        <f>YEAR(Table1[[#This Row],[Order_Date]])</f>
        <v>2025</v>
      </c>
      <c r="Q4378" t="str">
        <f>"Q"&amp;ROUNDUP(MONTH(Table1[[#This Row],[Order_Date]])/3,0)</f>
        <v>Q3</v>
      </c>
    </row>
    <row r="4379" spans="1:17" x14ac:dyDescent="0.25">
      <c r="A4379" t="s">
        <v>6200</v>
      </c>
      <c r="B4379" t="s">
        <v>526</v>
      </c>
      <c r="C4379" t="s">
        <v>1757</v>
      </c>
      <c r="D4379" t="s">
        <v>33</v>
      </c>
      <c r="E4379" t="str">
        <f>_xlfn.XLOOKUP(Table1[[#This Row],[Product_ID]],[1]!Table1[Product_ID],[1]!Table1[Product_Name])</f>
        <v>Sports Product 88</v>
      </c>
      <c r="F4379" t="str">
        <f>_xlfn.XLOOKUP(Table1[[#This Row],[Product_ID]],[1]!Table1[Product_ID],[1]!Table1[Category])</f>
        <v>Sports</v>
      </c>
      <c r="G4379">
        <f>_xlfn.XLOOKUP(Table1[[#This Row],[Product_ID]],[1]!Table1[Product_ID],[1]!Table1[Unit_Price])</f>
        <v>11542</v>
      </c>
      <c r="H4379">
        <f>_xlfn.XLOOKUP(Table1[[#This Row],[Product_ID]],[1]!Table1[Product_ID],[1]!Table1[Cost])</f>
        <v>6925.2</v>
      </c>
      <c r="I4379">
        <v>3</v>
      </c>
      <c r="J4379">
        <v>15</v>
      </c>
      <c r="K4379">
        <f>Table1[[#This Row],[Quantity]]*Table1[[#This Row],[Unit_Price]]</f>
        <v>34626</v>
      </c>
      <c r="L4379">
        <f>Table1[[#This Row],[Quantity]]*Table1[[#This Row],[Cost]]</f>
        <v>20775.599999999999</v>
      </c>
      <c r="M4379">
        <f>Table1[[#This Row],[Sales]]-Table1[[#This Row],[Total_Cost]]</f>
        <v>13850.400000000001</v>
      </c>
      <c r="N4379" s="1">
        <f>Table1[[#This Row],[Profit]]/Table1[[#This Row],[Sales]]</f>
        <v>0.4</v>
      </c>
      <c r="O4379" t="str">
        <f>TEXT(Table1[[#This Row],[Order_Date]],"mmmm")</f>
        <v>January</v>
      </c>
      <c r="P4379">
        <f>YEAR(Table1[[#This Row],[Order_Date]])</f>
        <v>2025</v>
      </c>
      <c r="Q4379" t="str">
        <f>"Q"&amp;ROUNDUP(MONTH(Table1[[#This Row],[Order_Date]])/3,0)</f>
        <v>Q1</v>
      </c>
    </row>
    <row r="4380" spans="1:17" x14ac:dyDescent="0.25">
      <c r="A4380" t="s">
        <v>6201</v>
      </c>
      <c r="B4380" t="s">
        <v>2734</v>
      </c>
      <c r="C4380" t="s">
        <v>2717</v>
      </c>
      <c r="D4380" t="s">
        <v>654</v>
      </c>
      <c r="E4380" t="str">
        <f>_xlfn.XLOOKUP(Table1[[#This Row],[Product_ID]],[1]!Table1[Product_ID],[1]!Table1[Product_Name])</f>
        <v>Sports Product 40</v>
      </c>
      <c r="F4380" t="str">
        <f>_xlfn.XLOOKUP(Table1[[#This Row],[Product_ID]],[1]!Table1[Product_ID],[1]!Table1[Category])</f>
        <v>Sports</v>
      </c>
      <c r="G4380">
        <f>_xlfn.XLOOKUP(Table1[[#This Row],[Product_ID]],[1]!Table1[Product_ID],[1]!Table1[Unit_Price])</f>
        <v>6724</v>
      </c>
      <c r="H4380">
        <f>_xlfn.XLOOKUP(Table1[[#This Row],[Product_ID]],[1]!Table1[Product_ID],[1]!Table1[Cost])</f>
        <v>4034.4</v>
      </c>
      <c r="I4380">
        <v>4</v>
      </c>
      <c r="J4380">
        <v>15</v>
      </c>
      <c r="K4380">
        <f>Table1[[#This Row],[Quantity]]*Table1[[#This Row],[Unit_Price]]</f>
        <v>26896</v>
      </c>
      <c r="L4380">
        <f>Table1[[#This Row],[Quantity]]*Table1[[#This Row],[Cost]]</f>
        <v>16137.6</v>
      </c>
      <c r="M4380">
        <f>Table1[[#This Row],[Sales]]-Table1[[#This Row],[Total_Cost]]</f>
        <v>10758.4</v>
      </c>
      <c r="N4380" s="1">
        <f>Table1[[#This Row],[Profit]]/Table1[[#This Row],[Sales]]</f>
        <v>0.39999999999999997</v>
      </c>
      <c r="O4380" t="str">
        <f>TEXT(Table1[[#This Row],[Order_Date]],"mmmm")</f>
        <v>March</v>
      </c>
      <c r="P4380">
        <f>YEAR(Table1[[#This Row],[Order_Date]])</f>
        <v>2025</v>
      </c>
      <c r="Q4380" t="str">
        <f>"Q"&amp;ROUNDUP(MONTH(Table1[[#This Row],[Order_Date]])/3,0)</f>
        <v>Q1</v>
      </c>
    </row>
    <row r="4381" spans="1:17" x14ac:dyDescent="0.25">
      <c r="A4381" t="s">
        <v>6202</v>
      </c>
      <c r="B4381" t="s">
        <v>4006</v>
      </c>
      <c r="C4381" t="s">
        <v>1091</v>
      </c>
      <c r="D4381" t="s">
        <v>17</v>
      </c>
      <c r="E4381" t="str">
        <f>_xlfn.XLOOKUP(Table1[[#This Row],[Product_ID]],[1]!Table1[Product_ID],[1]!Table1[Product_Name])</f>
        <v>Clothing Product 38</v>
      </c>
      <c r="F4381" t="str">
        <f>_xlfn.XLOOKUP(Table1[[#This Row],[Product_ID]],[1]!Table1[Product_ID],[1]!Table1[Category])</f>
        <v>Clothing</v>
      </c>
      <c r="G4381">
        <f>_xlfn.XLOOKUP(Table1[[#This Row],[Product_ID]],[1]!Table1[Product_ID],[1]!Table1[Unit_Price])</f>
        <v>413</v>
      </c>
      <c r="H4381">
        <f>_xlfn.XLOOKUP(Table1[[#This Row],[Product_ID]],[1]!Table1[Product_ID],[1]!Table1[Cost])</f>
        <v>247.8</v>
      </c>
      <c r="I4381">
        <v>3</v>
      </c>
      <c r="J4381">
        <v>10</v>
      </c>
      <c r="K4381">
        <f>Table1[[#This Row],[Quantity]]*Table1[[#This Row],[Unit_Price]]</f>
        <v>1239</v>
      </c>
      <c r="L4381">
        <f>Table1[[#This Row],[Quantity]]*Table1[[#This Row],[Cost]]</f>
        <v>743.40000000000009</v>
      </c>
      <c r="M4381">
        <f>Table1[[#This Row],[Sales]]-Table1[[#This Row],[Total_Cost]]</f>
        <v>495.59999999999991</v>
      </c>
      <c r="N4381" s="1">
        <f>Table1[[#This Row],[Profit]]/Table1[[#This Row],[Sales]]</f>
        <v>0.39999999999999991</v>
      </c>
      <c r="O4381" t="str">
        <f>TEXT(Table1[[#This Row],[Order_Date]],"mmmm")</f>
        <v>September</v>
      </c>
      <c r="P4381">
        <f>YEAR(Table1[[#This Row],[Order_Date]])</f>
        <v>2025</v>
      </c>
      <c r="Q4381" t="str">
        <f>"Q"&amp;ROUNDUP(MONTH(Table1[[#This Row],[Order_Date]])/3,0)</f>
        <v>Q3</v>
      </c>
    </row>
    <row r="4382" spans="1:17" x14ac:dyDescent="0.25">
      <c r="A4382" t="s">
        <v>6203</v>
      </c>
      <c r="B4382" t="s">
        <v>656</v>
      </c>
      <c r="C4382" t="s">
        <v>2531</v>
      </c>
      <c r="D4382" t="s">
        <v>223</v>
      </c>
      <c r="E4382" t="str">
        <f>_xlfn.XLOOKUP(Table1[[#This Row],[Product_ID]],[1]!Table1[Product_ID],[1]!Table1[Product_Name])</f>
        <v>Clothing Product 48</v>
      </c>
      <c r="F4382" t="str">
        <f>_xlfn.XLOOKUP(Table1[[#This Row],[Product_ID]],[1]!Table1[Product_ID],[1]!Table1[Category])</f>
        <v>Clothing</v>
      </c>
      <c r="G4382">
        <f>_xlfn.XLOOKUP(Table1[[#This Row],[Product_ID]],[1]!Table1[Product_ID],[1]!Table1[Unit_Price])</f>
        <v>2190</v>
      </c>
      <c r="H4382">
        <f>_xlfn.XLOOKUP(Table1[[#This Row],[Product_ID]],[1]!Table1[Product_ID],[1]!Table1[Cost])</f>
        <v>1095</v>
      </c>
      <c r="I4382">
        <v>5</v>
      </c>
      <c r="J4382">
        <v>10</v>
      </c>
      <c r="K4382">
        <f>Table1[[#This Row],[Quantity]]*Table1[[#This Row],[Unit_Price]]</f>
        <v>10950</v>
      </c>
      <c r="L4382">
        <f>Table1[[#This Row],[Quantity]]*Table1[[#This Row],[Cost]]</f>
        <v>5475</v>
      </c>
      <c r="M4382">
        <f>Table1[[#This Row],[Sales]]-Table1[[#This Row],[Total_Cost]]</f>
        <v>5475</v>
      </c>
      <c r="N4382" s="1">
        <f>Table1[[#This Row],[Profit]]/Table1[[#This Row],[Sales]]</f>
        <v>0.5</v>
      </c>
      <c r="O4382" t="str">
        <f>TEXT(Table1[[#This Row],[Order_Date]],"mmmm")</f>
        <v>October</v>
      </c>
      <c r="P4382">
        <f>YEAR(Table1[[#This Row],[Order_Date]])</f>
        <v>2025</v>
      </c>
      <c r="Q4382" t="str">
        <f>"Q"&amp;ROUNDUP(MONTH(Table1[[#This Row],[Order_Date]])/3,0)</f>
        <v>Q4</v>
      </c>
    </row>
    <row r="4383" spans="1:17" x14ac:dyDescent="0.25">
      <c r="A4383" t="s">
        <v>6204</v>
      </c>
      <c r="B4383" t="s">
        <v>279</v>
      </c>
      <c r="C4383" t="s">
        <v>55</v>
      </c>
      <c r="D4383" t="s">
        <v>381</v>
      </c>
      <c r="E4383" t="str">
        <f>_xlfn.XLOOKUP(Table1[[#This Row],[Product_ID]],[1]!Table1[Product_ID],[1]!Table1[Product_Name])</f>
        <v>Electronics Product 59</v>
      </c>
      <c r="F4383" t="str">
        <f>_xlfn.XLOOKUP(Table1[[#This Row],[Product_ID]],[1]!Table1[Product_ID],[1]!Table1[Category])</f>
        <v>Electronics</v>
      </c>
      <c r="G4383">
        <f>_xlfn.XLOOKUP(Table1[[#This Row],[Product_ID]],[1]!Table1[Product_ID],[1]!Table1[Unit_Price])</f>
        <v>39929</v>
      </c>
      <c r="H4383">
        <f>_xlfn.XLOOKUP(Table1[[#This Row],[Product_ID]],[1]!Table1[Product_ID],[1]!Table1[Cost])</f>
        <v>23957.4</v>
      </c>
      <c r="I4383">
        <v>1</v>
      </c>
      <c r="J4383">
        <v>15</v>
      </c>
      <c r="K4383">
        <f>Table1[[#This Row],[Quantity]]*Table1[[#This Row],[Unit_Price]]</f>
        <v>39929</v>
      </c>
      <c r="L4383">
        <f>Table1[[#This Row],[Quantity]]*Table1[[#This Row],[Cost]]</f>
        <v>23957.4</v>
      </c>
      <c r="M4383">
        <f>Table1[[#This Row],[Sales]]-Table1[[#This Row],[Total_Cost]]</f>
        <v>15971.599999999999</v>
      </c>
      <c r="N4383" s="1">
        <f>Table1[[#This Row],[Profit]]/Table1[[#This Row],[Sales]]</f>
        <v>0.39999999999999997</v>
      </c>
      <c r="O4383" t="str">
        <f>TEXT(Table1[[#This Row],[Order_Date]],"mmmm")</f>
        <v>February</v>
      </c>
      <c r="P4383">
        <f>YEAR(Table1[[#This Row],[Order_Date]])</f>
        <v>2024</v>
      </c>
      <c r="Q4383" t="str">
        <f>"Q"&amp;ROUNDUP(MONTH(Table1[[#This Row],[Order_Date]])/3,0)</f>
        <v>Q1</v>
      </c>
    </row>
    <row r="4384" spans="1:17" x14ac:dyDescent="0.25">
      <c r="A4384" t="s">
        <v>6205</v>
      </c>
      <c r="B4384" t="s">
        <v>3672</v>
      </c>
      <c r="C4384" t="s">
        <v>2325</v>
      </c>
      <c r="D4384" t="s">
        <v>638</v>
      </c>
      <c r="E4384" t="str">
        <f>_xlfn.XLOOKUP(Table1[[#This Row],[Product_ID]],[1]!Table1[Product_ID],[1]!Table1[Product_Name])</f>
        <v>Sports Product 70</v>
      </c>
      <c r="F4384" t="str">
        <f>_xlfn.XLOOKUP(Table1[[#This Row],[Product_ID]],[1]!Table1[Product_ID],[1]!Table1[Category])</f>
        <v>Sports</v>
      </c>
      <c r="G4384">
        <f>_xlfn.XLOOKUP(Table1[[#This Row],[Product_ID]],[1]!Table1[Product_ID],[1]!Table1[Unit_Price])</f>
        <v>583</v>
      </c>
      <c r="H4384">
        <f>_xlfn.XLOOKUP(Table1[[#This Row],[Product_ID]],[1]!Table1[Product_ID],[1]!Table1[Cost])</f>
        <v>349.8</v>
      </c>
      <c r="I4384">
        <v>3</v>
      </c>
      <c r="J4384">
        <v>5</v>
      </c>
      <c r="K4384">
        <f>Table1[[#This Row],[Quantity]]*Table1[[#This Row],[Unit_Price]]</f>
        <v>1749</v>
      </c>
      <c r="L4384">
        <f>Table1[[#This Row],[Quantity]]*Table1[[#This Row],[Cost]]</f>
        <v>1049.4000000000001</v>
      </c>
      <c r="M4384">
        <f>Table1[[#This Row],[Sales]]-Table1[[#This Row],[Total_Cost]]</f>
        <v>699.59999999999991</v>
      </c>
      <c r="N4384" s="1">
        <f>Table1[[#This Row],[Profit]]/Table1[[#This Row],[Sales]]</f>
        <v>0.39999999999999997</v>
      </c>
      <c r="O4384" t="str">
        <f>TEXT(Table1[[#This Row],[Order_Date]],"mmmm")</f>
        <v>February</v>
      </c>
      <c r="P4384">
        <f>YEAR(Table1[[#This Row],[Order_Date]])</f>
        <v>2024</v>
      </c>
      <c r="Q4384" t="str">
        <f>"Q"&amp;ROUNDUP(MONTH(Table1[[#This Row],[Order_Date]])/3,0)</f>
        <v>Q1</v>
      </c>
    </row>
    <row r="4385" spans="1:17" x14ac:dyDescent="0.25">
      <c r="A4385" t="s">
        <v>6206</v>
      </c>
      <c r="B4385" t="s">
        <v>984</v>
      </c>
      <c r="C4385" t="s">
        <v>770</v>
      </c>
      <c r="D4385" t="s">
        <v>570</v>
      </c>
      <c r="E4385" t="str">
        <f>_xlfn.XLOOKUP(Table1[[#This Row],[Product_ID]],[1]!Table1[Product_ID],[1]!Table1[Product_Name])</f>
        <v>Electronics Product 87</v>
      </c>
      <c r="F4385" t="str">
        <f>_xlfn.XLOOKUP(Table1[[#This Row],[Product_ID]],[1]!Table1[Product_ID],[1]!Table1[Category])</f>
        <v>Electronics</v>
      </c>
      <c r="G4385">
        <f>_xlfn.XLOOKUP(Table1[[#This Row],[Product_ID]],[1]!Table1[Product_ID],[1]!Table1[Unit_Price])</f>
        <v>25216</v>
      </c>
      <c r="H4385">
        <f>_xlfn.XLOOKUP(Table1[[#This Row],[Product_ID]],[1]!Table1[Product_ID],[1]!Table1[Cost])</f>
        <v>17651.2</v>
      </c>
      <c r="I4385">
        <v>1</v>
      </c>
      <c r="J4385">
        <v>15</v>
      </c>
      <c r="K4385">
        <f>Table1[[#This Row],[Quantity]]*Table1[[#This Row],[Unit_Price]]</f>
        <v>25216</v>
      </c>
      <c r="L4385">
        <f>Table1[[#This Row],[Quantity]]*Table1[[#This Row],[Cost]]</f>
        <v>17651.2</v>
      </c>
      <c r="M4385">
        <f>Table1[[#This Row],[Sales]]-Table1[[#This Row],[Total_Cost]]</f>
        <v>7564.7999999999993</v>
      </c>
      <c r="N4385" s="1">
        <f>Table1[[#This Row],[Profit]]/Table1[[#This Row],[Sales]]</f>
        <v>0.3</v>
      </c>
      <c r="O4385" t="str">
        <f>TEXT(Table1[[#This Row],[Order_Date]],"mmmm")</f>
        <v>January</v>
      </c>
      <c r="P4385">
        <f>YEAR(Table1[[#This Row],[Order_Date]])</f>
        <v>2024</v>
      </c>
      <c r="Q4385" t="str">
        <f>"Q"&amp;ROUNDUP(MONTH(Table1[[#This Row],[Order_Date]])/3,0)</f>
        <v>Q1</v>
      </c>
    </row>
    <row r="4386" spans="1:17" x14ac:dyDescent="0.25">
      <c r="A4386" t="s">
        <v>6207</v>
      </c>
      <c r="B4386" t="s">
        <v>452</v>
      </c>
      <c r="C4386" t="s">
        <v>1520</v>
      </c>
      <c r="D4386" t="s">
        <v>663</v>
      </c>
      <c r="E4386" t="str">
        <f>_xlfn.XLOOKUP(Table1[[#This Row],[Product_ID]],[1]!Table1[Product_ID],[1]!Table1[Product_Name])</f>
        <v>Electronics Product 34</v>
      </c>
      <c r="F4386" t="str">
        <f>_xlfn.XLOOKUP(Table1[[#This Row],[Product_ID]],[1]!Table1[Product_ID],[1]!Table1[Category])</f>
        <v>Electronics</v>
      </c>
      <c r="G4386">
        <f>_xlfn.XLOOKUP(Table1[[#This Row],[Product_ID]],[1]!Table1[Product_ID],[1]!Table1[Unit_Price])</f>
        <v>4860</v>
      </c>
      <c r="H4386">
        <f>_xlfn.XLOOKUP(Table1[[#This Row],[Product_ID]],[1]!Table1[Product_ID],[1]!Table1[Cost])</f>
        <v>2430</v>
      </c>
      <c r="I4386">
        <v>3</v>
      </c>
      <c r="J4386">
        <v>15</v>
      </c>
      <c r="K4386">
        <f>Table1[[#This Row],[Quantity]]*Table1[[#This Row],[Unit_Price]]</f>
        <v>14580</v>
      </c>
      <c r="L4386">
        <f>Table1[[#This Row],[Quantity]]*Table1[[#This Row],[Cost]]</f>
        <v>7290</v>
      </c>
      <c r="M4386">
        <f>Table1[[#This Row],[Sales]]-Table1[[#This Row],[Total_Cost]]</f>
        <v>7290</v>
      </c>
      <c r="N4386" s="1">
        <f>Table1[[#This Row],[Profit]]/Table1[[#This Row],[Sales]]</f>
        <v>0.5</v>
      </c>
      <c r="O4386" t="str">
        <f>TEXT(Table1[[#This Row],[Order_Date]],"mmmm")</f>
        <v>July</v>
      </c>
      <c r="P4386">
        <f>YEAR(Table1[[#This Row],[Order_Date]])</f>
        <v>2024</v>
      </c>
      <c r="Q4386" t="str">
        <f>"Q"&amp;ROUNDUP(MONTH(Table1[[#This Row],[Order_Date]])/3,0)</f>
        <v>Q3</v>
      </c>
    </row>
    <row r="4387" spans="1:17" x14ac:dyDescent="0.25">
      <c r="A4387" t="s">
        <v>6208</v>
      </c>
      <c r="B4387" t="s">
        <v>4423</v>
      </c>
      <c r="C4387" t="s">
        <v>1498</v>
      </c>
      <c r="D4387" t="s">
        <v>25</v>
      </c>
      <c r="E4387" t="str">
        <f>_xlfn.XLOOKUP(Table1[[#This Row],[Product_ID]],[1]!Table1[Product_ID],[1]!Table1[Product_Name])</f>
        <v>Sports Product 7</v>
      </c>
      <c r="F4387" t="str">
        <f>_xlfn.XLOOKUP(Table1[[#This Row],[Product_ID]],[1]!Table1[Product_ID],[1]!Table1[Category])</f>
        <v>Sports</v>
      </c>
      <c r="G4387">
        <f>_xlfn.XLOOKUP(Table1[[#This Row],[Product_ID]],[1]!Table1[Product_ID],[1]!Table1[Unit_Price])</f>
        <v>5469</v>
      </c>
      <c r="H4387">
        <f>_xlfn.XLOOKUP(Table1[[#This Row],[Product_ID]],[1]!Table1[Product_ID],[1]!Table1[Cost])</f>
        <v>3281.4</v>
      </c>
      <c r="I4387">
        <v>5</v>
      </c>
      <c r="J4387">
        <v>15</v>
      </c>
      <c r="K4387">
        <f>Table1[[#This Row],[Quantity]]*Table1[[#This Row],[Unit_Price]]</f>
        <v>27345</v>
      </c>
      <c r="L4387">
        <f>Table1[[#This Row],[Quantity]]*Table1[[#This Row],[Cost]]</f>
        <v>16407</v>
      </c>
      <c r="M4387">
        <f>Table1[[#This Row],[Sales]]-Table1[[#This Row],[Total_Cost]]</f>
        <v>10938</v>
      </c>
      <c r="N4387" s="1">
        <f>Table1[[#This Row],[Profit]]/Table1[[#This Row],[Sales]]</f>
        <v>0.4</v>
      </c>
      <c r="O4387" t="str">
        <f>TEXT(Table1[[#This Row],[Order_Date]],"mmmm")</f>
        <v>January</v>
      </c>
      <c r="P4387">
        <f>YEAR(Table1[[#This Row],[Order_Date]])</f>
        <v>2024</v>
      </c>
      <c r="Q4387" t="str">
        <f>"Q"&amp;ROUNDUP(MONTH(Table1[[#This Row],[Order_Date]])/3,0)</f>
        <v>Q1</v>
      </c>
    </row>
    <row r="4388" spans="1:17" x14ac:dyDescent="0.25">
      <c r="A4388" t="s">
        <v>6209</v>
      </c>
      <c r="B4388" t="s">
        <v>3902</v>
      </c>
      <c r="C4388" t="s">
        <v>692</v>
      </c>
      <c r="D4388" t="s">
        <v>25</v>
      </c>
      <c r="E4388" t="str">
        <f>_xlfn.XLOOKUP(Table1[[#This Row],[Product_ID]],[1]!Table1[Product_ID],[1]!Table1[Product_Name])</f>
        <v>Sports Product 7</v>
      </c>
      <c r="F4388" t="str">
        <f>_xlfn.XLOOKUP(Table1[[#This Row],[Product_ID]],[1]!Table1[Product_ID],[1]!Table1[Category])</f>
        <v>Sports</v>
      </c>
      <c r="G4388">
        <f>_xlfn.XLOOKUP(Table1[[#This Row],[Product_ID]],[1]!Table1[Product_ID],[1]!Table1[Unit_Price])</f>
        <v>5469</v>
      </c>
      <c r="H4388">
        <f>_xlfn.XLOOKUP(Table1[[#This Row],[Product_ID]],[1]!Table1[Product_ID],[1]!Table1[Cost])</f>
        <v>3281.4</v>
      </c>
      <c r="I4388">
        <v>1</v>
      </c>
      <c r="J4388">
        <v>20</v>
      </c>
      <c r="K4388">
        <f>Table1[[#This Row],[Quantity]]*Table1[[#This Row],[Unit_Price]]</f>
        <v>5469</v>
      </c>
      <c r="L4388">
        <f>Table1[[#This Row],[Quantity]]*Table1[[#This Row],[Cost]]</f>
        <v>3281.4</v>
      </c>
      <c r="M4388">
        <f>Table1[[#This Row],[Sales]]-Table1[[#This Row],[Total_Cost]]</f>
        <v>2187.6</v>
      </c>
      <c r="N4388" s="1">
        <f>Table1[[#This Row],[Profit]]/Table1[[#This Row],[Sales]]</f>
        <v>0.39999999999999997</v>
      </c>
      <c r="O4388" t="str">
        <f>TEXT(Table1[[#This Row],[Order_Date]],"mmmm")</f>
        <v>January</v>
      </c>
      <c r="P4388">
        <f>YEAR(Table1[[#This Row],[Order_Date]])</f>
        <v>2025</v>
      </c>
      <c r="Q4388" t="str">
        <f>"Q"&amp;ROUNDUP(MONTH(Table1[[#This Row],[Order_Date]])/3,0)</f>
        <v>Q1</v>
      </c>
    </row>
    <row r="4389" spans="1:17" x14ac:dyDescent="0.25">
      <c r="A4389" t="s">
        <v>6210</v>
      </c>
      <c r="B4389" t="s">
        <v>1280</v>
      </c>
      <c r="C4389" t="s">
        <v>1581</v>
      </c>
      <c r="D4389" t="s">
        <v>313</v>
      </c>
      <c r="E4389" t="str">
        <f>_xlfn.XLOOKUP(Table1[[#This Row],[Product_ID]],[1]!Table1[Product_ID],[1]!Table1[Product_Name])</f>
        <v>Sports Product 44</v>
      </c>
      <c r="F4389" t="str">
        <f>_xlfn.XLOOKUP(Table1[[#This Row],[Product_ID]],[1]!Table1[Product_ID],[1]!Table1[Category])</f>
        <v>Sports</v>
      </c>
      <c r="G4389">
        <f>_xlfn.XLOOKUP(Table1[[#This Row],[Product_ID]],[1]!Table1[Product_ID],[1]!Table1[Unit_Price])</f>
        <v>5008</v>
      </c>
      <c r="H4389">
        <f>_xlfn.XLOOKUP(Table1[[#This Row],[Product_ID]],[1]!Table1[Product_ID],[1]!Table1[Cost])</f>
        <v>3505.6</v>
      </c>
      <c r="I4389">
        <v>1</v>
      </c>
      <c r="J4389">
        <v>15</v>
      </c>
      <c r="K4389">
        <f>Table1[[#This Row],[Quantity]]*Table1[[#This Row],[Unit_Price]]</f>
        <v>5008</v>
      </c>
      <c r="L4389">
        <f>Table1[[#This Row],[Quantity]]*Table1[[#This Row],[Cost]]</f>
        <v>3505.6</v>
      </c>
      <c r="M4389">
        <f>Table1[[#This Row],[Sales]]-Table1[[#This Row],[Total_Cost]]</f>
        <v>1502.4</v>
      </c>
      <c r="N4389" s="1">
        <f>Table1[[#This Row],[Profit]]/Table1[[#This Row],[Sales]]</f>
        <v>0.30000000000000004</v>
      </c>
      <c r="O4389" t="str">
        <f>TEXT(Table1[[#This Row],[Order_Date]],"mmmm")</f>
        <v>May</v>
      </c>
      <c r="P4389">
        <f>YEAR(Table1[[#This Row],[Order_Date]])</f>
        <v>2024</v>
      </c>
      <c r="Q4389" t="str">
        <f>"Q"&amp;ROUNDUP(MONTH(Table1[[#This Row],[Order_Date]])/3,0)</f>
        <v>Q2</v>
      </c>
    </row>
    <row r="4390" spans="1:17" x14ac:dyDescent="0.25">
      <c r="A4390" t="s">
        <v>6211</v>
      </c>
      <c r="B4390" t="s">
        <v>2620</v>
      </c>
      <c r="C4390" t="s">
        <v>627</v>
      </c>
      <c r="D4390" t="s">
        <v>654</v>
      </c>
      <c r="E4390" t="str">
        <f>_xlfn.XLOOKUP(Table1[[#This Row],[Product_ID]],[1]!Table1[Product_ID],[1]!Table1[Product_Name])</f>
        <v>Sports Product 40</v>
      </c>
      <c r="F4390" t="str">
        <f>_xlfn.XLOOKUP(Table1[[#This Row],[Product_ID]],[1]!Table1[Product_ID],[1]!Table1[Category])</f>
        <v>Sports</v>
      </c>
      <c r="G4390">
        <f>_xlfn.XLOOKUP(Table1[[#This Row],[Product_ID]],[1]!Table1[Product_ID],[1]!Table1[Unit_Price])</f>
        <v>6724</v>
      </c>
      <c r="H4390">
        <f>_xlfn.XLOOKUP(Table1[[#This Row],[Product_ID]],[1]!Table1[Product_ID],[1]!Table1[Cost])</f>
        <v>4034.4</v>
      </c>
      <c r="I4390">
        <v>2</v>
      </c>
      <c r="J4390">
        <v>0</v>
      </c>
      <c r="K4390">
        <f>Table1[[#This Row],[Quantity]]*Table1[[#This Row],[Unit_Price]]</f>
        <v>13448</v>
      </c>
      <c r="L4390">
        <f>Table1[[#This Row],[Quantity]]*Table1[[#This Row],[Cost]]</f>
        <v>8068.8</v>
      </c>
      <c r="M4390">
        <f>Table1[[#This Row],[Sales]]-Table1[[#This Row],[Total_Cost]]</f>
        <v>5379.2</v>
      </c>
      <c r="N4390" s="1">
        <f>Table1[[#This Row],[Profit]]/Table1[[#This Row],[Sales]]</f>
        <v>0.39999999999999997</v>
      </c>
      <c r="O4390" t="str">
        <f>TEXT(Table1[[#This Row],[Order_Date]],"mmmm")</f>
        <v>February</v>
      </c>
      <c r="P4390">
        <f>YEAR(Table1[[#This Row],[Order_Date]])</f>
        <v>2025</v>
      </c>
      <c r="Q4390" t="str">
        <f>"Q"&amp;ROUNDUP(MONTH(Table1[[#This Row],[Order_Date]])/3,0)</f>
        <v>Q1</v>
      </c>
    </row>
    <row r="4391" spans="1:17" x14ac:dyDescent="0.25">
      <c r="A4391" t="s">
        <v>6212</v>
      </c>
      <c r="B4391" t="s">
        <v>1445</v>
      </c>
      <c r="C4391" t="s">
        <v>2696</v>
      </c>
      <c r="D4391" t="s">
        <v>270</v>
      </c>
      <c r="E4391" t="str">
        <f>_xlfn.XLOOKUP(Table1[[#This Row],[Product_ID]],[1]!Table1[Product_ID],[1]!Table1[Product_Name])</f>
        <v>Clothing Product 47</v>
      </c>
      <c r="F4391" t="str">
        <f>_xlfn.XLOOKUP(Table1[[#This Row],[Product_ID]],[1]!Table1[Product_ID],[1]!Table1[Category])</f>
        <v>Clothing</v>
      </c>
      <c r="G4391">
        <f>_xlfn.XLOOKUP(Table1[[#This Row],[Product_ID]],[1]!Table1[Product_ID],[1]!Table1[Unit_Price])</f>
        <v>3146</v>
      </c>
      <c r="H4391">
        <f>_xlfn.XLOOKUP(Table1[[#This Row],[Product_ID]],[1]!Table1[Product_ID],[1]!Table1[Cost])</f>
        <v>1573</v>
      </c>
      <c r="I4391">
        <v>1</v>
      </c>
      <c r="J4391">
        <v>0</v>
      </c>
      <c r="K4391">
        <f>Table1[[#This Row],[Quantity]]*Table1[[#This Row],[Unit_Price]]</f>
        <v>3146</v>
      </c>
      <c r="L4391">
        <f>Table1[[#This Row],[Quantity]]*Table1[[#This Row],[Cost]]</f>
        <v>1573</v>
      </c>
      <c r="M4391">
        <f>Table1[[#This Row],[Sales]]-Table1[[#This Row],[Total_Cost]]</f>
        <v>1573</v>
      </c>
      <c r="N4391" s="1">
        <f>Table1[[#This Row],[Profit]]/Table1[[#This Row],[Sales]]</f>
        <v>0.5</v>
      </c>
      <c r="O4391" t="str">
        <f>TEXT(Table1[[#This Row],[Order_Date]],"mmmm")</f>
        <v>February</v>
      </c>
      <c r="P4391">
        <f>YEAR(Table1[[#This Row],[Order_Date]])</f>
        <v>2024</v>
      </c>
      <c r="Q4391" t="str">
        <f>"Q"&amp;ROUNDUP(MONTH(Table1[[#This Row],[Order_Date]])/3,0)</f>
        <v>Q1</v>
      </c>
    </row>
    <row r="4392" spans="1:17" x14ac:dyDescent="0.25">
      <c r="A4392" t="s">
        <v>6213</v>
      </c>
      <c r="B4392" t="s">
        <v>1720</v>
      </c>
      <c r="C4392" t="s">
        <v>5346</v>
      </c>
      <c r="D4392" t="s">
        <v>476</v>
      </c>
      <c r="E4392" t="str">
        <f>_xlfn.XLOOKUP(Table1[[#This Row],[Product_ID]],[1]!Table1[Product_ID],[1]!Table1[Product_Name])</f>
        <v>Electronics Product 22</v>
      </c>
      <c r="F4392" t="str">
        <f>_xlfn.XLOOKUP(Table1[[#This Row],[Product_ID]],[1]!Table1[Product_ID],[1]!Table1[Category])</f>
        <v>Electronics</v>
      </c>
      <c r="G4392">
        <f>_xlfn.XLOOKUP(Table1[[#This Row],[Product_ID]],[1]!Table1[Product_ID],[1]!Table1[Unit_Price])</f>
        <v>48755</v>
      </c>
      <c r="H4392">
        <f>_xlfn.XLOOKUP(Table1[[#This Row],[Product_ID]],[1]!Table1[Product_ID],[1]!Table1[Cost])</f>
        <v>29253</v>
      </c>
      <c r="I4392">
        <v>4</v>
      </c>
      <c r="J4392">
        <v>15</v>
      </c>
      <c r="K4392">
        <f>Table1[[#This Row],[Quantity]]*Table1[[#This Row],[Unit_Price]]</f>
        <v>195020</v>
      </c>
      <c r="L4392">
        <f>Table1[[#This Row],[Quantity]]*Table1[[#This Row],[Cost]]</f>
        <v>117012</v>
      </c>
      <c r="M4392">
        <f>Table1[[#This Row],[Sales]]-Table1[[#This Row],[Total_Cost]]</f>
        <v>78008</v>
      </c>
      <c r="N4392" s="1">
        <f>Table1[[#This Row],[Profit]]/Table1[[#This Row],[Sales]]</f>
        <v>0.4</v>
      </c>
      <c r="O4392" t="str">
        <f>TEXT(Table1[[#This Row],[Order_Date]],"mmmm")</f>
        <v>November</v>
      </c>
      <c r="P4392">
        <f>YEAR(Table1[[#This Row],[Order_Date]])</f>
        <v>2024</v>
      </c>
      <c r="Q4392" t="str">
        <f>"Q"&amp;ROUNDUP(MONTH(Table1[[#This Row],[Order_Date]])/3,0)</f>
        <v>Q4</v>
      </c>
    </row>
    <row r="4393" spans="1:17" x14ac:dyDescent="0.25">
      <c r="A4393" t="s">
        <v>6214</v>
      </c>
      <c r="B4393" t="s">
        <v>1214</v>
      </c>
      <c r="C4393" t="s">
        <v>2531</v>
      </c>
      <c r="D4393" t="s">
        <v>164</v>
      </c>
      <c r="E4393" t="str">
        <f>_xlfn.XLOOKUP(Table1[[#This Row],[Product_ID]],[1]!Table1[Product_ID],[1]!Table1[Product_Name])</f>
        <v>Home &amp; Kitchen Product 11</v>
      </c>
      <c r="F4393" t="str">
        <f>_xlfn.XLOOKUP(Table1[[#This Row],[Product_ID]],[1]!Table1[Product_ID],[1]!Table1[Category])</f>
        <v>Home &amp; Kitchen</v>
      </c>
      <c r="G4393">
        <f>_xlfn.XLOOKUP(Table1[[#This Row],[Product_ID]],[1]!Table1[Product_ID],[1]!Table1[Unit_Price])</f>
        <v>4339</v>
      </c>
      <c r="H4393">
        <f>_xlfn.XLOOKUP(Table1[[#This Row],[Product_ID]],[1]!Table1[Product_ID],[1]!Table1[Cost])</f>
        <v>2169.5</v>
      </c>
      <c r="I4393">
        <v>3</v>
      </c>
      <c r="J4393">
        <v>15</v>
      </c>
      <c r="K4393">
        <f>Table1[[#This Row],[Quantity]]*Table1[[#This Row],[Unit_Price]]</f>
        <v>13017</v>
      </c>
      <c r="L4393">
        <f>Table1[[#This Row],[Quantity]]*Table1[[#This Row],[Cost]]</f>
        <v>6508.5</v>
      </c>
      <c r="M4393">
        <f>Table1[[#This Row],[Sales]]-Table1[[#This Row],[Total_Cost]]</f>
        <v>6508.5</v>
      </c>
      <c r="N4393" s="1">
        <f>Table1[[#This Row],[Profit]]/Table1[[#This Row],[Sales]]</f>
        <v>0.5</v>
      </c>
      <c r="O4393" t="str">
        <f>TEXT(Table1[[#This Row],[Order_Date]],"mmmm")</f>
        <v>August</v>
      </c>
      <c r="P4393">
        <f>YEAR(Table1[[#This Row],[Order_Date]])</f>
        <v>2024</v>
      </c>
      <c r="Q4393" t="str">
        <f>"Q"&amp;ROUNDUP(MONTH(Table1[[#This Row],[Order_Date]])/3,0)</f>
        <v>Q3</v>
      </c>
    </row>
    <row r="4394" spans="1:17" x14ac:dyDescent="0.25">
      <c r="A4394" t="s">
        <v>6215</v>
      </c>
      <c r="B4394" t="s">
        <v>1264</v>
      </c>
      <c r="C4394" t="s">
        <v>5760</v>
      </c>
      <c r="D4394" t="s">
        <v>377</v>
      </c>
      <c r="E4394" t="str">
        <f>_xlfn.XLOOKUP(Table1[[#This Row],[Product_ID]],[1]!Table1[Product_ID],[1]!Table1[Product_Name])</f>
        <v>Sports Product 2</v>
      </c>
      <c r="F4394" t="str">
        <f>_xlfn.XLOOKUP(Table1[[#This Row],[Product_ID]],[1]!Table1[Product_ID],[1]!Table1[Category])</f>
        <v>Sports</v>
      </c>
      <c r="G4394">
        <f>_xlfn.XLOOKUP(Table1[[#This Row],[Product_ID]],[1]!Table1[Product_ID],[1]!Table1[Unit_Price])</f>
        <v>4241</v>
      </c>
      <c r="H4394">
        <f>_xlfn.XLOOKUP(Table1[[#This Row],[Product_ID]],[1]!Table1[Product_ID],[1]!Table1[Cost])</f>
        <v>2120.5</v>
      </c>
      <c r="I4394">
        <v>1</v>
      </c>
      <c r="J4394">
        <v>0</v>
      </c>
      <c r="K4394">
        <f>Table1[[#This Row],[Quantity]]*Table1[[#This Row],[Unit_Price]]</f>
        <v>4241</v>
      </c>
      <c r="L4394">
        <f>Table1[[#This Row],[Quantity]]*Table1[[#This Row],[Cost]]</f>
        <v>2120.5</v>
      </c>
      <c r="M4394">
        <f>Table1[[#This Row],[Sales]]-Table1[[#This Row],[Total_Cost]]</f>
        <v>2120.5</v>
      </c>
      <c r="N4394" s="1">
        <f>Table1[[#This Row],[Profit]]/Table1[[#This Row],[Sales]]</f>
        <v>0.5</v>
      </c>
      <c r="O4394" t="str">
        <f>TEXT(Table1[[#This Row],[Order_Date]],"mmmm")</f>
        <v>August</v>
      </c>
      <c r="P4394">
        <f>YEAR(Table1[[#This Row],[Order_Date]])</f>
        <v>2024</v>
      </c>
      <c r="Q4394" t="str">
        <f>"Q"&amp;ROUNDUP(MONTH(Table1[[#This Row],[Order_Date]])/3,0)</f>
        <v>Q3</v>
      </c>
    </row>
    <row r="4395" spans="1:17" x14ac:dyDescent="0.25">
      <c r="A4395" t="s">
        <v>6216</v>
      </c>
      <c r="B4395" t="s">
        <v>2663</v>
      </c>
      <c r="C4395" t="s">
        <v>3504</v>
      </c>
      <c r="D4395" t="s">
        <v>13</v>
      </c>
      <c r="E4395" t="str">
        <f>_xlfn.XLOOKUP(Table1[[#This Row],[Product_ID]],[1]!Table1[Product_ID],[1]!Table1[Product_Name])</f>
        <v>Beauty Product 1</v>
      </c>
      <c r="F4395" t="str">
        <f>_xlfn.XLOOKUP(Table1[[#This Row],[Product_ID]],[1]!Table1[Product_ID],[1]!Table1[Category])</f>
        <v>Beauty</v>
      </c>
      <c r="G4395">
        <f>_xlfn.XLOOKUP(Table1[[#This Row],[Product_ID]],[1]!Table1[Product_ID],[1]!Table1[Unit_Price])</f>
        <v>1891</v>
      </c>
      <c r="H4395">
        <f>_xlfn.XLOOKUP(Table1[[#This Row],[Product_ID]],[1]!Table1[Product_ID],[1]!Table1[Cost])</f>
        <v>945.5</v>
      </c>
      <c r="I4395">
        <v>2</v>
      </c>
      <c r="J4395">
        <v>0</v>
      </c>
      <c r="K4395">
        <f>Table1[[#This Row],[Quantity]]*Table1[[#This Row],[Unit_Price]]</f>
        <v>3782</v>
      </c>
      <c r="L4395">
        <f>Table1[[#This Row],[Quantity]]*Table1[[#This Row],[Cost]]</f>
        <v>1891</v>
      </c>
      <c r="M4395">
        <f>Table1[[#This Row],[Sales]]-Table1[[#This Row],[Total_Cost]]</f>
        <v>1891</v>
      </c>
      <c r="N4395" s="1">
        <f>Table1[[#This Row],[Profit]]/Table1[[#This Row],[Sales]]</f>
        <v>0.5</v>
      </c>
      <c r="O4395" t="str">
        <f>TEXT(Table1[[#This Row],[Order_Date]],"mmmm")</f>
        <v>February</v>
      </c>
      <c r="P4395">
        <f>YEAR(Table1[[#This Row],[Order_Date]])</f>
        <v>2025</v>
      </c>
      <c r="Q4395" t="str">
        <f>"Q"&amp;ROUNDUP(MONTH(Table1[[#This Row],[Order_Date]])/3,0)</f>
        <v>Q1</v>
      </c>
    </row>
    <row r="4396" spans="1:17" x14ac:dyDescent="0.25">
      <c r="A4396" t="s">
        <v>6217</v>
      </c>
      <c r="B4396" t="s">
        <v>1006</v>
      </c>
      <c r="C4396" t="s">
        <v>4420</v>
      </c>
      <c r="D4396" t="s">
        <v>320</v>
      </c>
      <c r="E4396" t="str">
        <f>_xlfn.XLOOKUP(Table1[[#This Row],[Product_ID]],[1]!Table1[Product_ID],[1]!Table1[Product_Name])</f>
        <v>Clothing Product 15</v>
      </c>
      <c r="F4396" t="str">
        <f>_xlfn.XLOOKUP(Table1[[#This Row],[Product_ID]],[1]!Table1[Product_ID],[1]!Table1[Category])</f>
        <v>Clothing</v>
      </c>
      <c r="G4396">
        <f>_xlfn.XLOOKUP(Table1[[#This Row],[Product_ID]],[1]!Table1[Product_ID],[1]!Table1[Unit_Price])</f>
        <v>2943</v>
      </c>
      <c r="H4396">
        <f>_xlfn.XLOOKUP(Table1[[#This Row],[Product_ID]],[1]!Table1[Product_ID],[1]!Table1[Cost])</f>
        <v>1471.5</v>
      </c>
      <c r="I4396">
        <v>1</v>
      </c>
      <c r="J4396">
        <v>5</v>
      </c>
      <c r="K4396">
        <f>Table1[[#This Row],[Quantity]]*Table1[[#This Row],[Unit_Price]]</f>
        <v>2943</v>
      </c>
      <c r="L4396">
        <f>Table1[[#This Row],[Quantity]]*Table1[[#This Row],[Cost]]</f>
        <v>1471.5</v>
      </c>
      <c r="M4396">
        <f>Table1[[#This Row],[Sales]]-Table1[[#This Row],[Total_Cost]]</f>
        <v>1471.5</v>
      </c>
      <c r="N4396" s="1">
        <f>Table1[[#This Row],[Profit]]/Table1[[#This Row],[Sales]]</f>
        <v>0.5</v>
      </c>
      <c r="O4396" t="str">
        <f>TEXT(Table1[[#This Row],[Order_Date]],"mmmm")</f>
        <v>December</v>
      </c>
      <c r="P4396">
        <f>YEAR(Table1[[#This Row],[Order_Date]])</f>
        <v>2024</v>
      </c>
      <c r="Q4396" t="str">
        <f>"Q"&amp;ROUNDUP(MONTH(Table1[[#This Row],[Order_Date]])/3,0)</f>
        <v>Q4</v>
      </c>
    </row>
    <row r="4397" spans="1:17" x14ac:dyDescent="0.25">
      <c r="A4397" t="s">
        <v>6218</v>
      </c>
      <c r="B4397" t="s">
        <v>428</v>
      </c>
      <c r="C4397" t="s">
        <v>666</v>
      </c>
      <c r="D4397" t="s">
        <v>29</v>
      </c>
      <c r="E4397" t="str">
        <f>_xlfn.XLOOKUP(Table1[[#This Row],[Product_ID]],[1]!Table1[Product_ID],[1]!Table1[Product_Name])</f>
        <v>Beauty Product 18</v>
      </c>
      <c r="F4397" t="str">
        <f>_xlfn.XLOOKUP(Table1[[#This Row],[Product_ID]],[1]!Table1[Product_ID],[1]!Table1[Category])</f>
        <v>Beauty</v>
      </c>
      <c r="G4397">
        <f>_xlfn.XLOOKUP(Table1[[#This Row],[Product_ID]],[1]!Table1[Product_ID],[1]!Table1[Unit_Price])</f>
        <v>3985</v>
      </c>
      <c r="H4397">
        <f>_xlfn.XLOOKUP(Table1[[#This Row],[Product_ID]],[1]!Table1[Product_ID],[1]!Table1[Cost])</f>
        <v>2789.5</v>
      </c>
      <c r="I4397">
        <v>2</v>
      </c>
      <c r="J4397">
        <v>0</v>
      </c>
      <c r="K4397">
        <f>Table1[[#This Row],[Quantity]]*Table1[[#This Row],[Unit_Price]]</f>
        <v>7970</v>
      </c>
      <c r="L4397">
        <f>Table1[[#This Row],[Quantity]]*Table1[[#This Row],[Cost]]</f>
        <v>5579</v>
      </c>
      <c r="M4397">
        <f>Table1[[#This Row],[Sales]]-Table1[[#This Row],[Total_Cost]]</f>
        <v>2391</v>
      </c>
      <c r="N4397" s="1">
        <f>Table1[[#This Row],[Profit]]/Table1[[#This Row],[Sales]]</f>
        <v>0.3</v>
      </c>
      <c r="O4397" t="str">
        <f>TEXT(Table1[[#This Row],[Order_Date]],"mmmm")</f>
        <v>August</v>
      </c>
      <c r="P4397">
        <f>YEAR(Table1[[#This Row],[Order_Date]])</f>
        <v>2024</v>
      </c>
      <c r="Q4397" t="str">
        <f>"Q"&amp;ROUNDUP(MONTH(Table1[[#This Row],[Order_Date]])/3,0)</f>
        <v>Q3</v>
      </c>
    </row>
    <row r="4398" spans="1:17" x14ac:dyDescent="0.25">
      <c r="A4398" t="s">
        <v>6219</v>
      </c>
      <c r="B4398" t="s">
        <v>3994</v>
      </c>
      <c r="C4398" t="s">
        <v>1525</v>
      </c>
      <c r="D4398" t="s">
        <v>13</v>
      </c>
      <c r="E4398" t="str">
        <f>_xlfn.XLOOKUP(Table1[[#This Row],[Product_ID]],[1]!Table1[Product_ID],[1]!Table1[Product_Name])</f>
        <v>Beauty Product 1</v>
      </c>
      <c r="F4398" t="str">
        <f>_xlfn.XLOOKUP(Table1[[#This Row],[Product_ID]],[1]!Table1[Product_ID],[1]!Table1[Category])</f>
        <v>Beauty</v>
      </c>
      <c r="G4398">
        <f>_xlfn.XLOOKUP(Table1[[#This Row],[Product_ID]],[1]!Table1[Product_ID],[1]!Table1[Unit_Price])</f>
        <v>1891</v>
      </c>
      <c r="H4398">
        <f>_xlfn.XLOOKUP(Table1[[#This Row],[Product_ID]],[1]!Table1[Product_ID],[1]!Table1[Cost])</f>
        <v>945.5</v>
      </c>
      <c r="I4398">
        <v>3</v>
      </c>
      <c r="J4398">
        <v>10</v>
      </c>
      <c r="K4398">
        <f>Table1[[#This Row],[Quantity]]*Table1[[#This Row],[Unit_Price]]</f>
        <v>5673</v>
      </c>
      <c r="L4398">
        <f>Table1[[#This Row],[Quantity]]*Table1[[#This Row],[Cost]]</f>
        <v>2836.5</v>
      </c>
      <c r="M4398">
        <f>Table1[[#This Row],[Sales]]-Table1[[#This Row],[Total_Cost]]</f>
        <v>2836.5</v>
      </c>
      <c r="N4398" s="1">
        <f>Table1[[#This Row],[Profit]]/Table1[[#This Row],[Sales]]</f>
        <v>0.5</v>
      </c>
      <c r="O4398" t="str">
        <f>TEXT(Table1[[#This Row],[Order_Date]],"mmmm")</f>
        <v>April</v>
      </c>
      <c r="P4398">
        <f>YEAR(Table1[[#This Row],[Order_Date]])</f>
        <v>2024</v>
      </c>
      <c r="Q4398" t="str">
        <f>"Q"&amp;ROUNDUP(MONTH(Table1[[#This Row],[Order_Date]])/3,0)</f>
        <v>Q2</v>
      </c>
    </row>
    <row r="4399" spans="1:17" x14ac:dyDescent="0.25">
      <c r="A4399" t="s">
        <v>6220</v>
      </c>
      <c r="B4399" t="s">
        <v>1020</v>
      </c>
      <c r="C4399" t="s">
        <v>1760</v>
      </c>
      <c r="D4399" t="s">
        <v>223</v>
      </c>
      <c r="E4399" t="str">
        <f>_xlfn.XLOOKUP(Table1[[#This Row],[Product_ID]],[1]!Table1[Product_ID],[1]!Table1[Product_Name])</f>
        <v>Clothing Product 48</v>
      </c>
      <c r="F4399" t="str">
        <f>_xlfn.XLOOKUP(Table1[[#This Row],[Product_ID]],[1]!Table1[Product_ID],[1]!Table1[Category])</f>
        <v>Clothing</v>
      </c>
      <c r="G4399">
        <f>_xlfn.XLOOKUP(Table1[[#This Row],[Product_ID]],[1]!Table1[Product_ID],[1]!Table1[Unit_Price])</f>
        <v>2190</v>
      </c>
      <c r="H4399">
        <f>_xlfn.XLOOKUP(Table1[[#This Row],[Product_ID]],[1]!Table1[Product_ID],[1]!Table1[Cost])</f>
        <v>1095</v>
      </c>
      <c r="I4399">
        <v>4</v>
      </c>
      <c r="J4399">
        <v>15</v>
      </c>
      <c r="K4399">
        <f>Table1[[#This Row],[Quantity]]*Table1[[#This Row],[Unit_Price]]</f>
        <v>8760</v>
      </c>
      <c r="L4399">
        <f>Table1[[#This Row],[Quantity]]*Table1[[#This Row],[Cost]]</f>
        <v>4380</v>
      </c>
      <c r="M4399">
        <f>Table1[[#This Row],[Sales]]-Table1[[#This Row],[Total_Cost]]</f>
        <v>4380</v>
      </c>
      <c r="N4399" s="1">
        <f>Table1[[#This Row],[Profit]]/Table1[[#This Row],[Sales]]</f>
        <v>0.5</v>
      </c>
      <c r="O4399" t="str">
        <f>TEXT(Table1[[#This Row],[Order_Date]],"mmmm")</f>
        <v>November</v>
      </c>
      <c r="P4399">
        <f>YEAR(Table1[[#This Row],[Order_Date]])</f>
        <v>2025</v>
      </c>
      <c r="Q4399" t="str">
        <f>"Q"&amp;ROUNDUP(MONTH(Table1[[#This Row],[Order_Date]])/3,0)</f>
        <v>Q4</v>
      </c>
    </row>
    <row r="4400" spans="1:17" x14ac:dyDescent="0.25">
      <c r="A4400" t="s">
        <v>6221</v>
      </c>
      <c r="B4400" t="s">
        <v>1910</v>
      </c>
      <c r="C4400" t="s">
        <v>473</v>
      </c>
      <c r="D4400" t="s">
        <v>153</v>
      </c>
      <c r="E4400" t="str">
        <f>_xlfn.XLOOKUP(Table1[[#This Row],[Product_ID]],[1]!Table1[Product_ID],[1]!Table1[Product_Name])</f>
        <v>Beauty Product 98</v>
      </c>
      <c r="F4400" t="str">
        <f>_xlfn.XLOOKUP(Table1[[#This Row],[Product_ID]],[1]!Table1[Product_ID],[1]!Table1[Category])</f>
        <v>Beauty</v>
      </c>
      <c r="G4400">
        <f>_xlfn.XLOOKUP(Table1[[#This Row],[Product_ID]],[1]!Table1[Product_ID],[1]!Table1[Unit_Price])</f>
        <v>1661</v>
      </c>
      <c r="H4400">
        <f>_xlfn.XLOOKUP(Table1[[#This Row],[Product_ID]],[1]!Table1[Product_ID],[1]!Table1[Cost])</f>
        <v>830.5</v>
      </c>
      <c r="I4400">
        <v>1</v>
      </c>
      <c r="J4400">
        <v>20</v>
      </c>
      <c r="K4400">
        <f>Table1[[#This Row],[Quantity]]*Table1[[#This Row],[Unit_Price]]</f>
        <v>1661</v>
      </c>
      <c r="L4400">
        <f>Table1[[#This Row],[Quantity]]*Table1[[#This Row],[Cost]]</f>
        <v>830.5</v>
      </c>
      <c r="M4400">
        <f>Table1[[#This Row],[Sales]]-Table1[[#This Row],[Total_Cost]]</f>
        <v>830.5</v>
      </c>
      <c r="N4400" s="1">
        <f>Table1[[#This Row],[Profit]]/Table1[[#This Row],[Sales]]</f>
        <v>0.5</v>
      </c>
      <c r="O4400" t="str">
        <f>TEXT(Table1[[#This Row],[Order_Date]],"mmmm")</f>
        <v>April</v>
      </c>
      <c r="P4400">
        <f>YEAR(Table1[[#This Row],[Order_Date]])</f>
        <v>2024</v>
      </c>
      <c r="Q4400" t="str">
        <f>"Q"&amp;ROUNDUP(MONTH(Table1[[#This Row],[Order_Date]])/3,0)</f>
        <v>Q2</v>
      </c>
    </row>
    <row r="4401" spans="1:17" x14ac:dyDescent="0.25">
      <c r="A4401" t="s">
        <v>6222</v>
      </c>
      <c r="B4401" t="s">
        <v>2154</v>
      </c>
      <c r="C4401" t="s">
        <v>3281</v>
      </c>
      <c r="D4401" t="s">
        <v>257</v>
      </c>
      <c r="E4401" t="str">
        <f>_xlfn.XLOOKUP(Table1[[#This Row],[Product_ID]],[1]!Table1[Product_ID],[1]!Table1[Product_Name])</f>
        <v>Beauty Product 3</v>
      </c>
      <c r="F4401" t="str">
        <f>_xlfn.XLOOKUP(Table1[[#This Row],[Product_ID]],[1]!Table1[Product_ID],[1]!Table1[Category])</f>
        <v>Beauty</v>
      </c>
      <c r="G4401">
        <f>_xlfn.XLOOKUP(Table1[[#This Row],[Product_ID]],[1]!Table1[Product_ID],[1]!Table1[Unit_Price])</f>
        <v>569</v>
      </c>
      <c r="H4401">
        <f>_xlfn.XLOOKUP(Table1[[#This Row],[Product_ID]],[1]!Table1[Product_ID],[1]!Table1[Cost])</f>
        <v>341.4</v>
      </c>
      <c r="I4401">
        <v>1</v>
      </c>
      <c r="J4401">
        <v>0</v>
      </c>
      <c r="K4401">
        <f>Table1[[#This Row],[Quantity]]*Table1[[#This Row],[Unit_Price]]</f>
        <v>569</v>
      </c>
      <c r="L4401">
        <f>Table1[[#This Row],[Quantity]]*Table1[[#This Row],[Cost]]</f>
        <v>341.4</v>
      </c>
      <c r="M4401">
        <f>Table1[[#This Row],[Sales]]-Table1[[#This Row],[Total_Cost]]</f>
        <v>227.60000000000002</v>
      </c>
      <c r="N4401" s="1">
        <f>Table1[[#This Row],[Profit]]/Table1[[#This Row],[Sales]]</f>
        <v>0.4</v>
      </c>
      <c r="O4401" t="str">
        <f>TEXT(Table1[[#This Row],[Order_Date]],"mmmm")</f>
        <v>August</v>
      </c>
      <c r="P4401">
        <f>YEAR(Table1[[#This Row],[Order_Date]])</f>
        <v>2025</v>
      </c>
      <c r="Q4401" t="str">
        <f>"Q"&amp;ROUNDUP(MONTH(Table1[[#This Row],[Order_Date]])/3,0)</f>
        <v>Q3</v>
      </c>
    </row>
    <row r="4402" spans="1:17" x14ac:dyDescent="0.25">
      <c r="A4402" t="s">
        <v>6223</v>
      </c>
      <c r="B4402" t="s">
        <v>1310</v>
      </c>
      <c r="C4402" t="s">
        <v>3318</v>
      </c>
      <c r="D4402" t="s">
        <v>195</v>
      </c>
      <c r="E4402" t="str">
        <f>_xlfn.XLOOKUP(Table1[[#This Row],[Product_ID]],[1]!Table1[Product_ID],[1]!Table1[Product_Name])</f>
        <v>Electronics Product 57</v>
      </c>
      <c r="F4402" t="str">
        <f>_xlfn.XLOOKUP(Table1[[#This Row],[Product_ID]],[1]!Table1[Product_ID],[1]!Table1[Category])</f>
        <v>Electronics</v>
      </c>
      <c r="G4402">
        <f>_xlfn.XLOOKUP(Table1[[#This Row],[Product_ID]],[1]!Table1[Product_ID],[1]!Table1[Unit_Price])</f>
        <v>26846</v>
      </c>
      <c r="H4402">
        <f>_xlfn.XLOOKUP(Table1[[#This Row],[Product_ID]],[1]!Table1[Product_ID],[1]!Table1[Cost])</f>
        <v>16107.6</v>
      </c>
      <c r="I4402">
        <v>1</v>
      </c>
      <c r="J4402">
        <v>10</v>
      </c>
      <c r="K4402">
        <f>Table1[[#This Row],[Quantity]]*Table1[[#This Row],[Unit_Price]]</f>
        <v>26846</v>
      </c>
      <c r="L4402">
        <f>Table1[[#This Row],[Quantity]]*Table1[[#This Row],[Cost]]</f>
        <v>16107.6</v>
      </c>
      <c r="M4402">
        <f>Table1[[#This Row],[Sales]]-Table1[[#This Row],[Total_Cost]]</f>
        <v>10738.4</v>
      </c>
      <c r="N4402" s="1">
        <f>Table1[[#This Row],[Profit]]/Table1[[#This Row],[Sales]]</f>
        <v>0.39999999999999997</v>
      </c>
      <c r="O4402" t="str">
        <f>TEXT(Table1[[#This Row],[Order_Date]],"mmmm")</f>
        <v>May</v>
      </c>
      <c r="P4402">
        <f>YEAR(Table1[[#This Row],[Order_Date]])</f>
        <v>2025</v>
      </c>
      <c r="Q4402" t="str">
        <f>"Q"&amp;ROUNDUP(MONTH(Table1[[#This Row],[Order_Date]])/3,0)</f>
        <v>Q2</v>
      </c>
    </row>
    <row r="4403" spans="1:17" x14ac:dyDescent="0.25">
      <c r="A4403" t="s">
        <v>6224</v>
      </c>
      <c r="B4403" t="s">
        <v>1241</v>
      </c>
      <c r="C4403" t="s">
        <v>797</v>
      </c>
      <c r="D4403" t="s">
        <v>67</v>
      </c>
      <c r="E4403" t="str">
        <f>_xlfn.XLOOKUP(Table1[[#This Row],[Product_ID]],[1]!Table1[Product_ID],[1]!Table1[Product_Name])</f>
        <v>Home &amp; Kitchen Product 12</v>
      </c>
      <c r="F4403" t="str">
        <f>_xlfn.XLOOKUP(Table1[[#This Row],[Product_ID]],[1]!Table1[Product_ID],[1]!Table1[Category])</f>
        <v>Home &amp; Kitchen</v>
      </c>
      <c r="G4403">
        <f>_xlfn.XLOOKUP(Table1[[#This Row],[Product_ID]],[1]!Table1[Product_ID],[1]!Table1[Unit_Price])</f>
        <v>1513</v>
      </c>
      <c r="H4403">
        <f>_xlfn.XLOOKUP(Table1[[#This Row],[Product_ID]],[1]!Table1[Product_ID],[1]!Table1[Cost])</f>
        <v>907.8</v>
      </c>
      <c r="I4403">
        <v>3</v>
      </c>
      <c r="J4403">
        <v>0</v>
      </c>
      <c r="K4403">
        <f>Table1[[#This Row],[Quantity]]*Table1[[#This Row],[Unit_Price]]</f>
        <v>4539</v>
      </c>
      <c r="L4403">
        <f>Table1[[#This Row],[Quantity]]*Table1[[#This Row],[Cost]]</f>
        <v>2723.3999999999996</v>
      </c>
      <c r="M4403">
        <f>Table1[[#This Row],[Sales]]-Table1[[#This Row],[Total_Cost]]</f>
        <v>1815.6000000000004</v>
      </c>
      <c r="N4403" s="1">
        <f>Table1[[#This Row],[Profit]]/Table1[[#This Row],[Sales]]</f>
        <v>0.40000000000000008</v>
      </c>
      <c r="O4403" t="str">
        <f>TEXT(Table1[[#This Row],[Order_Date]],"mmmm")</f>
        <v>September</v>
      </c>
      <c r="P4403">
        <f>YEAR(Table1[[#This Row],[Order_Date]])</f>
        <v>2024</v>
      </c>
      <c r="Q4403" t="str">
        <f>"Q"&amp;ROUNDUP(MONTH(Table1[[#This Row],[Order_Date]])/3,0)</f>
        <v>Q3</v>
      </c>
    </row>
    <row r="4404" spans="1:17" x14ac:dyDescent="0.25">
      <c r="A4404" t="s">
        <v>6225</v>
      </c>
      <c r="B4404" t="s">
        <v>302</v>
      </c>
      <c r="C4404" t="s">
        <v>3102</v>
      </c>
      <c r="D4404" t="s">
        <v>563</v>
      </c>
      <c r="E4404" t="str">
        <f>_xlfn.XLOOKUP(Table1[[#This Row],[Product_ID]],[1]!Table1[Product_ID],[1]!Table1[Product_Name])</f>
        <v>Beauty Product 60</v>
      </c>
      <c r="F4404" t="str">
        <f>_xlfn.XLOOKUP(Table1[[#This Row],[Product_ID]],[1]!Table1[Product_ID],[1]!Table1[Category])</f>
        <v>Beauty</v>
      </c>
      <c r="G4404">
        <f>_xlfn.XLOOKUP(Table1[[#This Row],[Product_ID]],[1]!Table1[Product_ID],[1]!Table1[Unit_Price])</f>
        <v>758</v>
      </c>
      <c r="H4404">
        <f>_xlfn.XLOOKUP(Table1[[#This Row],[Product_ID]],[1]!Table1[Product_ID],[1]!Table1[Cost])</f>
        <v>530.6</v>
      </c>
      <c r="I4404">
        <v>2</v>
      </c>
      <c r="J4404">
        <v>10</v>
      </c>
      <c r="K4404">
        <f>Table1[[#This Row],[Quantity]]*Table1[[#This Row],[Unit_Price]]</f>
        <v>1516</v>
      </c>
      <c r="L4404">
        <f>Table1[[#This Row],[Quantity]]*Table1[[#This Row],[Cost]]</f>
        <v>1061.2</v>
      </c>
      <c r="M4404">
        <f>Table1[[#This Row],[Sales]]-Table1[[#This Row],[Total_Cost]]</f>
        <v>454.79999999999995</v>
      </c>
      <c r="N4404" s="1">
        <f>Table1[[#This Row],[Profit]]/Table1[[#This Row],[Sales]]</f>
        <v>0.3</v>
      </c>
      <c r="O4404" t="str">
        <f>TEXT(Table1[[#This Row],[Order_Date]],"mmmm")</f>
        <v>December</v>
      </c>
      <c r="P4404">
        <f>YEAR(Table1[[#This Row],[Order_Date]])</f>
        <v>2025</v>
      </c>
      <c r="Q4404" t="str">
        <f>"Q"&amp;ROUNDUP(MONTH(Table1[[#This Row],[Order_Date]])/3,0)</f>
        <v>Q4</v>
      </c>
    </row>
    <row r="4405" spans="1:17" x14ac:dyDescent="0.25">
      <c r="A4405" t="s">
        <v>6226</v>
      </c>
      <c r="B4405" t="s">
        <v>3923</v>
      </c>
      <c r="C4405" t="s">
        <v>2207</v>
      </c>
      <c r="D4405" t="s">
        <v>270</v>
      </c>
      <c r="E4405" t="str">
        <f>_xlfn.XLOOKUP(Table1[[#This Row],[Product_ID]],[1]!Table1[Product_ID],[1]!Table1[Product_Name])</f>
        <v>Clothing Product 47</v>
      </c>
      <c r="F4405" t="str">
        <f>_xlfn.XLOOKUP(Table1[[#This Row],[Product_ID]],[1]!Table1[Product_ID],[1]!Table1[Category])</f>
        <v>Clothing</v>
      </c>
      <c r="G4405">
        <f>_xlfn.XLOOKUP(Table1[[#This Row],[Product_ID]],[1]!Table1[Product_ID],[1]!Table1[Unit_Price])</f>
        <v>3146</v>
      </c>
      <c r="H4405">
        <f>_xlfn.XLOOKUP(Table1[[#This Row],[Product_ID]],[1]!Table1[Product_ID],[1]!Table1[Cost])</f>
        <v>1573</v>
      </c>
      <c r="I4405">
        <v>3</v>
      </c>
      <c r="J4405">
        <v>0</v>
      </c>
      <c r="K4405">
        <f>Table1[[#This Row],[Quantity]]*Table1[[#This Row],[Unit_Price]]</f>
        <v>9438</v>
      </c>
      <c r="L4405">
        <f>Table1[[#This Row],[Quantity]]*Table1[[#This Row],[Cost]]</f>
        <v>4719</v>
      </c>
      <c r="M4405">
        <f>Table1[[#This Row],[Sales]]-Table1[[#This Row],[Total_Cost]]</f>
        <v>4719</v>
      </c>
      <c r="N4405" s="1">
        <f>Table1[[#This Row],[Profit]]/Table1[[#This Row],[Sales]]</f>
        <v>0.5</v>
      </c>
      <c r="O4405" t="str">
        <f>TEXT(Table1[[#This Row],[Order_Date]],"mmmm")</f>
        <v>October</v>
      </c>
      <c r="P4405">
        <f>YEAR(Table1[[#This Row],[Order_Date]])</f>
        <v>2025</v>
      </c>
      <c r="Q4405" t="str">
        <f>"Q"&amp;ROUNDUP(MONTH(Table1[[#This Row],[Order_Date]])/3,0)</f>
        <v>Q4</v>
      </c>
    </row>
    <row r="4406" spans="1:17" x14ac:dyDescent="0.25">
      <c r="A4406" t="s">
        <v>6227</v>
      </c>
      <c r="B4406" t="s">
        <v>187</v>
      </c>
      <c r="C4406" t="s">
        <v>5031</v>
      </c>
      <c r="D4406" t="s">
        <v>63</v>
      </c>
      <c r="E4406" t="str">
        <f>_xlfn.XLOOKUP(Table1[[#This Row],[Product_ID]],[1]!Table1[Product_ID],[1]!Table1[Product_Name])</f>
        <v>Clothing Product 17</v>
      </c>
      <c r="F4406" t="str">
        <f>_xlfn.XLOOKUP(Table1[[#This Row],[Product_ID]],[1]!Table1[Product_ID],[1]!Table1[Category])</f>
        <v>Clothing</v>
      </c>
      <c r="G4406">
        <f>_xlfn.XLOOKUP(Table1[[#This Row],[Product_ID]],[1]!Table1[Product_ID],[1]!Table1[Unit_Price])</f>
        <v>978</v>
      </c>
      <c r="H4406">
        <f>_xlfn.XLOOKUP(Table1[[#This Row],[Product_ID]],[1]!Table1[Product_ID],[1]!Table1[Cost])</f>
        <v>684.6</v>
      </c>
      <c r="I4406">
        <v>3</v>
      </c>
      <c r="J4406">
        <v>15</v>
      </c>
      <c r="K4406">
        <f>Table1[[#This Row],[Quantity]]*Table1[[#This Row],[Unit_Price]]</f>
        <v>2934</v>
      </c>
      <c r="L4406">
        <f>Table1[[#This Row],[Quantity]]*Table1[[#This Row],[Cost]]</f>
        <v>2053.8000000000002</v>
      </c>
      <c r="M4406">
        <f>Table1[[#This Row],[Sales]]-Table1[[#This Row],[Total_Cost]]</f>
        <v>880.19999999999982</v>
      </c>
      <c r="N4406" s="1">
        <f>Table1[[#This Row],[Profit]]/Table1[[#This Row],[Sales]]</f>
        <v>0.29999999999999993</v>
      </c>
      <c r="O4406" t="str">
        <f>TEXT(Table1[[#This Row],[Order_Date]],"mmmm")</f>
        <v>March</v>
      </c>
      <c r="P4406">
        <f>YEAR(Table1[[#This Row],[Order_Date]])</f>
        <v>2025</v>
      </c>
      <c r="Q4406" t="str">
        <f>"Q"&amp;ROUNDUP(MONTH(Table1[[#This Row],[Order_Date]])/3,0)</f>
        <v>Q1</v>
      </c>
    </row>
    <row r="4407" spans="1:17" x14ac:dyDescent="0.25">
      <c r="A4407" t="s">
        <v>6228</v>
      </c>
      <c r="B4407" t="s">
        <v>2538</v>
      </c>
      <c r="C4407" t="s">
        <v>2132</v>
      </c>
      <c r="D4407" t="s">
        <v>179</v>
      </c>
      <c r="E4407" t="str">
        <f>_xlfn.XLOOKUP(Table1[[#This Row],[Product_ID]],[1]!Table1[Product_ID],[1]!Table1[Product_Name])</f>
        <v>Beauty Product 58</v>
      </c>
      <c r="F4407" t="str">
        <f>_xlfn.XLOOKUP(Table1[[#This Row],[Product_ID]],[1]!Table1[Product_ID],[1]!Table1[Category])</f>
        <v>Beauty</v>
      </c>
      <c r="G4407">
        <f>_xlfn.XLOOKUP(Table1[[#This Row],[Product_ID]],[1]!Table1[Product_ID],[1]!Table1[Unit_Price])</f>
        <v>3598</v>
      </c>
      <c r="H4407">
        <f>_xlfn.XLOOKUP(Table1[[#This Row],[Product_ID]],[1]!Table1[Product_ID],[1]!Table1[Cost])</f>
        <v>2158.8000000000002</v>
      </c>
      <c r="I4407">
        <v>2</v>
      </c>
      <c r="J4407">
        <v>0</v>
      </c>
      <c r="K4407">
        <f>Table1[[#This Row],[Quantity]]*Table1[[#This Row],[Unit_Price]]</f>
        <v>7196</v>
      </c>
      <c r="L4407">
        <f>Table1[[#This Row],[Quantity]]*Table1[[#This Row],[Cost]]</f>
        <v>4317.6000000000004</v>
      </c>
      <c r="M4407">
        <f>Table1[[#This Row],[Sales]]-Table1[[#This Row],[Total_Cost]]</f>
        <v>2878.3999999999996</v>
      </c>
      <c r="N4407" s="1">
        <f>Table1[[#This Row],[Profit]]/Table1[[#This Row],[Sales]]</f>
        <v>0.39999999999999997</v>
      </c>
      <c r="O4407" t="str">
        <f>TEXT(Table1[[#This Row],[Order_Date]],"mmmm")</f>
        <v>November</v>
      </c>
      <c r="P4407">
        <f>YEAR(Table1[[#This Row],[Order_Date]])</f>
        <v>2024</v>
      </c>
      <c r="Q4407" t="str">
        <f>"Q"&amp;ROUNDUP(MONTH(Table1[[#This Row],[Order_Date]])/3,0)</f>
        <v>Q4</v>
      </c>
    </row>
    <row r="4408" spans="1:17" x14ac:dyDescent="0.25">
      <c r="A4408" t="s">
        <v>6229</v>
      </c>
      <c r="B4408" t="s">
        <v>550</v>
      </c>
      <c r="C4408" t="s">
        <v>1490</v>
      </c>
      <c r="D4408" t="s">
        <v>654</v>
      </c>
      <c r="E4408" t="str">
        <f>_xlfn.XLOOKUP(Table1[[#This Row],[Product_ID]],[1]!Table1[Product_ID],[1]!Table1[Product_Name])</f>
        <v>Sports Product 40</v>
      </c>
      <c r="F4408" t="str">
        <f>_xlfn.XLOOKUP(Table1[[#This Row],[Product_ID]],[1]!Table1[Product_ID],[1]!Table1[Category])</f>
        <v>Sports</v>
      </c>
      <c r="G4408">
        <f>_xlfn.XLOOKUP(Table1[[#This Row],[Product_ID]],[1]!Table1[Product_ID],[1]!Table1[Unit_Price])</f>
        <v>6724</v>
      </c>
      <c r="H4408">
        <f>_xlfn.XLOOKUP(Table1[[#This Row],[Product_ID]],[1]!Table1[Product_ID],[1]!Table1[Cost])</f>
        <v>4034.4</v>
      </c>
      <c r="I4408">
        <v>4</v>
      </c>
      <c r="J4408">
        <v>20</v>
      </c>
      <c r="K4408">
        <f>Table1[[#This Row],[Quantity]]*Table1[[#This Row],[Unit_Price]]</f>
        <v>26896</v>
      </c>
      <c r="L4408">
        <f>Table1[[#This Row],[Quantity]]*Table1[[#This Row],[Cost]]</f>
        <v>16137.6</v>
      </c>
      <c r="M4408">
        <f>Table1[[#This Row],[Sales]]-Table1[[#This Row],[Total_Cost]]</f>
        <v>10758.4</v>
      </c>
      <c r="N4408" s="1">
        <f>Table1[[#This Row],[Profit]]/Table1[[#This Row],[Sales]]</f>
        <v>0.39999999999999997</v>
      </c>
      <c r="O4408" t="str">
        <f>TEXT(Table1[[#This Row],[Order_Date]],"mmmm")</f>
        <v>March</v>
      </c>
      <c r="P4408">
        <f>YEAR(Table1[[#This Row],[Order_Date]])</f>
        <v>2024</v>
      </c>
      <c r="Q4408" t="str">
        <f>"Q"&amp;ROUNDUP(MONTH(Table1[[#This Row],[Order_Date]])/3,0)</f>
        <v>Q1</v>
      </c>
    </row>
    <row r="4409" spans="1:17" x14ac:dyDescent="0.25">
      <c r="A4409" t="s">
        <v>6230</v>
      </c>
      <c r="B4409" t="s">
        <v>3490</v>
      </c>
      <c r="C4409" t="s">
        <v>904</v>
      </c>
      <c r="D4409" t="s">
        <v>426</v>
      </c>
      <c r="E4409" t="str">
        <f>_xlfn.XLOOKUP(Table1[[#This Row],[Product_ID]],[1]!Table1[Product_ID],[1]!Table1[Product_Name])</f>
        <v>Clothing Product 95</v>
      </c>
      <c r="F4409" t="str">
        <f>_xlfn.XLOOKUP(Table1[[#This Row],[Product_ID]],[1]!Table1[Product_ID],[1]!Table1[Category])</f>
        <v>Clothing</v>
      </c>
      <c r="G4409">
        <f>_xlfn.XLOOKUP(Table1[[#This Row],[Product_ID]],[1]!Table1[Product_ID],[1]!Table1[Unit_Price])</f>
        <v>4520</v>
      </c>
      <c r="H4409">
        <f>_xlfn.XLOOKUP(Table1[[#This Row],[Product_ID]],[1]!Table1[Product_ID],[1]!Table1[Cost])</f>
        <v>3164</v>
      </c>
      <c r="I4409">
        <v>3</v>
      </c>
      <c r="J4409">
        <v>10</v>
      </c>
      <c r="K4409">
        <f>Table1[[#This Row],[Quantity]]*Table1[[#This Row],[Unit_Price]]</f>
        <v>13560</v>
      </c>
      <c r="L4409">
        <f>Table1[[#This Row],[Quantity]]*Table1[[#This Row],[Cost]]</f>
        <v>9492</v>
      </c>
      <c r="M4409">
        <f>Table1[[#This Row],[Sales]]-Table1[[#This Row],[Total_Cost]]</f>
        <v>4068</v>
      </c>
      <c r="N4409" s="1">
        <f>Table1[[#This Row],[Profit]]/Table1[[#This Row],[Sales]]</f>
        <v>0.3</v>
      </c>
      <c r="O4409" t="str">
        <f>TEXT(Table1[[#This Row],[Order_Date]],"mmmm")</f>
        <v>January</v>
      </c>
      <c r="P4409">
        <f>YEAR(Table1[[#This Row],[Order_Date]])</f>
        <v>2025</v>
      </c>
      <c r="Q4409" t="str">
        <f>"Q"&amp;ROUNDUP(MONTH(Table1[[#This Row],[Order_Date]])/3,0)</f>
        <v>Q1</v>
      </c>
    </row>
    <row r="4410" spans="1:17" x14ac:dyDescent="0.25">
      <c r="A4410" t="s">
        <v>6231</v>
      </c>
      <c r="B4410" t="s">
        <v>2186</v>
      </c>
      <c r="C4410" t="s">
        <v>2819</v>
      </c>
      <c r="D4410" t="s">
        <v>25</v>
      </c>
      <c r="E4410" t="str">
        <f>_xlfn.XLOOKUP(Table1[[#This Row],[Product_ID]],[1]!Table1[Product_ID],[1]!Table1[Product_Name])</f>
        <v>Sports Product 7</v>
      </c>
      <c r="F4410" t="str">
        <f>_xlfn.XLOOKUP(Table1[[#This Row],[Product_ID]],[1]!Table1[Product_ID],[1]!Table1[Category])</f>
        <v>Sports</v>
      </c>
      <c r="G4410">
        <f>_xlfn.XLOOKUP(Table1[[#This Row],[Product_ID]],[1]!Table1[Product_ID],[1]!Table1[Unit_Price])</f>
        <v>5469</v>
      </c>
      <c r="H4410">
        <f>_xlfn.XLOOKUP(Table1[[#This Row],[Product_ID]],[1]!Table1[Product_ID],[1]!Table1[Cost])</f>
        <v>3281.4</v>
      </c>
      <c r="I4410">
        <v>5</v>
      </c>
      <c r="J4410">
        <v>10</v>
      </c>
      <c r="K4410">
        <f>Table1[[#This Row],[Quantity]]*Table1[[#This Row],[Unit_Price]]</f>
        <v>27345</v>
      </c>
      <c r="L4410">
        <f>Table1[[#This Row],[Quantity]]*Table1[[#This Row],[Cost]]</f>
        <v>16407</v>
      </c>
      <c r="M4410">
        <f>Table1[[#This Row],[Sales]]-Table1[[#This Row],[Total_Cost]]</f>
        <v>10938</v>
      </c>
      <c r="N4410" s="1">
        <f>Table1[[#This Row],[Profit]]/Table1[[#This Row],[Sales]]</f>
        <v>0.4</v>
      </c>
      <c r="O4410" t="str">
        <f>TEXT(Table1[[#This Row],[Order_Date]],"mmmm")</f>
        <v>August</v>
      </c>
      <c r="P4410">
        <f>YEAR(Table1[[#This Row],[Order_Date]])</f>
        <v>2025</v>
      </c>
      <c r="Q4410" t="str">
        <f>"Q"&amp;ROUNDUP(MONTH(Table1[[#This Row],[Order_Date]])/3,0)</f>
        <v>Q3</v>
      </c>
    </row>
    <row r="4411" spans="1:17" x14ac:dyDescent="0.25">
      <c r="A4411" t="s">
        <v>6232</v>
      </c>
      <c r="B4411" t="s">
        <v>921</v>
      </c>
      <c r="C4411" t="s">
        <v>1612</v>
      </c>
      <c r="D4411" t="s">
        <v>297</v>
      </c>
      <c r="E4411" t="str">
        <f>_xlfn.XLOOKUP(Table1[[#This Row],[Product_ID]],[1]!Table1[Product_ID],[1]!Table1[Product_Name])</f>
        <v>Home &amp; Kitchen Product 64</v>
      </c>
      <c r="F4411" t="str">
        <f>_xlfn.XLOOKUP(Table1[[#This Row],[Product_ID]],[1]!Table1[Product_ID],[1]!Table1[Category])</f>
        <v>Home &amp; Kitchen</v>
      </c>
      <c r="G4411">
        <f>_xlfn.XLOOKUP(Table1[[#This Row],[Product_ID]],[1]!Table1[Product_ID],[1]!Table1[Unit_Price])</f>
        <v>8274</v>
      </c>
      <c r="H4411">
        <f>_xlfn.XLOOKUP(Table1[[#This Row],[Product_ID]],[1]!Table1[Product_ID],[1]!Table1[Cost])</f>
        <v>5791.8</v>
      </c>
      <c r="I4411">
        <v>5</v>
      </c>
      <c r="J4411">
        <v>20</v>
      </c>
      <c r="K4411">
        <f>Table1[[#This Row],[Quantity]]*Table1[[#This Row],[Unit_Price]]</f>
        <v>41370</v>
      </c>
      <c r="L4411">
        <f>Table1[[#This Row],[Quantity]]*Table1[[#This Row],[Cost]]</f>
        <v>28959</v>
      </c>
      <c r="M4411">
        <f>Table1[[#This Row],[Sales]]-Table1[[#This Row],[Total_Cost]]</f>
        <v>12411</v>
      </c>
      <c r="N4411" s="1">
        <f>Table1[[#This Row],[Profit]]/Table1[[#This Row],[Sales]]</f>
        <v>0.3</v>
      </c>
      <c r="O4411" t="str">
        <f>TEXT(Table1[[#This Row],[Order_Date]],"mmmm")</f>
        <v>February</v>
      </c>
      <c r="P4411">
        <f>YEAR(Table1[[#This Row],[Order_Date]])</f>
        <v>2024</v>
      </c>
      <c r="Q4411" t="str">
        <f>"Q"&amp;ROUNDUP(MONTH(Table1[[#This Row],[Order_Date]])/3,0)</f>
        <v>Q1</v>
      </c>
    </row>
    <row r="4412" spans="1:17" x14ac:dyDescent="0.25">
      <c r="A4412" t="s">
        <v>6233</v>
      </c>
      <c r="B4412" t="s">
        <v>1157</v>
      </c>
      <c r="C4412" t="s">
        <v>2214</v>
      </c>
      <c r="D4412" t="s">
        <v>563</v>
      </c>
      <c r="E4412" t="str">
        <f>_xlfn.XLOOKUP(Table1[[#This Row],[Product_ID]],[1]!Table1[Product_ID],[1]!Table1[Product_Name])</f>
        <v>Beauty Product 60</v>
      </c>
      <c r="F4412" t="str">
        <f>_xlfn.XLOOKUP(Table1[[#This Row],[Product_ID]],[1]!Table1[Product_ID],[1]!Table1[Category])</f>
        <v>Beauty</v>
      </c>
      <c r="G4412">
        <f>_xlfn.XLOOKUP(Table1[[#This Row],[Product_ID]],[1]!Table1[Product_ID],[1]!Table1[Unit_Price])</f>
        <v>758</v>
      </c>
      <c r="H4412">
        <f>_xlfn.XLOOKUP(Table1[[#This Row],[Product_ID]],[1]!Table1[Product_ID],[1]!Table1[Cost])</f>
        <v>530.6</v>
      </c>
      <c r="I4412">
        <v>4</v>
      </c>
      <c r="J4412">
        <v>0</v>
      </c>
      <c r="K4412">
        <f>Table1[[#This Row],[Quantity]]*Table1[[#This Row],[Unit_Price]]</f>
        <v>3032</v>
      </c>
      <c r="L4412">
        <f>Table1[[#This Row],[Quantity]]*Table1[[#This Row],[Cost]]</f>
        <v>2122.4</v>
      </c>
      <c r="M4412">
        <f>Table1[[#This Row],[Sales]]-Table1[[#This Row],[Total_Cost]]</f>
        <v>909.59999999999991</v>
      </c>
      <c r="N4412" s="1">
        <f>Table1[[#This Row],[Profit]]/Table1[[#This Row],[Sales]]</f>
        <v>0.3</v>
      </c>
      <c r="O4412" t="str">
        <f>TEXT(Table1[[#This Row],[Order_Date]],"mmmm")</f>
        <v>June</v>
      </c>
      <c r="P4412">
        <f>YEAR(Table1[[#This Row],[Order_Date]])</f>
        <v>2025</v>
      </c>
      <c r="Q4412" t="str">
        <f>"Q"&amp;ROUNDUP(MONTH(Table1[[#This Row],[Order_Date]])/3,0)</f>
        <v>Q2</v>
      </c>
    </row>
    <row r="4413" spans="1:17" x14ac:dyDescent="0.25">
      <c r="A4413" t="s">
        <v>6234</v>
      </c>
      <c r="B4413" t="s">
        <v>2734</v>
      </c>
      <c r="C4413" t="s">
        <v>6235</v>
      </c>
      <c r="D4413" t="s">
        <v>476</v>
      </c>
      <c r="E4413" t="str">
        <f>_xlfn.XLOOKUP(Table1[[#This Row],[Product_ID]],[1]!Table1[Product_ID],[1]!Table1[Product_Name])</f>
        <v>Electronics Product 22</v>
      </c>
      <c r="F4413" t="str">
        <f>_xlfn.XLOOKUP(Table1[[#This Row],[Product_ID]],[1]!Table1[Product_ID],[1]!Table1[Category])</f>
        <v>Electronics</v>
      </c>
      <c r="G4413">
        <f>_xlfn.XLOOKUP(Table1[[#This Row],[Product_ID]],[1]!Table1[Product_ID],[1]!Table1[Unit_Price])</f>
        <v>48755</v>
      </c>
      <c r="H4413">
        <f>_xlfn.XLOOKUP(Table1[[#This Row],[Product_ID]],[1]!Table1[Product_ID],[1]!Table1[Cost])</f>
        <v>29253</v>
      </c>
      <c r="I4413">
        <v>3</v>
      </c>
      <c r="J4413">
        <v>15</v>
      </c>
      <c r="K4413">
        <f>Table1[[#This Row],[Quantity]]*Table1[[#This Row],[Unit_Price]]</f>
        <v>146265</v>
      </c>
      <c r="L4413">
        <f>Table1[[#This Row],[Quantity]]*Table1[[#This Row],[Cost]]</f>
        <v>87759</v>
      </c>
      <c r="M4413">
        <f>Table1[[#This Row],[Sales]]-Table1[[#This Row],[Total_Cost]]</f>
        <v>58506</v>
      </c>
      <c r="N4413" s="1">
        <f>Table1[[#This Row],[Profit]]/Table1[[#This Row],[Sales]]</f>
        <v>0.4</v>
      </c>
      <c r="O4413" t="str">
        <f>TEXT(Table1[[#This Row],[Order_Date]],"mmmm")</f>
        <v>March</v>
      </c>
      <c r="P4413">
        <f>YEAR(Table1[[#This Row],[Order_Date]])</f>
        <v>2025</v>
      </c>
      <c r="Q4413" t="str">
        <f>"Q"&amp;ROUNDUP(MONTH(Table1[[#This Row],[Order_Date]])/3,0)</f>
        <v>Q1</v>
      </c>
    </row>
    <row r="4414" spans="1:17" x14ac:dyDescent="0.25">
      <c r="A4414" t="s">
        <v>6236</v>
      </c>
      <c r="B4414" t="s">
        <v>1632</v>
      </c>
      <c r="C4414" t="s">
        <v>937</v>
      </c>
      <c r="D4414" t="s">
        <v>29</v>
      </c>
      <c r="E4414" t="str">
        <f>_xlfn.XLOOKUP(Table1[[#This Row],[Product_ID]],[1]!Table1[Product_ID],[1]!Table1[Product_Name])</f>
        <v>Beauty Product 18</v>
      </c>
      <c r="F4414" t="str">
        <f>_xlfn.XLOOKUP(Table1[[#This Row],[Product_ID]],[1]!Table1[Product_ID],[1]!Table1[Category])</f>
        <v>Beauty</v>
      </c>
      <c r="G4414">
        <f>_xlfn.XLOOKUP(Table1[[#This Row],[Product_ID]],[1]!Table1[Product_ID],[1]!Table1[Unit_Price])</f>
        <v>3985</v>
      </c>
      <c r="H4414">
        <f>_xlfn.XLOOKUP(Table1[[#This Row],[Product_ID]],[1]!Table1[Product_ID],[1]!Table1[Cost])</f>
        <v>2789.5</v>
      </c>
      <c r="I4414">
        <v>1</v>
      </c>
      <c r="J4414">
        <v>15</v>
      </c>
      <c r="K4414">
        <f>Table1[[#This Row],[Quantity]]*Table1[[#This Row],[Unit_Price]]</f>
        <v>3985</v>
      </c>
      <c r="L4414">
        <f>Table1[[#This Row],[Quantity]]*Table1[[#This Row],[Cost]]</f>
        <v>2789.5</v>
      </c>
      <c r="M4414">
        <f>Table1[[#This Row],[Sales]]-Table1[[#This Row],[Total_Cost]]</f>
        <v>1195.5</v>
      </c>
      <c r="N4414" s="1">
        <f>Table1[[#This Row],[Profit]]/Table1[[#This Row],[Sales]]</f>
        <v>0.3</v>
      </c>
      <c r="O4414" t="str">
        <f>TEXT(Table1[[#This Row],[Order_Date]],"mmmm")</f>
        <v>January</v>
      </c>
      <c r="P4414">
        <f>YEAR(Table1[[#This Row],[Order_Date]])</f>
        <v>2025</v>
      </c>
      <c r="Q4414" t="str">
        <f>"Q"&amp;ROUNDUP(MONTH(Table1[[#This Row],[Order_Date]])/3,0)</f>
        <v>Q1</v>
      </c>
    </row>
    <row r="4415" spans="1:17" x14ac:dyDescent="0.25">
      <c r="A4415" t="s">
        <v>6237</v>
      </c>
      <c r="B4415" t="s">
        <v>2001</v>
      </c>
      <c r="C4415" t="s">
        <v>682</v>
      </c>
      <c r="D4415" t="s">
        <v>598</v>
      </c>
      <c r="E4415" t="str">
        <f>_xlfn.XLOOKUP(Table1[[#This Row],[Product_ID]],[1]!Table1[Product_ID],[1]!Table1[Product_Name])</f>
        <v>Clothing Product 84</v>
      </c>
      <c r="F4415" t="str">
        <f>_xlfn.XLOOKUP(Table1[[#This Row],[Product_ID]],[1]!Table1[Product_ID],[1]!Table1[Category])</f>
        <v>Clothing</v>
      </c>
      <c r="G4415">
        <f>_xlfn.XLOOKUP(Table1[[#This Row],[Product_ID]],[1]!Table1[Product_ID],[1]!Table1[Unit_Price])</f>
        <v>3921</v>
      </c>
      <c r="H4415">
        <f>_xlfn.XLOOKUP(Table1[[#This Row],[Product_ID]],[1]!Table1[Product_ID],[1]!Table1[Cost])</f>
        <v>2352.6</v>
      </c>
      <c r="I4415">
        <v>2</v>
      </c>
      <c r="J4415">
        <v>5</v>
      </c>
      <c r="K4415">
        <f>Table1[[#This Row],[Quantity]]*Table1[[#This Row],[Unit_Price]]</f>
        <v>7842</v>
      </c>
      <c r="L4415">
        <f>Table1[[#This Row],[Quantity]]*Table1[[#This Row],[Cost]]</f>
        <v>4705.2</v>
      </c>
      <c r="M4415">
        <f>Table1[[#This Row],[Sales]]-Table1[[#This Row],[Total_Cost]]</f>
        <v>3136.8</v>
      </c>
      <c r="N4415" s="1">
        <f>Table1[[#This Row],[Profit]]/Table1[[#This Row],[Sales]]</f>
        <v>0.4</v>
      </c>
      <c r="O4415" t="str">
        <f>TEXT(Table1[[#This Row],[Order_Date]],"mmmm")</f>
        <v>October</v>
      </c>
      <c r="P4415">
        <f>YEAR(Table1[[#This Row],[Order_Date]])</f>
        <v>2025</v>
      </c>
      <c r="Q4415" t="str">
        <f>"Q"&amp;ROUNDUP(MONTH(Table1[[#This Row],[Order_Date]])/3,0)</f>
        <v>Q4</v>
      </c>
    </row>
    <row r="4416" spans="1:17" x14ac:dyDescent="0.25">
      <c r="A4416" t="s">
        <v>6238</v>
      </c>
      <c r="B4416" t="s">
        <v>1342</v>
      </c>
      <c r="C4416" t="s">
        <v>2432</v>
      </c>
      <c r="D4416" t="s">
        <v>908</v>
      </c>
      <c r="E4416" t="str">
        <f>_xlfn.XLOOKUP(Table1[[#This Row],[Product_ID]],[1]!Table1[Product_ID],[1]!Table1[Product_Name])</f>
        <v>Beauty Product 41</v>
      </c>
      <c r="F4416" t="str">
        <f>_xlfn.XLOOKUP(Table1[[#This Row],[Product_ID]],[1]!Table1[Product_ID],[1]!Table1[Category])</f>
        <v>Beauty</v>
      </c>
      <c r="G4416">
        <f>_xlfn.XLOOKUP(Table1[[#This Row],[Product_ID]],[1]!Table1[Product_ID],[1]!Table1[Unit_Price])</f>
        <v>2433</v>
      </c>
      <c r="H4416">
        <f>_xlfn.XLOOKUP(Table1[[#This Row],[Product_ID]],[1]!Table1[Product_ID],[1]!Table1[Cost])</f>
        <v>1216.5</v>
      </c>
      <c r="I4416">
        <v>1</v>
      </c>
      <c r="J4416">
        <v>10</v>
      </c>
      <c r="K4416">
        <f>Table1[[#This Row],[Quantity]]*Table1[[#This Row],[Unit_Price]]</f>
        <v>2433</v>
      </c>
      <c r="L4416">
        <f>Table1[[#This Row],[Quantity]]*Table1[[#This Row],[Cost]]</f>
        <v>1216.5</v>
      </c>
      <c r="M4416">
        <f>Table1[[#This Row],[Sales]]-Table1[[#This Row],[Total_Cost]]</f>
        <v>1216.5</v>
      </c>
      <c r="N4416" s="1">
        <f>Table1[[#This Row],[Profit]]/Table1[[#This Row],[Sales]]</f>
        <v>0.5</v>
      </c>
      <c r="O4416" t="str">
        <f>TEXT(Table1[[#This Row],[Order_Date]],"mmmm")</f>
        <v>November</v>
      </c>
      <c r="P4416">
        <f>YEAR(Table1[[#This Row],[Order_Date]])</f>
        <v>2024</v>
      </c>
      <c r="Q4416" t="str">
        <f>"Q"&amp;ROUNDUP(MONTH(Table1[[#This Row],[Order_Date]])/3,0)</f>
        <v>Q4</v>
      </c>
    </row>
    <row r="4417" spans="1:17" x14ac:dyDescent="0.25">
      <c r="A4417" t="s">
        <v>6239</v>
      </c>
      <c r="B4417" t="s">
        <v>1997</v>
      </c>
      <c r="C4417" t="s">
        <v>1968</v>
      </c>
      <c r="D4417" t="s">
        <v>1158</v>
      </c>
      <c r="E4417" t="str">
        <f>_xlfn.XLOOKUP(Table1[[#This Row],[Product_ID]],[1]!Table1[Product_ID],[1]!Table1[Product_Name])</f>
        <v>Electronics Product 33</v>
      </c>
      <c r="F4417" t="str">
        <f>_xlfn.XLOOKUP(Table1[[#This Row],[Product_ID]],[1]!Table1[Product_ID],[1]!Table1[Category])</f>
        <v>Electronics</v>
      </c>
      <c r="G4417">
        <f>_xlfn.XLOOKUP(Table1[[#This Row],[Product_ID]],[1]!Table1[Product_ID],[1]!Table1[Unit_Price])</f>
        <v>11428</v>
      </c>
      <c r="H4417">
        <f>_xlfn.XLOOKUP(Table1[[#This Row],[Product_ID]],[1]!Table1[Product_ID],[1]!Table1[Cost])</f>
        <v>6856.8</v>
      </c>
      <c r="I4417">
        <v>2</v>
      </c>
      <c r="J4417">
        <v>10</v>
      </c>
      <c r="K4417">
        <f>Table1[[#This Row],[Quantity]]*Table1[[#This Row],[Unit_Price]]</f>
        <v>22856</v>
      </c>
      <c r="L4417">
        <f>Table1[[#This Row],[Quantity]]*Table1[[#This Row],[Cost]]</f>
        <v>13713.6</v>
      </c>
      <c r="M4417">
        <f>Table1[[#This Row],[Sales]]-Table1[[#This Row],[Total_Cost]]</f>
        <v>9142.4</v>
      </c>
      <c r="N4417" s="1">
        <f>Table1[[#This Row],[Profit]]/Table1[[#This Row],[Sales]]</f>
        <v>0.39999999999999997</v>
      </c>
      <c r="O4417" t="str">
        <f>TEXT(Table1[[#This Row],[Order_Date]],"mmmm")</f>
        <v>April</v>
      </c>
      <c r="P4417">
        <f>YEAR(Table1[[#This Row],[Order_Date]])</f>
        <v>2025</v>
      </c>
      <c r="Q4417" t="str">
        <f>"Q"&amp;ROUNDUP(MONTH(Table1[[#This Row],[Order_Date]])/3,0)</f>
        <v>Q2</v>
      </c>
    </row>
    <row r="4418" spans="1:17" x14ac:dyDescent="0.25">
      <c r="A4418" t="s">
        <v>6240</v>
      </c>
      <c r="B4418" t="s">
        <v>1413</v>
      </c>
      <c r="C4418" t="s">
        <v>3007</v>
      </c>
      <c r="D4418" t="s">
        <v>313</v>
      </c>
      <c r="E4418" t="str">
        <f>_xlfn.XLOOKUP(Table1[[#This Row],[Product_ID]],[1]!Table1[Product_ID],[1]!Table1[Product_Name])</f>
        <v>Sports Product 44</v>
      </c>
      <c r="F4418" t="str">
        <f>_xlfn.XLOOKUP(Table1[[#This Row],[Product_ID]],[1]!Table1[Product_ID],[1]!Table1[Category])</f>
        <v>Sports</v>
      </c>
      <c r="G4418">
        <f>_xlfn.XLOOKUP(Table1[[#This Row],[Product_ID]],[1]!Table1[Product_ID],[1]!Table1[Unit_Price])</f>
        <v>5008</v>
      </c>
      <c r="H4418">
        <f>_xlfn.XLOOKUP(Table1[[#This Row],[Product_ID]],[1]!Table1[Product_ID],[1]!Table1[Cost])</f>
        <v>3505.6</v>
      </c>
      <c r="I4418">
        <v>5</v>
      </c>
      <c r="J4418">
        <v>0</v>
      </c>
      <c r="K4418">
        <f>Table1[[#This Row],[Quantity]]*Table1[[#This Row],[Unit_Price]]</f>
        <v>25040</v>
      </c>
      <c r="L4418">
        <f>Table1[[#This Row],[Quantity]]*Table1[[#This Row],[Cost]]</f>
        <v>17528</v>
      </c>
      <c r="M4418">
        <f>Table1[[#This Row],[Sales]]-Table1[[#This Row],[Total_Cost]]</f>
        <v>7512</v>
      </c>
      <c r="N4418" s="1">
        <f>Table1[[#This Row],[Profit]]/Table1[[#This Row],[Sales]]</f>
        <v>0.3</v>
      </c>
      <c r="O4418" t="str">
        <f>TEXT(Table1[[#This Row],[Order_Date]],"mmmm")</f>
        <v>October</v>
      </c>
      <c r="P4418">
        <f>YEAR(Table1[[#This Row],[Order_Date]])</f>
        <v>2025</v>
      </c>
      <c r="Q4418" t="str">
        <f>"Q"&amp;ROUNDUP(MONTH(Table1[[#This Row],[Order_Date]])/3,0)</f>
        <v>Q4</v>
      </c>
    </row>
    <row r="4419" spans="1:17" x14ac:dyDescent="0.25">
      <c r="A4419" t="s">
        <v>6241</v>
      </c>
      <c r="B4419" t="s">
        <v>239</v>
      </c>
      <c r="C4419" t="s">
        <v>3093</v>
      </c>
      <c r="D4419" t="s">
        <v>192</v>
      </c>
      <c r="E4419" t="str">
        <f>_xlfn.XLOOKUP(Table1[[#This Row],[Product_ID]],[1]!Table1[Product_ID],[1]!Table1[Product_Name])</f>
        <v>Electronics Product 37</v>
      </c>
      <c r="F4419" t="str">
        <f>_xlfn.XLOOKUP(Table1[[#This Row],[Product_ID]],[1]!Table1[Product_ID],[1]!Table1[Category])</f>
        <v>Electronics</v>
      </c>
      <c r="G4419">
        <f>_xlfn.XLOOKUP(Table1[[#This Row],[Product_ID]],[1]!Table1[Product_ID],[1]!Table1[Unit_Price])</f>
        <v>29046</v>
      </c>
      <c r="H4419">
        <f>_xlfn.XLOOKUP(Table1[[#This Row],[Product_ID]],[1]!Table1[Product_ID],[1]!Table1[Cost])</f>
        <v>20332.2</v>
      </c>
      <c r="I4419">
        <v>1</v>
      </c>
      <c r="J4419">
        <v>0</v>
      </c>
      <c r="K4419">
        <f>Table1[[#This Row],[Quantity]]*Table1[[#This Row],[Unit_Price]]</f>
        <v>29046</v>
      </c>
      <c r="L4419">
        <f>Table1[[#This Row],[Quantity]]*Table1[[#This Row],[Cost]]</f>
        <v>20332.2</v>
      </c>
      <c r="M4419">
        <f>Table1[[#This Row],[Sales]]-Table1[[#This Row],[Total_Cost]]</f>
        <v>8713.7999999999993</v>
      </c>
      <c r="N4419" s="1">
        <f>Table1[[#This Row],[Profit]]/Table1[[#This Row],[Sales]]</f>
        <v>0.3</v>
      </c>
      <c r="O4419" t="str">
        <f>TEXT(Table1[[#This Row],[Order_Date]],"mmmm")</f>
        <v>April</v>
      </c>
      <c r="P4419">
        <f>YEAR(Table1[[#This Row],[Order_Date]])</f>
        <v>2024</v>
      </c>
      <c r="Q4419" t="str">
        <f>"Q"&amp;ROUNDUP(MONTH(Table1[[#This Row],[Order_Date]])/3,0)</f>
        <v>Q2</v>
      </c>
    </row>
    <row r="4420" spans="1:17" x14ac:dyDescent="0.25">
      <c r="A4420" t="s">
        <v>6242</v>
      </c>
      <c r="B4420" t="s">
        <v>197</v>
      </c>
      <c r="C4420" t="s">
        <v>566</v>
      </c>
      <c r="D4420" t="s">
        <v>111</v>
      </c>
      <c r="E4420" t="str">
        <f>_xlfn.XLOOKUP(Table1[[#This Row],[Product_ID]],[1]!Table1[Product_ID],[1]!Table1[Product_Name])</f>
        <v>Sports Product 20</v>
      </c>
      <c r="F4420" t="str">
        <f>_xlfn.XLOOKUP(Table1[[#This Row],[Product_ID]],[1]!Table1[Product_ID],[1]!Table1[Category])</f>
        <v>Sports</v>
      </c>
      <c r="G4420">
        <f>_xlfn.XLOOKUP(Table1[[#This Row],[Product_ID]],[1]!Table1[Product_ID],[1]!Table1[Unit_Price])</f>
        <v>11647</v>
      </c>
      <c r="H4420">
        <f>_xlfn.XLOOKUP(Table1[[#This Row],[Product_ID]],[1]!Table1[Product_ID],[1]!Table1[Cost])</f>
        <v>8152.9</v>
      </c>
      <c r="I4420">
        <v>4</v>
      </c>
      <c r="J4420">
        <v>10</v>
      </c>
      <c r="K4420">
        <f>Table1[[#This Row],[Quantity]]*Table1[[#This Row],[Unit_Price]]</f>
        <v>46588</v>
      </c>
      <c r="L4420">
        <f>Table1[[#This Row],[Quantity]]*Table1[[#This Row],[Cost]]</f>
        <v>32611.599999999999</v>
      </c>
      <c r="M4420">
        <f>Table1[[#This Row],[Sales]]-Table1[[#This Row],[Total_Cost]]</f>
        <v>13976.400000000001</v>
      </c>
      <c r="N4420" s="1">
        <f>Table1[[#This Row],[Profit]]/Table1[[#This Row],[Sales]]</f>
        <v>0.30000000000000004</v>
      </c>
      <c r="O4420" t="str">
        <f>TEXT(Table1[[#This Row],[Order_Date]],"mmmm")</f>
        <v>March</v>
      </c>
      <c r="P4420">
        <f>YEAR(Table1[[#This Row],[Order_Date]])</f>
        <v>2025</v>
      </c>
      <c r="Q4420" t="str">
        <f>"Q"&amp;ROUNDUP(MONTH(Table1[[#This Row],[Order_Date]])/3,0)</f>
        <v>Q1</v>
      </c>
    </row>
    <row r="4421" spans="1:17" x14ac:dyDescent="0.25">
      <c r="A4421" t="s">
        <v>6243</v>
      </c>
      <c r="B4421" t="s">
        <v>779</v>
      </c>
      <c r="C4421" t="s">
        <v>2470</v>
      </c>
      <c r="D4421" t="s">
        <v>45</v>
      </c>
      <c r="E4421" t="str">
        <f>_xlfn.XLOOKUP(Table1[[#This Row],[Product_ID]],[1]!Table1[Product_ID],[1]!Table1[Product_Name])</f>
        <v>Clothing Product 32</v>
      </c>
      <c r="F4421" t="str">
        <f>_xlfn.XLOOKUP(Table1[[#This Row],[Product_ID]],[1]!Table1[Product_ID],[1]!Table1[Category])</f>
        <v>Clothing</v>
      </c>
      <c r="G4421">
        <f>_xlfn.XLOOKUP(Table1[[#This Row],[Product_ID]],[1]!Table1[Product_ID],[1]!Table1[Unit_Price])</f>
        <v>3034</v>
      </c>
      <c r="H4421">
        <f>_xlfn.XLOOKUP(Table1[[#This Row],[Product_ID]],[1]!Table1[Product_ID],[1]!Table1[Cost])</f>
        <v>1820.4</v>
      </c>
      <c r="I4421">
        <v>5</v>
      </c>
      <c r="J4421">
        <v>0</v>
      </c>
      <c r="K4421">
        <f>Table1[[#This Row],[Quantity]]*Table1[[#This Row],[Unit_Price]]</f>
        <v>15170</v>
      </c>
      <c r="L4421">
        <f>Table1[[#This Row],[Quantity]]*Table1[[#This Row],[Cost]]</f>
        <v>9102</v>
      </c>
      <c r="M4421">
        <f>Table1[[#This Row],[Sales]]-Table1[[#This Row],[Total_Cost]]</f>
        <v>6068</v>
      </c>
      <c r="N4421" s="1">
        <f>Table1[[#This Row],[Profit]]/Table1[[#This Row],[Sales]]</f>
        <v>0.4</v>
      </c>
      <c r="O4421" t="str">
        <f>TEXT(Table1[[#This Row],[Order_Date]],"mmmm")</f>
        <v>June</v>
      </c>
      <c r="P4421">
        <f>YEAR(Table1[[#This Row],[Order_Date]])</f>
        <v>2025</v>
      </c>
      <c r="Q4421" t="str">
        <f>"Q"&amp;ROUNDUP(MONTH(Table1[[#This Row],[Order_Date]])/3,0)</f>
        <v>Q2</v>
      </c>
    </row>
    <row r="4422" spans="1:17" x14ac:dyDescent="0.25">
      <c r="A4422" t="s">
        <v>6244</v>
      </c>
      <c r="B4422" t="s">
        <v>43</v>
      </c>
      <c r="C4422" t="s">
        <v>2317</v>
      </c>
      <c r="D4422" t="s">
        <v>461</v>
      </c>
      <c r="E4422" t="str">
        <f>_xlfn.XLOOKUP(Table1[[#This Row],[Product_ID]],[1]!Table1[Product_ID],[1]!Table1[Product_Name])</f>
        <v>Beauty Product 13</v>
      </c>
      <c r="F4422" t="str">
        <f>_xlfn.XLOOKUP(Table1[[#This Row],[Product_ID]],[1]!Table1[Product_ID],[1]!Table1[Category])</f>
        <v>Beauty</v>
      </c>
      <c r="G4422">
        <f>_xlfn.XLOOKUP(Table1[[#This Row],[Product_ID]],[1]!Table1[Product_ID],[1]!Table1[Unit_Price])</f>
        <v>639</v>
      </c>
      <c r="H4422">
        <f>_xlfn.XLOOKUP(Table1[[#This Row],[Product_ID]],[1]!Table1[Product_ID],[1]!Table1[Cost])</f>
        <v>319.5</v>
      </c>
      <c r="I4422">
        <v>3</v>
      </c>
      <c r="J4422">
        <v>0</v>
      </c>
      <c r="K4422">
        <f>Table1[[#This Row],[Quantity]]*Table1[[#This Row],[Unit_Price]]</f>
        <v>1917</v>
      </c>
      <c r="L4422">
        <f>Table1[[#This Row],[Quantity]]*Table1[[#This Row],[Cost]]</f>
        <v>958.5</v>
      </c>
      <c r="M4422">
        <f>Table1[[#This Row],[Sales]]-Table1[[#This Row],[Total_Cost]]</f>
        <v>958.5</v>
      </c>
      <c r="N4422" s="1">
        <f>Table1[[#This Row],[Profit]]/Table1[[#This Row],[Sales]]</f>
        <v>0.5</v>
      </c>
      <c r="O4422" t="str">
        <f>TEXT(Table1[[#This Row],[Order_Date]],"mmmm")</f>
        <v>December</v>
      </c>
      <c r="P4422">
        <f>YEAR(Table1[[#This Row],[Order_Date]])</f>
        <v>2024</v>
      </c>
      <c r="Q4422" t="str">
        <f>"Q"&amp;ROUNDUP(MONTH(Table1[[#This Row],[Order_Date]])/3,0)</f>
        <v>Q4</v>
      </c>
    </row>
    <row r="4423" spans="1:17" x14ac:dyDescent="0.25">
      <c r="A4423" t="s">
        <v>6245</v>
      </c>
      <c r="B4423" t="s">
        <v>921</v>
      </c>
      <c r="C4423" t="s">
        <v>1416</v>
      </c>
      <c r="D4423" t="s">
        <v>381</v>
      </c>
      <c r="E4423" t="str">
        <f>_xlfn.XLOOKUP(Table1[[#This Row],[Product_ID]],[1]!Table1[Product_ID],[1]!Table1[Product_Name])</f>
        <v>Electronics Product 59</v>
      </c>
      <c r="F4423" t="str">
        <f>_xlfn.XLOOKUP(Table1[[#This Row],[Product_ID]],[1]!Table1[Product_ID],[1]!Table1[Category])</f>
        <v>Electronics</v>
      </c>
      <c r="G4423">
        <f>_xlfn.XLOOKUP(Table1[[#This Row],[Product_ID]],[1]!Table1[Product_ID],[1]!Table1[Unit_Price])</f>
        <v>39929</v>
      </c>
      <c r="H4423">
        <f>_xlfn.XLOOKUP(Table1[[#This Row],[Product_ID]],[1]!Table1[Product_ID],[1]!Table1[Cost])</f>
        <v>23957.4</v>
      </c>
      <c r="I4423">
        <v>4</v>
      </c>
      <c r="J4423">
        <v>0</v>
      </c>
      <c r="K4423">
        <f>Table1[[#This Row],[Quantity]]*Table1[[#This Row],[Unit_Price]]</f>
        <v>159716</v>
      </c>
      <c r="L4423">
        <f>Table1[[#This Row],[Quantity]]*Table1[[#This Row],[Cost]]</f>
        <v>95829.6</v>
      </c>
      <c r="M4423">
        <f>Table1[[#This Row],[Sales]]-Table1[[#This Row],[Total_Cost]]</f>
        <v>63886.399999999994</v>
      </c>
      <c r="N4423" s="1">
        <f>Table1[[#This Row],[Profit]]/Table1[[#This Row],[Sales]]</f>
        <v>0.39999999999999997</v>
      </c>
      <c r="O4423" t="str">
        <f>TEXT(Table1[[#This Row],[Order_Date]],"mmmm")</f>
        <v>February</v>
      </c>
      <c r="P4423">
        <f>YEAR(Table1[[#This Row],[Order_Date]])</f>
        <v>2024</v>
      </c>
      <c r="Q4423" t="str">
        <f>"Q"&amp;ROUNDUP(MONTH(Table1[[#This Row],[Order_Date]])/3,0)</f>
        <v>Q1</v>
      </c>
    </row>
    <row r="4424" spans="1:17" x14ac:dyDescent="0.25">
      <c r="A4424" t="s">
        <v>6246</v>
      </c>
      <c r="B4424" t="s">
        <v>1747</v>
      </c>
      <c r="C4424" t="s">
        <v>1369</v>
      </c>
      <c r="D4424" t="s">
        <v>654</v>
      </c>
      <c r="E4424" t="str">
        <f>_xlfn.XLOOKUP(Table1[[#This Row],[Product_ID]],[1]!Table1[Product_ID],[1]!Table1[Product_Name])</f>
        <v>Sports Product 40</v>
      </c>
      <c r="F4424" t="str">
        <f>_xlfn.XLOOKUP(Table1[[#This Row],[Product_ID]],[1]!Table1[Product_ID],[1]!Table1[Category])</f>
        <v>Sports</v>
      </c>
      <c r="G4424">
        <f>_xlfn.XLOOKUP(Table1[[#This Row],[Product_ID]],[1]!Table1[Product_ID],[1]!Table1[Unit_Price])</f>
        <v>6724</v>
      </c>
      <c r="H4424">
        <f>_xlfn.XLOOKUP(Table1[[#This Row],[Product_ID]],[1]!Table1[Product_ID],[1]!Table1[Cost])</f>
        <v>4034.4</v>
      </c>
      <c r="I4424">
        <v>1</v>
      </c>
      <c r="J4424">
        <v>20</v>
      </c>
      <c r="K4424">
        <f>Table1[[#This Row],[Quantity]]*Table1[[#This Row],[Unit_Price]]</f>
        <v>6724</v>
      </c>
      <c r="L4424">
        <f>Table1[[#This Row],[Quantity]]*Table1[[#This Row],[Cost]]</f>
        <v>4034.4</v>
      </c>
      <c r="M4424">
        <f>Table1[[#This Row],[Sales]]-Table1[[#This Row],[Total_Cost]]</f>
        <v>2689.6</v>
      </c>
      <c r="N4424" s="1">
        <f>Table1[[#This Row],[Profit]]/Table1[[#This Row],[Sales]]</f>
        <v>0.39999999999999997</v>
      </c>
      <c r="O4424" t="str">
        <f>TEXT(Table1[[#This Row],[Order_Date]],"mmmm")</f>
        <v>November</v>
      </c>
      <c r="P4424">
        <f>YEAR(Table1[[#This Row],[Order_Date]])</f>
        <v>2025</v>
      </c>
      <c r="Q4424" t="str">
        <f>"Q"&amp;ROUNDUP(MONTH(Table1[[#This Row],[Order_Date]])/3,0)</f>
        <v>Q4</v>
      </c>
    </row>
    <row r="4425" spans="1:17" x14ac:dyDescent="0.25">
      <c r="A4425" t="s">
        <v>6247</v>
      </c>
      <c r="B4425" t="s">
        <v>106</v>
      </c>
      <c r="C4425" t="s">
        <v>2565</v>
      </c>
      <c r="D4425" t="s">
        <v>270</v>
      </c>
      <c r="E4425" t="str">
        <f>_xlfn.XLOOKUP(Table1[[#This Row],[Product_ID]],[1]!Table1[Product_ID],[1]!Table1[Product_Name])</f>
        <v>Clothing Product 47</v>
      </c>
      <c r="F4425" t="str">
        <f>_xlfn.XLOOKUP(Table1[[#This Row],[Product_ID]],[1]!Table1[Product_ID],[1]!Table1[Category])</f>
        <v>Clothing</v>
      </c>
      <c r="G4425">
        <f>_xlfn.XLOOKUP(Table1[[#This Row],[Product_ID]],[1]!Table1[Product_ID],[1]!Table1[Unit_Price])</f>
        <v>3146</v>
      </c>
      <c r="H4425">
        <f>_xlfn.XLOOKUP(Table1[[#This Row],[Product_ID]],[1]!Table1[Product_ID],[1]!Table1[Cost])</f>
        <v>1573</v>
      </c>
      <c r="I4425">
        <v>4</v>
      </c>
      <c r="J4425">
        <v>20</v>
      </c>
      <c r="K4425">
        <f>Table1[[#This Row],[Quantity]]*Table1[[#This Row],[Unit_Price]]</f>
        <v>12584</v>
      </c>
      <c r="L4425">
        <f>Table1[[#This Row],[Quantity]]*Table1[[#This Row],[Cost]]</f>
        <v>6292</v>
      </c>
      <c r="M4425">
        <f>Table1[[#This Row],[Sales]]-Table1[[#This Row],[Total_Cost]]</f>
        <v>6292</v>
      </c>
      <c r="N4425" s="1">
        <f>Table1[[#This Row],[Profit]]/Table1[[#This Row],[Sales]]</f>
        <v>0.5</v>
      </c>
      <c r="O4425" t="str">
        <f>TEXT(Table1[[#This Row],[Order_Date]],"mmmm")</f>
        <v>January</v>
      </c>
      <c r="P4425">
        <f>YEAR(Table1[[#This Row],[Order_Date]])</f>
        <v>2025</v>
      </c>
      <c r="Q4425" t="str">
        <f>"Q"&amp;ROUNDUP(MONTH(Table1[[#This Row],[Order_Date]])/3,0)</f>
        <v>Q1</v>
      </c>
    </row>
    <row r="4426" spans="1:17" x14ac:dyDescent="0.25">
      <c r="A4426" t="s">
        <v>6248</v>
      </c>
      <c r="B4426" t="s">
        <v>583</v>
      </c>
      <c r="C4426" t="s">
        <v>1870</v>
      </c>
      <c r="D4426" t="s">
        <v>366</v>
      </c>
      <c r="E4426" t="str">
        <f>_xlfn.XLOOKUP(Table1[[#This Row],[Product_ID]],[1]!Table1[Product_ID],[1]!Table1[Product_Name])</f>
        <v>Home &amp; Kitchen Product 93</v>
      </c>
      <c r="F4426" t="str">
        <f>_xlfn.XLOOKUP(Table1[[#This Row],[Product_ID]],[1]!Table1[Product_ID],[1]!Table1[Category])</f>
        <v>Home &amp; Kitchen</v>
      </c>
      <c r="G4426">
        <f>_xlfn.XLOOKUP(Table1[[#This Row],[Product_ID]],[1]!Table1[Product_ID],[1]!Table1[Unit_Price])</f>
        <v>10597</v>
      </c>
      <c r="H4426">
        <f>_xlfn.XLOOKUP(Table1[[#This Row],[Product_ID]],[1]!Table1[Product_ID],[1]!Table1[Cost])</f>
        <v>5298.5</v>
      </c>
      <c r="I4426">
        <v>2</v>
      </c>
      <c r="J4426">
        <v>20</v>
      </c>
      <c r="K4426">
        <f>Table1[[#This Row],[Quantity]]*Table1[[#This Row],[Unit_Price]]</f>
        <v>21194</v>
      </c>
      <c r="L4426">
        <f>Table1[[#This Row],[Quantity]]*Table1[[#This Row],[Cost]]</f>
        <v>10597</v>
      </c>
      <c r="M4426">
        <f>Table1[[#This Row],[Sales]]-Table1[[#This Row],[Total_Cost]]</f>
        <v>10597</v>
      </c>
      <c r="N4426" s="1">
        <f>Table1[[#This Row],[Profit]]/Table1[[#This Row],[Sales]]</f>
        <v>0.5</v>
      </c>
      <c r="O4426" t="str">
        <f>TEXT(Table1[[#This Row],[Order_Date]],"mmmm")</f>
        <v>July</v>
      </c>
      <c r="P4426">
        <f>YEAR(Table1[[#This Row],[Order_Date]])</f>
        <v>2025</v>
      </c>
      <c r="Q4426" t="str">
        <f>"Q"&amp;ROUNDUP(MONTH(Table1[[#This Row],[Order_Date]])/3,0)</f>
        <v>Q3</v>
      </c>
    </row>
    <row r="4427" spans="1:17" x14ac:dyDescent="0.25">
      <c r="A4427" t="s">
        <v>6249</v>
      </c>
      <c r="B4427" t="s">
        <v>486</v>
      </c>
      <c r="C4427" t="s">
        <v>1202</v>
      </c>
      <c r="D4427" t="s">
        <v>281</v>
      </c>
      <c r="E4427" t="str">
        <f>_xlfn.XLOOKUP(Table1[[#This Row],[Product_ID]],[1]!Table1[Product_ID],[1]!Table1[Product_Name])</f>
        <v>Sports Product 9</v>
      </c>
      <c r="F4427" t="str">
        <f>_xlfn.XLOOKUP(Table1[[#This Row],[Product_ID]],[1]!Table1[Product_ID],[1]!Table1[Category])</f>
        <v>Sports</v>
      </c>
      <c r="G4427">
        <f>_xlfn.XLOOKUP(Table1[[#This Row],[Product_ID]],[1]!Table1[Product_ID],[1]!Table1[Unit_Price])</f>
        <v>10891</v>
      </c>
      <c r="H4427">
        <f>_xlfn.XLOOKUP(Table1[[#This Row],[Product_ID]],[1]!Table1[Product_ID],[1]!Table1[Cost])</f>
        <v>5445.5</v>
      </c>
      <c r="I4427">
        <v>1</v>
      </c>
      <c r="J4427">
        <v>15</v>
      </c>
      <c r="K4427">
        <f>Table1[[#This Row],[Quantity]]*Table1[[#This Row],[Unit_Price]]</f>
        <v>10891</v>
      </c>
      <c r="L4427">
        <f>Table1[[#This Row],[Quantity]]*Table1[[#This Row],[Cost]]</f>
        <v>5445.5</v>
      </c>
      <c r="M4427">
        <f>Table1[[#This Row],[Sales]]-Table1[[#This Row],[Total_Cost]]</f>
        <v>5445.5</v>
      </c>
      <c r="N4427" s="1">
        <f>Table1[[#This Row],[Profit]]/Table1[[#This Row],[Sales]]</f>
        <v>0.5</v>
      </c>
      <c r="O4427" t="str">
        <f>TEXT(Table1[[#This Row],[Order_Date]],"mmmm")</f>
        <v>September</v>
      </c>
      <c r="P4427">
        <f>YEAR(Table1[[#This Row],[Order_Date]])</f>
        <v>2024</v>
      </c>
      <c r="Q4427" t="str">
        <f>"Q"&amp;ROUNDUP(MONTH(Table1[[#This Row],[Order_Date]])/3,0)</f>
        <v>Q3</v>
      </c>
    </row>
    <row r="4428" spans="1:17" x14ac:dyDescent="0.25">
      <c r="A4428" t="s">
        <v>6250</v>
      </c>
      <c r="B4428" t="s">
        <v>3738</v>
      </c>
      <c r="C4428" t="s">
        <v>1826</v>
      </c>
      <c r="D4428" t="s">
        <v>264</v>
      </c>
      <c r="E4428" t="str">
        <f>_xlfn.XLOOKUP(Table1[[#This Row],[Product_ID]],[1]!Table1[Product_ID],[1]!Table1[Product_Name])</f>
        <v>Clothing Product 96</v>
      </c>
      <c r="F4428" t="str">
        <f>_xlfn.XLOOKUP(Table1[[#This Row],[Product_ID]],[1]!Table1[Product_ID],[1]!Table1[Category])</f>
        <v>Clothing</v>
      </c>
      <c r="G4428">
        <f>_xlfn.XLOOKUP(Table1[[#This Row],[Product_ID]],[1]!Table1[Product_ID],[1]!Table1[Unit_Price])</f>
        <v>483</v>
      </c>
      <c r="H4428">
        <f>_xlfn.XLOOKUP(Table1[[#This Row],[Product_ID]],[1]!Table1[Product_ID],[1]!Table1[Cost])</f>
        <v>289.8</v>
      </c>
      <c r="I4428">
        <v>4</v>
      </c>
      <c r="J4428">
        <v>15</v>
      </c>
      <c r="K4428">
        <f>Table1[[#This Row],[Quantity]]*Table1[[#This Row],[Unit_Price]]</f>
        <v>1932</v>
      </c>
      <c r="L4428">
        <f>Table1[[#This Row],[Quantity]]*Table1[[#This Row],[Cost]]</f>
        <v>1159.2</v>
      </c>
      <c r="M4428">
        <f>Table1[[#This Row],[Sales]]-Table1[[#This Row],[Total_Cost]]</f>
        <v>772.8</v>
      </c>
      <c r="N4428" s="1">
        <f>Table1[[#This Row],[Profit]]/Table1[[#This Row],[Sales]]</f>
        <v>0.39999999999999997</v>
      </c>
      <c r="O4428" t="str">
        <f>TEXT(Table1[[#This Row],[Order_Date]],"mmmm")</f>
        <v>August</v>
      </c>
      <c r="P4428">
        <f>YEAR(Table1[[#This Row],[Order_Date]])</f>
        <v>2024</v>
      </c>
      <c r="Q4428" t="str">
        <f>"Q"&amp;ROUNDUP(MONTH(Table1[[#This Row],[Order_Date]])/3,0)</f>
        <v>Q3</v>
      </c>
    </row>
    <row r="4429" spans="1:17" x14ac:dyDescent="0.25">
      <c r="A4429" t="s">
        <v>6251</v>
      </c>
      <c r="B4429" t="s">
        <v>1359</v>
      </c>
      <c r="C4429" t="s">
        <v>3865</v>
      </c>
      <c r="D4429" t="s">
        <v>563</v>
      </c>
      <c r="E4429" t="str">
        <f>_xlfn.XLOOKUP(Table1[[#This Row],[Product_ID]],[1]!Table1[Product_ID],[1]!Table1[Product_Name])</f>
        <v>Beauty Product 60</v>
      </c>
      <c r="F4429" t="str">
        <f>_xlfn.XLOOKUP(Table1[[#This Row],[Product_ID]],[1]!Table1[Product_ID],[1]!Table1[Category])</f>
        <v>Beauty</v>
      </c>
      <c r="G4429">
        <f>_xlfn.XLOOKUP(Table1[[#This Row],[Product_ID]],[1]!Table1[Product_ID],[1]!Table1[Unit_Price])</f>
        <v>758</v>
      </c>
      <c r="H4429">
        <f>_xlfn.XLOOKUP(Table1[[#This Row],[Product_ID]],[1]!Table1[Product_ID],[1]!Table1[Cost])</f>
        <v>530.6</v>
      </c>
      <c r="I4429">
        <v>2</v>
      </c>
      <c r="J4429">
        <v>10</v>
      </c>
      <c r="K4429">
        <f>Table1[[#This Row],[Quantity]]*Table1[[#This Row],[Unit_Price]]</f>
        <v>1516</v>
      </c>
      <c r="L4429">
        <f>Table1[[#This Row],[Quantity]]*Table1[[#This Row],[Cost]]</f>
        <v>1061.2</v>
      </c>
      <c r="M4429">
        <f>Table1[[#This Row],[Sales]]-Table1[[#This Row],[Total_Cost]]</f>
        <v>454.79999999999995</v>
      </c>
      <c r="N4429" s="1">
        <f>Table1[[#This Row],[Profit]]/Table1[[#This Row],[Sales]]</f>
        <v>0.3</v>
      </c>
      <c r="O4429" t="str">
        <f>TEXT(Table1[[#This Row],[Order_Date]],"mmmm")</f>
        <v>February</v>
      </c>
      <c r="P4429">
        <f>YEAR(Table1[[#This Row],[Order_Date]])</f>
        <v>2025</v>
      </c>
      <c r="Q4429" t="str">
        <f>"Q"&amp;ROUNDUP(MONTH(Table1[[#This Row],[Order_Date]])/3,0)</f>
        <v>Q1</v>
      </c>
    </row>
    <row r="4430" spans="1:17" x14ac:dyDescent="0.25">
      <c r="A4430" t="s">
        <v>6252</v>
      </c>
      <c r="B4430" t="s">
        <v>876</v>
      </c>
      <c r="C4430" t="s">
        <v>2349</v>
      </c>
      <c r="D4430" t="s">
        <v>146</v>
      </c>
      <c r="E4430" t="str">
        <f>_xlfn.XLOOKUP(Table1[[#This Row],[Product_ID]],[1]!Table1[Product_ID],[1]!Table1[Product_Name])</f>
        <v>Electronics Product 8</v>
      </c>
      <c r="F4430" t="str">
        <f>_xlfn.XLOOKUP(Table1[[#This Row],[Product_ID]],[1]!Table1[Product_ID],[1]!Table1[Category])</f>
        <v>Electronics</v>
      </c>
      <c r="G4430">
        <f>_xlfn.XLOOKUP(Table1[[#This Row],[Product_ID]],[1]!Table1[Product_ID],[1]!Table1[Unit_Price])</f>
        <v>41971</v>
      </c>
      <c r="H4430">
        <f>_xlfn.XLOOKUP(Table1[[#This Row],[Product_ID]],[1]!Table1[Product_ID],[1]!Table1[Cost])</f>
        <v>29379.7</v>
      </c>
      <c r="I4430">
        <v>5</v>
      </c>
      <c r="J4430">
        <v>20</v>
      </c>
      <c r="K4430">
        <f>Table1[[#This Row],[Quantity]]*Table1[[#This Row],[Unit_Price]]</f>
        <v>209855</v>
      </c>
      <c r="L4430">
        <f>Table1[[#This Row],[Quantity]]*Table1[[#This Row],[Cost]]</f>
        <v>146898.5</v>
      </c>
      <c r="M4430">
        <f>Table1[[#This Row],[Sales]]-Table1[[#This Row],[Total_Cost]]</f>
        <v>62956.5</v>
      </c>
      <c r="N4430" s="1">
        <f>Table1[[#This Row],[Profit]]/Table1[[#This Row],[Sales]]</f>
        <v>0.3</v>
      </c>
      <c r="O4430" t="str">
        <f>TEXT(Table1[[#This Row],[Order_Date]],"mmmm")</f>
        <v>January</v>
      </c>
      <c r="P4430">
        <f>YEAR(Table1[[#This Row],[Order_Date]])</f>
        <v>2024</v>
      </c>
      <c r="Q4430" t="str">
        <f>"Q"&amp;ROUNDUP(MONTH(Table1[[#This Row],[Order_Date]])/3,0)</f>
        <v>Q1</v>
      </c>
    </row>
    <row r="4431" spans="1:17" x14ac:dyDescent="0.25">
      <c r="A4431" t="s">
        <v>6253</v>
      </c>
      <c r="B4431" t="s">
        <v>2256</v>
      </c>
      <c r="C4431" t="s">
        <v>1099</v>
      </c>
      <c r="D4431" t="s">
        <v>563</v>
      </c>
      <c r="E4431" t="str">
        <f>_xlfn.XLOOKUP(Table1[[#This Row],[Product_ID]],[1]!Table1[Product_ID],[1]!Table1[Product_Name])</f>
        <v>Beauty Product 60</v>
      </c>
      <c r="F4431" t="str">
        <f>_xlfn.XLOOKUP(Table1[[#This Row],[Product_ID]],[1]!Table1[Product_ID],[1]!Table1[Category])</f>
        <v>Beauty</v>
      </c>
      <c r="G4431">
        <f>_xlfn.XLOOKUP(Table1[[#This Row],[Product_ID]],[1]!Table1[Product_ID],[1]!Table1[Unit_Price])</f>
        <v>758</v>
      </c>
      <c r="H4431">
        <f>_xlfn.XLOOKUP(Table1[[#This Row],[Product_ID]],[1]!Table1[Product_ID],[1]!Table1[Cost])</f>
        <v>530.6</v>
      </c>
      <c r="I4431">
        <v>1</v>
      </c>
      <c r="J4431">
        <v>0</v>
      </c>
      <c r="K4431">
        <f>Table1[[#This Row],[Quantity]]*Table1[[#This Row],[Unit_Price]]</f>
        <v>758</v>
      </c>
      <c r="L4431">
        <f>Table1[[#This Row],[Quantity]]*Table1[[#This Row],[Cost]]</f>
        <v>530.6</v>
      </c>
      <c r="M4431">
        <f>Table1[[#This Row],[Sales]]-Table1[[#This Row],[Total_Cost]]</f>
        <v>227.39999999999998</v>
      </c>
      <c r="N4431" s="1">
        <f>Table1[[#This Row],[Profit]]/Table1[[#This Row],[Sales]]</f>
        <v>0.3</v>
      </c>
      <c r="O4431" t="str">
        <f>TEXT(Table1[[#This Row],[Order_Date]],"mmmm")</f>
        <v>April</v>
      </c>
      <c r="P4431">
        <f>YEAR(Table1[[#This Row],[Order_Date]])</f>
        <v>2024</v>
      </c>
      <c r="Q4431" t="str">
        <f>"Q"&amp;ROUNDUP(MONTH(Table1[[#This Row],[Order_Date]])/3,0)</f>
        <v>Q2</v>
      </c>
    </row>
    <row r="4432" spans="1:17" x14ac:dyDescent="0.25">
      <c r="A4432" t="s">
        <v>6254</v>
      </c>
      <c r="B4432" t="s">
        <v>151</v>
      </c>
      <c r="C4432" t="s">
        <v>174</v>
      </c>
      <c r="D4432" t="s">
        <v>373</v>
      </c>
      <c r="E4432" t="str">
        <f>_xlfn.XLOOKUP(Table1[[#This Row],[Product_ID]],[1]!Table1[Product_ID],[1]!Table1[Product_Name])</f>
        <v>Sports Product 26</v>
      </c>
      <c r="F4432" t="str">
        <f>_xlfn.XLOOKUP(Table1[[#This Row],[Product_ID]],[1]!Table1[Product_ID],[1]!Table1[Category])</f>
        <v>Sports</v>
      </c>
      <c r="G4432">
        <f>_xlfn.XLOOKUP(Table1[[#This Row],[Product_ID]],[1]!Table1[Product_ID],[1]!Table1[Unit_Price])</f>
        <v>4882</v>
      </c>
      <c r="H4432">
        <f>_xlfn.XLOOKUP(Table1[[#This Row],[Product_ID]],[1]!Table1[Product_ID],[1]!Table1[Cost])</f>
        <v>2929.2</v>
      </c>
      <c r="I4432">
        <v>3</v>
      </c>
      <c r="J4432">
        <v>15</v>
      </c>
      <c r="K4432">
        <f>Table1[[#This Row],[Quantity]]*Table1[[#This Row],[Unit_Price]]</f>
        <v>14646</v>
      </c>
      <c r="L4432">
        <f>Table1[[#This Row],[Quantity]]*Table1[[#This Row],[Cost]]</f>
        <v>8787.5999999999985</v>
      </c>
      <c r="M4432">
        <f>Table1[[#This Row],[Sales]]-Table1[[#This Row],[Total_Cost]]</f>
        <v>5858.4000000000015</v>
      </c>
      <c r="N4432" s="1">
        <f>Table1[[#This Row],[Profit]]/Table1[[#This Row],[Sales]]</f>
        <v>0.40000000000000008</v>
      </c>
      <c r="O4432" t="str">
        <f>TEXT(Table1[[#This Row],[Order_Date]],"mmmm")</f>
        <v>January</v>
      </c>
      <c r="P4432">
        <f>YEAR(Table1[[#This Row],[Order_Date]])</f>
        <v>2025</v>
      </c>
      <c r="Q4432" t="str">
        <f>"Q"&amp;ROUNDUP(MONTH(Table1[[#This Row],[Order_Date]])/3,0)</f>
        <v>Q1</v>
      </c>
    </row>
    <row r="4433" spans="1:17" x14ac:dyDescent="0.25">
      <c r="A4433" t="s">
        <v>6255</v>
      </c>
      <c r="B4433" t="s">
        <v>3349</v>
      </c>
      <c r="C4433" t="s">
        <v>867</v>
      </c>
      <c r="D4433" t="s">
        <v>157</v>
      </c>
      <c r="E4433" t="str">
        <f>_xlfn.XLOOKUP(Table1[[#This Row],[Product_ID]],[1]!Table1[Product_ID],[1]!Table1[Product_Name])</f>
        <v>Sports Product 89</v>
      </c>
      <c r="F4433" t="str">
        <f>_xlfn.XLOOKUP(Table1[[#This Row],[Product_ID]],[1]!Table1[Product_ID],[1]!Table1[Category])</f>
        <v>Sports</v>
      </c>
      <c r="G4433">
        <f>_xlfn.XLOOKUP(Table1[[#This Row],[Product_ID]],[1]!Table1[Product_ID],[1]!Table1[Unit_Price])</f>
        <v>2956</v>
      </c>
      <c r="H4433">
        <f>_xlfn.XLOOKUP(Table1[[#This Row],[Product_ID]],[1]!Table1[Product_ID],[1]!Table1[Cost])</f>
        <v>1478</v>
      </c>
      <c r="I4433">
        <v>5</v>
      </c>
      <c r="J4433">
        <v>10</v>
      </c>
      <c r="K4433">
        <f>Table1[[#This Row],[Quantity]]*Table1[[#This Row],[Unit_Price]]</f>
        <v>14780</v>
      </c>
      <c r="L4433">
        <f>Table1[[#This Row],[Quantity]]*Table1[[#This Row],[Cost]]</f>
        <v>7390</v>
      </c>
      <c r="M4433">
        <f>Table1[[#This Row],[Sales]]-Table1[[#This Row],[Total_Cost]]</f>
        <v>7390</v>
      </c>
      <c r="N4433" s="1">
        <f>Table1[[#This Row],[Profit]]/Table1[[#This Row],[Sales]]</f>
        <v>0.5</v>
      </c>
      <c r="O4433" t="str">
        <f>TEXT(Table1[[#This Row],[Order_Date]],"mmmm")</f>
        <v>April</v>
      </c>
      <c r="P4433">
        <f>YEAR(Table1[[#This Row],[Order_Date]])</f>
        <v>2025</v>
      </c>
      <c r="Q4433" t="str">
        <f>"Q"&amp;ROUNDUP(MONTH(Table1[[#This Row],[Order_Date]])/3,0)</f>
        <v>Q2</v>
      </c>
    </row>
    <row r="4434" spans="1:17" x14ac:dyDescent="0.25">
      <c r="A4434" t="s">
        <v>6256</v>
      </c>
      <c r="B4434" t="s">
        <v>1289</v>
      </c>
      <c r="C4434" t="s">
        <v>2481</v>
      </c>
      <c r="D4434" t="s">
        <v>320</v>
      </c>
      <c r="E4434" t="str">
        <f>_xlfn.XLOOKUP(Table1[[#This Row],[Product_ID]],[1]!Table1[Product_ID],[1]!Table1[Product_Name])</f>
        <v>Clothing Product 15</v>
      </c>
      <c r="F4434" t="str">
        <f>_xlfn.XLOOKUP(Table1[[#This Row],[Product_ID]],[1]!Table1[Product_ID],[1]!Table1[Category])</f>
        <v>Clothing</v>
      </c>
      <c r="G4434">
        <f>_xlfn.XLOOKUP(Table1[[#This Row],[Product_ID]],[1]!Table1[Product_ID],[1]!Table1[Unit_Price])</f>
        <v>2943</v>
      </c>
      <c r="H4434">
        <f>_xlfn.XLOOKUP(Table1[[#This Row],[Product_ID]],[1]!Table1[Product_ID],[1]!Table1[Cost])</f>
        <v>1471.5</v>
      </c>
      <c r="I4434">
        <v>4</v>
      </c>
      <c r="J4434">
        <v>5</v>
      </c>
      <c r="K4434">
        <f>Table1[[#This Row],[Quantity]]*Table1[[#This Row],[Unit_Price]]</f>
        <v>11772</v>
      </c>
      <c r="L4434">
        <f>Table1[[#This Row],[Quantity]]*Table1[[#This Row],[Cost]]</f>
        <v>5886</v>
      </c>
      <c r="M4434">
        <f>Table1[[#This Row],[Sales]]-Table1[[#This Row],[Total_Cost]]</f>
        <v>5886</v>
      </c>
      <c r="N4434" s="1">
        <f>Table1[[#This Row],[Profit]]/Table1[[#This Row],[Sales]]</f>
        <v>0.5</v>
      </c>
      <c r="O4434" t="str">
        <f>TEXT(Table1[[#This Row],[Order_Date]],"mmmm")</f>
        <v>June</v>
      </c>
      <c r="P4434">
        <f>YEAR(Table1[[#This Row],[Order_Date]])</f>
        <v>2025</v>
      </c>
      <c r="Q4434" t="str">
        <f>"Q"&amp;ROUNDUP(MONTH(Table1[[#This Row],[Order_Date]])/3,0)</f>
        <v>Q2</v>
      </c>
    </row>
    <row r="4435" spans="1:17" x14ac:dyDescent="0.25">
      <c r="A4435" t="s">
        <v>6257</v>
      </c>
      <c r="B4435" t="s">
        <v>4663</v>
      </c>
      <c r="C4435" t="s">
        <v>973</v>
      </c>
      <c r="D4435" t="s">
        <v>264</v>
      </c>
      <c r="E4435" t="str">
        <f>_xlfn.XLOOKUP(Table1[[#This Row],[Product_ID]],[1]!Table1[Product_ID],[1]!Table1[Product_Name])</f>
        <v>Clothing Product 96</v>
      </c>
      <c r="F4435" t="str">
        <f>_xlfn.XLOOKUP(Table1[[#This Row],[Product_ID]],[1]!Table1[Product_ID],[1]!Table1[Category])</f>
        <v>Clothing</v>
      </c>
      <c r="G4435">
        <f>_xlfn.XLOOKUP(Table1[[#This Row],[Product_ID]],[1]!Table1[Product_ID],[1]!Table1[Unit_Price])</f>
        <v>483</v>
      </c>
      <c r="H4435">
        <f>_xlfn.XLOOKUP(Table1[[#This Row],[Product_ID]],[1]!Table1[Product_ID],[1]!Table1[Cost])</f>
        <v>289.8</v>
      </c>
      <c r="I4435">
        <v>2</v>
      </c>
      <c r="J4435">
        <v>5</v>
      </c>
      <c r="K4435">
        <f>Table1[[#This Row],[Quantity]]*Table1[[#This Row],[Unit_Price]]</f>
        <v>966</v>
      </c>
      <c r="L4435">
        <f>Table1[[#This Row],[Quantity]]*Table1[[#This Row],[Cost]]</f>
        <v>579.6</v>
      </c>
      <c r="M4435">
        <f>Table1[[#This Row],[Sales]]-Table1[[#This Row],[Total_Cost]]</f>
        <v>386.4</v>
      </c>
      <c r="N4435" s="1">
        <f>Table1[[#This Row],[Profit]]/Table1[[#This Row],[Sales]]</f>
        <v>0.39999999999999997</v>
      </c>
      <c r="O4435" t="str">
        <f>TEXT(Table1[[#This Row],[Order_Date]],"mmmm")</f>
        <v>May</v>
      </c>
      <c r="P4435">
        <f>YEAR(Table1[[#This Row],[Order_Date]])</f>
        <v>2025</v>
      </c>
      <c r="Q4435" t="str">
        <f>"Q"&amp;ROUNDUP(MONTH(Table1[[#This Row],[Order_Date]])/3,0)</f>
        <v>Q2</v>
      </c>
    </row>
    <row r="4436" spans="1:17" x14ac:dyDescent="0.25">
      <c r="A4436" t="s">
        <v>6258</v>
      </c>
      <c r="B4436" t="s">
        <v>534</v>
      </c>
      <c r="C4436" t="s">
        <v>780</v>
      </c>
      <c r="D4436" t="s">
        <v>317</v>
      </c>
      <c r="E4436" t="str">
        <f>_xlfn.XLOOKUP(Table1[[#This Row],[Product_ID]],[1]!Table1[Product_ID],[1]!Table1[Product_Name])</f>
        <v>Beauty Product 90</v>
      </c>
      <c r="F4436" t="str">
        <f>_xlfn.XLOOKUP(Table1[[#This Row],[Product_ID]],[1]!Table1[Product_ID],[1]!Table1[Category])</f>
        <v>Beauty</v>
      </c>
      <c r="G4436">
        <f>_xlfn.XLOOKUP(Table1[[#This Row],[Product_ID]],[1]!Table1[Product_ID],[1]!Table1[Unit_Price])</f>
        <v>1510</v>
      </c>
      <c r="H4436">
        <f>_xlfn.XLOOKUP(Table1[[#This Row],[Product_ID]],[1]!Table1[Product_ID],[1]!Table1[Cost])</f>
        <v>755</v>
      </c>
      <c r="I4436">
        <v>2</v>
      </c>
      <c r="J4436">
        <v>5</v>
      </c>
      <c r="K4436">
        <f>Table1[[#This Row],[Quantity]]*Table1[[#This Row],[Unit_Price]]</f>
        <v>3020</v>
      </c>
      <c r="L4436">
        <f>Table1[[#This Row],[Quantity]]*Table1[[#This Row],[Cost]]</f>
        <v>1510</v>
      </c>
      <c r="M4436">
        <f>Table1[[#This Row],[Sales]]-Table1[[#This Row],[Total_Cost]]</f>
        <v>1510</v>
      </c>
      <c r="N4436" s="1">
        <f>Table1[[#This Row],[Profit]]/Table1[[#This Row],[Sales]]</f>
        <v>0.5</v>
      </c>
      <c r="O4436" t="str">
        <f>TEXT(Table1[[#This Row],[Order_Date]],"mmmm")</f>
        <v>September</v>
      </c>
      <c r="P4436">
        <f>YEAR(Table1[[#This Row],[Order_Date]])</f>
        <v>2025</v>
      </c>
      <c r="Q4436" t="str">
        <f>"Q"&amp;ROUNDUP(MONTH(Table1[[#This Row],[Order_Date]])/3,0)</f>
        <v>Q3</v>
      </c>
    </row>
    <row r="4437" spans="1:17" x14ac:dyDescent="0.25">
      <c r="A4437" t="s">
        <v>6259</v>
      </c>
      <c r="B4437" t="s">
        <v>2480</v>
      </c>
      <c r="C4437" t="s">
        <v>3773</v>
      </c>
      <c r="D4437" t="s">
        <v>570</v>
      </c>
      <c r="E4437" t="str">
        <f>_xlfn.XLOOKUP(Table1[[#This Row],[Product_ID]],[1]!Table1[Product_ID],[1]!Table1[Product_Name])</f>
        <v>Electronics Product 87</v>
      </c>
      <c r="F4437" t="str">
        <f>_xlfn.XLOOKUP(Table1[[#This Row],[Product_ID]],[1]!Table1[Product_ID],[1]!Table1[Category])</f>
        <v>Electronics</v>
      </c>
      <c r="G4437">
        <f>_xlfn.XLOOKUP(Table1[[#This Row],[Product_ID]],[1]!Table1[Product_ID],[1]!Table1[Unit_Price])</f>
        <v>25216</v>
      </c>
      <c r="H4437">
        <f>_xlfn.XLOOKUP(Table1[[#This Row],[Product_ID]],[1]!Table1[Product_ID],[1]!Table1[Cost])</f>
        <v>17651.2</v>
      </c>
      <c r="I4437">
        <v>3</v>
      </c>
      <c r="J4437">
        <v>5</v>
      </c>
      <c r="K4437">
        <f>Table1[[#This Row],[Quantity]]*Table1[[#This Row],[Unit_Price]]</f>
        <v>75648</v>
      </c>
      <c r="L4437">
        <f>Table1[[#This Row],[Quantity]]*Table1[[#This Row],[Cost]]</f>
        <v>52953.600000000006</v>
      </c>
      <c r="M4437">
        <f>Table1[[#This Row],[Sales]]-Table1[[#This Row],[Total_Cost]]</f>
        <v>22694.399999999994</v>
      </c>
      <c r="N4437" s="1">
        <f>Table1[[#This Row],[Profit]]/Table1[[#This Row],[Sales]]</f>
        <v>0.29999999999999993</v>
      </c>
      <c r="O4437" t="str">
        <f>TEXT(Table1[[#This Row],[Order_Date]],"mmmm")</f>
        <v>October</v>
      </c>
      <c r="P4437">
        <f>YEAR(Table1[[#This Row],[Order_Date]])</f>
        <v>2024</v>
      </c>
      <c r="Q4437" t="str">
        <f>"Q"&amp;ROUNDUP(MONTH(Table1[[#This Row],[Order_Date]])/3,0)</f>
        <v>Q4</v>
      </c>
    </row>
    <row r="4438" spans="1:17" x14ac:dyDescent="0.25">
      <c r="A4438" t="s">
        <v>6260</v>
      </c>
      <c r="B4438" t="s">
        <v>864</v>
      </c>
      <c r="C4438" t="s">
        <v>145</v>
      </c>
      <c r="D4438" t="s">
        <v>585</v>
      </c>
      <c r="E4438" t="str">
        <f>_xlfn.XLOOKUP(Table1[[#This Row],[Product_ID]],[1]!Table1[Product_ID],[1]!Table1[Product_Name])</f>
        <v>Sports Product 80</v>
      </c>
      <c r="F4438" t="str">
        <f>_xlfn.XLOOKUP(Table1[[#This Row],[Product_ID]],[1]!Table1[Product_ID],[1]!Table1[Category])</f>
        <v>Sports</v>
      </c>
      <c r="G4438">
        <f>_xlfn.XLOOKUP(Table1[[#This Row],[Product_ID]],[1]!Table1[Product_ID],[1]!Table1[Unit_Price])</f>
        <v>4816</v>
      </c>
      <c r="H4438">
        <f>_xlfn.XLOOKUP(Table1[[#This Row],[Product_ID]],[1]!Table1[Product_ID],[1]!Table1[Cost])</f>
        <v>3371.2</v>
      </c>
      <c r="I4438">
        <v>3</v>
      </c>
      <c r="J4438">
        <v>5</v>
      </c>
      <c r="K4438">
        <f>Table1[[#This Row],[Quantity]]*Table1[[#This Row],[Unit_Price]]</f>
        <v>14448</v>
      </c>
      <c r="L4438">
        <f>Table1[[#This Row],[Quantity]]*Table1[[#This Row],[Cost]]</f>
        <v>10113.599999999999</v>
      </c>
      <c r="M4438">
        <f>Table1[[#This Row],[Sales]]-Table1[[#This Row],[Total_Cost]]</f>
        <v>4334.4000000000015</v>
      </c>
      <c r="N4438" s="1">
        <f>Table1[[#This Row],[Profit]]/Table1[[#This Row],[Sales]]</f>
        <v>0.3000000000000001</v>
      </c>
      <c r="O4438" t="str">
        <f>TEXT(Table1[[#This Row],[Order_Date]],"mmmm")</f>
        <v>December</v>
      </c>
      <c r="P4438">
        <f>YEAR(Table1[[#This Row],[Order_Date]])</f>
        <v>2024</v>
      </c>
      <c r="Q4438" t="str">
        <f>"Q"&amp;ROUNDUP(MONTH(Table1[[#This Row],[Order_Date]])/3,0)</f>
        <v>Q4</v>
      </c>
    </row>
    <row r="4439" spans="1:17" x14ac:dyDescent="0.25">
      <c r="A4439" t="s">
        <v>6261</v>
      </c>
      <c r="B4439" t="s">
        <v>1059</v>
      </c>
      <c r="C4439" t="s">
        <v>3472</v>
      </c>
      <c r="D4439" t="s">
        <v>297</v>
      </c>
      <c r="E4439" t="str">
        <f>_xlfn.XLOOKUP(Table1[[#This Row],[Product_ID]],[1]!Table1[Product_ID],[1]!Table1[Product_Name])</f>
        <v>Home &amp; Kitchen Product 64</v>
      </c>
      <c r="F4439" t="str">
        <f>_xlfn.XLOOKUP(Table1[[#This Row],[Product_ID]],[1]!Table1[Product_ID],[1]!Table1[Category])</f>
        <v>Home &amp; Kitchen</v>
      </c>
      <c r="G4439">
        <f>_xlfn.XLOOKUP(Table1[[#This Row],[Product_ID]],[1]!Table1[Product_ID],[1]!Table1[Unit_Price])</f>
        <v>8274</v>
      </c>
      <c r="H4439">
        <f>_xlfn.XLOOKUP(Table1[[#This Row],[Product_ID]],[1]!Table1[Product_ID],[1]!Table1[Cost])</f>
        <v>5791.8</v>
      </c>
      <c r="I4439">
        <v>3</v>
      </c>
      <c r="J4439">
        <v>0</v>
      </c>
      <c r="K4439">
        <f>Table1[[#This Row],[Quantity]]*Table1[[#This Row],[Unit_Price]]</f>
        <v>24822</v>
      </c>
      <c r="L4439">
        <f>Table1[[#This Row],[Quantity]]*Table1[[#This Row],[Cost]]</f>
        <v>17375.400000000001</v>
      </c>
      <c r="M4439">
        <f>Table1[[#This Row],[Sales]]-Table1[[#This Row],[Total_Cost]]</f>
        <v>7446.5999999999985</v>
      </c>
      <c r="N4439" s="1">
        <f>Table1[[#This Row],[Profit]]/Table1[[#This Row],[Sales]]</f>
        <v>0.29999999999999993</v>
      </c>
      <c r="O4439" t="str">
        <f>TEXT(Table1[[#This Row],[Order_Date]],"mmmm")</f>
        <v>December</v>
      </c>
      <c r="P4439">
        <f>YEAR(Table1[[#This Row],[Order_Date]])</f>
        <v>2024</v>
      </c>
      <c r="Q4439" t="str">
        <f>"Q"&amp;ROUNDUP(MONTH(Table1[[#This Row],[Order_Date]])/3,0)</f>
        <v>Q4</v>
      </c>
    </row>
    <row r="4440" spans="1:17" x14ac:dyDescent="0.25">
      <c r="A4440" t="s">
        <v>6262</v>
      </c>
      <c r="B4440" t="s">
        <v>1701</v>
      </c>
      <c r="C4440" t="s">
        <v>1245</v>
      </c>
      <c r="D4440" t="s">
        <v>409</v>
      </c>
      <c r="E4440" t="str">
        <f>_xlfn.XLOOKUP(Table1[[#This Row],[Product_ID]],[1]!Table1[Product_ID],[1]!Table1[Product_Name])</f>
        <v>Home &amp; Kitchen Product 68</v>
      </c>
      <c r="F4440" t="str">
        <f>_xlfn.XLOOKUP(Table1[[#This Row],[Product_ID]],[1]!Table1[Product_ID],[1]!Table1[Category])</f>
        <v>Home &amp; Kitchen</v>
      </c>
      <c r="G4440">
        <f>_xlfn.XLOOKUP(Table1[[#This Row],[Product_ID]],[1]!Table1[Product_ID],[1]!Table1[Unit_Price])</f>
        <v>7252</v>
      </c>
      <c r="H4440">
        <f>_xlfn.XLOOKUP(Table1[[#This Row],[Product_ID]],[1]!Table1[Product_ID],[1]!Table1[Cost])</f>
        <v>3626</v>
      </c>
      <c r="I4440">
        <v>2</v>
      </c>
      <c r="J4440">
        <v>5</v>
      </c>
      <c r="K4440">
        <f>Table1[[#This Row],[Quantity]]*Table1[[#This Row],[Unit_Price]]</f>
        <v>14504</v>
      </c>
      <c r="L4440">
        <f>Table1[[#This Row],[Quantity]]*Table1[[#This Row],[Cost]]</f>
        <v>7252</v>
      </c>
      <c r="M4440">
        <f>Table1[[#This Row],[Sales]]-Table1[[#This Row],[Total_Cost]]</f>
        <v>7252</v>
      </c>
      <c r="N4440" s="1">
        <f>Table1[[#This Row],[Profit]]/Table1[[#This Row],[Sales]]</f>
        <v>0.5</v>
      </c>
      <c r="O4440" t="str">
        <f>TEXT(Table1[[#This Row],[Order_Date]],"mmmm")</f>
        <v>September</v>
      </c>
      <c r="P4440">
        <f>YEAR(Table1[[#This Row],[Order_Date]])</f>
        <v>2025</v>
      </c>
      <c r="Q4440" t="str">
        <f>"Q"&amp;ROUNDUP(MONTH(Table1[[#This Row],[Order_Date]])/3,0)</f>
        <v>Q3</v>
      </c>
    </row>
    <row r="4441" spans="1:17" x14ac:dyDescent="0.25">
      <c r="A4441" t="s">
        <v>6263</v>
      </c>
      <c r="B4441" t="s">
        <v>3178</v>
      </c>
      <c r="C4441" t="s">
        <v>1369</v>
      </c>
      <c r="D4441" t="s">
        <v>199</v>
      </c>
      <c r="E4441" t="str">
        <f>_xlfn.XLOOKUP(Table1[[#This Row],[Product_ID]],[1]!Table1[Product_ID],[1]!Table1[Product_Name])</f>
        <v>Sports Product 19</v>
      </c>
      <c r="F4441" t="str">
        <f>_xlfn.XLOOKUP(Table1[[#This Row],[Product_ID]],[1]!Table1[Product_ID],[1]!Table1[Category])</f>
        <v>Sports</v>
      </c>
      <c r="G4441">
        <f>_xlfn.XLOOKUP(Table1[[#This Row],[Product_ID]],[1]!Table1[Product_ID],[1]!Table1[Unit_Price])</f>
        <v>11395</v>
      </c>
      <c r="H4441">
        <f>_xlfn.XLOOKUP(Table1[[#This Row],[Product_ID]],[1]!Table1[Product_ID],[1]!Table1[Cost])</f>
        <v>5697.5</v>
      </c>
      <c r="I4441">
        <v>2</v>
      </c>
      <c r="J4441">
        <v>10</v>
      </c>
      <c r="K4441">
        <f>Table1[[#This Row],[Quantity]]*Table1[[#This Row],[Unit_Price]]</f>
        <v>22790</v>
      </c>
      <c r="L4441">
        <f>Table1[[#This Row],[Quantity]]*Table1[[#This Row],[Cost]]</f>
        <v>11395</v>
      </c>
      <c r="M4441">
        <f>Table1[[#This Row],[Sales]]-Table1[[#This Row],[Total_Cost]]</f>
        <v>11395</v>
      </c>
      <c r="N4441" s="1">
        <f>Table1[[#This Row],[Profit]]/Table1[[#This Row],[Sales]]</f>
        <v>0.5</v>
      </c>
      <c r="O4441" t="str">
        <f>TEXT(Table1[[#This Row],[Order_Date]],"mmmm")</f>
        <v>October</v>
      </c>
      <c r="P4441">
        <f>YEAR(Table1[[#This Row],[Order_Date]])</f>
        <v>2024</v>
      </c>
      <c r="Q4441" t="str">
        <f>"Q"&amp;ROUNDUP(MONTH(Table1[[#This Row],[Order_Date]])/3,0)</f>
        <v>Q4</v>
      </c>
    </row>
    <row r="4442" spans="1:17" x14ac:dyDescent="0.25">
      <c r="A4442" t="s">
        <v>6264</v>
      </c>
      <c r="B4442" t="s">
        <v>169</v>
      </c>
      <c r="C4442" t="s">
        <v>349</v>
      </c>
      <c r="D4442" t="s">
        <v>327</v>
      </c>
      <c r="E4442" t="str">
        <f>_xlfn.XLOOKUP(Table1[[#This Row],[Product_ID]],[1]!Table1[Product_ID],[1]!Table1[Product_Name])</f>
        <v>Electronics Product 55</v>
      </c>
      <c r="F4442" t="str">
        <f>_xlfn.XLOOKUP(Table1[[#This Row],[Product_ID]],[1]!Table1[Product_ID],[1]!Table1[Category])</f>
        <v>Electronics</v>
      </c>
      <c r="G4442">
        <f>_xlfn.XLOOKUP(Table1[[#This Row],[Product_ID]],[1]!Table1[Product_ID],[1]!Table1[Unit_Price])</f>
        <v>6621</v>
      </c>
      <c r="H4442">
        <f>_xlfn.XLOOKUP(Table1[[#This Row],[Product_ID]],[1]!Table1[Product_ID],[1]!Table1[Cost])</f>
        <v>3972.6</v>
      </c>
      <c r="I4442">
        <v>2</v>
      </c>
      <c r="J4442">
        <v>20</v>
      </c>
      <c r="K4442">
        <f>Table1[[#This Row],[Quantity]]*Table1[[#This Row],[Unit_Price]]</f>
        <v>13242</v>
      </c>
      <c r="L4442">
        <f>Table1[[#This Row],[Quantity]]*Table1[[#This Row],[Cost]]</f>
        <v>7945.2</v>
      </c>
      <c r="M4442">
        <f>Table1[[#This Row],[Sales]]-Table1[[#This Row],[Total_Cost]]</f>
        <v>5296.8</v>
      </c>
      <c r="N4442" s="1">
        <f>Table1[[#This Row],[Profit]]/Table1[[#This Row],[Sales]]</f>
        <v>0.4</v>
      </c>
      <c r="O4442" t="str">
        <f>TEXT(Table1[[#This Row],[Order_Date]],"mmmm")</f>
        <v>February</v>
      </c>
      <c r="P4442">
        <f>YEAR(Table1[[#This Row],[Order_Date]])</f>
        <v>2024</v>
      </c>
      <c r="Q4442" t="str">
        <f>"Q"&amp;ROUNDUP(MONTH(Table1[[#This Row],[Order_Date]])/3,0)</f>
        <v>Q1</v>
      </c>
    </row>
    <row r="4443" spans="1:17" x14ac:dyDescent="0.25">
      <c r="A4443" t="s">
        <v>6265</v>
      </c>
      <c r="B4443" t="s">
        <v>845</v>
      </c>
      <c r="C4443" t="s">
        <v>756</v>
      </c>
      <c r="D4443" t="s">
        <v>157</v>
      </c>
      <c r="E4443" t="str">
        <f>_xlfn.XLOOKUP(Table1[[#This Row],[Product_ID]],[1]!Table1[Product_ID],[1]!Table1[Product_Name])</f>
        <v>Sports Product 89</v>
      </c>
      <c r="F4443" t="str">
        <f>_xlfn.XLOOKUP(Table1[[#This Row],[Product_ID]],[1]!Table1[Product_ID],[1]!Table1[Category])</f>
        <v>Sports</v>
      </c>
      <c r="G4443">
        <f>_xlfn.XLOOKUP(Table1[[#This Row],[Product_ID]],[1]!Table1[Product_ID],[1]!Table1[Unit_Price])</f>
        <v>2956</v>
      </c>
      <c r="H4443">
        <f>_xlfn.XLOOKUP(Table1[[#This Row],[Product_ID]],[1]!Table1[Product_ID],[1]!Table1[Cost])</f>
        <v>1478</v>
      </c>
      <c r="I4443">
        <v>4</v>
      </c>
      <c r="J4443">
        <v>0</v>
      </c>
      <c r="K4443">
        <f>Table1[[#This Row],[Quantity]]*Table1[[#This Row],[Unit_Price]]</f>
        <v>11824</v>
      </c>
      <c r="L4443">
        <f>Table1[[#This Row],[Quantity]]*Table1[[#This Row],[Cost]]</f>
        <v>5912</v>
      </c>
      <c r="M4443">
        <f>Table1[[#This Row],[Sales]]-Table1[[#This Row],[Total_Cost]]</f>
        <v>5912</v>
      </c>
      <c r="N4443" s="1">
        <f>Table1[[#This Row],[Profit]]/Table1[[#This Row],[Sales]]</f>
        <v>0.5</v>
      </c>
      <c r="O4443" t="str">
        <f>TEXT(Table1[[#This Row],[Order_Date]],"mmmm")</f>
        <v>September</v>
      </c>
      <c r="P4443">
        <f>YEAR(Table1[[#This Row],[Order_Date]])</f>
        <v>2024</v>
      </c>
      <c r="Q4443" t="str">
        <f>"Q"&amp;ROUNDUP(MONTH(Table1[[#This Row],[Order_Date]])/3,0)</f>
        <v>Q3</v>
      </c>
    </row>
    <row r="4444" spans="1:17" x14ac:dyDescent="0.25">
      <c r="A4444" t="s">
        <v>6266</v>
      </c>
      <c r="B4444" t="s">
        <v>383</v>
      </c>
      <c r="C4444" t="s">
        <v>2194</v>
      </c>
      <c r="D4444" t="s">
        <v>454</v>
      </c>
      <c r="E4444" t="str">
        <f>_xlfn.XLOOKUP(Table1[[#This Row],[Product_ID]],[1]!Table1[Product_ID],[1]!Table1[Product_Name])</f>
        <v>Home &amp; Kitchen Product 94</v>
      </c>
      <c r="F4444" t="str">
        <f>_xlfn.XLOOKUP(Table1[[#This Row],[Product_ID]],[1]!Table1[Product_ID],[1]!Table1[Category])</f>
        <v>Home &amp; Kitchen</v>
      </c>
      <c r="G4444">
        <f>_xlfn.XLOOKUP(Table1[[#This Row],[Product_ID]],[1]!Table1[Product_ID],[1]!Table1[Unit_Price])</f>
        <v>13434</v>
      </c>
      <c r="H4444">
        <f>_xlfn.XLOOKUP(Table1[[#This Row],[Product_ID]],[1]!Table1[Product_ID],[1]!Table1[Cost])</f>
        <v>9403.7999999999993</v>
      </c>
      <c r="I4444">
        <v>1</v>
      </c>
      <c r="J4444">
        <v>0</v>
      </c>
      <c r="K4444">
        <f>Table1[[#This Row],[Quantity]]*Table1[[#This Row],[Unit_Price]]</f>
        <v>13434</v>
      </c>
      <c r="L4444">
        <f>Table1[[#This Row],[Quantity]]*Table1[[#This Row],[Cost]]</f>
        <v>9403.7999999999993</v>
      </c>
      <c r="M4444">
        <f>Table1[[#This Row],[Sales]]-Table1[[#This Row],[Total_Cost]]</f>
        <v>4030.2000000000007</v>
      </c>
      <c r="N4444" s="1">
        <f>Table1[[#This Row],[Profit]]/Table1[[#This Row],[Sales]]</f>
        <v>0.30000000000000004</v>
      </c>
      <c r="O4444" t="str">
        <f>TEXT(Table1[[#This Row],[Order_Date]],"mmmm")</f>
        <v>August</v>
      </c>
      <c r="P4444">
        <f>YEAR(Table1[[#This Row],[Order_Date]])</f>
        <v>2025</v>
      </c>
      <c r="Q4444" t="str">
        <f>"Q"&amp;ROUNDUP(MONTH(Table1[[#This Row],[Order_Date]])/3,0)</f>
        <v>Q3</v>
      </c>
    </row>
    <row r="4445" spans="1:17" x14ac:dyDescent="0.25">
      <c r="A4445" t="s">
        <v>6267</v>
      </c>
      <c r="B4445" t="s">
        <v>1364</v>
      </c>
      <c r="C4445" t="s">
        <v>2531</v>
      </c>
      <c r="D4445" t="s">
        <v>45</v>
      </c>
      <c r="E4445" t="str">
        <f>_xlfn.XLOOKUP(Table1[[#This Row],[Product_ID]],[1]!Table1[Product_ID],[1]!Table1[Product_Name])</f>
        <v>Clothing Product 32</v>
      </c>
      <c r="F4445" t="str">
        <f>_xlfn.XLOOKUP(Table1[[#This Row],[Product_ID]],[1]!Table1[Product_ID],[1]!Table1[Category])</f>
        <v>Clothing</v>
      </c>
      <c r="G4445">
        <f>_xlfn.XLOOKUP(Table1[[#This Row],[Product_ID]],[1]!Table1[Product_ID],[1]!Table1[Unit_Price])</f>
        <v>3034</v>
      </c>
      <c r="H4445">
        <f>_xlfn.XLOOKUP(Table1[[#This Row],[Product_ID]],[1]!Table1[Product_ID],[1]!Table1[Cost])</f>
        <v>1820.4</v>
      </c>
      <c r="I4445">
        <v>3</v>
      </c>
      <c r="J4445">
        <v>20</v>
      </c>
      <c r="K4445">
        <f>Table1[[#This Row],[Quantity]]*Table1[[#This Row],[Unit_Price]]</f>
        <v>9102</v>
      </c>
      <c r="L4445">
        <f>Table1[[#This Row],[Quantity]]*Table1[[#This Row],[Cost]]</f>
        <v>5461.2000000000007</v>
      </c>
      <c r="M4445">
        <f>Table1[[#This Row],[Sales]]-Table1[[#This Row],[Total_Cost]]</f>
        <v>3640.7999999999993</v>
      </c>
      <c r="N4445" s="1">
        <f>Table1[[#This Row],[Profit]]/Table1[[#This Row],[Sales]]</f>
        <v>0.39999999999999991</v>
      </c>
      <c r="O4445" t="str">
        <f>TEXT(Table1[[#This Row],[Order_Date]],"mmmm")</f>
        <v>September</v>
      </c>
      <c r="P4445">
        <f>YEAR(Table1[[#This Row],[Order_Date]])</f>
        <v>2025</v>
      </c>
      <c r="Q4445" t="str">
        <f>"Q"&amp;ROUNDUP(MONTH(Table1[[#This Row],[Order_Date]])/3,0)</f>
        <v>Q3</v>
      </c>
    </row>
    <row r="4446" spans="1:17" x14ac:dyDescent="0.25">
      <c r="A4446" t="s">
        <v>6268</v>
      </c>
      <c r="B4446" t="s">
        <v>83</v>
      </c>
      <c r="C4446" t="s">
        <v>3909</v>
      </c>
      <c r="D4446" t="s">
        <v>189</v>
      </c>
      <c r="E4446" t="str">
        <f>_xlfn.XLOOKUP(Table1[[#This Row],[Product_ID]],[1]!Table1[Product_ID],[1]!Table1[Product_Name])</f>
        <v>Home &amp; Kitchen Product 79</v>
      </c>
      <c r="F4446" t="str">
        <f>_xlfn.XLOOKUP(Table1[[#This Row],[Product_ID]],[1]!Table1[Product_ID],[1]!Table1[Category])</f>
        <v>Home &amp; Kitchen</v>
      </c>
      <c r="G4446">
        <f>_xlfn.XLOOKUP(Table1[[#This Row],[Product_ID]],[1]!Table1[Product_ID],[1]!Table1[Unit_Price])</f>
        <v>10900</v>
      </c>
      <c r="H4446">
        <f>_xlfn.XLOOKUP(Table1[[#This Row],[Product_ID]],[1]!Table1[Product_ID],[1]!Table1[Cost])</f>
        <v>5450</v>
      </c>
      <c r="I4446">
        <v>5</v>
      </c>
      <c r="J4446">
        <v>0</v>
      </c>
      <c r="K4446">
        <f>Table1[[#This Row],[Quantity]]*Table1[[#This Row],[Unit_Price]]</f>
        <v>54500</v>
      </c>
      <c r="L4446">
        <f>Table1[[#This Row],[Quantity]]*Table1[[#This Row],[Cost]]</f>
        <v>27250</v>
      </c>
      <c r="M4446">
        <f>Table1[[#This Row],[Sales]]-Table1[[#This Row],[Total_Cost]]</f>
        <v>27250</v>
      </c>
      <c r="N4446" s="1">
        <f>Table1[[#This Row],[Profit]]/Table1[[#This Row],[Sales]]</f>
        <v>0.5</v>
      </c>
      <c r="O4446" t="str">
        <f>TEXT(Table1[[#This Row],[Order_Date]],"mmmm")</f>
        <v>July</v>
      </c>
      <c r="P4446">
        <f>YEAR(Table1[[#This Row],[Order_Date]])</f>
        <v>2024</v>
      </c>
      <c r="Q4446" t="str">
        <f>"Q"&amp;ROUNDUP(MONTH(Table1[[#This Row],[Order_Date]])/3,0)</f>
        <v>Q3</v>
      </c>
    </row>
    <row r="4447" spans="1:17" x14ac:dyDescent="0.25">
      <c r="A4447" t="s">
        <v>6269</v>
      </c>
      <c r="B4447" t="s">
        <v>2105</v>
      </c>
      <c r="C4447" t="s">
        <v>6235</v>
      </c>
      <c r="D4447" t="s">
        <v>139</v>
      </c>
      <c r="E4447" t="str">
        <f>_xlfn.XLOOKUP(Table1[[#This Row],[Product_ID]],[1]!Table1[Product_ID],[1]!Table1[Product_Name])</f>
        <v>Clothing Product 53</v>
      </c>
      <c r="F4447" t="str">
        <f>_xlfn.XLOOKUP(Table1[[#This Row],[Product_ID]],[1]!Table1[Product_ID],[1]!Table1[Category])</f>
        <v>Clothing</v>
      </c>
      <c r="G4447">
        <f>_xlfn.XLOOKUP(Table1[[#This Row],[Product_ID]],[1]!Table1[Product_ID],[1]!Table1[Unit_Price])</f>
        <v>641</v>
      </c>
      <c r="H4447">
        <f>_xlfn.XLOOKUP(Table1[[#This Row],[Product_ID]],[1]!Table1[Product_ID],[1]!Table1[Cost])</f>
        <v>384.6</v>
      </c>
      <c r="I4447">
        <v>3</v>
      </c>
      <c r="J4447">
        <v>10</v>
      </c>
      <c r="K4447">
        <f>Table1[[#This Row],[Quantity]]*Table1[[#This Row],[Unit_Price]]</f>
        <v>1923</v>
      </c>
      <c r="L4447">
        <f>Table1[[#This Row],[Quantity]]*Table1[[#This Row],[Cost]]</f>
        <v>1153.8000000000002</v>
      </c>
      <c r="M4447">
        <f>Table1[[#This Row],[Sales]]-Table1[[#This Row],[Total_Cost]]</f>
        <v>769.19999999999982</v>
      </c>
      <c r="N4447" s="1">
        <f>Table1[[#This Row],[Profit]]/Table1[[#This Row],[Sales]]</f>
        <v>0.39999999999999991</v>
      </c>
      <c r="O4447" t="str">
        <f>TEXT(Table1[[#This Row],[Order_Date]],"mmmm")</f>
        <v>January</v>
      </c>
      <c r="P4447">
        <f>YEAR(Table1[[#This Row],[Order_Date]])</f>
        <v>2025</v>
      </c>
      <c r="Q4447" t="str">
        <f>"Q"&amp;ROUNDUP(MONTH(Table1[[#This Row],[Order_Date]])/3,0)</f>
        <v>Q1</v>
      </c>
    </row>
    <row r="4448" spans="1:17" x14ac:dyDescent="0.25">
      <c r="A4448" t="s">
        <v>6270</v>
      </c>
      <c r="B4448" t="s">
        <v>810</v>
      </c>
      <c r="C4448" t="s">
        <v>1540</v>
      </c>
      <c r="D4448" t="s">
        <v>366</v>
      </c>
      <c r="E4448" t="str">
        <f>_xlfn.XLOOKUP(Table1[[#This Row],[Product_ID]],[1]!Table1[Product_ID],[1]!Table1[Product_Name])</f>
        <v>Home &amp; Kitchen Product 93</v>
      </c>
      <c r="F4448" t="str">
        <f>_xlfn.XLOOKUP(Table1[[#This Row],[Product_ID]],[1]!Table1[Product_ID],[1]!Table1[Category])</f>
        <v>Home &amp; Kitchen</v>
      </c>
      <c r="G4448">
        <f>_xlfn.XLOOKUP(Table1[[#This Row],[Product_ID]],[1]!Table1[Product_ID],[1]!Table1[Unit_Price])</f>
        <v>10597</v>
      </c>
      <c r="H4448">
        <f>_xlfn.XLOOKUP(Table1[[#This Row],[Product_ID]],[1]!Table1[Product_ID],[1]!Table1[Cost])</f>
        <v>5298.5</v>
      </c>
      <c r="I4448">
        <v>2</v>
      </c>
      <c r="J4448">
        <v>20</v>
      </c>
      <c r="K4448">
        <f>Table1[[#This Row],[Quantity]]*Table1[[#This Row],[Unit_Price]]</f>
        <v>21194</v>
      </c>
      <c r="L4448">
        <f>Table1[[#This Row],[Quantity]]*Table1[[#This Row],[Cost]]</f>
        <v>10597</v>
      </c>
      <c r="M4448">
        <f>Table1[[#This Row],[Sales]]-Table1[[#This Row],[Total_Cost]]</f>
        <v>10597</v>
      </c>
      <c r="N4448" s="1">
        <f>Table1[[#This Row],[Profit]]/Table1[[#This Row],[Sales]]</f>
        <v>0.5</v>
      </c>
      <c r="O4448" t="str">
        <f>TEXT(Table1[[#This Row],[Order_Date]],"mmmm")</f>
        <v>July</v>
      </c>
      <c r="P4448">
        <f>YEAR(Table1[[#This Row],[Order_Date]])</f>
        <v>2025</v>
      </c>
      <c r="Q4448" t="str">
        <f>"Q"&amp;ROUNDUP(MONTH(Table1[[#This Row],[Order_Date]])/3,0)</f>
        <v>Q3</v>
      </c>
    </row>
    <row r="4449" spans="1:17" x14ac:dyDescent="0.25">
      <c r="A4449" t="s">
        <v>6271</v>
      </c>
      <c r="B4449" t="s">
        <v>1264</v>
      </c>
      <c r="C4449" t="s">
        <v>287</v>
      </c>
      <c r="D4449" t="s">
        <v>96</v>
      </c>
      <c r="E4449" t="str">
        <f>_xlfn.XLOOKUP(Table1[[#This Row],[Product_ID]],[1]!Table1[Product_ID],[1]!Table1[Product_Name])</f>
        <v>Electronics Product 91</v>
      </c>
      <c r="F4449" t="str">
        <f>_xlfn.XLOOKUP(Table1[[#This Row],[Product_ID]],[1]!Table1[Product_ID],[1]!Table1[Category])</f>
        <v>Electronics</v>
      </c>
      <c r="G4449">
        <f>_xlfn.XLOOKUP(Table1[[#This Row],[Product_ID]],[1]!Table1[Product_ID],[1]!Table1[Unit_Price])</f>
        <v>45348</v>
      </c>
      <c r="H4449">
        <f>_xlfn.XLOOKUP(Table1[[#This Row],[Product_ID]],[1]!Table1[Product_ID],[1]!Table1[Cost])</f>
        <v>27208.799999999999</v>
      </c>
      <c r="I4449">
        <v>1</v>
      </c>
      <c r="J4449">
        <v>10</v>
      </c>
      <c r="K4449">
        <f>Table1[[#This Row],[Quantity]]*Table1[[#This Row],[Unit_Price]]</f>
        <v>45348</v>
      </c>
      <c r="L4449">
        <f>Table1[[#This Row],[Quantity]]*Table1[[#This Row],[Cost]]</f>
        <v>27208.799999999999</v>
      </c>
      <c r="M4449">
        <f>Table1[[#This Row],[Sales]]-Table1[[#This Row],[Total_Cost]]</f>
        <v>18139.2</v>
      </c>
      <c r="N4449" s="1">
        <f>Table1[[#This Row],[Profit]]/Table1[[#This Row],[Sales]]</f>
        <v>0.4</v>
      </c>
      <c r="O4449" t="str">
        <f>TEXT(Table1[[#This Row],[Order_Date]],"mmmm")</f>
        <v>August</v>
      </c>
      <c r="P4449">
        <f>YEAR(Table1[[#This Row],[Order_Date]])</f>
        <v>2024</v>
      </c>
      <c r="Q4449" t="str">
        <f>"Q"&amp;ROUNDUP(MONTH(Table1[[#This Row],[Order_Date]])/3,0)</f>
        <v>Q3</v>
      </c>
    </row>
    <row r="4450" spans="1:17" x14ac:dyDescent="0.25">
      <c r="A4450" t="s">
        <v>6272</v>
      </c>
      <c r="B4450" t="s">
        <v>603</v>
      </c>
      <c r="C4450" t="s">
        <v>1892</v>
      </c>
      <c r="D4450" t="s">
        <v>192</v>
      </c>
      <c r="E4450" t="str">
        <f>_xlfn.XLOOKUP(Table1[[#This Row],[Product_ID]],[1]!Table1[Product_ID],[1]!Table1[Product_Name])</f>
        <v>Electronics Product 37</v>
      </c>
      <c r="F4450" t="str">
        <f>_xlfn.XLOOKUP(Table1[[#This Row],[Product_ID]],[1]!Table1[Product_ID],[1]!Table1[Category])</f>
        <v>Electronics</v>
      </c>
      <c r="G4450">
        <f>_xlfn.XLOOKUP(Table1[[#This Row],[Product_ID]],[1]!Table1[Product_ID],[1]!Table1[Unit_Price])</f>
        <v>29046</v>
      </c>
      <c r="H4450">
        <f>_xlfn.XLOOKUP(Table1[[#This Row],[Product_ID]],[1]!Table1[Product_ID],[1]!Table1[Cost])</f>
        <v>20332.2</v>
      </c>
      <c r="I4450">
        <v>5</v>
      </c>
      <c r="J4450">
        <v>10</v>
      </c>
      <c r="K4450">
        <f>Table1[[#This Row],[Quantity]]*Table1[[#This Row],[Unit_Price]]</f>
        <v>145230</v>
      </c>
      <c r="L4450">
        <f>Table1[[#This Row],[Quantity]]*Table1[[#This Row],[Cost]]</f>
        <v>101661</v>
      </c>
      <c r="M4450">
        <f>Table1[[#This Row],[Sales]]-Table1[[#This Row],[Total_Cost]]</f>
        <v>43569</v>
      </c>
      <c r="N4450" s="1">
        <f>Table1[[#This Row],[Profit]]/Table1[[#This Row],[Sales]]</f>
        <v>0.3</v>
      </c>
      <c r="O4450" t="str">
        <f>TEXT(Table1[[#This Row],[Order_Date]],"mmmm")</f>
        <v>June</v>
      </c>
      <c r="P4450">
        <f>YEAR(Table1[[#This Row],[Order_Date]])</f>
        <v>2024</v>
      </c>
      <c r="Q4450" t="str">
        <f>"Q"&amp;ROUNDUP(MONTH(Table1[[#This Row],[Order_Date]])/3,0)</f>
        <v>Q2</v>
      </c>
    </row>
    <row r="4451" spans="1:17" x14ac:dyDescent="0.25">
      <c r="A4451" t="s">
        <v>6273</v>
      </c>
      <c r="B4451" t="s">
        <v>918</v>
      </c>
      <c r="C4451" t="s">
        <v>5888</v>
      </c>
      <c r="D4451" t="s">
        <v>171</v>
      </c>
      <c r="E4451" t="str">
        <f>_xlfn.XLOOKUP(Table1[[#This Row],[Product_ID]],[1]!Table1[Product_ID],[1]!Table1[Product_Name])</f>
        <v>Clothing Product 27</v>
      </c>
      <c r="F4451" t="str">
        <f>_xlfn.XLOOKUP(Table1[[#This Row],[Product_ID]],[1]!Table1[Product_ID],[1]!Table1[Category])</f>
        <v>Clothing</v>
      </c>
      <c r="G4451">
        <f>_xlfn.XLOOKUP(Table1[[#This Row],[Product_ID]],[1]!Table1[Product_ID],[1]!Table1[Unit_Price])</f>
        <v>4969</v>
      </c>
      <c r="H4451">
        <f>_xlfn.XLOOKUP(Table1[[#This Row],[Product_ID]],[1]!Table1[Product_ID],[1]!Table1[Cost])</f>
        <v>2484.5</v>
      </c>
      <c r="I4451">
        <v>5</v>
      </c>
      <c r="J4451">
        <v>0</v>
      </c>
      <c r="K4451">
        <f>Table1[[#This Row],[Quantity]]*Table1[[#This Row],[Unit_Price]]</f>
        <v>24845</v>
      </c>
      <c r="L4451">
        <f>Table1[[#This Row],[Quantity]]*Table1[[#This Row],[Cost]]</f>
        <v>12422.5</v>
      </c>
      <c r="M4451">
        <f>Table1[[#This Row],[Sales]]-Table1[[#This Row],[Total_Cost]]</f>
        <v>12422.5</v>
      </c>
      <c r="N4451" s="1">
        <f>Table1[[#This Row],[Profit]]/Table1[[#This Row],[Sales]]</f>
        <v>0.5</v>
      </c>
      <c r="O4451" t="str">
        <f>TEXT(Table1[[#This Row],[Order_Date]],"mmmm")</f>
        <v>February</v>
      </c>
      <c r="P4451">
        <f>YEAR(Table1[[#This Row],[Order_Date]])</f>
        <v>2024</v>
      </c>
      <c r="Q4451" t="str">
        <f>"Q"&amp;ROUNDUP(MONTH(Table1[[#This Row],[Order_Date]])/3,0)</f>
        <v>Q1</v>
      </c>
    </row>
    <row r="4452" spans="1:17" x14ac:dyDescent="0.25">
      <c r="A4452" t="s">
        <v>6274</v>
      </c>
      <c r="B4452" t="s">
        <v>715</v>
      </c>
      <c r="C4452" t="s">
        <v>1734</v>
      </c>
      <c r="D4452" t="s">
        <v>127</v>
      </c>
      <c r="E4452" t="str">
        <f>_xlfn.XLOOKUP(Table1[[#This Row],[Product_ID]],[1]!Table1[Product_ID],[1]!Table1[Product_Name])</f>
        <v>Sports Product 75</v>
      </c>
      <c r="F4452" t="str">
        <f>_xlfn.XLOOKUP(Table1[[#This Row],[Product_ID]],[1]!Table1[Product_ID],[1]!Table1[Category])</f>
        <v>Sports</v>
      </c>
      <c r="G4452">
        <f>_xlfn.XLOOKUP(Table1[[#This Row],[Product_ID]],[1]!Table1[Product_ID],[1]!Table1[Unit_Price])</f>
        <v>5435</v>
      </c>
      <c r="H4452">
        <f>_xlfn.XLOOKUP(Table1[[#This Row],[Product_ID]],[1]!Table1[Product_ID],[1]!Table1[Cost])</f>
        <v>3804.5</v>
      </c>
      <c r="I4452">
        <v>3</v>
      </c>
      <c r="J4452">
        <v>10</v>
      </c>
      <c r="K4452">
        <f>Table1[[#This Row],[Quantity]]*Table1[[#This Row],[Unit_Price]]</f>
        <v>16305</v>
      </c>
      <c r="L4452">
        <f>Table1[[#This Row],[Quantity]]*Table1[[#This Row],[Cost]]</f>
        <v>11413.5</v>
      </c>
      <c r="M4452">
        <f>Table1[[#This Row],[Sales]]-Table1[[#This Row],[Total_Cost]]</f>
        <v>4891.5</v>
      </c>
      <c r="N4452" s="1">
        <f>Table1[[#This Row],[Profit]]/Table1[[#This Row],[Sales]]</f>
        <v>0.3</v>
      </c>
      <c r="O4452" t="str">
        <f>TEXT(Table1[[#This Row],[Order_Date]],"mmmm")</f>
        <v>September</v>
      </c>
      <c r="P4452">
        <f>YEAR(Table1[[#This Row],[Order_Date]])</f>
        <v>2025</v>
      </c>
      <c r="Q4452" t="str">
        <f>"Q"&amp;ROUNDUP(MONTH(Table1[[#This Row],[Order_Date]])/3,0)</f>
        <v>Q3</v>
      </c>
    </row>
    <row r="4453" spans="1:17" x14ac:dyDescent="0.25">
      <c r="A4453" t="s">
        <v>6275</v>
      </c>
      <c r="B4453" t="s">
        <v>312</v>
      </c>
      <c r="C4453" t="s">
        <v>3284</v>
      </c>
      <c r="D4453" t="s">
        <v>502</v>
      </c>
      <c r="E4453" t="str">
        <f>_xlfn.XLOOKUP(Table1[[#This Row],[Product_ID]],[1]!Table1[Product_ID],[1]!Table1[Product_Name])</f>
        <v>Beauty Product 42</v>
      </c>
      <c r="F4453" t="str">
        <f>_xlfn.XLOOKUP(Table1[[#This Row],[Product_ID]],[1]!Table1[Product_ID],[1]!Table1[Category])</f>
        <v>Beauty</v>
      </c>
      <c r="G4453">
        <f>_xlfn.XLOOKUP(Table1[[#This Row],[Product_ID]],[1]!Table1[Product_ID],[1]!Table1[Unit_Price])</f>
        <v>2758</v>
      </c>
      <c r="H4453">
        <f>_xlfn.XLOOKUP(Table1[[#This Row],[Product_ID]],[1]!Table1[Product_ID],[1]!Table1[Cost])</f>
        <v>1379</v>
      </c>
      <c r="I4453">
        <v>2</v>
      </c>
      <c r="J4453">
        <v>15</v>
      </c>
      <c r="K4453">
        <f>Table1[[#This Row],[Quantity]]*Table1[[#This Row],[Unit_Price]]</f>
        <v>5516</v>
      </c>
      <c r="L4453">
        <f>Table1[[#This Row],[Quantity]]*Table1[[#This Row],[Cost]]</f>
        <v>2758</v>
      </c>
      <c r="M4453">
        <f>Table1[[#This Row],[Sales]]-Table1[[#This Row],[Total_Cost]]</f>
        <v>2758</v>
      </c>
      <c r="N4453" s="1">
        <f>Table1[[#This Row],[Profit]]/Table1[[#This Row],[Sales]]</f>
        <v>0.5</v>
      </c>
      <c r="O4453" t="str">
        <f>TEXT(Table1[[#This Row],[Order_Date]],"mmmm")</f>
        <v>May</v>
      </c>
      <c r="P4453">
        <f>YEAR(Table1[[#This Row],[Order_Date]])</f>
        <v>2024</v>
      </c>
      <c r="Q4453" t="str">
        <f>"Q"&amp;ROUNDUP(MONTH(Table1[[#This Row],[Order_Date]])/3,0)</f>
        <v>Q2</v>
      </c>
    </row>
    <row r="4454" spans="1:17" x14ac:dyDescent="0.25">
      <c r="A4454" t="s">
        <v>6276</v>
      </c>
      <c r="B4454" t="s">
        <v>1044</v>
      </c>
      <c r="C4454" t="s">
        <v>2593</v>
      </c>
      <c r="D4454" t="s">
        <v>317</v>
      </c>
      <c r="E4454" t="str">
        <f>_xlfn.XLOOKUP(Table1[[#This Row],[Product_ID]],[1]!Table1[Product_ID],[1]!Table1[Product_Name])</f>
        <v>Beauty Product 90</v>
      </c>
      <c r="F4454" t="str">
        <f>_xlfn.XLOOKUP(Table1[[#This Row],[Product_ID]],[1]!Table1[Product_ID],[1]!Table1[Category])</f>
        <v>Beauty</v>
      </c>
      <c r="G4454">
        <f>_xlfn.XLOOKUP(Table1[[#This Row],[Product_ID]],[1]!Table1[Product_ID],[1]!Table1[Unit_Price])</f>
        <v>1510</v>
      </c>
      <c r="H4454">
        <f>_xlfn.XLOOKUP(Table1[[#This Row],[Product_ID]],[1]!Table1[Product_ID],[1]!Table1[Cost])</f>
        <v>755</v>
      </c>
      <c r="I4454">
        <v>1</v>
      </c>
      <c r="J4454">
        <v>20</v>
      </c>
      <c r="K4454">
        <f>Table1[[#This Row],[Quantity]]*Table1[[#This Row],[Unit_Price]]</f>
        <v>1510</v>
      </c>
      <c r="L4454">
        <f>Table1[[#This Row],[Quantity]]*Table1[[#This Row],[Cost]]</f>
        <v>755</v>
      </c>
      <c r="M4454">
        <f>Table1[[#This Row],[Sales]]-Table1[[#This Row],[Total_Cost]]</f>
        <v>755</v>
      </c>
      <c r="N4454" s="1">
        <f>Table1[[#This Row],[Profit]]/Table1[[#This Row],[Sales]]</f>
        <v>0.5</v>
      </c>
      <c r="O4454" t="str">
        <f>TEXT(Table1[[#This Row],[Order_Date]],"mmmm")</f>
        <v>September</v>
      </c>
      <c r="P4454">
        <f>YEAR(Table1[[#This Row],[Order_Date]])</f>
        <v>2025</v>
      </c>
      <c r="Q4454" t="str">
        <f>"Q"&amp;ROUNDUP(MONTH(Table1[[#This Row],[Order_Date]])/3,0)</f>
        <v>Q3</v>
      </c>
    </row>
    <row r="4455" spans="1:17" x14ac:dyDescent="0.25">
      <c r="A4455" t="s">
        <v>6277</v>
      </c>
      <c r="B4455" t="s">
        <v>1175</v>
      </c>
      <c r="C4455" t="s">
        <v>2107</v>
      </c>
      <c r="D4455" t="s">
        <v>139</v>
      </c>
      <c r="E4455" t="str">
        <f>_xlfn.XLOOKUP(Table1[[#This Row],[Product_ID]],[1]!Table1[Product_ID],[1]!Table1[Product_Name])</f>
        <v>Clothing Product 53</v>
      </c>
      <c r="F4455" t="str">
        <f>_xlfn.XLOOKUP(Table1[[#This Row],[Product_ID]],[1]!Table1[Product_ID],[1]!Table1[Category])</f>
        <v>Clothing</v>
      </c>
      <c r="G4455">
        <f>_xlfn.XLOOKUP(Table1[[#This Row],[Product_ID]],[1]!Table1[Product_ID],[1]!Table1[Unit_Price])</f>
        <v>641</v>
      </c>
      <c r="H4455">
        <f>_xlfn.XLOOKUP(Table1[[#This Row],[Product_ID]],[1]!Table1[Product_ID],[1]!Table1[Cost])</f>
        <v>384.6</v>
      </c>
      <c r="I4455">
        <v>2</v>
      </c>
      <c r="J4455">
        <v>10</v>
      </c>
      <c r="K4455">
        <f>Table1[[#This Row],[Quantity]]*Table1[[#This Row],[Unit_Price]]</f>
        <v>1282</v>
      </c>
      <c r="L4455">
        <f>Table1[[#This Row],[Quantity]]*Table1[[#This Row],[Cost]]</f>
        <v>769.2</v>
      </c>
      <c r="M4455">
        <f>Table1[[#This Row],[Sales]]-Table1[[#This Row],[Total_Cost]]</f>
        <v>512.79999999999995</v>
      </c>
      <c r="N4455" s="1">
        <f>Table1[[#This Row],[Profit]]/Table1[[#This Row],[Sales]]</f>
        <v>0.39999999999999997</v>
      </c>
      <c r="O4455" t="str">
        <f>TEXT(Table1[[#This Row],[Order_Date]],"mmmm")</f>
        <v>July</v>
      </c>
      <c r="P4455">
        <f>YEAR(Table1[[#This Row],[Order_Date]])</f>
        <v>2024</v>
      </c>
      <c r="Q4455" t="str">
        <f>"Q"&amp;ROUNDUP(MONTH(Table1[[#This Row],[Order_Date]])/3,0)</f>
        <v>Q3</v>
      </c>
    </row>
    <row r="4456" spans="1:17" x14ac:dyDescent="0.25">
      <c r="A4456" t="s">
        <v>6278</v>
      </c>
      <c r="B4456" t="s">
        <v>1059</v>
      </c>
      <c r="C4456" t="s">
        <v>931</v>
      </c>
      <c r="D4456" t="s">
        <v>366</v>
      </c>
      <c r="E4456" t="str">
        <f>_xlfn.XLOOKUP(Table1[[#This Row],[Product_ID]],[1]!Table1[Product_ID],[1]!Table1[Product_Name])</f>
        <v>Home &amp; Kitchen Product 93</v>
      </c>
      <c r="F4456" t="str">
        <f>_xlfn.XLOOKUP(Table1[[#This Row],[Product_ID]],[1]!Table1[Product_ID],[1]!Table1[Category])</f>
        <v>Home &amp; Kitchen</v>
      </c>
      <c r="G4456">
        <f>_xlfn.XLOOKUP(Table1[[#This Row],[Product_ID]],[1]!Table1[Product_ID],[1]!Table1[Unit_Price])</f>
        <v>10597</v>
      </c>
      <c r="H4456">
        <f>_xlfn.XLOOKUP(Table1[[#This Row],[Product_ID]],[1]!Table1[Product_ID],[1]!Table1[Cost])</f>
        <v>5298.5</v>
      </c>
      <c r="I4456">
        <v>3</v>
      </c>
      <c r="J4456">
        <v>0</v>
      </c>
      <c r="K4456">
        <f>Table1[[#This Row],[Quantity]]*Table1[[#This Row],[Unit_Price]]</f>
        <v>31791</v>
      </c>
      <c r="L4456">
        <f>Table1[[#This Row],[Quantity]]*Table1[[#This Row],[Cost]]</f>
        <v>15895.5</v>
      </c>
      <c r="M4456">
        <f>Table1[[#This Row],[Sales]]-Table1[[#This Row],[Total_Cost]]</f>
        <v>15895.5</v>
      </c>
      <c r="N4456" s="1">
        <f>Table1[[#This Row],[Profit]]/Table1[[#This Row],[Sales]]</f>
        <v>0.5</v>
      </c>
      <c r="O4456" t="str">
        <f>TEXT(Table1[[#This Row],[Order_Date]],"mmmm")</f>
        <v>December</v>
      </c>
      <c r="P4456">
        <f>YEAR(Table1[[#This Row],[Order_Date]])</f>
        <v>2024</v>
      </c>
      <c r="Q4456" t="str">
        <f>"Q"&amp;ROUNDUP(MONTH(Table1[[#This Row],[Order_Date]])/3,0)</f>
        <v>Q4</v>
      </c>
    </row>
    <row r="4457" spans="1:17" x14ac:dyDescent="0.25">
      <c r="A4457" t="s">
        <v>6279</v>
      </c>
      <c r="B4457" t="s">
        <v>2004</v>
      </c>
      <c r="C4457" t="s">
        <v>291</v>
      </c>
      <c r="D4457" t="s">
        <v>13</v>
      </c>
      <c r="E4457" t="str">
        <f>_xlfn.XLOOKUP(Table1[[#This Row],[Product_ID]],[1]!Table1[Product_ID],[1]!Table1[Product_Name])</f>
        <v>Beauty Product 1</v>
      </c>
      <c r="F4457" t="str">
        <f>_xlfn.XLOOKUP(Table1[[#This Row],[Product_ID]],[1]!Table1[Product_ID],[1]!Table1[Category])</f>
        <v>Beauty</v>
      </c>
      <c r="G4457">
        <f>_xlfn.XLOOKUP(Table1[[#This Row],[Product_ID]],[1]!Table1[Product_ID],[1]!Table1[Unit_Price])</f>
        <v>1891</v>
      </c>
      <c r="H4457">
        <f>_xlfn.XLOOKUP(Table1[[#This Row],[Product_ID]],[1]!Table1[Product_ID],[1]!Table1[Cost])</f>
        <v>945.5</v>
      </c>
      <c r="I4457">
        <v>2</v>
      </c>
      <c r="J4457">
        <v>15</v>
      </c>
      <c r="K4457">
        <f>Table1[[#This Row],[Quantity]]*Table1[[#This Row],[Unit_Price]]</f>
        <v>3782</v>
      </c>
      <c r="L4457">
        <f>Table1[[#This Row],[Quantity]]*Table1[[#This Row],[Cost]]</f>
        <v>1891</v>
      </c>
      <c r="M4457">
        <f>Table1[[#This Row],[Sales]]-Table1[[#This Row],[Total_Cost]]</f>
        <v>1891</v>
      </c>
      <c r="N4457" s="1">
        <f>Table1[[#This Row],[Profit]]/Table1[[#This Row],[Sales]]</f>
        <v>0.5</v>
      </c>
      <c r="O4457" t="str">
        <f>TEXT(Table1[[#This Row],[Order_Date]],"mmmm")</f>
        <v>January</v>
      </c>
      <c r="P4457">
        <f>YEAR(Table1[[#This Row],[Order_Date]])</f>
        <v>2024</v>
      </c>
      <c r="Q4457" t="str">
        <f>"Q"&amp;ROUNDUP(MONTH(Table1[[#This Row],[Order_Date]])/3,0)</f>
        <v>Q1</v>
      </c>
    </row>
    <row r="4458" spans="1:17" x14ac:dyDescent="0.25">
      <c r="A4458" t="s">
        <v>6280</v>
      </c>
      <c r="B4458" t="s">
        <v>1147</v>
      </c>
      <c r="C4458" t="s">
        <v>1896</v>
      </c>
      <c r="D4458" t="s">
        <v>409</v>
      </c>
      <c r="E4458" t="str">
        <f>_xlfn.XLOOKUP(Table1[[#This Row],[Product_ID]],[1]!Table1[Product_ID],[1]!Table1[Product_Name])</f>
        <v>Home &amp; Kitchen Product 68</v>
      </c>
      <c r="F4458" t="str">
        <f>_xlfn.XLOOKUP(Table1[[#This Row],[Product_ID]],[1]!Table1[Product_ID],[1]!Table1[Category])</f>
        <v>Home &amp; Kitchen</v>
      </c>
      <c r="G4458">
        <f>_xlfn.XLOOKUP(Table1[[#This Row],[Product_ID]],[1]!Table1[Product_ID],[1]!Table1[Unit_Price])</f>
        <v>7252</v>
      </c>
      <c r="H4458">
        <f>_xlfn.XLOOKUP(Table1[[#This Row],[Product_ID]],[1]!Table1[Product_ID],[1]!Table1[Cost])</f>
        <v>3626</v>
      </c>
      <c r="I4458">
        <v>5</v>
      </c>
      <c r="J4458">
        <v>15</v>
      </c>
      <c r="K4458">
        <f>Table1[[#This Row],[Quantity]]*Table1[[#This Row],[Unit_Price]]</f>
        <v>36260</v>
      </c>
      <c r="L4458">
        <f>Table1[[#This Row],[Quantity]]*Table1[[#This Row],[Cost]]</f>
        <v>18130</v>
      </c>
      <c r="M4458">
        <f>Table1[[#This Row],[Sales]]-Table1[[#This Row],[Total_Cost]]</f>
        <v>18130</v>
      </c>
      <c r="N4458" s="1">
        <f>Table1[[#This Row],[Profit]]/Table1[[#This Row],[Sales]]</f>
        <v>0.5</v>
      </c>
      <c r="O4458" t="str">
        <f>TEXT(Table1[[#This Row],[Order_Date]],"mmmm")</f>
        <v>October</v>
      </c>
      <c r="P4458">
        <f>YEAR(Table1[[#This Row],[Order_Date]])</f>
        <v>2024</v>
      </c>
      <c r="Q4458" t="str">
        <f>"Q"&amp;ROUNDUP(MONTH(Table1[[#This Row],[Order_Date]])/3,0)</f>
        <v>Q4</v>
      </c>
    </row>
    <row r="4459" spans="1:17" x14ac:dyDescent="0.25">
      <c r="A4459" t="s">
        <v>6281</v>
      </c>
      <c r="B4459" t="s">
        <v>5785</v>
      </c>
      <c r="C4459" t="s">
        <v>2051</v>
      </c>
      <c r="D4459" t="s">
        <v>81</v>
      </c>
      <c r="E4459" t="str">
        <f>_xlfn.XLOOKUP(Table1[[#This Row],[Product_ID]],[1]!Table1[Product_ID],[1]!Table1[Product_Name])</f>
        <v>Beauty Product 4</v>
      </c>
      <c r="F4459" t="str">
        <f>_xlfn.XLOOKUP(Table1[[#This Row],[Product_ID]],[1]!Table1[Product_ID],[1]!Table1[Category])</f>
        <v>Beauty</v>
      </c>
      <c r="G4459">
        <f>_xlfn.XLOOKUP(Table1[[#This Row],[Product_ID]],[1]!Table1[Product_ID],[1]!Table1[Unit_Price])</f>
        <v>591</v>
      </c>
      <c r="H4459">
        <f>_xlfn.XLOOKUP(Table1[[#This Row],[Product_ID]],[1]!Table1[Product_ID],[1]!Table1[Cost])</f>
        <v>354.6</v>
      </c>
      <c r="I4459">
        <v>3</v>
      </c>
      <c r="J4459">
        <v>10</v>
      </c>
      <c r="K4459">
        <f>Table1[[#This Row],[Quantity]]*Table1[[#This Row],[Unit_Price]]</f>
        <v>1773</v>
      </c>
      <c r="L4459">
        <f>Table1[[#This Row],[Quantity]]*Table1[[#This Row],[Cost]]</f>
        <v>1063.8000000000002</v>
      </c>
      <c r="M4459">
        <f>Table1[[#This Row],[Sales]]-Table1[[#This Row],[Total_Cost]]</f>
        <v>709.19999999999982</v>
      </c>
      <c r="N4459" s="1">
        <f>Table1[[#This Row],[Profit]]/Table1[[#This Row],[Sales]]</f>
        <v>0.39999999999999991</v>
      </c>
      <c r="O4459" t="str">
        <f>TEXT(Table1[[#This Row],[Order_Date]],"mmmm")</f>
        <v>May</v>
      </c>
      <c r="P4459">
        <f>YEAR(Table1[[#This Row],[Order_Date]])</f>
        <v>2025</v>
      </c>
      <c r="Q4459" t="str">
        <f>"Q"&amp;ROUNDUP(MONTH(Table1[[#This Row],[Order_Date]])/3,0)</f>
        <v>Q2</v>
      </c>
    </row>
    <row r="4460" spans="1:17" x14ac:dyDescent="0.25">
      <c r="A4460" t="s">
        <v>6282</v>
      </c>
      <c r="B4460" t="s">
        <v>547</v>
      </c>
      <c r="C4460" t="s">
        <v>323</v>
      </c>
      <c r="D4460" t="s">
        <v>270</v>
      </c>
      <c r="E4460" t="str">
        <f>_xlfn.XLOOKUP(Table1[[#This Row],[Product_ID]],[1]!Table1[Product_ID],[1]!Table1[Product_Name])</f>
        <v>Clothing Product 47</v>
      </c>
      <c r="F4460" t="str">
        <f>_xlfn.XLOOKUP(Table1[[#This Row],[Product_ID]],[1]!Table1[Product_ID],[1]!Table1[Category])</f>
        <v>Clothing</v>
      </c>
      <c r="G4460">
        <f>_xlfn.XLOOKUP(Table1[[#This Row],[Product_ID]],[1]!Table1[Product_ID],[1]!Table1[Unit_Price])</f>
        <v>3146</v>
      </c>
      <c r="H4460">
        <f>_xlfn.XLOOKUP(Table1[[#This Row],[Product_ID]],[1]!Table1[Product_ID],[1]!Table1[Cost])</f>
        <v>1573</v>
      </c>
      <c r="I4460">
        <v>5</v>
      </c>
      <c r="J4460">
        <v>15</v>
      </c>
      <c r="K4460">
        <f>Table1[[#This Row],[Quantity]]*Table1[[#This Row],[Unit_Price]]</f>
        <v>15730</v>
      </c>
      <c r="L4460">
        <f>Table1[[#This Row],[Quantity]]*Table1[[#This Row],[Cost]]</f>
        <v>7865</v>
      </c>
      <c r="M4460">
        <f>Table1[[#This Row],[Sales]]-Table1[[#This Row],[Total_Cost]]</f>
        <v>7865</v>
      </c>
      <c r="N4460" s="1">
        <f>Table1[[#This Row],[Profit]]/Table1[[#This Row],[Sales]]</f>
        <v>0.5</v>
      </c>
      <c r="O4460" t="str">
        <f>TEXT(Table1[[#This Row],[Order_Date]],"mmmm")</f>
        <v>February</v>
      </c>
      <c r="P4460">
        <f>YEAR(Table1[[#This Row],[Order_Date]])</f>
        <v>2025</v>
      </c>
      <c r="Q4460" t="str">
        <f>"Q"&amp;ROUNDUP(MONTH(Table1[[#This Row],[Order_Date]])/3,0)</f>
        <v>Q1</v>
      </c>
    </row>
    <row r="4461" spans="1:17" x14ac:dyDescent="0.25">
      <c r="A4461" t="s">
        <v>6283</v>
      </c>
      <c r="B4461" t="s">
        <v>481</v>
      </c>
      <c r="C4461" t="s">
        <v>1840</v>
      </c>
      <c r="D4461" t="s">
        <v>85</v>
      </c>
      <c r="E4461" t="str">
        <f>_xlfn.XLOOKUP(Table1[[#This Row],[Product_ID]],[1]!Table1[Product_ID],[1]!Table1[Product_Name])</f>
        <v>Clothing Product 63</v>
      </c>
      <c r="F4461" t="str">
        <f>_xlfn.XLOOKUP(Table1[[#This Row],[Product_ID]],[1]!Table1[Product_ID],[1]!Table1[Category])</f>
        <v>Clothing</v>
      </c>
      <c r="G4461">
        <f>_xlfn.XLOOKUP(Table1[[#This Row],[Product_ID]],[1]!Table1[Product_ID],[1]!Table1[Unit_Price])</f>
        <v>3643</v>
      </c>
      <c r="H4461">
        <f>_xlfn.XLOOKUP(Table1[[#This Row],[Product_ID]],[1]!Table1[Product_ID],[1]!Table1[Cost])</f>
        <v>2185.8000000000002</v>
      </c>
      <c r="I4461">
        <v>4</v>
      </c>
      <c r="J4461">
        <v>10</v>
      </c>
      <c r="K4461">
        <f>Table1[[#This Row],[Quantity]]*Table1[[#This Row],[Unit_Price]]</f>
        <v>14572</v>
      </c>
      <c r="L4461">
        <f>Table1[[#This Row],[Quantity]]*Table1[[#This Row],[Cost]]</f>
        <v>8743.2000000000007</v>
      </c>
      <c r="M4461">
        <f>Table1[[#This Row],[Sales]]-Table1[[#This Row],[Total_Cost]]</f>
        <v>5828.7999999999993</v>
      </c>
      <c r="N4461" s="1">
        <f>Table1[[#This Row],[Profit]]/Table1[[#This Row],[Sales]]</f>
        <v>0.39999999999999997</v>
      </c>
      <c r="O4461" t="str">
        <f>TEXT(Table1[[#This Row],[Order_Date]],"mmmm")</f>
        <v>July</v>
      </c>
      <c r="P4461">
        <f>YEAR(Table1[[#This Row],[Order_Date]])</f>
        <v>2024</v>
      </c>
      <c r="Q4461" t="str">
        <f>"Q"&amp;ROUNDUP(MONTH(Table1[[#This Row],[Order_Date]])/3,0)</f>
        <v>Q3</v>
      </c>
    </row>
    <row r="4462" spans="1:17" x14ac:dyDescent="0.25">
      <c r="A4462" t="s">
        <v>6284</v>
      </c>
      <c r="B4462" t="s">
        <v>4613</v>
      </c>
      <c r="C4462" t="s">
        <v>2588</v>
      </c>
      <c r="D4462" t="s">
        <v>409</v>
      </c>
      <c r="E4462" t="str">
        <f>_xlfn.XLOOKUP(Table1[[#This Row],[Product_ID]],[1]!Table1[Product_ID],[1]!Table1[Product_Name])</f>
        <v>Home &amp; Kitchen Product 68</v>
      </c>
      <c r="F4462" t="str">
        <f>_xlfn.XLOOKUP(Table1[[#This Row],[Product_ID]],[1]!Table1[Product_ID],[1]!Table1[Category])</f>
        <v>Home &amp; Kitchen</v>
      </c>
      <c r="G4462">
        <f>_xlfn.XLOOKUP(Table1[[#This Row],[Product_ID]],[1]!Table1[Product_ID],[1]!Table1[Unit_Price])</f>
        <v>7252</v>
      </c>
      <c r="H4462">
        <f>_xlfn.XLOOKUP(Table1[[#This Row],[Product_ID]],[1]!Table1[Product_ID],[1]!Table1[Cost])</f>
        <v>3626</v>
      </c>
      <c r="I4462">
        <v>3</v>
      </c>
      <c r="J4462">
        <v>10</v>
      </c>
      <c r="K4462">
        <f>Table1[[#This Row],[Quantity]]*Table1[[#This Row],[Unit_Price]]</f>
        <v>21756</v>
      </c>
      <c r="L4462">
        <f>Table1[[#This Row],[Quantity]]*Table1[[#This Row],[Cost]]</f>
        <v>10878</v>
      </c>
      <c r="M4462">
        <f>Table1[[#This Row],[Sales]]-Table1[[#This Row],[Total_Cost]]</f>
        <v>10878</v>
      </c>
      <c r="N4462" s="1">
        <f>Table1[[#This Row],[Profit]]/Table1[[#This Row],[Sales]]</f>
        <v>0.5</v>
      </c>
      <c r="O4462" t="str">
        <f>TEXT(Table1[[#This Row],[Order_Date]],"mmmm")</f>
        <v>March</v>
      </c>
      <c r="P4462">
        <f>YEAR(Table1[[#This Row],[Order_Date]])</f>
        <v>2025</v>
      </c>
      <c r="Q4462" t="str">
        <f>"Q"&amp;ROUNDUP(MONTH(Table1[[#This Row],[Order_Date]])/3,0)</f>
        <v>Q1</v>
      </c>
    </row>
    <row r="4463" spans="1:17" x14ac:dyDescent="0.25">
      <c r="A4463" t="s">
        <v>6285</v>
      </c>
      <c r="B4463" t="s">
        <v>1207</v>
      </c>
      <c r="C4463" t="s">
        <v>1846</v>
      </c>
      <c r="D4463" t="s">
        <v>270</v>
      </c>
      <c r="E4463" t="str">
        <f>_xlfn.XLOOKUP(Table1[[#This Row],[Product_ID]],[1]!Table1[Product_ID],[1]!Table1[Product_Name])</f>
        <v>Clothing Product 47</v>
      </c>
      <c r="F4463" t="str">
        <f>_xlfn.XLOOKUP(Table1[[#This Row],[Product_ID]],[1]!Table1[Product_ID],[1]!Table1[Category])</f>
        <v>Clothing</v>
      </c>
      <c r="G4463">
        <f>_xlfn.XLOOKUP(Table1[[#This Row],[Product_ID]],[1]!Table1[Product_ID],[1]!Table1[Unit_Price])</f>
        <v>3146</v>
      </c>
      <c r="H4463">
        <f>_xlfn.XLOOKUP(Table1[[#This Row],[Product_ID]],[1]!Table1[Product_ID],[1]!Table1[Cost])</f>
        <v>1573</v>
      </c>
      <c r="I4463">
        <v>3</v>
      </c>
      <c r="J4463">
        <v>20</v>
      </c>
      <c r="K4463">
        <f>Table1[[#This Row],[Quantity]]*Table1[[#This Row],[Unit_Price]]</f>
        <v>9438</v>
      </c>
      <c r="L4463">
        <f>Table1[[#This Row],[Quantity]]*Table1[[#This Row],[Cost]]</f>
        <v>4719</v>
      </c>
      <c r="M4463">
        <f>Table1[[#This Row],[Sales]]-Table1[[#This Row],[Total_Cost]]</f>
        <v>4719</v>
      </c>
      <c r="N4463" s="1">
        <f>Table1[[#This Row],[Profit]]/Table1[[#This Row],[Sales]]</f>
        <v>0.5</v>
      </c>
      <c r="O4463" t="str">
        <f>TEXT(Table1[[#This Row],[Order_Date]],"mmmm")</f>
        <v>August</v>
      </c>
      <c r="P4463">
        <f>YEAR(Table1[[#This Row],[Order_Date]])</f>
        <v>2025</v>
      </c>
      <c r="Q4463" t="str">
        <f>"Q"&amp;ROUNDUP(MONTH(Table1[[#This Row],[Order_Date]])/3,0)</f>
        <v>Q3</v>
      </c>
    </row>
    <row r="4464" spans="1:17" x14ac:dyDescent="0.25">
      <c r="A4464" t="s">
        <v>6286</v>
      </c>
      <c r="B4464" t="s">
        <v>3278</v>
      </c>
      <c r="C4464" t="s">
        <v>3416</v>
      </c>
      <c r="D4464" t="s">
        <v>373</v>
      </c>
      <c r="E4464" t="str">
        <f>_xlfn.XLOOKUP(Table1[[#This Row],[Product_ID]],[1]!Table1[Product_ID],[1]!Table1[Product_Name])</f>
        <v>Sports Product 26</v>
      </c>
      <c r="F4464" t="str">
        <f>_xlfn.XLOOKUP(Table1[[#This Row],[Product_ID]],[1]!Table1[Product_ID],[1]!Table1[Category])</f>
        <v>Sports</v>
      </c>
      <c r="G4464">
        <f>_xlfn.XLOOKUP(Table1[[#This Row],[Product_ID]],[1]!Table1[Product_ID],[1]!Table1[Unit_Price])</f>
        <v>4882</v>
      </c>
      <c r="H4464">
        <f>_xlfn.XLOOKUP(Table1[[#This Row],[Product_ID]],[1]!Table1[Product_ID],[1]!Table1[Cost])</f>
        <v>2929.2</v>
      </c>
      <c r="I4464">
        <v>5</v>
      </c>
      <c r="J4464">
        <v>15</v>
      </c>
      <c r="K4464">
        <f>Table1[[#This Row],[Quantity]]*Table1[[#This Row],[Unit_Price]]</f>
        <v>24410</v>
      </c>
      <c r="L4464">
        <f>Table1[[#This Row],[Quantity]]*Table1[[#This Row],[Cost]]</f>
        <v>14646</v>
      </c>
      <c r="M4464">
        <f>Table1[[#This Row],[Sales]]-Table1[[#This Row],[Total_Cost]]</f>
        <v>9764</v>
      </c>
      <c r="N4464" s="1">
        <f>Table1[[#This Row],[Profit]]/Table1[[#This Row],[Sales]]</f>
        <v>0.4</v>
      </c>
      <c r="O4464" t="str">
        <f>TEXT(Table1[[#This Row],[Order_Date]],"mmmm")</f>
        <v>April</v>
      </c>
      <c r="P4464">
        <f>YEAR(Table1[[#This Row],[Order_Date]])</f>
        <v>2024</v>
      </c>
      <c r="Q4464" t="str">
        <f>"Q"&amp;ROUNDUP(MONTH(Table1[[#This Row],[Order_Date]])/3,0)</f>
        <v>Q2</v>
      </c>
    </row>
    <row r="4465" spans="1:17" x14ac:dyDescent="0.25">
      <c r="A4465" t="s">
        <v>6287</v>
      </c>
      <c r="B4465" t="s">
        <v>7</v>
      </c>
      <c r="C4465" t="s">
        <v>2696</v>
      </c>
      <c r="D4465" t="s">
        <v>111</v>
      </c>
      <c r="E4465" t="str">
        <f>_xlfn.XLOOKUP(Table1[[#This Row],[Product_ID]],[1]!Table1[Product_ID],[1]!Table1[Product_Name])</f>
        <v>Sports Product 20</v>
      </c>
      <c r="F4465" t="str">
        <f>_xlfn.XLOOKUP(Table1[[#This Row],[Product_ID]],[1]!Table1[Product_ID],[1]!Table1[Category])</f>
        <v>Sports</v>
      </c>
      <c r="G4465">
        <f>_xlfn.XLOOKUP(Table1[[#This Row],[Product_ID]],[1]!Table1[Product_ID],[1]!Table1[Unit_Price])</f>
        <v>11647</v>
      </c>
      <c r="H4465">
        <f>_xlfn.XLOOKUP(Table1[[#This Row],[Product_ID]],[1]!Table1[Product_ID],[1]!Table1[Cost])</f>
        <v>8152.9</v>
      </c>
      <c r="I4465">
        <v>3</v>
      </c>
      <c r="J4465">
        <v>0</v>
      </c>
      <c r="K4465">
        <f>Table1[[#This Row],[Quantity]]*Table1[[#This Row],[Unit_Price]]</f>
        <v>34941</v>
      </c>
      <c r="L4465">
        <f>Table1[[#This Row],[Quantity]]*Table1[[#This Row],[Cost]]</f>
        <v>24458.699999999997</v>
      </c>
      <c r="M4465">
        <f>Table1[[#This Row],[Sales]]-Table1[[#This Row],[Total_Cost]]</f>
        <v>10482.300000000003</v>
      </c>
      <c r="N4465" s="1">
        <f>Table1[[#This Row],[Profit]]/Table1[[#This Row],[Sales]]</f>
        <v>0.3000000000000001</v>
      </c>
      <c r="O4465" t="str">
        <f>TEXT(Table1[[#This Row],[Order_Date]],"mmmm")</f>
        <v>May</v>
      </c>
      <c r="P4465">
        <f>YEAR(Table1[[#This Row],[Order_Date]])</f>
        <v>2024</v>
      </c>
      <c r="Q4465" t="str">
        <f>"Q"&amp;ROUNDUP(MONTH(Table1[[#This Row],[Order_Date]])/3,0)</f>
        <v>Q2</v>
      </c>
    </row>
    <row r="4466" spans="1:17" x14ac:dyDescent="0.25">
      <c r="A4466" t="s">
        <v>6288</v>
      </c>
      <c r="B4466" t="s">
        <v>2167</v>
      </c>
      <c r="C4466" t="s">
        <v>2344</v>
      </c>
      <c r="D4466" t="s">
        <v>297</v>
      </c>
      <c r="E4466" t="str">
        <f>_xlfn.XLOOKUP(Table1[[#This Row],[Product_ID]],[1]!Table1[Product_ID],[1]!Table1[Product_Name])</f>
        <v>Home &amp; Kitchen Product 64</v>
      </c>
      <c r="F4466" t="str">
        <f>_xlfn.XLOOKUP(Table1[[#This Row],[Product_ID]],[1]!Table1[Product_ID],[1]!Table1[Category])</f>
        <v>Home &amp; Kitchen</v>
      </c>
      <c r="G4466">
        <f>_xlfn.XLOOKUP(Table1[[#This Row],[Product_ID]],[1]!Table1[Product_ID],[1]!Table1[Unit_Price])</f>
        <v>8274</v>
      </c>
      <c r="H4466">
        <f>_xlfn.XLOOKUP(Table1[[#This Row],[Product_ID]],[1]!Table1[Product_ID],[1]!Table1[Cost])</f>
        <v>5791.8</v>
      </c>
      <c r="I4466">
        <v>2</v>
      </c>
      <c r="J4466">
        <v>15</v>
      </c>
      <c r="K4466">
        <f>Table1[[#This Row],[Quantity]]*Table1[[#This Row],[Unit_Price]]</f>
        <v>16548</v>
      </c>
      <c r="L4466">
        <f>Table1[[#This Row],[Quantity]]*Table1[[#This Row],[Cost]]</f>
        <v>11583.6</v>
      </c>
      <c r="M4466">
        <f>Table1[[#This Row],[Sales]]-Table1[[#This Row],[Total_Cost]]</f>
        <v>4964.3999999999996</v>
      </c>
      <c r="N4466" s="1">
        <f>Table1[[#This Row],[Profit]]/Table1[[#This Row],[Sales]]</f>
        <v>0.3</v>
      </c>
      <c r="O4466" t="str">
        <f>TEXT(Table1[[#This Row],[Order_Date]],"mmmm")</f>
        <v>September</v>
      </c>
      <c r="P4466">
        <f>YEAR(Table1[[#This Row],[Order_Date]])</f>
        <v>2025</v>
      </c>
      <c r="Q4466" t="str">
        <f>"Q"&amp;ROUNDUP(MONTH(Table1[[#This Row],[Order_Date]])/3,0)</f>
        <v>Q3</v>
      </c>
    </row>
    <row r="4467" spans="1:17" x14ac:dyDescent="0.25">
      <c r="A4467" t="s">
        <v>6289</v>
      </c>
      <c r="B4467" t="s">
        <v>79</v>
      </c>
      <c r="C4467" t="s">
        <v>607</v>
      </c>
      <c r="D4467" t="s">
        <v>313</v>
      </c>
      <c r="E4467" t="str">
        <f>_xlfn.XLOOKUP(Table1[[#This Row],[Product_ID]],[1]!Table1[Product_ID],[1]!Table1[Product_Name])</f>
        <v>Sports Product 44</v>
      </c>
      <c r="F4467" t="str">
        <f>_xlfn.XLOOKUP(Table1[[#This Row],[Product_ID]],[1]!Table1[Product_ID],[1]!Table1[Category])</f>
        <v>Sports</v>
      </c>
      <c r="G4467">
        <f>_xlfn.XLOOKUP(Table1[[#This Row],[Product_ID]],[1]!Table1[Product_ID],[1]!Table1[Unit_Price])</f>
        <v>5008</v>
      </c>
      <c r="H4467">
        <f>_xlfn.XLOOKUP(Table1[[#This Row],[Product_ID]],[1]!Table1[Product_ID],[1]!Table1[Cost])</f>
        <v>3505.6</v>
      </c>
      <c r="I4467">
        <v>2</v>
      </c>
      <c r="J4467">
        <v>0</v>
      </c>
      <c r="K4467">
        <f>Table1[[#This Row],[Quantity]]*Table1[[#This Row],[Unit_Price]]</f>
        <v>10016</v>
      </c>
      <c r="L4467">
        <f>Table1[[#This Row],[Quantity]]*Table1[[#This Row],[Cost]]</f>
        <v>7011.2</v>
      </c>
      <c r="M4467">
        <f>Table1[[#This Row],[Sales]]-Table1[[#This Row],[Total_Cost]]</f>
        <v>3004.8</v>
      </c>
      <c r="N4467" s="1">
        <f>Table1[[#This Row],[Profit]]/Table1[[#This Row],[Sales]]</f>
        <v>0.30000000000000004</v>
      </c>
      <c r="O4467" t="str">
        <f>TEXT(Table1[[#This Row],[Order_Date]],"mmmm")</f>
        <v>June</v>
      </c>
      <c r="P4467">
        <f>YEAR(Table1[[#This Row],[Order_Date]])</f>
        <v>2024</v>
      </c>
      <c r="Q4467" t="str">
        <f>"Q"&amp;ROUNDUP(MONTH(Table1[[#This Row],[Order_Date]])/3,0)</f>
        <v>Q2</v>
      </c>
    </row>
    <row r="4468" spans="1:17" x14ac:dyDescent="0.25">
      <c r="A4468" t="s">
        <v>6290</v>
      </c>
      <c r="B4468" t="s">
        <v>2491</v>
      </c>
      <c r="C4468" t="s">
        <v>772</v>
      </c>
      <c r="D4468" t="s">
        <v>223</v>
      </c>
      <c r="E4468" t="str">
        <f>_xlfn.XLOOKUP(Table1[[#This Row],[Product_ID]],[1]!Table1[Product_ID],[1]!Table1[Product_Name])</f>
        <v>Clothing Product 48</v>
      </c>
      <c r="F4468" t="str">
        <f>_xlfn.XLOOKUP(Table1[[#This Row],[Product_ID]],[1]!Table1[Product_ID],[1]!Table1[Category])</f>
        <v>Clothing</v>
      </c>
      <c r="G4468">
        <f>_xlfn.XLOOKUP(Table1[[#This Row],[Product_ID]],[1]!Table1[Product_ID],[1]!Table1[Unit_Price])</f>
        <v>2190</v>
      </c>
      <c r="H4468">
        <f>_xlfn.XLOOKUP(Table1[[#This Row],[Product_ID]],[1]!Table1[Product_ID],[1]!Table1[Cost])</f>
        <v>1095</v>
      </c>
      <c r="I4468">
        <v>4</v>
      </c>
      <c r="J4468">
        <v>20</v>
      </c>
      <c r="K4468">
        <f>Table1[[#This Row],[Quantity]]*Table1[[#This Row],[Unit_Price]]</f>
        <v>8760</v>
      </c>
      <c r="L4468">
        <f>Table1[[#This Row],[Quantity]]*Table1[[#This Row],[Cost]]</f>
        <v>4380</v>
      </c>
      <c r="M4468">
        <f>Table1[[#This Row],[Sales]]-Table1[[#This Row],[Total_Cost]]</f>
        <v>4380</v>
      </c>
      <c r="N4468" s="1">
        <f>Table1[[#This Row],[Profit]]/Table1[[#This Row],[Sales]]</f>
        <v>0.5</v>
      </c>
      <c r="O4468" t="str">
        <f>TEXT(Table1[[#This Row],[Order_Date]],"mmmm")</f>
        <v>March</v>
      </c>
      <c r="P4468">
        <f>YEAR(Table1[[#This Row],[Order_Date]])</f>
        <v>2024</v>
      </c>
      <c r="Q4468" t="str">
        <f>"Q"&amp;ROUNDUP(MONTH(Table1[[#This Row],[Order_Date]])/3,0)</f>
        <v>Q1</v>
      </c>
    </row>
    <row r="4469" spans="1:17" x14ac:dyDescent="0.25">
      <c r="A4469" t="s">
        <v>6291</v>
      </c>
      <c r="B4469" t="s">
        <v>613</v>
      </c>
      <c r="C4469" t="s">
        <v>814</v>
      </c>
      <c r="D4469" t="s">
        <v>81</v>
      </c>
      <c r="E4469" t="str">
        <f>_xlfn.XLOOKUP(Table1[[#This Row],[Product_ID]],[1]!Table1[Product_ID],[1]!Table1[Product_Name])</f>
        <v>Beauty Product 4</v>
      </c>
      <c r="F4469" t="str">
        <f>_xlfn.XLOOKUP(Table1[[#This Row],[Product_ID]],[1]!Table1[Product_ID],[1]!Table1[Category])</f>
        <v>Beauty</v>
      </c>
      <c r="G4469">
        <f>_xlfn.XLOOKUP(Table1[[#This Row],[Product_ID]],[1]!Table1[Product_ID],[1]!Table1[Unit_Price])</f>
        <v>591</v>
      </c>
      <c r="H4469">
        <f>_xlfn.XLOOKUP(Table1[[#This Row],[Product_ID]],[1]!Table1[Product_ID],[1]!Table1[Cost])</f>
        <v>354.6</v>
      </c>
      <c r="I4469">
        <v>4</v>
      </c>
      <c r="J4469">
        <v>15</v>
      </c>
      <c r="K4469">
        <f>Table1[[#This Row],[Quantity]]*Table1[[#This Row],[Unit_Price]]</f>
        <v>2364</v>
      </c>
      <c r="L4469">
        <f>Table1[[#This Row],[Quantity]]*Table1[[#This Row],[Cost]]</f>
        <v>1418.4</v>
      </c>
      <c r="M4469">
        <f>Table1[[#This Row],[Sales]]-Table1[[#This Row],[Total_Cost]]</f>
        <v>945.59999999999991</v>
      </c>
      <c r="N4469" s="1">
        <f>Table1[[#This Row],[Profit]]/Table1[[#This Row],[Sales]]</f>
        <v>0.39999999999999997</v>
      </c>
      <c r="O4469" t="str">
        <f>TEXT(Table1[[#This Row],[Order_Date]],"mmmm")</f>
        <v>May</v>
      </c>
      <c r="P4469">
        <f>YEAR(Table1[[#This Row],[Order_Date]])</f>
        <v>2025</v>
      </c>
      <c r="Q4469" t="str">
        <f>"Q"&amp;ROUNDUP(MONTH(Table1[[#This Row],[Order_Date]])/3,0)</f>
        <v>Q2</v>
      </c>
    </row>
    <row r="4470" spans="1:17" x14ac:dyDescent="0.25">
      <c r="A4470" t="s">
        <v>6292</v>
      </c>
      <c r="B4470" t="s">
        <v>678</v>
      </c>
      <c r="C4470" t="s">
        <v>2426</v>
      </c>
      <c r="D4470" t="s">
        <v>908</v>
      </c>
      <c r="E4470" t="str">
        <f>_xlfn.XLOOKUP(Table1[[#This Row],[Product_ID]],[1]!Table1[Product_ID],[1]!Table1[Product_Name])</f>
        <v>Beauty Product 41</v>
      </c>
      <c r="F4470" t="str">
        <f>_xlfn.XLOOKUP(Table1[[#This Row],[Product_ID]],[1]!Table1[Product_ID],[1]!Table1[Category])</f>
        <v>Beauty</v>
      </c>
      <c r="G4470">
        <f>_xlfn.XLOOKUP(Table1[[#This Row],[Product_ID]],[1]!Table1[Product_ID],[1]!Table1[Unit_Price])</f>
        <v>2433</v>
      </c>
      <c r="H4470">
        <f>_xlfn.XLOOKUP(Table1[[#This Row],[Product_ID]],[1]!Table1[Product_ID],[1]!Table1[Cost])</f>
        <v>1216.5</v>
      </c>
      <c r="I4470">
        <v>1</v>
      </c>
      <c r="J4470">
        <v>20</v>
      </c>
      <c r="K4470">
        <f>Table1[[#This Row],[Quantity]]*Table1[[#This Row],[Unit_Price]]</f>
        <v>2433</v>
      </c>
      <c r="L4470">
        <f>Table1[[#This Row],[Quantity]]*Table1[[#This Row],[Cost]]</f>
        <v>1216.5</v>
      </c>
      <c r="M4470">
        <f>Table1[[#This Row],[Sales]]-Table1[[#This Row],[Total_Cost]]</f>
        <v>1216.5</v>
      </c>
      <c r="N4470" s="1">
        <f>Table1[[#This Row],[Profit]]/Table1[[#This Row],[Sales]]</f>
        <v>0.5</v>
      </c>
      <c r="O4470" t="str">
        <f>TEXT(Table1[[#This Row],[Order_Date]],"mmmm")</f>
        <v>November</v>
      </c>
      <c r="P4470">
        <f>YEAR(Table1[[#This Row],[Order_Date]])</f>
        <v>2025</v>
      </c>
      <c r="Q4470" t="str">
        <f>"Q"&amp;ROUNDUP(MONTH(Table1[[#This Row],[Order_Date]])/3,0)</f>
        <v>Q4</v>
      </c>
    </row>
    <row r="4471" spans="1:17" x14ac:dyDescent="0.25">
      <c r="A4471" t="s">
        <v>6293</v>
      </c>
      <c r="B4471" t="s">
        <v>834</v>
      </c>
      <c r="C4471" t="s">
        <v>1328</v>
      </c>
      <c r="D4471" t="s">
        <v>394</v>
      </c>
      <c r="E4471" t="str">
        <f>_xlfn.XLOOKUP(Table1[[#This Row],[Product_ID]],[1]!Table1[Product_ID],[1]!Table1[Product_Name])</f>
        <v>Electronics Product 45</v>
      </c>
      <c r="F4471" t="str">
        <f>_xlfn.XLOOKUP(Table1[[#This Row],[Product_ID]],[1]!Table1[Product_ID],[1]!Table1[Category])</f>
        <v>Electronics</v>
      </c>
      <c r="G4471">
        <f>_xlfn.XLOOKUP(Table1[[#This Row],[Product_ID]],[1]!Table1[Product_ID],[1]!Table1[Unit_Price])</f>
        <v>31300</v>
      </c>
      <c r="H4471">
        <f>_xlfn.XLOOKUP(Table1[[#This Row],[Product_ID]],[1]!Table1[Product_ID],[1]!Table1[Cost])</f>
        <v>18780</v>
      </c>
      <c r="I4471">
        <v>5</v>
      </c>
      <c r="J4471">
        <v>5</v>
      </c>
      <c r="K4471">
        <f>Table1[[#This Row],[Quantity]]*Table1[[#This Row],[Unit_Price]]</f>
        <v>156500</v>
      </c>
      <c r="L4471">
        <f>Table1[[#This Row],[Quantity]]*Table1[[#This Row],[Cost]]</f>
        <v>93900</v>
      </c>
      <c r="M4471">
        <f>Table1[[#This Row],[Sales]]-Table1[[#This Row],[Total_Cost]]</f>
        <v>62600</v>
      </c>
      <c r="N4471" s="1">
        <f>Table1[[#This Row],[Profit]]/Table1[[#This Row],[Sales]]</f>
        <v>0.4</v>
      </c>
      <c r="O4471" t="str">
        <f>TEXT(Table1[[#This Row],[Order_Date]],"mmmm")</f>
        <v>July</v>
      </c>
      <c r="P4471">
        <f>YEAR(Table1[[#This Row],[Order_Date]])</f>
        <v>2024</v>
      </c>
      <c r="Q4471" t="str">
        <f>"Q"&amp;ROUNDUP(MONTH(Table1[[#This Row],[Order_Date]])/3,0)</f>
        <v>Q3</v>
      </c>
    </row>
    <row r="4472" spans="1:17" x14ac:dyDescent="0.25">
      <c r="A4472" t="s">
        <v>6294</v>
      </c>
      <c r="B4472" t="s">
        <v>1359</v>
      </c>
      <c r="C4472" t="s">
        <v>2436</v>
      </c>
      <c r="D4472" t="s">
        <v>164</v>
      </c>
      <c r="E4472" t="str">
        <f>_xlfn.XLOOKUP(Table1[[#This Row],[Product_ID]],[1]!Table1[Product_ID],[1]!Table1[Product_Name])</f>
        <v>Home &amp; Kitchen Product 11</v>
      </c>
      <c r="F4472" t="str">
        <f>_xlfn.XLOOKUP(Table1[[#This Row],[Product_ID]],[1]!Table1[Product_ID],[1]!Table1[Category])</f>
        <v>Home &amp; Kitchen</v>
      </c>
      <c r="G4472">
        <f>_xlfn.XLOOKUP(Table1[[#This Row],[Product_ID]],[1]!Table1[Product_ID],[1]!Table1[Unit_Price])</f>
        <v>4339</v>
      </c>
      <c r="H4472">
        <f>_xlfn.XLOOKUP(Table1[[#This Row],[Product_ID]],[1]!Table1[Product_ID],[1]!Table1[Cost])</f>
        <v>2169.5</v>
      </c>
      <c r="I4472">
        <v>1</v>
      </c>
      <c r="J4472">
        <v>15</v>
      </c>
      <c r="K4472">
        <f>Table1[[#This Row],[Quantity]]*Table1[[#This Row],[Unit_Price]]</f>
        <v>4339</v>
      </c>
      <c r="L4472">
        <f>Table1[[#This Row],[Quantity]]*Table1[[#This Row],[Cost]]</f>
        <v>2169.5</v>
      </c>
      <c r="M4472">
        <f>Table1[[#This Row],[Sales]]-Table1[[#This Row],[Total_Cost]]</f>
        <v>2169.5</v>
      </c>
      <c r="N4472" s="1">
        <f>Table1[[#This Row],[Profit]]/Table1[[#This Row],[Sales]]</f>
        <v>0.5</v>
      </c>
      <c r="O4472" t="str">
        <f>TEXT(Table1[[#This Row],[Order_Date]],"mmmm")</f>
        <v>February</v>
      </c>
      <c r="P4472">
        <f>YEAR(Table1[[#This Row],[Order_Date]])</f>
        <v>2025</v>
      </c>
      <c r="Q4472" t="str">
        <f>"Q"&amp;ROUNDUP(MONTH(Table1[[#This Row],[Order_Date]])/3,0)</f>
        <v>Q1</v>
      </c>
    </row>
    <row r="4473" spans="1:17" x14ac:dyDescent="0.25">
      <c r="A4473" t="s">
        <v>6295</v>
      </c>
      <c r="B4473" t="s">
        <v>1011</v>
      </c>
      <c r="C4473" t="s">
        <v>369</v>
      </c>
      <c r="D4473" t="s">
        <v>85</v>
      </c>
      <c r="E4473" t="str">
        <f>_xlfn.XLOOKUP(Table1[[#This Row],[Product_ID]],[1]!Table1[Product_ID],[1]!Table1[Product_Name])</f>
        <v>Clothing Product 63</v>
      </c>
      <c r="F4473" t="str">
        <f>_xlfn.XLOOKUP(Table1[[#This Row],[Product_ID]],[1]!Table1[Product_ID],[1]!Table1[Category])</f>
        <v>Clothing</v>
      </c>
      <c r="G4473">
        <f>_xlfn.XLOOKUP(Table1[[#This Row],[Product_ID]],[1]!Table1[Product_ID],[1]!Table1[Unit_Price])</f>
        <v>3643</v>
      </c>
      <c r="H4473">
        <f>_xlfn.XLOOKUP(Table1[[#This Row],[Product_ID]],[1]!Table1[Product_ID],[1]!Table1[Cost])</f>
        <v>2185.8000000000002</v>
      </c>
      <c r="I4473">
        <v>5</v>
      </c>
      <c r="J4473">
        <v>20</v>
      </c>
      <c r="K4473">
        <f>Table1[[#This Row],[Quantity]]*Table1[[#This Row],[Unit_Price]]</f>
        <v>18215</v>
      </c>
      <c r="L4473">
        <f>Table1[[#This Row],[Quantity]]*Table1[[#This Row],[Cost]]</f>
        <v>10929</v>
      </c>
      <c r="M4473">
        <f>Table1[[#This Row],[Sales]]-Table1[[#This Row],[Total_Cost]]</f>
        <v>7286</v>
      </c>
      <c r="N4473" s="1">
        <f>Table1[[#This Row],[Profit]]/Table1[[#This Row],[Sales]]</f>
        <v>0.4</v>
      </c>
      <c r="O4473" t="str">
        <f>TEXT(Table1[[#This Row],[Order_Date]],"mmmm")</f>
        <v>March</v>
      </c>
      <c r="P4473">
        <f>YEAR(Table1[[#This Row],[Order_Date]])</f>
        <v>2024</v>
      </c>
      <c r="Q4473" t="str">
        <f>"Q"&amp;ROUNDUP(MONTH(Table1[[#This Row],[Order_Date]])/3,0)</f>
        <v>Q1</v>
      </c>
    </row>
    <row r="4474" spans="1:17" x14ac:dyDescent="0.25">
      <c r="A4474" t="s">
        <v>6296</v>
      </c>
      <c r="B4474" t="s">
        <v>532</v>
      </c>
      <c r="C4474" t="s">
        <v>2093</v>
      </c>
      <c r="D4474" t="s">
        <v>37</v>
      </c>
      <c r="E4474" t="str">
        <f>_xlfn.XLOOKUP(Table1[[#This Row],[Product_ID]],[1]!Table1[Product_ID],[1]!Table1[Product_Name])</f>
        <v>Home &amp; Kitchen Product 46</v>
      </c>
      <c r="F4474" t="str">
        <f>_xlfn.XLOOKUP(Table1[[#This Row],[Product_ID]],[1]!Table1[Product_ID],[1]!Table1[Category])</f>
        <v>Home &amp; Kitchen</v>
      </c>
      <c r="G4474">
        <f>_xlfn.XLOOKUP(Table1[[#This Row],[Product_ID]],[1]!Table1[Product_ID],[1]!Table1[Unit_Price])</f>
        <v>10604</v>
      </c>
      <c r="H4474">
        <f>_xlfn.XLOOKUP(Table1[[#This Row],[Product_ID]],[1]!Table1[Product_ID],[1]!Table1[Cost])</f>
        <v>5302</v>
      </c>
      <c r="I4474">
        <v>4</v>
      </c>
      <c r="J4474">
        <v>20</v>
      </c>
      <c r="K4474">
        <f>Table1[[#This Row],[Quantity]]*Table1[[#This Row],[Unit_Price]]</f>
        <v>42416</v>
      </c>
      <c r="L4474">
        <f>Table1[[#This Row],[Quantity]]*Table1[[#This Row],[Cost]]</f>
        <v>21208</v>
      </c>
      <c r="M4474">
        <f>Table1[[#This Row],[Sales]]-Table1[[#This Row],[Total_Cost]]</f>
        <v>21208</v>
      </c>
      <c r="N4474" s="1">
        <f>Table1[[#This Row],[Profit]]/Table1[[#This Row],[Sales]]</f>
        <v>0.5</v>
      </c>
      <c r="O4474" t="str">
        <f>TEXT(Table1[[#This Row],[Order_Date]],"mmmm")</f>
        <v>November</v>
      </c>
      <c r="P4474">
        <f>YEAR(Table1[[#This Row],[Order_Date]])</f>
        <v>2025</v>
      </c>
      <c r="Q4474" t="str">
        <f>"Q"&amp;ROUNDUP(MONTH(Table1[[#This Row],[Order_Date]])/3,0)</f>
        <v>Q4</v>
      </c>
    </row>
    <row r="4475" spans="1:17" x14ac:dyDescent="0.25">
      <c r="A4475" t="s">
        <v>6297</v>
      </c>
      <c r="B4475" t="s">
        <v>2763</v>
      </c>
      <c r="C4475" t="s">
        <v>1075</v>
      </c>
      <c r="D4475" t="s">
        <v>96</v>
      </c>
      <c r="E4475" t="str">
        <f>_xlfn.XLOOKUP(Table1[[#This Row],[Product_ID]],[1]!Table1[Product_ID],[1]!Table1[Product_Name])</f>
        <v>Electronics Product 91</v>
      </c>
      <c r="F4475" t="str">
        <f>_xlfn.XLOOKUP(Table1[[#This Row],[Product_ID]],[1]!Table1[Product_ID],[1]!Table1[Category])</f>
        <v>Electronics</v>
      </c>
      <c r="G4475">
        <f>_xlfn.XLOOKUP(Table1[[#This Row],[Product_ID]],[1]!Table1[Product_ID],[1]!Table1[Unit_Price])</f>
        <v>45348</v>
      </c>
      <c r="H4475">
        <f>_xlfn.XLOOKUP(Table1[[#This Row],[Product_ID]],[1]!Table1[Product_ID],[1]!Table1[Cost])</f>
        <v>27208.799999999999</v>
      </c>
      <c r="I4475">
        <v>3</v>
      </c>
      <c r="J4475">
        <v>10</v>
      </c>
      <c r="K4475">
        <f>Table1[[#This Row],[Quantity]]*Table1[[#This Row],[Unit_Price]]</f>
        <v>136044</v>
      </c>
      <c r="L4475">
        <f>Table1[[#This Row],[Quantity]]*Table1[[#This Row],[Cost]]</f>
        <v>81626.399999999994</v>
      </c>
      <c r="M4475">
        <f>Table1[[#This Row],[Sales]]-Table1[[#This Row],[Total_Cost]]</f>
        <v>54417.600000000006</v>
      </c>
      <c r="N4475" s="1">
        <f>Table1[[#This Row],[Profit]]/Table1[[#This Row],[Sales]]</f>
        <v>0.4</v>
      </c>
      <c r="O4475" t="str">
        <f>TEXT(Table1[[#This Row],[Order_Date]],"mmmm")</f>
        <v>September</v>
      </c>
      <c r="P4475">
        <f>YEAR(Table1[[#This Row],[Order_Date]])</f>
        <v>2024</v>
      </c>
      <c r="Q4475" t="str">
        <f>"Q"&amp;ROUNDUP(MONTH(Table1[[#This Row],[Order_Date]])/3,0)</f>
        <v>Q3</v>
      </c>
    </row>
    <row r="4476" spans="1:17" x14ac:dyDescent="0.25">
      <c r="A4476" t="s">
        <v>6298</v>
      </c>
      <c r="B4476" t="s">
        <v>1077</v>
      </c>
      <c r="C4476" t="s">
        <v>3075</v>
      </c>
      <c r="D4476" t="s">
        <v>281</v>
      </c>
      <c r="E4476" t="str">
        <f>_xlfn.XLOOKUP(Table1[[#This Row],[Product_ID]],[1]!Table1[Product_ID],[1]!Table1[Product_Name])</f>
        <v>Sports Product 9</v>
      </c>
      <c r="F4476" t="str">
        <f>_xlfn.XLOOKUP(Table1[[#This Row],[Product_ID]],[1]!Table1[Product_ID],[1]!Table1[Category])</f>
        <v>Sports</v>
      </c>
      <c r="G4476">
        <f>_xlfn.XLOOKUP(Table1[[#This Row],[Product_ID]],[1]!Table1[Product_ID],[1]!Table1[Unit_Price])</f>
        <v>10891</v>
      </c>
      <c r="H4476">
        <f>_xlfn.XLOOKUP(Table1[[#This Row],[Product_ID]],[1]!Table1[Product_ID],[1]!Table1[Cost])</f>
        <v>5445.5</v>
      </c>
      <c r="I4476">
        <v>1</v>
      </c>
      <c r="J4476">
        <v>5</v>
      </c>
      <c r="K4476">
        <f>Table1[[#This Row],[Quantity]]*Table1[[#This Row],[Unit_Price]]</f>
        <v>10891</v>
      </c>
      <c r="L4476">
        <f>Table1[[#This Row],[Quantity]]*Table1[[#This Row],[Cost]]</f>
        <v>5445.5</v>
      </c>
      <c r="M4476">
        <f>Table1[[#This Row],[Sales]]-Table1[[#This Row],[Total_Cost]]</f>
        <v>5445.5</v>
      </c>
      <c r="N4476" s="1">
        <f>Table1[[#This Row],[Profit]]/Table1[[#This Row],[Sales]]</f>
        <v>0.5</v>
      </c>
      <c r="O4476" t="str">
        <f>TEXT(Table1[[#This Row],[Order_Date]],"mmmm")</f>
        <v>August</v>
      </c>
      <c r="P4476">
        <f>YEAR(Table1[[#This Row],[Order_Date]])</f>
        <v>2025</v>
      </c>
      <c r="Q4476" t="str">
        <f>"Q"&amp;ROUNDUP(MONTH(Table1[[#This Row],[Order_Date]])/3,0)</f>
        <v>Q3</v>
      </c>
    </row>
    <row r="4477" spans="1:17" x14ac:dyDescent="0.25">
      <c r="A4477" t="s">
        <v>6299</v>
      </c>
      <c r="B4477" t="s">
        <v>4613</v>
      </c>
      <c r="C4477" t="s">
        <v>3552</v>
      </c>
      <c r="D4477" t="s">
        <v>563</v>
      </c>
      <c r="E4477" t="str">
        <f>_xlfn.XLOOKUP(Table1[[#This Row],[Product_ID]],[1]!Table1[Product_ID],[1]!Table1[Product_Name])</f>
        <v>Beauty Product 60</v>
      </c>
      <c r="F4477" t="str">
        <f>_xlfn.XLOOKUP(Table1[[#This Row],[Product_ID]],[1]!Table1[Product_ID],[1]!Table1[Category])</f>
        <v>Beauty</v>
      </c>
      <c r="G4477">
        <f>_xlfn.XLOOKUP(Table1[[#This Row],[Product_ID]],[1]!Table1[Product_ID],[1]!Table1[Unit_Price])</f>
        <v>758</v>
      </c>
      <c r="H4477">
        <f>_xlfn.XLOOKUP(Table1[[#This Row],[Product_ID]],[1]!Table1[Product_ID],[1]!Table1[Cost])</f>
        <v>530.6</v>
      </c>
      <c r="I4477">
        <v>2</v>
      </c>
      <c r="J4477">
        <v>15</v>
      </c>
      <c r="K4477">
        <f>Table1[[#This Row],[Quantity]]*Table1[[#This Row],[Unit_Price]]</f>
        <v>1516</v>
      </c>
      <c r="L4477">
        <f>Table1[[#This Row],[Quantity]]*Table1[[#This Row],[Cost]]</f>
        <v>1061.2</v>
      </c>
      <c r="M4477">
        <f>Table1[[#This Row],[Sales]]-Table1[[#This Row],[Total_Cost]]</f>
        <v>454.79999999999995</v>
      </c>
      <c r="N4477" s="1">
        <f>Table1[[#This Row],[Profit]]/Table1[[#This Row],[Sales]]</f>
        <v>0.3</v>
      </c>
      <c r="O4477" t="str">
        <f>TEXT(Table1[[#This Row],[Order_Date]],"mmmm")</f>
        <v>March</v>
      </c>
      <c r="P4477">
        <f>YEAR(Table1[[#This Row],[Order_Date]])</f>
        <v>2025</v>
      </c>
      <c r="Q4477" t="str">
        <f>"Q"&amp;ROUNDUP(MONTH(Table1[[#This Row],[Order_Date]])/3,0)</f>
        <v>Q1</v>
      </c>
    </row>
    <row r="4478" spans="1:17" x14ac:dyDescent="0.25">
      <c r="A4478" t="s">
        <v>6300</v>
      </c>
      <c r="B4478" t="s">
        <v>1481</v>
      </c>
      <c r="C4478" t="s">
        <v>1337</v>
      </c>
      <c r="D4478" t="s">
        <v>908</v>
      </c>
      <c r="E4478" t="str">
        <f>_xlfn.XLOOKUP(Table1[[#This Row],[Product_ID]],[1]!Table1[Product_ID],[1]!Table1[Product_Name])</f>
        <v>Beauty Product 41</v>
      </c>
      <c r="F4478" t="str">
        <f>_xlfn.XLOOKUP(Table1[[#This Row],[Product_ID]],[1]!Table1[Product_ID],[1]!Table1[Category])</f>
        <v>Beauty</v>
      </c>
      <c r="G4478">
        <f>_xlfn.XLOOKUP(Table1[[#This Row],[Product_ID]],[1]!Table1[Product_ID],[1]!Table1[Unit_Price])</f>
        <v>2433</v>
      </c>
      <c r="H4478">
        <f>_xlfn.XLOOKUP(Table1[[#This Row],[Product_ID]],[1]!Table1[Product_ID],[1]!Table1[Cost])</f>
        <v>1216.5</v>
      </c>
      <c r="I4478">
        <v>3</v>
      </c>
      <c r="J4478">
        <v>20</v>
      </c>
      <c r="K4478">
        <f>Table1[[#This Row],[Quantity]]*Table1[[#This Row],[Unit_Price]]</f>
        <v>7299</v>
      </c>
      <c r="L4478">
        <f>Table1[[#This Row],[Quantity]]*Table1[[#This Row],[Cost]]</f>
        <v>3649.5</v>
      </c>
      <c r="M4478">
        <f>Table1[[#This Row],[Sales]]-Table1[[#This Row],[Total_Cost]]</f>
        <v>3649.5</v>
      </c>
      <c r="N4478" s="1">
        <f>Table1[[#This Row],[Profit]]/Table1[[#This Row],[Sales]]</f>
        <v>0.5</v>
      </c>
      <c r="O4478" t="str">
        <f>TEXT(Table1[[#This Row],[Order_Date]],"mmmm")</f>
        <v>December</v>
      </c>
      <c r="P4478">
        <f>YEAR(Table1[[#This Row],[Order_Date]])</f>
        <v>2025</v>
      </c>
      <c r="Q4478" t="str">
        <f>"Q"&amp;ROUNDUP(MONTH(Table1[[#This Row],[Order_Date]])/3,0)</f>
        <v>Q4</v>
      </c>
    </row>
    <row r="4479" spans="1:17" x14ac:dyDescent="0.25">
      <c r="A4479" t="s">
        <v>6301</v>
      </c>
      <c r="B4479" t="s">
        <v>1384</v>
      </c>
      <c r="C4479" t="s">
        <v>263</v>
      </c>
      <c r="D4479" t="s">
        <v>377</v>
      </c>
      <c r="E4479" t="str">
        <f>_xlfn.XLOOKUP(Table1[[#This Row],[Product_ID]],[1]!Table1[Product_ID],[1]!Table1[Product_Name])</f>
        <v>Sports Product 2</v>
      </c>
      <c r="F4479" t="str">
        <f>_xlfn.XLOOKUP(Table1[[#This Row],[Product_ID]],[1]!Table1[Product_ID],[1]!Table1[Category])</f>
        <v>Sports</v>
      </c>
      <c r="G4479">
        <f>_xlfn.XLOOKUP(Table1[[#This Row],[Product_ID]],[1]!Table1[Product_ID],[1]!Table1[Unit_Price])</f>
        <v>4241</v>
      </c>
      <c r="H4479">
        <f>_xlfn.XLOOKUP(Table1[[#This Row],[Product_ID]],[1]!Table1[Product_ID],[1]!Table1[Cost])</f>
        <v>2120.5</v>
      </c>
      <c r="I4479">
        <v>2</v>
      </c>
      <c r="J4479">
        <v>15</v>
      </c>
      <c r="K4479">
        <f>Table1[[#This Row],[Quantity]]*Table1[[#This Row],[Unit_Price]]</f>
        <v>8482</v>
      </c>
      <c r="L4479">
        <f>Table1[[#This Row],[Quantity]]*Table1[[#This Row],[Cost]]</f>
        <v>4241</v>
      </c>
      <c r="M4479">
        <f>Table1[[#This Row],[Sales]]-Table1[[#This Row],[Total_Cost]]</f>
        <v>4241</v>
      </c>
      <c r="N4479" s="1">
        <f>Table1[[#This Row],[Profit]]/Table1[[#This Row],[Sales]]</f>
        <v>0.5</v>
      </c>
      <c r="O4479" t="str">
        <f>TEXT(Table1[[#This Row],[Order_Date]],"mmmm")</f>
        <v>October</v>
      </c>
      <c r="P4479">
        <f>YEAR(Table1[[#This Row],[Order_Date]])</f>
        <v>2024</v>
      </c>
      <c r="Q4479" t="str">
        <f>"Q"&amp;ROUNDUP(MONTH(Table1[[#This Row],[Order_Date]])/3,0)</f>
        <v>Q4</v>
      </c>
    </row>
    <row r="4480" spans="1:17" x14ac:dyDescent="0.25">
      <c r="A4480" t="s">
        <v>6302</v>
      </c>
      <c r="B4480" t="s">
        <v>1052</v>
      </c>
      <c r="C4480" t="s">
        <v>2016</v>
      </c>
      <c r="D4480" t="s">
        <v>115</v>
      </c>
      <c r="E4480" t="str">
        <f>_xlfn.XLOOKUP(Table1[[#This Row],[Product_ID]],[1]!Table1[Product_ID],[1]!Table1[Product_Name])</f>
        <v>Beauty Product 85</v>
      </c>
      <c r="F4480" t="str">
        <f>_xlfn.XLOOKUP(Table1[[#This Row],[Product_ID]],[1]!Table1[Product_ID],[1]!Table1[Category])</f>
        <v>Beauty</v>
      </c>
      <c r="G4480">
        <f>_xlfn.XLOOKUP(Table1[[#This Row],[Product_ID]],[1]!Table1[Product_ID],[1]!Table1[Unit_Price])</f>
        <v>1436</v>
      </c>
      <c r="H4480">
        <f>_xlfn.XLOOKUP(Table1[[#This Row],[Product_ID]],[1]!Table1[Product_ID],[1]!Table1[Cost])</f>
        <v>1005.2</v>
      </c>
      <c r="I4480">
        <v>1</v>
      </c>
      <c r="J4480">
        <v>10</v>
      </c>
      <c r="K4480">
        <f>Table1[[#This Row],[Quantity]]*Table1[[#This Row],[Unit_Price]]</f>
        <v>1436</v>
      </c>
      <c r="L4480">
        <f>Table1[[#This Row],[Quantity]]*Table1[[#This Row],[Cost]]</f>
        <v>1005.2</v>
      </c>
      <c r="M4480">
        <f>Table1[[#This Row],[Sales]]-Table1[[#This Row],[Total_Cost]]</f>
        <v>430.79999999999995</v>
      </c>
      <c r="N4480" s="1">
        <f>Table1[[#This Row],[Profit]]/Table1[[#This Row],[Sales]]</f>
        <v>0.3</v>
      </c>
      <c r="O4480" t="str">
        <f>TEXT(Table1[[#This Row],[Order_Date]],"mmmm")</f>
        <v>April</v>
      </c>
      <c r="P4480">
        <f>YEAR(Table1[[#This Row],[Order_Date]])</f>
        <v>2024</v>
      </c>
      <c r="Q4480" t="str">
        <f>"Q"&amp;ROUNDUP(MONTH(Table1[[#This Row],[Order_Date]])/3,0)</f>
        <v>Q2</v>
      </c>
    </row>
    <row r="4481" spans="1:17" x14ac:dyDescent="0.25">
      <c r="A4481" t="s">
        <v>6303</v>
      </c>
      <c r="B4481" t="s">
        <v>3134</v>
      </c>
      <c r="C4481" t="s">
        <v>310</v>
      </c>
      <c r="D4481" t="s">
        <v>89</v>
      </c>
      <c r="E4481" t="str">
        <f>_xlfn.XLOOKUP(Table1[[#This Row],[Product_ID]],[1]!Table1[Product_ID],[1]!Table1[Product_Name])</f>
        <v>Beauty Product 76</v>
      </c>
      <c r="F4481" t="str">
        <f>_xlfn.XLOOKUP(Table1[[#This Row],[Product_ID]],[1]!Table1[Product_ID],[1]!Table1[Category])</f>
        <v>Beauty</v>
      </c>
      <c r="G4481">
        <f>_xlfn.XLOOKUP(Table1[[#This Row],[Product_ID]],[1]!Table1[Product_ID],[1]!Table1[Unit_Price])</f>
        <v>3690</v>
      </c>
      <c r="H4481">
        <f>_xlfn.XLOOKUP(Table1[[#This Row],[Product_ID]],[1]!Table1[Product_ID],[1]!Table1[Cost])</f>
        <v>2583</v>
      </c>
      <c r="I4481">
        <v>5</v>
      </c>
      <c r="J4481">
        <v>0</v>
      </c>
      <c r="K4481">
        <f>Table1[[#This Row],[Quantity]]*Table1[[#This Row],[Unit_Price]]</f>
        <v>18450</v>
      </c>
      <c r="L4481">
        <f>Table1[[#This Row],[Quantity]]*Table1[[#This Row],[Cost]]</f>
        <v>12915</v>
      </c>
      <c r="M4481">
        <f>Table1[[#This Row],[Sales]]-Table1[[#This Row],[Total_Cost]]</f>
        <v>5535</v>
      </c>
      <c r="N4481" s="1">
        <f>Table1[[#This Row],[Profit]]/Table1[[#This Row],[Sales]]</f>
        <v>0.3</v>
      </c>
      <c r="O4481" t="str">
        <f>TEXT(Table1[[#This Row],[Order_Date]],"mmmm")</f>
        <v>April</v>
      </c>
      <c r="P4481">
        <f>YEAR(Table1[[#This Row],[Order_Date]])</f>
        <v>2024</v>
      </c>
      <c r="Q4481" t="str">
        <f>"Q"&amp;ROUNDUP(MONTH(Table1[[#This Row],[Order_Date]])/3,0)</f>
        <v>Q2</v>
      </c>
    </row>
    <row r="4482" spans="1:17" x14ac:dyDescent="0.25">
      <c r="A4482" t="s">
        <v>6304</v>
      </c>
      <c r="B4482" t="s">
        <v>1821</v>
      </c>
      <c r="C4482" t="s">
        <v>680</v>
      </c>
      <c r="D4482" t="s">
        <v>454</v>
      </c>
      <c r="E4482" t="str">
        <f>_xlfn.XLOOKUP(Table1[[#This Row],[Product_ID]],[1]!Table1[Product_ID],[1]!Table1[Product_Name])</f>
        <v>Home &amp; Kitchen Product 94</v>
      </c>
      <c r="F4482" t="str">
        <f>_xlfn.XLOOKUP(Table1[[#This Row],[Product_ID]],[1]!Table1[Product_ID],[1]!Table1[Category])</f>
        <v>Home &amp; Kitchen</v>
      </c>
      <c r="G4482">
        <f>_xlfn.XLOOKUP(Table1[[#This Row],[Product_ID]],[1]!Table1[Product_ID],[1]!Table1[Unit_Price])</f>
        <v>13434</v>
      </c>
      <c r="H4482">
        <f>_xlfn.XLOOKUP(Table1[[#This Row],[Product_ID]],[1]!Table1[Product_ID],[1]!Table1[Cost])</f>
        <v>9403.7999999999993</v>
      </c>
      <c r="I4482">
        <v>5</v>
      </c>
      <c r="J4482">
        <v>5</v>
      </c>
      <c r="K4482">
        <f>Table1[[#This Row],[Quantity]]*Table1[[#This Row],[Unit_Price]]</f>
        <v>67170</v>
      </c>
      <c r="L4482">
        <f>Table1[[#This Row],[Quantity]]*Table1[[#This Row],[Cost]]</f>
        <v>47019</v>
      </c>
      <c r="M4482">
        <f>Table1[[#This Row],[Sales]]-Table1[[#This Row],[Total_Cost]]</f>
        <v>20151</v>
      </c>
      <c r="N4482" s="1">
        <f>Table1[[#This Row],[Profit]]/Table1[[#This Row],[Sales]]</f>
        <v>0.3</v>
      </c>
      <c r="O4482" t="str">
        <f>TEXT(Table1[[#This Row],[Order_Date]],"mmmm")</f>
        <v>September</v>
      </c>
      <c r="P4482">
        <f>YEAR(Table1[[#This Row],[Order_Date]])</f>
        <v>2024</v>
      </c>
      <c r="Q4482" t="str">
        <f>"Q"&amp;ROUNDUP(MONTH(Table1[[#This Row],[Order_Date]])/3,0)</f>
        <v>Q3</v>
      </c>
    </row>
    <row r="4483" spans="1:17" x14ac:dyDescent="0.25">
      <c r="A4483" t="s">
        <v>6305</v>
      </c>
      <c r="B4483" t="s">
        <v>1135</v>
      </c>
      <c r="C4483" t="s">
        <v>991</v>
      </c>
      <c r="D4483" t="s">
        <v>146</v>
      </c>
      <c r="E4483" t="str">
        <f>_xlfn.XLOOKUP(Table1[[#This Row],[Product_ID]],[1]!Table1[Product_ID],[1]!Table1[Product_Name])</f>
        <v>Electronics Product 8</v>
      </c>
      <c r="F4483" t="str">
        <f>_xlfn.XLOOKUP(Table1[[#This Row],[Product_ID]],[1]!Table1[Product_ID],[1]!Table1[Category])</f>
        <v>Electronics</v>
      </c>
      <c r="G4483">
        <f>_xlfn.XLOOKUP(Table1[[#This Row],[Product_ID]],[1]!Table1[Product_ID],[1]!Table1[Unit_Price])</f>
        <v>41971</v>
      </c>
      <c r="H4483">
        <f>_xlfn.XLOOKUP(Table1[[#This Row],[Product_ID]],[1]!Table1[Product_ID],[1]!Table1[Cost])</f>
        <v>29379.7</v>
      </c>
      <c r="I4483">
        <v>1</v>
      </c>
      <c r="J4483">
        <v>20</v>
      </c>
      <c r="K4483">
        <f>Table1[[#This Row],[Quantity]]*Table1[[#This Row],[Unit_Price]]</f>
        <v>41971</v>
      </c>
      <c r="L4483">
        <f>Table1[[#This Row],[Quantity]]*Table1[[#This Row],[Cost]]</f>
        <v>29379.7</v>
      </c>
      <c r="M4483">
        <f>Table1[[#This Row],[Sales]]-Table1[[#This Row],[Total_Cost]]</f>
        <v>12591.3</v>
      </c>
      <c r="N4483" s="1">
        <f>Table1[[#This Row],[Profit]]/Table1[[#This Row],[Sales]]</f>
        <v>0.3</v>
      </c>
      <c r="O4483" t="str">
        <f>TEXT(Table1[[#This Row],[Order_Date]],"mmmm")</f>
        <v>July</v>
      </c>
      <c r="P4483">
        <f>YEAR(Table1[[#This Row],[Order_Date]])</f>
        <v>2025</v>
      </c>
      <c r="Q4483" t="str">
        <f>"Q"&amp;ROUNDUP(MONTH(Table1[[#This Row],[Order_Date]])/3,0)</f>
        <v>Q3</v>
      </c>
    </row>
    <row r="4484" spans="1:17" x14ac:dyDescent="0.25">
      <c r="A4484" t="s">
        <v>6306</v>
      </c>
      <c r="B4484" t="s">
        <v>353</v>
      </c>
      <c r="C4484" t="s">
        <v>2135</v>
      </c>
      <c r="D4484" t="s">
        <v>663</v>
      </c>
      <c r="E4484" t="str">
        <f>_xlfn.XLOOKUP(Table1[[#This Row],[Product_ID]],[1]!Table1[Product_ID],[1]!Table1[Product_Name])</f>
        <v>Electronics Product 34</v>
      </c>
      <c r="F4484" t="str">
        <f>_xlfn.XLOOKUP(Table1[[#This Row],[Product_ID]],[1]!Table1[Product_ID],[1]!Table1[Category])</f>
        <v>Electronics</v>
      </c>
      <c r="G4484">
        <f>_xlfn.XLOOKUP(Table1[[#This Row],[Product_ID]],[1]!Table1[Product_ID],[1]!Table1[Unit_Price])</f>
        <v>4860</v>
      </c>
      <c r="H4484">
        <f>_xlfn.XLOOKUP(Table1[[#This Row],[Product_ID]],[1]!Table1[Product_ID],[1]!Table1[Cost])</f>
        <v>2430</v>
      </c>
      <c r="I4484">
        <v>4</v>
      </c>
      <c r="J4484">
        <v>15</v>
      </c>
      <c r="K4484">
        <f>Table1[[#This Row],[Quantity]]*Table1[[#This Row],[Unit_Price]]</f>
        <v>19440</v>
      </c>
      <c r="L4484">
        <f>Table1[[#This Row],[Quantity]]*Table1[[#This Row],[Cost]]</f>
        <v>9720</v>
      </c>
      <c r="M4484">
        <f>Table1[[#This Row],[Sales]]-Table1[[#This Row],[Total_Cost]]</f>
        <v>9720</v>
      </c>
      <c r="N4484" s="1">
        <f>Table1[[#This Row],[Profit]]/Table1[[#This Row],[Sales]]</f>
        <v>0.5</v>
      </c>
      <c r="O4484" t="str">
        <f>TEXT(Table1[[#This Row],[Order_Date]],"mmmm")</f>
        <v>June</v>
      </c>
      <c r="P4484">
        <f>YEAR(Table1[[#This Row],[Order_Date]])</f>
        <v>2025</v>
      </c>
      <c r="Q4484" t="str">
        <f>"Q"&amp;ROUNDUP(MONTH(Table1[[#This Row],[Order_Date]])/3,0)</f>
        <v>Q2</v>
      </c>
    </row>
    <row r="4485" spans="1:17" x14ac:dyDescent="0.25">
      <c r="A4485" t="s">
        <v>6307</v>
      </c>
      <c r="B4485" t="s">
        <v>1876</v>
      </c>
      <c r="C4485" t="s">
        <v>4096</v>
      </c>
      <c r="D4485" t="s">
        <v>189</v>
      </c>
      <c r="E4485" t="str">
        <f>_xlfn.XLOOKUP(Table1[[#This Row],[Product_ID]],[1]!Table1[Product_ID],[1]!Table1[Product_Name])</f>
        <v>Home &amp; Kitchen Product 79</v>
      </c>
      <c r="F4485" t="str">
        <f>_xlfn.XLOOKUP(Table1[[#This Row],[Product_ID]],[1]!Table1[Product_ID],[1]!Table1[Category])</f>
        <v>Home &amp; Kitchen</v>
      </c>
      <c r="G4485">
        <f>_xlfn.XLOOKUP(Table1[[#This Row],[Product_ID]],[1]!Table1[Product_ID],[1]!Table1[Unit_Price])</f>
        <v>10900</v>
      </c>
      <c r="H4485">
        <f>_xlfn.XLOOKUP(Table1[[#This Row],[Product_ID]],[1]!Table1[Product_ID],[1]!Table1[Cost])</f>
        <v>5450</v>
      </c>
      <c r="I4485">
        <v>5</v>
      </c>
      <c r="J4485">
        <v>0</v>
      </c>
      <c r="K4485">
        <f>Table1[[#This Row],[Quantity]]*Table1[[#This Row],[Unit_Price]]</f>
        <v>54500</v>
      </c>
      <c r="L4485">
        <f>Table1[[#This Row],[Quantity]]*Table1[[#This Row],[Cost]]</f>
        <v>27250</v>
      </c>
      <c r="M4485">
        <f>Table1[[#This Row],[Sales]]-Table1[[#This Row],[Total_Cost]]</f>
        <v>27250</v>
      </c>
      <c r="N4485" s="1">
        <f>Table1[[#This Row],[Profit]]/Table1[[#This Row],[Sales]]</f>
        <v>0.5</v>
      </c>
      <c r="O4485" t="str">
        <f>TEXT(Table1[[#This Row],[Order_Date]],"mmmm")</f>
        <v>June</v>
      </c>
      <c r="P4485">
        <f>YEAR(Table1[[#This Row],[Order_Date]])</f>
        <v>2025</v>
      </c>
      <c r="Q4485" t="str">
        <f>"Q"&amp;ROUNDUP(MONTH(Table1[[#This Row],[Order_Date]])/3,0)</f>
        <v>Q2</v>
      </c>
    </row>
    <row r="4486" spans="1:17" x14ac:dyDescent="0.25">
      <c r="A4486" t="s">
        <v>6308</v>
      </c>
      <c r="B4486" t="s">
        <v>121</v>
      </c>
      <c r="C4486" t="s">
        <v>508</v>
      </c>
      <c r="D4486" t="s">
        <v>654</v>
      </c>
      <c r="E4486" t="str">
        <f>_xlfn.XLOOKUP(Table1[[#This Row],[Product_ID]],[1]!Table1[Product_ID],[1]!Table1[Product_Name])</f>
        <v>Sports Product 40</v>
      </c>
      <c r="F4486" t="str">
        <f>_xlfn.XLOOKUP(Table1[[#This Row],[Product_ID]],[1]!Table1[Product_ID],[1]!Table1[Category])</f>
        <v>Sports</v>
      </c>
      <c r="G4486">
        <f>_xlfn.XLOOKUP(Table1[[#This Row],[Product_ID]],[1]!Table1[Product_ID],[1]!Table1[Unit_Price])</f>
        <v>6724</v>
      </c>
      <c r="H4486">
        <f>_xlfn.XLOOKUP(Table1[[#This Row],[Product_ID]],[1]!Table1[Product_ID],[1]!Table1[Cost])</f>
        <v>4034.4</v>
      </c>
      <c r="I4486">
        <v>2</v>
      </c>
      <c r="J4486">
        <v>10</v>
      </c>
      <c r="K4486">
        <f>Table1[[#This Row],[Quantity]]*Table1[[#This Row],[Unit_Price]]</f>
        <v>13448</v>
      </c>
      <c r="L4486">
        <f>Table1[[#This Row],[Quantity]]*Table1[[#This Row],[Cost]]</f>
        <v>8068.8</v>
      </c>
      <c r="M4486">
        <f>Table1[[#This Row],[Sales]]-Table1[[#This Row],[Total_Cost]]</f>
        <v>5379.2</v>
      </c>
      <c r="N4486" s="1">
        <f>Table1[[#This Row],[Profit]]/Table1[[#This Row],[Sales]]</f>
        <v>0.39999999999999997</v>
      </c>
      <c r="O4486" t="str">
        <f>TEXT(Table1[[#This Row],[Order_Date]],"mmmm")</f>
        <v>December</v>
      </c>
      <c r="P4486">
        <f>YEAR(Table1[[#This Row],[Order_Date]])</f>
        <v>2024</v>
      </c>
      <c r="Q4486" t="str">
        <f>"Q"&amp;ROUNDUP(MONTH(Table1[[#This Row],[Order_Date]])/3,0)</f>
        <v>Q4</v>
      </c>
    </row>
    <row r="4487" spans="1:17" x14ac:dyDescent="0.25">
      <c r="A4487" t="s">
        <v>6309</v>
      </c>
      <c r="B4487" t="s">
        <v>1802</v>
      </c>
      <c r="C4487" t="s">
        <v>3237</v>
      </c>
      <c r="D4487" t="s">
        <v>195</v>
      </c>
      <c r="E4487" t="str">
        <f>_xlfn.XLOOKUP(Table1[[#This Row],[Product_ID]],[1]!Table1[Product_ID],[1]!Table1[Product_Name])</f>
        <v>Electronics Product 57</v>
      </c>
      <c r="F4487" t="str">
        <f>_xlfn.XLOOKUP(Table1[[#This Row],[Product_ID]],[1]!Table1[Product_ID],[1]!Table1[Category])</f>
        <v>Electronics</v>
      </c>
      <c r="G4487">
        <f>_xlfn.XLOOKUP(Table1[[#This Row],[Product_ID]],[1]!Table1[Product_ID],[1]!Table1[Unit_Price])</f>
        <v>26846</v>
      </c>
      <c r="H4487">
        <f>_xlfn.XLOOKUP(Table1[[#This Row],[Product_ID]],[1]!Table1[Product_ID],[1]!Table1[Cost])</f>
        <v>16107.6</v>
      </c>
      <c r="I4487">
        <v>4</v>
      </c>
      <c r="J4487">
        <v>15</v>
      </c>
      <c r="K4487">
        <f>Table1[[#This Row],[Quantity]]*Table1[[#This Row],[Unit_Price]]</f>
        <v>107384</v>
      </c>
      <c r="L4487">
        <f>Table1[[#This Row],[Quantity]]*Table1[[#This Row],[Cost]]</f>
        <v>64430.400000000001</v>
      </c>
      <c r="M4487">
        <f>Table1[[#This Row],[Sales]]-Table1[[#This Row],[Total_Cost]]</f>
        <v>42953.599999999999</v>
      </c>
      <c r="N4487" s="1">
        <f>Table1[[#This Row],[Profit]]/Table1[[#This Row],[Sales]]</f>
        <v>0.39999999999999997</v>
      </c>
      <c r="O4487" t="str">
        <f>TEXT(Table1[[#This Row],[Order_Date]],"mmmm")</f>
        <v>February</v>
      </c>
      <c r="P4487">
        <f>YEAR(Table1[[#This Row],[Order_Date]])</f>
        <v>2025</v>
      </c>
      <c r="Q4487" t="str">
        <f>"Q"&amp;ROUNDUP(MONTH(Table1[[#This Row],[Order_Date]])/3,0)</f>
        <v>Q1</v>
      </c>
    </row>
    <row r="4488" spans="1:17" x14ac:dyDescent="0.25">
      <c r="A4488" t="s">
        <v>6310</v>
      </c>
      <c r="B4488" t="s">
        <v>1445</v>
      </c>
      <c r="C4488" t="s">
        <v>541</v>
      </c>
      <c r="D4488" t="s">
        <v>33</v>
      </c>
      <c r="E4488" t="str">
        <f>_xlfn.XLOOKUP(Table1[[#This Row],[Product_ID]],[1]!Table1[Product_ID],[1]!Table1[Product_Name])</f>
        <v>Sports Product 88</v>
      </c>
      <c r="F4488" t="str">
        <f>_xlfn.XLOOKUP(Table1[[#This Row],[Product_ID]],[1]!Table1[Product_ID],[1]!Table1[Category])</f>
        <v>Sports</v>
      </c>
      <c r="G4488">
        <f>_xlfn.XLOOKUP(Table1[[#This Row],[Product_ID]],[1]!Table1[Product_ID],[1]!Table1[Unit_Price])</f>
        <v>11542</v>
      </c>
      <c r="H4488">
        <f>_xlfn.XLOOKUP(Table1[[#This Row],[Product_ID]],[1]!Table1[Product_ID],[1]!Table1[Cost])</f>
        <v>6925.2</v>
      </c>
      <c r="I4488">
        <v>5</v>
      </c>
      <c r="J4488">
        <v>20</v>
      </c>
      <c r="K4488">
        <f>Table1[[#This Row],[Quantity]]*Table1[[#This Row],[Unit_Price]]</f>
        <v>57710</v>
      </c>
      <c r="L4488">
        <f>Table1[[#This Row],[Quantity]]*Table1[[#This Row],[Cost]]</f>
        <v>34626</v>
      </c>
      <c r="M4488">
        <f>Table1[[#This Row],[Sales]]-Table1[[#This Row],[Total_Cost]]</f>
        <v>23084</v>
      </c>
      <c r="N4488" s="1">
        <f>Table1[[#This Row],[Profit]]/Table1[[#This Row],[Sales]]</f>
        <v>0.4</v>
      </c>
      <c r="O4488" t="str">
        <f>TEXT(Table1[[#This Row],[Order_Date]],"mmmm")</f>
        <v>February</v>
      </c>
      <c r="P4488">
        <f>YEAR(Table1[[#This Row],[Order_Date]])</f>
        <v>2024</v>
      </c>
      <c r="Q4488" t="str">
        <f>"Q"&amp;ROUNDUP(MONTH(Table1[[#This Row],[Order_Date]])/3,0)</f>
        <v>Q1</v>
      </c>
    </row>
    <row r="4489" spans="1:17" x14ac:dyDescent="0.25">
      <c r="A4489" t="s">
        <v>6311</v>
      </c>
      <c r="B4489" t="s">
        <v>2083</v>
      </c>
      <c r="C4489" t="s">
        <v>1549</v>
      </c>
      <c r="D4489" t="s">
        <v>908</v>
      </c>
      <c r="E4489" t="str">
        <f>_xlfn.XLOOKUP(Table1[[#This Row],[Product_ID]],[1]!Table1[Product_ID],[1]!Table1[Product_Name])</f>
        <v>Beauty Product 41</v>
      </c>
      <c r="F4489" t="str">
        <f>_xlfn.XLOOKUP(Table1[[#This Row],[Product_ID]],[1]!Table1[Product_ID],[1]!Table1[Category])</f>
        <v>Beauty</v>
      </c>
      <c r="G4489">
        <f>_xlfn.XLOOKUP(Table1[[#This Row],[Product_ID]],[1]!Table1[Product_ID],[1]!Table1[Unit_Price])</f>
        <v>2433</v>
      </c>
      <c r="H4489">
        <f>_xlfn.XLOOKUP(Table1[[#This Row],[Product_ID]],[1]!Table1[Product_ID],[1]!Table1[Cost])</f>
        <v>1216.5</v>
      </c>
      <c r="I4489">
        <v>4</v>
      </c>
      <c r="J4489">
        <v>20</v>
      </c>
      <c r="K4489">
        <f>Table1[[#This Row],[Quantity]]*Table1[[#This Row],[Unit_Price]]</f>
        <v>9732</v>
      </c>
      <c r="L4489">
        <f>Table1[[#This Row],[Quantity]]*Table1[[#This Row],[Cost]]</f>
        <v>4866</v>
      </c>
      <c r="M4489">
        <f>Table1[[#This Row],[Sales]]-Table1[[#This Row],[Total_Cost]]</f>
        <v>4866</v>
      </c>
      <c r="N4489" s="1">
        <f>Table1[[#This Row],[Profit]]/Table1[[#This Row],[Sales]]</f>
        <v>0.5</v>
      </c>
      <c r="O4489" t="str">
        <f>TEXT(Table1[[#This Row],[Order_Date]],"mmmm")</f>
        <v>January</v>
      </c>
      <c r="P4489">
        <f>YEAR(Table1[[#This Row],[Order_Date]])</f>
        <v>2025</v>
      </c>
      <c r="Q4489" t="str">
        <f>"Q"&amp;ROUNDUP(MONTH(Table1[[#This Row],[Order_Date]])/3,0)</f>
        <v>Q1</v>
      </c>
    </row>
    <row r="4490" spans="1:17" x14ac:dyDescent="0.25">
      <c r="A4490" t="s">
        <v>6312</v>
      </c>
      <c r="B4490" t="s">
        <v>3268</v>
      </c>
      <c r="C4490" t="s">
        <v>1711</v>
      </c>
      <c r="D4490" t="s">
        <v>21</v>
      </c>
      <c r="E4490" t="str">
        <f>_xlfn.XLOOKUP(Table1[[#This Row],[Product_ID]],[1]!Table1[Product_ID],[1]!Table1[Product_Name])</f>
        <v>Electronics Product 77</v>
      </c>
      <c r="F4490" t="str">
        <f>_xlfn.XLOOKUP(Table1[[#This Row],[Product_ID]],[1]!Table1[Product_ID],[1]!Table1[Category])</f>
        <v>Electronics</v>
      </c>
      <c r="G4490">
        <f>_xlfn.XLOOKUP(Table1[[#This Row],[Product_ID]],[1]!Table1[Product_ID],[1]!Table1[Unit_Price])</f>
        <v>42787</v>
      </c>
      <c r="H4490">
        <f>_xlfn.XLOOKUP(Table1[[#This Row],[Product_ID]],[1]!Table1[Product_ID],[1]!Table1[Cost])</f>
        <v>29950.9</v>
      </c>
      <c r="I4490">
        <v>1</v>
      </c>
      <c r="J4490">
        <v>10</v>
      </c>
      <c r="K4490">
        <f>Table1[[#This Row],[Quantity]]*Table1[[#This Row],[Unit_Price]]</f>
        <v>42787</v>
      </c>
      <c r="L4490">
        <f>Table1[[#This Row],[Quantity]]*Table1[[#This Row],[Cost]]</f>
        <v>29950.9</v>
      </c>
      <c r="M4490">
        <f>Table1[[#This Row],[Sales]]-Table1[[#This Row],[Total_Cost]]</f>
        <v>12836.099999999999</v>
      </c>
      <c r="N4490" s="1">
        <f>Table1[[#This Row],[Profit]]/Table1[[#This Row],[Sales]]</f>
        <v>0.3</v>
      </c>
      <c r="O4490" t="str">
        <f>TEXT(Table1[[#This Row],[Order_Date]],"mmmm")</f>
        <v>October</v>
      </c>
      <c r="P4490">
        <f>YEAR(Table1[[#This Row],[Order_Date]])</f>
        <v>2024</v>
      </c>
      <c r="Q4490" t="str">
        <f>"Q"&amp;ROUNDUP(MONTH(Table1[[#This Row],[Order_Date]])/3,0)</f>
        <v>Q4</v>
      </c>
    </row>
    <row r="4491" spans="1:17" x14ac:dyDescent="0.25">
      <c r="A4491" t="s">
        <v>6313</v>
      </c>
      <c r="B4491" t="s">
        <v>1802</v>
      </c>
      <c r="C4491" t="s">
        <v>1919</v>
      </c>
      <c r="D4491" t="s">
        <v>297</v>
      </c>
      <c r="E4491" t="str">
        <f>_xlfn.XLOOKUP(Table1[[#This Row],[Product_ID]],[1]!Table1[Product_ID],[1]!Table1[Product_Name])</f>
        <v>Home &amp; Kitchen Product 64</v>
      </c>
      <c r="F4491" t="str">
        <f>_xlfn.XLOOKUP(Table1[[#This Row],[Product_ID]],[1]!Table1[Product_ID],[1]!Table1[Category])</f>
        <v>Home &amp; Kitchen</v>
      </c>
      <c r="G4491">
        <f>_xlfn.XLOOKUP(Table1[[#This Row],[Product_ID]],[1]!Table1[Product_ID],[1]!Table1[Unit_Price])</f>
        <v>8274</v>
      </c>
      <c r="H4491">
        <f>_xlfn.XLOOKUP(Table1[[#This Row],[Product_ID]],[1]!Table1[Product_ID],[1]!Table1[Cost])</f>
        <v>5791.8</v>
      </c>
      <c r="I4491">
        <v>1</v>
      </c>
      <c r="J4491">
        <v>20</v>
      </c>
      <c r="K4491">
        <f>Table1[[#This Row],[Quantity]]*Table1[[#This Row],[Unit_Price]]</f>
        <v>8274</v>
      </c>
      <c r="L4491">
        <f>Table1[[#This Row],[Quantity]]*Table1[[#This Row],[Cost]]</f>
        <v>5791.8</v>
      </c>
      <c r="M4491">
        <f>Table1[[#This Row],[Sales]]-Table1[[#This Row],[Total_Cost]]</f>
        <v>2482.1999999999998</v>
      </c>
      <c r="N4491" s="1">
        <f>Table1[[#This Row],[Profit]]/Table1[[#This Row],[Sales]]</f>
        <v>0.3</v>
      </c>
      <c r="O4491" t="str">
        <f>TEXT(Table1[[#This Row],[Order_Date]],"mmmm")</f>
        <v>February</v>
      </c>
      <c r="P4491">
        <f>YEAR(Table1[[#This Row],[Order_Date]])</f>
        <v>2025</v>
      </c>
      <c r="Q4491" t="str">
        <f>"Q"&amp;ROUNDUP(MONTH(Table1[[#This Row],[Order_Date]])/3,0)</f>
        <v>Q1</v>
      </c>
    </row>
    <row r="4492" spans="1:17" x14ac:dyDescent="0.25">
      <c r="A4492" t="s">
        <v>6314</v>
      </c>
      <c r="B4492" t="s">
        <v>2538</v>
      </c>
      <c r="C4492" t="s">
        <v>48</v>
      </c>
      <c r="D4492" t="s">
        <v>381</v>
      </c>
      <c r="E4492" t="str">
        <f>_xlfn.XLOOKUP(Table1[[#This Row],[Product_ID]],[1]!Table1[Product_ID],[1]!Table1[Product_Name])</f>
        <v>Electronics Product 59</v>
      </c>
      <c r="F4492" t="str">
        <f>_xlfn.XLOOKUP(Table1[[#This Row],[Product_ID]],[1]!Table1[Product_ID],[1]!Table1[Category])</f>
        <v>Electronics</v>
      </c>
      <c r="G4492">
        <f>_xlfn.XLOOKUP(Table1[[#This Row],[Product_ID]],[1]!Table1[Product_ID],[1]!Table1[Unit_Price])</f>
        <v>39929</v>
      </c>
      <c r="H4492">
        <f>_xlfn.XLOOKUP(Table1[[#This Row],[Product_ID]],[1]!Table1[Product_ID],[1]!Table1[Cost])</f>
        <v>23957.4</v>
      </c>
      <c r="I4492">
        <v>5</v>
      </c>
      <c r="J4492">
        <v>10</v>
      </c>
      <c r="K4492">
        <f>Table1[[#This Row],[Quantity]]*Table1[[#This Row],[Unit_Price]]</f>
        <v>199645</v>
      </c>
      <c r="L4492">
        <f>Table1[[#This Row],[Quantity]]*Table1[[#This Row],[Cost]]</f>
        <v>119787</v>
      </c>
      <c r="M4492">
        <f>Table1[[#This Row],[Sales]]-Table1[[#This Row],[Total_Cost]]</f>
        <v>79858</v>
      </c>
      <c r="N4492" s="1">
        <f>Table1[[#This Row],[Profit]]/Table1[[#This Row],[Sales]]</f>
        <v>0.4</v>
      </c>
      <c r="O4492" t="str">
        <f>TEXT(Table1[[#This Row],[Order_Date]],"mmmm")</f>
        <v>November</v>
      </c>
      <c r="P4492">
        <f>YEAR(Table1[[#This Row],[Order_Date]])</f>
        <v>2024</v>
      </c>
      <c r="Q4492" t="str">
        <f>"Q"&amp;ROUNDUP(MONTH(Table1[[#This Row],[Order_Date]])/3,0)</f>
        <v>Q4</v>
      </c>
    </row>
    <row r="4493" spans="1:17" x14ac:dyDescent="0.25">
      <c r="A4493" t="s">
        <v>6315</v>
      </c>
      <c r="B4493" t="s">
        <v>290</v>
      </c>
      <c r="C4493" t="s">
        <v>3885</v>
      </c>
      <c r="D4493" t="s">
        <v>567</v>
      </c>
      <c r="E4493" t="str">
        <f>_xlfn.XLOOKUP(Table1[[#This Row],[Product_ID]],[1]!Table1[Product_ID],[1]!Table1[Product_Name])</f>
        <v>Beauty Product 52</v>
      </c>
      <c r="F4493" t="str">
        <f>_xlfn.XLOOKUP(Table1[[#This Row],[Product_ID]],[1]!Table1[Product_ID],[1]!Table1[Category])</f>
        <v>Beauty</v>
      </c>
      <c r="G4493">
        <f>_xlfn.XLOOKUP(Table1[[#This Row],[Product_ID]],[1]!Table1[Product_ID],[1]!Table1[Unit_Price])</f>
        <v>192</v>
      </c>
      <c r="H4493">
        <f>_xlfn.XLOOKUP(Table1[[#This Row],[Product_ID]],[1]!Table1[Product_ID],[1]!Table1[Cost])</f>
        <v>96</v>
      </c>
      <c r="I4493">
        <v>4</v>
      </c>
      <c r="J4493">
        <v>10</v>
      </c>
      <c r="K4493">
        <f>Table1[[#This Row],[Quantity]]*Table1[[#This Row],[Unit_Price]]</f>
        <v>768</v>
      </c>
      <c r="L4493">
        <f>Table1[[#This Row],[Quantity]]*Table1[[#This Row],[Cost]]</f>
        <v>384</v>
      </c>
      <c r="M4493">
        <f>Table1[[#This Row],[Sales]]-Table1[[#This Row],[Total_Cost]]</f>
        <v>384</v>
      </c>
      <c r="N4493" s="1">
        <f>Table1[[#This Row],[Profit]]/Table1[[#This Row],[Sales]]</f>
        <v>0.5</v>
      </c>
      <c r="O4493" t="str">
        <f>TEXT(Table1[[#This Row],[Order_Date]],"mmmm")</f>
        <v>September</v>
      </c>
      <c r="P4493">
        <f>YEAR(Table1[[#This Row],[Order_Date]])</f>
        <v>2025</v>
      </c>
      <c r="Q4493" t="str">
        <f>"Q"&amp;ROUNDUP(MONTH(Table1[[#This Row],[Order_Date]])/3,0)</f>
        <v>Q3</v>
      </c>
    </row>
    <row r="4494" spans="1:17" x14ac:dyDescent="0.25">
      <c r="A4494" t="s">
        <v>6316</v>
      </c>
      <c r="B4494" t="s">
        <v>2491</v>
      </c>
      <c r="C4494" t="s">
        <v>2380</v>
      </c>
      <c r="D4494" t="s">
        <v>659</v>
      </c>
      <c r="E4494" t="str">
        <f>_xlfn.XLOOKUP(Table1[[#This Row],[Product_ID]],[1]!Table1[Product_ID],[1]!Table1[Product_Name])</f>
        <v>Beauty Product 43</v>
      </c>
      <c r="F4494" t="str">
        <f>_xlfn.XLOOKUP(Table1[[#This Row],[Product_ID]],[1]!Table1[Product_ID],[1]!Table1[Category])</f>
        <v>Beauty</v>
      </c>
      <c r="G4494">
        <f>_xlfn.XLOOKUP(Table1[[#This Row],[Product_ID]],[1]!Table1[Product_ID],[1]!Table1[Unit_Price])</f>
        <v>1637</v>
      </c>
      <c r="H4494">
        <f>_xlfn.XLOOKUP(Table1[[#This Row],[Product_ID]],[1]!Table1[Product_ID],[1]!Table1[Cost])</f>
        <v>818.5</v>
      </c>
      <c r="I4494">
        <v>1</v>
      </c>
      <c r="J4494">
        <v>0</v>
      </c>
      <c r="K4494">
        <f>Table1[[#This Row],[Quantity]]*Table1[[#This Row],[Unit_Price]]</f>
        <v>1637</v>
      </c>
      <c r="L4494">
        <f>Table1[[#This Row],[Quantity]]*Table1[[#This Row],[Cost]]</f>
        <v>818.5</v>
      </c>
      <c r="M4494">
        <f>Table1[[#This Row],[Sales]]-Table1[[#This Row],[Total_Cost]]</f>
        <v>818.5</v>
      </c>
      <c r="N4494" s="1">
        <f>Table1[[#This Row],[Profit]]/Table1[[#This Row],[Sales]]</f>
        <v>0.5</v>
      </c>
      <c r="O4494" t="str">
        <f>TEXT(Table1[[#This Row],[Order_Date]],"mmmm")</f>
        <v>March</v>
      </c>
      <c r="P4494">
        <f>YEAR(Table1[[#This Row],[Order_Date]])</f>
        <v>2024</v>
      </c>
      <c r="Q4494" t="str">
        <f>"Q"&amp;ROUNDUP(MONTH(Table1[[#This Row],[Order_Date]])/3,0)</f>
        <v>Q1</v>
      </c>
    </row>
    <row r="4495" spans="1:17" x14ac:dyDescent="0.25">
      <c r="A4495" t="s">
        <v>6317</v>
      </c>
      <c r="B4495" t="s">
        <v>333</v>
      </c>
      <c r="C4495" t="s">
        <v>1706</v>
      </c>
      <c r="D4495" t="s">
        <v>611</v>
      </c>
      <c r="E4495" t="str">
        <f>_xlfn.XLOOKUP(Table1[[#This Row],[Product_ID]],[1]!Table1[Product_ID],[1]!Table1[Product_Name])</f>
        <v>Clothing Product 21</v>
      </c>
      <c r="F4495" t="str">
        <f>_xlfn.XLOOKUP(Table1[[#This Row],[Product_ID]],[1]!Table1[Product_ID],[1]!Table1[Category])</f>
        <v>Clothing</v>
      </c>
      <c r="G4495">
        <f>_xlfn.XLOOKUP(Table1[[#This Row],[Product_ID]],[1]!Table1[Product_ID],[1]!Table1[Unit_Price])</f>
        <v>1236</v>
      </c>
      <c r="H4495">
        <f>_xlfn.XLOOKUP(Table1[[#This Row],[Product_ID]],[1]!Table1[Product_ID],[1]!Table1[Cost])</f>
        <v>865.2</v>
      </c>
      <c r="I4495">
        <v>4</v>
      </c>
      <c r="J4495">
        <v>5</v>
      </c>
      <c r="K4495">
        <f>Table1[[#This Row],[Quantity]]*Table1[[#This Row],[Unit_Price]]</f>
        <v>4944</v>
      </c>
      <c r="L4495">
        <f>Table1[[#This Row],[Quantity]]*Table1[[#This Row],[Cost]]</f>
        <v>3460.8</v>
      </c>
      <c r="M4495">
        <f>Table1[[#This Row],[Sales]]-Table1[[#This Row],[Total_Cost]]</f>
        <v>1483.1999999999998</v>
      </c>
      <c r="N4495" s="1">
        <f>Table1[[#This Row],[Profit]]/Table1[[#This Row],[Sales]]</f>
        <v>0.3</v>
      </c>
      <c r="O4495" t="str">
        <f>TEXT(Table1[[#This Row],[Order_Date]],"mmmm")</f>
        <v>May</v>
      </c>
      <c r="P4495">
        <f>YEAR(Table1[[#This Row],[Order_Date]])</f>
        <v>2024</v>
      </c>
      <c r="Q4495" t="str">
        <f>"Q"&amp;ROUNDUP(MONTH(Table1[[#This Row],[Order_Date]])/3,0)</f>
        <v>Q2</v>
      </c>
    </row>
    <row r="4496" spans="1:17" x14ac:dyDescent="0.25">
      <c r="A4496" t="s">
        <v>6318</v>
      </c>
      <c r="B4496" t="s">
        <v>3168</v>
      </c>
      <c r="C4496" t="s">
        <v>2423</v>
      </c>
      <c r="D4496" t="s">
        <v>563</v>
      </c>
      <c r="E4496" t="str">
        <f>_xlfn.XLOOKUP(Table1[[#This Row],[Product_ID]],[1]!Table1[Product_ID],[1]!Table1[Product_Name])</f>
        <v>Beauty Product 60</v>
      </c>
      <c r="F4496" t="str">
        <f>_xlfn.XLOOKUP(Table1[[#This Row],[Product_ID]],[1]!Table1[Product_ID],[1]!Table1[Category])</f>
        <v>Beauty</v>
      </c>
      <c r="G4496">
        <f>_xlfn.XLOOKUP(Table1[[#This Row],[Product_ID]],[1]!Table1[Product_ID],[1]!Table1[Unit_Price])</f>
        <v>758</v>
      </c>
      <c r="H4496">
        <f>_xlfn.XLOOKUP(Table1[[#This Row],[Product_ID]],[1]!Table1[Product_ID],[1]!Table1[Cost])</f>
        <v>530.6</v>
      </c>
      <c r="I4496">
        <v>2</v>
      </c>
      <c r="J4496">
        <v>20</v>
      </c>
      <c r="K4496">
        <f>Table1[[#This Row],[Quantity]]*Table1[[#This Row],[Unit_Price]]</f>
        <v>1516</v>
      </c>
      <c r="L4496">
        <f>Table1[[#This Row],[Quantity]]*Table1[[#This Row],[Cost]]</f>
        <v>1061.2</v>
      </c>
      <c r="M4496">
        <f>Table1[[#This Row],[Sales]]-Table1[[#This Row],[Total_Cost]]</f>
        <v>454.79999999999995</v>
      </c>
      <c r="N4496" s="1">
        <f>Table1[[#This Row],[Profit]]/Table1[[#This Row],[Sales]]</f>
        <v>0.3</v>
      </c>
      <c r="O4496" t="str">
        <f>TEXT(Table1[[#This Row],[Order_Date]],"mmmm")</f>
        <v>September</v>
      </c>
      <c r="P4496">
        <f>YEAR(Table1[[#This Row],[Order_Date]])</f>
        <v>2025</v>
      </c>
      <c r="Q4496" t="str">
        <f>"Q"&amp;ROUNDUP(MONTH(Table1[[#This Row],[Order_Date]])/3,0)</f>
        <v>Q3</v>
      </c>
    </row>
    <row r="4497" spans="1:17" x14ac:dyDescent="0.25">
      <c r="A4497" t="s">
        <v>6319</v>
      </c>
      <c r="B4497" t="s">
        <v>340</v>
      </c>
      <c r="C4497" t="s">
        <v>2640</v>
      </c>
      <c r="D4497" t="s">
        <v>317</v>
      </c>
      <c r="E4497" t="str">
        <f>_xlfn.XLOOKUP(Table1[[#This Row],[Product_ID]],[1]!Table1[Product_ID],[1]!Table1[Product_Name])</f>
        <v>Beauty Product 90</v>
      </c>
      <c r="F4497" t="str">
        <f>_xlfn.XLOOKUP(Table1[[#This Row],[Product_ID]],[1]!Table1[Product_ID],[1]!Table1[Category])</f>
        <v>Beauty</v>
      </c>
      <c r="G4497">
        <f>_xlfn.XLOOKUP(Table1[[#This Row],[Product_ID]],[1]!Table1[Product_ID],[1]!Table1[Unit_Price])</f>
        <v>1510</v>
      </c>
      <c r="H4497">
        <f>_xlfn.XLOOKUP(Table1[[#This Row],[Product_ID]],[1]!Table1[Product_ID],[1]!Table1[Cost])</f>
        <v>755</v>
      </c>
      <c r="I4497">
        <v>1</v>
      </c>
      <c r="J4497">
        <v>10</v>
      </c>
      <c r="K4497">
        <f>Table1[[#This Row],[Quantity]]*Table1[[#This Row],[Unit_Price]]</f>
        <v>1510</v>
      </c>
      <c r="L4497">
        <f>Table1[[#This Row],[Quantity]]*Table1[[#This Row],[Cost]]</f>
        <v>755</v>
      </c>
      <c r="M4497">
        <f>Table1[[#This Row],[Sales]]-Table1[[#This Row],[Total_Cost]]</f>
        <v>755</v>
      </c>
      <c r="N4497" s="1">
        <f>Table1[[#This Row],[Profit]]/Table1[[#This Row],[Sales]]</f>
        <v>0.5</v>
      </c>
      <c r="O4497" t="str">
        <f>TEXT(Table1[[#This Row],[Order_Date]],"mmmm")</f>
        <v>May</v>
      </c>
      <c r="P4497">
        <f>YEAR(Table1[[#This Row],[Order_Date]])</f>
        <v>2025</v>
      </c>
      <c r="Q4497" t="str">
        <f>"Q"&amp;ROUNDUP(MONTH(Table1[[#This Row],[Order_Date]])/3,0)</f>
        <v>Q2</v>
      </c>
    </row>
    <row r="4498" spans="1:17" x14ac:dyDescent="0.25">
      <c r="A4498" t="s">
        <v>6320</v>
      </c>
      <c r="B4498" t="s">
        <v>3631</v>
      </c>
      <c r="C4498" t="s">
        <v>4822</v>
      </c>
      <c r="D4498" t="s">
        <v>206</v>
      </c>
      <c r="E4498" t="str">
        <f>_xlfn.XLOOKUP(Table1[[#This Row],[Product_ID]],[1]!Table1[Product_ID],[1]!Table1[Product_Name])</f>
        <v>Electronics Product 30</v>
      </c>
      <c r="F4498" t="str">
        <f>_xlfn.XLOOKUP(Table1[[#This Row],[Product_ID]],[1]!Table1[Product_ID],[1]!Table1[Category])</f>
        <v>Electronics</v>
      </c>
      <c r="G4498">
        <f>_xlfn.XLOOKUP(Table1[[#This Row],[Product_ID]],[1]!Table1[Product_ID],[1]!Table1[Unit_Price])</f>
        <v>16441</v>
      </c>
      <c r="H4498">
        <f>_xlfn.XLOOKUP(Table1[[#This Row],[Product_ID]],[1]!Table1[Product_ID],[1]!Table1[Cost])</f>
        <v>8220.5</v>
      </c>
      <c r="I4498">
        <v>3</v>
      </c>
      <c r="J4498">
        <v>0</v>
      </c>
      <c r="K4498">
        <f>Table1[[#This Row],[Quantity]]*Table1[[#This Row],[Unit_Price]]</f>
        <v>49323</v>
      </c>
      <c r="L4498">
        <f>Table1[[#This Row],[Quantity]]*Table1[[#This Row],[Cost]]</f>
        <v>24661.5</v>
      </c>
      <c r="M4498">
        <f>Table1[[#This Row],[Sales]]-Table1[[#This Row],[Total_Cost]]</f>
        <v>24661.5</v>
      </c>
      <c r="N4498" s="1">
        <f>Table1[[#This Row],[Profit]]/Table1[[#This Row],[Sales]]</f>
        <v>0.5</v>
      </c>
      <c r="O4498" t="str">
        <f>TEXT(Table1[[#This Row],[Order_Date]],"mmmm")</f>
        <v>March</v>
      </c>
      <c r="P4498">
        <f>YEAR(Table1[[#This Row],[Order_Date]])</f>
        <v>2025</v>
      </c>
      <c r="Q4498" t="str">
        <f>"Q"&amp;ROUNDUP(MONTH(Table1[[#This Row],[Order_Date]])/3,0)</f>
        <v>Q1</v>
      </c>
    </row>
    <row r="4499" spans="1:17" x14ac:dyDescent="0.25">
      <c r="A4499" t="s">
        <v>6321</v>
      </c>
      <c r="B4499" t="s">
        <v>933</v>
      </c>
      <c r="C4499" t="s">
        <v>269</v>
      </c>
      <c r="D4499" t="s">
        <v>49</v>
      </c>
      <c r="E4499" t="str">
        <f>_xlfn.XLOOKUP(Table1[[#This Row],[Product_ID]],[1]!Table1[Product_ID],[1]!Table1[Product_Name])</f>
        <v>Sports Product 65</v>
      </c>
      <c r="F4499" t="str">
        <f>_xlfn.XLOOKUP(Table1[[#This Row],[Product_ID]],[1]!Table1[Product_ID],[1]!Table1[Category])</f>
        <v>Sports</v>
      </c>
      <c r="G4499">
        <f>_xlfn.XLOOKUP(Table1[[#This Row],[Product_ID]],[1]!Table1[Product_ID],[1]!Table1[Unit_Price])</f>
        <v>4421</v>
      </c>
      <c r="H4499">
        <f>_xlfn.XLOOKUP(Table1[[#This Row],[Product_ID]],[1]!Table1[Product_ID],[1]!Table1[Cost])</f>
        <v>3094.7</v>
      </c>
      <c r="I4499">
        <v>2</v>
      </c>
      <c r="J4499">
        <v>15</v>
      </c>
      <c r="K4499">
        <f>Table1[[#This Row],[Quantity]]*Table1[[#This Row],[Unit_Price]]</f>
        <v>8842</v>
      </c>
      <c r="L4499">
        <f>Table1[[#This Row],[Quantity]]*Table1[[#This Row],[Cost]]</f>
        <v>6189.4</v>
      </c>
      <c r="M4499">
        <f>Table1[[#This Row],[Sales]]-Table1[[#This Row],[Total_Cost]]</f>
        <v>2652.6000000000004</v>
      </c>
      <c r="N4499" s="1">
        <f>Table1[[#This Row],[Profit]]/Table1[[#This Row],[Sales]]</f>
        <v>0.30000000000000004</v>
      </c>
      <c r="O4499" t="str">
        <f>TEXT(Table1[[#This Row],[Order_Date]],"mmmm")</f>
        <v>August</v>
      </c>
      <c r="P4499">
        <f>YEAR(Table1[[#This Row],[Order_Date]])</f>
        <v>2025</v>
      </c>
      <c r="Q4499" t="str">
        <f>"Q"&amp;ROUNDUP(MONTH(Table1[[#This Row],[Order_Date]])/3,0)</f>
        <v>Q3</v>
      </c>
    </row>
    <row r="4500" spans="1:17" x14ac:dyDescent="0.25">
      <c r="A4500" t="s">
        <v>6322</v>
      </c>
      <c r="B4500" t="s">
        <v>1277</v>
      </c>
      <c r="C4500" t="s">
        <v>910</v>
      </c>
      <c r="D4500" t="s">
        <v>264</v>
      </c>
      <c r="E4500" t="str">
        <f>_xlfn.XLOOKUP(Table1[[#This Row],[Product_ID]],[1]!Table1[Product_ID],[1]!Table1[Product_Name])</f>
        <v>Clothing Product 96</v>
      </c>
      <c r="F4500" t="str">
        <f>_xlfn.XLOOKUP(Table1[[#This Row],[Product_ID]],[1]!Table1[Product_ID],[1]!Table1[Category])</f>
        <v>Clothing</v>
      </c>
      <c r="G4500">
        <f>_xlfn.XLOOKUP(Table1[[#This Row],[Product_ID]],[1]!Table1[Product_ID],[1]!Table1[Unit_Price])</f>
        <v>483</v>
      </c>
      <c r="H4500">
        <f>_xlfn.XLOOKUP(Table1[[#This Row],[Product_ID]],[1]!Table1[Product_ID],[1]!Table1[Cost])</f>
        <v>289.8</v>
      </c>
      <c r="I4500">
        <v>3</v>
      </c>
      <c r="J4500">
        <v>10</v>
      </c>
      <c r="K4500">
        <f>Table1[[#This Row],[Quantity]]*Table1[[#This Row],[Unit_Price]]</f>
        <v>1449</v>
      </c>
      <c r="L4500">
        <f>Table1[[#This Row],[Quantity]]*Table1[[#This Row],[Cost]]</f>
        <v>869.40000000000009</v>
      </c>
      <c r="M4500">
        <f>Table1[[#This Row],[Sales]]-Table1[[#This Row],[Total_Cost]]</f>
        <v>579.59999999999991</v>
      </c>
      <c r="N4500" s="1">
        <f>Table1[[#This Row],[Profit]]/Table1[[#This Row],[Sales]]</f>
        <v>0.39999999999999991</v>
      </c>
      <c r="O4500" t="str">
        <f>TEXT(Table1[[#This Row],[Order_Date]],"mmmm")</f>
        <v>November</v>
      </c>
      <c r="P4500">
        <f>YEAR(Table1[[#This Row],[Order_Date]])</f>
        <v>2024</v>
      </c>
      <c r="Q4500" t="str">
        <f>"Q"&amp;ROUNDUP(MONTH(Table1[[#This Row],[Order_Date]])/3,0)</f>
        <v>Q4</v>
      </c>
    </row>
    <row r="4501" spans="1:17" x14ac:dyDescent="0.25">
      <c r="A4501" t="s">
        <v>6323</v>
      </c>
      <c r="B4501" t="s">
        <v>1640</v>
      </c>
      <c r="C4501" t="s">
        <v>1601</v>
      </c>
      <c r="D4501" t="s">
        <v>199</v>
      </c>
      <c r="E4501" t="str">
        <f>_xlfn.XLOOKUP(Table1[[#This Row],[Product_ID]],[1]!Table1[Product_ID],[1]!Table1[Product_Name])</f>
        <v>Sports Product 19</v>
      </c>
      <c r="F4501" t="str">
        <f>_xlfn.XLOOKUP(Table1[[#This Row],[Product_ID]],[1]!Table1[Product_ID],[1]!Table1[Category])</f>
        <v>Sports</v>
      </c>
      <c r="G4501">
        <f>_xlfn.XLOOKUP(Table1[[#This Row],[Product_ID]],[1]!Table1[Product_ID],[1]!Table1[Unit_Price])</f>
        <v>11395</v>
      </c>
      <c r="H4501">
        <f>_xlfn.XLOOKUP(Table1[[#This Row],[Product_ID]],[1]!Table1[Product_ID],[1]!Table1[Cost])</f>
        <v>5697.5</v>
      </c>
      <c r="I4501">
        <v>3</v>
      </c>
      <c r="J4501">
        <v>5</v>
      </c>
      <c r="K4501">
        <f>Table1[[#This Row],[Quantity]]*Table1[[#This Row],[Unit_Price]]</f>
        <v>34185</v>
      </c>
      <c r="L4501">
        <f>Table1[[#This Row],[Quantity]]*Table1[[#This Row],[Cost]]</f>
        <v>17092.5</v>
      </c>
      <c r="M4501">
        <f>Table1[[#This Row],[Sales]]-Table1[[#This Row],[Total_Cost]]</f>
        <v>17092.5</v>
      </c>
      <c r="N4501" s="1">
        <f>Table1[[#This Row],[Profit]]/Table1[[#This Row],[Sales]]</f>
        <v>0.5</v>
      </c>
      <c r="O4501" t="str">
        <f>TEXT(Table1[[#This Row],[Order_Date]],"mmmm")</f>
        <v>February</v>
      </c>
      <c r="P4501">
        <f>YEAR(Table1[[#This Row],[Order_Date]])</f>
        <v>2024</v>
      </c>
      <c r="Q4501" t="str">
        <f>"Q"&amp;ROUNDUP(MONTH(Table1[[#This Row],[Order_Date]])/3,0)</f>
        <v>Q1</v>
      </c>
    </row>
    <row r="4502" spans="1:17" x14ac:dyDescent="0.25">
      <c r="A4502" t="s">
        <v>6324</v>
      </c>
      <c r="B4502" t="s">
        <v>1853</v>
      </c>
      <c r="C4502" t="s">
        <v>1851</v>
      </c>
      <c r="D4502" t="s">
        <v>471</v>
      </c>
      <c r="E4502" t="str">
        <f>_xlfn.XLOOKUP(Table1[[#This Row],[Product_ID]],[1]!Table1[Product_ID],[1]!Table1[Product_Name])</f>
        <v>Sports Product 66</v>
      </c>
      <c r="F4502" t="str">
        <f>_xlfn.XLOOKUP(Table1[[#This Row],[Product_ID]],[1]!Table1[Product_ID],[1]!Table1[Category])</f>
        <v>Sports</v>
      </c>
      <c r="G4502">
        <f>_xlfn.XLOOKUP(Table1[[#This Row],[Product_ID]],[1]!Table1[Product_ID],[1]!Table1[Unit_Price])</f>
        <v>4711</v>
      </c>
      <c r="H4502">
        <f>_xlfn.XLOOKUP(Table1[[#This Row],[Product_ID]],[1]!Table1[Product_ID],[1]!Table1[Cost])</f>
        <v>2826.6</v>
      </c>
      <c r="I4502">
        <v>2</v>
      </c>
      <c r="J4502">
        <v>5</v>
      </c>
      <c r="K4502">
        <f>Table1[[#This Row],[Quantity]]*Table1[[#This Row],[Unit_Price]]</f>
        <v>9422</v>
      </c>
      <c r="L4502">
        <f>Table1[[#This Row],[Quantity]]*Table1[[#This Row],[Cost]]</f>
        <v>5653.2</v>
      </c>
      <c r="M4502">
        <f>Table1[[#This Row],[Sales]]-Table1[[#This Row],[Total_Cost]]</f>
        <v>3768.8</v>
      </c>
      <c r="N4502" s="1">
        <f>Table1[[#This Row],[Profit]]/Table1[[#This Row],[Sales]]</f>
        <v>0.4</v>
      </c>
      <c r="O4502" t="str">
        <f>TEXT(Table1[[#This Row],[Order_Date]],"mmmm")</f>
        <v>December</v>
      </c>
      <c r="P4502">
        <f>YEAR(Table1[[#This Row],[Order_Date]])</f>
        <v>2024</v>
      </c>
      <c r="Q4502" t="str">
        <f>"Q"&amp;ROUNDUP(MONTH(Table1[[#This Row],[Order_Date]])/3,0)</f>
        <v>Q4</v>
      </c>
    </row>
    <row r="4503" spans="1:17" x14ac:dyDescent="0.25">
      <c r="A4503" t="s">
        <v>6325</v>
      </c>
      <c r="B4503" t="s">
        <v>259</v>
      </c>
      <c r="C4503" t="s">
        <v>316</v>
      </c>
      <c r="D4503" t="s">
        <v>135</v>
      </c>
      <c r="E4503" t="str">
        <f>_xlfn.XLOOKUP(Table1[[#This Row],[Product_ID]],[1]!Table1[Product_ID],[1]!Table1[Product_Name])</f>
        <v>Electronics Product 28</v>
      </c>
      <c r="F4503" t="str">
        <f>_xlfn.XLOOKUP(Table1[[#This Row],[Product_ID]],[1]!Table1[Product_ID],[1]!Table1[Category])</f>
        <v>Electronics</v>
      </c>
      <c r="G4503">
        <f>_xlfn.XLOOKUP(Table1[[#This Row],[Product_ID]],[1]!Table1[Product_ID],[1]!Table1[Unit_Price])</f>
        <v>9664</v>
      </c>
      <c r="H4503">
        <f>_xlfn.XLOOKUP(Table1[[#This Row],[Product_ID]],[1]!Table1[Product_ID],[1]!Table1[Cost])</f>
        <v>4832</v>
      </c>
      <c r="I4503">
        <v>1</v>
      </c>
      <c r="J4503">
        <v>15</v>
      </c>
      <c r="K4503">
        <f>Table1[[#This Row],[Quantity]]*Table1[[#This Row],[Unit_Price]]</f>
        <v>9664</v>
      </c>
      <c r="L4503">
        <f>Table1[[#This Row],[Quantity]]*Table1[[#This Row],[Cost]]</f>
        <v>4832</v>
      </c>
      <c r="M4503">
        <f>Table1[[#This Row],[Sales]]-Table1[[#This Row],[Total_Cost]]</f>
        <v>4832</v>
      </c>
      <c r="N4503" s="1">
        <f>Table1[[#This Row],[Profit]]/Table1[[#This Row],[Sales]]</f>
        <v>0.5</v>
      </c>
      <c r="O4503" t="str">
        <f>TEXT(Table1[[#This Row],[Order_Date]],"mmmm")</f>
        <v>March</v>
      </c>
      <c r="P4503">
        <f>YEAR(Table1[[#This Row],[Order_Date]])</f>
        <v>2025</v>
      </c>
      <c r="Q4503" t="str">
        <f>"Q"&amp;ROUNDUP(MONTH(Table1[[#This Row],[Order_Date]])/3,0)</f>
        <v>Q1</v>
      </c>
    </row>
    <row r="4504" spans="1:17" x14ac:dyDescent="0.25">
      <c r="A4504" t="s">
        <v>6326</v>
      </c>
      <c r="B4504" t="s">
        <v>1930</v>
      </c>
      <c r="C4504" t="s">
        <v>457</v>
      </c>
      <c r="D4504" t="s">
        <v>153</v>
      </c>
      <c r="E4504" t="str">
        <f>_xlfn.XLOOKUP(Table1[[#This Row],[Product_ID]],[1]!Table1[Product_ID],[1]!Table1[Product_Name])</f>
        <v>Beauty Product 98</v>
      </c>
      <c r="F4504" t="str">
        <f>_xlfn.XLOOKUP(Table1[[#This Row],[Product_ID]],[1]!Table1[Product_ID],[1]!Table1[Category])</f>
        <v>Beauty</v>
      </c>
      <c r="G4504">
        <f>_xlfn.XLOOKUP(Table1[[#This Row],[Product_ID]],[1]!Table1[Product_ID],[1]!Table1[Unit_Price])</f>
        <v>1661</v>
      </c>
      <c r="H4504">
        <f>_xlfn.XLOOKUP(Table1[[#This Row],[Product_ID]],[1]!Table1[Product_ID],[1]!Table1[Cost])</f>
        <v>830.5</v>
      </c>
      <c r="I4504">
        <v>3</v>
      </c>
      <c r="J4504">
        <v>5</v>
      </c>
      <c r="K4504">
        <f>Table1[[#This Row],[Quantity]]*Table1[[#This Row],[Unit_Price]]</f>
        <v>4983</v>
      </c>
      <c r="L4504">
        <f>Table1[[#This Row],[Quantity]]*Table1[[#This Row],[Cost]]</f>
        <v>2491.5</v>
      </c>
      <c r="M4504">
        <f>Table1[[#This Row],[Sales]]-Table1[[#This Row],[Total_Cost]]</f>
        <v>2491.5</v>
      </c>
      <c r="N4504" s="1">
        <f>Table1[[#This Row],[Profit]]/Table1[[#This Row],[Sales]]</f>
        <v>0.5</v>
      </c>
      <c r="O4504" t="str">
        <f>TEXT(Table1[[#This Row],[Order_Date]],"mmmm")</f>
        <v>December</v>
      </c>
      <c r="P4504">
        <f>YEAR(Table1[[#This Row],[Order_Date]])</f>
        <v>2025</v>
      </c>
      <c r="Q4504" t="str">
        <f>"Q"&amp;ROUNDUP(MONTH(Table1[[#This Row],[Order_Date]])/3,0)</f>
        <v>Q4</v>
      </c>
    </row>
    <row r="4505" spans="1:17" x14ac:dyDescent="0.25">
      <c r="A4505" t="s">
        <v>6327</v>
      </c>
      <c r="B4505" t="s">
        <v>2259</v>
      </c>
      <c r="C4505" t="s">
        <v>233</v>
      </c>
      <c r="D4505" t="s">
        <v>59</v>
      </c>
      <c r="E4505" t="str">
        <f>_xlfn.XLOOKUP(Table1[[#This Row],[Product_ID]],[1]!Table1[Product_ID],[1]!Table1[Product_Name])</f>
        <v>Sports Product 23</v>
      </c>
      <c r="F4505" t="str">
        <f>_xlfn.XLOOKUP(Table1[[#This Row],[Product_ID]],[1]!Table1[Product_ID],[1]!Table1[Category])</f>
        <v>Sports</v>
      </c>
      <c r="G4505">
        <f>_xlfn.XLOOKUP(Table1[[#This Row],[Product_ID]],[1]!Table1[Product_ID],[1]!Table1[Unit_Price])</f>
        <v>4437</v>
      </c>
      <c r="H4505">
        <f>_xlfn.XLOOKUP(Table1[[#This Row],[Product_ID]],[1]!Table1[Product_ID],[1]!Table1[Cost])</f>
        <v>2662.2</v>
      </c>
      <c r="I4505">
        <v>4</v>
      </c>
      <c r="J4505">
        <v>20</v>
      </c>
      <c r="K4505">
        <f>Table1[[#This Row],[Quantity]]*Table1[[#This Row],[Unit_Price]]</f>
        <v>17748</v>
      </c>
      <c r="L4505">
        <f>Table1[[#This Row],[Quantity]]*Table1[[#This Row],[Cost]]</f>
        <v>10648.8</v>
      </c>
      <c r="M4505">
        <f>Table1[[#This Row],[Sales]]-Table1[[#This Row],[Total_Cost]]</f>
        <v>7099.2000000000007</v>
      </c>
      <c r="N4505" s="1">
        <f>Table1[[#This Row],[Profit]]/Table1[[#This Row],[Sales]]</f>
        <v>0.4</v>
      </c>
      <c r="O4505" t="str">
        <f>TEXT(Table1[[#This Row],[Order_Date]],"mmmm")</f>
        <v>March</v>
      </c>
      <c r="P4505">
        <f>YEAR(Table1[[#This Row],[Order_Date]])</f>
        <v>2025</v>
      </c>
      <c r="Q4505" t="str">
        <f>"Q"&amp;ROUNDUP(MONTH(Table1[[#This Row],[Order_Date]])/3,0)</f>
        <v>Q1</v>
      </c>
    </row>
    <row r="4506" spans="1:17" x14ac:dyDescent="0.25">
      <c r="A4506" t="s">
        <v>6328</v>
      </c>
      <c r="B4506" t="s">
        <v>2496</v>
      </c>
      <c r="C4506" t="s">
        <v>651</v>
      </c>
      <c r="D4506" t="s">
        <v>17</v>
      </c>
      <c r="E4506" t="str">
        <f>_xlfn.XLOOKUP(Table1[[#This Row],[Product_ID]],[1]!Table1[Product_ID],[1]!Table1[Product_Name])</f>
        <v>Clothing Product 38</v>
      </c>
      <c r="F4506" t="str">
        <f>_xlfn.XLOOKUP(Table1[[#This Row],[Product_ID]],[1]!Table1[Product_ID],[1]!Table1[Category])</f>
        <v>Clothing</v>
      </c>
      <c r="G4506">
        <f>_xlfn.XLOOKUP(Table1[[#This Row],[Product_ID]],[1]!Table1[Product_ID],[1]!Table1[Unit_Price])</f>
        <v>413</v>
      </c>
      <c r="H4506">
        <f>_xlfn.XLOOKUP(Table1[[#This Row],[Product_ID]],[1]!Table1[Product_ID],[1]!Table1[Cost])</f>
        <v>247.8</v>
      </c>
      <c r="I4506">
        <v>3</v>
      </c>
      <c r="J4506">
        <v>15</v>
      </c>
      <c r="K4506">
        <f>Table1[[#This Row],[Quantity]]*Table1[[#This Row],[Unit_Price]]</f>
        <v>1239</v>
      </c>
      <c r="L4506">
        <f>Table1[[#This Row],[Quantity]]*Table1[[#This Row],[Cost]]</f>
        <v>743.40000000000009</v>
      </c>
      <c r="M4506">
        <f>Table1[[#This Row],[Sales]]-Table1[[#This Row],[Total_Cost]]</f>
        <v>495.59999999999991</v>
      </c>
      <c r="N4506" s="1">
        <f>Table1[[#This Row],[Profit]]/Table1[[#This Row],[Sales]]</f>
        <v>0.39999999999999991</v>
      </c>
      <c r="O4506" t="str">
        <f>TEXT(Table1[[#This Row],[Order_Date]],"mmmm")</f>
        <v>May</v>
      </c>
      <c r="P4506">
        <f>YEAR(Table1[[#This Row],[Order_Date]])</f>
        <v>2024</v>
      </c>
      <c r="Q4506" t="str">
        <f>"Q"&amp;ROUNDUP(MONTH(Table1[[#This Row],[Order_Date]])/3,0)</f>
        <v>Q2</v>
      </c>
    </row>
    <row r="4507" spans="1:17" x14ac:dyDescent="0.25">
      <c r="A4507" t="s">
        <v>6329</v>
      </c>
      <c r="B4507" t="s">
        <v>866</v>
      </c>
      <c r="C4507" t="s">
        <v>1612</v>
      </c>
      <c r="D4507" t="s">
        <v>123</v>
      </c>
      <c r="E4507" t="str">
        <f>_xlfn.XLOOKUP(Table1[[#This Row],[Product_ID]],[1]!Table1[Product_ID],[1]!Table1[Product_Name])</f>
        <v>Electronics Product 99</v>
      </c>
      <c r="F4507" t="str">
        <f>_xlfn.XLOOKUP(Table1[[#This Row],[Product_ID]],[1]!Table1[Product_ID],[1]!Table1[Category])</f>
        <v>Electronics</v>
      </c>
      <c r="G4507">
        <f>_xlfn.XLOOKUP(Table1[[#This Row],[Product_ID]],[1]!Table1[Product_ID],[1]!Table1[Unit_Price])</f>
        <v>48012</v>
      </c>
      <c r="H4507">
        <f>_xlfn.XLOOKUP(Table1[[#This Row],[Product_ID]],[1]!Table1[Product_ID],[1]!Table1[Cost])</f>
        <v>24006</v>
      </c>
      <c r="I4507">
        <v>4</v>
      </c>
      <c r="J4507">
        <v>20</v>
      </c>
      <c r="K4507">
        <f>Table1[[#This Row],[Quantity]]*Table1[[#This Row],[Unit_Price]]</f>
        <v>192048</v>
      </c>
      <c r="L4507">
        <f>Table1[[#This Row],[Quantity]]*Table1[[#This Row],[Cost]]</f>
        <v>96024</v>
      </c>
      <c r="M4507">
        <f>Table1[[#This Row],[Sales]]-Table1[[#This Row],[Total_Cost]]</f>
        <v>96024</v>
      </c>
      <c r="N4507" s="1">
        <f>Table1[[#This Row],[Profit]]/Table1[[#This Row],[Sales]]</f>
        <v>0.5</v>
      </c>
      <c r="O4507" t="str">
        <f>TEXT(Table1[[#This Row],[Order_Date]],"mmmm")</f>
        <v>June</v>
      </c>
      <c r="P4507">
        <f>YEAR(Table1[[#This Row],[Order_Date]])</f>
        <v>2024</v>
      </c>
      <c r="Q4507" t="str">
        <f>"Q"&amp;ROUNDUP(MONTH(Table1[[#This Row],[Order_Date]])/3,0)</f>
        <v>Q2</v>
      </c>
    </row>
    <row r="4508" spans="1:17" x14ac:dyDescent="0.25">
      <c r="A4508" t="s">
        <v>6330</v>
      </c>
      <c r="B4508" t="s">
        <v>3431</v>
      </c>
      <c r="C4508" t="s">
        <v>973</v>
      </c>
      <c r="D4508" t="s">
        <v>25</v>
      </c>
      <c r="E4508" t="str">
        <f>_xlfn.XLOOKUP(Table1[[#This Row],[Product_ID]],[1]!Table1[Product_ID],[1]!Table1[Product_Name])</f>
        <v>Sports Product 7</v>
      </c>
      <c r="F4508" t="str">
        <f>_xlfn.XLOOKUP(Table1[[#This Row],[Product_ID]],[1]!Table1[Product_ID],[1]!Table1[Category])</f>
        <v>Sports</v>
      </c>
      <c r="G4508">
        <f>_xlfn.XLOOKUP(Table1[[#This Row],[Product_ID]],[1]!Table1[Product_ID],[1]!Table1[Unit_Price])</f>
        <v>5469</v>
      </c>
      <c r="H4508">
        <f>_xlfn.XLOOKUP(Table1[[#This Row],[Product_ID]],[1]!Table1[Product_ID],[1]!Table1[Cost])</f>
        <v>3281.4</v>
      </c>
      <c r="I4508">
        <v>2</v>
      </c>
      <c r="J4508">
        <v>0</v>
      </c>
      <c r="K4508">
        <f>Table1[[#This Row],[Quantity]]*Table1[[#This Row],[Unit_Price]]</f>
        <v>10938</v>
      </c>
      <c r="L4508">
        <f>Table1[[#This Row],[Quantity]]*Table1[[#This Row],[Cost]]</f>
        <v>6562.8</v>
      </c>
      <c r="M4508">
        <f>Table1[[#This Row],[Sales]]-Table1[[#This Row],[Total_Cost]]</f>
        <v>4375.2</v>
      </c>
      <c r="N4508" s="1">
        <f>Table1[[#This Row],[Profit]]/Table1[[#This Row],[Sales]]</f>
        <v>0.39999999999999997</v>
      </c>
      <c r="O4508" t="str">
        <f>TEXT(Table1[[#This Row],[Order_Date]],"mmmm")</f>
        <v>December</v>
      </c>
      <c r="P4508">
        <f>YEAR(Table1[[#This Row],[Order_Date]])</f>
        <v>2024</v>
      </c>
      <c r="Q4508" t="str">
        <f>"Q"&amp;ROUNDUP(MONTH(Table1[[#This Row],[Order_Date]])/3,0)</f>
        <v>Q4</v>
      </c>
    </row>
    <row r="4509" spans="1:17" x14ac:dyDescent="0.25">
      <c r="A4509" t="s">
        <v>6331</v>
      </c>
      <c r="B4509" t="s">
        <v>710</v>
      </c>
      <c r="C4509" t="s">
        <v>484</v>
      </c>
      <c r="D4509" t="s">
        <v>908</v>
      </c>
      <c r="E4509" t="str">
        <f>_xlfn.XLOOKUP(Table1[[#This Row],[Product_ID]],[1]!Table1[Product_ID],[1]!Table1[Product_Name])</f>
        <v>Beauty Product 41</v>
      </c>
      <c r="F4509" t="str">
        <f>_xlfn.XLOOKUP(Table1[[#This Row],[Product_ID]],[1]!Table1[Product_ID],[1]!Table1[Category])</f>
        <v>Beauty</v>
      </c>
      <c r="G4509">
        <f>_xlfn.XLOOKUP(Table1[[#This Row],[Product_ID]],[1]!Table1[Product_ID],[1]!Table1[Unit_Price])</f>
        <v>2433</v>
      </c>
      <c r="H4509">
        <f>_xlfn.XLOOKUP(Table1[[#This Row],[Product_ID]],[1]!Table1[Product_ID],[1]!Table1[Cost])</f>
        <v>1216.5</v>
      </c>
      <c r="I4509">
        <v>2</v>
      </c>
      <c r="J4509">
        <v>15</v>
      </c>
      <c r="K4509">
        <f>Table1[[#This Row],[Quantity]]*Table1[[#This Row],[Unit_Price]]</f>
        <v>4866</v>
      </c>
      <c r="L4509">
        <f>Table1[[#This Row],[Quantity]]*Table1[[#This Row],[Cost]]</f>
        <v>2433</v>
      </c>
      <c r="M4509">
        <f>Table1[[#This Row],[Sales]]-Table1[[#This Row],[Total_Cost]]</f>
        <v>2433</v>
      </c>
      <c r="N4509" s="1">
        <f>Table1[[#This Row],[Profit]]/Table1[[#This Row],[Sales]]</f>
        <v>0.5</v>
      </c>
      <c r="O4509" t="str">
        <f>TEXT(Table1[[#This Row],[Order_Date]],"mmmm")</f>
        <v>March</v>
      </c>
      <c r="P4509">
        <f>YEAR(Table1[[#This Row],[Order_Date]])</f>
        <v>2024</v>
      </c>
      <c r="Q4509" t="str">
        <f>"Q"&amp;ROUNDUP(MONTH(Table1[[#This Row],[Order_Date]])/3,0)</f>
        <v>Q1</v>
      </c>
    </row>
    <row r="4510" spans="1:17" x14ac:dyDescent="0.25">
      <c r="A4510" t="s">
        <v>6332</v>
      </c>
      <c r="B4510" t="s">
        <v>1207</v>
      </c>
      <c r="C4510" t="s">
        <v>1840</v>
      </c>
      <c r="D4510" t="s">
        <v>230</v>
      </c>
      <c r="E4510" t="str">
        <f>_xlfn.XLOOKUP(Table1[[#This Row],[Product_ID]],[1]!Table1[Product_ID],[1]!Table1[Product_Name])</f>
        <v>Beauty Product 16</v>
      </c>
      <c r="F4510" t="str">
        <f>_xlfn.XLOOKUP(Table1[[#This Row],[Product_ID]],[1]!Table1[Product_ID],[1]!Table1[Category])</f>
        <v>Beauty</v>
      </c>
      <c r="G4510">
        <f>_xlfn.XLOOKUP(Table1[[#This Row],[Product_ID]],[1]!Table1[Product_ID],[1]!Table1[Unit_Price])</f>
        <v>1591</v>
      </c>
      <c r="H4510">
        <f>_xlfn.XLOOKUP(Table1[[#This Row],[Product_ID]],[1]!Table1[Product_ID],[1]!Table1[Cost])</f>
        <v>1113.7</v>
      </c>
      <c r="I4510">
        <v>5</v>
      </c>
      <c r="J4510">
        <v>0</v>
      </c>
      <c r="K4510">
        <f>Table1[[#This Row],[Quantity]]*Table1[[#This Row],[Unit_Price]]</f>
        <v>7955</v>
      </c>
      <c r="L4510">
        <f>Table1[[#This Row],[Quantity]]*Table1[[#This Row],[Cost]]</f>
        <v>5568.5</v>
      </c>
      <c r="M4510">
        <f>Table1[[#This Row],[Sales]]-Table1[[#This Row],[Total_Cost]]</f>
        <v>2386.5</v>
      </c>
      <c r="N4510" s="1">
        <f>Table1[[#This Row],[Profit]]/Table1[[#This Row],[Sales]]</f>
        <v>0.3</v>
      </c>
      <c r="O4510" t="str">
        <f>TEXT(Table1[[#This Row],[Order_Date]],"mmmm")</f>
        <v>August</v>
      </c>
      <c r="P4510">
        <f>YEAR(Table1[[#This Row],[Order_Date]])</f>
        <v>2025</v>
      </c>
      <c r="Q4510" t="str">
        <f>"Q"&amp;ROUNDUP(MONTH(Table1[[#This Row],[Order_Date]])/3,0)</f>
        <v>Q3</v>
      </c>
    </row>
    <row r="4511" spans="1:17" x14ac:dyDescent="0.25">
      <c r="A4511" t="s">
        <v>6333</v>
      </c>
      <c r="B4511" t="s">
        <v>1308</v>
      </c>
      <c r="C4511" t="s">
        <v>2156</v>
      </c>
      <c r="D4511" t="s">
        <v>37</v>
      </c>
      <c r="E4511" t="str">
        <f>_xlfn.XLOOKUP(Table1[[#This Row],[Product_ID]],[1]!Table1[Product_ID],[1]!Table1[Product_Name])</f>
        <v>Home &amp; Kitchen Product 46</v>
      </c>
      <c r="F4511" t="str">
        <f>_xlfn.XLOOKUP(Table1[[#This Row],[Product_ID]],[1]!Table1[Product_ID],[1]!Table1[Category])</f>
        <v>Home &amp; Kitchen</v>
      </c>
      <c r="G4511">
        <f>_xlfn.XLOOKUP(Table1[[#This Row],[Product_ID]],[1]!Table1[Product_ID],[1]!Table1[Unit_Price])</f>
        <v>10604</v>
      </c>
      <c r="H4511">
        <f>_xlfn.XLOOKUP(Table1[[#This Row],[Product_ID]],[1]!Table1[Product_ID],[1]!Table1[Cost])</f>
        <v>5302</v>
      </c>
      <c r="I4511">
        <v>3</v>
      </c>
      <c r="J4511">
        <v>10</v>
      </c>
      <c r="K4511">
        <f>Table1[[#This Row],[Quantity]]*Table1[[#This Row],[Unit_Price]]</f>
        <v>31812</v>
      </c>
      <c r="L4511">
        <f>Table1[[#This Row],[Quantity]]*Table1[[#This Row],[Cost]]</f>
        <v>15906</v>
      </c>
      <c r="M4511">
        <f>Table1[[#This Row],[Sales]]-Table1[[#This Row],[Total_Cost]]</f>
        <v>15906</v>
      </c>
      <c r="N4511" s="1">
        <f>Table1[[#This Row],[Profit]]/Table1[[#This Row],[Sales]]</f>
        <v>0.5</v>
      </c>
      <c r="O4511" t="str">
        <f>TEXT(Table1[[#This Row],[Order_Date]],"mmmm")</f>
        <v>January</v>
      </c>
      <c r="P4511">
        <f>YEAR(Table1[[#This Row],[Order_Date]])</f>
        <v>2024</v>
      </c>
      <c r="Q4511" t="str">
        <f>"Q"&amp;ROUNDUP(MONTH(Table1[[#This Row],[Order_Date]])/3,0)</f>
        <v>Q1</v>
      </c>
    </row>
    <row r="4512" spans="1:17" x14ac:dyDescent="0.25">
      <c r="A4512" t="s">
        <v>6334</v>
      </c>
      <c r="B4512" t="s">
        <v>1320</v>
      </c>
      <c r="C4512" t="s">
        <v>1568</v>
      </c>
      <c r="D4512" t="s">
        <v>33</v>
      </c>
      <c r="E4512" t="str">
        <f>_xlfn.XLOOKUP(Table1[[#This Row],[Product_ID]],[1]!Table1[Product_ID],[1]!Table1[Product_Name])</f>
        <v>Sports Product 88</v>
      </c>
      <c r="F4512" t="str">
        <f>_xlfn.XLOOKUP(Table1[[#This Row],[Product_ID]],[1]!Table1[Product_ID],[1]!Table1[Category])</f>
        <v>Sports</v>
      </c>
      <c r="G4512">
        <f>_xlfn.XLOOKUP(Table1[[#This Row],[Product_ID]],[1]!Table1[Product_ID],[1]!Table1[Unit_Price])</f>
        <v>11542</v>
      </c>
      <c r="H4512">
        <f>_xlfn.XLOOKUP(Table1[[#This Row],[Product_ID]],[1]!Table1[Product_ID],[1]!Table1[Cost])</f>
        <v>6925.2</v>
      </c>
      <c r="I4512">
        <v>5</v>
      </c>
      <c r="J4512">
        <v>0</v>
      </c>
      <c r="K4512">
        <f>Table1[[#This Row],[Quantity]]*Table1[[#This Row],[Unit_Price]]</f>
        <v>57710</v>
      </c>
      <c r="L4512">
        <f>Table1[[#This Row],[Quantity]]*Table1[[#This Row],[Cost]]</f>
        <v>34626</v>
      </c>
      <c r="M4512">
        <f>Table1[[#This Row],[Sales]]-Table1[[#This Row],[Total_Cost]]</f>
        <v>23084</v>
      </c>
      <c r="N4512" s="1">
        <f>Table1[[#This Row],[Profit]]/Table1[[#This Row],[Sales]]</f>
        <v>0.4</v>
      </c>
      <c r="O4512" t="str">
        <f>TEXT(Table1[[#This Row],[Order_Date]],"mmmm")</f>
        <v>October</v>
      </c>
      <c r="P4512">
        <f>YEAR(Table1[[#This Row],[Order_Date]])</f>
        <v>2024</v>
      </c>
      <c r="Q4512" t="str">
        <f>"Q"&amp;ROUNDUP(MONTH(Table1[[#This Row],[Order_Date]])/3,0)</f>
        <v>Q4</v>
      </c>
    </row>
    <row r="4513" spans="1:17" x14ac:dyDescent="0.25">
      <c r="A4513" t="s">
        <v>6335</v>
      </c>
      <c r="B4513" t="s">
        <v>1234</v>
      </c>
      <c r="C4513" t="s">
        <v>3067</v>
      </c>
      <c r="D4513" t="s">
        <v>104</v>
      </c>
      <c r="E4513" t="str">
        <f>_xlfn.XLOOKUP(Table1[[#This Row],[Product_ID]],[1]!Table1[Product_ID],[1]!Table1[Product_Name])</f>
        <v>Electronics Product 72</v>
      </c>
      <c r="F4513" t="str">
        <f>_xlfn.XLOOKUP(Table1[[#This Row],[Product_ID]],[1]!Table1[Product_ID],[1]!Table1[Category])</f>
        <v>Electronics</v>
      </c>
      <c r="G4513">
        <f>_xlfn.XLOOKUP(Table1[[#This Row],[Product_ID]],[1]!Table1[Product_ID],[1]!Table1[Unit_Price])</f>
        <v>27555</v>
      </c>
      <c r="H4513">
        <f>_xlfn.XLOOKUP(Table1[[#This Row],[Product_ID]],[1]!Table1[Product_ID],[1]!Table1[Cost])</f>
        <v>19288.5</v>
      </c>
      <c r="I4513">
        <v>4</v>
      </c>
      <c r="J4513">
        <v>15</v>
      </c>
      <c r="K4513">
        <f>Table1[[#This Row],[Quantity]]*Table1[[#This Row],[Unit_Price]]</f>
        <v>110220</v>
      </c>
      <c r="L4513">
        <f>Table1[[#This Row],[Quantity]]*Table1[[#This Row],[Cost]]</f>
        <v>77154</v>
      </c>
      <c r="M4513">
        <f>Table1[[#This Row],[Sales]]-Table1[[#This Row],[Total_Cost]]</f>
        <v>33066</v>
      </c>
      <c r="N4513" s="1">
        <f>Table1[[#This Row],[Profit]]/Table1[[#This Row],[Sales]]</f>
        <v>0.3</v>
      </c>
      <c r="O4513" t="str">
        <f>TEXT(Table1[[#This Row],[Order_Date]],"mmmm")</f>
        <v>June</v>
      </c>
      <c r="P4513">
        <f>YEAR(Table1[[#This Row],[Order_Date]])</f>
        <v>2024</v>
      </c>
      <c r="Q4513" t="str">
        <f>"Q"&amp;ROUNDUP(MONTH(Table1[[#This Row],[Order_Date]])/3,0)</f>
        <v>Q2</v>
      </c>
    </row>
    <row r="4514" spans="1:17" x14ac:dyDescent="0.25">
      <c r="A4514" t="s">
        <v>6336</v>
      </c>
      <c r="B4514" t="s">
        <v>2415</v>
      </c>
      <c r="C4514" t="s">
        <v>994</v>
      </c>
      <c r="D4514" t="s">
        <v>898</v>
      </c>
      <c r="E4514" t="str">
        <f>_xlfn.XLOOKUP(Table1[[#This Row],[Product_ID]],[1]!Table1[Product_ID],[1]!Table1[Product_Name])</f>
        <v>Sports Product 29</v>
      </c>
      <c r="F4514" t="str">
        <f>_xlfn.XLOOKUP(Table1[[#This Row],[Product_ID]],[1]!Table1[Product_ID],[1]!Table1[Category])</f>
        <v>Sports</v>
      </c>
      <c r="G4514">
        <f>_xlfn.XLOOKUP(Table1[[#This Row],[Product_ID]],[1]!Table1[Product_ID],[1]!Table1[Unit_Price])</f>
        <v>2105</v>
      </c>
      <c r="H4514">
        <f>_xlfn.XLOOKUP(Table1[[#This Row],[Product_ID]],[1]!Table1[Product_ID],[1]!Table1[Cost])</f>
        <v>1263</v>
      </c>
      <c r="I4514">
        <v>3</v>
      </c>
      <c r="J4514">
        <v>10</v>
      </c>
      <c r="K4514">
        <f>Table1[[#This Row],[Quantity]]*Table1[[#This Row],[Unit_Price]]</f>
        <v>6315</v>
      </c>
      <c r="L4514">
        <f>Table1[[#This Row],[Quantity]]*Table1[[#This Row],[Cost]]</f>
        <v>3789</v>
      </c>
      <c r="M4514">
        <f>Table1[[#This Row],[Sales]]-Table1[[#This Row],[Total_Cost]]</f>
        <v>2526</v>
      </c>
      <c r="N4514" s="1">
        <f>Table1[[#This Row],[Profit]]/Table1[[#This Row],[Sales]]</f>
        <v>0.4</v>
      </c>
      <c r="O4514" t="str">
        <f>TEXT(Table1[[#This Row],[Order_Date]],"mmmm")</f>
        <v>July</v>
      </c>
      <c r="P4514">
        <f>YEAR(Table1[[#This Row],[Order_Date]])</f>
        <v>2025</v>
      </c>
      <c r="Q4514" t="str">
        <f>"Q"&amp;ROUNDUP(MONTH(Table1[[#This Row],[Order_Date]])/3,0)</f>
        <v>Q3</v>
      </c>
    </row>
    <row r="4515" spans="1:17" x14ac:dyDescent="0.25">
      <c r="A4515" t="s">
        <v>6337</v>
      </c>
      <c r="B4515" t="s">
        <v>1516</v>
      </c>
      <c r="C4515" t="s">
        <v>1966</v>
      </c>
      <c r="D4515" t="s">
        <v>855</v>
      </c>
      <c r="E4515" t="str">
        <f>_xlfn.XLOOKUP(Table1[[#This Row],[Product_ID]],[1]!Table1[Product_ID],[1]!Table1[Product_Name])</f>
        <v>Sports Product 62</v>
      </c>
      <c r="F4515" t="str">
        <f>_xlfn.XLOOKUP(Table1[[#This Row],[Product_ID]],[1]!Table1[Product_ID],[1]!Table1[Category])</f>
        <v>Sports</v>
      </c>
      <c r="G4515">
        <f>_xlfn.XLOOKUP(Table1[[#This Row],[Product_ID]],[1]!Table1[Product_ID],[1]!Table1[Unit_Price])</f>
        <v>2777</v>
      </c>
      <c r="H4515">
        <f>_xlfn.XLOOKUP(Table1[[#This Row],[Product_ID]],[1]!Table1[Product_ID],[1]!Table1[Cost])</f>
        <v>1943.9</v>
      </c>
      <c r="I4515">
        <v>1</v>
      </c>
      <c r="J4515">
        <v>20</v>
      </c>
      <c r="K4515">
        <f>Table1[[#This Row],[Quantity]]*Table1[[#This Row],[Unit_Price]]</f>
        <v>2777</v>
      </c>
      <c r="L4515">
        <f>Table1[[#This Row],[Quantity]]*Table1[[#This Row],[Cost]]</f>
        <v>1943.9</v>
      </c>
      <c r="M4515">
        <f>Table1[[#This Row],[Sales]]-Table1[[#This Row],[Total_Cost]]</f>
        <v>833.09999999999991</v>
      </c>
      <c r="N4515" s="1">
        <f>Table1[[#This Row],[Profit]]/Table1[[#This Row],[Sales]]</f>
        <v>0.3</v>
      </c>
      <c r="O4515" t="str">
        <f>TEXT(Table1[[#This Row],[Order_Date]],"mmmm")</f>
        <v>November</v>
      </c>
      <c r="P4515">
        <f>YEAR(Table1[[#This Row],[Order_Date]])</f>
        <v>2024</v>
      </c>
      <c r="Q4515" t="str">
        <f>"Q"&amp;ROUNDUP(MONTH(Table1[[#This Row],[Order_Date]])/3,0)</f>
        <v>Q4</v>
      </c>
    </row>
    <row r="4516" spans="1:17" x14ac:dyDescent="0.25">
      <c r="A4516" t="s">
        <v>6338</v>
      </c>
      <c r="B4516" t="s">
        <v>668</v>
      </c>
      <c r="C4516" t="s">
        <v>1258</v>
      </c>
      <c r="D4516" t="s">
        <v>542</v>
      </c>
      <c r="E4516" t="str">
        <f>_xlfn.XLOOKUP(Table1[[#This Row],[Product_ID]],[1]!Table1[Product_ID],[1]!Table1[Product_Name])</f>
        <v>Home &amp; Kitchen Product 78</v>
      </c>
      <c r="F4516" t="str">
        <f>_xlfn.XLOOKUP(Table1[[#This Row],[Product_ID]],[1]!Table1[Product_ID],[1]!Table1[Category])</f>
        <v>Home &amp; Kitchen</v>
      </c>
      <c r="G4516">
        <f>_xlfn.XLOOKUP(Table1[[#This Row],[Product_ID]],[1]!Table1[Product_ID],[1]!Table1[Unit_Price])</f>
        <v>700</v>
      </c>
      <c r="H4516">
        <f>_xlfn.XLOOKUP(Table1[[#This Row],[Product_ID]],[1]!Table1[Product_ID],[1]!Table1[Cost])</f>
        <v>420</v>
      </c>
      <c r="I4516">
        <v>3</v>
      </c>
      <c r="J4516">
        <v>5</v>
      </c>
      <c r="K4516">
        <f>Table1[[#This Row],[Quantity]]*Table1[[#This Row],[Unit_Price]]</f>
        <v>2100</v>
      </c>
      <c r="L4516">
        <f>Table1[[#This Row],[Quantity]]*Table1[[#This Row],[Cost]]</f>
        <v>1260</v>
      </c>
      <c r="M4516">
        <f>Table1[[#This Row],[Sales]]-Table1[[#This Row],[Total_Cost]]</f>
        <v>840</v>
      </c>
      <c r="N4516" s="1">
        <f>Table1[[#This Row],[Profit]]/Table1[[#This Row],[Sales]]</f>
        <v>0.4</v>
      </c>
      <c r="O4516" t="str">
        <f>TEXT(Table1[[#This Row],[Order_Date]],"mmmm")</f>
        <v>December</v>
      </c>
      <c r="P4516">
        <f>YEAR(Table1[[#This Row],[Order_Date]])</f>
        <v>2024</v>
      </c>
      <c r="Q4516" t="str">
        <f>"Q"&amp;ROUNDUP(MONTH(Table1[[#This Row],[Order_Date]])/3,0)</f>
        <v>Q4</v>
      </c>
    </row>
    <row r="4517" spans="1:17" x14ac:dyDescent="0.25">
      <c r="A4517" t="s">
        <v>6339</v>
      </c>
      <c r="B4517" t="s">
        <v>3310</v>
      </c>
      <c r="C4517" t="s">
        <v>1108</v>
      </c>
      <c r="D4517" t="s">
        <v>426</v>
      </c>
      <c r="E4517" t="str">
        <f>_xlfn.XLOOKUP(Table1[[#This Row],[Product_ID]],[1]!Table1[Product_ID],[1]!Table1[Product_Name])</f>
        <v>Clothing Product 95</v>
      </c>
      <c r="F4517" t="str">
        <f>_xlfn.XLOOKUP(Table1[[#This Row],[Product_ID]],[1]!Table1[Product_ID],[1]!Table1[Category])</f>
        <v>Clothing</v>
      </c>
      <c r="G4517">
        <f>_xlfn.XLOOKUP(Table1[[#This Row],[Product_ID]],[1]!Table1[Product_ID],[1]!Table1[Unit_Price])</f>
        <v>4520</v>
      </c>
      <c r="H4517">
        <f>_xlfn.XLOOKUP(Table1[[#This Row],[Product_ID]],[1]!Table1[Product_ID],[1]!Table1[Cost])</f>
        <v>3164</v>
      </c>
      <c r="I4517">
        <v>1</v>
      </c>
      <c r="J4517">
        <v>0</v>
      </c>
      <c r="K4517">
        <f>Table1[[#This Row],[Quantity]]*Table1[[#This Row],[Unit_Price]]</f>
        <v>4520</v>
      </c>
      <c r="L4517">
        <f>Table1[[#This Row],[Quantity]]*Table1[[#This Row],[Cost]]</f>
        <v>3164</v>
      </c>
      <c r="M4517">
        <f>Table1[[#This Row],[Sales]]-Table1[[#This Row],[Total_Cost]]</f>
        <v>1356</v>
      </c>
      <c r="N4517" s="1">
        <f>Table1[[#This Row],[Profit]]/Table1[[#This Row],[Sales]]</f>
        <v>0.3</v>
      </c>
      <c r="O4517" t="str">
        <f>TEXT(Table1[[#This Row],[Order_Date]],"mmmm")</f>
        <v>January</v>
      </c>
      <c r="P4517">
        <f>YEAR(Table1[[#This Row],[Order_Date]])</f>
        <v>2024</v>
      </c>
      <c r="Q4517" t="str">
        <f>"Q"&amp;ROUNDUP(MONTH(Table1[[#This Row],[Order_Date]])/3,0)</f>
        <v>Q1</v>
      </c>
    </row>
    <row r="4518" spans="1:17" x14ac:dyDescent="0.25">
      <c r="A4518" t="s">
        <v>6340</v>
      </c>
      <c r="B4518" t="s">
        <v>2469</v>
      </c>
      <c r="C4518" t="s">
        <v>3256</v>
      </c>
      <c r="D4518" t="s">
        <v>199</v>
      </c>
      <c r="E4518" t="str">
        <f>_xlfn.XLOOKUP(Table1[[#This Row],[Product_ID]],[1]!Table1[Product_ID],[1]!Table1[Product_Name])</f>
        <v>Sports Product 19</v>
      </c>
      <c r="F4518" t="str">
        <f>_xlfn.XLOOKUP(Table1[[#This Row],[Product_ID]],[1]!Table1[Product_ID],[1]!Table1[Category])</f>
        <v>Sports</v>
      </c>
      <c r="G4518">
        <f>_xlfn.XLOOKUP(Table1[[#This Row],[Product_ID]],[1]!Table1[Product_ID],[1]!Table1[Unit_Price])</f>
        <v>11395</v>
      </c>
      <c r="H4518">
        <f>_xlfn.XLOOKUP(Table1[[#This Row],[Product_ID]],[1]!Table1[Product_ID],[1]!Table1[Cost])</f>
        <v>5697.5</v>
      </c>
      <c r="I4518">
        <v>2</v>
      </c>
      <c r="J4518">
        <v>5</v>
      </c>
      <c r="K4518">
        <f>Table1[[#This Row],[Quantity]]*Table1[[#This Row],[Unit_Price]]</f>
        <v>22790</v>
      </c>
      <c r="L4518">
        <f>Table1[[#This Row],[Quantity]]*Table1[[#This Row],[Cost]]</f>
        <v>11395</v>
      </c>
      <c r="M4518">
        <f>Table1[[#This Row],[Sales]]-Table1[[#This Row],[Total_Cost]]</f>
        <v>11395</v>
      </c>
      <c r="N4518" s="1">
        <f>Table1[[#This Row],[Profit]]/Table1[[#This Row],[Sales]]</f>
        <v>0.5</v>
      </c>
      <c r="O4518" t="str">
        <f>TEXT(Table1[[#This Row],[Order_Date]],"mmmm")</f>
        <v>February</v>
      </c>
      <c r="P4518">
        <f>YEAR(Table1[[#This Row],[Order_Date]])</f>
        <v>2025</v>
      </c>
      <c r="Q4518" t="str">
        <f>"Q"&amp;ROUNDUP(MONTH(Table1[[#This Row],[Order_Date]])/3,0)</f>
        <v>Q1</v>
      </c>
    </row>
    <row r="4519" spans="1:17" x14ac:dyDescent="0.25">
      <c r="A4519" t="s">
        <v>6341</v>
      </c>
      <c r="B4519" t="s">
        <v>630</v>
      </c>
      <c r="C4519" t="s">
        <v>1479</v>
      </c>
      <c r="D4519" t="s">
        <v>385</v>
      </c>
      <c r="E4519" t="str">
        <f>_xlfn.XLOOKUP(Table1[[#This Row],[Product_ID]],[1]!Table1[Product_ID],[1]!Table1[Product_Name])</f>
        <v>Sports Product 54</v>
      </c>
      <c r="F4519" t="str">
        <f>_xlfn.XLOOKUP(Table1[[#This Row],[Product_ID]],[1]!Table1[Product_ID],[1]!Table1[Category])</f>
        <v>Sports</v>
      </c>
      <c r="G4519">
        <f>_xlfn.XLOOKUP(Table1[[#This Row],[Product_ID]],[1]!Table1[Product_ID],[1]!Table1[Unit_Price])</f>
        <v>611</v>
      </c>
      <c r="H4519">
        <f>_xlfn.XLOOKUP(Table1[[#This Row],[Product_ID]],[1]!Table1[Product_ID],[1]!Table1[Cost])</f>
        <v>427.7</v>
      </c>
      <c r="I4519">
        <v>3</v>
      </c>
      <c r="J4519">
        <v>0</v>
      </c>
      <c r="K4519">
        <f>Table1[[#This Row],[Quantity]]*Table1[[#This Row],[Unit_Price]]</f>
        <v>1833</v>
      </c>
      <c r="L4519">
        <f>Table1[[#This Row],[Quantity]]*Table1[[#This Row],[Cost]]</f>
        <v>1283.0999999999999</v>
      </c>
      <c r="M4519">
        <f>Table1[[#This Row],[Sales]]-Table1[[#This Row],[Total_Cost]]</f>
        <v>549.90000000000009</v>
      </c>
      <c r="N4519" s="1">
        <f>Table1[[#This Row],[Profit]]/Table1[[#This Row],[Sales]]</f>
        <v>0.30000000000000004</v>
      </c>
      <c r="O4519" t="str">
        <f>TEXT(Table1[[#This Row],[Order_Date]],"mmmm")</f>
        <v>April</v>
      </c>
      <c r="P4519">
        <f>YEAR(Table1[[#This Row],[Order_Date]])</f>
        <v>2025</v>
      </c>
      <c r="Q4519" t="str">
        <f>"Q"&amp;ROUNDUP(MONTH(Table1[[#This Row],[Order_Date]])/3,0)</f>
        <v>Q2</v>
      </c>
    </row>
    <row r="4520" spans="1:17" x14ac:dyDescent="0.25">
      <c r="A4520" t="s">
        <v>6342</v>
      </c>
      <c r="B4520" t="s">
        <v>4841</v>
      </c>
      <c r="C4520" t="s">
        <v>6343</v>
      </c>
      <c r="D4520" t="s">
        <v>264</v>
      </c>
      <c r="E4520" t="str">
        <f>_xlfn.XLOOKUP(Table1[[#This Row],[Product_ID]],[1]!Table1[Product_ID],[1]!Table1[Product_Name])</f>
        <v>Clothing Product 96</v>
      </c>
      <c r="F4520" t="str">
        <f>_xlfn.XLOOKUP(Table1[[#This Row],[Product_ID]],[1]!Table1[Product_ID],[1]!Table1[Category])</f>
        <v>Clothing</v>
      </c>
      <c r="G4520">
        <f>_xlfn.XLOOKUP(Table1[[#This Row],[Product_ID]],[1]!Table1[Product_ID],[1]!Table1[Unit_Price])</f>
        <v>483</v>
      </c>
      <c r="H4520">
        <f>_xlfn.XLOOKUP(Table1[[#This Row],[Product_ID]],[1]!Table1[Product_ID],[1]!Table1[Cost])</f>
        <v>289.8</v>
      </c>
      <c r="I4520">
        <v>4</v>
      </c>
      <c r="J4520">
        <v>20</v>
      </c>
      <c r="K4520">
        <f>Table1[[#This Row],[Quantity]]*Table1[[#This Row],[Unit_Price]]</f>
        <v>1932</v>
      </c>
      <c r="L4520">
        <f>Table1[[#This Row],[Quantity]]*Table1[[#This Row],[Cost]]</f>
        <v>1159.2</v>
      </c>
      <c r="M4520">
        <f>Table1[[#This Row],[Sales]]-Table1[[#This Row],[Total_Cost]]</f>
        <v>772.8</v>
      </c>
      <c r="N4520" s="1">
        <f>Table1[[#This Row],[Profit]]/Table1[[#This Row],[Sales]]</f>
        <v>0.39999999999999997</v>
      </c>
      <c r="O4520" t="str">
        <f>TEXT(Table1[[#This Row],[Order_Date]],"mmmm")</f>
        <v>June</v>
      </c>
      <c r="P4520">
        <f>YEAR(Table1[[#This Row],[Order_Date]])</f>
        <v>2025</v>
      </c>
      <c r="Q4520" t="str">
        <f>"Q"&amp;ROUNDUP(MONTH(Table1[[#This Row],[Order_Date]])/3,0)</f>
        <v>Q2</v>
      </c>
    </row>
    <row r="4521" spans="1:17" x14ac:dyDescent="0.25">
      <c r="A4521" t="s">
        <v>6344</v>
      </c>
      <c r="B4521" t="s">
        <v>2425</v>
      </c>
      <c r="C4521" t="s">
        <v>2051</v>
      </c>
      <c r="D4521" t="s">
        <v>659</v>
      </c>
      <c r="E4521" t="str">
        <f>_xlfn.XLOOKUP(Table1[[#This Row],[Product_ID]],[1]!Table1[Product_ID],[1]!Table1[Product_Name])</f>
        <v>Beauty Product 43</v>
      </c>
      <c r="F4521" t="str">
        <f>_xlfn.XLOOKUP(Table1[[#This Row],[Product_ID]],[1]!Table1[Product_ID],[1]!Table1[Category])</f>
        <v>Beauty</v>
      </c>
      <c r="G4521">
        <f>_xlfn.XLOOKUP(Table1[[#This Row],[Product_ID]],[1]!Table1[Product_ID],[1]!Table1[Unit_Price])</f>
        <v>1637</v>
      </c>
      <c r="H4521">
        <f>_xlfn.XLOOKUP(Table1[[#This Row],[Product_ID]],[1]!Table1[Product_ID],[1]!Table1[Cost])</f>
        <v>818.5</v>
      </c>
      <c r="I4521">
        <v>3</v>
      </c>
      <c r="J4521">
        <v>5</v>
      </c>
      <c r="K4521">
        <f>Table1[[#This Row],[Quantity]]*Table1[[#This Row],[Unit_Price]]</f>
        <v>4911</v>
      </c>
      <c r="L4521">
        <f>Table1[[#This Row],[Quantity]]*Table1[[#This Row],[Cost]]</f>
        <v>2455.5</v>
      </c>
      <c r="M4521">
        <f>Table1[[#This Row],[Sales]]-Table1[[#This Row],[Total_Cost]]</f>
        <v>2455.5</v>
      </c>
      <c r="N4521" s="1">
        <f>Table1[[#This Row],[Profit]]/Table1[[#This Row],[Sales]]</f>
        <v>0.5</v>
      </c>
      <c r="O4521" t="str">
        <f>TEXT(Table1[[#This Row],[Order_Date]],"mmmm")</f>
        <v>June</v>
      </c>
      <c r="P4521">
        <f>YEAR(Table1[[#This Row],[Order_Date]])</f>
        <v>2025</v>
      </c>
      <c r="Q4521" t="str">
        <f>"Q"&amp;ROUNDUP(MONTH(Table1[[#This Row],[Order_Date]])/3,0)</f>
        <v>Q2</v>
      </c>
    </row>
    <row r="4522" spans="1:17" x14ac:dyDescent="0.25">
      <c r="A4522" t="s">
        <v>6345</v>
      </c>
      <c r="B4522" t="s">
        <v>818</v>
      </c>
      <c r="C4522" t="s">
        <v>2198</v>
      </c>
      <c r="D4522" t="s">
        <v>270</v>
      </c>
      <c r="E4522" t="str">
        <f>_xlfn.XLOOKUP(Table1[[#This Row],[Product_ID]],[1]!Table1[Product_ID],[1]!Table1[Product_Name])</f>
        <v>Clothing Product 47</v>
      </c>
      <c r="F4522" t="str">
        <f>_xlfn.XLOOKUP(Table1[[#This Row],[Product_ID]],[1]!Table1[Product_ID],[1]!Table1[Category])</f>
        <v>Clothing</v>
      </c>
      <c r="G4522">
        <f>_xlfn.XLOOKUP(Table1[[#This Row],[Product_ID]],[1]!Table1[Product_ID],[1]!Table1[Unit_Price])</f>
        <v>3146</v>
      </c>
      <c r="H4522">
        <f>_xlfn.XLOOKUP(Table1[[#This Row],[Product_ID]],[1]!Table1[Product_ID],[1]!Table1[Cost])</f>
        <v>1573</v>
      </c>
      <c r="I4522">
        <v>2</v>
      </c>
      <c r="J4522">
        <v>15</v>
      </c>
      <c r="K4522">
        <f>Table1[[#This Row],[Quantity]]*Table1[[#This Row],[Unit_Price]]</f>
        <v>6292</v>
      </c>
      <c r="L4522">
        <f>Table1[[#This Row],[Quantity]]*Table1[[#This Row],[Cost]]</f>
        <v>3146</v>
      </c>
      <c r="M4522">
        <f>Table1[[#This Row],[Sales]]-Table1[[#This Row],[Total_Cost]]</f>
        <v>3146</v>
      </c>
      <c r="N4522" s="1">
        <f>Table1[[#This Row],[Profit]]/Table1[[#This Row],[Sales]]</f>
        <v>0.5</v>
      </c>
      <c r="O4522" t="str">
        <f>TEXT(Table1[[#This Row],[Order_Date]],"mmmm")</f>
        <v>March</v>
      </c>
      <c r="P4522">
        <f>YEAR(Table1[[#This Row],[Order_Date]])</f>
        <v>2024</v>
      </c>
      <c r="Q4522" t="str">
        <f>"Q"&amp;ROUNDUP(MONTH(Table1[[#This Row],[Order_Date]])/3,0)</f>
        <v>Q1</v>
      </c>
    </row>
    <row r="4523" spans="1:17" x14ac:dyDescent="0.25">
      <c r="A4523" t="s">
        <v>6346</v>
      </c>
      <c r="B4523" t="s">
        <v>3042</v>
      </c>
      <c r="C4523" t="s">
        <v>2935</v>
      </c>
      <c r="D4523" t="s">
        <v>45</v>
      </c>
      <c r="E4523" t="str">
        <f>_xlfn.XLOOKUP(Table1[[#This Row],[Product_ID]],[1]!Table1[Product_ID],[1]!Table1[Product_Name])</f>
        <v>Clothing Product 32</v>
      </c>
      <c r="F4523" t="str">
        <f>_xlfn.XLOOKUP(Table1[[#This Row],[Product_ID]],[1]!Table1[Product_ID],[1]!Table1[Category])</f>
        <v>Clothing</v>
      </c>
      <c r="G4523">
        <f>_xlfn.XLOOKUP(Table1[[#This Row],[Product_ID]],[1]!Table1[Product_ID],[1]!Table1[Unit_Price])</f>
        <v>3034</v>
      </c>
      <c r="H4523">
        <f>_xlfn.XLOOKUP(Table1[[#This Row],[Product_ID]],[1]!Table1[Product_ID],[1]!Table1[Cost])</f>
        <v>1820.4</v>
      </c>
      <c r="I4523">
        <v>4</v>
      </c>
      <c r="J4523">
        <v>0</v>
      </c>
      <c r="K4523">
        <f>Table1[[#This Row],[Quantity]]*Table1[[#This Row],[Unit_Price]]</f>
        <v>12136</v>
      </c>
      <c r="L4523">
        <f>Table1[[#This Row],[Quantity]]*Table1[[#This Row],[Cost]]</f>
        <v>7281.6</v>
      </c>
      <c r="M4523">
        <f>Table1[[#This Row],[Sales]]-Table1[[#This Row],[Total_Cost]]</f>
        <v>4854.3999999999996</v>
      </c>
      <c r="N4523" s="1">
        <f>Table1[[#This Row],[Profit]]/Table1[[#This Row],[Sales]]</f>
        <v>0.39999999999999997</v>
      </c>
      <c r="O4523" t="str">
        <f>TEXT(Table1[[#This Row],[Order_Date]],"mmmm")</f>
        <v>January</v>
      </c>
      <c r="P4523">
        <f>YEAR(Table1[[#This Row],[Order_Date]])</f>
        <v>2025</v>
      </c>
      <c r="Q4523" t="str">
        <f>"Q"&amp;ROUNDUP(MONTH(Table1[[#This Row],[Order_Date]])/3,0)</f>
        <v>Q1</v>
      </c>
    </row>
    <row r="4524" spans="1:17" x14ac:dyDescent="0.25">
      <c r="A4524" t="s">
        <v>6347</v>
      </c>
      <c r="B4524" t="s">
        <v>1083</v>
      </c>
      <c r="C4524" t="s">
        <v>3044</v>
      </c>
      <c r="D4524" t="s">
        <v>502</v>
      </c>
      <c r="E4524" t="str">
        <f>_xlfn.XLOOKUP(Table1[[#This Row],[Product_ID]],[1]!Table1[Product_ID],[1]!Table1[Product_Name])</f>
        <v>Beauty Product 42</v>
      </c>
      <c r="F4524" t="str">
        <f>_xlfn.XLOOKUP(Table1[[#This Row],[Product_ID]],[1]!Table1[Product_ID],[1]!Table1[Category])</f>
        <v>Beauty</v>
      </c>
      <c r="G4524">
        <f>_xlfn.XLOOKUP(Table1[[#This Row],[Product_ID]],[1]!Table1[Product_ID],[1]!Table1[Unit_Price])</f>
        <v>2758</v>
      </c>
      <c r="H4524">
        <f>_xlfn.XLOOKUP(Table1[[#This Row],[Product_ID]],[1]!Table1[Product_ID],[1]!Table1[Cost])</f>
        <v>1379</v>
      </c>
      <c r="I4524">
        <v>4</v>
      </c>
      <c r="J4524">
        <v>5</v>
      </c>
      <c r="K4524">
        <f>Table1[[#This Row],[Quantity]]*Table1[[#This Row],[Unit_Price]]</f>
        <v>11032</v>
      </c>
      <c r="L4524">
        <f>Table1[[#This Row],[Quantity]]*Table1[[#This Row],[Cost]]</f>
        <v>5516</v>
      </c>
      <c r="M4524">
        <f>Table1[[#This Row],[Sales]]-Table1[[#This Row],[Total_Cost]]</f>
        <v>5516</v>
      </c>
      <c r="N4524" s="1">
        <f>Table1[[#This Row],[Profit]]/Table1[[#This Row],[Sales]]</f>
        <v>0.5</v>
      </c>
      <c r="O4524" t="str">
        <f>TEXT(Table1[[#This Row],[Order_Date]],"mmmm")</f>
        <v>November</v>
      </c>
      <c r="P4524">
        <f>YEAR(Table1[[#This Row],[Order_Date]])</f>
        <v>2025</v>
      </c>
      <c r="Q4524" t="str">
        <f>"Q"&amp;ROUNDUP(MONTH(Table1[[#This Row],[Order_Date]])/3,0)</f>
        <v>Q4</v>
      </c>
    </row>
    <row r="4525" spans="1:17" x14ac:dyDescent="0.25">
      <c r="A4525" t="s">
        <v>6348</v>
      </c>
      <c r="B4525" t="s">
        <v>1507</v>
      </c>
      <c r="C4525" t="s">
        <v>1470</v>
      </c>
      <c r="D4525" t="s">
        <v>89</v>
      </c>
      <c r="E4525" t="str">
        <f>_xlfn.XLOOKUP(Table1[[#This Row],[Product_ID]],[1]!Table1[Product_ID],[1]!Table1[Product_Name])</f>
        <v>Beauty Product 76</v>
      </c>
      <c r="F4525" t="str">
        <f>_xlfn.XLOOKUP(Table1[[#This Row],[Product_ID]],[1]!Table1[Product_ID],[1]!Table1[Category])</f>
        <v>Beauty</v>
      </c>
      <c r="G4525">
        <f>_xlfn.XLOOKUP(Table1[[#This Row],[Product_ID]],[1]!Table1[Product_ID],[1]!Table1[Unit_Price])</f>
        <v>3690</v>
      </c>
      <c r="H4525">
        <f>_xlfn.XLOOKUP(Table1[[#This Row],[Product_ID]],[1]!Table1[Product_ID],[1]!Table1[Cost])</f>
        <v>2583</v>
      </c>
      <c r="I4525">
        <v>3</v>
      </c>
      <c r="J4525">
        <v>20</v>
      </c>
      <c r="K4525">
        <f>Table1[[#This Row],[Quantity]]*Table1[[#This Row],[Unit_Price]]</f>
        <v>11070</v>
      </c>
      <c r="L4525">
        <f>Table1[[#This Row],[Quantity]]*Table1[[#This Row],[Cost]]</f>
        <v>7749</v>
      </c>
      <c r="M4525">
        <f>Table1[[#This Row],[Sales]]-Table1[[#This Row],[Total_Cost]]</f>
        <v>3321</v>
      </c>
      <c r="N4525" s="1">
        <f>Table1[[#This Row],[Profit]]/Table1[[#This Row],[Sales]]</f>
        <v>0.3</v>
      </c>
      <c r="O4525" t="str">
        <f>TEXT(Table1[[#This Row],[Order_Date]],"mmmm")</f>
        <v>April</v>
      </c>
      <c r="P4525">
        <f>YEAR(Table1[[#This Row],[Order_Date]])</f>
        <v>2025</v>
      </c>
      <c r="Q4525" t="str">
        <f>"Q"&amp;ROUNDUP(MONTH(Table1[[#This Row],[Order_Date]])/3,0)</f>
        <v>Q2</v>
      </c>
    </row>
    <row r="4526" spans="1:17" x14ac:dyDescent="0.25">
      <c r="A4526" t="s">
        <v>6349</v>
      </c>
      <c r="B4526" t="s">
        <v>915</v>
      </c>
      <c r="C4526" t="s">
        <v>20</v>
      </c>
      <c r="D4526" t="s">
        <v>297</v>
      </c>
      <c r="E4526" t="str">
        <f>_xlfn.XLOOKUP(Table1[[#This Row],[Product_ID]],[1]!Table1[Product_ID],[1]!Table1[Product_Name])</f>
        <v>Home &amp; Kitchen Product 64</v>
      </c>
      <c r="F4526" t="str">
        <f>_xlfn.XLOOKUP(Table1[[#This Row],[Product_ID]],[1]!Table1[Product_ID],[1]!Table1[Category])</f>
        <v>Home &amp; Kitchen</v>
      </c>
      <c r="G4526">
        <f>_xlfn.XLOOKUP(Table1[[#This Row],[Product_ID]],[1]!Table1[Product_ID],[1]!Table1[Unit_Price])</f>
        <v>8274</v>
      </c>
      <c r="H4526">
        <f>_xlfn.XLOOKUP(Table1[[#This Row],[Product_ID]],[1]!Table1[Product_ID],[1]!Table1[Cost])</f>
        <v>5791.8</v>
      </c>
      <c r="I4526">
        <v>5</v>
      </c>
      <c r="J4526">
        <v>10</v>
      </c>
      <c r="K4526">
        <f>Table1[[#This Row],[Quantity]]*Table1[[#This Row],[Unit_Price]]</f>
        <v>41370</v>
      </c>
      <c r="L4526">
        <f>Table1[[#This Row],[Quantity]]*Table1[[#This Row],[Cost]]</f>
        <v>28959</v>
      </c>
      <c r="M4526">
        <f>Table1[[#This Row],[Sales]]-Table1[[#This Row],[Total_Cost]]</f>
        <v>12411</v>
      </c>
      <c r="N4526" s="1">
        <f>Table1[[#This Row],[Profit]]/Table1[[#This Row],[Sales]]</f>
        <v>0.3</v>
      </c>
      <c r="O4526" t="str">
        <f>TEXT(Table1[[#This Row],[Order_Date]],"mmmm")</f>
        <v>May</v>
      </c>
      <c r="P4526">
        <f>YEAR(Table1[[#This Row],[Order_Date]])</f>
        <v>2024</v>
      </c>
      <c r="Q4526" t="str">
        <f>"Q"&amp;ROUNDUP(MONTH(Table1[[#This Row],[Order_Date]])/3,0)</f>
        <v>Q2</v>
      </c>
    </row>
    <row r="4527" spans="1:17" x14ac:dyDescent="0.25">
      <c r="A4527" t="s">
        <v>6350</v>
      </c>
      <c r="B4527" t="s">
        <v>2747</v>
      </c>
      <c r="C4527" t="s">
        <v>5955</v>
      </c>
      <c r="D4527" t="s">
        <v>49</v>
      </c>
      <c r="E4527" t="str">
        <f>_xlfn.XLOOKUP(Table1[[#This Row],[Product_ID]],[1]!Table1[Product_ID],[1]!Table1[Product_Name])</f>
        <v>Sports Product 65</v>
      </c>
      <c r="F4527" t="str">
        <f>_xlfn.XLOOKUP(Table1[[#This Row],[Product_ID]],[1]!Table1[Product_ID],[1]!Table1[Category])</f>
        <v>Sports</v>
      </c>
      <c r="G4527">
        <f>_xlfn.XLOOKUP(Table1[[#This Row],[Product_ID]],[1]!Table1[Product_ID],[1]!Table1[Unit_Price])</f>
        <v>4421</v>
      </c>
      <c r="H4527">
        <f>_xlfn.XLOOKUP(Table1[[#This Row],[Product_ID]],[1]!Table1[Product_ID],[1]!Table1[Cost])</f>
        <v>3094.7</v>
      </c>
      <c r="I4527">
        <v>2</v>
      </c>
      <c r="J4527">
        <v>0</v>
      </c>
      <c r="K4527">
        <f>Table1[[#This Row],[Quantity]]*Table1[[#This Row],[Unit_Price]]</f>
        <v>8842</v>
      </c>
      <c r="L4527">
        <f>Table1[[#This Row],[Quantity]]*Table1[[#This Row],[Cost]]</f>
        <v>6189.4</v>
      </c>
      <c r="M4527">
        <f>Table1[[#This Row],[Sales]]-Table1[[#This Row],[Total_Cost]]</f>
        <v>2652.6000000000004</v>
      </c>
      <c r="N4527" s="1">
        <f>Table1[[#This Row],[Profit]]/Table1[[#This Row],[Sales]]</f>
        <v>0.30000000000000004</v>
      </c>
      <c r="O4527" t="str">
        <f>TEXT(Table1[[#This Row],[Order_Date]],"mmmm")</f>
        <v>May</v>
      </c>
      <c r="P4527">
        <f>YEAR(Table1[[#This Row],[Order_Date]])</f>
        <v>2024</v>
      </c>
      <c r="Q4527" t="str">
        <f>"Q"&amp;ROUNDUP(MONTH(Table1[[#This Row],[Order_Date]])/3,0)</f>
        <v>Q2</v>
      </c>
    </row>
    <row r="4528" spans="1:17" x14ac:dyDescent="0.25">
      <c r="A4528" t="s">
        <v>6351</v>
      </c>
      <c r="B4528" t="s">
        <v>2906</v>
      </c>
      <c r="C4528" t="s">
        <v>4577</v>
      </c>
      <c r="D4528" t="s">
        <v>381</v>
      </c>
      <c r="E4528" t="str">
        <f>_xlfn.XLOOKUP(Table1[[#This Row],[Product_ID]],[1]!Table1[Product_ID],[1]!Table1[Product_Name])</f>
        <v>Electronics Product 59</v>
      </c>
      <c r="F4528" t="str">
        <f>_xlfn.XLOOKUP(Table1[[#This Row],[Product_ID]],[1]!Table1[Product_ID],[1]!Table1[Category])</f>
        <v>Electronics</v>
      </c>
      <c r="G4528">
        <f>_xlfn.XLOOKUP(Table1[[#This Row],[Product_ID]],[1]!Table1[Product_ID],[1]!Table1[Unit_Price])</f>
        <v>39929</v>
      </c>
      <c r="H4528">
        <f>_xlfn.XLOOKUP(Table1[[#This Row],[Product_ID]],[1]!Table1[Product_ID],[1]!Table1[Cost])</f>
        <v>23957.4</v>
      </c>
      <c r="I4528">
        <v>4</v>
      </c>
      <c r="J4528">
        <v>15</v>
      </c>
      <c r="K4528">
        <f>Table1[[#This Row],[Quantity]]*Table1[[#This Row],[Unit_Price]]</f>
        <v>159716</v>
      </c>
      <c r="L4528">
        <f>Table1[[#This Row],[Quantity]]*Table1[[#This Row],[Cost]]</f>
        <v>95829.6</v>
      </c>
      <c r="M4528">
        <f>Table1[[#This Row],[Sales]]-Table1[[#This Row],[Total_Cost]]</f>
        <v>63886.399999999994</v>
      </c>
      <c r="N4528" s="1">
        <f>Table1[[#This Row],[Profit]]/Table1[[#This Row],[Sales]]</f>
        <v>0.39999999999999997</v>
      </c>
      <c r="O4528" t="str">
        <f>TEXT(Table1[[#This Row],[Order_Date]],"mmmm")</f>
        <v>April</v>
      </c>
      <c r="P4528">
        <f>YEAR(Table1[[#This Row],[Order_Date]])</f>
        <v>2025</v>
      </c>
      <c r="Q4528" t="str">
        <f>"Q"&amp;ROUNDUP(MONTH(Table1[[#This Row],[Order_Date]])/3,0)</f>
        <v>Q2</v>
      </c>
    </row>
    <row r="4529" spans="1:17" x14ac:dyDescent="0.25">
      <c r="A4529" t="s">
        <v>6352</v>
      </c>
      <c r="B4529" t="s">
        <v>849</v>
      </c>
      <c r="C4529" t="s">
        <v>1982</v>
      </c>
      <c r="D4529" t="s">
        <v>96</v>
      </c>
      <c r="E4529" t="str">
        <f>_xlfn.XLOOKUP(Table1[[#This Row],[Product_ID]],[1]!Table1[Product_ID],[1]!Table1[Product_Name])</f>
        <v>Electronics Product 91</v>
      </c>
      <c r="F4529" t="str">
        <f>_xlfn.XLOOKUP(Table1[[#This Row],[Product_ID]],[1]!Table1[Product_ID],[1]!Table1[Category])</f>
        <v>Electronics</v>
      </c>
      <c r="G4529">
        <f>_xlfn.XLOOKUP(Table1[[#This Row],[Product_ID]],[1]!Table1[Product_ID],[1]!Table1[Unit_Price])</f>
        <v>45348</v>
      </c>
      <c r="H4529">
        <f>_xlfn.XLOOKUP(Table1[[#This Row],[Product_ID]],[1]!Table1[Product_ID],[1]!Table1[Cost])</f>
        <v>27208.799999999999</v>
      </c>
      <c r="I4529">
        <v>5</v>
      </c>
      <c r="J4529">
        <v>0</v>
      </c>
      <c r="K4529">
        <f>Table1[[#This Row],[Quantity]]*Table1[[#This Row],[Unit_Price]]</f>
        <v>226740</v>
      </c>
      <c r="L4529">
        <f>Table1[[#This Row],[Quantity]]*Table1[[#This Row],[Cost]]</f>
        <v>136044</v>
      </c>
      <c r="M4529">
        <f>Table1[[#This Row],[Sales]]-Table1[[#This Row],[Total_Cost]]</f>
        <v>90696</v>
      </c>
      <c r="N4529" s="1">
        <f>Table1[[#This Row],[Profit]]/Table1[[#This Row],[Sales]]</f>
        <v>0.4</v>
      </c>
      <c r="O4529" t="str">
        <f>TEXT(Table1[[#This Row],[Order_Date]],"mmmm")</f>
        <v>June</v>
      </c>
      <c r="P4529">
        <f>YEAR(Table1[[#This Row],[Order_Date]])</f>
        <v>2025</v>
      </c>
      <c r="Q4529" t="str">
        <f>"Q"&amp;ROUNDUP(MONTH(Table1[[#This Row],[Order_Date]])/3,0)</f>
        <v>Q2</v>
      </c>
    </row>
    <row r="4530" spans="1:17" x14ac:dyDescent="0.25">
      <c r="A4530" t="s">
        <v>6353</v>
      </c>
      <c r="B4530" t="s">
        <v>31</v>
      </c>
      <c r="C4530" t="s">
        <v>2243</v>
      </c>
      <c r="D4530" t="s">
        <v>104</v>
      </c>
      <c r="E4530" t="str">
        <f>_xlfn.XLOOKUP(Table1[[#This Row],[Product_ID]],[1]!Table1[Product_ID],[1]!Table1[Product_Name])</f>
        <v>Electronics Product 72</v>
      </c>
      <c r="F4530" t="str">
        <f>_xlfn.XLOOKUP(Table1[[#This Row],[Product_ID]],[1]!Table1[Product_ID],[1]!Table1[Category])</f>
        <v>Electronics</v>
      </c>
      <c r="G4530">
        <f>_xlfn.XLOOKUP(Table1[[#This Row],[Product_ID]],[1]!Table1[Product_ID],[1]!Table1[Unit_Price])</f>
        <v>27555</v>
      </c>
      <c r="H4530">
        <f>_xlfn.XLOOKUP(Table1[[#This Row],[Product_ID]],[1]!Table1[Product_ID],[1]!Table1[Cost])</f>
        <v>19288.5</v>
      </c>
      <c r="I4530">
        <v>2</v>
      </c>
      <c r="J4530">
        <v>10</v>
      </c>
      <c r="K4530">
        <f>Table1[[#This Row],[Quantity]]*Table1[[#This Row],[Unit_Price]]</f>
        <v>55110</v>
      </c>
      <c r="L4530">
        <f>Table1[[#This Row],[Quantity]]*Table1[[#This Row],[Cost]]</f>
        <v>38577</v>
      </c>
      <c r="M4530">
        <f>Table1[[#This Row],[Sales]]-Table1[[#This Row],[Total_Cost]]</f>
        <v>16533</v>
      </c>
      <c r="N4530" s="1">
        <f>Table1[[#This Row],[Profit]]/Table1[[#This Row],[Sales]]</f>
        <v>0.3</v>
      </c>
      <c r="O4530" t="str">
        <f>TEXT(Table1[[#This Row],[Order_Date]],"mmmm")</f>
        <v>September</v>
      </c>
      <c r="P4530">
        <f>YEAR(Table1[[#This Row],[Order_Date]])</f>
        <v>2024</v>
      </c>
      <c r="Q4530" t="str">
        <f>"Q"&amp;ROUNDUP(MONTH(Table1[[#This Row],[Order_Date]])/3,0)</f>
        <v>Q3</v>
      </c>
    </row>
    <row r="4531" spans="1:17" x14ac:dyDescent="0.25">
      <c r="A4531" t="s">
        <v>6354</v>
      </c>
      <c r="B4531" t="s">
        <v>2727</v>
      </c>
      <c r="C4531" t="s">
        <v>3336</v>
      </c>
      <c r="D4531" t="s">
        <v>77</v>
      </c>
      <c r="E4531" t="str">
        <f>_xlfn.XLOOKUP(Table1[[#This Row],[Product_ID]],[1]!Table1[Product_ID],[1]!Table1[Product_Name])</f>
        <v>Sports Product 83</v>
      </c>
      <c r="F4531" t="str">
        <f>_xlfn.XLOOKUP(Table1[[#This Row],[Product_ID]],[1]!Table1[Product_ID],[1]!Table1[Category])</f>
        <v>Sports</v>
      </c>
      <c r="G4531">
        <f>_xlfn.XLOOKUP(Table1[[#This Row],[Product_ID]],[1]!Table1[Product_ID],[1]!Table1[Unit_Price])</f>
        <v>5842</v>
      </c>
      <c r="H4531">
        <f>_xlfn.XLOOKUP(Table1[[#This Row],[Product_ID]],[1]!Table1[Product_ID],[1]!Table1[Cost])</f>
        <v>3505.2</v>
      </c>
      <c r="I4531">
        <v>5</v>
      </c>
      <c r="J4531">
        <v>5</v>
      </c>
      <c r="K4531">
        <f>Table1[[#This Row],[Quantity]]*Table1[[#This Row],[Unit_Price]]</f>
        <v>29210</v>
      </c>
      <c r="L4531">
        <f>Table1[[#This Row],[Quantity]]*Table1[[#This Row],[Cost]]</f>
        <v>17526</v>
      </c>
      <c r="M4531">
        <f>Table1[[#This Row],[Sales]]-Table1[[#This Row],[Total_Cost]]</f>
        <v>11684</v>
      </c>
      <c r="N4531" s="1">
        <f>Table1[[#This Row],[Profit]]/Table1[[#This Row],[Sales]]</f>
        <v>0.4</v>
      </c>
      <c r="O4531" t="str">
        <f>TEXT(Table1[[#This Row],[Order_Date]],"mmmm")</f>
        <v>December</v>
      </c>
      <c r="P4531">
        <f>YEAR(Table1[[#This Row],[Order_Date]])</f>
        <v>2025</v>
      </c>
      <c r="Q4531" t="str">
        <f>"Q"&amp;ROUNDUP(MONTH(Table1[[#This Row],[Order_Date]])/3,0)</f>
        <v>Q4</v>
      </c>
    </row>
    <row r="4532" spans="1:17" x14ac:dyDescent="0.25">
      <c r="A4532" t="s">
        <v>6355</v>
      </c>
      <c r="B4532" t="s">
        <v>1960</v>
      </c>
      <c r="C4532" t="s">
        <v>2227</v>
      </c>
      <c r="D4532" t="s">
        <v>216</v>
      </c>
      <c r="E4532" t="str">
        <f>_xlfn.XLOOKUP(Table1[[#This Row],[Product_ID]],[1]!Table1[Product_ID],[1]!Table1[Product_Name])</f>
        <v>Beauty Product 69</v>
      </c>
      <c r="F4532" t="str">
        <f>_xlfn.XLOOKUP(Table1[[#This Row],[Product_ID]],[1]!Table1[Product_ID],[1]!Table1[Category])</f>
        <v>Beauty</v>
      </c>
      <c r="G4532">
        <f>_xlfn.XLOOKUP(Table1[[#This Row],[Product_ID]],[1]!Table1[Product_ID],[1]!Table1[Unit_Price])</f>
        <v>384</v>
      </c>
      <c r="H4532">
        <f>_xlfn.XLOOKUP(Table1[[#This Row],[Product_ID]],[1]!Table1[Product_ID],[1]!Table1[Cost])</f>
        <v>192</v>
      </c>
      <c r="I4532">
        <v>3</v>
      </c>
      <c r="J4532">
        <v>10</v>
      </c>
      <c r="K4532">
        <f>Table1[[#This Row],[Quantity]]*Table1[[#This Row],[Unit_Price]]</f>
        <v>1152</v>
      </c>
      <c r="L4532">
        <f>Table1[[#This Row],[Quantity]]*Table1[[#This Row],[Cost]]</f>
        <v>576</v>
      </c>
      <c r="M4532">
        <f>Table1[[#This Row],[Sales]]-Table1[[#This Row],[Total_Cost]]</f>
        <v>576</v>
      </c>
      <c r="N4532" s="1">
        <f>Table1[[#This Row],[Profit]]/Table1[[#This Row],[Sales]]</f>
        <v>0.5</v>
      </c>
      <c r="O4532" t="str">
        <f>TEXT(Table1[[#This Row],[Order_Date]],"mmmm")</f>
        <v>October</v>
      </c>
      <c r="P4532">
        <f>YEAR(Table1[[#This Row],[Order_Date]])</f>
        <v>2025</v>
      </c>
      <c r="Q4532" t="str">
        <f>"Q"&amp;ROUNDUP(MONTH(Table1[[#This Row],[Order_Date]])/3,0)</f>
        <v>Q4</v>
      </c>
    </row>
    <row r="4533" spans="1:17" x14ac:dyDescent="0.25">
      <c r="A4533" t="s">
        <v>6356</v>
      </c>
      <c r="B4533" t="s">
        <v>697</v>
      </c>
      <c r="C4533" t="s">
        <v>441</v>
      </c>
      <c r="D4533" t="s">
        <v>604</v>
      </c>
      <c r="E4533" t="str">
        <f>_xlfn.XLOOKUP(Table1[[#This Row],[Product_ID]],[1]!Table1[Product_ID],[1]!Table1[Product_Name])</f>
        <v>Home &amp; Kitchen Product 39</v>
      </c>
      <c r="F4533" t="str">
        <f>_xlfn.XLOOKUP(Table1[[#This Row],[Product_ID]],[1]!Table1[Product_ID],[1]!Table1[Category])</f>
        <v>Home &amp; Kitchen</v>
      </c>
      <c r="G4533">
        <f>_xlfn.XLOOKUP(Table1[[#This Row],[Product_ID]],[1]!Table1[Product_ID],[1]!Table1[Unit_Price])</f>
        <v>9543</v>
      </c>
      <c r="H4533">
        <f>_xlfn.XLOOKUP(Table1[[#This Row],[Product_ID]],[1]!Table1[Product_ID],[1]!Table1[Cost])</f>
        <v>4771.5</v>
      </c>
      <c r="I4533">
        <v>1</v>
      </c>
      <c r="J4533">
        <v>0</v>
      </c>
      <c r="K4533">
        <f>Table1[[#This Row],[Quantity]]*Table1[[#This Row],[Unit_Price]]</f>
        <v>9543</v>
      </c>
      <c r="L4533">
        <f>Table1[[#This Row],[Quantity]]*Table1[[#This Row],[Cost]]</f>
        <v>4771.5</v>
      </c>
      <c r="M4533">
        <f>Table1[[#This Row],[Sales]]-Table1[[#This Row],[Total_Cost]]</f>
        <v>4771.5</v>
      </c>
      <c r="N4533" s="1">
        <f>Table1[[#This Row],[Profit]]/Table1[[#This Row],[Sales]]</f>
        <v>0.5</v>
      </c>
      <c r="O4533" t="str">
        <f>TEXT(Table1[[#This Row],[Order_Date]],"mmmm")</f>
        <v>January</v>
      </c>
      <c r="P4533">
        <f>YEAR(Table1[[#This Row],[Order_Date]])</f>
        <v>2025</v>
      </c>
      <c r="Q4533" t="str">
        <f>"Q"&amp;ROUNDUP(MONTH(Table1[[#This Row],[Order_Date]])/3,0)</f>
        <v>Q1</v>
      </c>
    </row>
    <row r="4534" spans="1:17" x14ac:dyDescent="0.25">
      <c r="A4534" t="s">
        <v>6357</v>
      </c>
      <c r="B4534" t="s">
        <v>249</v>
      </c>
      <c r="C4534" t="s">
        <v>3381</v>
      </c>
      <c r="D4534" t="s">
        <v>898</v>
      </c>
      <c r="E4534" t="str">
        <f>_xlfn.XLOOKUP(Table1[[#This Row],[Product_ID]],[1]!Table1[Product_ID],[1]!Table1[Product_Name])</f>
        <v>Sports Product 29</v>
      </c>
      <c r="F4534" t="str">
        <f>_xlfn.XLOOKUP(Table1[[#This Row],[Product_ID]],[1]!Table1[Product_ID],[1]!Table1[Category])</f>
        <v>Sports</v>
      </c>
      <c r="G4534">
        <f>_xlfn.XLOOKUP(Table1[[#This Row],[Product_ID]],[1]!Table1[Product_ID],[1]!Table1[Unit_Price])</f>
        <v>2105</v>
      </c>
      <c r="H4534">
        <f>_xlfn.XLOOKUP(Table1[[#This Row],[Product_ID]],[1]!Table1[Product_ID],[1]!Table1[Cost])</f>
        <v>1263</v>
      </c>
      <c r="I4534">
        <v>1</v>
      </c>
      <c r="J4534">
        <v>20</v>
      </c>
      <c r="K4534">
        <f>Table1[[#This Row],[Quantity]]*Table1[[#This Row],[Unit_Price]]</f>
        <v>2105</v>
      </c>
      <c r="L4534">
        <f>Table1[[#This Row],[Quantity]]*Table1[[#This Row],[Cost]]</f>
        <v>1263</v>
      </c>
      <c r="M4534">
        <f>Table1[[#This Row],[Sales]]-Table1[[#This Row],[Total_Cost]]</f>
        <v>842</v>
      </c>
      <c r="N4534" s="1">
        <f>Table1[[#This Row],[Profit]]/Table1[[#This Row],[Sales]]</f>
        <v>0.4</v>
      </c>
      <c r="O4534" t="str">
        <f>TEXT(Table1[[#This Row],[Order_Date]],"mmmm")</f>
        <v>February</v>
      </c>
      <c r="P4534">
        <f>YEAR(Table1[[#This Row],[Order_Date]])</f>
        <v>2024</v>
      </c>
      <c r="Q4534" t="str">
        <f>"Q"&amp;ROUNDUP(MONTH(Table1[[#This Row],[Order_Date]])/3,0)</f>
        <v>Q1</v>
      </c>
    </row>
    <row r="4535" spans="1:17" x14ac:dyDescent="0.25">
      <c r="A4535" t="s">
        <v>6358</v>
      </c>
      <c r="B4535" t="s">
        <v>1104</v>
      </c>
      <c r="C4535" t="s">
        <v>2380</v>
      </c>
      <c r="D4535" t="s">
        <v>17</v>
      </c>
      <c r="E4535" t="str">
        <f>_xlfn.XLOOKUP(Table1[[#This Row],[Product_ID]],[1]!Table1[Product_ID],[1]!Table1[Product_Name])</f>
        <v>Clothing Product 38</v>
      </c>
      <c r="F4535" t="str">
        <f>_xlfn.XLOOKUP(Table1[[#This Row],[Product_ID]],[1]!Table1[Product_ID],[1]!Table1[Category])</f>
        <v>Clothing</v>
      </c>
      <c r="G4535">
        <f>_xlfn.XLOOKUP(Table1[[#This Row],[Product_ID]],[1]!Table1[Product_ID],[1]!Table1[Unit_Price])</f>
        <v>413</v>
      </c>
      <c r="H4535">
        <f>_xlfn.XLOOKUP(Table1[[#This Row],[Product_ID]],[1]!Table1[Product_ID],[1]!Table1[Cost])</f>
        <v>247.8</v>
      </c>
      <c r="I4535">
        <v>2</v>
      </c>
      <c r="J4535">
        <v>20</v>
      </c>
      <c r="K4535">
        <f>Table1[[#This Row],[Quantity]]*Table1[[#This Row],[Unit_Price]]</f>
        <v>826</v>
      </c>
      <c r="L4535">
        <f>Table1[[#This Row],[Quantity]]*Table1[[#This Row],[Cost]]</f>
        <v>495.6</v>
      </c>
      <c r="M4535">
        <f>Table1[[#This Row],[Sales]]-Table1[[#This Row],[Total_Cost]]</f>
        <v>330.4</v>
      </c>
      <c r="N4535" s="1">
        <f>Table1[[#This Row],[Profit]]/Table1[[#This Row],[Sales]]</f>
        <v>0.39999999999999997</v>
      </c>
      <c r="O4535" t="str">
        <f>TEXT(Table1[[#This Row],[Order_Date]],"mmmm")</f>
        <v>March</v>
      </c>
      <c r="P4535">
        <f>YEAR(Table1[[#This Row],[Order_Date]])</f>
        <v>2024</v>
      </c>
      <c r="Q4535" t="str">
        <f>"Q"&amp;ROUNDUP(MONTH(Table1[[#This Row],[Order_Date]])/3,0)</f>
        <v>Q1</v>
      </c>
    </row>
    <row r="4536" spans="1:17" x14ac:dyDescent="0.25">
      <c r="A4536" t="s">
        <v>6359</v>
      </c>
      <c r="B4536" t="s">
        <v>2927</v>
      </c>
      <c r="C4536" t="s">
        <v>303</v>
      </c>
      <c r="D4536" t="s">
        <v>237</v>
      </c>
      <c r="E4536" t="str">
        <f>_xlfn.XLOOKUP(Table1[[#This Row],[Product_ID]],[1]!Table1[Product_ID],[1]!Table1[Product_Name])</f>
        <v>Sports Product 61</v>
      </c>
      <c r="F4536" t="str">
        <f>_xlfn.XLOOKUP(Table1[[#This Row],[Product_ID]],[1]!Table1[Product_ID],[1]!Table1[Category])</f>
        <v>Sports</v>
      </c>
      <c r="G4536">
        <f>_xlfn.XLOOKUP(Table1[[#This Row],[Product_ID]],[1]!Table1[Product_ID],[1]!Table1[Unit_Price])</f>
        <v>7170</v>
      </c>
      <c r="H4536">
        <f>_xlfn.XLOOKUP(Table1[[#This Row],[Product_ID]],[1]!Table1[Product_ID],[1]!Table1[Cost])</f>
        <v>3585</v>
      </c>
      <c r="I4536">
        <v>5</v>
      </c>
      <c r="J4536">
        <v>0</v>
      </c>
      <c r="K4536">
        <f>Table1[[#This Row],[Quantity]]*Table1[[#This Row],[Unit_Price]]</f>
        <v>35850</v>
      </c>
      <c r="L4536">
        <f>Table1[[#This Row],[Quantity]]*Table1[[#This Row],[Cost]]</f>
        <v>17925</v>
      </c>
      <c r="M4536">
        <f>Table1[[#This Row],[Sales]]-Table1[[#This Row],[Total_Cost]]</f>
        <v>17925</v>
      </c>
      <c r="N4536" s="1">
        <f>Table1[[#This Row],[Profit]]/Table1[[#This Row],[Sales]]</f>
        <v>0.5</v>
      </c>
      <c r="O4536" t="str">
        <f>TEXT(Table1[[#This Row],[Order_Date]],"mmmm")</f>
        <v>June</v>
      </c>
      <c r="P4536">
        <f>YEAR(Table1[[#This Row],[Order_Date]])</f>
        <v>2024</v>
      </c>
      <c r="Q4536" t="str">
        <f>"Q"&amp;ROUNDUP(MONTH(Table1[[#This Row],[Order_Date]])/3,0)</f>
        <v>Q2</v>
      </c>
    </row>
    <row r="4537" spans="1:17" x14ac:dyDescent="0.25">
      <c r="A4537" t="s">
        <v>6360</v>
      </c>
      <c r="B4537" t="s">
        <v>2469</v>
      </c>
      <c r="C4537" t="s">
        <v>877</v>
      </c>
      <c r="D4537" t="s">
        <v>25</v>
      </c>
      <c r="E4537" t="str">
        <f>_xlfn.XLOOKUP(Table1[[#This Row],[Product_ID]],[1]!Table1[Product_ID],[1]!Table1[Product_Name])</f>
        <v>Sports Product 7</v>
      </c>
      <c r="F4537" t="str">
        <f>_xlfn.XLOOKUP(Table1[[#This Row],[Product_ID]],[1]!Table1[Product_ID],[1]!Table1[Category])</f>
        <v>Sports</v>
      </c>
      <c r="G4537">
        <f>_xlfn.XLOOKUP(Table1[[#This Row],[Product_ID]],[1]!Table1[Product_ID],[1]!Table1[Unit_Price])</f>
        <v>5469</v>
      </c>
      <c r="H4537">
        <f>_xlfn.XLOOKUP(Table1[[#This Row],[Product_ID]],[1]!Table1[Product_ID],[1]!Table1[Cost])</f>
        <v>3281.4</v>
      </c>
      <c r="I4537">
        <v>1</v>
      </c>
      <c r="J4537">
        <v>15</v>
      </c>
      <c r="K4537">
        <f>Table1[[#This Row],[Quantity]]*Table1[[#This Row],[Unit_Price]]</f>
        <v>5469</v>
      </c>
      <c r="L4537">
        <f>Table1[[#This Row],[Quantity]]*Table1[[#This Row],[Cost]]</f>
        <v>3281.4</v>
      </c>
      <c r="M4537">
        <f>Table1[[#This Row],[Sales]]-Table1[[#This Row],[Total_Cost]]</f>
        <v>2187.6</v>
      </c>
      <c r="N4537" s="1">
        <f>Table1[[#This Row],[Profit]]/Table1[[#This Row],[Sales]]</f>
        <v>0.39999999999999997</v>
      </c>
      <c r="O4537" t="str">
        <f>TEXT(Table1[[#This Row],[Order_Date]],"mmmm")</f>
        <v>February</v>
      </c>
      <c r="P4537">
        <f>YEAR(Table1[[#This Row],[Order_Date]])</f>
        <v>2025</v>
      </c>
      <c r="Q4537" t="str">
        <f>"Q"&amp;ROUNDUP(MONTH(Table1[[#This Row],[Order_Date]])/3,0)</f>
        <v>Q1</v>
      </c>
    </row>
    <row r="4538" spans="1:17" x14ac:dyDescent="0.25">
      <c r="A4538" t="s">
        <v>6361</v>
      </c>
      <c r="B4538" t="s">
        <v>446</v>
      </c>
      <c r="C4538" t="s">
        <v>1235</v>
      </c>
      <c r="D4538" t="s">
        <v>17</v>
      </c>
      <c r="E4538" t="str">
        <f>_xlfn.XLOOKUP(Table1[[#This Row],[Product_ID]],[1]!Table1[Product_ID],[1]!Table1[Product_Name])</f>
        <v>Clothing Product 38</v>
      </c>
      <c r="F4538" t="str">
        <f>_xlfn.XLOOKUP(Table1[[#This Row],[Product_ID]],[1]!Table1[Product_ID],[1]!Table1[Category])</f>
        <v>Clothing</v>
      </c>
      <c r="G4538">
        <f>_xlfn.XLOOKUP(Table1[[#This Row],[Product_ID]],[1]!Table1[Product_ID],[1]!Table1[Unit_Price])</f>
        <v>413</v>
      </c>
      <c r="H4538">
        <f>_xlfn.XLOOKUP(Table1[[#This Row],[Product_ID]],[1]!Table1[Product_ID],[1]!Table1[Cost])</f>
        <v>247.8</v>
      </c>
      <c r="I4538">
        <v>1</v>
      </c>
      <c r="J4538">
        <v>20</v>
      </c>
      <c r="K4538">
        <f>Table1[[#This Row],[Quantity]]*Table1[[#This Row],[Unit_Price]]</f>
        <v>413</v>
      </c>
      <c r="L4538">
        <f>Table1[[#This Row],[Quantity]]*Table1[[#This Row],[Cost]]</f>
        <v>247.8</v>
      </c>
      <c r="M4538">
        <f>Table1[[#This Row],[Sales]]-Table1[[#This Row],[Total_Cost]]</f>
        <v>165.2</v>
      </c>
      <c r="N4538" s="1">
        <f>Table1[[#This Row],[Profit]]/Table1[[#This Row],[Sales]]</f>
        <v>0.39999999999999997</v>
      </c>
      <c r="O4538" t="str">
        <f>TEXT(Table1[[#This Row],[Order_Date]],"mmmm")</f>
        <v>December</v>
      </c>
      <c r="P4538">
        <f>YEAR(Table1[[#This Row],[Order_Date]])</f>
        <v>2025</v>
      </c>
      <c r="Q4538" t="str">
        <f>"Q"&amp;ROUNDUP(MONTH(Table1[[#This Row],[Order_Date]])/3,0)</f>
        <v>Q4</v>
      </c>
    </row>
    <row r="4539" spans="1:17" x14ac:dyDescent="0.25">
      <c r="A4539" t="s">
        <v>6362</v>
      </c>
      <c r="B4539" t="s">
        <v>2680</v>
      </c>
      <c r="C4539" t="s">
        <v>998</v>
      </c>
      <c r="D4539" t="s">
        <v>377</v>
      </c>
      <c r="E4539" t="str">
        <f>_xlfn.XLOOKUP(Table1[[#This Row],[Product_ID]],[1]!Table1[Product_ID],[1]!Table1[Product_Name])</f>
        <v>Sports Product 2</v>
      </c>
      <c r="F4539" t="str">
        <f>_xlfn.XLOOKUP(Table1[[#This Row],[Product_ID]],[1]!Table1[Product_ID],[1]!Table1[Category])</f>
        <v>Sports</v>
      </c>
      <c r="G4539">
        <f>_xlfn.XLOOKUP(Table1[[#This Row],[Product_ID]],[1]!Table1[Product_ID],[1]!Table1[Unit_Price])</f>
        <v>4241</v>
      </c>
      <c r="H4539">
        <f>_xlfn.XLOOKUP(Table1[[#This Row],[Product_ID]],[1]!Table1[Product_ID],[1]!Table1[Cost])</f>
        <v>2120.5</v>
      </c>
      <c r="I4539">
        <v>1</v>
      </c>
      <c r="J4539">
        <v>10</v>
      </c>
      <c r="K4539">
        <f>Table1[[#This Row],[Quantity]]*Table1[[#This Row],[Unit_Price]]</f>
        <v>4241</v>
      </c>
      <c r="L4539">
        <f>Table1[[#This Row],[Quantity]]*Table1[[#This Row],[Cost]]</f>
        <v>2120.5</v>
      </c>
      <c r="M4539">
        <f>Table1[[#This Row],[Sales]]-Table1[[#This Row],[Total_Cost]]</f>
        <v>2120.5</v>
      </c>
      <c r="N4539" s="1">
        <f>Table1[[#This Row],[Profit]]/Table1[[#This Row],[Sales]]</f>
        <v>0.5</v>
      </c>
      <c r="O4539" t="str">
        <f>TEXT(Table1[[#This Row],[Order_Date]],"mmmm")</f>
        <v>July</v>
      </c>
      <c r="P4539">
        <f>YEAR(Table1[[#This Row],[Order_Date]])</f>
        <v>2024</v>
      </c>
      <c r="Q4539" t="str">
        <f>"Q"&amp;ROUNDUP(MONTH(Table1[[#This Row],[Order_Date]])/3,0)</f>
        <v>Q3</v>
      </c>
    </row>
    <row r="4540" spans="1:17" x14ac:dyDescent="0.25">
      <c r="A4540" t="s">
        <v>6363</v>
      </c>
      <c r="B4540" t="s">
        <v>1901</v>
      </c>
      <c r="C4540" t="s">
        <v>1914</v>
      </c>
      <c r="D4540" t="s">
        <v>454</v>
      </c>
      <c r="E4540" t="str">
        <f>_xlfn.XLOOKUP(Table1[[#This Row],[Product_ID]],[1]!Table1[Product_ID],[1]!Table1[Product_Name])</f>
        <v>Home &amp; Kitchen Product 94</v>
      </c>
      <c r="F4540" t="str">
        <f>_xlfn.XLOOKUP(Table1[[#This Row],[Product_ID]],[1]!Table1[Product_ID],[1]!Table1[Category])</f>
        <v>Home &amp; Kitchen</v>
      </c>
      <c r="G4540">
        <f>_xlfn.XLOOKUP(Table1[[#This Row],[Product_ID]],[1]!Table1[Product_ID],[1]!Table1[Unit_Price])</f>
        <v>13434</v>
      </c>
      <c r="H4540">
        <f>_xlfn.XLOOKUP(Table1[[#This Row],[Product_ID]],[1]!Table1[Product_ID],[1]!Table1[Cost])</f>
        <v>9403.7999999999993</v>
      </c>
      <c r="I4540">
        <v>4</v>
      </c>
      <c r="J4540">
        <v>15</v>
      </c>
      <c r="K4540">
        <f>Table1[[#This Row],[Quantity]]*Table1[[#This Row],[Unit_Price]]</f>
        <v>53736</v>
      </c>
      <c r="L4540">
        <f>Table1[[#This Row],[Quantity]]*Table1[[#This Row],[Cost]]</f>
        <v>37615.199999999997</v>
      </c>
      <c r="M4540">
        <f>Table1[[#This Row],[Sales]]-Table1[[#This Row],[Total_Cost]]</f>
        <v>16120.800000000003</v>
      </c>
      <c r="N4540" s="1">
        <f>Table1[[#This Row],[Profit]]/Table1[[#This Row],[Sales]]</f>
        <v>0.30000000000000004</v>
      </c>
      <c r="O4540" t="str">
        <f>TEXT(Table1[[#This Row],[Order_Date]],"mmmm")</f>
        <v>December</v>
      </c>
      <c r="P4540">
        <f>YEAR(Table1[[#This Row],[Order_Date]])</f>
        <v>2025</v>
      </c>
      <c r="Q4540" t="str">
        <f>"Q"&amp;ROUNDUP(MONTH(Table1[[#This Row],[Order_Date]])/3,0)</f>
        <v>Q4</v>
      </c>
    </row>
    <row r="4541" spans="1:17" x14ac:dyDescent="0.25">
      <c r="A4541" t="s">
        <v>6364</v>
      </c>
      <c r="B4541" t="s">
        <v>705</v>
      </c>
      <c r="C4541" t="s">
        <v>637</v>
      </c>
      <c r="D4541" t="s">
        <v>659</v>
      </c>
      <c r="E4541" t="str">
        <f>_xlfn.XLOOKUP(Table1[[#This Row],[Product_ID]],[1]!Table1[Product_ID],[1]!Table1[Product_Name])</f>
        <v>Beauty Product 43</v>
      </c>
      <c r="F4541" t="str">
        <f>_xlfn.XLOOKUP(Table1[[#This Row],[Product_ID]],[1]!Table1[Product_ID],[1]!Table1[Category])</f>
        <v>Beauty</v>
      </c>
      <c r="G4541">
        <f>_xlfn.XLOOKUP(Table1[[#This Row],[Product_ID]],[1]!Table1[Product_ID],[1]!Table1[Unit_Price])</f>
        <v>1637</v>
      </c>
      <c r="H4541">
        <f>_xlfn.XLOOKUP(Table1[[#This Row],[Product_ID]],[1]!Table1[Product_ID],[1]!Table1[Cost])</f>
        <v>818.5</v>
      </c>
      <c r="I4541">
        <v>5</v>
      </c>
      <c r="J4541">
        <v>15</v>
      </c>
      <c r="K4541">
        <f>Table1[[#This Row],[Quantity]]*Table1[[#This Row],[Unit_Price]]</f>
        <v>8185</v>
      </c>
      <c r="L4541">
        <f>Table1[[#This Row],[Quantity]]*Table1[[#This Row],[Cost]]</f>
        <v>4092.5</v>
      </c>
      <c r="M4541">
        <f>Table1[[#This Row],[Sales]]-Table1[[#This Row],[Total_Cost]]</f>
        <v>4092.5</v>
      </c>
      <c r="N4541" s="1">
        <f>Table1[[#This Row],[Profit]]/Table1[[#This Row],[Sales]]</f>
        <v>0.5</v>
      </c>
      <c r="O4541" t="str">
        <f>TEXT(Table1[[#This Row],[Order_Date]],"mmmm")</f>
        <v>June</v>
      </c>
      <c r="P4541">
        <f>YEAR(Table1[[#This Row],[Order_Date]])</f>
        <v>2025</v>
      </c>
      <c r="Q4541" t="str">
        <f>"Q"&amp;ROUNDUP(MONTH(Table1[[#This Row],[Order_Date]])/3,0)</f>
        <v>Q2</v>
      </c>
    </row>
    <row r="4542" spans="1:17" x14ac:dyDescent="0.25">
      <c r="A4542" t="s">
        <v>6365</v>
      </c>
      <c r="B4542" t="s">
        <v>668</v>
      </c>
      <c r="C4542" t="s">
        <v>742</v>
      </c>
      <c r="D4542" t="s">
        <v>230</v>
      </c>
      <c r="E4542" t="str">
        <f>_xlfn.XLOOKUP(Table1[[#This Row],[Product_ID]],[1]!Table1[Product_ID],[1]!Table1[Product_Name])</f>
        <v>Beauty Product 16</v>
      </c>
      <c r="F4542" t="str">
        <f>_xlfn.XLOOKUP(Table1[[#This Row],[Product_ID]],[1]!Table1[Product_ID],[1]!Table1[Category])</f>
        <v>Beauty</v>
      </c>
      <c r="G4542">
        <f>_xlfn.XLOOKUP(Table1[[#This Row],[Product_ID]],[1]!Table1[Product_ID],[1]!Table1[Unit_Price])</f>
        <v>1591</v>
      </c>
      <c r="H4542">
        <f>_xlfn.XLOOKUP(Table1[[#This Row],[Product_ID]],[1]!Table1[Product_ID],[1]!Table1[Cost])</f>
        <v>1113.7</v>
      </c>
      <c r="I4542">
        <v>5</v>
      </c>
      <c r="J4542">
        <v>20</v>
      </c>
      <c r="K4542">
        <f>Table1[[#This Row],[Quantity]]*Table1[[#This Row],[Unit_Price]]</f>
        <v>7955</v>
      </c>
      <c r="L4542">
        <f>Table1[[#This Row],[Quantity]]*Table1[[#This Row],[Cost]]</f>
        <v>5568.5</v>
      </c>
      <c r="M4542">
        <f>Table1[[#This Row],[Sales]]-Table1[[#This Row],[Total_Cost]]</f>
        <v>2386.5</v>
      </c>
      <c r="N4542" s="1">
        <f>Table1[[#This Row],[Profit]]/Table1[[#This Row],[Sales]]</f>
        <v>0.3</v>
      </c>
      <c r="O4542" t="str">
        <f>TEXT(Table1[[#This Row],[Order_Date]],"mmmm")</f>
        <v>December</v>
      </c>
      <c r="P4542">
        <f>YEAR(Table1[[#This Row],[Order_Date]])</f>
        <v>2024</v>
      </c>
      <c r="Q4542" t="str">
        <f>"Q"&amp;ROUNDUP(MONTH(Table1[[#This Row],[Order_Date]])/3,0)</f>
        <v>Q4</v>
      </c>
    </row>
    <row r="4543" spans="1:17" x14ac:dyDescent="0.25">
      <c r="A4543" t="s">
        <v>6366</v>
      </c>
      <c r="B4543" t="s">
        <v>1965</v>
      </c>
      <c r="C4543" t="s">
        <v>1055</v>
      </c>
      <c r="D4543" t="s">
        <v>59</v>
      </c>
      <c r="E4543" t="str">
        <f>_xlfn.XLOOKUP(Table1[[#This Row],[Product_ID]],[1]!Table1[Product_ID],[1]!Table1[Product_Name])</f>
        <v>Sports Product 23</v>
      </c>
      <c r="F4543" t="str">
        <f>_xlfn.XLOOKUP(Table1[[#This Row],[Product_ID]],[1]!Table1[Product_ID],[1]!Table1[Category])</f>
        <v>Sports</v>
      </c>
      <c r="G4543">
        <f>_xlfn.XLOOKUP(Table1[[#This Row],[Product_ID]],[1]!Table1[Product_ID],[1]!Table1[Unit_Price])</f>
        <v>4437</v>
      </c>
      <c r="H4543">
        <f>_xlfn.XLOOKUP(Table1[[#This Row],[Product_ID]],[1]!Table1[Product_ID],[1]!Table1[Cost])</f>
        <v>2662.2</v>
      </c>
      <c r="I4543">
        <v>1</v>
      </c>
      <c r="J4543">
        <v>10</v>
      </c>
      <c r="K4543">
        <f>Table1[[#This Row],[Quantity]]*Table1[[#This Row],[Unit_Price]]</f>
        <v>4437</v>
      </c>
      <c r="L4543">
        <f>Table1[[#This Row],[Quantity]]*Table1[[#This Row],[Cost]]</f>
        <v>2662.2</v>
      </c>
      <c r="M4543">
        <f>Table1[[#This Row],[Sales]]-Table1[[#This Row],[Total_Cost]]</f>
        <v>1774.8000000000002</v>
      </c>
      <c r="N4543" s="1">
        <f>Table1[[#This Row],[Profit]]/Table1[[#This Row],[Sales]]</f>
        <v>0.4</v>
      </c>
      <c r="O4543" t="str">
        <f>TEXT(Table1[[#This Row],[Order_Date]],"mmmm")</f>
        <v>February</v>
      </c>
      <c r="P4543">
        <f>YEAR(Table1[[#This Row],[Order_Date]])</f>
        <v>2024</v>
      </c>
      <c r="Q4543" t="str">
        <f>"Q"&amp;ROUNDUP(MONTH(Table1[[#This Row],[Order_Date]])/3,0)</f>
        <v>Q1</v>
      </c>
    </row>
    <row r="4544" spans="1:17" x14ac:dyDescent="0.25">
      <c r="A4544" t="s">
        <v>6367</v>
      </c>
      <c r="B4544" t="s">
        <v>184</v>
      </c>
      <c r="C4544" t="s">
        <v>182</v>
      </c>
      <c r="D4544" t="s">
        <v>41</v>
      </c>
      <c r="E4544" t="str">
        <f>_xlfn.XLOOKUP(Table1[[#This Row],[Product_ID]],[1]!Table1[Product_ID],[1]!Table1[Product_Name])</f>
        <v>Clothing Product 86</v>
      </c>
      <c r="F4544" t="str">
        <f>_xlfn.XLOOKUP(Table1[[#This Row],[Product_ID]],[1]!Table1[Product_ID],[1]!Table1[Category])</f>
        <v>Clothing</v>
      </c>
      <c r="G4544">
        <f>_xlfn.XLOOKUP(Table1[[#This Row],[Product_ID]],[1]!Table1[Product_ID],[1]!Table1[Unit_Price])</f>
        <v>3333</v>
      </c>
      <c r="H4544">
        <f>_xlfn.XLOOKUP(Table1[[#This Row],[Product_ID]],[1]!Table1[Product_ID],[1]!Table1[Cost])</f>
        <v>2333.1</v>
      </c>
      <c r="I4544">
        <v>1</v>
      </c>
      <c r="J4544">
        <v>0</v>
      </c>
      <c r="K4544">
        <f>Table1[[#This Row],[Quantity]]*Table1[[#This Row],[Unit_Price]]</f>
        <v>3333</v>
      </c>
      <c r="L4544">
        <f>Table1[[#This Row],[Quantity]]*Table1[[#This Row],[Cost]]</f>
        <v>2333.1</v>
      </c>
      <c r="M4544">
        <f>Table1[[#This Row],[Sales]]-Table1[[#This Row],[Total_Cost]]</f>
        <v>999.90000000000009</v>
      </c>
      <c r="N4544" s="1">
        <f>Table1[[#This Row],[Profit]]/Table1[[#This Row],[Sales]]</f>
        <v>0.30000000000000004</v>
      </c>
      <c r="O4544" t="str">
        <f>TEXT(Table1[[#This Row],[Order_Date]],"mmmm")</f>
        <v>November</v>
      </c>
      <c r="P4544">
        <f>YEAR(Table1[[#This Row],[Order_Date]])</f>
        <v>2024</v>
      </c>
      <c r="Q4544" t="str">
        <f>"Q"&amp;ROUNDUP(MONTH(Table1[[#This Row],[Order_Date]])/3,0)</f>
        <v>Q4</v>
      </c>
    </row>
    <row r="4545" spans="1:17" x14ac:dyDescent="0.25">
      <c r="A4545" t="s">
        <v>6368</v>
      </c>
      <c r="B4545" t="s">
        <v>1039</v>
      </c>
      <c r="C4545" t="s">
        <v>671</v>
      </c>
      <c r="D4545" t="s">
        <v>230</v>
      </c>
      <c r="E4545" t="str">
        <f>_xlfn.XLOOKUP(Table1[[#This Row],[Product_ID]],[1]!Table1[Product_ID],[1]!Table1[Product_Name])</f>
        <v>Beauty Product 16</v>
      </c>
      <c r="F4545" t="str">
        <f>_xlfn.XLOOKUP(Table1[[#This Row],[Product_ID]],[1]!Table1[Product_ID],[1]!Table1[Category])</f>
        <v>Beauty</v>
      </c>
      <c r="G4545">
        <f>_xlfn.XLOOKUP(Table1[[#This Row],[Product_ID]],[1]!Table1[Product_ID],[1]!Table1[Unit_Price])</f>
        <v>1591</v>
      </c>
      <c r="H4545">
        <f>_xlfn.XLOOKUP(Table1[[#This Row],[Product_ID]],[1]!Table1[Product_ID],[1]!Table1[Cost])</f>
        <v>1113.7</v>
      </c>
      <c r="I4545">
        <v>3</v>
      </c>
      <c r="J4545">
        <v>15</v>
      </c>
      <c r="K4545">
        <f>Table1[[#This Row],[Quantity]]*Table1[[#This Row],[Unit_Price]]</f>
        <v>4773</v>
      </c>
      <c r="L4545">
        <f>Table1[[#This Row],[Quantity]]*Table1[[#This Row],[Cost]]</f>
        <v>3341.1000000000004</v>
      </c>
      <c r="M4545">
        <f>Table1[[#This Row],[Sales]]-Table1[[#This Row],[Total_Cost]]</f>
        <v>1431.8999999999996</v>
      </c>
      <c r="N4545" s="1">
        <f>Table1[[#This Row],[Profit]]/Table1[[#This Row],[Sales]]</f>
        <v>0.29999999999999993</v>
      </c>
      <c r="O4545" t="str">
        <f>TEXT(Table1[[#This Row],[Order_Date]],"mmmm")</f>
        <v>January</v>
      </c>
      <c r="P4545">
        <f>YEAR(Table1[[#This Row],[Order_Date]])</f>
        <v>2025</v>
      </c>
      <c r="Q4545" t="str">
        <f>"Q"&amp;ROUNDUP(MONTH(Table1[[#This Row],[Order_Date]])/3,0)</f>
        <v>Q1</v>
      </c>
    </row>
    <row r="4546" spans="1:17" x14ac:dyDescent="0.25">
      <c r="A4546" t="s">
        <v>6369</v>
      </c>
      <c r="B4546" t="s">
        <v>177</v>
      </c>
      <c r="C4546" t="s">
        <v>2696</v>
      </c>
      <c r="D4546" t="s">
        <v>476</v>
      </c>
      <c r="E4546" t="str">
        <f>_xlfn.XLOOKUP(Table1[[#This Row],[Product_ID]],[1]!Table1[Product_ID],[1]!Table1[Product_Name])</f>
        <v>Electronics Product 22</v>
      </c>
      <c r="F4546" t="str">
        <f>_xlfn.XLOOKUP(Table1[[#This Row],[Product_ID]],[1]!Table1[Product_ID],[1]!Table1[Category])</f>
        <v>Electronics</v>
      </c>
      <c r="G4546">
        <f>_xlfn.XLOOKUP(Table1[[#This Row],[Product_ID]],[1]!Table1[Product_ID],[1]!Table1[Unit_Price])</f>
        <v>48755</v>
      </c>
      <c r="H4546">
        <f>_xlfn.XLOOKUP(Table1[[#This Row],[Product_ID]],[1]!Table1[Product_ID],[1]!Table1[Cost])</f>
        <v>29253</v>
      </c>
      <c r="I4546">
        <v>1</v>
      </c>
      <c r="J4546">
        <v>0</v>
      </c>
      <c r="K4546">
        <f>Table1[[#This Row],[Quantity]]*Table1[[#This Row],[Unit_Price]]</f>
        <v>48755</v>
      </c>
      <c r="L4546">
        <f>Table1[[#This Row],[Quantity]]*Table1[[#This Row],[Cost]]</f>
        <v>29253</v>
      </c>
      <c r="M4546">
        <f>Table1[[#This Row],[Sales]]-Table1[[#This Row],[Total_Cost]]</f>
        <v>19502</v>
      </c>
      <c r="N4546" s="1">
        <f>Table1[[#This Row],[Profit]]/Table1[[#This Row],[Sales]]</f>
        <v>0.4</v>
      </c>
      <c r="O4546" t="str">
        <f>TEXT(Table1[[#This Row],[Order_Date]],"mmmm")</f>
        <v>August</v>
      </c>
      <c r="P4546">
        <f>YEAR(Table1[[#This Row],[Order_Date]])</f>
        <v>2025</v>
      </c>
      <c r="Q4546" t="str">
        <f>"Q"&amp;ROUNDUP(MONTH(Table1[[#This Row],[Order_Date]])/3,0)</f>
        <v>Q3</v>
      </c>
    </row>
    <row r="4547" spans="1:17" x14ac:dyDescent="0.25">
      <c r="A4547" t="s">
        <v>6370</v>
      </c>
      <c r="B4547" t="s">
        <v>1401</v>
      </c>
      <c r="C4547" t="s">
        <v>3577</v>
      </c>
      <c r="D4547" t="s">
        <v>244</v>
      </c>
      <c r="E4547" t="str">
        <f>_xlfn.XLOOKUP(Table1[[#This Row],[Product_ID]],[1]!Table1[Product_ID],[1]!Table1[Product_Name])</f>
        <v>Beauty Product 100</v>
      </c>
      <c r="F4547" t="str">
        <f>_xlfn.XLOOKUP(Table1[[#This Row],[Product_ID]],[1]!Table1[Product_ID],[1]!Table1[Category])</f>
        <v>Beauty</v>
      </c>
      <c r="G4547">
        <f>_xlfn.XLOOKUP(Table1[[#This Row],[Product_ID]],[1]!Table1[Product_ID],[1]!Table1[Unit_Price])</f>
        <v>2523</v>
      </c>
      <c r="H4547">
        <f>_xlfn.XLOOKUP(Table1[[#This Row],[Product_ID]],[1]!Table1[Product_ID],[1]!Table1[Cost])</f>
        <v>1766.1</v>
      </c>
      <c r="I4547">
        <v>2</v>
      </c>
      <c r="J4547">
        <v>15</v>
      </c>
      <c r="K4547">
        <f>Table1[[#This Row],[Quantity]]*Table1[[#This Row],[Unit_Price]]</f>
        <v>5046</v>
      </c>
      <c r="L4547">
        <f>Table1[[#This Row],[Quantity]]*Table1[[#This Row],[Cost]]</f>
        <v>3532.2</v>
      </c>
      <c r="M4547">
        <f>Table1[[#This Row],[Sales]]-Table1[[#This Row],[Total_Cost]]</f>
        <v>1513.8000000000002</v>
      </c>
      <c r="N4547" s="1">
        <f>Table1[[#This Row],[Profit]]/Table1[[#This Row],[Sales]]</f>
        <v>0.30000000000000004</v>
      </c>
      <c r="O4547" t="str">
        <f>TEXT(Table1[[#This Row],[Order_Date]],"mmmm")</f>
        <v>December</v>
      </c>
      <c r="P4547">
        <f>YEAR(Table1[[#This Row],[Order_Date]])</f>
        <v>2024</v>
      </c>
      <c r="Q4547" t="str">
        <f>"Q"&amp;ROUNDUP(MONTH(Table1[[#This Row],[Order_Date]])/3,0)</f>
        <v>Q4</v>
      </c>
    </row>
    <row r="4548" spans="1:17" x14ac:dyDescent="0.25">
      <c r="A4548" t="s">
        <v>6371</v>
      </c>
      <c r="B4548" t="s">
        <v>2534</v>
      </c>
      <c r="C4548" t="s">
        <v>4535</v>
      </c>
      <c r="D4548" t="s">
        <v>567</v>
      </c>
      <c r="E4548" t="str">
        <f>_xlfn.XLOOKUP(Table1[[#This Row],[Product_ID]],[1]!Table1[Product_ID],[1]!Table1[Product_Name])</f>
        <v>Beauty Product 52</v>
      </c>
      <c r="F4548" t="str">
        <f>_xlfn.XLOOKUP(Table1[[#This Row],[Product_ID]],[1]!Table1[Product_ID],[1]!Table1[Category])</f>
        <v>Beauty</v>
      </c>
      <c r="G4548">
        <f>_xlfn.XLOOKUP(Table1[[#This Row],[Product_ID]],[1]!Table1[Product_ID],[1]!Table1[Unit_Price])</f>
        <v>192</v>
      </c>
      <c r="H4548">
        <f>_xlfn.XLOOKUP(Table1[[#This Row],[Product_ID]],[1]!Table1[Product_ID],[1]!Table1[Cost])</f>
        <v>96</v>
      </c>
      <c r="I4548">
        <v>4</v>
      </c>
      <c r="J4548">
        <v>0</v>
      </c>
      <c r="K4548">
        <f>Table1[[#This Row],[Quantity]]*Table1[[#This Row],[Unit_Price]]</f>
        <v>768</v>
      </c>
      <c r="L4548">
        <f>Table1[[#This Row],[Quantity]]*Table1[[#This Row],[Cost]]</f>
        <v>384</v>
      </c>
      <c r="M4548">
        <f>Table1[[#This Row],[Sales]]-Table1[[#This Row],[Total_Cost]]</f>
        <v>384</v>
      </c>
      <c r="N4548" s="1">
        <f>Table1[[#This Row],[Profit]]/Table1[[#This Row],[Sales]]</f>
        <v>0.5</v>
      </c>
      <c r="O4548" t="str">
        <f>TEXT(Table1[[#This Row],[Order_Date]],"mmmm")</f>
        <v>November</v>
      </c>
      <c r="P4548">
        <f>YEAR(Table1[[#This Row],[Order_Date]])</f>
        <v>2025</v>
      </c>
      <c r="Q4548" t="str">
        <f>"Q"&amp;ROUNDUP(MONTH(Table1[[#This Row],[Order_Date]])/3,0)</f>
        <v>Q4</v>
      </c>
    </row>
    <row r="4549" spans="1:17" x14ac:dyDescent="0.25">
      <c r="A4549" t="s">
        <v>6372</v>
      </c>
      <c r="B4549" t="s">
        <v>876</v>
      </c>
      <c r="C4549" t="s">
        <v>880</v>
      </c>
      <c r="D4549" t="s">
        <v>999</v>
      </c>
      <c r="E4549" t="str">
        <f>_xlfn.XLOOKUP(Table1[[#This Row],[Product_ID]],[1]!Table1[Product_ID],[1]!Table1[Product_Name])</f>
        <v>Beauty Product 51</v>
      </c>
      <c r="F4549" t="str">
        <f>_xlfn.XLOOKUP(Table1[[#This Row],[Product_ID]],[1]!Table1[Product_ID],[1]!Table1[Category])</f>
        <v>Beauty</v>
      </c>
      <c r="G4549">
        <f>_xlfn.XLOOKUP(Table1[[#This Row],[Product_ID]],[1]!Table1[Product_ID],[1]!Table1[Unit_Price])</f>
        <v>1507</v>
      </c>
      <c r="H4549">
        <f>_xlfn.XLOOKUP(Table1[[#This Row],[Product_ID]],[1]!Table1[Product_ID],[1]!Table1[Cost])</f>
        <v>753.5</v>
      </c>
      <c r="I4549">
        <v>1</v>
      </c>
      <c r="J4549">
        <v>10</v>
      </c>
      <c r="K4549">
        <f>Table1[[#This Row],[Quantity]]*Table1[[#This Row],[Unit_Price]]</f>
        <v>1507</v>
      </c>
      <c r="L4549">
        <f>Table1[[#This Row],[Quantity]]*Table1[[#This Row],[Cost]]</f>
        <v>753.5</v>
      </c>
      <c r="M4549">
        <f>Table1[[#This Row],[Sales]]-Table1[[#This Row],[Total_Cost]]</f>
        <v>753.5</v>
      </c>
      <c r="N4549" s="1">
        <f>Table1[[#This Row],[Profit]]/Table1[[#This Row],[Sales]]</f>
        <v>0.5</v>
      </c>
      <c r="O4549" t="str">
        <f>TEXT(Table1[[#This Row],[Order_Date]],"mmmm")</f>
        <v>January</v>
      </c>
      <c r="P4549">
        <f>YEAR(Table1[[#This Row],[Order_Date]])</f>
        <v>2024</v>
      </c>
      <c r="Q4549" t="str">
        <f>"Q"&amp;ROUNDUP(MONTH(Table1[[#This Row],[Order_Date]])/3,0)</f>
        <v>Q1</v>
      </c>
    </row>
    <row r="4550" spans="1:17" x14ac:dyDescent="0.25">
      <c r="A4550" t="s">
        <v>6373</v>
      </c>
      <c r="B4550" t="s">
        <v>1169</v>
      </c>
      <c r="C4550" t="s">
        <v>2553</v>
      </c>
      <c r="D4550" t="s">
        <v>615</v>
      </c>
      <c r="E4550" t="str">
        <f>_xlfn.XLOOKUP(Table1[[#This Row],[Product_ID]],[1]!Table1[Product_ID],[1]!Table1[Product_Name])</f>
        <v>Home &amp; Kitchen Product 92</v>
      </c>
      <c r="F4550" t="str">
        <f>_xlfn.XLOOKUP(Table1[[#This Row],[Product_ID]],[1]!Table1[Product_ID],[1]!Table1[Category])</f>
        <v>Home &amp; Kitchen</v>
      </c>
      <c r="G4550">
        <f>_xlfn.XLOOKUP(Table1[[#This Row],[Product_ID]],[1]!Table1[Product_ID],[1]!Table1[Unit_Price])</f>
        <v>7315</v>
      </c>
      <c r="H4550">
        <f>_xlfn.XLOOKUP(Table1[[#This Row],[Product_ID]],[1]!Table1[Product_ID],[1]!Table1[Cost])</f>
        <v>4389</v>
      </c>
      <c r="I4550">
        <v>1</v>
      </c>
      <c r="J4550">
        <v>0</v>
      </c>
      <c r="K4550">
        <f>Table1[[#This Row],[Quantity]]*Table1[[#This Row],[Unit_Price]]</f>
        <v>7315</v>
      </c>
      <c r="L4550">
        <f>Table1[[#This Row],[Quantity]]*Table1[[#This Row],[Cost]]</f>
        <v>4389</v>
      </c>
      <c r="M4550">
        <f>Table1[[#This Row],[Sales]]-Table1[[#This Row],[Total_Cost]]</f>
        <v>2926</v>
      </c>
      <c r="N4550" s="1">
        <f>Table1[[#This Row],[Profit]]/Table1[[#This Row],[Sales]]</f>
        <v>0.4</v>
      </c>
      <c r="O4550" t="str">
        <f>TEXT(Table1[[#This Row],[Order_Date]],"mmmm")</f>
        <v>January</v>
      </c>
      <c r="P4550">
        <f>YEAR(Table1[[#This Row],[Order_Date]])</f>
        <v>2024</v>
      </c>
      <c r="Q4550" t="str">
        <f>"Q"&amp;ROUNDUP(MONTH(Table1[[#This Row],[Order_Date]])/3,0)</f>
        <v>Q1</v>
      </c>
    </row>
    <row r="4551" spans="1:17" x14ac:dyDescent="0.25">
      <c r="A4551" t="s">
        <v>6374</v>
      </c>
      <c r="B4551" t="s">
        <v>1916</v>
      </c>
      <c r="C4551" t="s">
        <v>2250</v>
      </c>
      <c r="D4551" t="s">
        <v>96</v>
      </c>
      <c r="E4551" t="str">
        <f>_xlfn.XLOOKUP(Table1[[#This Row],[Product_ID]],[1]!Table1[Product_ID],[1]!Table1[Product_Name])</f>
        <v>Electronics Product 91</v>
      </c>
      <c r="F4551" t="str">
        <f>_xlfn.XLOOKUP(Table1[[#This Row],[Product_ID]],[1]!Table1[Product_ID],[1]!Table1[Category])</f>
        <v>Electronics</v>
      </c>
      <c r="G4551">
        <f>_xlfn.XLOOKUP(Table1[[#This Row],[Product_ID]],[1]!Table1[Product_ID],[1]!Table1[Unit_Price])</f>
        <v>45348</v>
      </c>
      <c r="H4551">
        <f>_xlfn.XLOOKUP(Table1[[#This Row],[Product_ID]],[1]!Table1[Product_ID],[1]!Table1[Cost])</f>
        <v>27208.799999999999</v>
      </c>
      <c r="I4551">
        <v>4</v>
      </c>
      <c r="J4551">
        <v>5</v>
      </c>
      <c r="K4551">
        <f>Table1[[#This Row],[Quantity]]*Table1[[#This Row],[Unit_Price]]</f>
        <v>181392</v>
      </c>
      <c r="L4551">
        <f>Table1[[#This Row],[Quantity]]*Table1[[#This Row],[Cost]]</f>
        <v>108835.2</v>
      </c>
      <c r="M4551">
        <f>Table1[[#This Row],[Sales]]-Table1[[#This Row],[Total_Cost]]</f>
        <v>72556.800000000003</v>
      </c>
      <c r="N4551" s="1">
        <f>Table1[[#This Row],[Profit]]/Table1[[#This Row],[Sales]]</f>
        <v>0.4</v>
      </c>
      <c r="O4551" t="str">
        <f>TEXT(Table1[[#This Row],[Order_Date]],"mmmm")</f>
        <v>October</v>
      </c>
      <c r="P4551">
        <f>YEAR(Table1[[#This Row],[Order_Date]])</f>
        <v>2024</v>
      </c>
      <c r="Q4551" t="str">
        <f>"Q"&amp;ROUNDUP(MONTH(Table1[[#This Row],[Order_Date]])/3,0)</f>
        <v>Q4</v>
      </c>
    </row>
    <row r="4552" spans="1:17" x14ac:dyDescent="0.25">
      <c r="A4552" t="s">
        <v>6375</v>
      </c>
      <c r="B4552" t="s">
        <v>3192</v>
      </c>
      <c r="C4552" t="s">
        <v>673</v>
      </c>
      <c r="D4552" t="s">
        <v>638</v>
      </c>
      <c r="E4552" t="str">
        <f>_xlfn.XLOOKUP(Table1[[#This Row],[Product_ID]],[1]!Table1[Product_ID],[1]!Table1[Product_Name])</f>
        <v>Sports Product 70</v>
      </c>
      <c r="F4552" t="str">
        <f>_xlfn.XLOOKUP(Table1[[#This Row],[Product_ID]],[1]!Table1[Product_ID],[1]!Table1[Category])</f>
        <v>Sports</v>
      </c>
      <c r="G4552">
        <f>_xlfn.XLOOKUP(Table1[[#This Row],[Product_ID]],[1]!Table1[Product_ID],[1]!Table1[Unit_Price])</f>
        <v>583</v>
      </c>
      <c r="H4552">
        <f>_xlfn.XLOOKUP(Table1[[#This Row],[Product_ID]],[1]!Table1[Product_ID],[1]!Table1[Cost])</f>
        <v>349.8</v>
      </c>
      <c r="I4552">
        <v>3</v>
      </c>
      <c r="J4552">
        <v>20</v>
      </c>
      <c r="K4552">
        <f>Table1[[#This Row],[Quantity]]*Table1[[#This Row],[Unit_Price]]</f>
        <v>1749</v>
      </c>
      <c r="L4552">
        <f>Table1[[#This Row],[Quantity]]*Table1[[#This Row],[Cost]]</f>
        <v>1049.4000000000001</v>
      </c>
      <c r="M4552">
        <f>Table1[[#This Row],[Sales]]-Table1[[#This Row],[Total_Cost]]</f>
        <v>699.59999999999991</v>
      </c>
      <c r="N4552" s="1">
        <f>Table1[[#This Row],[Profit]]/Table1[[#This Row],[Sales]]</f>
        <v>0.39999999999999997</v>
      </c>
      <c r="O4552" t="str">
        <f>TEXT(Table1[[#This Row],[Order_Date]],"mmmm")</f>
        <v>August</v>
      </c>
      <c r="P4552">
        <f>YEAR(Table1[[#This Row],[Order_Date]])</f>
        <v>2025</v>
      </c>
      <c r="Q4552" t="str">
        <f>"Q"&amp;ROUNDUP(MONTH(Table1[[#This Row],[Order_Date]])/3,0)</f>
        <v>Q3</v>
      </c>
    </row>
    <row r="4553" spans="1:17" x14ac:dyDescent="0.25">
      <c r="A4553" t="s">
        <v>6376</v>
      </c>
      <c r="B4553" t="s">
        <v>2059</v>
      </c>
      <c r="C4553" t="s">
        <v>1950</v>
      </c>
      <c r="D4553" t="s">
        <v>89</v>
      </c>
      <c r="E4553" t="str">
        <f>_xlfn.XLOOKUP(Table1[[#This Row],[Product_ID]],[1]!Table1[Product_ID],[1]!Table1[Product_Name])</f>
        <v>Beauty Product 76</v>
      </c>
      <c r="F4553" t="str">
        <f>_xlfn.XLOOKUP(Table1[[#This Row],[Product_ID]],[1]!Table1[Product_ID],[1]!Table1[Category])</f>
        <v>Beauty</v>
      </c>
      <c r="G4553">
        <f>_xlfn.XLOOKUP(Table1[[#This Row],[Product_ID]],[1]!Table1[Product_ID],[1]!Table1[Unit_Price])</f>
        <v>3690</v>
      </c>
      <c r="H4553">
        <f>_xlfn.XLOOKUP(Table1[[#This Row],[Product_ID]],[1]!Table1[Product_ID],[1]!Table1[Cost])</f>
        <v>2583</v>
      </c>
      <c r="I4553">
        <v>3</v>
      </c>
      <c r="J4553">
        <v>0</v>
      </c>
      <c r="K4553">
        <f>Table1[[#This Row],[Quantity]]*Table1[[#This Row],[Unit_Price]]</f>
        <v>11070</v>
      </c>
      <c r="L4553">
        <f>Table1[[#This Row],[Quantity]]*Table1[[#This Row],[Cost]]</f>
        <v>7749</v>
      </c>
      <c r="M4553">
        <f>Table1[[#This Row],[Sales]]-Table1[[#This Row],[Total_Cost]]</f>
        <v>3321</v>
      </c>
      <c r="N4553" s="1">
        <f>Table1[[#This Row],[Profit]]/Table1[[#This Row],[Sales]]</f>
        <v>0.3</v>
      </c>
      <c r="O4553" t="str">
        <f>TEXT(Table1[[#This Row],[Order_Date]],"mmmm")</f>
        <v>July</v>
      </c>
      <c r="P4553">
        <f>YEAR(Table1[[#This Row],[Order_Date]])</f>
        <v>2024</v>
      </c>
      <c r="Q4553" t="str">
        <f>"Q"&amp;ROUNDUP(MONTH(Table1[[#This Row],[Order_Date]])/3,0)</f>
        <v>Q3</v>
      </c>
    </row>
    <row r="4554" spans="1:17" x14ac:dyDescent="0.25">
      <c r="A4554" t="s">
        <v>6377</v>
      </c>
      <c r="B4554" t="s">
        <v>1640</v>
      </c>
      <c r="C4554" t="s">
        <v>76</v>
      </c>
      <c r="D4554" t="s">
        <v>100</v>
      </c>
      <c r="E4554" t="str">
        <f>_xlfn.XLOOKUP(Table1[[#This Row],[Product_ID]],[1]!Table1[Product_ID],[1]!Table1[Product_Name])</f>
        <v>Electronics Product 74</v>
      </c>
      <c r="F4554" t="str">
        <f>_xlfn.XLOOKUP(Table1[[#This Row],[Product_ID]],[1]!Table1[Product_ID],[1]!Table1[Category])</f>
        <v>Electronics</v>
      </c>
      <c r="G4554">
        <f>_xlfn.XLOOKUP(Table1[[#This Row],[Product_ID]],[1]!Table1[Product_ID],[1]!Table1[Unit_Price])</f>
        <v>20835</v>
      </c>
      <c r="H4554">
        <f>_xlfn.XLOOKUP(Table1[[#This Row],[Product_ID]],[1]!Table1[Product_ID],[1]!Table1[Cost])</f>
        <v>12501</v>
      </c>
      <c r="I4554">
        <v>3</v>
      </c>
      <c r="J4554">
        <v>20</v>
      </c>
      <c r="K4554">
        <f>Table1[[#This Row],[Quantity]]*Table1[[#This Row],[Unit_Price]]</f>
        <v>62505</v>
      </c>
      <c r="L4554">
        <f>Table1[[#This Row],[Quantity]]*Table1[[#This Row],[Cost]]</f>
        <v>37503</v>
      </c>
      <c r="M4554">
        <f>Table1[[#This Row],[Sales]]-Table1[[#This Row],[Total_Cost]]</f>
        <v>25002</v>
      </c>
      <c r="N4554" s="1">
        <f>Table1[[#This Row],[Profit]]/Table1[[#This Row],[Sales]]</f>
        <v>0.4</v>
      </c>
      <c r="O4554" t="str">
        <f>TEXT(Table1[[#This Row],[Order_Date]],"mmmm")</f>
        <v>February</v>
      </c>
      <c r="P4554">
        <f>YEAR(Table1[[#This Row],[Order_Date]])</f>
        <v>2024</v>
      </c>
      <c r="Q4554" t="str">
        <f>"Q"&amp;ROUNDUP(MONTH(Table1[[#This Row],[Order_Date]])/3,0)</f>
        <v>Q1</v>
      </c>
    </row>
    <row r="4555" spans="1:17" x14ac:dyDescent="0.25">
      <c r="A4555" t="s">
        <v>6378</v>
      </c>
      <c r="B4555" t="s">
        <v>211</v>
      </c>
      <c r="C4555" t="s">
        <v>2222</v>
      </c>
      <c r="D4555" t="s">
        <v>297</v>
      </c>
      <c r="E4555" t="str">
        <f>_xlfn.XLOOKUP(Table1[[#This Row],[Product_ID]],[1]!Table1[Product_ID],[1]!Table1[Product_Name])</f>
        <v>Home &amp; Kitchen Product 64</v>
      </c>
      <c r="F4555" t="str">
        <f>_xlfn.XLOOKUP(Table1[[#This Row],[Product_ID]],[1]!Table1[Product_ID],[1]!Table1[Category])</f>
        <v>Home &amp; Kitchen</v>
      </c>
      <c r="G4555">
        <f>_xlfn.XLOOKUP(Table1[[#This Row],[Product_ID]],[1]!Table1[Product_ID],[1]!Table1[Unit_Price])</f>
        <v>8274</v>
      </c>
      <c r="H4555">
        <f>_xlfn.XLOOKUP(Table1[[#This Row],[Product_ID]],[1]!Table1[Product_ID],[1]!Table1[Cost])</f>
        <v>5791.8</v>
      </c>
      <c r="I4555">
        <v>5</v>
      </c>
      <c r="J4555">
        <v>20</v>
      </c>
      <c r="K4555">
        <f>Table1[[#This Row],[Quantity]]*Table1[[#This Row],[Unit_Price]]</f>
        <v>41370</v>
      </c>
      <c r="L4555">
        <f>Table1[[#This Row],[Quantity]]*Table1[[#This Row],[Cost]]</f>
        <v>28959</v>
      </c>
      <c r="M4555">
        <f>Table1[[#This Row],[Sales]]-Table1[[#This Row],[Total_Cost]]</f>
        <v>12411</v>
      </c>
      <c r="N4555" s="1">
        <f>Table1[[#This Row],[Profit]]/Table1[[#This Row],[Sales]]</f>
        <v>0.3</v>
      </c>
      <c r="O4555" t="str">
        <f>TEXT(Table1[[#This Row],[Order_Date]],"mmmm")</f>
        <v>January</v>
      </c>
      <c r="P4555">
        <f>YEAR(Table1[[#This Row],[Order_Date]])</f>
        <v>2025</v>
      </c>
      <c r="Q4555" t="str">
        <f>"Q"&amp;ROUNDUP(MONTH(Table1[[#This Row],[Order_Date]])/3,0)</f>
        <v>Q1</v>
      </c>
    </row>
    <row r="4556" spans="1:17" x14ac:dyDescent="0.25">
      <c r="A4556" t="s">
        <v>6379</v>
      </c>
      <c r="B4556" t="s">
        <v>946</v>
      </c>
      <c r="C4556" t="s">
        <v>1549</v>
      </c>
      <c r="D4556" t="s">
        <v>377</v>
      </c>
      <c r="E4556" t="str">
        <f>_xlfn.XLOOKUP(Table1[[#This Row],[Product_ID]],[1]!Table1[Product_ID],[1]!Table1[Product_Name])</f>
        <v>Sports Product 2</v>
      </c>
      <c r="F4556" t="str">
        <f>_xlfn.XLOOKUP(Table1[[#This Row],[Product_ID]],[1]!Table1[Product_ID],[1]!Table1[Category])</f>
        <v>Sports</v>
      </c>
      <c r="G4556">
        <f>_xlfn.XLOOKUP(Table1[[#This Row],[Product_ID]],[1]!Table1[Product_ID],[1]!Table1[Unit_Price])</f>
        <v>4241</v>
      </c>
      <c r="H4556">
        <f>_xlfn.XLOOKUP(Table1[[#This Row],[Product_ID]],[1]!Table1[Product_ID],[1]!Table1[Cost])</f>
        <v>2120.5</v>
      </c>
      <c r="I4556">
        <v>4</v>
      </c>
      <c r="J4556">
        <v>15</v>
      </c>
      <c r="K4556">
        <f>Table1[[#This Row],[Quantity]]*Table1[[#This Row],[Unit_Price]]</f>
        <v>16964</v>
      </c>
      <c r="L4556">
        <f>Table1[[#This Row],[Quantity]]*Table1[[#This Row],[Cost]]</f>
        <v>8482</v>
      </c>
      <c r="M4556">
        <f>Table1[[#This Row],[Sales]]-Table1[[#This Row],[Total_Cost]]</f>
        <v>8482</v>
      </c>
      <c r="N4556" s="1">
        <f>Table1[[#This Row],[Profit]]/Table1[[#This Row],[Sales]]</f>
        <v>0.5</v>
      </c>
      <c r="O4556" t="str">
        <f>TEXT(Table1[[#This Row],[Order_Date]],"mmmm")</f>
        <v>October</v>
      </c>
      <c r="P4556">
        <f>YEAR(Table1[[#This Row],[Order_Date]])</f>
        <v>2025</v>
      </c>
      <c r="Q4556" t="str">
        <f>"Q"&amp;ROUNDUP(MONTH(Table1[[#This Row],[Order_Date]])/3,0)</f>
        <v>Q4</v>
      </c>
    </row>
    <row r="4557" spans="1:17" x14ac:dyDescent="0.25">
      <c r="A4557" t="s">
        <v>6380</v>
      </c>
      <c r="B4557" t="s">
        <v>2567</v>
      </c>
      <c r="C4557" t="s">
        <v>2467</v>
      </c>
      <c r="D4557" t="s">
        <v>33</v>
      </c>
      <c r="E4557" t="str">
        <f>_xlfn.XLOOKUP(Table1[[#This Row],[Product_ID]],[1]!Table1[Product_ID],[1]!Table1[Product_Name])</f>
        <v>Sports Product 88</v>
      </c>
      <c r="F4557" t="str">
        <f>_xlfn.XLOOKUP(Table1[[#This Row],[Product_ID]],[1]!Table1[Product_ID],[1]!Table1[Category])</f>
        <v>Sports</v>
      </c>
      <c r="G4557">
        <f>_xlfn.XLOOKUP(Table1[[#This Row],[Product_ID]],[1]!Table1[Product_ID],[1]!Table1[Unit_Price])</f>
        <v>11542</v>
      </c>
      <c r="H4557">
        <f>_xlfn.XLOOKUP(Table1[[#This Row],[Product_ID]],[1]!Table1[Product_ID],[1]!Table1[Cost])</f>
        <v>6925.2</v>
      </c>
      <c r="I4557">
        <v>2</v>
      </c>
      <c r="J4557">
        <v>20</v>
      </c>
      <c r="K4557">
        <f>Table1[[#This Row],[Quantity]]*Table1[[#This Row],[Unit_Price]]</f>
        <v>23084</v>
      </c>
      <c r="L4557">
        <f>Table1[[#This Row],[Quantity]]*Table1[[#This Row],[Cost]]</f>
        <v>13850.4</v>
      </c>
      <c r="M4557">
        <f>Table1[[#This Row],[Sales]]-Table1[[#This Row],[Total_Cost]]</f>
        <v>9233.6</v>
      </c>
      <c r="N4557" s="1">
        <f>Table1[[#This Row],[Profit]]/Table1[[#This Row],[Sales]]</f>
        <v>0.4</v>
      </c>
      <c r="O4557" t="str">
        <f>TEXT(Table1[[#This Row],[Order_Date]],"mmmm")</f>
        <v>April</v>
      </c>
      <c r="P4557">
        <f>YEAR(Table1[[#This Row],[Order_Date]])</f>
        <v>2024</v>
      </c>
      <c r="Q4557" t="str">
        <f>"Q"&amp;ROUNDUP(MONTH(Table1[[#This Row],[Order_Date]])/3,0)</f>
        <v>Q2</v>
      </c>
    </row>
    <row r="4558" spans="1:17" x14ac:dyDescent="0.25">
      <c r="A4558" t="s">
        <v>6381</v>
      </c>
      <c r="B4558" t="s">
        <v>1704</v>
      </c>
      <c r="C4558" t="s">
        <v>1386</v>
      </c>
      <c r="D4558" t="s">
        <v>628</v>
      </c>
      <c r="E4558" t="str">
        <f>_xlfn.XLOOKUP(Table1[[#This Row],[Product_ID]],[1]!Table1[Product_ID],[1]!Table1[Product_Name])</f>
        <v>Sports Product 97</v>
      </c>
      <c r="F4558" t="str">
        <f>_xlfn.XLOOKUP(Table1[[#This Row],[Product_ID]],[1]!Table1[Product_ID],[1]!Table1[Category])</f>
        <v>Sports</v>
      </c>
      <c r="G4558">
        <f>_xlfn.XLOOKUP(Table1[[#This Row],[Product_ID]],[1]!Table1[Product_ID],[1]!Table1[Unit_Price])</f>
        <v>9084</v>
      </c>
      <c r="H4558">
        <f>_xlfn.XLOOKUP(Table1[[#This Row],[Product_ID]],[1]!Table1[Product_ID],[1]!Table1[Cost])</f>
        <v>6358.8</v>
      </c>
      <c r="I4558">
        <v>4</v>
      </c>
      <c r="J4558">
        <v>15</v>
      </c>
      <c r="K4558">
        <f>Table1[[#This Row],[Quantity]]*Table1[[#This Row],[Unit_Price]]</f>
        <v>36336</v>
      </c>
      <c r="L4558">
        <f>Table1[[#This Row],[Quantity]]*Table1[[#This Row],[Cost]]</f>
        <v>25435.200000000001</v>
      </c>
      <c r="M4558">
        <f>Table1[[#This Row],[Sales]]-Table1[[#This Row],[Total_Cost]]</f>
        <v>10900.8</v>
      </c>
      <c r="N4558" s="1">
        <f>Table1[[#This Row],[Profit]]/Table1[[#This Row],[Sales]]</f>
        <v>0.3</v>
      </c>
      <c r="O4558" t="str">
        <f>TEXT(Table1[[#This Row],[Order_Date]],"mmmm")</f>
        <v>July</v>
      </c>
      <c r="P4558">
        <f>YEAR(Table1[[#This Row],[Order_Date]])</f>
        <v>2024</v>
      </c>
      <c r="Q4558" t="str">
        <f>"Q"&amp;ROUNDUP(MONTH(Table1[[#This Row],[Order_Date]])/3,0)</f>
        <v>Q3</v>
      </c>
    </row>
    <row r="4559" spans="1:17" x14ac:dyDescent="0.25">
      <c r="A4559" t="s">
        <v>6382</v>
      </c>
      <c r="B4559" t="s">
        <v>3646</v>
      </c>
      <c r="C4559" t="s">
        <v>2027</v>
      </c>
      <c r="D4559" t="s">
        <v>37</v>
      </c>
      <c r="E4559" t="str">
        <f>_xlfn.XLOOKUP(Table1[[#This Row],[Product_ID]],[1]!Table1[Product_ID],[1]!Table1[Product_Name])</f>
        <v>Home &amp; Kitchen Product 46</v>
      </c>
      <c r="F4559" t="str">
        <f>_xlfn.XLOOKUP(Table1[[#This Row],[Product_ID]],[1]!Table1[Product_ID],[1]!Table1[Category])</f>
        <v>Home &amp; Kitchen</v>
      </c>
      <c r="G4559">
        <f>_xlfn.XLOOKUP(Table1[[#This Row],[Product_ID]],[1]!Table1[Product_ID],[1]!Table1[Unit_Price])</f>
        <v>10604</v>
      </c>
      <c r="H4559">
        <f>_xlfn.XLOOKUP(Table1[[#This Row],[Product_ID]],[1]!Table1[Product_ID],[1]!Table1[Cost])</f>
        <v>5302</v>
      </c>
      <c r="I4559">
        <v>2</v>
      </c>
      <c r="J4559">
        <v>15</v>
      </c>
      <c r="K4559">
        <f>Table1[[#This Row],[Quantity]]*Table1[[#This Row],[Unit_Price]]</f>
        <v>21208</v>
      </c>
      <c r="L4559">
        <f>Table1[[#This Row],[Quantity]]*Table1[[#This Row],[Cost]]</f>
        <v>10604</v>
      </c>
      <c r="M4559">
        <f>Table1[[#This Row],[Sales]]-Table1[[#This Row],[Total_Cost]]</f>
        <v>10604</v>
      </c>
      <c r="N4559" s="1">
        <f>Table1[[#This Row],[Profit]]/Table1[[#This Row],[Sales]]</f>
        <v>0.5</v>
      </c>
      <c r="O4559" t="str">
        <f>TEXT(Table1[[#This Row],[Order_Date]],"mmmm")</f>
        <v>May</v>
      </c>
      <c r="P4559">
        <f>YEAR(Table1[[#This Row],[Order_Date]])</f>
        <v>2025</v>
      </c>
      <c r="Q4559" t="str">
        <f>"Q"&amp;ROUNDUP(MONTH(Table1[[#This Row],[Order_Date]])/3,0)</f>
        <v>Q2</v>
      </c>
    </row>
    <row r="4560" spans="1:17" x14ac:dyDescent="0.25">
      <c r="A4560" t="s">
        <v>6383</v>
      </c>
      <c r="B4560" t="s">
        <v>4492</v>
      </c>
      <c r="C4560" t="s">
        <v>2362</v>
      </c>
      <c r="D4560" t="s">
        <v>257</v>
      </c>
      <c r="E4560" t="str">
        <f>_xlfn.XLOOKUP(Table1[[#This Row],[Product_ID]],[1]!Table1[Product_ID],[1]!Table1[Product_Name])</f>
        <v>Beauty Product 3</v>
      </c>
      <c r="F4560" t="str">
        <f>_xlfn.XLOOKUP(Table1[[#This Row],[Product_ID]],[1]!Table1[Product_ID],[1]!Table1[Category])</f>
        <v>Beauty</v>
      </c>
      <c r="G4560">
        <f>_xlfn.XLOOKUP(Table1[[#This Row],[Product_ID]],[1]!Table1[Product_ID],[1]!Table1[Unit_Price])</f>
        <v>569</v>
      </c>
      <c r="H4560">
        <f>_xlfn.XLOOKUP(Table1[[#This Row],[Product_ID]],[1]!Table1[Product_ID],[1]!Table1[Cost])</f>
        <v>341.4</v>
      </c>
      <c r="I4560">
        <v>3</v>
      </c>
      <c r="J4560">
        <v>0</v>
      </c>
      <c r="K4560">
        <f>Table1[[#This Row],[Quantity]]*Table1[[#This Row],[Unit_Price]]</f>
        <v>1707</v>
      </c>
      <c r="L4560">
        <f>Table1[[#This Row],[Quantity]]*Table1[[#This Row],[Cost]]</f>
        <v>1024.1999999999998</v>
      </c>
      <c r="M4560">
        <f>Table1[[#This Row],[Sales]]-Table1[[#This Row],[Total_Cost]]</f>
        <v>682.80000000000018</v>
      </c>
      <c r="N4560" s="1">
        <f>Table1[[#This Row],[Profit]]/Table1[[#This Row],[Sales]]</f>
        <v>0.40000000000000013</v>
      </c>
      <c r="O4560" t="str">
        <f>TEXT(Table1[[#This Row],[Order_Date]],"mmmm")</f>
        <v>May</v>
      </c>
      <c r="P4560">
        <f>YEAR(Table1[[#This Row],[Order_Date]])</f>
        <v>2025</v>
      </c>
      <c r="Q4560" t="str">
        <f>"Q"&amp;ROUNDUP(MONTH(Table1[[#This Row],[Order_Date]])/3,0)</f>
        <v>Q2</v>
      </c>
    </row>
    <row r="4561" spans="1:17" x14ac:dyDescent="0.25">
      <c r="A4561" t="s">
        <v>6384</v>
      </c>
      <c r="B4561" t="s">
        <v>368</v>
      </c>
      <c r="C4561" t="s">
        <v>4638</v>
      </c>
      <c r="D4561" t="s">
        <v>385</v>
      </c>
      <c r="E4561" t="str">
        <f>_xlfn.XLOOKUP(Table1[[#This Row],[Product_ID]],[1]!Table1[Product_ID],[1]!Table1[Product_Name])</f>
        <v>Sports Product 54</v>
      </c>
      <c r="F4561" t="str">
        <f>_xlfn.XLOOKUP(Table1[[#This Row],[Product_ID]],[1]!Table1[Product_ID],[1]!Table1[Category])</f>
        <v>Sports</v>
      </c>
      <c r="G4561">
        <f>_xlfn.XLOOKUP(Table1[[#This Row],[Product_ID]],[1]!Table1[Product_ID],[1]!Table1[Unit_Price])</f>
        <v>611</v>
      </c>
      <c r="H4561">
        <f>_xlfn.XLOOKUP(Table1[[#This Row],[Product_ID]],[1]!Table1[Product_ID],[1]!Table1[Cost])</f>
        <v>427.7</v>
      </c>
      <c r="I4561">
        <v>2</v>
      </c>
      <c r="J4561">
        <v>15</v>
      </c>
      <c r="K4561">
        <f>Table1[[#This Row],[Quantity]]*Table1[[#This Row],[Unit_Price]]</f>
        <v>1222</v>
      </c>
      <c r="L4561">
        <f>Table1[[#This Row],[Quantity]]*Table1[[#This Row],[Cost]]</f>
        <v>855.4</v>
      </c>
      <c r="M4561">
        <f>Table1[[#This Row],[Sales]]-Table1[[#This Row],[Total_Cost]]</f>
        <v>366.6</v>
      </c>
      <c r="N4561" s="1">
        <f>Table1[[#This Row],[Profit]]/Table1[[#This Row],[Sales]]</f>
        <v>0.30000000000000004</v>
      </c>
      <c r="O4561" t="str">
        <f>TEXT(Table1[[#This Row],[Order_Date]],"mmmm")</f>
        <v>December</v>
      </c>
      <c r="P4561">
        <f>YEAR(Table1[[#This Row],[Order_Date]])</f>
        <v>2025</v>
      </c>
      <c r="Q4561" t="str">
        <f>"Q"&amp;ROUNDUP(MONTH(Table1[[#This Row],[Order_Date]])/3,0)</f>
        <v>Q4</v>
      </c>
    </row>
    <row r="4562" spans="1:17" x14ac:dyDescent="0.25">
      <c r="A4562" t="s">
        <v>6385</v>
      </c>
      <c r="B4562" t="s">
        <v>1264</v>
      </c>
      <c r="C4562" t="s">
        <v>1311</v>
      </c>
      <c r="D4562" t="s">
        <v>37</v>
      </c>
      <c r="E4562" t="str">
        <f>_xlfn.XLOOKUP(Table1[[#This Row],[Product_ID]],[1]!Table1[Product_ID],[1]!Table1[Product_Name])</f>
        <v>Home &amp; Kitchen Product 46</v>
      </c>
      <c r="F4562" t="str">
        <f>_xlfn.XLOOKUP(Table1[[#This Row],[Product_ID]],[1]!Table1[Product_ID],[1]!Table1[Category])</f>
        <v>Home &amp; Kitchen</v>
      </c>
      <c r="G4562">
        <f>_xlfn.XLOOKUP(Table1[[#This Row],[Product_ID]],[1]!Table1[Product_ID],[1]!Table1[Unit_Price])</f>
        <v>10604</v>
      </c>
      <c r="H4562">
        <f>_xlfn.XLOOKUP(Table1[[#This Row],[Product_ID]],[1]!Table1[Product_ID],[1]!Table1[Cost])</f>
        <v>5302</v>
      </c>
      <c r="I4562">
        <v>1</v>
      </c>
      <c r="J4562">
        <v>0</v>
      </c>
      <c r="K4562">
        <f>Table1[[#This Row],[Quantity]]*Table1[[#This Row],[Unit_Price]]</f>
        <v>10604</v>
      </c>
      <c r="L4562">
        <f>Table1[[#This Row],[Quantity]]*Table1[[#This Row],[Cost]]</f>
        <v>5302</v>
      </c>
      <c r="M4562">
        <f>Table1[[#This Row],[Sales]]-Table1[[#This Row],[Total_Cost]]</f>
        <v>5302</v>
      </c>
      <c r="N4562" s="1">
        <f>Table1[[#This Row],[Profit]]/Table1[[#This Row],[Sales]]</f>
        <v>0.5</v>
      </c>
      <c r="O4562" t="str">
        <f>TEXT(Table1[[#This Row],[Order_Date]],"mmmm")</f>
        <v>August</v>
      </c>
      <c r="P4562">
        <f>YEAR(Table1[[#This Row],[Order_Date]])</f>
        <v>2024</v>
      </c>
      <c r="Q4562" t="str">
        <f>"Q"&amp;ROUNDUP(MONTH(Table1[[#This Row],[Order_Date]])/3,0)</f>
        <v>Q3</v>
      </c>
    </row>
    <row r="4563" spans="1:17" x14ac:dyDescent="0.25">
      <c r="A4563" t="s">
        <v>6386</v>
      </c>
      <c r="B4563" t="s">
        <v>2998</v>
      </c>
      <c r="C4563" t="s">
        <v>256</v>
      </c>
      <c r="D4563" t="s">
        <v>195</v>
      </c>
      <c r="E4563" t="str">
        <f>_xlfn.XLOOKUP(Table1[[#This Row],[Product_ID]],[1]!Table1[Product_ID],[1]!Table1[Product_Name])</f>
        <v>Electronics Product 57</v>
      </c>
      <c r="F4563" t="str">
        <f>_xlfn.XLOOKUP(Table1[[#This Row],[Product_ID]],[1]!Table1[Product_ID],[1]!Table1[Category])</f>
        <v>Electronics</v>
      </c>
      <c r="G4563">
        <f>_xlfn.XLOOKUP(Table1[[#This Row],[Product_ID]],[1]!Table1[Product_ID],[1]!Table1[Unit_Price])</f>
        <v>26846</v>
      </c>
      <c r="H4563">
        <f>_xlfn.XLOOKUP(Table1[[#This Row],[Product_ID]],[1]!Table1[Product_ID],[1]!Table1[Cost])</f>
        <v>16107.6</v>
      </c>
      <c r="I4563">
        <v>1</v>
      </c>
      <c r="J4563">
        <v>5</v>
      </c>
      <c r="K4563">
        <f>Table1[[#This Row],[Quantity]]*Table1[[#This Row],[Unit_Price]]</f>
        <v>26846</v>
      </c>
      <c r="L4563">
        <f>Table1[[#This Row],[Quantity]]*Table1[[#This Row],[Cost]]</f>
        <v>16107.6</v>
      </c>
      <c r="M4563">
        <f>Table1[[#This Row],[Sales]]-Table1[[#This Row],[Total_Cost]]</f>
        <v>10738.4</v>
      </c>
      <c r="N4563" s="1">
        <f>Table1[[#This Row],[Profit]]/Table1[[#This Row],[Sales]]</f>
        <v>0.39999999999999997</v>
      </c>
      <c r="O4563" t="str">
        <f>TEXT(Table1[[#This Row],[Order_Date]],"mmmm")</f>
        <v>May</v>
      </c>
      <c r="P4563">
        <f>YEAR(Table1[[#This Row],[Order_Date]])</f>
        <v>2024</v>
      </c>
      <c r="Q4563" t="str">
        <f>"Q"&amp;ROUNDUP(MONTH(Table1[[#This Row],[Order_Date]])/3,0)</f>
        <v>Q2</v>
      </c>
    </row>
    <row r="4564" spans="1:17" x14ac:dyDescent="0.25">
      <c r="A4564" t="s">
        <v>6387</v>
      </c>
      <c r="B4564" t="s">
        <v>467</v>
      </c>
      <c r="C4564" t="s">
        <v>2621</v>
      </c>
      <c r="D4564" t="s">
        <v>192</v>
      </c>
      <c r="E4564" t="str">
        <f>_xlfn.XLOOKUP(Table1[[#This Row],[Product_ID]],[1]!Table1[Product_ID],[1]!Table1[Product_Name])</f>
        <v>Electronics Product 37</v>
      </c>
      <c r="F4564" t="str">
        <f>_xlfn.XLOOKUP(Table1[[#This Row],[Product_ID]],[1]!Table1[Product_ID],[1]!Table1[Category])</f>
        <v>Electronics</v>
      </c>
      <c r="G4564">
        <f>_xlfn.XLOOKUP(Table1[[#This Row],[Product_ID]],[1]!Table1[Product_ID],[1]!Table1[Unit_Price])</f>
        <v>29046</v>
      </c>
      <c r="H4564">
        <f>_xlfn.XLOOKUP(Table1[[#This Row],[Product_ID]],[1]!Table1[Product_ID],[1]!Table1[Cost])</f>
        <v>20332.2</v>
      </c>
      <c r="I4564">
        <v>1</v>
      </c>
      <c r="J4564">
        <v>0</v>
      </c>
      <c r="K4564">
        <f>Table1[[#This Row],[Quantity]]*Table1[[#This Row],[Unit_Price]]</f>
        <v>29046</v>
      </c>
      <c r="L4564">
        <f>Table1[[#This Row],[Quantity]]*Table1[[#This Row],[Cost]]</f>
        <v>20332.2</v>
      </c>
      <c r="M4564">
        <f>Table1[[#This Row],[Sales]]-Table1[[#This Row],[Total_Cost]]</f>
        <v>8713.7999999999993</v>
      </c>
      <c r="N4564" s="1">
        <f>Table1[[#This Row],[Profit]]/Table1[[#This Row],[Sales]]</f>
        <v>0.3</v>
      </c>
      <c r="O4564" t="str">
        <f>TEXT(Table1[[#This Row],[Order_Date]],"mmmm")</f>
        <v>June</v>
      </c>
      <c r="P4564">
        <f>YEAR(Table1[[#This Row],[Order_Date]])</f>
        <v>2025</v>
      </c>
      <c r="Q4564" t="str">
        <f>"Q"&amp;ROUNDUP(MONTH(Table1[[#This Row],[Order_Date]])/3,0)</f>
        <v>Q2</v>
      </c>
    </row>
    <row r="4565" spans="1:17" x14ac:dyDescent="0.25">
      <c r="A4565" t="s">
        <v>6388</v>
      </c>
      <c r="B4565" t="s">
        <v>2154</v>
      </c>
      <c r="C4565" t="s">
        <v>4189</v>
      </c>
      <c r="D4565" t="s">
        <v>81</v>
      </c>
      <c r="E4565" t="str">
        <f>_xlfn.XLOOKUP(Table1[[#This Row],[Product_ID]],[1]!Table1[Product_ID],[1]!Table1[Product_Name])</f>
        <v>Beauty Product 4</v>
      </c>
      <c r="F4565" t="str">
        <f>_xlfn.XLOOKUP(Table1[[#This Row],[Product_ID]],[1]!Table1[Product_ID],[1]!Table1[Category])</f>
        <v>Beauty</v>
      </c>
      <c r="G4565">
        <f>_xlfn.XLOOKUP(Table1[[#This Row],[Product_ID]],[1]!Table1[Product_ID],[1]!Table1[Unit_Price])</f>
        <v>591</v>
      </c>
      <c r="H4565">
        <f>_xlfn.XLOOKUP(Table1[[#This Row],[Product_ID]],[1]!Table1[Product_ID],[1]!Table1[Cost])</f>
        <v>354.6</v>
      </c>
      <c r="I4565">
        <v>3</v>
      </c>
      <c r="J4565">
        <v>20</v>
      </c>
      <c r="K4565">
        <f>Table1[[#This Row],[Quantity]]*Table1[[#This Row],[Unit_Price]]</f>
        <v>1773</v>
      </c>
      <c r="L4565">
        <f>Table1[[#This Row],[Quantity]]*Table1[[#This Row],[Cost]]</f>
        <v>1063.8000000000002</v>
      </c>
      <c r="M4565">
        <f>Table1[[#This Row],[Sales]]-Table1[[#This Row],[Total_Cost]]</f>
        <v>709.19999999999982</v>
      </c>
      <c r="N4565" s="1">
        <f>Table1[[#This Row],[Profit]]/Table1[[#This Row],[Sales]]</f>
        <v>0.39999999999999991</v>
      </c>
      <c r="O4565" t="str">
        <f>TEXT(Table1[[#This Row],[Order_Date]],"mmmm")</f>
        <v>August</v>
      </c>
      <c r="P4565">
        <f>YEAR(Table1[[#This Row],[Order_Date]])</f>
        <v>2025</v>
      </c>
      <c r="Q4565" t="str">
        <f>"Q"&amp;ROUNDUP(MONTH(Table1[[#This Row],[Order_Date]])/3,0)</f>
        <v>Q3</v>
      </c>
    </row>
    <row r="4566" spans="1:17" x14ac:dyDescent="0.25">
      <c r="A4566" t="s">
        <v>6389</v>
      </c>
      <c r="B4566" t="s">
        <v>793</v>
      </c>
      <c r="C4566" t="s">
        <v>464</v>
      </c>
      <c r="D4566" t="s">
        <v>999</v>
      </c>
      <c r="E4566" t="str">
        <f>_xlfn.XLOOKUP(Table1[[#This Row],[Product_ID]],[1]!Table1[Product_ID],[1]!Table1[Product_Name])</f>
        <v>Beauty Product 51</v>
      </c>
      <c r="F4566" t="str">
        <f>_xlfn.XLOOKUP(Table1[[#This Row],[Product_ID]],[1]!Table1[Product_ID],[1]!Table1[Category])</f>
        <v>Beauty</v>
      </c>
      <c r="G4566">
        <f>_xlfn.XLOOKUP(Table1[[#This Row],[Product_ID]],[1]!Table1[Product_ID],[1]!Table1[Unit_Price])</f>
        <v>1507</v>
      </c>
      <c r="H4566">
        <f>_xlfn.XLOOKUP(Table1[[#This Row],[Product_ID]],[1]!Table1[Product_ID],[1]!Table1[Cost])</f>
        <v>753.5</v>
      </c>
      <c r="I4566">
        <v>5</v>
      </c>
      <c r="J4566">
        <v>10</v>
      </c>
      <c r="K4566">
        <f>Table1[[#This Row],[Quantity]]*Table1[[#This Row],[Unit_Price]]</f>
        <v>7535</v>
      </c>
      <c r="L4566">
        <f>Table1[[#This Row],[Quantity]]*Table1[[#This Row],[Cost]]</f>
        <v>3767.5</v>
      </c>
      <c r="M4566">
        <f>Table1[[#This Row],[Sales]]-Table1[[#This Row],[Total_Cost]]</f>
        <v>3767.5</v>
      </c>
      <c r="N4566" s="1">
        <f>Table1[[#This Row],[Profit]]/Table1[[#This Row],[Sales]]</f>
        <v>0.5</v>
      </c>
      <c r="O4566" t="str">
        <f>TEXT(Table1[[#This Row],[Order_Date]],"mmmm")</f>
        <v>January</v>
      </c>
      <c r="P4566">
        <f>YEAR(Table1[[#This Row],[Order_Date]])</f>
        <v>2025</v>
      </c>
      <c r="Q4566" t="str">
        <f>"Q"&amp;ROUNDUP(MONTH(Table1[[#This Row],[Order_Date]])/3,0)</f>
        <v>Q1</v>
      </c>
    </row>
    <row r="4567" spans="1:17" x14ac:dyDescent="0.25">
      <c r="A4567" t="s">
        <v>6390</v>
      </c>
      <c r="B4567" t="s">
        <v>3168</v>
      </c>
      <c r="C4567" t="s">
        <v>3514</v>
      </c>
      <c r="D4567" t="s">
        <v>131</v>
      </c>
      <c r="E4567" t="str">
        <f>_xlfn.XLOOKUP(Table1[[#This Row],[Product_ID]],[1]!Table1[Product_ID],[1]!Table1[Product_Name])</f>
        <v>Sports Product 50</v>
      </c>
      <c r="F4567" t="str">
        <f>_xlfn.XLOOKUP(Table1[[#This Row],[Product_ID]],[1]!Table1[Product_ID],[1]!Table1[Category])</f>
        <v>Sports</v>
      </c>
      <c r="G4567">
        <f>_xlfn.XLOOKUP(Table1[[#This Row],[Product_ID]],[1]!Table1[Product_ID],[1]!Table1[Unit_Price])</f>
        <v>10475</v>
      </c>
      <c r="H4567">
        <f>_xlfn.XLOOKUP(Table1[[#This Row],[Product_ID]],[1]!Table1[Product_ID],[1]!Table1[Cost])</f>
        <v>7332.5</v>
      </c>
      <c r="I4567">
        <v>2</v>
      </c>
      <c r="J4567">
        <v>10</v>
      </c>
      <c r="K4567">
        <f>Table1[[#This Row],[Quantity]]*Table1[[#This Row],[Unit_Price]]</f>
        <v>20950</v>
      </c>
      <c r="L4567">
        <f>Table1[[#This Row],[Quantity]]*Table1[[#This Row],[Cost]]</f>
        <v>14665</v>
      </c>
      <c r="M4567">
        <f>Table1[[#This Row],[Sales]]-Table1[[#This Row],[Total_Cost]]</f>
        <v>6285</v>
      </c>
      <c r="N4567" s="1">
        <f>Table1[[#This Row],[Profit]]/Table1[[#This Row],[Sales]]</f>
        <v>0.3</v>
      </c>
      <c r="O4567" t="str">
        <f>TEXT(Table1[[#This Row],[Order_Date]],"mmmm")</f>
        <v>September</v>
      </c>
      <c r="P4567">
        <f>YEAR(Table1[[#This Row],[Order_Date]])</f>
        <v>2025</v>
      </c>
      <c r="Q4567" t="str">
        <f>"Q"&amp;ROUNDUP(MONTH(Table1[[#This Row],[Order_Date]])/3,0)</f>
        <v>Q3</v>
      </c>
    </row>
    <row r="4568" spans="1:17" x14ac:dyDescent="0.25">
      <c r="A4568" t="s">
        <v>6391</v>
      </c>
      <c r="B4568" t="s">
        <v>3646</v>
      </c>
      <c r="C4568" t="s">
        <v>4993</v>
      </c>
      <c r="D4568" t="s">
        <v>454</v>
      </c>
      <c r="E4568" t="str">
        <f>_xlfn.XLOOKUP(Table1[[#This Row],[Product_ID]],[1]!Table1[Product_ID],[1]!Table1[Product_Name])</f>
        <v>Home &amp; Kitchen Product 94</v>
      </c>
      <c r="F4568" t="str">
        <f>_xlfn.XLOOKUP(Table1[[#This Row],[Product_ID]],[1]!Table1[Product_ID],[1]!Table1[Category])</f>
        <v>Home &amp; Kitchen</v>
      </c>
      <c r="G4568">
        <f>_xlfn.XLOOKUP(Table1[[#This Row],[Product_ID]],[1]!Table1[Product_ID],[1]!Table1[Unit_Price])</f>
        <v>13434</v>
      </c>
      <c r="H4568">
        <f>_xlfn.XLOOKUP(Table1[[#This Row],[Product_ID]],[1]!Table1[Product_ID],[1]!Table1[Cost])</f>
        <v>9403.7999999999993</v>
      </c>
      <c r="I4568">
        <v>2</v>
      </c>
      <c r="J4568">
        <v>10</v>
      </c>
      <c r="K4568">
        <f>Table1[[#This Row],[Quantity]]*Table1[[#This Row],[Unit_Price]]</f>
        <v>26868</v>
      </c>
      <c r="L4568">
        <f>Table1[[#This Row],[Quantity]]*Table1[[#This Row],[Cost]]</f>
        <v>18807.599999999999</v>
      </c>
      <c r="M4568">
        <f>Table1[[#This Row],[Sales]]-Table1[[#This Row],[Total_Cost]]</f>
        <v>8060.4000000000015</v>
      </c>
      <c r="N4568" s="1">
        <f>Table1[[#This Row],[Profit]]/Table1[[#This Row],[Sales]]</f>
        <v>0.30000000000000004</v>
      </c>
      <c r="O4568" t="str">
        <f>TEXT(Table1[[#This Row],[Order_Date]],"mmmm")</f>
        <v>May</v>
      </c>
      <c r="P4568">
        <f>YEAR(Table1[[#This Row],[Order_Date]])</f>
        <v>2025</v>
      </c>
      <c r="Q4568" t="str">
        <f>"Q"&amp;ROUNDUP(MONTH(Table1[[#This Row],[Order_Date]])/3,0)</f>
        <v>Q2</v>
      </c>
    </row>
    <row r="4569" spans="1:17" x14ac:dyDescent="0.25">
      <c r="A4569" t="s">
        <v>6392</v>
      </c>
      <c r="B4569" t="s">
        <v>1997</v>
      </c>
      <c r="C4569" t="s">
        <v>4066</v>
      </c>
      <c r="D4569" t="s">
        <v>77</v>
      </c>
      <c r="E4569" t="str">
        <f>_xlfn.XLOOKUP(Table1[[#This Row],[Product_ID]],[1]!Table1[Product_ID],[1]!Table1[Product_Name])</f>
        <v>Sports Product 83</v>
      </c>
      <c r="F4569" t="str">
        <f>_xlfn.XLOOKUP(Table1[[#This Row],[Product_ID]],[1]!Table1[Product_ID],[1]!Table1[Category])</f>
        <v>Sports</v>
      </c>
      <c r="G4569">
        <f>_xlfn.XLOOKUP(Table1[[#This Row],[Product_ID]],[1]!Table1[Product_ID],[1]!Table1[Unit_Price])</f>
        <v>5842</v>
      </c>
      <c r="H4569">
        <f>_xlfn.XLOOKUP(Table1[[#This Row],[Product_ID]],[1]!Table1[Product_ID],[1]!Table1[Cost])</f>
        <v>3505.2</v>
      </c>
      <c r="I4569">
        <v>5</v>
      </c>
      <c r="J4569">
        <v>20</v>
      </c>
      <c r="K4569">
        <f>Table1[[#This Row],[Quantity]]*Table1[[#This Row],[Unit_Price]]</f>
        <v>29210</v>
      </c>
      <c r="L4569">
        <f>Table1[[#This Row],[Quantity]]*Table1[[#This Row],[Cost]]</f>
        <v>17526</v>
      </c>
      <c r="M4569">
        <f>Table1[[#This Row],[Sales]]-Table1[[#This Row],[Total_Cost]]</f>
        <v>11684</v>
      </c>
      <c r="N4569" s="1">
        <f>Table1[[#This Row],[Profit]]/Table1[[#This Row],[Sales]]</f>
        <v>0.4</v>
      </c>
      <c r="O4569" t="str">
        <f>TEXT(Table1[[#This Row],[Order_Date]],"mmmm")</f>
        <v>April</v>
      </c>
      <c r="P4569">
        <f>YEAR(Table1[[#This Row],[Order_Date]])</f>
        <v>2025</v>
      </c>
      <c r="Q4569" t="str">
        <f>"Q"&amp;ROUNDUP(MONTH(Table1[[#This Row],[Order_Date]])/3,0)</f>
        <v>Q2</v>
      </c>
    </row>
    <row r="4570" spans="1:17" x14ac:dyDescent="0.25">
      <c r="A4570" t="s">
        <v>6393</v>
      </c>
      <c r="B4570" t="s">
        <v>1345</v>
      </c>
      <c r="C4570" t="s">
        <v>3719</v>
      </c>
      <c r="D4570" t="s">
        <v>21</v>
      </c>
      <c r="E4570" t="str">
        <f>_xlfn.XLOOKUP(Table1[[#This Row],[Product_ID]],[1]!Table1[Product_ID],[1]!Table1[Product_Name])</f>
        <v>Electronics Product 77</v>
      </c>
      <c r="F4570" t="str">
        <f>_xlfn.XLOOKUP(Table1[[#This Row],[Product_ID]],[1]!Table1[Product_ID],[1]!Table1[Category])</f>
        <v>Electronics</v>
      </c>
      <c r="G4570">
        <f>_xlfn.XLOOKUP(Table1[[#This Row],[Product_ID]],[1]!Table1[Product_ID],[1]!Table1[Unit_Price])</f>
        <v>42787</v>
      </c>
      <c r="H4570">
        <f>_xlfn.XLOOKUP(Table1[[#This Row],[Product_ID]],[1]!Table1[Product_ID],[1]!Table1[Cost])</f>
        <v>29950.9</v>
      </c>
      <c r="I4570">
        <v>2</v>
      </c>
      <c r="J4570">
        <v>10</v>
      </c>
      <c r="K4570">
        <f>Table1[[#This Row],[Quantity]]*Table1[[#This Row],[Unit_Price]]</f>
        <v>85574</v>
      </c>
      <c r="L4570">
        <f>Table1[[#This Row],[Quantity]]*Table1[[#This Row],[Cost]]</f>
        <v>59901.8</v>
      </c>
      <c r="M4570">
        <f>Table1[[#This Row],[Sales]]-Table1[[#This Row],[Total_Cost]]</f>
        <v>25672.199999999997</v>
      </c>
      <c r="N4570" s="1">
        <f>Table1[[#This Row],[Profit]]/Table1[[#This Row],[Sales]]</f>
        <v>0.3</v>
      </c>
      <c r="O4570" t="str">
        <f>TEXT(Table1[[#This Row],[Order_Date]],"mmmm")</f>
        <v>October</v>
      </c>
      <c r="P4570">
        <f>YEAR(Table1[[#This Row],[Order_Date]])</f>
        <v>2025</v>
      </c>
      <c r="Q4570" t="str">
        <f>"Q"&amp;ROUNDUP(MONTH(Table1[[#This Row],[Order_Date]])/3,0)</f>
        <v>Q4</v>
      </c>
    </row>
    <row r="4571" spans="1:17" x14ac:dyDescent="0.25">
      <c r="A4571" t="s">
        <v>6394</v>
      </c>
      <c r="B4571" t="s">
        <v>1169</v>
      </c>
      <c r="C4571" t="s">
        <v>4066</v>
      </c>
      <c r="D4571" t="s">
        <v>85</v>
      </c>
      <c r="E4571" t="str">
        <f>_xlfn.XLOOKUP(Table1[[#This Row],[Product_ID]],[1]!Table1[Product_ID],[1]!Table1[Product_Name])</f>
        <v>Clothing Product 63</v>
      </c>
      <c r="F4571" t="str">
        <f>_xlfn.XLOOKUP(Table1[[#This Row],[Product_ID]],[1]!Table1[Product_ID],[1]!Table1[Category])</f>
        <v>Clothing</v>
      </c>
      <c r="G4571">
        <f>_xlfn.XLOOKUP(Table1[[#This Row],[Product_ID]],[1]!Table1[Product_ID],[1]!Table1[Unit_Price])</f>
        <v>3643</v>
      </c>
      <c r="H4571">
        <f>_xlfn.XLOOKUP(Table1[[#This Row],[Product_ID]],[1]!Table1[Product_ID],[1]!Table1[Cost])</f>
        <v>2185.8000000000002</v>
      </c>
      <c r="I4571">
        <v>4</v>
      </c>
      <c r="J4571">
        <v>5</v>
      </c>
      <c r="K4571">
        <f>Table1[[#This Row],[Quantity]]*Table1[[#This Row],[Unit_Price]]</f>
        <v>14572</v>
      </c>
      <c r="L4571">
        <f>Table1[[#This Row],[Quantity]]*Table1[[#This Row],[Cost]]</f>
        <v>8743.2000000000007</v>
      </c>
      <c r="M4571">
        <f>Table1[[#This Row],[Sales]]-Table1[[#This Row],[Total_Cost]]</f>
        <v>5828.7999999999993</v>
      </c>
      <c r="N4571" s="1">
        <f>Table1[[#This Row],[Profit]]/Table1[[#This Row],[Sales]]</f>
        <v>0.39999999999999997</v>
      </c>
      <c r="O4571" t="str">
        <f>TEXT(Table1[[#This Row],[Order_Date]],"mmmm")</f>
        <v>January</v>
      </c>
      <c r="P4571">
        <f>YEAR(Table1[[#This Row],[Order_Date]])</f>
        <v>2024</v>
      </c>
      <c r="Q4571" t="str">
        <f>"Q"&amp;ROUNDUP(MONTH(Table1[[#This Row],[Order_Date]])/3,0)</f>
        <v>Q1</v>
      </c>
    </row>
    <row r="4572" spans="1:17" x14ac:dyDescent="0.25">
      <c r="A4572" t="s">
        <v>6395</v>
      </c>
      <c r="B4572" t="s">
        <v>5429</v>
      </c>
      <c r="C4572" t="s">
        <v>2442</v>
      </c>
      <c r="D4572" t="s">
        <v>192</v>
      </c>
      <c r="E4572" t="str">
        <f>_xlfn.XLOOKUP(Table1[[#This Row],[Product_ID]],[1]!Table1[Product_ID],[1]!Table1[Product_Name])</f>
        <v>Electronics Product 37</v>
      </c>
      <c r="F4572" t="str">
        <f>_xlfn.XLOOKUP(Table1[[#This Row],[Product_ID]],[1]!Table1[Product_ID],[1]!Table1[Category])</f>
        <v>Electronics</v>
      </c>
      <c r="G4572">
        <f>_xlfn.XLOOKUP(Table1[[#This Row],[Product_ID]],[1]!Table1[Product_ID],[1]!Table1[Unit_Price])</f>
        <v>29046</v>
      </c>
      <c r="H4572">
        <f>_xlfn.XLOOKUP(Table1[[#This Row],[Product_ID]],[1]!Table1[Product_ID],[1]!Table1[Cost])</f>
        <v>20332.2</v>
      </c>
      <c r="I4572">
        <v>4</v>
      </c>
      <c r="J4572">
        <v>15</v>
      </c>
      <c r="K4572">
        <f>Table1[[#This Row],[Quantity]]*Table1[[#This Row],[Unit_Price]]</f>
        <v>116184</v>
      </c>
      <c r="L4572">
        <f>Table1[[#This Row],[Quantity]]*Table1[[#This Row],[Cost]]</f>
        <v>81328.800000000003</v>
      </c>
      <c r="M4572">
        <f>Table1[[#This Row],[Sales]]-Table1[[#This Row],[Total_Cost]]</f>
        <v>34855.199999999997</v>
      </c>
      <c r="N4572" s="1">
        <f>Table1[[#This Row],[Profit]]/Table1[[#This Row],[Sales]]</f>
        <v>0.3</v>
      </c>
      <c r="O4572" t="str">
        <f>TEXT(Table1[[#This Row],[Order_Date]],"mmmm")</f>
        <v>August</v>
      </c>
      <c r="P4572">
        <f>YEAR(Table1[[#This Row],[Order_Date]])</f>
        <v>2024</v>
      </c>
      <c r="Q4572" t="str">
        <f>"Q"&amp;ROUNDUP(MONTH(Table1[[#This Row],[Order_Date]])/3,0)</f>
        <v>Q3</v>
      </c>
    </row>
    <row r="4573" spans="1:17" x14ac:dyDescent="0.25">
      <c r="A4573" t="s">
        <v>6396</v>
      </c>
      <c r="B4573" t="s">
        <v>2677</v>
      </c>
      <c r="C4573" t="s">
        <v>1814</v>
      </c>
      <c r="D4573" t="s">
        <v>264</v>
      </c>
      <c r="E4573" t="str">
        <f>_xlfn.XLOOKUP(Table1[[#This Row],[Product_ID]],[1]!Table1[Product_ID],[1]!Table1[Product_Name])</f>
        <v>Clothing Product 96</v>
      </c>
      <c r="F4573" t="str">
        <f>_xlfn.XLOOKUP(Table1[[#This Row],[Product_ID]],[1]!Table1[Product_ID],[1]!Table1[Category])</f>
        <v>Clothing</v>
      </c>
      <c r="G4573">
        <f>_xlfn.XLOOKUP(Table1[[#This Row],[Product_ID]],[1]!Table1[Product_ID],[1]!Table1[Unit_Price])</f>
        <v>483</v>
      </c>
      <c r="H4573">
        <f>_xlfn.XLOOKUP(Table1[[#This Row],[Product_ID]],[1]!Table1[Product_ID],[1]!Table1[Cost])</f>
        <v>289.8</v>
      </c>
      <c r="I4573">
        <v>1</v>
      </c>
      <c r="J4573">
        <v>0</v>
      </c>
      <c r="K4573">
        <f>Table1[[#This Row],[Quantity]]*Table1[[#This Row],[Unit_Price]]</f>
        <v>483</v>
      </c>
      <c r="L4573">
        <f>Table1[[#This Row],[Quantity]]*Table1[[#This Row],[Cost]]</f>
        <v>289.8</v>
      </c>
      <c r="M4573">
        <f>Table1[[#This Row],[Sales]]-Table1[[#This Row],[Total_Cost]]</f>
        <v>193.2</v>
      </c>
      <c r="N4573" s="1">
        <f>Table1[[#This Row],[Profit]]/Table1[[#This Row],[Sales]]</f>
        <v>0.39999999999999997</v>
      </c>
      <c r="O4573" t="str">
        <f>TEXT(Table1[[#This Row],[Order_Date]],"mmmm")</f>
        <v>February</v>
      </c>
      <c r="P4573">
        <f>YEAR(Table1[[#This Row],[Order_Date]])</f>
        <v>2024</v>
      </c>
      <c r="Q4573" t="str">
        <f>"Q"&amp;ROUNDUP(MONTH(Table1[[#This Row],[Order_Date]])/3,0)</f>
        <v>Q1</v>
      </c>
    </row>
    <row r="4574" spans="1:17" x14ac:dyDescent="0.25">
      <c r="A4574" t="s">
        <v>6397</v>
      </c>
      <c r="B4574" t="s">
        <v>1457</v>
      </c>
      <c r="C4574" t="s">
        <v>874</v>
      </c>
      <c r="D4574" t="s">
        <v>257</v>
      </c>
      <c r="E4574" t="str">
        <f>_xlfn.XLOOKUP(Table1[[#This Row],[Product_ID]],[1]!Table1[Product_ID],[1]!Table1[Product_Name])</f>
        <v>Beauty Product 3</v>
      </c>
      <c r="F4574" t="str">
        <f>_xlfn.XLOOKUP(Table1[[#This Row],[Product_ID]],[1]!Table1[Product_ID],[1]!Table1[Category])</f>
        <v>Beauty</v>
      </c>
      <c r="G4574">
        <f>_xlfn.XLOOKUP(Table1[[#This Row],[Product_ID]],[1]!Table1[Product_ID],[1]!Table1[Unit_Price])</f>
        <v>569</v>
      </c>
      <c r="H4574">
        <f>_xlfn.XLOOKUP(Table1[[#This Row],[Product_ID]],[1]!Table1[Product_ID],[1]!Table1[Cost])</f>
        <v>341.4</v>
      </c>
      <c r="I4574">
        <v>4</v>
      </c>
      <c r="J4574">
        <v>5</v>
      </c>
      <c r="K4574">
        <f>Table1[[#This Row],[Quantity]]*Table1[[#This Row],[Unit_Price]]</f>
        <v>2276</v>
      </c>
      <c r="L4574">
        <f>Table1[[#This Row],[Quantity]]*Table1[[#This Row],[Cost]]</f>
        <v>1365.6</v>
      </c>
      <c r="M4574">
        <f>Table1[[#This Row],[Sales]]-Table1[[#This Row],[Total_Cost]]</f>
        <v>910.40000000000009</v>
      </c>
      <c r="N4574" s="1">
        <f>Table1[[#This Row],[Profit]]/Table1[[#This Row],[Sales]]</f>
        <v>0.4</v>
      </c>
      <c r="O4574" t="str">
        <f>TEXT(Table1[[#This Row],[Order_Date]],"mmmm")</f>
        <v>August</v>
      </c>
      <c r="P4574">
        <f>YEAR(Table1[[#This Row],[Order_Date]])</f>
        <v>2025</v>
      </c>
      <c r="Q4574" t="str">
        <f>"Q"&amp;ROUNDUP(MONTH(Table1[[#This Row],[Order_Date]])/3,0)</f>
        <v>Q3</v>
      </c>
    </row>
    <row r="4575" spans="1:17" x14ac:dyDescent="0.25">
      <c r="A4575" t="s">
        <v>6398</v>
      </c>
      <c r="B4575" t="s">
        <v>3646</v>
      </c>
      <c r="C4575" t="s">
        <v>3265</v>
      </c>
      <c r="D4575" t="s">
        <v>313</v>
      </c>
      <c r="E4575" t="str">
        <f>_xlfn.XLOOKUP(Table1[[#This Row],[Product_ID]],[1]!Table1[Product_ID],[1]!Table1[Product_Name])</f>
        <v>Sports Product 44</v>
      </c>
      <c r="F4575" t="str">
        <f>_xlfn.XLOOKUP(Table1[[#This Row],[Product_ID]],[1]!Table1[Product_ID],[1]!Table1[Category])</f>
        <v>Sports</v>
      </c>
      <c r="G4575">
        <f>_xlfn.XLOOKUP(Table1[[#This Row],[Product_ID]],[1]!Table1[Product_ID],[1]!Table1[Unit_Price])</f>
        <v>5008</v>
      </c>
      <c r="H4575">
        <f>_xlfn.XLOOKUP(Table1[[#This Row],[Product_ID]],[1]!Table1[Product_ID],[1]!Table1[Cost])</f>
        <v>3505.6</v>
      </c>
      <c r="I4575">
        <v>4</v>
      </c>
      <c r="J4575">
        <v>0</v>
      </c>
      <c r="K4575">
        <f>Table1[[#This Row],[Quantity]]*Table1[[#This Row],[Unit_Price]]</f>
        <v>20032</v>
      </c>
      <c r="L4575">
        <f>Table1[[#This Row],[Quantity]]*Table1[[#This Row],[Cost]]</f>
        <v>14022.4</v>
      </c>
      <c r="M4575">
        <f>Table1[[#This Row],[Sales]]-Table1[[#This Row],[Total_Cost]]</f>
        <v>6009.6</v>
      </c>
      <c r="N4575" s="1">
        <f>Table1[[#This Row],[Profit]]/Table1[[#This Row],[Sales]]</f>
        <v>0.30000000000000004</v>
      </c>
      <c r="O4575" t="str">
        <f>TEXT(Table1[[#This Row],[Order_Date]],"mmmm")</f>
        <v>May</v>
      </c>
      <c r="P4575">
        <f>YEAR(Table1[[#This Row],[Order_Date]])</f>
        <v>2025</v>
      </c>
      <c r="Q4575" t="str">
        <f>"Q"&amp;ROUNDUP(MONTH(Table1[[#This Row],[Order_Date]])/3,0)</f>
        <v>Q2</v>
      </c>
    </row>
    <row r="4576" spans="1:17" x14ac:dyDescent="0.25">
      <c r="A4576" t="s">
        <v>6399</v>
      </c>
      <c r="B4576" t="s">
        <v>575</v>
      </c>
      <c r="C4576" t="s">
        <v>4831</v>
      </c>
      <c r="D4576" t="s">
        <v>192</v>
      </c>
      <c r="E4576" t="str">
        <f>_xlfn.XLOOKUP(Table1[[#This Row],[Product_ID]],[1]!Table1[Product_ID],[1]!Table1[Product_Name])</f>
        <v>Electronics Product 37</v>
      </c>
      <c r="F4576" t="str">
        <f>_xlfn.XLOOKUP(Table1[[#This Row],[Product_ID]],[1]!Table1[Product_ID],[1]!Table1[Category])</f>
        <v>Electronics</v>
      </c>
      <c r="G4576">
        <f>_xlfn.XLOOKUP(Table1[[#This Row],[Product_ID]],[1]!Table1[Product_ID],[1]!Table1[Unit_Price])</f>
        <v>29046</v>
      </c>
      <c r="H4576">
        <f>_xlfn.XLOOKUP(Table1[[#This Row],[Product_ID]],[1]!Table1[Product_ID],[1]!Table1[Cost])</f>
        <v>20332.2</v>
      </c>
      <c r="I4576">
        <v>2</v>
      </c>
      <c r="J4576">
        <v>20</v>
      </c>
      <c r="K4576">
        <f>Table1[[#This Row],[Quantity]]*Table1[[#This Row],[Unit_Price]]</f>
        <v>58092</v>
      </c>
      <c r="L4576">
        <f>Table1[[#This Row],[Quantity]]*Table1[[#This Row],[Cost]]</f>
        <v>40664.400000000001</v>
      </c>
      <c r="M4576">
        <f>Table1[[#This Row],[Sales]]-Table1[[#This Row],[Total_Cost]]</f>
        <v>17427.599999999999</v>
      </c>
      <c r="N4576" s="1">
        <f>Table1[[#This Row],[Profit]]/Table1[[#This Row],[Sales]]</f>
        <v>0.3</v>
      </c>
      <c r="O4576" t="str">
        <f>TEXT(Table1[[#This Row],[Order_Date]],"mmmm")</f>
        <v>July</v>
      </c>
      <c r="P4576">
        <f>YEAR(Table1[[#This Row],[Order_Date]])</f>
        <v>2024</v>
      </c>
      <c r="Q4576" t="str">
        <f>"Q"&amp;ROUNDUP(MONTH(Table1[[#This Row],[Order_Date]])/3,0)</f>
        <v>Q3</v>
      </c>
    </row>
    <row r="4577" spans="1:17" x14ac:dyDescent="0.25">
      <c r="A4577" t="s">
        <v>6400</v>
      </c>
      <c r="B4577" t="s">
        <v>565</v>
      </c>
      <c r="C4577" t="s">
        <v>2107</v>
      </c>
      <c r="D4577" t="s">
        <v>33</v>
      </c>
      <c r="E4577" t="str">
        <f>_xlfn.XLOOKUP(Table1[[#This Row],[Product_ID]],[1]!Table1[Product_ID],[1]!Table1[Product_Name])</f>
        <v>Sports Product 88</v>
      </c>
      <c r="F4577" t="str">
        <f>_xlfn.XLOOKUP(Table1[[#This Row],[Product_ID]],[1]!Table1[Product_ID],[1]!Table1[Category])</f>
        <v>Sports</v>
      </c>
      <c r="G4577">
        <f>_xlfn.XLOOKUP(Table1[[#This Row],[Product_ID]],[1]!Table1[Product_ID],[1]!Table1[Unit_Price])</f>
        <v>11542</v>
      </c>
      <c r="H4577">
        <f>_xlfn.XLOOKUP(Table1[[#This Row],[Product_ID]],[1]!Table1[Product_ID],[1]!Table1[Cost])</f>
        <v>6925.2</v>
      </c>
      <c r="I4577">
        <v>5</v>
      </c>
      <c r="J4577">
        <v>0</v>
      </c>
      <c r="K4577">
        <f>Table1[[#This Row],[Quantity]]*Table1[[#This Row],[Unit_Price]]</f>
        <v>57710</v>
      </c>
      <c r="L4577">
        <f>Table1[[#This Row],[Quantity]]*Table1[[#This Row],[Cost]]</f>
        <v>34626</v>
      </c>
      <c r="M4577">
        <f>Table1[[#This Row],[Sales]]-Table1[[#This Row],[Total_Cost]]</f>
        <v>23084</v>
      </c>
      <c r="N4577" s="1">
        <f>Table1[[#This Row],[Profit]]/Table1[[#This Row],[Sales]]</f>
        <v>0.4</v>
      </c>
      <c r="O4577" t="str">
        <f>TEXT(Table1[[#This Row],[Order_Date]],"mmmm")</f>
        <v>September</v>
      </c>
      <c r="P4577">
        <f>YEAR(Table1[[#This Row],[Order_Date]])</f>
        <v>2025</v>
      </c>
      <c r="Q4577" t="str">
        <f>"Q"&amp;ROUNDUP(MONTH(Table1[[#This Row],[Order_Date]])/3,0)</f>
        <v>Q3</v>
      </c>
    </row>
    <row r="4578" spans="1:17" x14ac:dyDescent="0.25">
      <c r="A4578" t="s">
        <v>6401</v>
      </c>
      <c r="B4578" t="s">
        <v>688</v>
      </c>
      <c r="C4578" t="s">
        <v>841</v>
      </c>
      <c r="D4578" t="s">
        <v>444</v>
      </c>
      <c r="E4578" t="str">
        <f>_xlfn.XLOOKUP(Table1[[#This Row],[Product_ID]],[1]!Table1[Product_ID],[1]!Table1[Product_Name])</f>
        <v>Sports Product 14</v>
      </c>
      <c r="F4578" t="str">
        <f>_xlfn.XLOOKUP(Table1[[#This Row],[Product_ID]],[1]!Table1[Product_ID],[1]!Table1[Category])</f>
        <v>Sports</v>
      </c>
      <c r="G4578">
        <f>_xlfn.XLOOKUP(Table1[[#This Row],[Product_ID]],[1]!Table1[Product_ID],[1]!Table1[Unit_Price])</f>
        <v>9565</v>
      </c>
      <c r="H4578">
        <f>_xlfn.XLOOKUP(Table1[[#This Row],[Product_ID]],[1]!Table1[Product_ID],[1]!Table1[Cost])</f>
        <v>6695.5</v>
      </c>
      <c r="I4578">
        <v>5</v>
      </c>
      <c r="J4578">
        <v>0</v>
      </c>
      <c r="K4578">
        <f>Table1[[#This Row],[Quantity]]*Table1[[#This Row],[Unit_Price]]</f>
        <v>47825</v>
      </c>
      <c r="L4578">
        <f>Table1[[#This Row],[Quantity]]*Table1[[#This Row],[Cost]]</f>
        <v>33477.5</v>
      </c>
      <c r="M4578">
        <f>Table1[[#This Row],[Sales]]-Table1[[#This Row],[Total_Cost]]</f>
        <v>14347.5</v>
      </c>
      <c r="N4578" s="1">
        <f>Table1[[#This Row],[Profit]]/Table1[[#This Row],[Sales]]</f>
        <v>0.3</v>
      </c>
      <c r="O4578" t="str">
        <f>TEXT(Table1[[#This Row],[Order_Date]],"mmmm")</f>
        <v>October</v>
      </c>
      <c r="P4578">
        <f>YEAR(Table1[[#This Row],[Order_Date]])</f>
        <v>2024</v>
      </c>
      <c r="Q4578" t="str">
        <f>"Q"&amp;ROUNDUP(MONTH(Table1[[#This Row],[Order_Date]])/3,0)</f>
        <v>Q4</v>
      </c>
    </row>
    <row r="4579" spans="1:17" x14ac:dyDescent="0.25">
      <c r="A4579" t="s">
        <v>6402</v>
      </c>
      <c r="B4579" t="s">
        <v>274</v>
      </c>
      <c r="C4579" t="s">
        <v>4076</v>
      </c>
      <c r="D4579" t="s">
        <v>450</v>
      </c>
      <c r="E4579" t="str">
        <f>_xlfn.XLOOKUP(Table1[[#This Row],[Product_ID]],[1]!Table1[Product_ID],[1]!Table1[Product_Name])</f>
        <v>Electronics Product 82</v>
      </c>
      <c r="F4579" t="str">
        <f>_xlfn.XLOOKUP(Table1[[#This Row],[Product_ID]],[1]!Table1[Product_ID],[1]!Table1[Category])</f>
        <v>Electronics</v>
      </c>
      <c r="G4579">
        <f>_xlfn.XLOOKUP(Table1[[#This Row],[Product_ID]],[1]!Table1[Product_ID],[1]!Table1[Unit_Price])</f>
        <v>354</v>
      </c>
      <c r="H4579">
        <f>_xlfn.XLOOKUP(Table1[[#This Row],[Product_ID]],[1]!Table1[Product_ID],[1]!Table1[Cost])</f>
        <v>247.8</v>
      </c>
      <c r="I4579">
        <v>3</v>
      </c>
      <c r="J4579">
        <v>10</v>
      </c>
      <c r="K4579">
        <f>Table1[[#This Row],[Quantity]]*Table1[[#This Row],[Unit_Price]]</f>
        <v>1062</v>
      </c>
      <c r="L4579">
        <f>Table1[[#This Row],[Quantity]]*Table1[[#This Row],[Cost]]</f>
        <v>743.40000000000009</v>
      </c>
      <c r="M4579">
        <f>Table1[[#This Row],[Sales]]-Table1[[#This Row],[Total_Cost]]</f>
        <v>318.59999999999991</v>
      </c>
      <c r="N4579" s="1">
        <f>Table1[[#This Row],[Profit]]/Table1[[#This Row],[Sales]]</f>
        <v>0.29999999999999993</v>
      </c>
      <c r="O4579" t="str">
        <f>TEXT(Table1[[#This Row],[Order_Date]],"mmmm")</f>
        <v>May</v>
      </c>
      <c r="P4579">
        <f>YEAR(Table1[[#This Row],[Order_Date]])</f>
        <v>2024</v>
      </c>
      <c r="Q4579" t="str">
        <f>"Q"&amp;ROUNDUP(MONTH(Table1[[#This Row],[Order_Date]])/3,0)</f>
        <v>Q2</v>
      </c>
    </row>
    <row r="4580" spans="1:17" x14ac:dyDescent="0.25">
      <c r="A4580" t="s">
        <v>6403</v>
      </c>
      <c r="B4580" t="s">
        <v>299</v>
      </c>
      <c r="C4580" t="s">
        <v>775</v>
      </c>
      <c r="D4580" t="s">
        <v>13</v>
      </c>
      <c r="E4580" t="str">
        <f>_xlfn.XLOOKUP(Table1[[#This Row],[Product_ID]],[1]!Table1[Product_ID],[1]!Table1[Product_Name])</f>
        <v>Beauty Product 1</v>
      </c>
      <c r="F4580" t="str">
        <f>_xlfn.XLOOKUP(Table1[[#This Row],[Product_ID]],[1]!Table1[Product_ID],[1]!Table1[Category])</f>
        <v>Beauty</v>
      </c>
      <c r="G4580">
        <f>_xlfn.XLOOKUP(Table1[[#This Row],[Product_ID]],[1]!Table1[Product_ID],[1]!Table1[Unit_Price])</f>
        <v>1891</v>
      </c>
      <c r="H4580">
        <f>_xlfn.XLOOKUP(Table1[[#This Row],[Product_ID]],[1]!Table1[Product_ID],[1]!Table1[Cost])</f>
        <v>945.5</v>
      </c>
      <c r="I4580">
        <v>4</v>
      </c>
      <c r="J4580">
        <v>15</v>
      </c>
      <c r="K4580">
        <f>Table1[[#This Row],[Quantity]]*Table1[[#This Row],[Unit_Price]]</f>
        <v>7564</v>
      </c>
      <c r="L4580">
        <f>Table1[[#This Row],[Quantity]]*Table1[[#This Row],[Cost]]</f>
        <v>3782</v>
      </c>
      <c r="M4580">
        <f>Table1[[#This Row],[Sales]]-Table1[[#This Row],[Total_Cost]]</f>
        <v>3782</v>
      </c>
      <c r="N4580" s="1">
        <f>Table1[[#This Row],[Profit]]/Table1[[#This Row],[Sales]]</f>
        <v>0.5</v>
      </c>
      <c r="O4580" t="str">
        <f>TEXT(Table1[[#This Row],[Order_Date]],"mmmm")</f>
        <v>January</v>
      </c>
      <c r="P4580">
        <f>YEAR(Table1[[#This Row],[Order_Date]])</f>
        <v>2025</v>
      </c>
      <c r="Q4580" t="str">
        <f>"Q"&amp;ROUNDUP(MONTH(Table1[[#This Row],[Order_Date]])/3,0)</f>
        <v>Q1</v>
      </c>
    </row>
    <row r="4581" spans="1:17" x14ac:dyDescent="0.25">
      <c r="A4581" t="s">
        <v>6404</v>
      </c>
      <c r="B4581" t="s">
        <v>19</v>
      </c>
      <c r="C4581" t="s">
        <v>3237</v>
      </c>
      <c r="D4581" t="s">
        <v>41</v>
      </c>
      <c r="E4581" t="str">
        <f>_xlfn.XLOOKUP(Table1[[#This Row],[Product_ID]],[1]!Table1[Product_ID],[1]!Table1[Product_Name])</f>
        <v>Clothing Product 86</v>
      </c>
      <c r="F4581" t="str">
        <f>_xlfn.XLOOKUP(Table1[[#This Row],[Product_ID]],[1]!Table1[Product_ID],[1]!Table1[Category])</f>
        <v>Clothing</v>
      </c>
      <c r="G4581">
        <f>_xlfn.XLOOKUP(Table1[[#This Row],[Product_ID]],[1]!Table1[Product_ID],[1]!Table1[Unit_Price])</f>
        <v>3333</v>
      </c>
      <c r="H4581">
        <f>_xlfn.XLOOKUP(Table1[[#This Row],[Product_ID]],[1]!Table1[Product_ID],[1]!Table1[Cost])</f>
        <v>2333.1</v>
      </c>
      <c r="I4581">
        <v>5</v>
      </c>
      <c r="J4581">
        <v>10</v>
      </c>
      <c r="K4581">
        <f>Table1[[#This Row],[Quantity]]*Table1[[#This Row],[Unit_Price]]</f>
        <v>16665</v>
      </c>
      <c r="L4581">
        <f>Table1[[#This Row],[Quantity]]*Table1[[#This Row],[Cost]]</f>
        <v>11665.5</v>
      </c>
      <c r="M4581">
        <f>Table1[[#This Row],[Sales]]-Table1[[#This Row],[Total_Cost]]</f>
        <v>4999.5</v>
      </c>
      <c r="N4581" s="1">
        <f>Table1[[#This Row],[Profit]]/Table1[[#This Row],[Sales]]</f>
        <v>0.3</v>
      </c>
      <c r="O4581" t="str">
        <f>TEXT(Table1[[#This Row],[Order_Date]],"mmmm")</f>
        <v>August</v>
      </c>
      <c r="P4581">
        <f>YEAR(Table1[[#This Row],[Order_Date]])</f>
        <v>2024</v>
      </c>
      <c r="Q4581" t="str">
        <f>"Q"&amp;ROUNDUP(MONTH(Table1[[#This Row],[Order_Date]])/3,0)</f>
        <v>Q3</v>
      </c>
    </row>
    <row r="4582" spans="1:17" x14ac:dyDescent="0.25">
      <c r="A4582" t="s">
        <v>6405</v>
      </c>
      <c r="B4582" t="s">
        <v>3499</v>
      </c>
      <c r="C4582" t="s">
        <v>1437</v>
      </c>
      <c r="D4582" t="s">
        <v>49</v>
      </c>
      <c r="E4582" t="str">
        <f>_xlfn.XLOOKUP(Table1[[#This Row],[Product_ID]],[1]!Table1[Product_ID],[1]!Table1[Product_Name])</f>
        <v>Sports Product 65</v>
      </c>
      <c r="F4582" t="str">
        <f>_xlfn.XLOOKUP(Table1[[#This Row],[Product_ID]],[1]!Table1[Product_ID],[1]!Table1[Category])</f>
        <v>Sports</v>
      </c>
      <c r="G4582">
        <f>_xlfn.XLOOKUP(Table1[[#This Row],[Product_ID]],[1]!Table1[Product_ID],[1]!Table1[Unit_Price])</f>
        <v>4421</v>
      </c>
      <c r="H4582">
        <f>_xlfn.XLOOKUP(Table1[[#This Row],[Product_ID]],[1]!Table1[Product_ID],[1]!Table1[Cost])</f>
        <v>3094.7</v>
      </c>
      <c r="I4582">
        <v>3</v>
      </c>
      <c r="J4582">
        <v>10</v>
      </c>
      <c r="K4582">
        <f>Table1[[#This Row],[Quantity]]*Table1[[#This Row],[Unit_Price]]</f>
        <v>13263</v>
      </c>
      <c r="L4582">
        <f>Table1[[#This Row],[Quantity]]*Table1[[#This Row],[Cost]]</f>
        <v>9284.0999999999985</v>
      </c>
      <c r="M4582">
        <f>Table1[[#This Row],[Sales]]-Table1[[#This Row],[Total_Cost]]</f>
        <v>3978.9000000000015</v>
      </c>
      <c r="N4582" s="1">
        <f>Table1[[#This Row],[Profit]]/Table1[[#This Row],[Sales]]</f>
        <v>0.3000000000000001</v>
      </c>
      <c r="O4582" t="str">
        <f>TEXT(Table1[[#This Row],[Order_Date]],"mmmm")</f>
        <v>September</v>
      </c>
      <c r="P4582">
        <f>YEAR(Table1[[#This Row],[Order_Date]])</f>
        <v>2024</v>
      </c>
      <c r="Q4582" t="str">
        <f>"Q"&amp;ROUNDUP(MONTH(Table1[[#This Row],[Order_Date]])/3,0)</f>
        <v>Q3</v>
      </c>
    </row>
    <row r="4583" spans="1:17" x14ac:dyDescent="0.25">
      <c r="A4583" t="s">
        <v>6406</v>
      </c>
      <c r="B4583" t="s">
        <v>1130</v>
      </c>
      <c r="C4583" t="s">
        <v>1854</v>
      </c>
      <c r="D4583" t="s">
        <v>81</v>
      </c>
      <c r="E4583" t="str">
        <f>_xlfn.XLOOKUP(Table1[[#This Row],[Product_ID]],[1]!Table1[Product_ID],[1]!Table1[Product_Name])</f>
        <v>Beauty Product 4</v>
      </c>
      <c r="F4583" t="str">
        <f>_xlfn.XLOOKUP(Table1[[#This Row],[Product_ID]],[1]!Table1[Product_ID],[1]!Table1[Category])</f>
        <v>Beauty</v>
      </c>
      <c r="G4583">
        <f>_xlfn.XLOOKUP(Table1[[#This Row],[Product_ID]],[1]!Table1[Product_ID],[1]!Table1[Unit_Price])</f>
        <v>591</v>
      </c>
      <c r="H4583">
        <f>_xlfn.XLOOKUP(Table1[[#This Row],[Product_ID]],[1]!Table1[Product_ID],[1]!Table1[Cost])</f>
        <v>354.6</v>
      </c>
      <c r="I4583">
        <v>3</v>
      </c>
      <c r="J4583">
        <v>20</v>
      </c>
      <c r="K4583">
        <f>Table1[[#This Row],[Quantity]]*Table1[[#This Row],[Unit_Price]]</f>
        <v>1773</v>
      </c>
      <c r="L4583">
        <f>Table1[[#This Row],[Quantity]]*Table1[[#This Row],[Cost]]</f>
        <v>1063.8000000000002</v>
      </c>
      <c r="M4583">
        <f>Table1[[#This Row],[Sales]]-Table1[[#This Row],[Total_Cost]]</f>
        <v>709.19999999999982</v>
      </c>
      <c r="N4583" s="1">
        <f>Table1[[#This Row],[Profit]]/Table1[[#This Row],[Sales]]</f>
        <v>0.39999999999999991</v>
      </c>
      <c r="O4583" t="str">
        <f>TEXT(Table1[[#This Row],[Order_Date]],"mmmm")</f>
        <v>September</v>
      </c>
      <c r="P4583">
        <f>YEAR(Table1[[#This Row],[Order_Date]])</f>
        <v>2024</v>
      </c>
      <c r="Q4583" t="str">
        <f>"Q"&amp;ROUNDUP(MONTH(Table1[[#This Row],[Order_Date]])/3,0)</f>
        <v>Q3</v>
      </c>
    </row>
    <row r="4584" spans="1:17" x14ac:dyDescent="0.25">
      <c r="A4584" t="s">
        <v>6407</v>
      </c>
      <c r="B4584" t="s">
        <v>65</v>
      </c>
      <c r="C4584" t="s">
        <v>2805</v>
      </c>
      <c r="D4584" t="s">
        <v>199</v>
      </c>
      <c r="E4584" t="str">
        <f>_xlfn.XLOOKUP(Table1[[#This Row],[Product_ID]],[1]!Table1[Product_ID],[1]!Table1[Product_Name])</f>
        <v>Sports Product 19</v>
      </c>
      <c r="F4584" t="str">
        <f>_xlfn.XLOOKUP(Table1[[#This Row],[Product_ID]],[1]!Table1[Product_ID],[1]!Table1[Category])</f>
        <v>Sports</v>
      </c>
      <c r="G4584">
        <f>_xlfn.XLOOKUP(Table1[[#This Row],[Product_ID]],[1]!Table1[Product_ID],[1]!Table1[Unit_Price])</f>
        <v>11395</v>
      </c>
      <c r="H4584">
        <f>_xlfn.XLOOKUP(Table1[[#This Row],[Product_ID]],[1]!Table1[Product_ID],[1]!Table1[Cost])</f>
        <v>5697.5</v>
      </c>
      <c r="I4584">
        <v>2</v>
      </c>
      <c r="J4584">
        <v>15</v>
      </c>
      <c r="K4584">
        <f>Table1[[#This Row],[Quantity]]*Table1[[#This Row],[Unit_Price]]</f>
        <v>22790</v>
      </c>
      <c r="L4584">
        <f>Table1[[#This Row],[Quantity]]*Table1[[#This Row],[Cost]]</f>
        <v>11395</v>
      </c>
      <c r="M4584">
        <f>Table1[[#This Row],[Sales]]-Table1[[#This Row],[Total_Cost]]</f>
        <v>11395</v>
      </c>
      <c r="N4584" s="1">
        <f>Table1[[#This Row],[Profit]]/Table1[[#This Row],[Sales]]</f>
        <v>0.5</v>
      </c>
      <c r="O4584" t="str">
        <f>TEXT(Table1[[#This Row],[Order_Date]],"mmmm")</f>
        <v>November</v>
      </c>
      <c r="P4584">
        <f>YEAR(Table1[[#This Row],[Order_Date]])</f>
        <v>2024</v>
      </c>
      <c r="Q4584" t="str">
        <f>"Q"&amp;ROUNDUP(MONTH(Table1[[#This Row],[Order_Date]])/3,0)</f>
        <v>Q4</v>
      </c>
    </row>
    <row r="4585" spans="1:17" x14ac:dyDescent="0.25">
      <c r="A4585" t="s">
        <v>6408</v>
      </c>
      <c r="B4585" t="s">
        <v>456</v>
      </c>
      <c r="C4585" t="s">
        <v>545</v>
      </c>
      <c r="D4585" t="s">
        <v>444</v>
      </c>
      <c r="E4585" t="str">
        <f>_xlfn.XLOOKUP(Table1[[#This Row],[Product_ID]],[1]!Table1[Product_ID],[1]!Table1[Product_Name])</f>
        <v>Sports Product 14</v>
      </c>
      <c r="F4585" t="str">
        <f>_xlfn.XLOOKUP(Table1[[#This Row],[Product_ID]],[1]!Table1[Product_ID],[1]!Table1[Category])</f>
        <v>Sports</v>
      </c>
      <c r="G4585">
        <f>_xlfn.XLOOKUP(Table1[[#This Row],[Product_ID]],[1]!Table1[Product_ID],[1]!Table1[Unit_Price])</f>
        <v>9565</v>
      </c>
      <c r="H4585">
        <f>_xlfn.XLOOKUP(Table1[[#This Row],[Product_ID]],[1]!Table1[Product_ID],[1]!Table1[Cost])</f>
        <v>6695.5</v>
      </c>
      <c r="I4585">
        <v>5</v>
      </c>
      <c r="J4585">
        <v>0</v>
      </c>
      <c r="K4585">
        <f>Table1[[#This Row],[Quantity]]*Table1[[#This Row],[Unit_Price]]</f>
        <v>47825</v>
      </c>
      <c r="L4585">
        <f>Table1[[#This Row],[Quantity]]*Table1[[#This Row],[Cost]]</f>
        <v>33477.5</v>
      </c>
      <c r="M4585">
        <f>Table1[[#This Row],[Sales]]-Table1[[#This Row],[Total_Cost]]</f>
        <v>14347.5</v>
      </c>
      <c r="N4585" s="1">
        <f>Table1[[#This Row],[Profit]]/Table1[[#This Row],[Sales]]</f>
        <v>0.3</v>
      </c>
      <c r="O4585" t="str">
        <f>TEXT(Table1[[#This Row],[Order_Date]],"mmmm")</f>
        <v>July</v>
      </c>
      <c r="P4585">
        <f>YEAR(Table1[[#This Row],[Order_Date]])</f>
        <v>2025</v>
      </c>
      <c r="Q4585" t="str">
        <f>"Q"&amp;ROUNDUP(MONTH(Table1[[#This Row],[Order_Date]])/3,0)</f>
        <v>Q3</v>
      </c>
    </row>
    <row r="4586" spans="1:17" x14ac:dyDescent="0.25">
      <c r="A4586" t="s">
        <v>6409</v>
      </c>
      <c r="B4586" t="s">
        <v>600</v>
      </c>
      <c r="C4586" t="s">
        <v>55</v>
      </c>
      <c r="D4586" t="s">
        <v>373</v>
      </c>
      <c r="E4586" t="str">
        <f>_xlfn.XLOOKUP(Table1[[#This Row],[Product_ID]],[1]!Table1[Product_ID],[1]!Table1[Product_Name])</f>
        <v>Sports Product 26</v>
      </c>
      <c r="F4586" t="str">
        <f>_xlfn.XLOOKUP(Table1[[#This Row],[Product_ID]],[1]!Table1[Product_ID],[1]!Table1[Category])</f>
        <v>Sports</v>
      </c>
      <c r="G4586">
        <f>_xlfn.XLOOKUP(Table1[[#This Row],[Product_ID]],[1]!Table1[Product_ID],[1]!Table1[Unit_Price])</f>
        <v>4882</v>
      </c>
      <c r="H4586">
        <f>_xlfn.XLOOKUP(Table1[[#This Row],[Product_ID]],[1]!Table1[Product_ID],[1]!Table1[Cost])</f>
        <v>2929.2</v>
      </c>
      <c r="I4586">
        <v>2</v>
      </c>
      <c r="J4586">
        <v>15</v>
      </c>
      <c r="K4586">
        <f>Table1[[#This Row],[Quantity]]*Table1[[#This Row],[Unit_Price]]</f>
        <v>9764</v>
      </c>
      <c r="L4586">
        <f>Table1[[#This Row],[Quantity]]*Table1[[#This Row],[Cost]]</f>
        <v>5858.4</v>
      </c>
      <c r="M4586">
        <f>Table1[[#This Row],[Sales]]-Table1[[#This Row],[Total_Cost]]</f>
        <v>3905.6000000000004</v>
      </c>
      <c r="N4586" s="1">
        <f>Table1[[#This Row],[Profit]]/Table1[[#This Row],[Sales]]</f>
        <v>0.4</v>
      </c>
      <c r="O4586" t="str">
        <f>TEXT(Table1[[#This Row],[Order_Date]],"mmmm")</f>
        <v>December</v>
      </c>
      <c r="P4586">
        <f>YEAR(Table1[[#This Row],[Order_Date]])</f>
        <v>2025</v>
      </c>
      <c r="Q4586" t="str">
        <f>"Q"&amp;ROUNDUP(MONTH(Table1[[#This Row],[Order_Date]])/3,0)</f>
        <v>Q4</v>
      </c>
    </row>
    <row r="4587" spans="1:17" x14ac:dyDescent="0.25">
      <c r="A4587" t="s">
        <v>6410</v>
      </c>
      <c r="B4587" t="s">
        <v>302</v>
      </c>
      <c r="C4587" t="s">
        <v>1711</v>
      </c>
      <c r="D4587" t="s">
        <v>37</v>
      </c>
      <c r="E4587" t="str">
        <f>_xlfn.XLOOKUP(Table1[[#This Row],[Product_ID]],[1]!Table1[Product_ID],[1]!Table1[Product_Name])</f>
        <v>Home &amp; Kitchen Product 46</v>
      </c>
      <c r="F4587" t="str">
        <f>_xlfn.XLOOKUP(Table1[[#This Row],[Product_ID]],[1]!Table1[Product_ID],[1]!Table1[Category])</f>
        <v>Home &amp; Kitchen</v>
      </c>
      <c r="G4587">
        <f>_xlfn.XLOOKUP(Table1[[#This Row],[Product_ID]],[1]!Table1[Product_ID],[1]!Table1[Unit_Price])</f>
        <v>10604</v>
      </c>
      <c r="H4587">
        <f>_xlfn.XLOOKUP(Table1[[#This Row],[Product_ID]],[1]!Table1[Product_ID],[1]!Table1[Cost])</f>
        <v>5302</v>
      </c>
      <c r="I4587">
        <v>3</v>
      </c>
      <c r="J4587">
        <v>0</v>
      </c>
      <c r="K4587">
        <f>Table1[[#This Row],[Quantity]]*Table1[[#This Row],[Unit_Price]]</f>
        <v>31812</v>
      </c>
      <c r="L4587">
        <f>Table1[[#This Row],[Quantity]]*Table1[[#This Row],[Cost]]</f>
        <v>15906</v>
      </c>
      <c r="M4587">
        <f>Table1[[#This Row],[Sales]]-Table1[[#This Row],[Total_Cost]]</f>
        <v>15906</v>
      </c>
      <c r="N4587" s="1">
        <f>Table1[[#This Row],[Profit]]/Table1[[#This Row],[Sales]]</f>
        <v>0.5</v>
      </c>
      <c r="O4587" t="str">
        <f>TEXT(Table1[[#This Row],[Order_Date]],"mmmm")</f>
        <v>December</v>
      </c>
      <c r="P4587">
        <f>YEAR(Table1[[#This Row],[Order_Date]])</f>
        <v>2025</v>
      </c>
      <c r="Q4587" t="str">
        <f>"Q"&amp;ROUNDUP(MONTH(Table1[[#This Row],[Order_Date]])/3,0)</f>
        <v>Q4</v>
      </c>
    </row>
    <row r="4588" spans="1:17" x14ac:dyDescent="0.25">
      <c r="A4588" t="s">
        <v>6411</v>
      </c>
      <c r="B4588" t="s">
        <v>2320</v>
      </c>
      <c r="C4588" t="s">
        <v>1536</v>
      </c>
      <c r="D4588" t="s">
        <v>638</v>
      </c>
      <c r="E4588" t="str">
        <f>_xlfn.XLOOKUP(Table1[[#This Row],[Product_ID]],[1]!Table1[Product_ID],[1]!Table1[Product_Name])</f>
        <v>Sports Product 70</v>
      </c>
      <c r="F4588" t="str">
        <f>_xlfn.XLOOKUP(Table1[[#This Row],[Product_ID]],[1]!Table1[Product_ID],[1]!Table1[Category])</f>
        <v>Sports</v>
      </c>
      <c r="G4588">
        <f>_xlfn.XLOOKUP(Table1[[#This Row],[Product_ID]],[1]!Table1[Product_ID],[1]!Table1[Unit_Price])</f>
        <v>583</v>
      </c>
      <c r="H4588">
        <f>_xlfn.XLOOKUP(Table1[[#This Row],[Product_ID]],[1]!Table1[Product_ID],[1]!Table1[Cost])</f>
        <v>349.8</v>
      </c>
      <c r="I4588">
        <v>2</v>
      </c>
      <c r="J4588">
        <v>5</v>
      </c>
      <c r="K4588">
        <f>Table1[[#This Row],[Quantity]]*Table1[[#This Row],[Unit_Price]]</f>
        <v>1166</v>
      </c>
      <c r="L4588">
        <f>Table1[[#This Row],[Quantity]]*Table1[[#This Row],[Cost]]</f>
        <v>699.6</v>
      </c>
      <c r="M4588">
        <f>Table1[[#This Row],[Sales]]-Table1[[#This Row],[Total_Cost]]</f>
        <v>466.4</v>
      </c>
      <c r="N4588" s="1">
        <f>Table1[[#This Row],[Profit]]/Table1[[#This Row],[Sales]]</f>
        <v>0.39999999999999997</v>
      </c>
      <c r="O4588" t="str">
        <f>TEXT(Table1[[#This Row],[Order_Date]],"mmmm")</f>
        <v>July</v>
      </c>
      <c r="P4588">
        <f>YEAR(Table1[[#This Row],[Order_Date]])</f>
        <v>2025</v>
      </c>
      <c r="Q4588" t="str">
        <f>"Q"&amp;ROUNDUP(MONTH(Table1[[#This Row],[Order_Date]])/3,0)</f>
        <v>Q3</v>
      </c>
    </row>
    <row r="4589" spans="1:17" x14ac:dyDescent="0.25">
      <c r="A4589" t="s">
        <v>6412</v>
      </c>
      <c r="B4589" t="s">
        <v>697</v>
      </c>
      <c r="C4589" t="s">
        <v>6029</v>
      </c>
      <c r="D4589" t="s">
        <v>320</v>
      </c>
      <c r="E4589" t="str">
        <f>_xlfn.XLOOKUP(Table1[[#This Row],[Product_ID]],[1]!Table1[Product_ID],[1]!Table1[Product_Name])</f>
        <v>Clothing Product 15</v>
      </c>
      <c r="F4589" t="str">
        <f>_xlfn.XLOOKUP(Table1[[#This Row],[Product_ID]],[1]!Table1[Product_ID],[1]!Table1[Category])</f>
        <v>Clothing</v>
      </c>
      <c r="G4589">
        <f>_xlfn.XLOOKUP(Table1[[#This Row],[Product_ID]],[1]!Table1[Product_ID],[1]!Table1[Unit_Price])</f>
        <v>2943</v>
      </c>
      <c r="H4589">
        <f>_xlfn.XLOOKUP(Table1[[#This Row],[Product_ID]],[1]!Table1[Product_ID],[1]!Table1[Cost])</f>
        <v>1471.5</v>
      </c>
      <c r="I4589">
        <v>5</v>
      </c>
      <c r="J4589">
        <v>5</v>
      </c>
      <c r="K4589">
        <f>Table1[[#This Row],[Quantity]]*Table1[[#This Row],[Unit_Price]]</f>
        <v>14715</v>
      </c>
      <c r="L4589">
        <f>Table1[[#This Row],[Quantity]]*Table1[[#This Row],[Cost]]</f>
        <v>7357.5</v>
      </c>
      <c r="M4589">
        <f>Table1[[#This Row],[Sales]]-Table1[[#This Row],[Total_Cost]]</f>
        <v>7357.5</v>
      </c>
      <c r="N4589" s="1">
        <f>Table1[[#This Row],[Profit]]/Table1[[#This Row],[Sales]]</f>
        <v>0.5</v>
      </c>
      <c r="O4589" t="str">
        <f>TEXT(Table1[[#This Row],[Order_Date]],"mmmm")</f>
        <v>January</v>
      </c>
      <c r="P4589">
        <f>YEAR(Table1[[#This Row],[Order_Date]])</f>
        <v>2025</v>
      </c>
      <c r="Q4589" t="str">
        <f>"Q"&amp;ROUNDUP(MONTH(Table1[[#This Row],[Order_Date]])/3,0)</f>
        <v>Q1</v>
      </c>
    </row>
    <row r="4590" spans="1:17" x14ac:dyDescent="0.25">
      <c r="A4590" t="s">
        <v>6413</v>
      </c>
      <c r="B4590" t="s">
        <v>2577</v>
      </c>
      <c r="C4590" t="s">
        <v>871</v>
      </c>
      <c r="D4590" t="s">
        <v>373</v>
      </c>
      <c r="E4590" t="str">
        <f>_xlfn.XLOOKUP(Table1[[#This Row],[Product_ID]],[1]!Table1[Product_ID],[1]!Table1[Product_Name])</f>
        <v>Sports Product 26</v>
      </c>
      <c r="F4590" t="str">
        <f>_xlfn.XLOOKUP(Table1[[#This Row],[Product_ID]],[1]!Table1[Product_ID],[1]!Table1[Category])</f>
        <v>Sports</v>
      </c>
      <c r="G4590">
        <f>_xlfn.XLOOKUP(Table1[[#This Row],[Product_ID]],[1]!Table1[Product_ID],[1]!Table1[Unit_Price])</f>
        <v>4882</v>
      </c>
      <c r="H4590">
        <f>_xlfn.XLOOKUP(Table1[[#This Row],[Product_ID]],[1]!Table1[Product_ID],[1]!Table1[Cost])</f>
        <v>2929.2</v>
      </c>
      <c r="I4590">
        <v>2</v>
      </c>
      <c r="J4590">
        <v>10</v>
      </c>
      <c r="K4590">
        <f>Table1[[#This Row],[Quantity]]*Table1[[#This Row],[Unit_Price]]</f>
        <v>9764</v>
      </c>
      <c r="L4590">
        <f>Table1[[#This Row],[Quantity]]*Table1[[#This Row],[Cost]]</f>
        <v>5858.4</v>
      </c>
      <c r="M4590">
        <f>Table1[[#This Row],[Sales]]-Table1[[#This Row],[Total_Cost]]</f>
        <v>3905.6000000000004</v>
      </c>
      <c r="N4590" s="1">
        <f>Table1[[#This Row],[Profit]]/Table1[[#This Row],[Sales]]</f>
        <v>0.4</v>
      </c>
      <c r="O4590" t="str">
        <f>TEXT(Table1[[#This Row],[Order_Date]],"mmmm")</f>
        <v>January</v>
      </c>
      <c r="P4590">
        <f>YEAR(Table1[[#This Row],[Order_Date]])</f>
        <v>2024</v>
      </c>
      <c r="Q4590" t="str">
        <f>"Q"&amp;ROUNDUP(MONTH(Table1[[#This Row],[Order_Date]])/3,0)</f>
        <v>Q1</v>
      </c>
    </row>
    <row r="4591" spans="1:17" x14ac:dyDescent="0.25">
      <c r="A4591" t="s">
        <v>6414</v>
      </c>
      <c r="B4591" t="s">
        <v>808</v>
      </c>
      <c r="C4591" t="s">
        <v>1340</v>
      </c>
      <c r="D4591" t="s">
        <v>288</v>
      </c>
      <c r="E4591" t="str">
        <f>_xlfn.XLOOKUP(Table1[[#This Row],[Product_ID]],[1]!Table1[Product_ID],[1]!Table1[Product_Name])</f>
        <v>Clothing Product 81</v>
      </c>
      <c r="F4591" t="str">
        <f>_xlfn.XLOOKUP(Table1[[#This Row],[Product_ID]],[1]!Table1[Product_ID],[1]!Table1[Category])</f>
        <v>Clothing</v>
      </c>
      <c r="G4591">
        <f>_xlfn.XLOOKUP(Table1[[#This Row],[Product_ID]],[1]!Table1[Product_ID],[1]!Table1[Unit_Price])</f>
        <v>4046</v>
      </c>
      <c r="H4591">
        <f>_xlfn.XLOOKUP(Table1[[#This Row],[Product_ID]],[1]!Table1[Product_ID],[1]!Table1[Cost])</f>
        <v>2427.6</v>
      </c>
      <c r="I4591">
        <v>4</v>
      </c>
      <c r="J4591">
        <v>0</v>
      </c>
      <c r="K4591">
        <f>Table1[[#This Row],[Quantity]]*Table1[[#This Row],[Unit_Price]]</f>
        <v>16184</v>
      </c>
      <c r="L4591">
        <f>Table1[[#This Row],[Quantity]]*Table1[[#This Row],[Cost]]</f>
        <v>9710.4</v>
      </c>
      <c r="M4591">
        <f>Table1[[#This Row],[Sales]]-Table1[[#This Row],[Total_Cost]]</f>
        <v>6473.6</v>
      </c>
      <c r="N4591" s="1">
        <f>Table1[[#This Row],[Profit]]/Table1[[#This Row],[Sales]]</f>
        <v>0.4</v>
      </c>
      <c r="O4591" t="str">
        <f>TEXT(Table1[[#This Row],[Order_Date]],"mmmm")</f>
        <v>August</v>
      </c>
      <c r="P4591">
        <f>YEAR(Table1[[#This Row],[Order_Date]])</f>
        <v>2024</v>
      </c>
      <c r="Q4591" t="str">
        <f>"Q"&amp;ROUNDUP(MONTH(Table1[[#This Row],[Order_Date]])/3,0)</f>
        <v>Q3</v>
      </c>
    </row>
    <row r="4592" spans="1:17" x14ac:dyDescent="0.25">
      <c r="A4592" t="s">
        <v>6415</v>
      </c>
      <c r="B4592" t="s">
        <v>360</v>
      </c>
      <c r="C4592" t="s">
        <v>1343</v>
      </c>
      <c r="D4592" t="s">
        <v>320</v>
      </c>
      <c r="E4592" t="str">
        <f>_xlfn.XLOOKUP(Table1[[#This Row],[Product_ID]],[1]!Table1[Product_ID],[1]!Table1[Product_Name])</f>
        <v>Clothing Product 15</v>
      </c>
      <c r="F4592" t="str">
        <f>_xlfn.XLOOKUP(Table1[[#This Row],[Product_ID]],[1]!Table1[Product_ID],[1]!Table1[Category])</f>
        <v>Clothing</v>
      </c>
      <c r="G4592">
        <f>_xlfn.XLOOKUP(Table1[[#This Row],[Product_ID]],[1]!Table1[Product_ID],[1]!Table1[Unit_Price])</f>
        <v>2943</v>
      </c>
      <c r="H4592">
        <f>_xlfn.XLOOKUP(Table1[[#This Row],[Product_ID]],[1]!Table1[Product_ID],[1]!Table1[Cost])</f>
        <v>1471.5</v>
      </c>
      <c r="I4592">
        <v>5</v>
      </c>
      <c r="J4592">
        <v>20</v>
      </c>
      <c r="K4592">
        <f>Table1[[#This Row],[Quantity]]*Table1[[#This Row],[Unit_Price]]</f>
        <v>14715</v>
      </c>
      <c r="L4592">
        <f>Table1[[#This Row],[Quantity]]*Table1[[#This Row],[Cost]]</f>
        <v>7357.5</v>
      </c>
      <c r="M4592">
        <f>Table1[[#This Row],[Sales]]-Table1[[#This Row],[Total_Cost]]</f>
        <v>7357.5</v>
      </c>
      <c r="N4592" s="1">
        <f>Table1[[#This Row],[Profit]]/Table1[[#This Row],[Sales]]</f>
        <v>0.5</v>
      </c>
      <c r="O4592" t="str">
        <f>TEXT(Table1[[#This Row],[Order_Date]],"mmmm")</f>
        <v>May</v>
      </c>
      <c r="P4592">
        <f>YEAR(Table1[[#This Row],[Order_Date]])</f>
        <v>2024</v>
      </c>
      <c r="Q4592" t="str">
        <f>"Q"&amp;ROUNDUP(MONTH(Table1[[#This Row],[Order_Date]])/3,0)</f>
        <v>Q2</v>
      </c>
    </row>
    <row r="4593" spans="1:17" x14ac:dyDescent="0.25">
      <c r="A4593" t="s">
        <v>6416</v>
      </c>
      <c r="B4593" t="s">
        <v>2041</v>
      </c>
      <c r="C4593" t="s">
        <v>5199</v>
      </c>
      <c r="D4593" t="s">
        <v>45</v>
      </c>
      <c r="E4593" t="str">
        <f>_xlfn.XLOOKUP(Table1[[#This Row],[Product_ID]],[1]!Table1[Product_ID],[1]!Table1[Product_Name])</f>
        <v>Clothing Product 32</v>
      </c>
      <c r="F4593" t="str">
        <f>_xlfn.XLOOKUP(Table1[[#This Row],[Product_ID]],[1]!Table1[Product_ID],[1]!Table1[Category])</f>
        <v>Clothing</v>
      </c>
      <c r="G4593">
        <f>_xlfn.XLOOKUP(Table1[[#This Row],[Product_ID]],[1]!Table1[Product_ID],[1]!Table1[Unit_Price])</f>
        <v>3034</v>
      </c>
      <c r="H4593">
        <f>_xlfn.XLOOKUP(Table1[[#This Row],[Product_ID]],[1]!Table1[Product_ID],[1]!Table1[Cost])</f>
        <v>1820.4</v>
      </c>
      <c r="I4593">
        <v>3</v>
      </c>
      <c r="J4593">
        <v>5</v>
      </c>
      <c r="K4593">
        <f>Table1[[#This Row],[Quantity]]*Table1[[#This Row],[Unit_Price]]</f>
        <v>9102</v>
      </c>
      <c r="L4593">
        <f>Table1[[#This Row],[Quantity]]*Table1[[#This Row],[Cost]]</f>
        <v>5461.2000000000007</v>
      </c>
      <c r="M4593">
        <f>Table1[[#This Row],[Sales]]-Table1[[#This Row],[Total_Cost]]</f>
        <v>3640.7999999999993</v>
      </c>
      <c r="N4593" s="1">
        <f>Table1[[#This Row],[Profit]]/Table1[[#This Row],[Sales]]</f>
        <v>0.39999999999999991</v>
      </c>
      <c r="O4593" t="str">
        <f>TEXT(Table1[[#This Row],[Order_Date]],"mmmm")</f>
        <v>February</v>
      </c>
      <c r="P4593">
        <f>YEAR(Table1[[#This Row],[Order_Date]])</f>
        <v>2025</v>
      </c>
      <c r="Q4593" t="str">
        <f>"Q"&amp;ROUNDUP(MONTH(Table1[[#This Row],[Order_Date]])/3,0)</f>
        <v>Q1</v>
      </c>
    </row>
    <row r="4594" spans="1:17" x14ac:dyDescent="0.25">
      <c r="A4594" t="s">
        <v>6417</v>
      </c>
      <c r="B4594" t="s">
        <v>900</v>
      </c>
      <c r="C4594" t="s">
        <v>827</v>
      </c>
      <c r="D4594" t="s">
        <v>812</v>
      </c>
      <c r="E4594" t="str">
        <f>_xlfn.XLOOKUP(Table1[[#This Row],[Product_ID]],[1]!Table1[Product_ID],[1]!Table1[Product_Name])</f>
        <v>Beauty Product 5</v>
      </c>
      <c r="F4594" t="str">
        <f>_xlfn.XLOOKUP(Table1[[#This Row],[Product_ID]],[1]!Table1[Product_ID],[1]!Table1[Category])</f>
        <v>Beauty</v>
      </c>
      <c r="G4594">
        <f>_xlfn.XLOOKUP(Table1[[#This Row],[Product_ID]],[1]!Table1[Product_ID],[1]!Table1[Unit_Price])</f>
        <v>3939</v>
      </c>
      <c r="H4594">
        <f>_xlfn.XLOOKUP(Table1[[#This Row],[Product_ID]],[1]!Table1[Product_ID],[1]!Table1[Cost])</f>
        <v>2757.3</v>
      </c>
      <c r="I4594">
        <v>2</v>
      </c>
      <c r="J4594">
        <v>0</v>
      </c>
      <c r="K4594">
        <f>Table1[[#This Row],[Quantity]]*Table1[[#This Row],[Unit_Price]]</f>
        <v>7878</v>
      </c>
      <c r="L4594">
        <f>Table1[[#This Row],[Quantity]]*Table1[[#This Row],[Cost]]</f>
        <v>5514.6</v>
      </c>
      <c r="M4594">
        <f>Table1[[#This Row],[Sales]]-Table1[[#This Row],[Total_Cost]]</f>
        <v>2363.3999999999996</v>
      </c>
      <c r="N4594" s="1">
        <f>Table1[[#This Row],[Profit]]/Table1[[#This Row],[Sales]]</f>
        <v>0.29999999999999993</v>
      </c>
      <c r="O4594" t="str">
        <f>TEXT(Table1[[#This Row],[Order_Date]],"mmmm")</f>
        <v>January</v>
      </c>
      <c r="P4594">
        <f>YEAR(Table1[[#This Row],[Order_Date]])</f>
        <v>2025</v>
      </c>
      <c r="Q4594" t="str">
        <f>"Q"&amp;ROUNDUP(MONTH(Table1[[#This Row],[Order_Date]])/3,0)</f>
        <v>Q1</v>
      </c>
    </row>
    <row r="4595" spans="1:17" x14ac:dyDescent="0.25">
      <c r="A4595" t="s">
        <v>6418</v>
      </c>
      <c r="B4595" t="s">
        <v>930</v>
      </c>
      <c r="C4595" t="s">
        <v>2684</v>
      </c>
      <c r="D4595" t="s">
        <v>123</v>
      </c>
      <c r="E4595" t="str">
        <f>_xlfn.XLOOKUP(Table1[[#This Row],[Product_ID]],[1]!Table1[Product_ID],[1]!Table1[Product_Name])</f>
        <v>Electronics Product 99</v>
      </c>
      <c r="F4595" t="str">
        <f>_xlfn.XLOOKUP(Table1[[#This Row],[Product_ID]],[1]!Table1[Product_ID],[1]!Table1[Category])</f>
        <v>Electronics</v>
      </c>
      <c r="G4595">
        <f>_xlfn.XLOOKUP(Table1[[#This Row],[Product_ID]],[1]!Table1[Product_ID],[1]!Table1[Unit_Price])</f>
        <v>48012</v>
      </c>
      <c r="H4595">
        <f>_xlfn.XLOOKUP(Table1[[#This Row],[Product_ID]],[1]!Table1[Product_ID],[1]!Table1[Cost])</f>
        <v>24006</v>
      </c>
      <c r="I4595">
        <v>2</v>
      </c>
      <c r="J4595">
        <v>15</v>
      </c>
      <c r="K4595">
        <f>Table1[[#This Row],[Quantity]]*Table1[[#This Row],[Unit_Price]]</f>
        <v>96024</v>
      </c>
      <c r="L4595">
        <f>Table1[[#This Row],[Quantity]]*Table1[[#This Row],[Cost]]</f>
        <v>48012</v>
      </c>
      <c r="M4595">
        <f>Table1[[#This Row],[Sales]]-Table1[[#This Row],[Total_Cost]]</f>
        <v>48012</v>
      </c>
      <c r="N4595" s="1">
        <f>Table1[[#This Row],[Profit]]/Table1[[#This Row],[Sales]]</f>
        <v>0.5</v>
      </c>
      <c r="O4595" t="str">
        <f>TEXT(Table1[[#This Row],[Order_Date]],"mmmm")</f>
        <v>October</v>
      </c>
      <c r="P4595">
        <f>YEAR(Table1[[#This Row],[Order_Date]])</f>
        <v>2025</v>
      </c>
      <c r="Q4595" t="str">
        <f>"Q"&amp;ROUNDUP(MONTH(Table1[[#This Row],[Order_Date]])/3,0)</f>
        <v>Q4</v>
      </c>
    </row>
    <row r="4596" spans="1:17" x14ac:dyDescent="0.25">
      <c r="A4596" t="s">
        <v>6419</v>
      </c>
      <c r="B4596" t="s">
        <v>1810</v>
      </c>
      <c r="C4596" t="s">
        <v>198</v>
      </c>
      <c r="D4596" t="s">
        <v>585</v>
      </c>
      <c r="E4596" t="str">
        <f>_xlfn.XLOOKUP(Table1[[#This Row],[Product_ID]],[1]!Table1[Product_ID],[1]!Table1[Product_Name])</f>
        <v>Sports Product 80</v>
      </c>
      <c r="F4596" t="str">
        <f>_xlfn.XLOOKUP(Table1[[#This Row],[Product_ID]],[1]!Table1[Product_ID],[1]!Table1[Category])</f>
        <v>Sports</v>
      </c>
      <c r="G4596">
        <f>_xlfn.XLOOKUP(Table1[[#This Row],[Product_ID]],[1]!Table1[Product_ID],[1]!Table1[Unit_Price])</f>
        <v>4816</v>
      </c>
      <c r="H4596">
        <f>_xlfn.XLOOKUP(Table1[[#This Row],[Product_ID]],[1]!Table1[Product_ID],[1]!Table1[Cost])</f>
        <v>3371.2</v>
      </c>
      <c r="I4596">
        <v>1</v>
      </c>
      <c r="J4596">
        <v>0</v>
      </c>
      <c r="K4596">
        <f>Table1[[#This Row],[Quantity]]*Table1[[#This Row],[Unit_Price]]</f>
        <v>4816</v>
      </c>
      <c r="L4596">
        <f>Table1[[#This Row],[Quantity]]*Table1[[#This Row],[Cost]]</f>
        <v>3371.2</v>
      </c>
      <c r="M4596">
        <f>Table1[[#This Row],[Sales]]-Table1[[#This Row],[Total_Cost]]</f>
        <v>1444.8000000000002</v>
      </c>
      <c r="N4596" s="1">
        <f>Table1[[#This Row],[Profit]]/Table1[[#This Row],[Sales]]</f>
        <v>0.30000000000000004</v>
      </c>
      <c r="O4596" t="str">
        <f>TEXT(Table1[[#This Row],[Order_Date]],"mmmm")</f>
        <v>August</v>
      </c>
      <c r="P4596">
        <f>YEAR(Table1[[#This Row],[Order_Date]])</f>
        <v>2025</v>
      </c>
      <c r="Q4596" t="str">
        <f>"Q"&amp;ROUNDUP(MONTH(Table1[[#This Row],[Order_Date]])/3,0)</f>
        <v>Q3</v>
      </c>
    </row>
    <row r="4597" spans="1:17" x14ac:dyDescent="0.25">
      <c r="A4597" t="s">
        <v>6420</v>
      </c>
      <c r="B4597" t="s">
        <v>3499</v>
      </c>
      <c r="C4597" t="s">
        <v>1757</v>
      </c>
      <c r="D4597" t="s">
        <v>812</v>
      </c>
      <c r="E4597" t="str">
        <f>_xlfn.XLOOKUP(Table1[[#This Row],[Product_ID]],[1]!Table1[Product_ID],[1]!Table1[Product_Name])</f>
        <v>Beauty Product 5</v>
      </c>
      <c r="F4597" t="str">
        <f>_xlfn.XLOOKUP(Table1[[#This Row],[Product_ID]],[1]!Table1[Product_ID],[1]!Table1[Category])</f>
        <v>Beauty</v>
      </c>
      <c r="G4597">
        <f>_xlfn.XLOOKUP(Table1[[#This Row],[Product_ID]],[1]!Table1[Product_ID],[1]!Table1[Unit_Price])</f>
        <v>3939</v>
      </c>
      <c r="H4597">
        <f>_xlfn.XLOOKUP(Table1[[#This Row],[Product_ID]],[1]!Table1[Product_ID],[1]!Table1[Cost])</f>
        <v>2757.3</v>
      </c>
      <c r="I4597">
        <v>3</v>
      </c>
      <c r="J4597">
        <v>15</v>
      </c>
      <c r="K4597">
        <f>Table1[[#This Row],[Quantity]]*Table1[[#This Row],[Unit_Price]]</f>
        <v>11817</v>
      </c>
      <c r="L4597">
        <f>Table1[[#This Row],[Quantity]]*Table1[[#This Row],[Cost]]</f>
        <v>8271.9000000000015</v>
      </c>
      <c r="M4597">
        <f>Table1[[#This Row],[Sales]]-Table1[[#This Row],[Total_Cost]]</f>
        <v>3545.0999999999985</v>
      </c>
      <c r="N4597" s="1">
        <f>Table1[[#This Row],[Profit]]/Table1[[#This Row],[Sales]]</f>
        <v>0.29999999999999988</v>
      </c>
      <c r="O4597" t="str">
        <f>TEXT(Table1[[#This Row],[Order_Date]],"mmmm")</f>
        <v>September</v>
      </c>
      <c r="P4597">
        <f>YEAR(Table1[[#This Row],[Order_Date]])</f>
        <v>2024</v>
      </c>
      <c r="Q4597" t="str">
        <f>"Q"&amp;ROUNDUP(MONTH(Table1[[#This Row],[Order_Date]])/3,0)</f>
        <v>Q3</v>
      </c>
    </row>
    <row r="4598" spans="1:17" x14ac:dyDescent="0.25">
      <c r="A4598" t="s">
        <v>6421</v>
      </c>
      <c r="B4598" t="s">
        <v>1297</v>
      </c>
      <c r="C4598" t="s">
        <v>891</v>
      </c>
      <c r="D4598" t="s">
        <v>611</v>
      </c>
      <c r="E4598" t="str">
        <f>_xlfn.XLOOKUP(Table1[[#This Row],[Product_ID]],[1]!Table1[Product_ID],[1]!Table1[Product_Name])</f>
        <v>Clothing Product 21</v>
      </c>
      <c r="F4598" t="str">
        <f>_xlfn.XLOOKUP(Table1[[#This Row],[Product_ID]],[1]!Table1[Product_ID],[1]!Table1[Category])</f>
        <v>Clothing</v>
      </c>
      <c r="G4598">
        <f>_xlfn.XLOOKUP(Table1[[#This Row],[Product_ID]],[1]!Table1[Product_ID],[1]!Table1[Unit_Price])</f>
        <v>1236</v>
      </c>
      <c r="H4598">
        <f>_xlfn.XLOOKUP(Table1[[#This Row],[Product_ID]],[1]!Table1[Product_ID],[1]!Table1[Cost])</f>
        <v>865.2</v>
      </c>
      <c r="I4598">
        <v>5</v>
      </c>
      <c r="J4598">
        <v>20</v>
      </c>
      <c r="K4598">
        <f>Table1[[#This Row],[Quantity]]*Table1[[#This Row],[Unit_Price]]</f>
        <v>6180</v>
      </c>
      <c r="L4598">
        <f>Table1[[#This Row],[Quantity]]*Table1[[#This Row],[Cost]]</f>
        <v>4326</v>
      </c>
      <c r="M4598">
        <f>Table1[[#This Row],[Sales]]-Table1[[#This Row],[Total_Cost]]</f>
        <v>1854</v>
      </c>
      <c r="N4598" s="1">
        <f>Table1[[#This Row],[Profit]]/Table1[[#This Row],[Sales]]</f>
        <v>0.3</v>
      </c>
      <c r="O4598" t="str">
        <f>TEXT(Table1[[#This Row],[Order_Date]],"mmmm")</f>
        <v>April</v>
      </c>
      <c r="P4598">
        <f>YEAR(Table1[[#This Row],[Order_Date]])</f>
        <v>2024</v>
      </c>
      <c r="Q4598" t="str">
        <f>"Q"&amp;ROUNDUP(MONTH(Table1[[#This Row],[Order_Date]])/3,0)</f>
        <v>Q2</v>
      </c>
    </row>
    <row r="4599" spans="1:17" x14ac:dyDescent="0.25">
      <c r="A4599" t="s">
        <v>6422</v>
      </c>
      <c r="B4599" t="s">
        <v>912</v>
      </c>
      <c r="C4599" t="s">
        <v>2994</v>
      </c>
      <c r="D4599" t="s">
        <v>171</v>
      </c>
      <c r="E4599" t="str">
        <f>_xlfn.XLOOKUP(Table1[[#This Row],[Product_ID]],[1]!Table1[Product_ID],[1]!Table1[Product_Name])</f>
        <v>Clothing Product 27</v>
      </c>
      <c r="F4599" t="str">
        <f>_xlfn.XLOOKUP(Table1[[#This Row],[Product_ID]],[1]!Table1[Product_ID],[1]!Table1[Category])</f>
        <v>Clothing</v>
      </c>
      <c r="G4599">
        <f>_xlfn.XLOOKUP(Table1[[#This Row],[Product_ID]],[1]!Table1[Product_ID],[1]!Table1[Unit_Price])</f>
        <v>4969</v>
      </c>
      <c r="H4599">
        <f>_xlfn.XLOOKUP(Table1[[#This Row],[Product_ID]],[1]!Table1[Product_ID],[1]!Table1[Cost])</f>
        <v>2484.5</v>
      </c>
      <c r="I4599">
        <v>2</v>
      </c>
      <c r="J4599">
        <v>10</v>
      </c>
      <c r="K4599">
        <f>Table1[[#This Row],[Quantity]]*Table1[[#This Row],[Unit_Price]]</f>
        <v>9938</v>
      </c>
      <c r="L4599">
        <f>Table1[[#This Row],[Quantity]]*Table1[[#This Row],[Cost]]</f>
        <v>4969</v>
      </c>
      <c r="M4599">
        <f>Table1[[#This Row],[Sales]]-Table1[[#This Row],[Total_Cost]]</f>
        <v>4969</v>
      </c>
      <c r="N4599" s="1">
        <f>Table1[[#This Row],[Profit]]/Table1[[#This Row],[Sales]]</f>
        <v>0.5</v>
      </c>
      <c r="O4599" t="str">
        <f>TEXT(Table1[[#This Row],[Order_Date]],"mmmm")</f>
        <v>January</v>
      </c>
      <c r="P4599">
        <f>YEAR(Table1[[#This Row],[Order_Date]])</f>
        <v>2025</v>
      </c>
      <c r="Q4599" t="str">
        <f>"Q"&amp;ROUNDUP(MONTH(Table1[[#This Row],[Order_Date]])/3,0)</f>
        <v>Q1</v>
      </c>
    </row>
    <row r="4600" spans="1:17" x14ac:dyDescent="0.25">
      <c r="A4600" t="s">
        <v>6423</v>
      </c>
      <c r="B4600" t="s">
        <v>2119</v>
      </c>
      <c r="C4600" t="s">
        <v>588</v>
      </c>
      <c r="D4600" t="s">
        <v>542</v>
      </c>
      <c r="E4600" t="str">
        <f>_xlfn.XLOOKUP(Table1[[#This Row],[Product_ID]],[1]!Table1[Product_ID],[1]!Table1[Product_Name])</f>
        <v>Home &amp; Kitchen Product 78</v>
      </c>
      <c r="F4600" t="str">
        <f>_xlfn.XLOOKUP(Table1[[#This Row],[Product_ID]],[1]!Table1[Product_ID],[1]!Table1[Category])</f>
        <v>Home &amp; Kitchen</v>
      </c>
      <c r="G4600">
        <f>_xlfn.XLOOKUP(Table1[[#This Row],[Product_ID]],[1]!Table1[Product_ID],[1]!Table1[Unit_Price])</f>
        <v>700</v>
      </c>
      <c r="H4600">
        <f>_xlfn.XLOOKUP(Table1[[#This Row],[Product_ID]],[1]!Table1[Product_ID],[1]!Table1[Cost])</f>
        <v>420</v>
      </c>
      <c r="I4600">
        <v>5</v>
      </c>
      <c r="J4600">
        <v>15</v>
      </c>
      <c r="K4600">
        <f>Table1[[#This Row],[Quantity]]*Table1[[#This Row],[Unit_Price]]</f>
        <v>3500</v>
      </c>
      <c r="L4600">
        <f>Table1[[#This Row],[Quantity]]*Table1[[#This Row],[Cost]]</f>
        <v>2100</v>
      </c>
      <c r="M4600">
        <f>Table1[[#This Row],[Sales]]-Table1[[#This Row],[Total_Cost]]</f>
        <v>1400</v>
      </c>
      <c r="N4600" s="1">
        <f>Table1[[#This Row],[Profit]]/Table1[[#This Row],[Sales]]</f>
        <v>0.4</v>
      </c>
      <c r="O4600" t="str">
        <f>TEXT(Table1[[#This Row],[Order_Date]],"mmmm")</f>
        <v>May</v>
      </c>
      <c r="P4600">
        <f>YEAR(Table1[[#This Row],[Order_Date]])</f>
        <v>2024</v>
      </c>
      <c r="Q4600" t="str">
        <f>"Q"&amp;ROUNDUP(MONTH(Table1[[#This Row],[Order_Date]])/3,0)</f>
        <v>Q2</v>
      </c>
    </row>
    <row r="4601" spans="1:17" x14ac:dyDescent="0.25">
      <c r="A4601" t="s">
        <v>6424</v>
      </c>
      <c r="B4601" t="s">
        <v>113</v>
      </c>
      <c r="C4601" t="s">
        <v>2756</v>
      </c>
      <c r="D4601" t="s">
        <v>898</v>
      </c>
      <c r="E4601" t="str">
        <f>_xlfn.XLOOKUP(Table1[[#This Row],[Product_ID]],[1]!Table1[Product_ID],[1]!Table1[Product_Name])</f>
        <v>Sports Product 29</v>
      </c>
      <c r="F4601" t="str">
        <f>_xlfn.XLOOKUP(Table1[[#This Row],[Product_ID]],[1]!Table1[Product_ID],[1]!Table1[Category])</f>
        <v>Sports</v>
      </c>
      <c r="G4601">
        <f>_xlfn.XLOOKUP(Table1[[#This Row],[Product_ID]],[1]!Table1[Product_ID],[1]!Table1[Unit_Price])</f>
        <v>2105</v>
      </c>
      <c r="H4601">
        <f>_xlfn.XLOOKUP(Table1[[#This Row],[Product_ID]],[1]!Table1[Product_ID],[1]!Table1[Cost])</f>
        <v>1263</v>
      </c>
      <c r="I4601">
        <v>1</v>
      </c>
      <c r="J4601">
        <v>5</v>
      </c>
      <c r="K4601">
        <f>Table1[[#This Row],[Quantity]]*Table1[[#This Row],[Unit_Price]]</f>
        <v>2105</v>
      </c>
      <c r="L4601">
        <f>Table1[[#This Row],[Quantity]]*Table1[[#This Row],[Cost]]</f>
        <v>1263</v>
      </c>
      <c r="M4601">
        <f>Table1[[#This Row],[Sales]]-Table1[[#This Row],[Total_Cost]]</f>
        <v>842</v>
      </c>
      <c r="N4601" s="1">
        <f>Table1[[#This Row],[Profit]]/Table1[[#This Row],[Sales]]</f>
        <v>0.4</v>
      </c>
      <c r="O4601" t="str">
        <f>TEXT(Table1[[#This Row],[Order_Date]],"mmmm")</f>
        <v>July</v>
      </c>
      <c r="P4601">
        <f>YEAR(Table1[[#This Row],[Order_Date]])</f>
        <v>2025</v>
      </c>
      <c r="Q4601" t="str">
        <f>"Q"&amp;ROUNDUP(MONTH(Table1[[#This Row],[Order_Date]])/3,0)</f>
        <v>Q3</v>
      </c>
    </row>
    <row r="4602" spans="1:17" x14ac:dyDescent="0.25">
      <c r="A4602" t="s">
        <v>6425</v>
      </c>
      <c r="B4602" t="s">
        <v>2441</v>
      </c>
      <c r="C4602" t="s">
        <v>1260</v>
      </c>
      <c r="D4602" t="s">
        <v>855</v>
      </c>
      <c r="E4602" t="str">
        <f>_xlfn.XLOOKUP(Table1[[#This Row],[Product_ID]],[1]!Table1[Product_ID],[1]!Table1[Product_Name])</f>
        <v>Sports Product 62</v>
      </c>
      <c r="F4602" t="str">
        <f>_xlfn.XLOOKUP(Table1[[#This Row],[Product_ID]],[1]!Table1[Product_ID],[1]!Table1[Category])</f>
        <v>Sports</v>
      </c>
      <c r="G4602">
        <f>_xlfn.XLOOKUP(Table1[[#This Row],[Product_ID]],[1]!Table1[Product_ID],[1]!Table1[Unit_Price])</f>
        <v>2777</v>
      </c>
      <c r="H4602">
        <f>_xlfn.XLOOKUP(Table1[[#This Row],[Product_ID]],[1]!Table1[Product_ID],[1]!Table1[Cost])</f>
        <v>1943.9</v>
      </c>
      <c r="I4602">
        <v>2</v>
      </c>
      <c r="J4602">
        <v>10</v>
      </c>
      <c r="K4602">
        <f>Table1[[#This Row],[Quantity]]*Table1[[#This Row],[Unit_Price]]</f>
        <v>5554</v>
      </c>
      <c r="L4602">
        <f>Table1[[#This Row],[Quantity]]*Table1[[#This Row],[Cost]]</f>
        <v>3887.8</v>
      </c>
      <c r="M4602">
        <f>Table1[[#This Row],[Sales]]-Table1[[#This Row],[Total_Cost]]</f>
        <v>1666.1999999999998</v>
      </c>
      <c r="N4602" s="1">
        <f>Table1[[#This Row],[Profit]]/Table1[[#This Row],[Sales]]</f>
        <v>0.3</v>
      </c>
      <c r="O4602" t="str">
        <f>TEXT(Table1[[#This Row],[Order_Date]],"mmmm")</f>
        <v>August</v>
      </c>
      <c r="P4602">
        <f>YEAR(Table1[[#This Row],[Order_Date]])</f>
        <v>2024</v>
      </c>
      <c r="Q4602" t="str">
        <f>"Q"&amp;ROUNDUP(MONTH(Table1[[#This Row],[Order_Date]])/3,0)</f>
        <v>Q3</v>
      </c>
    </row>
    <row r="4603" spans="1:17" x14ac:dyDescent="0.25">
      <c r="A4603" t="s">
        <v>6426</v>
      </c>
      <c r="B4603" t="s">
        <v>1107</v>
      </c>
      <c r="C4603" t="s">
        <v>1637</v>
      </c>
      <c r="D4603" t="s">
        <v>471</v>
      </c>
      <c r="E4603" t="str">
        <f>_xlfn.XLOOKUP(Table1[[#This Row],[Product_ID]],[1]!Table1[Product_ID],[1]!Table1[Product_Name])</f>
        <v>Sports Product 66</v>
      </c>
      <c r="F4603" t="str">
        <f>_xlfn.XLOOKUP(Table1[[#This Row],[Product_ID]],[1]!Table1[Product_ID],[1]!Table1[Category])</f>
        <v>Sports</v>
      </c>
      <c r="G4603">
        <f>_xlfn.XLOOKUP(Table1[[#This Row],[Product_ID]],[1]!Table1[Product_ID],[1]!Table1[Unit_Price])</f>
        <v>4711</v>
      </c>
      <c r="H4603">
        <f>_xlfn.XLOOKUP(Table1[[#This Row],[Product_ID]],[1]!Table1[Product_ID],[1]!Table1[Cost])</f>
        <v>2826.6</v>
      </c>
      <c r="I4603">
        <v>2</v>
      </c>
      <c r="J4603">
        <v>0</v>
      </c>
      <c r="K4603">
        <f>Table1[[#This Row],[Quantity]]*Table1[[#This Row],[Unit_Price]]</f>
        <v>9422</v>
      </c>
      <c r="L4603">
        <f>Table1[[#This Row],[Quantity]]*Table1[[#This Row],[Cost]]</f>
        <v>5653.2</v>
      </c>
      <c r="M4603">
        <f>Table1[[#This Row],[Sales]]-Table1[[#This Row],[Total_Cost]]</f>
        <v>3768.8</v>
      </c>
      <c r="N4603" s="1">
        <f>Table1[[#This Row],[Profit]]/Table1[[#This Row],[Sales]]</f>
        <v>0.4</v>
      </c>
      <c r="O4603" t="str">
        <f>TEXT(Table1[[#This Row],[Order_Date]],"mmmm")</f>
        <v>December</v>
      </c>
      <c r="P4603">
        <f>YEAR(Table1[[#This Row],[Order_Date]])</f>
        <v>2024</v>
      </c>
      <c r="Q4603" t="str">
        <f>"Q"&amp;ROUNDUP(MONTH(Table1[[#This Row],[Order_Date]])/3,0)</f>
        <v>Q4</v>
      </c>
    </row>
    <row r="4604" spans="1:17" x14ac:dyDescent="0.25">
      <c r="A4604" t="s">
        <v>6427</v>
      </c>
      <c r="B4604" t="s">
        <v>2747</v>
      </c>
      <c r="C4604" t="s">
        <v>3237</v>
      </c>
      <c r="D4604" t="s">
        <v>461</v>
      </c>
      <c r="E4604" t="str">
        <f>_xlfn.XLOOKUP(Table1[[#This Row],[Product_ID]],[1]!Table1[Product_ID],[1]!Table1[Product_Name])</f>
        <v>Beauty Product 13</v>
      </c>
      <c r="F4604" t="str">
        <f>_xlfn.XLOOKUP(Table1[[#This Row],[Product_ID]],[1]!Table1[Product_ID],[1]!Table1[Category])</f>
        <v>Beauty</v>
      </c>
      <c r="G4604">
        <f>_xlfn.XLOOKUP(Table1[[#This Row],[Product_ID]],[1]!Table1[Product_ID],[1]!Table1[Unit_Price])</f>
        <v>639</v>
      </c>
      <c r="H4604">
        <f>_xlfn.XLOOKUP(Table1[[#This Row],[Product_ID]],[1]!Table1[Product_ID],[1]!Table1[Cost])</f>
        <v>319.5</v>
      </c>
      <c r="I4604">
        <v>4</v>
      </c>
      <c r="J4604">
        <v>20</v>
      </c>
      <c r="K4604">
        <f>Table1[[#This Row],[Quantity]]*Table1[[#This Row],[Unit_Price]]</f>
        <v>2556</v>
      </c>
      <c r="L4604">
        <f>Table1[[#This Row],[Quantity]]*Table1[[#This Row],[Cost]]</f>
        <v>1278</v>
      </c>
      <c r="M4604">
        <f>Table1[[#This Row],[Sales]]-Table1[[#This Row],[Total_Cost]]</f>
        <v>1278</v>
      </c>
      <c r="N4604" s="1">
        <f>Table1[[#This Row],[Profit]]/Table1[[#This Row],[Sales]]</f>
        <v>0.5</v>
      </c>
      <c r="O4604" t="str">
        <f>TEXT(Table1[[#This Row],[Order_Date]],"mmmm")</f>
        <v>May</v>
      </c>
      <c r="P4604">
        <f>YEAR(Table1[[#This Row],[Order_Date]])</f>
        <v>2024</v>
      </c>
      <c r="Q4604" t="str">
        <f>"Q"&amp;ROUNDUP(MONTH(Table1[[#This Row],[Order_Date]])/3,0)</f>
        <v>Q2</v>
      </c>
    </row>
    <row r="4605" spans="1:17" x14ac:dyDescent="0.25">
      <c r="A4605" t="s">
        <v>6428</v>
      </c>
      <c r="B4605" t="s">
        <v>2124</v>
      </c>
      <c r="C4605" t="s">
        <v>1194</v>
      </c>
      <c r="D4605" t="s">
        <v>264</v>
      </c>
      <c r="E4605" t="str">
        <f>_xlfn.XLOOKUP(Table1[[#This Row],[Product_ID]],[1]!Table1[Product_ID],[1]!Table1[Product_Name])</f>
        <v>Clothing Product 96</v>
      </c>
      <c r="F4605" t="str">
        <f>_xlfn.XLOOKUP(Table1[[#This Row],[Product_ID]],[1]!Table1[Product_ID],[1]!Table1[Category])</f>
        <v>Clothing</v>
      </c>
      <c r="G4605">
        <f>_xlfn.XLOOKUP(Table1[[#This Row],[Product_ID]],[1]!Table1[Product_ID],[1]!Table1[Unit_Price])</f>
        <v>483</v>
      </c>
      <c r="H4605">
        <f>_xlfn.XLOOKUP(Table1[[#This Row],[Product_ID]],[1]!Table1[Product_ID],[1]!Table1[Cost])</f>
        <v>289.8</v>
      </c>
      <c r="I4605">
        <v>2</v>
      </c>
      <c r="J4605">
        <v>10</v>
      </c>
      <c r="K4605">
        <f>Table1[[#This Row],[Quantity]]*Table1[[#This Row],[Unit_Price]]</f>
        <v>966</v>
      </c>
      <c r="L4605">
        <f>Table1[[#This Row],[Quantity]]*Table1[[#This Row],[Cost]]</f>
        <v>579.6</v>
      </c>
      <c r="M4605">
        <f>Table1[[#This Row],[Sales]]-Table1[[#This Row],[Total_Cost]]</f>
        <v>386.4</v>
      </c>
      <c r="N4605" s="1">
        <f>Table1[[#This Row],[Profit]]/Table1[[#This Row],[Sales]]</f>
        <v>0.39999999999999997</v>
      </c>
      <c r="O4605" t="str">
        <f>TEXT(Table1[[#This Row],[Order_Date]],"mmmm")</f>
        <v>July</v>
      </c>
      <c r="P4605">
        <f>YEAR(Table1[[#This Row],[Order_Date]])</f>
        <v>2024</v>
      </c>
      <c r="Q4605" t="str">
        <f>"Q"&amp;ROUNDUP(MONTH(Table1[[#This Row],[Order_Date]])/3,0)</f>
        <v>Q3</v>
      </c>
    </row>
    <row r="4606" spans="1:17" x14ac:dyDescent="0.25">
      <c r="A4606" t="s">
        <v>6429</v>
      </c>
      <c r="B4606" t="s">
        <v>782</v>
      </c>
      <c r="C4606" t="s">
        <v>2698</v>
      </c>
      <c r="D4606" t="s">
        <v>81</v>
      </c>
      <c r="E4606" t="str">
        <f>_xlfn.XLOOKUP(Table1[[#This Row],[Product_ID]],[1]!Table1[Product_ID],[1]!Table1[Product_Name])</f>
        <v>Beauty Product 4</v>
      </c>
      <c r="F4606" t="str">
        <f>_xlfn.XLOOKUP(Table1[[#This Row],[Product_ID]],[1]!Table1[Product_ID],[1]!Table1[Category])</f>
        <v>Beauty</v>
      </c>
      <c r="G4606">
        <f>_xlfn.XLOOKUP(Table1[[#This Row],[Product_ID]],[1]!Table1[Product_ID],[1]!Table1[Unit_Price])</f>
        <v>591</v>
      </c>
      <c r="H4606">
        <f>_xlfn.XLOOKUP(Table1[[#This Row],[Product_ID]],[1]!Table1[Product_ID],[1]!Table1[Cost])</f>
        <v>354.6</v>
      </c>
      <c r="I4606">
        <v>5</v>
      </c>
      <c r="J4606">
        <v>5</v>
      </c>
      <c r="K4606">
        <f>Table1[[#This Row],[Quantity]]*Table1[[#This Row],[Unit_Price]]</f>
        <v>2955</v>
      </c>
      <c r="L4606">
        <f>Table1[[#This Row],[Quantity]]*Table1[[#This Row],[Cost]]</f>
        <v>1773</v>
      </c>
      <c r="M4606">
        <f>Table1[[#This Row],[Sales]]-Table1[[#This Row],[Total_Cost]]</f>
        <v>1182</v>
      </c>
      <c r="N4606" s="1">
        <f>Table1[[#This Row],[Profit]]/Table1[[#This Row],[Sales]]</f>
        <v>0.4</v>
      </c>
      <c r="O4606" t="str">
        <f>TEXT(Table1[[#This Row],[Order_Date]],"mmmm")</f>
        <v>February</v>
      </c>
      <c r="P4606">
        <f>YEAR(Table1[[#This Row],[Order_Date]])</f>
        <v>2025</v>
      </c>
      <c r="Q4606" t="str">
        <f>"Q"&amp;ROUNDUP(MONTH(Table1[[#This Row],[Order_Date]])/3,0)</f>
        <v>Q1</v>
      </c>
    </row>
    <row r="4607" spans="1:17" x14ac:dyDescent="0.25">
      <c r="A4607" t="s">
        <v>6430</v>
      </c>
      <c r="B4607" t="s">
        <v>2045</v>
      </c>
      <c r="C4607" t="s">
        <v>5106</v>
      </c>
      <c r="D4607" t="s">
        <v>9</v>
      </c>
      <c r="E4607" t="str">
        <f>_xlfn.XLOOKUP(Table1[[#This Row],[Product_ID]],[1]!Table1[Product_ID],[1]!Table1[Product_Name])</f>
        <v>Home &amp; Kitchen Product 10</v>
      </c>
      <c r="F4607" t="str">
        <f>_xlfn.XLOOKUP(Table1[[#This Row],[Product_ID]],[1]!Table1[Product_ID],[1]!Table1[Category])</f>
        <v>Home &amp; Kitchen</v>
      </c>
      <c r="G4607">
        <f>_xlfn.XLOOKUP(Table1[[#This Row],[Product_ID]],[1]!Table1[Product_ID],[1]!Table1[Unit_Price])</f>
        <v>10936</v>
      </c>
      <c r="H4607">
        <f>_xlfn.XLOOKUP(Table1[[#This Row],[Product_ID]],[1]!Table1[Product_ID],[1]!Table1[Cost])</f>
        <v>6561.6</v>
      </c>
      <c r="I4607">
        <v>4</v>
      </c>
      <c r="J4607">
        <v>5</v>
      </c>
      <c r="K4607">
        <f>Table1[[#This Row],[Quantity]]*Table1[[#This Row],[Unit_Price]]</f>
        <v>43744</v>
      </c>
      <c r="L4607">
        <f>Table1[[#This Row],[Quantity]]*Table1[[#This Row],[Cost]]</f>
        <v>26246.400000000001</v>
      </c>
      <c r="M4607">
        <f>Table1[[#This Row],[Sales]]-Table1[[#This Row],[Total_Cost]]</f>
        <v>17497.599999999999</v>
      </c>
      <c r="N4607" s="1">
        <f>Table1[[#This Row],[Profit]]/Table1[[#This Row],[Sales]]</f>
        <v>0.39999999999999997</v>
      </c>
      <c r="O4607" t="str">
        <f>TEXT(Table1[[#This Row],[Order_Date]],"mmmm")</f>
        <v>August</v>
      </c>
      <c r="P4607">
        <f>YEAR(Table1[[#This Row],[Order_Date]])</f>
        <v>2025</v>
      </c>
      <c r="Q4607" t="str">
        <f>"Q"&amp;ROUNDUP(MONTH(Table1[[#This Row],[Order_Date]])/3,0)</f>
        <v>Q3</v>
      </c>
    </row>
    <row r="4608" spans="1:17" x14ac:dyDescent="0.25">
      <c r="A4608" t="s">
        <v>6431</v>
      </c>
      <c r="B4608" t="s">
        <v>133</v>
      </c>
      <c r="C4608" t="s">
        <v>405</v>
      </c>
      <c r="D4608" t="s">
        <v>362</v>
      </c>
      <c r="E4608" t="str">
        <f>_xlfn.XLOOKUP(Table1[[#This Row],[Product_ID]],[1]!Table1[Product_ID],[1]!Table1[Product_Name])</f>
        <v>Clothing Product 25</v>
      </c>
      <c r="F4608" t="str">
        <f>_xlfn.XLOOKUP(Table1[[#This Row],[Product_ID]],[1]!Table1[Product_ID],[1]!Table1[Category])</f>
        <v>Clothing</v>
      </c>
      <c r="G4608">
        <f>_xlfn.XLOOKUP(Table1[[#This Row],[Product_ID]],[1]!Table1[Product_ID],[1]!Table1[Unit_Price])</f>
        <v>696</v>
      </c>
      <c r="H4608">
        <f>_xlfn.XLOOKUP(Table1[[#This Row],[Product_ID]],[1]!Table1[Product_ID],[1]!Table1[Cost])</f>
        <v>348</v>
      </c>
      <c r="I4608">
        <v>5</v>
      </c>
      <c r="J4608">
        <v>15</v>
      </c>
      <c r="K4608">
        <f>Table1[[#This Row],[Quantity]]*Table1[[#This Row],[Unit_Price]]</f>
        <v>3480</v>
      </c>
      <c r="L4608">
        <f>Table1[[#This Row],[Quantity]]*Table1[[#This Row],[Cost]]</f>
        <v>1740</v>
      </c>
      <c r="M4608">
        <f>Table1[[#This Row],[Sales]]-Table1[[#This Row],[Total_Cost]]</f>
        <v>1740</v>
      </c>
      <c r="N4608" s="1">
        <f>Table1[[#This Row],[Profit]]/Table1[[#This Row],[Sales]]</f>
        <v>0.5</v>
      </c>
      <c r="O4608" t="str">
        <f>TEXT(Table1[[#This Row],[Order_Date]],"mmmm")</f>
        <v>May</v>
      </c>
      <c r="P4608">
        <f>YEAR(Table1[[#This Row],[Order_Date]])</f>
        <v>2025</v>
      </c>
      <c r="Q4608" t="str">
        <f>"Q"&amp;ROUNDUP(MONTH(Table1[[#This Row],[Order_Date]])/3,0)</f>
        <v>Q2</v>
      </c>
    </row>
    <row r="4609" spans="1:17" x14ac:dyDescent="0.25">
      <c r="A4609" t="s">
        <v>6432</v>
      </c>
      <c r="B4609" t="s">
        <v>2503</v>
      </c>
      <c r="C4609" t="s">
        <v>3086</v>
      </c>
      <c r="D4609" t="s">
        <v>444</v>
      </c>
      <c r="E4609" t="str">
        <f>_xlfn.XLOOKUP(Table1[[#This Row],[Product_ID]],[1]!Table1[Product_ID],[1]!Table1[Product_Name])</f>
        <v>Sports Product 14</v>
      </c>
      <c r="F4609" t="str">
        <f>_xlfn.XLOOKUP(Table1[[#This Row],[Product_ID]],[1]!Table1[Product_ID],[1]!Table1[Category])</f>
        <v>Sports</v>
      </c>
      <c r="G4609">
        <f>_xlfn.XLOOKUP(Table1[[#This Row],[Product_ID]],[1]!Table1[Product_ID],[1]!Table1[Unit_Price])</f>
        <v>9565</v>
      </c>
      <c r="H4609">
        <f>_xlfn.XLOOKUP(Table1[[#This Row],[Product_ID]],[1]!Table1[Product_ID],[1]!Table1[Cost])</f>
        <v>6695.5</v>
      </c>
      <c r="I4609">
        <v>4</v>
      </c>
      <c r="J4609">
        <v>10</v>
      </c>
      <c r="K4609">
        <f>Table1[[#This Row],[Quantity]]*Table1[[#This Row],[Unit_Price]]</f>
        <v>38260</v>
      </c>
      <c r="L4609">
        <f>Table1[[#This Row],[Quantity]]*Table1[[#This Row],[Cost]]</f>
        <v>26782</v>
      </c>
      <c r="M4609">
        <f>Table1[[#This Row],[Sales]]-Table1[[#This Row],[Total_Cost]]</f>
        <v>11478</v>
      </c>
      <c r="N4609" s="1">
        <f>Table1[[#This Row],[Profit]]/Table1[[#This Row],[Sales]]</f>
        <v>0.3</v>
      </c>
      <c r="O4609" t="str">
        <f>TEXT(Table1[[#This Row],[Order_Date]],"mmmm")</f>
        <v>September</v>
      </c>
      <c r="P4609">
        <f>YEAR(Table1[[#This Row],[Order_Date]])</f>
        <v>2024</v>
      </c>
      <c r="Q4609" t="str">
        <f>"Q"&amp;ROUNDUP(MONTH(Table1[[#This Row],[Order_Date]])/3,0)</f>
        <v>Q3</v>
      </c>
    </row>
    <row r="4610" spans="1:17" x14ac:dyDescent="0.25">
      <c r="A4610" t="s">
        <v>6433</v>
      </c>
      <c r="B4610" t="s">
        <v>2503</v>
      </c>
      <c r="C4610" t="s">
        <v>3229</v>
      </c>
      <c r="D4610" t="s">
        <v>9</v>
      </c>
      <c r="E4610" t="str">
        <f>_xlfn.XLOOKUP(Table1[[#This Row],[Product_ID]],[1]!Table1[Product_ID],[1]!Table1[Product_Name])</f>
        <v>Home &amp; Kitchen Product 10</v>
      </c>
      <c r="F4610" t="str">
        <f>_xlfn.XLOOKUP(Table1[[#This Row],[Product_ID]],[1]!Table1[Product_ID],[1]!Table1[Category])</f>
        <v>Home &amp; Kitchen</v>
      </c>
      <c r="G4610">
        <f>_xlfn.XLOOKUP(Table1[[#This Row],[Product_ID]],[1]!Table1[Product_ID],[1]!Table1[Unit_Price])</f>
        <v>10936</v>
      </c>
      <c r="H4610">
        <f>_xlfn.XLOOKUP(Table1[[#This Row],[Product_ID]],[1]!Table1[Product_ID],[1]!Table1[Cost])</f>
        <v>6561.6</v>
      </c>
      <c r="I4610">
        <v>3</v>
      </c>
      <c r="J4610">
        <v>10</v>
      </c>
      <c r="K4610">
        <f>Table1[[#This Row],[Quantity]]*Table1[[#This Row],[Unit_Price]]</f>
        <v>32808</v>
      </c>
      <c r="L4610">
        <f>Table1[[#This Row],[Quantity]]*Table1[[#This Row],[Cost]]</f>
        <v>19684.800000000003</v>
      </c>
      <c r="M4610">
        <f>Table1[[#This Row],[Sales]]-Table1[[#This Row],[Total_Cost]]</f>
        <v>13123.199999999997</v>
      </c>
      <c r="N4610" s="1">
        <f>Table1[[#This Row],[Profit]]/Table1[[#This Row],[Sales]]</f>
        <v>0.39999999999999991</v>
      </c>
      <c r="O4610" t="str">
        <f>TEXT(Table1[[#This Row],[Order_Date]],"mmmm")</f>
        <v>September</v>
      </c>
      <c r="P4610">
        <f>YEAR(Table1[[#This Row],[Order_Date]])</f>
        <v>2024</v>
      </c>
      <c r="Q4610" t="str">
        <f>"Q"&amp;ROUNDUP(MONTH(Table1[[#This Row],[Order_Date]])/3,0)</f>
        <v>Q3</v>
      </c>
    </row>
    <row r="4611" spans="1:17" x14ac:dyDescent="0.25">
      <c r="A4611" t="s">
        <v>6434</v>
      </c>
      <c r="B4611" t="s">
        <v>481</v>
      </c>
      <c r="C4611" t="s">
        <v>2407</v>
      </c>
      <c r="D4611" t="s">
        <v>615</v>
      </c>
      <c r="E4611" t="str">
        <f>_xlfn.XLOOKUP(Table1[[#This Row],[Product_ID]],[1]!Table1[Product_ID],[1]!Table1[Product_Name])</f>
        <v>Home &amp; Kitchen Product 92</v>
      </c>
      <c r="F4611" t="str">
        <f>_xlfn.XLOOKUP(Table1[[#This Row],[Product_ID]],[1]!Table1[Product_ID],[1]!Table1[Category])</f>
        <v>Home &amp; Kitchen</v>
      </c>
      <c r="G4611">
        <f>_xlfn.XLOOKUP(Table1[[#This Row],[Product_ID]],[1]!Table1[Product_ID],[1]!Table1[Unit_Price])</f>
        <v>7315</v>
      </c>
      <c r="H4611">
        <f>_xlfn.XLOOKUP(Table1[[#This Row],[Product_ID]],[1]!Table1[Product_ID],[1]!Table1[Cost])</f>
        <v>4389</v>
      </c>
      <c r="I4611">
        <v>3</v>
      </c>
      <c r="J4611">
        <v>5</v>
      </c>
      <c r="K4611">
        <f>Table1[[#This Row],[Quantity]]*Table1[[#This Row],[Unit_Price]]</f>
        <v>21945</v>
      </c>
      <c r="L4611">
        <f>Table1[[#This Row],[Quantity]]*Table1[[#This Row],[Cost]]</f>
        <v>13167</v>
      </c>
      <c r="M4611">
        <f>Table1[[#This Row],[Sales]]-Table1[[#This Row],[Total_Cost]]</f>
        <v>8778</v>
      </c>
      <c r="N4611" s="1">
        <f>Table1[[#This Row],[Profit]]/Table1[[#This Row],[Sales]]</f>
        <v>0.4</v>
      </c>
      <c r="O4611" t="str">
        <f>TEXT(Table1[[#This Row],[Order_Date]],"mmmm")</f>
        <v>July</v>
      </c>
      <c r="P4611">
        <f>YEAR(Table1[[#This Row],[Order_Date]])</f>
        <v>2024</v>
      </c>
      <c r="Q4611" t="str">
        <f>"Q"&amp;ROUNDUP(MONTH(Table1[[#This Row],[Order_Date]])/3,0)</f>
        <v>Q3</v>
      </c>
    </row>
    <row r="4612" spans="1:17" x14ac:dyDescent="0.25">
      <c r="A4612" t="s">
        <v>6435</v>
      </c>
      <c r="B4612" t="s">
        <v>57</v>
      </c>
      <c r="C4612" t="s">
        <v>1926</v>
      </c>
      <c r="D4612" t="s">
        <v>999</v>
      </c>
      <c r="E4612" t="str">
        <f>_xlfn.XLOOKUP(Table1[[#This Row],[Product_ID]],[1]!Table1[Product_ID],[1]!Table1[Product_Name])</f>
        <v>Beauty Product 51</v>
      </c>
      <c r="F4612" t="str">
        <f>_xlfn.XLOOKUP(Table1[[#This Row],[Product_ID]],[1]!Table1[Product_ID],[1]!Table1[Category])</f>
        <v>Beauty</v>
      </c>
      <c r="G4612">
        <f>_xlfn.XLOOKUP(Table1[[#This Row],[Product_ID]],[1]!Table1[Product_ID],[1]!Table1[Unit_Price])</f>
        <v>1507</v>
      </c>
      <c r="H4612">
        <f>_xlfn.XLOOKUP(Table1[[#This Row],[Product_ID]],[1]!Table1[Product_ID],[1]!Table1[Cost])</f>
        <v>753.5</v>
      </c>
      <c r="I4612">
        <v>2</v>
      </c>
      <c r="J4612">
        <v>10</v>
      </c>
      <c r="K4612">
        <f>Table1[[#This Row],[Quantity]]*Table1[[#This Row],[Unit_Price]]</f>
        <v>3014</v>
      </c>
      <c r="L4612">
        <f>Table1[[#This Row],[Quantity]]*Table1[[#This Row],[Cost]]</f>
        <v>1507</v>
      </c>
      <c r="M4612">
        <f>Table1[[#This Row],[Sales]]-Table1[[#This Row],[Total_Cost]]</f>
        <v>1507</v>
      </c>
      <c r="N4612" s="1">
        <f>Table1[[#This Row],[Profit]]/Table1[[#This Row],[Sales]]</f>
        <v>0.5</v>
      </c>
      <c r="O4612" t="str">
        <f>TEXT(Table1[[#This Row],[Order_Date]],"mmmm")</f>
        <v>December</v>
      </c>
      <c r="P4612">
        <f>YEAR(Table1[[#This Row],[Order_Date]])</f>
        <v>2024</v>
      </c>
      <c r="Q4612" t="str">
        <f>"Q"&amp;ROUNDUP(MONTH(Table1[[#This Row],[Order_Date]])/3,0)</f>
        <v>Q4</v>
      </c>
    </row>
    <row r="4613" spans="1:17" x14ac:dyDescent="0.25">
      <c r="A4613" t="s">
        <v>6436</v>
      </c>
      <c r="B4613" t="s">
        <v>1001</v>
      </c>
      <c r="C4613" t="s">
        <v>2027</v>
      </c>
      <c r="D4613" t="s">
        <v>317</v>
      </c>
      <c r="E4613" t="str">
        <f>_xlfn.XLOOKUP(Table1[[#This Row],[Product_ID]],[1]!Table1[Product_ID],[1]!Table1[Product_Name])</f>
        <v>Beauty Product 90</v>
      </c>
      <c r="F4613" t="str">
        <f>_xlfn.XLOOKUP(Table1[[#This Row],[Product_ID]],[1]!Table1[Product_ID],[1]!Table1[Category])</f>
        <v>Beauty</v>
      </c>
      <c r="G4613">
        <f>_xlfn.XLOOKUP(Table1[[#This Row],[Product_ID]],[1]!Table1[Product_ID],[1]!Table1[Unit_Price])</f>
        <v>1510</v>
      </c>
      <c r="H4613">
        <f>_xlfn.XLOOKUP(Table1[[#This Row],[Product_ID]],[1]!Table1[Product_ID],[1]!Table1[Cost])</f>
        <v>755</v>
      </c>
      <c r="I4613">
        <v>5</v>
      </c>
      <c r="J4613">
        <v>5</v>
      </c>
      <c r="K4613">
        <f>Table1[[#This Row],[Quantity]]*Table1[[#This Row],[Unit_Price]]</f>
        <v>7550</v>
      </c>
      <c r="L4613">
        <f>Table1[[#This Row],[Quantity]]*Table1[[#This Row],[Cost]]</f>
        <v>3775</v>
      </c>
      <c r="M4613">
        <f>Table1[[#This Row],[Sales]]-Table1[[#This Row],[Total_Cost]]</f>
        <v>3775</v>
      </c>
      <c r="N4613" s="1">
        <f>Table1[[#This Row],[Profit]]/Table1[[#This Row],[Sales]]</f>
        <v>0.5</v>
      </c>
      <c r="O4613" t="str">
        <f>TEXT(Table1[[#This Row],[Order_Date]],"mmmm")</f>
        <v>May</v>
      </c>
      <c r="P4613">
        <f>YEAR(Table1[[#This Row],[Order_Date]])</f>
        <v>2024</v>
      </c>
      <c r="Q4613" t="str">
        <f>"Q"&amp;ROUNDUP(MONTH(Table1[[#This Row],[Order_Date]])/3,0)</f>
        <v>Q2</v>
      </c>
    </row>
    <row r="4614" spans="1:17" x14ac:dyDescent="0.25">
      <c r="A4614" t="s">
        <v>6437</v>
      </c>
      <c r="B4614" t="s">
        <v>785</v>
      </c>
      <c r="C4614" t="s">
        <v>4503</v>
      </c>
      <c r="D4614" t="s">
        <v>385</v>
      </c>
      <c r="E4614" t="str">
        <f>_xlfn.XLOOKUP(Table1[[#This Row],[Product_ID]],[1]!Table1[Product_ID],[1]!Table1[Product_Name])</f>
        <v>Sports Product 54</v>
      </c>
      <c r="F4614" t="str">
        <f>_xlfn.XLOOKUP(Table1[[#This Row],[Product_ID]],[1]!Table1[Product_ID],[1]!Table1[Category])</f>
        <v>Sports</v>
      </c>
      <c r="G4614">
        <f>_xlfn.XLOOKUP(Table1[[#This Row],[Product_ID]],[1]!Table1[Product_ID],[1]!Table1[Unit_Price])</f>
        <v>611</v>
      </c>
      <c r="H4614">
        <f>_xlfn.XLOOKUP(Table1[[#This Row],[Product_ID]],[1]!Table1[Product_ID],[1]!Table1[Cost])</f>
        <v>427.7</v>
      </c>
      <c r="I4614">
        <v>2</v>
      </c>
      <c r="J4614">
        <v>10</v>
      </c>
      <c r="K4614">
        <f>Table1[[#This Row],[Quantity]]*Table1[[#This Row],[Unit_Price]]</f>
        <v>1222</v>
      </c>
      <c r="L4614">
        <f>Table1[[#This Row],[Quantity]]*Table1[[#This Row],[Cost]]</f>
        <v>855.4</v>
      </c>
      <c r="M4614">
        <f>Table1[[#This Row],[Sales]]-Table1[[#This Row],[Total_Cost]]</f>
        <v>366.6</v>
      </c>
      <c r="N4614" s="1">
        <f>Table1[[#This Row],[Profit]]/Table1[[#This Row],[Sales]]</f>
        <v>0.30000000000000004</v>
      </c>
      <c r="O4614" t="str">
        <f>TEXT(Table1[[#This Row],[Order_Date]],"mmmm")</f>
        <v>July</v>
      </c>
      <c r="P4614">
        <f>YEAR(Table1[[#This Row],[Order_Date]])</f>
        <v>2025</v>
      </c>
      <c r="Q4614" t="str">
        <f>"Q"&amp;ROUNDUP(MONTH(Table1[[#This Row],[Order_Date]])/3,0)</f>
        <v>Q3</v>
      </c>
    </row>
    <row r="4615" spans="1:17" x14ac:dyDescent="0.25">
      <c r="A4615" t="s">
        <v>6438</v>
      </c>
      <c r="B4615" t="s">
        <v>309</v>
      </c>
      <c r="C4615" t="s">
        <v>2135</v>
      </c>
      <c r="D4615" t="s">
        <v>25</v>
      </c>
      <c r="E4615" t="str">
        <f>_xlfn.XLOOKUP(Table1[[#This Row],[Product_ID]],[1]!Table1[Product_ID],[1]!Table1[Product_Name])</f>
        <v>Sports Product 7</v>
      </c>
      <c r="F4615" t="str">
        <f>_xlfn.XLOOKUP(Table1[[#This Row],[Product_ID]],[1]!Table1[Product_ID],[1]!Table1[Category])</f>
        <v>Sports</v>
      </c>
      <c r="G4615">
        <f>_xlfn.XLOOKUP(Table1[[#This Row],[Product_ID]],[1]!Table1[Product_ID],[1]!Table1[Unit_Price])</f>
        <v>5469</v>
      </c>
      <c r="H4615">
        <f>_xlfn.XLOOKUP(Table1[[#This Row],[Product_ID]],[1]!Table1[Product_ID],[1]!Table1[Cost])</f>
        <v>3281.4</v>
      </c>
      <c r="I4615">
        <v>5</v>
      </c>
      <c r="J4615">
        <v>15</v>
      </c>
      <c r="K4615">
        <f>Table1[[#This Row],[Quantity]]*Table1[[#This Row],[Unit_Price]]</f>
        <v>27345</v>
      </c>
      <c r="L4615">
        <f>Table1[[#This Row],[Quantity]]*Table1[[#This Row],[Cost]]</f>
        <v>16407</v>
      </c>
      <c r="M4615">
        <f>Table1[[#This Row],[Sales]]-Table1[[#This Row],[Total_Cost]]</f>
        <v>10938</v>
      </c>
      <c r="N4615" s="1">
        <f>Table1[[#This Row],[Profit]]/Table1[[#This Row],[Sales]]</f>
        <v>0.4</v>
      </c>
      <c r="O4615" t="str">
        <f>TEXT(Table1[[#This Row],[Order_Date]],"mmmm")</f>
        <v>August</v>
      </c>
      <c r="P4615">
        <f>YEAR(Table1[[#This Row],[Order_Date]])</f>
        <v>2024</v>
      </c>
      <c r="Q4615" t="str">
        <f>"Q"&amp;ROUNDUP(MONTH(Table1[[#This Row],[Order_Date]])/3,0)</f>
        <v>Q3</v>
      </c>
    </row>
    <row r="4616" spans="1:17" x14ac:dyDescent="0.25">
      <c r="A4616" t="s">
        <v>6439</v>
      </c>
      <c r="B4616" t="s">
        <v>1430</v>
      </c>
      <c r="C4616" t="s">
        <v>2602</v>
      </c>
      <c r="D4616" t="s">
        <v>320</v>
      </c>
      <c r="E4616" t="str">
        <f>_xlfn.XLOOKUP(Table1[[#This Row],[Product_ID]],[1]!Table1[Product_ID],[1]!Table1[Product_Name])</f>
        <v>Clothing Product 15</v>
      </c>
      <c r="F4616" t="str">
        <f>_xlfn.XLOOKUP(Table1[[#This Row],[Product_ID]],[1]!Table1[Product_ID],[1]!Table1[Category])</f>
        <v>Clothing</v>
      </c>
      <c r="G4616">
        <f>_xlfn.XLOOKUP(Table1[[#This Row],[Product_ID]],[1]!Table1[Product_ID],[1]!Table1[Unit_Price])</f>
        <v>2943</v>
      </c>
      <c r="H4616">
        <f>_xlfn.XLOOKUP(Table1[[#This Row],[Product_ID]],[1]!Table1[Product_ID],[1]!Table1[Cost])</f>
        <v>1471.5</v>
      </c>
      <c r="I4616">
        <v>3</v>
      </c>
      <c r="J4616">
        <v>10</v>
      </c>
      <c r="K4616">
        <f>Table1[[#This Row],[Quantity]]*Table1[[#This Row],[Unit_Price]]</f>
        <v>8829</v>
      </c>
      <c r="L4616">
        <f>Table1[[#This Row],[Quantity]]*Table1[[#This Row],[Cost]]</f>
        <v>4414.5</v>
      </c>
      <c r="M4616">
        <f>Table1[[#This Row],[Sales]]-Table1[[#This Row],[Total_Cost]]</f>
        <v>4414.5</v>
      </c>
      <c r="N4616" s="1">
        <f>Table1[[#This Row],[Profit]]/Table1[[#This Row],[Sales]]</f>
        <v>0.5</v>
      </c>
      <c r="O4616" t="str">
        <f>TEXT(Table1[[#This Row],[Order_Date]],"mmmm")</f>
        <v>December</v>
      </c>
      <c r="P4616">
        <f>YEAR(Table1[[#This Row],[Order_Date]])</f>
        <v>2025</v>
      </c>
      <c r="Q4616" t="str">
        <f>"Q"&amp;ROUNDUP(MONTH(Table1[[#This Row],[Order_Date]])/3,0)</f>
        <v>Q4</v>
      </c>
    </row>
    <row r="4617" spans="1:17" x14ac:dyDescent="0.25">
      <c r="A4617" t="s">
        <v>6440</v>
      </c>
      <c r="B4617" t="s">
        <v>626</v>
      </c>
      <c r="C4617" t="s">
        <v>408</v>
      </c>
      <c r="D4617" t="s">
        <v>21</v>
      </c>
      <c r="E4617" t="str">
        <f>_xlfn.XLOOKUP(Table1[[#This Row],[Product_ID]],[1]!Table1[Product_ID],[1]!Table1[Product_Name])</f>
        <v>Electronics Product 77</v>
      </c>
      <c r="F4617" t="str">
        <f>_xlfn.XLOOKUP(Table1[[#This Row],[Product_ID]],[1]!Table1[Product_ID],[1]!Table1[Category])</f>
        <v>Electronics</v>
      </c>
      <c r="G4617">
        <f>_xlfn.XLOOKUP(Table1[[#This Row],[Product_ID]],[1]!Table1[Product_ID],[1]!Table1[Unit_Price])</f>
        <v>42787</v>
      </c>
      <c r="H4617">
        <f>_xlfn.XLOOKUP(Table1[[#This Row],[Product_ID]],[1]!Table1[Product_ID],[1]!Table1[Cost])</f>
        <v>29950.9</v>
      </c>
      <c r="I4617">
        <v>2</v>
      </c>
      <c r="J4617">
        <v>20</v>
      </c>
      <c r="K4617">
        <f>Table1[[#This Row],[Quantity]]*Table1[[#This Row],[Unit_Price]]</f>
        <v>85574</v>
      </c>
      <c r="L4617">
        <f>Table1[[#This Row],[Quantity]]*Table1[[#This Row],[Cost]]</f>
        <v>59901.8</v>
      </c>
      <c r="M4617">
        <f>Table1[[#This Row],[Sales]]-Table1[[#This Row],[Total_Cost]]</f>
        <v>25672.199999999997</v>
      </c>
      <c r="N4617" s="1">
        <f>Table1[[#This Row],[Profit]]/Table1[[#This Row],[Sales]]</f>
        <v>0.3</v>
      </c>
      <c r="O4617" t="str">
        <f>TEXT(Table1[[#This Row],[Order_Date]],"mmmm")</f>
        <v>March</v>
      </c>
      <c r="P4617">
        <f>YEAR(Table1[[#This Row],[Order_Date]])</f>
        <v>2025</v>
      </c>
      <c r="Q4617" t="str">
        <f>"Q"&amp;ROUNDUP(MONTH(Table1[[#This Row],[Order_Date]])/3,0)</f>
        <v>Q1</v>
      </c>
    </row>
    <row r="4618" spans="1:17" x14ac:dyDescent="0.25">
      <c r="A4618" t="s">
        <v>6441</v>
      </c>
      <c r="B4618" t="s">
        <v>7</v>
      </c>
      <c r="C4618" t="s">
        <v>981</v>
      </c>
      <c r="D4618" t="s">
        <v>331</v>
      </c>
      <c r="E4618" t="str">
        <f>_xlfn.XLOOKUP(Table1[[#This Row],[Product_ID]],[1]!Table1[Product_ID],[1]!Table1[Product_Name])</f>
        <v>Electronics Product 24</v>
      </c>
      <c r="F4618" t="str">
        <f>_xlfn.XLOOKUP(Table1[[#This Row],[Product_ID]],[1]!Table1[Product_ID],[1]!Table1[Category])</f>
        <v>Electronics</v>
      </c>
      <c r="G4618">
        <f>_xlfn.XLOOKUP(Table1[[#This Row],[Product_ID]],[1]!Table1[Product_ID],[1]!Table1[Unit_Price])</f>
        <v>9702</v>
      </c>
      <c r="H4618">
        <f>_xlfn.XLOOKUP(Table1[[#This Row],[Product_ID]],[1]!Table1[Product_ID],[1]!Table1[Cost])</f>
        <v>4851</v>
      </c>
      <c r="I4618">
        <v>1</v>
      </c>
      <c r="J4618">
        <v>0</v>
      </c>
      <c r="K4618">
        <f>Table1[[#This Row],[Quantity]]*Table1[[#This Row],[Unit_Price]]</f>
        <v>9702</v>
      </c>
      <c r="L4618">
        <f>Table1[[#This Row],[Quantity]]*Table1[[#This Row],[Cost]]</f>
        <v>4851</v>
      </c>
      <c r="M4618">
        <f>Table1[[#This Row],[Sales]]-Table1[[#This Row],[Total_Cost]]</f>
        <v>4851</v>
      </c>
      <c r="N4618" s="1">
        <f>Table1[[#This Row],[Profit]]/Table1[[#This Row],[Sales]]</f>
        <v>0.5</v>
      </c>
      <c r="O4618" t="str">
        <f>TEXT(Table1[[#This Row],[Order_Date]],"mmmm")</f>
        <v>May</v>
      </c>
      <c r="P4618">
        <f>YEAR(Table1[[#This Row],[Order_Date]])</f>
        <v>2024</v>
      </c>
      <c r="Q4618" t="str">
        <f>"Q"&amp;ROUNDUP(MONTH(Table1[[#This Row],[Order_Date]])/3,0)</f>
        <v>Q2</v>
      </c>
    </row>
    <row r="4619" spans="1:17" x14ac:dyDescent="0.25">
      <c r="A4619" t="s">
        <v>6442</v>
      </c>
      <c r="B4619" t="s">
        <v>4693</v>
      </c>
      <c r="C4619" t="s">
        <v>897</v>
      </c>
      <c r="D4619" t="s">
        <v>223</v>
      </c>
      <c r="E4619" t="str">
        <f>_xlfn.XLOOKUP(Table1[[#This Row],[Product_ID]],[1]!Table1[Product_ID],[1]!Table1[Product_Name])</f>
        <v>Clothing Product 48</v>
      </c>
      <c r="F4619" t="str">
        <f>_xlfn.XLOOKUP(Table1[[#This Row],[Product_ID]],[1]!Table1[Product_ID],[1]!Table1[Category])</f>
        <v>Clothing</v>
      </c>
      <c r="G4619">
        <f>_xlfn.XLOOKUP(Table1[[#This Row],[Product_ID]],[1]!Table1[Product_ID],[1]!Table1[Unit_Price])</f>
        <v>2190</v>
      </c>
      <c r="H4619">
        <f>_xlfn.XLOOKUP(Table1[[#This Row],[Product_ID]],[1]!Table1[Product_ID],[1]!Table1[Cost])</f>
        <v>1095</v>
      </c>
      <c r="I4619">
        <v>4</v>
      </c>
      <c r="J4619">
        <v>5</v>
      </c>
      <c r="K4619">
        <f>Table1[[#This Row],[Quantity]]*Table1[[#This Row],[Unit_Price]]</f>
        <v>8760</v>
      </c>
      <c r="L4619">
        <f>Table1[[#This Row],[Quantity]]*Table1[[#This Row],[Cost]]</f>
        <v>4380</v>
      </c>
      <c r="M4619">
        <f>Table1[[#This Row],[Sales]]-Table1[[#This Row],[Total_Cost]]</f>
        <v>4380</v>
      </c>
      <c r="N4619" s="1">
        <f>Table1[[#This Row],[Profit]]/Table1[[#This Row],[Sales]]</f>
        <v>0.5</v>
      </c>
      <c r="O4619" t="str">
        <f>TEXT(Table1[[#This Row],[Order_Date]],"mmmm")</f>
        <v>December</v>
      </c>
      <c r="P4619">
        <f>YEAR(Table1[[#This Row],[Order_Date]])</f>
        <v>2025</v>
      </c>
      <c r="Q4619" t="str">
        <f>"Q"&amp;ROUNDUP(MONTH(Table1[[#This Row],[Order_Date]])/3,0)</f>
        <v>Q4</v>
      </c>
    </row>
    <row r="4620" spans="1:17" x14ac:dyDescent="0.25">
      <c r="A4620" t="s">
        <v>6443</v>
      </c>
      <c r="B4620" t="s">
        <v>486</v>
      </c>
      <c r="C4620" t="s">
        <v>2212</v>
      </c>
      <c r="D4620" t="s">
        <v>327</v>
      </c>
      <c r="E4620" t="str">
        <f>_xlfn.XLOOKUP(Table1[[#This Row],[Product_ID]],[1]!Table1[Product_ID],[1]!Table1[Product_Name])</f>
        <v>Electronics Product 55</v>
      </c>
      <c r="F4620" t="str">
        <f>_xlfn.XLOOKUP(Table1[[#This Row],[Product_ID]],[1]!Table1[Product_ID],[1]!Table1[Category])</f>
        <v>Electronics</v>
      </c>
      <c r="G4620">
        <f>_xlfn.XLOOKUP(Table1[[#This Row],[Product_ID]],[1]!Table1[Product_ID],[1]!Table1[Unit_Price])</f>
        <v>6621</v>
      </c>
      <c r="H4620">
        <f>_xlfn.XLOOKUP(Table1[[#This Row],[Product_ID]],[1]!Table1[Product_ID],[1]!Table1[Cost])</f>
        <v>3972.6</v>
      </c>
      <c r="I4620">
        <v>3</v>
      </c>
      <c r="J4620">
        <v>20</v>
      </c>
      <c r="K4620">
        <f>Table1[[#This Row],[Quantity]]*Table1[[#This Row],[Unit_Price]]</f>
        <v>19863</v>
      </c>
      <c r="L4620">
        <f>Table1[[#This Row],[Quantity]]*Table1[[#This Row],[Cost]]</f>
        <v>11917.8</v>
      </c>
      <c r="M4620">
        <f>Table1[[#This Row],[Sales]]-Table1[[#This Row],[Total_Cost]]</f>
        <v>7945.2000000000007</v>
      </c>
      <c r="N4620" s="1">
        <f>Table1[[#This Row],[Profit]]/Table1[[#This Row],[Sales]]</f>
        <v>0.4</v>
      </c>
      <c r="O4620" t="str">
        <f>TEXT(Table1[[#This Row],[Order_Date]],"mmmm")</f>
        <v>September</v>
      </c>
      <c r="P4620">
        <f>YEAR(Table1[[#This Row],[Order_Date]])</f>
        <v>2024</v>
      </c>
      <c r="Q4620" t="str">
        <f>"Q"&amp;ROUNDUP(MONTH(Table1[[#This Row],[Order_Date]])/3,0)</f>
        <v>Q3</v>
      </c>
    </row>
    <row r="4621" spans="1:17" x14ac:dyDescent="0.25">
      <c r="A4621" t="s">
        <v>6444</v>
      </c>
      <c r="B4621" t="s">
        <v>2577</v>
      </c>
      <c r="C4621" t="s">
        <v>160</v>
      </c>
      <c r="D4621" t="s">
        <v>570</v>
      </c>
      <c r="E4621" t="str">
        <f>_xlfn.XLOOKUP(Table1[[#This Row],[Product_ID]],[1]!Table1[Product_ID],[1]!Table1[Product_Name])</f>
        <v>Electronics Product 87</v>
      </c>
      <c r="F4621" t="str">
        <f>_xlfn.XLOOKUP(Table1[[#This Row],[Product_ID]],[1]!Table1[Product_ID],[1]!Table1[Category])</f>
        <v>Electronics</v>
      </c>
      <c r="G4621">
        <f>_xlfn.XLOOKUP(Table1[[#This Row],[Product_ID]],[1]!Table1[Product_ID],[1]!Table1[Unit_Price])</f>
        <v>25216</v>
      </c>
      <c r="H4621">
        <f>_xlfn.XLOOKUP(Table1[[#This Row],[Product_ID]],[1]!Table1[Product_ID],[1]!Table1[Cost])</f>
        <v>17651.2</v>
      </c>
      <c r="I4621">
        <v>4</v>
      </c>
      <c r="J4621">
        <v>5</v>
      </c>
      <c r="K4621">
        <f>Table1[[#This Row],[Quantity]]*Table1[[#This Row],[Unit_Price]]</f>
        <v>100864</v>
      </c>
      <c r="L4621">
        <f>Table1[[#This Row],[Quantity]]*Table1[[#This Row],[Cost]]</f>
        <v>70604.800000000003</v>
      </c>
      <c r="M4621">
        <f>Table1[[#This Row],[Sales]]-Table1[[#This Row],[Total_Cost]]</f>
        <v>30259.199999999997</v>
      </c>
      <c r="N4621" s="1">
        <f>Table1[[#This Row],[Profit]]/Table1[[#This Row],[Sales]]</f>
        <v>0.3</v>
      </c>
      <c r="O4621" t="str">
        <f>TEXT(Table1[[#This Row],[Order_Date]],"mmmm")</f>
        <v>January</v>
      </c>
      <c r="P4621">
        <f>YEAR(Table1[[#This Row],[Order_Date]])</f>
        <v>2024</v>
      </c>
      <c r="Q4621" t="str">
        <f>"Q"&amp;ROUNDUP(MONTH(Table1[[#This Row],[Order_Date]])/3,0)</f>
        <v>Q1</v>
      </c>
    </row>
    <row r="4622" spans="1:17" x14ac:dyDescent="0.25">
      <c r="A4622" t="s">
        <v>6445</v>
      </c>
      <c r="B4622" t="s">
        <v>75</v>
      </c>
      <c r="C4622" t="s">
        <v>1699</v>
      </c>
      <c r="D4622" t="s">
        <v>638</v>
      </c>
      <c r="E4622" t="str">
        <f>_xlfn.XLOOKUP(Table1[[#This Row],[Product_ID]],[1]!Table1[Product_ID],[1]!Table1[Product_Name])</f>
        <v>Sports Product 70</v>
      </c>
      <c r="F4622" t="str">
        <f>_xlfn.XLOOKUP(Table1[[#This Row],[Product_ID]],[1]!Table1[Product_ID],[1]!Table1[Category])</f>
        <v>Sports</v>
      </c>
      <c r="G4622">
        <f>_xlfn.XLOOKUP(Table1[[#This Row],[Product_ID]],[1]!Table1[Product_ID],[1]!Table1[Unit_Price])</f>
        <v>583</v>
      </c>
      <c r="H4622">
        <f>_xlfn.XLOOKUP(Table1[[#This Row],[Product_ID]],[1]!Table1[Product_ID],[1]!Table1[Cost])</f>
        <v>349.8</v>
      </c>
      <c r="I4622">
        <v>2</v>
      </c>
      <c r="J4622">
        <v>10</v>
      </c>
      <c r="K4622">
        <f>Table1[[#This Row],[Quantity]]*Table1[[#This Row],[Unit_Price]]</f>
        <v>1166</v>
      </c>
      <c r="L4622">
        <f>Table1[[#This Row],[Quantity]]*Table1[[#This Row],[Cost]]</f>
        <v>699.6</v>
      </c>
      <c r="M4622">
        <f>Table1[[#This Row],[Sales]]-Table1[[#This Row],[Total_Cost]]</f>
        <v>466.4</v>
      </c>
      <c r="N4622" s="1">
        <f>Table1[[#This Row],[Profit]]/Table1[[#This Row],[Sales]]</f>
        <v>0.39999999999999997</v>
      </c>
      <c r="O4622" t="str">
        <f>TEXT(Table1[[#This Row],[Order_Date]],"mmmm")</f>
        <v>August</v>
      </c>
      <c r="P4622">
        <f>YEAR(Table1[[#This Row],[Order_Date]])</f>
        <v>2025</v>
      </c>
      <c r="Q4622" t="str">
        <f>"Q"&amp;ROUNDUP(MONTH(Table1[[#This Row],[Order_Date]])/3,0)</f>
        <v>Q3</v>
      </c>
    </row>
    <row r="4623" spans="1:17" x14ac:dyDescent="0.25">
      <c r="A4623" t="s">
        <v>6446</v>
      </c>
      <c r="B4623" t="s">
        <v>102</v>
      </c>
      <c r="C4623" t="s">
        <v>1170</v>
      </c>
      <c r="D4623" t="s">
        <v>362</v>
      </c>
      <c r="E4623" t="str">
        <f>_xlfn.XLOOKUP(Table1[[#This Row],[Product_ID]],[1]!Table1[Product_ID],[1]!Table1[Product_Name])</f>
        <v>Clothing Product 25</v>
      </c>
      <c r="F4623" t="str">
        <f>_xlfn.XLOOKUP(Table1[[#This Row],[Product_ID]],[1]!Table1[Product_ID],[1]!Table1[Category])</f>
        <v>Clothing</v>
      </c>
      <c r="G4623">
        <f>_xlfn.XLOOKUP(Table1[[#This Row],[Product_ID]],[1]!Table1[Product_ID],[1]!Table1[Unit_Price])</f>
        <v>696</v>
      </c>
      <c r="H4623">
        <f>_xlfn.XLOOKUP(Table1[[#This Row],[Product_ID]],[1]!Table1[Product_ID],[1]!Table1[Cost])</f>
        <v>348</v>
      </c>
      <c r="I4623">
        <v>1</v>
      </c>
      <c r="J4623">
        <v>20</v>
      </c>
      <c r="K4623">
        <f>Table1[[#This Row],[Quantity]]*Table1[[#This Row],[Unit_Price]]</f>
        <v>696</v>
      </c>
      <c r="L4623">
        <f>Table1[[#This Row],[Quantity]]*Table1[[#This Row],[Cost]]</f>
        <v>348</v>
      </c>
      <c r="M4623">
        <f>Table1[[#This Row],[Sales]]-Table1[[#This Row],[Total_Cost]]</f>
        <v>348</v>
      </c>
      <c r="N4623" s="1">
        <f>Table1[[#This Row],[Profit]]/Table1[[#This Row],[Sales]]</f>
        <v>0.5</v>
      </c>
      <c r="O4623" t="str">
        <f>TEXT(Table1[[#This Row],[Order_Date]],"mmmm")</f>
        <v>August</v>
      </c>
      <c r="P4623">
        <f>YEAR(Table1[[#This Row],[Order_Date]])</f>
        <v>2024</v>
      </c>
      <c r="Q4623" t="str">
        <f>"Q"&amp;ROUNDUP(MONTH(Table1[[#This Row],[Order_Date]])/3,0)</f>
        <v>Q3</v>
      </c>
    </row>
    <row r="4624" spans="1:17" x14ac:dyDescent="0.25">
      <c r="A4624" t="s">
        <v>6447</v>
      </c>
      <c r="B4624" t="s">
        <v>4663</v>
      </c>
      <c r="C4624" t="s">
        <v>1939</v>
      </c>
      <c r="D4624" t="s">
        <v>67</v>
      </c>
      <c r="E4624" t="str">
        <f>_xlfn.XLOOKUP(Table1[[#This Row],[Product_ID]],[1]!Table1[Product_ID],[1]!Table1[Product_Name])</f>
        <v>Home &amp; Kitchen Product 12</v>
      </c>
      <c r="F4624" t="str">
        <f>_xlfn.XLOOKUP(Table1[[#This Row],[Product_ID]],[1]!Table1[Product_ID],[1]!Table1[Category])</f>
        <v>Home &amp; Kitchen</v>
      </c>
      <c r="G4624">
        <f>_xlfn.XLOOKUP(Table1[[#This Row],[Product_ID]],[1]!Table1[Product_ID],[1]!Table1[Unit_Price])</f>
        <v>1513</v>
      </c>
      <c r="H4624">
        <f>_xlfn.XLOOKUP(Table1[[#This Row],[Product_ID]],[1]!Table1[Product_ID],[1]!Table1[Cost])</f>
        <v>907.8</v>
      </c>
      <c r="I4624">
        <v>4</v>
      </c>
      <c r="J4624">
        <v>10</v>
      </c>
      <c r="K4624">
        <f>Table1[[#This Row],[Quantity]]*Table1[[#This Row],[Unit_Price]]</f>
        <v>6052</v>
      </c>
      <c r="L4624">
        <f>Table1[[#This Row],[Quantity]]*Table1[[#This Row],[Cost]]</f>
        <v>3631.2</v>
      </c>
      <c r="M4624">
        <f>Table1[[#This Row],[Sales]]-Table1[[#This Row],[Total_Cost]]</f>
        <v>2420.8000000000002</v>
      </c>
      <c r="N4624" s="1">
        <f>Table1[[#This Row],[Profit]]/Table1[[#This Row],[Sales]]</f>
        <v>0.4</v>
      </c>
      <c r="O4624" t="str">
        <f>TEXT(Table1[[#This Row],[Order_Date]],"mmmm")</f>
        <v>May</v>
      </c>
      <c r="P4624">
        <f>YEAR(Table1[[#This Row],[Order_Date]])</f>
        <v>2025</v>
      </c>
      <c r="Q4624" t="str">
        <f>"Q"&amp;ROUNDUP(MONTH(Table1[[#This Row],[Order_Date]])/3,0)</f>
        <v>Q2</v>
      </c>
    </row>
    <row r="4625" spans="1:17" x14ac:dyDescent="0.25">
      <c r="A4625" t="s">
        <v>6448</v>
      </c>
      <c r="B4625" t="s">
        <v>342</v>
      </c>
      <c r="C4625" t="s">
        <v>3340</v>
      </c>
      <c r="D4625" t="s">
        <v>812</v>
      </c>
      <c r="E4625" t="str">
        <f>_xlfn.XLOOKUP(Table1[[#This Row],[Product_ID]],[1]!Table1[Product_ID],[1]!Table1[Product_Name])</f>
        <v>Beauty Product 5</v>
      </c>
      <c r="F4625" t="str">
        <f>_xlfn.XLOOKUP(Table1[[#This Row],[Product_ID]],[1]!Table1[Product_ID],[1]!Table1[Category])</f>
        <v>Beauty</v>
      </c>
      <c r="G4625">
        <f>_xlfn.XLOOKUP(Table1[[#This Row],[Product_ID]],[1]!Table1[Product_ID],[1]!Table1[Unit_Price])</f>
        <v>3939</v>
      </c>
      <c r="H4625">
        <f>_xlfn.XLOOKUP(Table1[[#This Row],[Product_ID]],[1]!Table1[Product_ID],[1]!Table1[Cost])</f>
        <v>2757.3</v>
      </c>
      <c r="I4625">
        <v>3</v>
      </c>
      <c r="J4625">
        <v>5</v>
      </c>
      <c r="K4625">
        <f>Table1[[#This Row],[Quantity]]*Table1[[#This Row],[Unit_Price]]</f>
        <v>11817</v>
      </c>
      <c r="L4625">
        <f>Table1[[#This Row],[Quantity]]*Table1[[#This Row],[Cost]]</f>
        <v>8271.9000000000015</v>
      </c>
      <c r="M4625">
        <f>Table1[[#This Row],[Sales]]-Table1[[#This Row],[Total_Cost]]</f>
        <v>3545.0999999999985</v>
      </c>
      <c r="N4625" s="1">
        <f>Table1[[#This Row],[Profit]]/Table1[[#This Row],[Sales]]</f>
        <v>0.29999999999999988</v>
      </c>
      <c r="O4625" t="str">
        <f>TEXT(Table1[[#This Row],[Order_Date]],"mmmm")</f>
        <v>February</v>
      </c>
      <c r="P4625">
        <f>YEAR(Table1[[#This Row],[Order_Date]])</f>
        <v>2025</v>
      </c>
      <c r="Q4625" t="str">
        <f>"Q"&amp;ROUNDUP(MONTH(Table1[[#This Row],[Order_Date]])/3,0)</f>
        <v>Q1</v>
      </c>
    </row>
    <row r="4626" spans="1:17" x14ac:dyDescent="0.25">
      <c r="A4626" t="s">
        <v>6449</v>
      </c>
      <c r="B4626" t="s">
        <v>710</v>
      </c>
      <c r="C4626" t="s">
        <v>5346</v>
      </c>
      <c r="D4626" t="s">
        <v>216</v>
      </c>
      <c r="E4626" t="str">
        <f>_xlfn.XLOOKUP(Table1[[#This Row],[Product_ID]],[1]!Table1[Product_ID],[1]!Table1[Product_Name])</f>
        <v>Beauty Product 69</v>
      </c>
      <c r="F4626" t="str">
        <f>_xlfn.XLOOKUP(Table1[[#This Row],[Product_ID]],[1]!Table1[Product_ID],[1]!Table1[Category])</f>
        <v>Beauty</v>
      </c>
      <c r="G4626">
        <f>_xlfn.XLOOKUP(Table1[[#This Row],[Product_ID]],[1]!Table1[Product_ID],[1]!Table1[Unit_Price])</f>
        <v>384</v>
      </c>
      <c r="H4626">
        <f>_xlfn.XLOOKUP(Table1[[#This Row],[Product_ID]],[1]!Table1[Product_ID],[1]!Table1[Cost])</f>
        <v>192</v>
      </c>
      <c r="I4626">
        <v>1</v>
      </c>
      <c r="J4626">
        <v>20</v>
      </c>
      <c r="K4626">
        <f>Table1[[#This Row],[Quantity]]*Table1[[#This Row],[Unit_Price]]</f>
        <v>384</v>
      </c>
      <c r="L4626">
        <f>Table1[[#This Row],[Quantity]]*Table1[[#This Row],[Cost]]</f>
        <v>192</v>
      </c>
      <c r="M4626">
        <f>Table1[[#This Row],[Sales]]-Table1[[#This Row],[Total_Cost]]</f>
        <v>192</v>
      </c>
      <c r="N4626" s="1">
        <f>Table1[[#This Row],[Profit]]/Table1[[#This Row],[Sales]]</f>
        <v>0.5</v>
      </c>
      <c r="O4626" t="str">
        <f>TEXT(Table1[[#This Row],[Order_Date]],"mmmm")</f>
        <v>March</v>
      </c>
      <c r="P4626">
        <f>YEAR(Table1[[#This Row],[Order_Date]])</f>
        <v>2024</v>
      </c>
      <c r="Q4626" t="str">
        <f>"Q"&amp;ROUNDUP(MONTH(Table1[[#This Row],[Order_Date]])/3,0)</f>
        <v>Q1</v>
      </c>
    </row>
    <row r="4627" spans="1:17" x14ac:dyDescent="0.25">
      <c r="A4627" t="s">
        <v>6450</v>
      </c>
      <c r="B4627" t="s">
        <v>1704</v>
      </c>
      <c r="C4627" t="s">
        <v>501</v>
      </c>
      <c r="D4627" t="s">
        <v>157</v>
      </c>
      <c r="E4627" t="str">
        <f>_xlfn.XLOOKUP(Table1[[#This Row],[Product_ID]],[1]!Table1[Product_ID],[1]!Table1[Product_Name])</f>
        <v>Sports Product 89</v>
      </c>
      <c r="F4627" t="str">
        <f>_xlfn.XLOOKUP(Table1[[#This Row],[Product_ID]],[1]!Table1[Product_ID],[1]!Table1[Category])</f>
        <v>Sports</v>
      </c>
      <c r="G4627">
        <f>_xlfn.XLOOKUP(Table1[[#This Row],[Product_ID]],[1]!Table1[Product_ID],[1]!Table1[Unit_Price])</f>
        <v>2956</v>
      </c>
      <c r="H4627">
        <f>_xlfn.XLOOKUP(Table1[[#This Row],[Product_ID]],[1]!Table1[Product_ID],[1]!Table1[Cost])</f>
        <v>1478</v>
      </c>
      <c r="I4627">
        <v>2</v>
      </c>
      <c r="J4627">
        <v>15</v>
      </c>
      <c r="K4627">
        <f>Table1[[#This Row],[Quantity]]*Table1[[#This Row],[Unit_Price]]</f>
        <v>5912</v>
      </c>
      <c r="L4627">
        <f>Table1[[#This Row],[Quantity]]*Table1[[#This Row],[Cost]]</f>
        <v>2956</v>
      </c>
      <c r="M4627">
        <f>Table1[[#This Row],[Sales]]-Table1[[#This Row],[Total_Cost]]</f>
        <v>2956</v>
      </c>
      <c r="N4627" s="1">
        <f>Table1[[#This Row],[Profit]]/Table1[[#This Row],[Sales]]</f>
        <v>0.5</v>
      </c>
      <c r="O4627" t="str">
        <f>TEXT(Table1[[#This Row],[Order_Date]],"mmmm")</f>
        <v>July</v>
      </c>
      <c r="P4627">
        <f>YEAR(Table1[[#This Row],[Order_Date]])</f>
        <v>2024</v>
      </c>
      <c r="Q4627" t="str">
        <f>"Q"&amp;ROUNDUP(MONTH(Table1[[#This Row],[Order_Date]])/3,0)</f>
        <v>Q3</v>
      </c>
    </row>
    <row r="4628" spans="1:17" x14ac:dyDescent="0.25">
      <c r="A4628" t="s">
        <v>6451</v>
      </c>
      <c r="B4628" t="s">
        <v>306</v>
      </c>
      <c r="C4628" t="s">
        <v>1870</v>
      </c>
      <c r="D4628" t="s">
        <v>59</v>
      </c>
      <c r="E4628" t="str">
        <f>_xlfn.XLOOKUP(Table1[[#This Row],[Product_ID]],[1]!Table1[Product_ID],[1]!Table1[Product_Name])</f>
        <v>Sports Product 23</v>
      </c>
      <c r="F4628" t="str">
        <f>_xlfn.XLOOKUP(Table1[[#This Row],[Product_ID]],[1]!Table1[Product_ID],[1]!Table1[Category])</f>
        <v>Sports</v>
      </c>
      <c r="G4628">
        <f>_xlfn.XLOOKUP(Table1[[#This Row],[Product_ID]],[1]!Table1[Product_ID],[1]!Table1[Unit_Price])</f>
        <v>4437</v>
      </c>
      <c r="H4628">
        <f>_xlfn.XLOOKUP(Table1[[#This Row],[Product_ID]],[1]!Table1[Product_ID],[1]!Table1[Cost])</f>
        <v>2662.2</v>
      </c>
      <c r="I4628">
        <v>3</v>
      </c>
      <c r="J4628">
        <v>10</v>
      </c>
      <c r="K4628">
        <f>Table1[[#This Row],[Quantity]]*Table1[[#This Row],[Unit_Price]]</f>
        <v>13311</v>
      </c>
      <c r="L4628">
        <f>Table1[[#This Row],[Quantity]]*Table1[[#This Row],[Cost]]</f>
        <v>7986.5999999999995</v>
      </c>
      <c r="M4628">
        <f>Table1[[#This Row],[Sales]]-Table1[[#This Row],[Total_Cost]]</f>
        <v>5324.4000000000005</v>
      </c>
      <c r="N4628" s="1">
        <f>Table1[[#This Row],[Profit]]/Table1[[#This Row],[Sales]]</f>
        <v>0.4</v>
      </c>
      <c r="O4628" t="str">
        <f>TEXT(Table1[[#This Row],[Order_Date]],"mmmm")</f>
        <v>January</v>
      </c>
      <c r="P4628">
        <f>YEAR(Table1[[#This Row],[Order_Date]])</f>
        <v>2024</v>
      </c>
      <c r="Q4628" t="str">
        <f>"Q"&amp;ROUNDUP(MONTH(Table1[[#This Row],[Order_Date]])/3,0)</f>
        <v>Q1</v>
      </c>
    </row>
    <row r="4629" spans="1:17" x14ac:dyDescent="0.25">
      <c r="A4629" t="s">
        <v>6452</v>
      </c>
      <c r="B4629" t="s">
        <v>2788</v>
      </c>
      <c r="C4629" t="s">
        <v>2068</v>
      </c>
      <c r="D4629" t="s">
        <v>570</v>
      </c>
      <c r="E4629" t="str">
        <f>_xlfn.XLOOKUP(Table1[[#This Row],[Product_ID]],[1]!Table1[Product_ID],[1]!Table1[Product_Name])</f>
        <v>Electronics Product 87</v>
      </c>
      <c r="F4629" t="str">
        <f>_xlfn.XLOOKUP(Table1[[#This Row],[Product_ID]],[1]!Table1[Product_ID],[1]!Table1[Category])</f>
        <v>Electronics</v>
      </c>
      <c r="G4629">
        <f>_xlfn.XLOOKUP(Table1[[#This Row],[Product_ID]],[1]!Table1[Product_ID],[1]!Table1[Unit_Price])</f>
        <v>25216</v>
      </c>
      <c r="H4629">
        <f>_xlfn.XLOOKUP(Table1[[#This Row],[Product_ID]],[1]!Table1[Product_ID],[1]!Table1[Cost])</f>
        <v>17651.2</v>
      </c>
      <c r="I4629">
        <v>4</v>
      </c>
      <c r="J4629">
        <v>15</v>
      </c>
      <c r="K4629">
        <f>Table1[[#This Row],[Quantity]]*Table1[[#This Row],[Unit_Price]]</f>
        <v>100864</v>
      </c>
      <c r="L4629">
        <f>Table1[[#This Row],[Quantity]]*Table1[[#This Row],[Cost]]</f>
        <v>70604.800000000003</v>
      </c>
      <c r="M4629">
        <f>Table1[[#This Row],[Sales]]-Table1[[#This Row],[Total_Cost]]</f>
        <v>30259.199999999997</v>
      </c>
      <c r="N4629" s="1">
        <f>Table1[[#This Row],[Profit]]/Table1[[#This Row],[Sales]]</f>
        <v>0.3</v>
      </c>
      <c r="O4629" t="str">
        <f>TEXT(Table1[[#This Row],[Order_Date]],"mmmm")</f>
        <v>February</v>
      </c>
      <c r="P4629">
        <f>YEAR(Table1[[#This Row],[Order_Date]])</f>
        <v>2025</v>
      </c>
      <c r="Q4629" t="str">
        <f>"Q"&amp;ROUNDUP(MONTH(Table1[[#This Row],[Order_Date]])/3,0)</f>
        <v>Q1</v>
      </c>
    </row>
    <row r="4630" spans="1:17" x14ac:dyDescent="0.25">
      <c r="A4630" t="s">
        <v>6453</v>
      </c>
      <c r="B4630" t="s">
        <v>2124</v>
      </c>
      <c r="C4630" t="s">
        <v>2116</v>
      </c>
      <c r="D4630" t="s">
        <v>270</v>
      </c>
      <c r="E4630" t="str">
        <f>_xlfn.XLOOKUP(Table1[[#This Row],[Product_ID]],[1]!Table1[Product_ID],[1]!Table1[Product_Name])</f>
        <v>Clothing Product 47</v>
      </c>
      <c r="F4630" t="str">
        <f>_xlfn.XLOOKUP(Table1[[#This Row],[Product_ID]],[1]!Table1[Product_ID],[1]!Table1[Category])</f>
        <v>Clothing</v>
      </c>
      <c r="G4630">
        <f>_xlfn.XLOOKUP(Table1[[#This Row],[Product_ID]],[1]!Table1[Product_ID],[1]!Table1[Unit_Price])</f>
        <v>3146</v>
      </c>
      <c r="H4630">
        <f>_xlfn.XLOOKUP(Table1[[#This Row],[Product_ID]],[1]!Table1[Product_ID],[1]!Table1[Cost])</f>
        <v>1573</v>
      </c>
      <c r="I4630">
        <v>3</v>
      </c>
      <c r="J4630">
        <v>20</v>
      </c>
      <c r="K4630">
        <f>Table1[[#This Row],[Quantity]]*Table1[[#This Row],[Unit_Price]]</f>
        <v>9438</v>
      </c>
      <c r="L4630">
        <f>Table1[[#This Row],[Quantity]]*Table1[[#This Row],[Cost]]</f>
        <v>4719</v>
      </c>
      <c r="M4630">
        <f>Table1[[#This Row],[Sales]]-Table1[[#This Row],[Total_Cost]]</f>
        <v>4719</v>
      </c>
      <c r="N4630" s="1">
        <f>Table1[[#This Row],[Profit]]/Table1[[#This Row],[Sales]]</f>
        <v>0.5</v>
      </c>
      <c r="O4630" t="str">
        <f>TEXT(Table1[[#This Row],[Order_Date]],"mmmm")</f>
        <v>July</v>
      </c>
      <c r="P4630">
        <f>YEAR(Table1[[#This Row],[Order_Date]])</f>
        <v>2024</v>
      </c>
      <c r="Q4630" t="str">
        <f>"Q"&amp;ROUNDUP(MONTH(Table1[[#This Row],[Order_Date]])/3,0)</f>
        <v>Q3</v>
      </c>
    </row>
    <row r="4631" spans="1:17" x14ac:dyDescent="0.25">
      <c r="A4631" t="s">
        <v>6454</v>
      </c>
      <c r="B4631" t="s">
        <v>187</v>
      </c>
      <c r="C4631" t="s">
        <v>988</v>
      </c>
      <c r="D4631" t="s">
        <v>604</v>
      </c>
      <c r="E4631" t="str">
        <f>_xlfn.XLOOKUP(Table1[[#This Row],[Product_ID]],[1]!Table1[Product_ID],[1]!Table1[Product_Name])</f>
        <v>Home &amp; Kitchen Product 39</v>
      </c>
      <c r="F4631" t="str">
        <f>_xlfn.XLOOKUP(Table1[[#This Row],[Product_ID]],[1]!Table1[Product_ID],[1]!Table1[Category])</f>
        <v>Home &amp; Kitchen</v>
      </c>
      <c r="G4631">
        <f>_xlfn.XLOOKUP(Table1[[#This Row],[Product_ID]],[1]!Table1[Product_ID],[1]!Table1[Unit_Price])</f>
        <v>9543</v>
      </c>
      <c r="H4631">
        <f>_xlfn.XLOOKUP(Table1[[#This Row],[Product_ID]],[1]!Table1[Product_ID],[1]!Table1[Cost])</f>
        <v>4771.5</v>
      </c>
      <c r="I4631">
        <v>1</v>
      </c>
      <c r="J4631">
        <v>0</v>
      </c>
      <c r="K4631">
        <f>Table1[[#This Row],[Quantity]]*Table1[[#This Row],[Unit_Price]]</f>
        <v>9543</v>
      </c>
      <c r="L4631">
        <f>Table1[[#This Row],[Quantity]]*Table1[[#This Row],[Cost]]</f>
        <v>4771.5</v>
      </c>
      <c r="M4631">
        <f>Table1[[#This Row],[Sales]]-Table1[[#This Row],[Total_Cost]]</f>
        <v>4771.5</v>
      </c>
      <c r="N4631" s="1">
        <f>Table1[[#This Row],[Profit]]/Table1[[#This Row],[Sales]]</f>
        <v>0.5</v>
      </c>
      <c r="O4631" t="str">
        <f>TEXT(Table1[[#This Row],[Order_Date]],"mmmm")</f>
        <v>March</v>
      </c>
      <c r="P4631">
        <f>YEAR(Table1[[#This Row],[Order_Date]])</f>
        <v>2025</v>
      </c>
      <c r="Q4631" t="str">
        <f>"Q"&amp;ROUNDUP(MONTH(Table1[[#This Row],[Order_Date]])/3,0)</f>
        <v>Q1</v>
      </c>
    </row>
    <row r="4632" spans="1:17" x14ac:dyDescent="0.25">
      <c r="A4632" t="s">
        <v>6455</v>
      </c>
      <c r="B4632" t="s">
        <v>61</v>
      </c>
      <c r="C4632" t="s">
        <v>414</v>
      </c>
      <c r="D4632" t="s">
        <v>135</v>
      </c>
      <c r="E4632" t="str">
        <f>_xlfn.XLOOKUP(Table1[[#This Row],[Product_ID]],[1]!Table1[Product_ID],[1]!Table1[Product_Name])</f>
        <v>Electronics Product 28</v>
      </c>
      <c r="F4632" t="str">
        <f>_xlfn.XLOOKUP(Table1[[#This Row],[Product_ID]],[1]!Table1[Product_ID],[1]!Table1[Category])</f>
        <v>Electronics</v>
      </c>
      <c r="G4632">
        <f>_xlfn.XLOOKUP(Table1[[#This Row],[Product_ID]],[1]!Table1[Product_ID],[1]!Table1[Unit_Price])</f>
        <v>9664</v>
      </c>
      <c r="H4632">
        <f>_xlfn.XLOOKUP(Table1[[#This Row],[Product_ID]],[1]!Table1[Product_ID],[1]!Table1[Cost])</f>
        <v>4832</v>
      </c>
      <c r="I4632">
        <v>3</v>
      </c>
      <c r="J4632">
        <v>5</v>
      </c>
      <c r="K4632">
        <f>Table1[[#This Row],[Quantity]]*Table1[[#This Row],[Unit_Price]]</f>
        <v>28992</v>
      </c>
      <c r="L4632">
        <f>Table1[[#This Row],[Quantity]]*Table1[[#This Row],[Cost]]</f>
        <v>14496</v>
      </c>
      <c r="M4632">
        <f>Table1[[#This Row],[Sales]]-Table1[[#This Row],[Total_Cost]]</f>
        <v>14496</v>
      </c>
      <c r="N4632" s="1">
        <f>Table1[[#This Row],[Profit]]/Table1[[#This Row],[Sales]]</f>
        <v>0.5</v>
      </c>
      <c r="O4632" t="str">
        <f>TEXT(Table1[[#This Row],[Order_Date]],"mmmm")</f>
        <v>October</v>
      </c>
      <c r="P4632">
        <f>YEAR(Table1[[#This Row],[Order_Date]])</f>
        <v>2024</v>
      </c>
      <c r="Q4632" t="str">
        <f>"Q"&amp;ROUNDUP(MONTH(Table1[[#This Row],[Order_Date]])/3,0)</f>
        <v>Q4</v>
      </c>
    </row>
    <row r="4633" spans="1:17" x14ac:dyDescent="0.25">
      <c r="A4633" t="s">
        <v>6456</v>
      </c>
      <c r="B4633" t="s">
        <v>893</v>
      </c>
      <c r="C4633" t="s">
        <v>2150</v>
      </c>
      <c r="D4633" t="s">
        <v>317</v>
      </c>
      <c r="E4633" t="str">
        <f>_xlfn.XLOOKUP(Table1[[#This Row],[Product_ID]],[1]!Table1[Product_ID],[1]!Table1[Product_Name])</f>
        <v>Beauty Product 90</v>
      </c>
      <c r="F4633" t="str">
        <f>_xlfn.XLOOKUP(Table1[[#This Row],[Product_ID]],[1]!Table1[Product_ID],[1]!Table1[Category])</f>
        <v>Beauty</v>
      </c>
      <c r="G4633">
        <f>_xlfn.XLOOKUP(Table1[[#This Row],[Product_ID]],[1]!Table1[Product_ID],[1]!Table1[Unit_Price])</f>
        <v>1510</v>
      </c>
      <c r="H4633">
        <f>_xlfn.XLOOKUP(Table1[[#This Row],[Product_ID]],[1]!Table1[Product_ID],[1]!Table1[Cost])</f>
        <v>755</v>
      </c>
      <c r="I4633">
        <v>5</v>
      </c>
      <c r="J4633">
        <v>15</v>
      </c>
      <c r="K4633">
        <f>Table1[[#This Row],[Quantity]]*Table1[[#This Row],[Unit_Price]]</f>
        <v>7550</v>
      </c>
      <c r="L4633">
        <f>Table1[[#This Row],[Quantity]]*Table1[[#This Row],[Cost]]</f>
        <v>3775</v>
      </c>
      <c r="M4633">
        <f>Table1[[#This Row],[Sales]]-Table1[[#This Row],[Total_Cost]]</f>
        <v>3775</v>
      </c>
      <c r="N4633" s="1">
        <f>Table1[[#This Row],[Profit]]/Table1[[#This Row],[Sales]]</f>
        <v>0.5</v>
      </c>
      <c r="O4633" t="str">
        <f>TEXT(Table1[[#This Row],[Order_Date]],"mmmm")</f>
        <v>December</v>
      </c>
      <c r="P4633">
        <f>YEAR(Table1[[#This Row],[Order_Date]])</f>
        <v>2025</v>
      </c>
      <c r="Q4633" t="str">
        <f>"Q"&amp;ROUNDUP(MONTH(Table1[[#This Row],[Order_Date]])/3,0)</f>
        <v>Q4</v>
      </c>
    </row>
    <row r="4634" spans="1:17" x14ac:dyDescent="0.25">
      <c r="A4634" t="s">
        <v>6457</v>
      </c>
      <c r="B4634" t="s">
        <v>3957</v>
      </c>
      <c r="C4634" t="s">
        <v>962</v>
      </c>
      <c r="D4634" t="s">
        <v>570</v>
      </c>
      <c r="E4634" t="str">
        <f>_xlfn.XLOOKUP(Table1[[#This Row],[Product_ID]],[1]!Table1[Product_ID],[1]!Table1[Product_Name])</f>
        <v>Electronics Product 87</v>
      </c>
      <c r="F4634" t="str">
        <f>_xlfn.XLOOKUP(Table1[[#This Row],[Product_ID]],[1]!Table1[Product_ID],[1]!Table1[Category])</f>
        <v>Electronics</v>
      </c>
      <c r="G4634">
        <f>_xlfn.XLOOKUP(Table1[[#This Row],[Product_ID]],[1]!Table1[Product_ID],[1]!Table1[Unit_Price])</f>
        <v>25216</v>
      </c>
      <c r="H4634">
        <f>_xlfn.XLOOKUP(Table1[[#This Row],[Product_ID]],[1]!Table1[Product_ID],[1]!Table1[Cost])</f>
        <v>17651.2</v>
      </c>
      <c r="I4634">
        <v>3</v>
      </c>
      <c r="J4634">
        <v>0</v>
      </c>
      <c r="K4634">
        <f>Table1[[#This Row],[Quantity]]*Table1[[#This Row],[Unit_Price]]</f>
        <v>75648</v>
      </c>
      <c r="L4634">
        <f>Table1[[#This Row],[Quantity]]*Table1[[#This Row],[Cost]]</f>
        <v>52953.600000000006</v>
      </c>
      <c r="M4634">
        <f>Table1[[#This Row],[Sales]]-Table1[[#This Row],[Total_Cost]]</f>
        <v>22694.399999999994</v>
      </c>
      <c r="N4634" s="1">
        <f>Table1[[#This Row],[Profit]]/Table1[[#This Row],[Sales]]</f>
        <v>0.29999999999999993</v>
      </c>
      <c r="O4634" t="str">
        <f>TEXT(Table1[[#This Row],[Order_Date]],"mmmm")</f>
        <v>July</v>
      </c>
      <c r="P4634">
        <f>YEAR(Table1[[#This Row],[Order_Date]])</f>
        <v>2024</v>
      </c>
      <c r="Q4634" t="str">
        <f>"Q"&amp;ROUNDUP(MONTH(Table1[[#This Row],[Order_Date]])/3,0)</f>
        <v>Q3</v>
      </c>
    </row>
    <row r="4635" spans="1:17" x14ac:dyDescent="0.25">
      <c r="A4635" t="s">
        <v>6458</v>
      </c>
      <c r="B4635" t="s">
        <v>2425</v>
      </c>
      <c r="C4635" t="s">
        <v>400</v>
      </c>
      <c r="D4635" t="s">
        <v>542</v>
      </c>
      <c r="E4635" t="str">
        <f>_xlfn.XLOOKUP(Table1[[#This Row],[Product_ID]],[1]!Table1[Product_ID],[1]!Table1[Product_Name])</f>
        <v>Home &amp; Kitchen Product 78</v>
      </c>
      <c r="F4635" t="str">
        <f>_xlfn.XLOOKUP(Table1[[#This Row],[Product_ID]],[1]!Table1[Product_ID],[1]!Table1[Category])</f>
        <v>Home &amp; Kitchen</v>
      </c>
      <c r="G4635">
        <f>_xlfn.XLOOKUP(Table1[[#This Row],[Product_ID]],[1]!Table1[Product_ID],[1]!Table1[Unit_Price])</f>
        <v>700</v>
      </c>
      <c r="H4635">
        <f>_xlfn.XLOOKUP(Table1[[#This Row],[Product_ID]],[1]!Table1[Product_ID],[1]!Table1[Cost])</f>
        <v>420</v>
      </c>
      <c r="I4635">
        <v>5</v>
      </c>
      <c r="J4635">
        <v>15</v>
      </c>
      <c r="K4635">
        <f>Table1[[#This Row],[Quantity]]*Table1[[#This Row],[Unit_Price]]</f>
        <v>3500</v>
      </c>
      <c r="L4635">
        <f>Table1[[#This Row],[Quantity]]*Table1[[#This Row],[Cost]]</f>
        <v>2100</v>
      </c>
      <c r="M4635">
        <f>Table1[[#This Row],[Sales]]-Table1[[#This Row],[Total_Cost]]</f>
        <v>1400</v>
      </c>
      <c r="N4635" s="1">
        <f>Table1[[#This Row],[Profit]]/Table1[[#This Row],[Sales]]</f>
        <v>0.4</v>
      </c>
      <c r="O4635" t="str">
        <f>TEXT(Table1[[#This Row],[Order_Date]],"mmmm")</f>
        <v>June</v>
      </c>
      <c r="P4635">
        <f>YEAR(Table1[[#This Row],[Order_Date]])</f>
        <v>2025</v>
      </c>
      <c r="Q4635" t="str">
        <f>"Q"&amp;ROUNDUP(MONTH(Table1[[#This Row],[Order_Date]])/3,0)</f>
        <v>Q2</v>
      </c>
    </row>
    <row r="4636" spans="1:17" x14ac:dyDescent="0.25">
      <c r="A4636" t="s">
        <v>6459</v>
      </c>
      <c r="B4636" t="s">
        <v>1322</v>
      </c>
      <c r="C4636" t="s">
        <v>4396</v>
      </c>
      <c r="D4636" t="s">
        <v>444</v>
      </c>
      <c r="E4636" t="str">
        <f>_xlfn.XLOOKUP(Table1[[#This Row],[Product_ID]],[1]!Table1[Product_ID],[1]!Table1[Product_Name])</f>
        <v>Sports Product 14</v>
      </c>
      <c r="F4636" t="str">
        <f>_xlfn.XLOOKUP(Table1[[#This Row],[Product_ID]],[1]!Table1[Product_ID],[1]!Table1[Category])</f>
        <v>Sports</v>
      </c>
      <c r="G4636">
        <f>_xlfn.XLOOKUP(Table1[[#This Row],[Product_ID]],[1]!Table1[Product_ID],[1]!Table1[Unit_Price])</f>
        <v>9565</v>
      </c>
      <c r="H4636">
        <f>_xlfn.XLOOKUP(Table1[[#This Row],[Product_ID]],[1]!Table1[Product_ID],[1]!Table1[Cost])</f>
        <v>6695.5</v>
      </c>
      <c r="I4636">
        <v>4</v>
      </c>
      <c r="J4636">
        <v>20</v>
      </c>
      <c r="K4636">
        <f>Table1[[#This Row],[Quantity]]*Table1[[#This Row],[Unit_Price]]</f>
        <v>38260</v>
      </c>
      <c r="L4636">
        <f>Table1[[#This Row],[Quantity]]*Table1[[#This Row],[Cost]]</f>
        <v>26782</v>
      </c>
      <c r="M4636">
        <f>Table1[[#This Row],[Sales]]-Table1[[#This Row],[Total_Cost]]</f>
        <v>11478</v>
      </c>
      <c r="N4636" s="1">
        <f>Table1[[#This Row],[Profit]]/Table1[[#This Row],[Sales]]</f>
        <v>0.3</v>
      </c>
      <c r="O4636" t="str">
        <f>TEXT(Table1[[#This Row],[Order_Date]],"mmmm")</f>
        <v>July</v>
      </c>
      <c r="P4636">
        <f>YEAR(Table1[[#This Row],[Order_Date]])</f>
        <v>2024</v>
      </c>
      <c r="Q4636" t="str">
        <f>"Q"&amp;ROUNDUP(MONTH(Table1[[#This Row],[Order_Date]])/3,0)</f>
        <v>Q3</v>
      </c>
    </row>
    <row r="4637" spans="1:17" x14ac:dyDescent="0.25">
      <c r="A4637" t="s">
        <v>6460</v>
      </c>
      <c r="B4637" t="s">
        <v>4492</v>
      </c>
      <c r="C4637" t="s">
        <v>152</v>
      </c>
      <c r="D4637" t="s">
        <v>223</v>
      </c>
      <c r="E4637" t="str">
        <f>_xlfn.XLOOKUP(Table1[[#This Row],[Product_ID]],[1]!Table1[Product_ID],[1]!Table1[Product_Name])</f>
        <v>Clothing Product 48</v>
      </c>
      <c r="F4637" t="str">
        <f>_xlfn.XLOOKUP(Table1[[#This Row],[Product_ID]],[1]!Table1[Product_ID],[1]!Table1[Category])</f>
        <v>Clothing</v>
      </c>
      <c r="G4637">
        <f>_xlfn.XLOOKUP(Table1[[#This Row],[Product_ID]],[1]!Table1[Product_ID],[1]!Table1[Unit_Price])</f>
        <v>2190</v>
      </c>
      <c r="H4637">
        <f>_xlfn.XLOOKUP(Table1[[#This Row],[Product_ID]],[1]!Table1[Product_ID],[1]!Table1[Cost])</f>
        <v>1095</v>
      </c>
      <c r="I4637">
        <v>3</v>
      </c>
      <c r="J4637">
        <v>0</v>
      </c>
      <c r="K4637">
        <f>Table1[[#This Row],[Quantity]]*Table1[[#This Row],[Unit_Price]]</f>
        <v>6570</v>
      </c>
      <c r="L4637">
        <f>Table1[[#This Row],[Quantity]]*Table1[[#This Row],[Cost]]</f>
        <v>3285</v>
      </c>
      <c r="M4637">
        <f>Table1[[#This Row],[Sales]]-Table1[[#This Row],[Total_Cost]]</f>
        <v>3285</v>
      </c>
      <c r="N4637" s="1">
        <f>Table1[[#This Row],[Profit]]/Table1[[#This Row],[Sales]]</f>
        <v>0.5</v>
      </c>
      <c r="O4637" t="str">
        <f>TEXT(Table1[[#This Row],[Order_Date]],"mmmm")</f>
        <v>May</v>
      </c>
      <c r="P4637">
        <f>YEAR(Table1[[#This Row],[Order_Date]])</f>
        <v>2025</v>
      </c>
      <c r="Q4637" t="str">
        <f>"Q"&amp;ROUNDUP(MONTH(Table1[[#This Row],[Order_Date]])/3,0)</f>
        <v>Q2</v>
      </c>
    </row>
    <row r="4638" spans="1:17" x14ac:dyDescent="0.25">
      <c r="A4638" t="s">
        <v>6461</v>
      </c>
      <c r="B4638" t="s">
        <v>1769</v>
      </c>
      <c r="C4638" t="s">
        <v>1773</v>
      </c>
      <c r="D4638" t="s">
        <v>654</v>
      </c>
      <c r="E4638" t="str">
        <f>_xlfn.XLOOKUP(Table1[[#This Row],[Product_ID]],[1]!Table1[Product_ID],[1]!Table1[Product_Name])</f>
        <v>Sports Product 40</v>
      </c>
      <c r="F4638" t="str">
        <f>_xlfn.XLOOKUP(Table1[[#This Row],[Product_ID]],[1]!Table1[Product_ID],[1]!Table1[Category])</f>
        <v>Sports</v>
      </c>
      <c r="G4638">
        <f>_xlfn.XLOOKUP(Table1[[#This Row],[Product_ID]],[1]!Table1[Product_ID],[1]!Table1[Unit_Price])</f>
        <v>6724</v>
      </c>
      <c r="H4638">
        <f>_xlfn.XLOOKUP(Table1[[#This Row],[Product_ID]],[1]!Table1[Product_ID],[1]!Table1[Cost])</f>
        <v>4034.4</v>
      </c>
      <c r="I4638">
        <v>3</v>
      </c>
      <c r="J4638">
        <v>10</v>
      </c>
      <c r="K4638">
        <f>Table1[[#This Row],[Quantity]]*Table1[[#This Row],[Unit_Price]]</f>
        <v>20172</v>
      </c>
      <c r="L4638">
        <f>Table1[[#This Row],[Quantity]]*Table1[[#This Row],[Cost]]</f>
        <v>12103.2</v>
      </c>
      <c r="M4638">
        <f>Table1[[#This Row],[Sales]]-Table1[[#This Row],[Total_Cost]]</f>
        <v>8068.7999999999993</v>
      </c>
      <c r="N4638" s="1">
        <f>Table1[[#This Row],[Profit]]/Table1[[#This Row],[Sales]]</f>
        <v>0.39999999999999997</v>
      </c>
      <c r="O4638" t="str">
        <f>TEXT(Table1[[#This Row],[Order_Date]],"mmmm")</f>
        <v>March</v>
      </c>
      <c r="P4638">
        <f>YEAR(Table1[[#This Row],[Order_Date]])</f>
        <v>2024</v>
      </c>
      <c r="Q4638" t="str">
        <f>"Q"&amp;ROUNDUP(MONTH(Table1[[#This Row],[Order_Date]])/3,0)</f>
        <v>Q1</v>
      </c>
    </row>
    <row r="4639" spans="1:17" x14ac:dyDescent="0.25">
      <c r="A4639" t="s">
        <v>6462</v>
      </c>
      <c r="B4639" t="s">
        <v>826</v>
      </c>
      <c r="C4639" t="s">
        <v>4235</v>
      </c>
      <c r="D4639" t="s">
        <v>444</v>
      </c>
      <c r="E4639" t="str">
        <f>_xlfn.XLOOKUP(Table1[[#This Row],[Product_ID]],[1]!Table1[Product_ID],[1]!Table1[Product_Name])</f>
        <v>Sports Product 14</v>
      </c>
      <c r="F4639" t="str">
        <f>_xlfn.XLOOKUP(Table1[[#This Row],[Product_ID]],[1]!Table1[Product_ID],[1]!Table1[Category])</f>
        <v>Sports</v>
      </c>
      <c r="G4639">
        <f>_xlfn.XLOOKUP(Table1[[#This Row],[Product_ID]],[1]!Table1[Product_ID],[1]!Table1[Unit_Price])</f>
        <v>9565</v>
      </c>
      <c r="H4639">
        <f>_xlfn.XLOOKUP(Table1[[#This Row],[Product_ID]],[1]!Table1[Product_ID],[1]!Table1[Cost])</f>
        <v>6695.5</v>
      </c>
      <c r="I4639">
        <v>1</v>
      </c>
      <c r="J4639">
        <v>5</v>
      </c>
      <c r="K4639">
        <f>Table1[[#This Row],[Quantity]]*Table1[[#This Row],[Unit_Price]]</f>
        <v>9565</v>
      </c>
      <c r="L4639">
        <f>Table1[[#This Row],[Quantity]]*Table1[[#This Row],[Cost]]</f>
        <v>6695.5</v>
      </c>
      <c r="M4639">
        <f>Table1[[#This Row],[Sales]]-Table1[[#This Row],[Total_Cost]]</f>
        <v>2869.5</v>
      </c>
      <c r="N4639" s="1">
        <f>Table1[[#This Row],[Profit]]/Table1[[#This Row],[Sales]]</f>
        <v>0.3</v>
      </c>
      <c r="O4639" t="str">
        <f>TEXT(Table1[[#This Row],[Order_Date]],"mmmm")</f>
        <v>January</v>
      </c>
      <c r="P4639">
        <f>YEAR(Table1[[#This Row],[Order_Date]])</f>
        <v>2024</v>
      </c>
      <c r="Q4639" t="str">
        <f>"Q"&amp;ROUNDUP(MONTH(Table1[[#This Row],[Order_Date]])/3,0)</f>
        <v>Q1</v>
      </c>
    </row>
    <row r="4640" spans="1:17" x14ac:dyDescent="0.25">
      <c r="A4640" t="s">
        <v>6463</v>
      </c>
      <c r="B4640" t="s">
        <v>808</v>
      </c>
      <c r="C4640" t="s">
        <v>1335</v>
      </c>
      <c r="D4640" t="s">
        <v>63</v>
      </c>
      <c r="E4640" t="str">
        <f>_xlfn.XLOOKUP(Table1[[#This Row],[Product_ID]],[1]!Table1[Product_ID],[1]!Table1[Product_Name])</f>
        <v>Clothing Product 17</v>
      </c>
      <c r="F4640" t="str">
        <f>_xlfn.XLOOKUP(Table1[[#This Row],[Product_ID]],[1]!Table1[Product_ID],[1]!Table1[Category])</f>
        <v>Clothing</v>
      </c>
      <c r="G4640">
        <f>_xlfn.XLOOKUP(Table1[[#This Row],[Product_ID]],[1]!Table1[Product_ID],[1]!Table1[Unit_Price])</f>
        <v>978</v>
      </c>
      <c r="H4640">
        <f>_xlfn.XLOOKUP(Table1[[#This Row],[Product_ID]],[1]!Table1[Product_ID],[1]!Table1[Cost])</f>
        <v>684.6</v>
      </c>
      <c r="I4640">
        <v>2</v>
      </c>
      <c r="J4640">
        <v>0</v>
      </c>
      <c r="K4640">
        <f>Table1[[#This Row],[Quantity]]*Table1[[#This Row],[Unit_Price]]</f>
        <v>1956</v>
      </c>
      <c r="L4640">
        <f>Table1[[#This Row],[Quantity]]*Table1[[#This Row],[Cost]]</f>
        <v>1369.2</v>
      </c>
      <c r="M4640">
        <f>Table1[[#This Row],[Sales]]-Table1[[#This Row],[Total_Cost]]</f>
        <v>586.79999999999995</v>
      </c>
      <c r="N4640" s="1">
        <f>Table1[[#This Row],[Profit]]/Table1[[#This Row],[Sales]]</f>
        <v>0.3</v>
      </c>
      <c r="O4640" t="str">
        <f>TEXT(Table1[[#This Row],[Order_Date]],"mmmm")</f>
        <v>August</v>
      </c>
      <c r="P4640">
        <f>YEAR(Table1[[#This Row],[Order_Date]])</f>
        <v>2024</v>
      </c>
      <c r="Q4640" t="str">
        <f>"Q"&amp;ROUNDUP(MONTH(Table1[[#This Row],[Order_Date]])/3,0)</f>
        <v>Q3</v>
      </c>
    </row>
    <row r="4641" spans="1:17" x14ac:dyDescent="0.25">
      <c r="A4641" t="s">
        <v>6464</v>
      </c>
      <c r="B4641" t="s">
        <v>2690</v>
      </c>
      <c r="C4641" t="s">
        <v>794</v>
      </c>
      <c r="D4641" t="s">
        <v>127</v>
      </c>
      <c r="E4641" t="str">
        <f>_xlfn.XLOOKUP(Table1[[#This Row],[Product_ID]],[1]!Table1[Product_ID],[1]!Table1[Product_Name])</f>
        <v>Sports Product 75</v>
      </c>
      <c r="F4641" t="str">
        <f>_xlfn.XLOOKUP(Table1[[#This Row],[Product_ID]],[1]!Table1[Product_ID],[1]!Table1[Category])</f>
        <v>Sports</v>
      </c>
      <c r="G4641">
        <f>_xlfn.XLOOKUP(Table1[[#This Row],[Product_ID]],[1]!Table1[Product_ID],[1]!Table1[Unit_Price])</f>
        <v>5435</v>
      </c>
      <c r="H4641">
        <f>_xlfn.XLOOKUP(Table1[[#This Row],[Product_ID]],[1]!Table1[Product_ID],[1]!Table1[Cost])</f>
        <v>3804.5</v>
      </c>
      <c r="I4641">
        <v>2</v>
      </c>
      <c r="J4641">
        <v>20</v>
      </c>
      <c r="K4641">
        <f>Table1[[#This Row],[Quantity]]*Table1[[#This Row],[Unit_Price]]</f>
        <v>10870</v>
      </c>
      <c r="L4641">
        <f>Table1[[#This Row],[Quantity]]*Table1[[#This Row],[Cost]]</f>
        <v>7609</v>
      </c>
      <c r="M4641">
        <f>Table1[[#This Row],[Sales]]-Table1[[#This Row],[Total_Cost]]</f>
        <v>3261</v>
      </c>
      <c r="N4641" s="1">
        <f>Table1[[#This Row],[Profit]]/Table1[[#This Row],[Sales]]</f>
        <v>0.3</v>
      </c>
      <c r="O4641" t="str">
        <f>TEXT(Table1[[#This Row],[Order_Date]],"mmmm")</f>
        <v>May</v>
      </c>
      <c r="P4641">
        <f>YEAR(Table1[[#This Row],[Order_Date]])</f>
        <v>2024</v>
      </c>
      <c r="Q4641" t="str">
        <f>"Q"&amp;ROUNDUP(MONTH(Table1[[#This Row],[Order_Date]])/3,0)</f>
        <v>Q2</v>
      </c>
    </row>
    <row r="4642" spans="1:17" x14ac:dyDescent="0.25">
      <c r="A4642" t="s">
        <v>6465</v>
      </c>
      <c r="B4642" t="s">
        <v>2154</v>
      </c>
      <c r="C4642" t="s">
        <v>4235</v>
      </c>
      <c r="D4642" t="s">
        <v>304</v>
      </c>
      <c r="E4642" t="str">
        <f>_xlfn.XLOOKUP(Table1[[#This Row],[Product_ID]],[1]!Table1[Product_ID],[1]!Table1[Product_Name])</f>
        <v>Sports Product 67</v>
      </c>
      <c r="F4642" t="str">
        <f>_xlfn.XLOOKUP(Table1[[#This Row],[Product_ID]],[1]!Table1[Product_ID],[1]!Table1[Category])</f>
        <v>Sports</v>
      </c>
      <c r="G4642">
        <f>_xlfn.XLOOKUP(Table1[[#This Row],[Product_ID]],[1]!Table1[Product_ID],[1]!Table1[Unit_Price])</f>
        <v>1463</v>
      </c>
      <c r="H4642">
        <f>_xlfn.XLOOKUP(Table1[[#This Row],[Product_ID]],[1]!Table1[Product_ID],[1]!Table1[Cost])</f>
        <v>731.5</v>
      </c>
      <c r="I4642">
        <v>3</v>
      </c>
      <c r="J4642">
        <v>10</v>
      </c>
      <c r="K4642">
        <f>Table1[[#This Row],[Quantity]]*Table1[[#This Row],[Unit_Price]]</f>
        <v>4389</v>
      </c>
      <c r="L4642">
        <f>Table1[[#This Row],[Quantity]]*Table1[[#This Row],[Cost]]</f>
        <v>2194.5</v>
      </c>
      <c r="M4642">
        <f>Table1[[#This Row],[Sales]]-Table1[[#This Row],[Total_Cost]]</f>
        <v>2194.5</v>
      </c>
      <c r="N4642" s="1">
        <f>Table1[[#This Row],[Profit]]/Table1[[#This Row],[Sales]]</f>
        <v>0.5</v>
      </c>
      <c r="O4642" t="str">
        <f>TEXT(Table1[[#This Row],[Order_Date]],"mmmm")</f>
        <v>August</v>
      </c>
      <c r="P4642">
        <f>YEAR(Table1[[#This Row],[Order_Date]])</f>
        <v>2025</v>
      </c>
      <c r="Q4642" t="str">
        <f>"Q"&amp;ROUNDUP(MONTH(Table1[[#This Row],[Order_Date]])/3,0)</f>
        <v>Q3</v>
      </c>
    </row>
    <row r="4643" spans="1:17" x14ac:dyDescent="0.25">
      <c r="A4643" t="s">
        <v>6466</v>
      </c>
      <c r="B4643" t="s">
        <v>1869</v>
      </c>
      <c r="C4643" t="s">
        <v>1212</v>
      </c>
      <c r="D4643" t="s">
        <v>29</v>
      </c>
      <c r="E4643" t="str">
        <f>_xlfn.XLOOKUP(Table1[[#This Row],[Product_ID]],[1]!Table1[Product_ID],[1]!Table1[Product_Name])</f>
        <v>Beauty Product 18</v>
      </c>
      <c r="F4643" t="str">
        <f>_xlfn.XLOOKUP(Table1[[#This Row],[Product_ID]],[1]!Table1[Product_ID],[1]!Table1[Category])</f>
        <v>Beauty</v>
      </c>
      <c r="G4643">
        <f>_xlfn.XLOOKUP(Table1[[#This Row],[Product_ID]],[1]!Table1[Product_ID],[1]!Table1[Unit_Price])</f>
        <v>3985</v>
      </c>
      <c r="H4643">
        <f>_xlfn.XLOOKUP(Table1[[#This Row],[Product_ID]],[1]!Table1[Product_ID],[1]!Table1[Cost])</f>
        <v>2789.5</v>
      </c>
      <c r="I4643">
        <v>4</v>
      </c>
      <c r="J4643">
        <v>0</v>
      </c>
      <c r="K4643">
        <f>Table1[[#This Row],[Quantity]]*Table1[[#This Row],[Unit_Price]]</f>
        <v>15940</v>
      </c>
      <c r="L4643">
        <f>Table1[[#This Row],[Quantity]]*Table1[[#This Row],[Cost]]</f>
        <v>11158</v>
      </c>
      <c r="M4643">
        <f>Table1[[#This Row],[Sales]]-Table1[[#This Row],[Total_Cost]]</f>
        <v>4782</v>
      </c>
      <c r="N4643" s="1">
        <f>Table1[[#This Row],[Profit]]/Table1[[#This Row],[Sales]]</f>
        <v>0.3</v>
      </c>
      <c r="O4643" t="str">
        <f>TEXT(Table1[[#This Row],[Order_Date]],"mmmm")</f>
        <v>August</v>
      </c>
      <c r="P4643">
        <f>YEAR(Table1[[#This Row],[Order_Date]])</f>
        <v>2024</v>
      </c>
      <c r="Q4643" t="str">
        <f>"Q"&amp;ROUNDUP(MONTH(Table1[[#This Row],[Order_Date]])/3,0)</f>
        <v>Q3</v>
      </c>
    </row>
    <row r="4644" spans="1:17" x14ac:dyDescent="0.25">
      <c r="A4644" t="s">
        <v>6467</v>
      </c>
      <c r="B4644" t="s">
        <v>3672</v>
      </c>
      <c r="C4644" t="s">
        <v>280</v>
      </c>
      <c r="D4644" t="s">
        <v>77</v>
      </c>
      <c r="E4644" t="str">
        <f>_xlfn.XLOOKUP(Table1[[#This Row],[Product_ID]],[1]!Table1[Product_ID],[1]!Table1[Product_Name])</f>
        <v>Sports Product 83</v>
      </c>
      <c r="F4644" t="str">
        <f>_xlfn.XLOOKUP(Table1[[#This Row],[Product_ID]],[1]!Table1[Product_ID],[1]!Table1[Category])</f>
        <v>Sports</v>
      </c>
      <c r="G4644">
        <f>_xlfn.XLOOKUP(Table1[[#This Row],[Product_ID]],[1]!Table1[Product_ID],[1]!Table1[Unit_Price])</f>
        <v>5842</v>
      </c>
      <c r="H4644">
        <f>_xlfn.XLOOKUP(Table1[[#This Row],[Product_ID]],[1]!Table1[Product_ID],[1]!Table1[Cost])</f>
        <v>3505.2</v>
      </c>
      <c r="I4644">
        <v>5</v>
      </c>
      <c r="J4644">
        <v>0</v>
      </c>
      <c r="K4644">
        <f>Table1[[#This Row],[Quantity]]*Table1[[#This Row],[Unit_Price]]</f>
        <v>29210</v>
      </c>
      <c r="L4644">
        <f>Table1[[#This Row],[Quantity]]*Table1[[#This Row],[Cost]]</f>
        <v>17526</v>
      </c>
      <c r="M4644">
        <f>Table1[[#This Row],[Sales]]-Table1[[#This Row],[Total_Cost]]</f>
        <v>11684</v>
      </c>
      <c r="N4644" s="1">
        <f>Table1[[#This Row],[Profit]]/Table1[[#This Row],[Sales]]</f>
        <v>0.4</v>
      </c>
      <c r="O4644" t="str">
        <f>TEXT(Table1[[#This Row],[Order_Date]],"mmmm")</f>
        <v>February</v>
      </c>
      <c r="P4644">
        <f>YEAR(Table1[[#This Row],[Order_Date]])</f>
        <v>2024</v>
      </c>
      <c r="Q4644" t="str">
        <f>"Q"&amp;ROUNDUP(MONTH(Table1[[#This Row],[Order_Date]])/3,0)</f>
        <v>Q1</v>
      </c>
    </row>
    <row r="4645" spans="1:17" x14ac:dyDescent="0.25">
      <c r="A4645" t="s">
        <v>6468</v>
      </c>
      <c r="B4645" t="s">
        <v>2083</v>
      </c>
      <c r="C4645" t="s">
        <v>519</v>
      </c>
      <c r="D4645" t="s">
        <v>25</v>
      </c>
      <c r="E4645" t="str">
        <f>_xlfn.XLOOKUP(Table1[[#This Row],[Product_ID]],[1]!Table1[Product_ID],[1]!Table1[Product_Name])</f>
        <v>Sports Product 7</v>
      </c>
      <c r="F4645" t="str">
        <f>_xlfn.XLOOKUP(Table1[[#This Row],[Product_ID]],[1]!Table1[Product_ID],[1]!Table1[Category])</f>
        <v>Sports</v>
      </c>
      <c r="G4645">
        <f>_xlfn.XLOOKUP(Table1[[#This Row],[Product_ID]],[1]!Table1[Product_ID],[1]!Table1[Unit_Price])</f>
        <v>5469</v>
      </c>
      <c r="H4645">
        <f>_xlfn.XLOOKUP(Table1[[#This Row],[Product_ID]],[1]!Table1[Product_ID],[1]!Table1[Cost])</f>
        <v>3281.4</v>
      </c>
      <c r="I4645">
        <v>3</v>
      </c>
      <c r="J4645">
        <v>0</v>
      </c>
      <c r="K4645">
        <f>Table1[[#This Row],[Quantity]]*Table1[[#This Row],[Unit_Price]]</f>
        <v>16407</v>
      </c>
      <c r="L4645">
        <f>Table1[[#This Row],[Quantity]]*Table1[[#This Row],[Cost]]</f>
        <v>9844.2000000000007</v>
      </c>
      <c r="M4645">
        <f>Table1[[#This Row],[Sales]]-Table1[[#This Row],[Total_Cost]]</f>
        <v>6562.7999999999993</v>
      </c>
      <c r="N4645" s="1">
        <f>Table1[[#This Row],[Profit]]/Table1[[#This Row],[Sales]]</f>
        <v>0.39999999999999997</v>
      </c>
      <c r="O4645" t="str">
        <f>TEXT(Table1[[#This Row],[Order_Date]],"mmmm")</f>
        <v>January</v>
      </c>
      <c r="P4645">
        <f>YEAR(Table1[[#This Row],[Order_Date]])</f>
        <v>2025</v>
      </c>
      <c r="Q4645" t="str">
        <f>"Q"&amp;ROUNDUP(MONTH(Table1[[#This Row],[Order_Date]])/3,0)</f>
        <v>Q1</v>
      </c>
    </row>
    <row r="4646" spans="1:17" x14ac:dyDescent="0.25">
      <c r="A4646" t="s">
        <v>6469</v>
      </c>
      <c r="B4646" t="s">
        <v>446</v>
      </c>
      <c r="C4646" t="s">
        <v>3455</v>
      </c>
      <c r="D4646" t="s">
        <v>81</v>
      </c>
      <c r="E4646" t="str">
        <f>_xlfn.XLOOKUP(Table1[[#This Row],[Product_ID]],[1]!Table1[Product_ID],[1]!Table1[Product_Name])</f>
        <v>Beauty Product 4</v>
      </c>
      <c r="F4646" t="str">
        <f>_xlfn.XLOOKUP(Table1[[#This Row],[Product_ID]],[1]!Table1[Product_ID],[1]!Table1[Category])</f>
        <v>Beauty</v>
      </c>
      <c r="G4646">
        <f>_xlfn.XLOOKUP(Table1[[#This Row],[Product_ID]],[1]!Table1[Product_ID],[1]!Table1[Unit_Price])</f>
        <v>591</v>
      </c>
      <c r="H4646">
        <f>_xlfn.XLOOKUP(Table1[[#This Row],[Product_ID]],[1]!Table1[Product_ID],[1]!Table1[Cost])</f>
        <v>354.6</v>
      </c>
      <c r="I4646">
        <v>4</v>
      </c>
      <c r="J4646">
        <v>5</v>
      </c>
      <c r="K4646">
        <f>Table1[[#This Row],[Quantity]]*Table1[[#This Row],[Unit_Price]]</f>
        <v>2364</v>
      </c>
      <c r="L4646">
        <f>Table1[[#This Row],[Quantity]]*Table1[[#This Row],[Cost]]</f>
        <v>1418.4</v>
      </c>
      <c r="M4646">
        <f>Table1[[#This Row],[Sales]]-Table1[[#This Row],[Total_Cost]]</f>
        <v>945.59999999999991</v>
      </c>
      <c r="N4646" s="1">
        <f>Table1[[#This Row],[Profit]]/Table1[[#This Row],[Sales]]</f>
        <v>0.39999999999999997</v>
      </c>
      <c r="O4646" t="str">
        <f>TEXT(Table1[[#This Row],[Order_Date]],"mmmm")</f>
        <v>December</v>
      </c>
      <c r="P4646">
        <f>YEAR(Table1[[#This Row],[Order_Date]])</f>
        <v>2025</v>
      </c>
      <c r="Q4646" t="str">
        <f>"Q"&amp;ROUNDUP(MONTH(Table1[[#This Row],[Order_Date]])/3,0)</f>
        <v>Q4</v>
      </c>
    </row>
    <row r="4647" spans="1:17" x14ac:dyDescent="0.25">
      <c r="A4647" t="s">
        <v>6470</v>
      </c>
      <c r="B4647" t="s">
        <v>2538</v>
      </c>
      <c r="C4647" t="s">
        <v>5346</v>
      </c>
      <c r="D4647" t="s">
        <v>611</v>
      </c>
      <c r="E4647" t="str">
        <f>_xlfn.XLOOKUP(Table1[[#This Row],[Product_ID]],[1]!Table1[Product_ID],[1]!Table1[Product_Name])</f>
        <v>Clothing Product 21</v>
      </c>
      <c r="F4647" t="str">
        <f>_xlfn.XLOOKUP(Table1[[#This Row],[Product_ID]],[1]!Table1[Product_ID],[1]!Table1[Category])</f>
        <v>Clothing</v>
      </c>
      <c r="G4647">
        <f>_xlfn.XLOOKUP(Table1[[#This Row],[Product_ID]],[1]!Table1[Product_ID],[1]!Table1[Unit_Price])</f>
        <v>1236</v>
      </c>
      <c r="H4647">
        <f>_xlfn.XLOOKUP(Table1[[#This Row],[Product_ID]],[1]!Table1[Product_ID],[1]!Table1[Cost])</f>
        <v>865.2</v>
      </c>
      <c r="I4647">
        <v>4</v>
      </c>
      <c r="J4647">
        <v>0</v>
      </c>
      <c r="K4647">
        <f>Table1[[#This Row],[Quantity]]*Table1[[#This Row],[Unit_Price]]</f>
        <v>4944</v>
      </c>
      <c r="L4647">
        <f>Table1[[#This Row],[Quantity]]*Table1[[#This Row],[Cost]]</f>
        <v>3460.8</v>
      </c>
      <c r="M4647">
        <f>Table1[[#This Row],[Sales]]-Table1[[#This Row],[Total_Cost]]</f>
        <v>1483.1999999999998</v>
      </c>
      <c r="N4647" s="1">
        <f>Table1[[#This Row],[Profit]]/Table1[[#This Row],[Sales]]</f>
        <v>0.3</v>
      </c>
      <c r="O4647" t="str">
        <f>TEXT(Table1[[#This Row],[Order_Date]],"mmmm")</f>
        <v>November</v>
      </c>
      <c r="P4647">
        <f>YEAR(Table1[[#This Row],[Order_Date]])</f>
        <v>2024</v>
      </c>
      <c r="Q4647" t="str">
        <f>"Q"&amp;ROUNDUP(MONTH(Table1[[#This Row],[Order_Date]])/3,0)</f>
        <v>Q4</v>
      </c>
    </row>
    <row r="4648" spans="1:17" x14ac:dyDescent="0.25">
      <c r="A4648" t="s">
        <v>6471</v>
      </c>
      <c r="B4648" t="s">
        <v>218</v>
      </c>
      <c r="C4648" t="s">
        <v>3531</v>
      </c>
      <c r="D4648" t="s">
        <v>13</v>
      </c>
      <c r="E4648" t="str">
        <f>_xlfn.XLOOKUP(Table1[[#This Row],[Product_ID]],[1]!Table1[Product_ID],[1]!Table1[Product_Name])</f>
        <v>Beauty Product 1</v>
      </c>
      <c r="F4648" t="str">
        <f>_xlfn.XLOOKUP(Table1[[#This Row],[Product_ID]],[1]!Table1[Product_ID],[1]!Table1[Category])</f>
        <v>Beauty</v>
      </c>
      <c r="G4648">
        <f>_xlfn.XLOOKUP(Table1[[#This Row],[Product_ID]],[1]!Table1[Product_ID],[1]!Table1[Unit_Price])</f>
        <v>1891</v>
      </c>
      <c r="H4648">
        <f>_xlfn.XLOOKUP(Table1[[#This Row],[Product_ID]],[1]!Table1[Product_ID],[1]!Table1[Cost])</f>
        <v>945.5</v>
      </c>
      <c r="I4648">
        <v>3</v>
      </c>
      <c r="J4648">
        <v>0</v>
      </c>
      <c r="K4648">
        <f>Table1[[#This Row],[Quantity]]*Table1[[#This Row],[Unit_Price]]</f>
        <v>5673</v>
      </c>
      <c r="L4648">
        <f>Table1[[#This Row],[Quantity]]*Table1[[#This Row],[Cost]]</f>
        <v>2836.5</v>
      </c>
      <c r="M4648">
        <f>Table1[[#This Row],[Sales]]-Table1[[#This Row],[Total_Cost]]</f>
        <v>2836.5</v>
      </c>
      <c r="N4648" s="1">
        <f>Table1[[#This Row],[Profit]]/Table1[[#This Row],[Sales]]</f>
        <v>0.5</v>
      </c>
      <c r="O4648" t="str">
        <f>TEXT(Table1[[#This Row],[Order_Date]],"mmmm")</f>
        <v>November</v>
      </c>
      <c r="P4648">
        <f>YEAR(Table1[[#This Row],[Order_Date]])</f>
        <v>2024</v>
      </c>
      <c r="Q4648" t="str">
        <f>"Q"&amp;ROUNDUP(MONTH(Table1[[#This Row],[Order_Date]])/3,0)</f>
        <v>Q4</v>
      </c>
    </row>
    <row r="4649" spans="1:17" x14ac:dyDescent="0.25">
      <c r="A4649" t="s">
        <v>6472</v>
      </c>
      <c r="B4649" t="s">
        <v>72</v>
      </c>
      <c r="C4649" t="s">
        <v>545</v>
      </c>
      <c r="D4649" t="s">
        <v>171</v>
      </c>
      <c r="E4649" t="str">
        <f>_xlfn.XLOOKUP(Table1[[#This Row],[Product_ID]],[1]!Table1[Product_ID],[1]!Table1[Product_Name])</f>
        <v>Clothing Product 27</v>
      </c>
      <c r="F4649" t="str">
        <f>_xlfn.XLOOKUP(Table1[[#This Row],[Product_ID]],[1]!Table1[Product_ID],[1]!Table1[Category])</f>
        <v>Clothing</v>
      </c>
      <c r="G4649">
        <f>_xlfn.XLOOKUP(Table1[[#This Row],[Product_ID]],[1]!Table1[Product_ID],[1]!Table1[Unit_Price])</f>
        <v>4969</v>
      </c>
      <c r="H4649">
        <f>_xlfn.XLOOKUP(Table1[[#This Row],[Product_ID]],[1]!Table1[Product_ID],[1]!Table1[Cost])</f>
        <v>2484.5</v>
      </c>
      <c r="I4649">
        <v>1</v>
      </c>
      <c r="J4649">
        <v>5</v>
      </c>
      <c r="K4649">
        <f>Table1[[#This Row],[Quantity]]*Table1[[#This Row],[Unit_Price]]</f>
        <v>4969</v>
      </c>
      <c r="L4649">
        <f>Table1[[#This Row],[Quantity]]*Table1[[#This Row],[Cost]]</f>
        <v>2484.5</v>
      </c>
      <c r="M4649">
        <f>Table1[[#This Row],[Sales]]-Table1[[#This Row],[Total_Cost]]</f>
        <v>2484.5</v>
      </c>
      <c r="N4649" s="1">
        <f>Table1[[#This Row],[Profit]]/Table1[[#This Row],[Sales]]</f>
        <v>0.5</v>
      </c>
      <c r="O4649" t="str">
        <f>TEXT(Table1[[#This Row],[Order_Date]],"mmmm")</f>
        <v>April</v>
      </c>
      <c r="P4649">
        <f>YEAR(Table1[[#This Row],[Order_Date]])</f>
        <v>2025</v>
      </c>
      <c r="Q4649" t="str">
        <f>"Q"&amp;ROUNDUP(MONTH(Table1[[#This Row],[Order_Date]])/3,0)</f>
        <v>Q2</v>
      </c>
    </row>
    <row r="4650" spans="1:17" x14ac:dyDescent="0.25">
      <c r="A4650" t="s">
        <v>6473</v>
      </c>
      <c r="B4650" t="s">
        <v>3923</v>
      </c>
      <c r="C4650" t="s">
        <v>2456</v>
      </c>
      <c r="D4650" t="s">
        <v>127</v>
      </c>
      <c r="E4650" t="str">
        <f>_xlfn.XLOOKUP(Table1[[#This Row],[Product_ID]],[1]!Table1[Product_ID],[1]!Table1[Product_Name])</f>
        <v>Sports Product 75</v>
      </c>
      <c r="F4650" t="str">
        <f>_xlfn.XLOOKUP(Table1[[#This Row],[Product_ID]],[1]!Table1[Product_ID],[1]!Table1[Category])</f>
        <v>Sports</v>
      </c>
      <c r="G4650">
        <f>_xlfn.XLOOKUP(Table1[[#This Row],[Product_ID]],[1]!Table1[Product_ID],[1]!Table1[Unit_Price])</f>
        <v>5435</v>
      </c>
      <c r="H4650">
        <f>_xlfn.XLOOKUP(Table1[[#This Row],[Product_ID]],[1]!Table1[Product_ID],[1]!Table1[Cost])</f>
        <v>3804.5</v>
      </c>
      <c r="I4650">
        <v>1</v>
      </c>
      <c r="J4650">
        <v>15</v>
      </c>
      <c r="K4650">
        <f>Table1[[#This Row],[Quantity]]*Table1[[#This Row],[Unit_Price]]</f>
        <v>5435</v>
      </c>
      <c r="L4650">
        <f>Table1[[#This Row],[Quantity]]*Table1[[#This Row],[Cost]]</f>
        <v>3804.5</v>
      </c>
      <c r="M4650">
        <f>Table1[[#This Row],[Sales]]-Table1[[#This Row],[Total_Cost]]</f>
        <v>1630.5</v>
      </c>
      <c r="N4650" s="1">
        <f>Table1[[#This Row],[Profit]]/Table1[[#This Row],[Sales]]</f>
        <v>0.3</v>
      </c>
      <c r="O4650" t="str">
        <f>TEXT(Table1[[#This Row],[Order_Date]],"mmmm")</f>
        <v>October</v>
      </c>
      <c r="P4650">
        <f>YEAR(Table1[[#This Row],[Order_Date]])</f>
        <v>2025</v>
      </c>
      <c r="Q4650" t="str">
        <f>"Q"&amp;ROUNDUP(MONTH(Table1[[#This Row],[Order_Date]])/3,0)</f>
        <v>Q4</v>
      </c>
    </row>
    <row r="4651" spans="1:17" x14ac:dyDescent="0.25">
      <c r="A4651" t="s">
        <v>6474</v>
      </c>
      <c r="B4651" t="s">
        <v>1044</v>
      </c>
      <c r="C4651" t="s">
        <v>4163</v>
      </c>
      <c r="D4651" t="s">
        <v>223</v>
      </c>
      <c r="E4651" t="str">
        <f>_xlfn.XLOOKUP(Table1[[#This Row],[Product_ID]],[1]!Table1[Product_ID],[1]!Table1[Product_Name])</f>
        <v>Clothing Product 48</v>
      </c>
      <c r="F4651" t="str">
        <f>_xlfn.XLOOKUP(Table1[[#This Row],[Product_ID]],[1]!Table1[Product_ID],[1]!Table1[Category])</f>
        <v>Clothing</v>
      </c>
      <c r="G4651">
        <f>_xlfn.XLOOKUP(Table1[[#This Row],[Product_ID]],[1]!Table1[Product_ID],[1]!Table1[Unit_Price])</f>
        <v>2190</v>
      </c>
      <c r="H4651">
        <f>_xlfn.XLOOKUP(Table1[[#This Row],[Product_ID]],[1]!Table1[Product_ID],[1]!Table1[Cost])</f>
        <v>1095</v>
      </c>
      <c r="I4651">
        <v>5</v>
      </c>
      <c r="J4651">
        <v>15</v>
      </c>
      <c r="K4651">
        <f>Table1[[#This Row],[Quantity]]*Table1[[#This Row],[Unit_Price]]</f>
        <v>10950</v>
      </c>
      <c r="L4651">
        <f>Table1[[#This Row],[Quantity]]*Table1[[#This Row],[Cost]]</f>
        <v>5475</v>
      </c>
      <c r="M4651">
        <f>Table1[[#This Row],[Sales]]-Table1[[#This Row],[Total_Cost]]</f>
        <v>5475</v>
      </c>
      <c r="N4651" s="1">
        <f>Table1[[#This Row],[Profit]]/Table1[[#This Row],[Sales]]</f>
        <v>0.5</v>
      </c>
      <c r="O4651" t="str">
        <f>TEXT(Table1[[#This Row],[Order_Date]],"mmmm")</f>
        <v>September</v>
      </c>
      <c r="P4651">
        <f>YEAR(Table1[[#This Row],[Order_Date]])</f>
        <v>2025</v>
      </c>
      <c r="Q4651" t="str">
        <f>"Q"&amp;ROUNDUP(MONTH(Table1[[#This Row],[Order_Date]])/3,0)</f>
        <v>Q3</v>
      </c>
    </row>
    <row r="4652" spans="1:17" x14ac:dyDescent="0.25">
      <c r="A4652" t="s">
        <v>6475</v>
      </c>
      <c r="B4652" t="s">
        <v>2041</v>
      </c>
      <c r="C4652" t="s">
        <v>1114</v>
      </c>
      <c r="D4652" t="s">
        <v>570</v>
      </c>
      <c r="E4652" t="str">
        <f>_xlfn.XLOOKUP(Table1[[#This Row],[Product_ID]],[1]!Table1[Product_ID],[1]!Table1[Product_Name])</f>
        <v>Electronics Product 87</v>
      </c>
      <c r="F4652" t="str">
        <f>_xlfn.XLOOKUP(Table1[[#This Row],[Product_ID]],[1]!Table1[Product_ID],[1]!Table1[Category])</f>
        <v>Electronics</v>
      </c>
      <c r="G4652">
        <f>_xlfn.XLOOKUP(Table1[[#This Row],[Product_ID]],[1]!Table1[Product_ID],[1]!Table1[Unit_Price])</f>
        <v>25216</v>
      </c>
      <c r="H4652">
        <f>_xlfn.XLOOKUP(Table1[[#This Row],[Product_ID]],[1]!Table1[Product_ID],[1]!Table1[Cost])</f>
        <v>17651.2</v>
      </c>
      <c r="I4652">
        <v>2</v>
      </c>
      <c r="J4652">
        <v>15</v>
      </c>
      <c r="K4652">
        <f>Table1[[#This Row],[Quantity]]*Table1[[#This Row],[Unit_Price]]</f>
        <v>50432</v>
      </c>
      <c r="L4652">
        <f>Table1[[#This Row],[Quantity]]*Table1[[#This Row],[Cost]]</f>
        <v>35302.400000000001</v>
      </c>
      <c r="M4652">
        <f>Table1[[#This Row],[Sales]]-Table1[[#This Row],[Total_Cost]]</f>
        <v>15129.599999999999</v>
      </c>
      <c r="N4652" s="1">
        <f>Table1[[#This Row],[Profit]]/Table1[[#This Row],[Sales]]</f>
        <v>0.3</v>
      </c>
      <c r="O4652" t="str">
        <f>TEXT(Table1[[#This Row],[Order_Date]],"mmmm")</f>
        <v>February</v>
      </c>
      <c r="P4652">
        <f>YEAR(Table1[[#This Row],[Order_Date]])</f>
        <v>2025</v>
      </c>
      <c r="Q4652" t="str">
        <f>"Q"&amp;ROUNDUP(MONTH(Table1[[#This Row],[Order_Date]])/3,0)</f>
        <v>Q1</v>
      </c>
    </row>
    <row r="4653" spans="1:17" x14ac:dyDescent="0.25">
      <c r="A4653" t="s">
        <v>6476</v>
      </c>
      <c r="B4653" t="s">
        <v>2445</v>
      </c>
      <c r="C4653" t="s">
        <v>530</v>
      </c>
      <c r="D4653" t="s">
        <v>426</v>
      </c>
      <c r="E4653" t="str">
        <f>_xlfn.XLOOKUP(Table1[[#This Row],[Product_ID]],[1]!Table1[Product_ID],[1]!Table1[Product_Name])</f>
        <v>Clothing Product 95</v>
      </c>
      <c r="F4653" t="str">
        <f>_xlfn.XLOOKUP(Table1[[#This Row],[Product_ID]],[1]!Table1[Product_ID],[1]!Table1[Category])</f>
        <v>Clothing</v>
      </c>
      <c r="G4653">
        <f>_xlfn.XLOOKUP(Table1[[#This Row],[Product_ID]],[1]!Table1[Product_ID],[1]!Table1[Unit_Price])</f>
        <v>4520</v>
      </c>
      <c r="H4653">
        <f>_xlfn.XLOOKUP(Table1[[#This Row],[Product_ID]],[1]!Table1[Product_ID],[1]!Table1[Cost])</f>
        <v>3164</v>
      </c>
      <c r="I4653">
        <v>4</v>
      </c>
      <c r="J4653">
        <v>0</v>
      </c>
      <c r="K4653">
        <f>Table1[[#This Row],[Quantity]]*Table1[[#This Row],[Unit_Price]]</f>
        <v>18080</v>
      </c>
      <c r="L4653">
        <f>Table1[[#This Row],[Quantity]]*Table1[[#This Row],[Cost]]</f>
        <v>12656</v>
      </c>
      <c r="M4653">
        <f>Table1[[#This Row],[Sales]]-Table1[[#This Row],[Total_Cost]]</f>
        <v>5424</v>
      </c>
      <c r="N4653" s="1">
        <f>Table1[[#This Row],[Profit]]/Table1[[#This Row],[Sales]]</f>
        <v>0.3</v>
      </c>
      <c r="O4653" t="str">
        <f>TEXT(Table1[[#This Row],[Order_Date]],"mmmm")</f>
        <v>November</v>
      </c>
      <c r="P4653">
        <f>YEAR(Table1[[#This Row],[Order_Date]])</f>
        <v>2025</v>
      </c>
      <c r="Q4653" t="str">
        <f>"Q"&amp;ROUNDUP(MONTH(Table1[[#This Row],[Order_Date]])/3,0)</f>
        <v>Q4</v>
      </c>
    </row>
    <row r="4654" spans="1:17" x14ac:dyDescent="0.25">
      <c r="A4654" t="s">
        <v>6477</v>
      </c>
      <c r="B4654" t="s">
        <v>1933</v>
      </c>
      <c r="C4654" t="s">
        <v>3160</v>
      </c>
      <c r="D4654" t="s">
        <v>195</v>
      </c>
      <c r="E4654" t="str">
        <f>_xlfn.XLOOKUP(Table1[[#This Row],[Product_ID]],[1]!Table1[Product_ID],[1]!Table1[Product_Name])</f>
        <v>Electronics Product 57</v>
      </c>
      <c r="F4654" t="str">
        <f>_xlfn.XLOOKUP(Table1[[#This Row],[Product_ID]],[1]!Table1[Product_ID],[1]!Table1[Category])</f>
        <v>Electronics</v>
      </c>
      <c r="G4654">
        <f>_xlfn.XLOOKUP(Table1[[#This Row],[Product_ID]],[1]!Table1[Product_ID],[1]!Table1[Unit_Price])</f>
        <v>26846</v>
      </c>
      <c r="H4654">
        <f>_xlfn.XLOOKUP(Table1[[#This Row],[Product_ID]],[1]!Table1[Product_ID],[1]!Table1[Cost])</f>
        <v>16107.6</v>
      </c>
      <c r="I4654">
        <v>3</v>
      </c>
      <c r="J4654">
        <v>5</v>
      </c>
      <c r="K4654">
        <f>Table1[[#This Row],[Quantity]]*Table1[[#This Row],[Unit_Price]]</f>
        <v>80538</v>
      </c>
      <c r="L4654">
        <f>Table1[[#This Row],[Quantity]]*Table1[[#This Row],[Cost]]</f>
        <v>48322.8</v>
      </c>
      <c r="M4654">
        <f>Table1[[#This Row],[Sales]]-Table1[[#This Row],[Total_Cost]]</f>
        <v>32215.199999999997</v>
      </c>
      <c r="N4654" s="1">
        <f>Table1[[#This Row],[Profit]]/Table1[[#This Row],[Sales]]</f>
        <v>0.39999999999999997</v>
      </c>
      <c r="O4654" t="str">
        <f>TEXT(Table1[[#This Row],[Order_Date]],"mmmm")</f>
        <v>November</v>
      </c>
      <c r="P4654">
        <f>YEAR(Table1[[#This Row],[Order_Date]])</f>
        <v>2024</v>
      </c>
      <c r="Q4654" t="str">
        <f>"Q"&amp;ROUNDUP(MONTH(Table1[[#This Row],[Order_Date]])/3,0)</f>
        <v>Q4</v>
      </c>
    </row>
    <row r="4655" spans="1:17" x14ac:dyDescent="0.25">
      <c r="A4655" t="s">
        <v>6478</v>
      </c>
      <c r="B4655" t="s">
        <v>211</v>
      </c>
      <c r="C4655" t="s">
        <v>2016</v>
      </c>
      <c r="D4655" t="s">
        <v>264</v>
      </c>
      <c r="E4655" t="str">
        <f>_xlfn.XLOOKUP(Table1[[#This Row],[Product_ID]],[1]!Table1[Product_ID],[1]!Table1[Product_Name])</f>
        <v>Clothing Product 96</v>
      </c>
      <c r="F4655" t="str">
        <f>_xlfn.XLOOKUP(Table1[[#This Row],[Product_ID]],[1]!Table1[Product_ID],[1]!Table1[Category])</f>
        <v>Clothing</v>
      </c>
      <c r="G4655">
        <f>_xlfn.XLOOKUP(Table1[[#This Row],[Product_ID]],[1]!Table1[Product_ID],[1]!Table1[Unit_Price])</f>
        <v>483</v>
      </c>
      <c r="H4655">
        <f>_xlfn.XLOOKUP(Table1[[#This Row],[Product_ID]],[1]!Table1[Product_ID],[1]!Table1[Cost])</f>
        <v>289.8</v>
      </c>
      <c r="I4655">
        <v>3</v>
      </c>
      <c r="J4655">
        <v>5</v>
      </c>
      <c r="K4655">
        <f>Table1[[#This Row],[Quantity]]*Table1[[#This Row],[Unit_Price]]</f>
        <v>1449</v>
      </c>
      <c r="L4655">
        <f>Table1[[#This Row],[Quantity]]*Table1[[#This Row],[Cost]]</f>
        <v>869.40000000000009</v>
      </c>
      <c r="M4655">
        <f>Table1[[#This Row],[Sales]]-Table1[[#This Row],[Total_Cost]]</f>
        <v>579.59999999999991</v>
      </c>
      <c r="N4655" s="1">
        <f>Table1[[#This Row],[Profit]]/Table1[[#This Row],[Sales]]</f>
        <v>0.39999999999999991</v>
      </c>
      <c r="O4655" t="str">
        <f>TEXT(Table1[[#This Row],[Order_Date]],"mmmm")</f>
        <v>January</v>
      </c>
      <c r="P4655">
        <f>YEAR(Table1[[#This Row],[Order_Date]])</f>
        <v>2025</v>
      </c>
      <c r="Q4655" t="str">
        <f>"Q"&amp;ROUNDUP(MONTH(Table1[[#This Row],[Order_Date]])/3,0)</f>
        <v>Q1</v>
      </c>
    </row>
    <row r="4656" spans="1:17" x14ac:dyDescent="0.25">
      <c r="A4656" t="s">
        <v>6479</v>
      </c>
      <c r="B4656" t="s">
        <v>1552</v>
      </c>
      <c r="C4656" t="s">
        <v>1223</v>
      </c>
      <c r="D4656" t="s">
        <v>461</v>
      </c>
      <c r="E4656" t="str">
        <f>_xlfn.XLOOKUP(Table1[[#This Row],[Product_ID]],[1]!Table1[Product_ID],[1]!Table1[Product_Name])</f>
        <v>Beauty Product 13</v>
      </c>
      <c r="F4656" t="str">
        <f>_xlfn.XLOOKUP(Table1[[#This Row],[Product_ID]],[1]!Table1[Product_ID],[1]!Table1[Category])</f>
        <v>Beauty</v>
      </c>
      <c r="G4656">
        <f>_xlfn.XLOOKUP(Table1[[#This Row],[Product_ID]],[1]!Table1[Product_ID],[1]!Table1[Unit_Price])</f>
        <v>639</v>
      </c>
      <c r="H4656">
        <f>_xlfn.XLOOKUP(Table1[[#This Row],[Product_ID]],[1]!Table1[Product_ID],[1]!Table1[Cost])</f>
        <v>319.5</v>
      </c>
      <c r="I4656">
        <v>4</v>
      </c>
      <c r="J4656">
        <v>15</v>
      </c>
      <c r="K4656">
        <f>Table1[[#This Row],[Quantity]]*Table1[[#This Row],[Unit_Price]]</f>
        <v>2556</v>
      </c>
      <c r="L4656">
        <f>Table1[[#This Row],[Quantity]]*Table1[[#This Row],[Cost]]</f>
        <v>1278</v>
      </c>
      <c r="M4656">
        <f>Table1[[#This Row],[Sales]]-Table1[[#This Row],[Total_Cost]]</f>
        <v>1278</v>
      </c>
      <c r="N4656" s="1">
        <f>Table1[[#This Row],[Profit]]/Table1[[#This Row],[Sales]]</f>
        <v>0.5</v>
      </c>
      <c r="O4656" t="str">
        <f>TEXT(Table1[[#This Row],[Order_Date]],"mmmm")</f>
        <v>November</v>
      </c>
      <c r="P4656">
        <f>YEAR(Table1[[#This Row],[Order_Date]])</f>
        <v>2024</v>
      </c>
      <c r="Q4656" t="str">
        <f>"Q"&amp;ROUNDUP(MONTH(Table1[[#This Row],[Order_Date]])/3,0)</f>
        <v>Q4</v>
      </c>
    </row>
    <row r="4657" spans="1:17" x14ac:dyDescent="0.25">
      <c r="A4657" t="s">
        <v>6480</v>
      </c>
      <c r="B4657" t="s">
        <v>1626</v>
      </c>
      <c r="C4657" t="s">
        <v>1627</v>
      </c>
      <c r="D4657" t="s">
        <v>81</v>
      </c>
      <c r="E4657" t="str">
        <f>_xlfn.XLOOKUP(Table1[[#This Row],[Product_ID]],[1]!Table1[Product_ID],[1]!Table1[Product_Name])</f>
        <v>Beauty Product 4</v>
      </c>
      <c r="F4657" t="str">
        <f>_xlfn.XLOOKUP(Table1[[#This Row],[Product_ID]],[1]!Table1[Product_ID],[1]!Table1[Category])</f>
        <v>Beauty</v>
      </c>
      <c r="G4657">
        <f>_xlfn.XLOOKUP(Table1[[#This Row],[Product_ID]],[1]!Table1[Product_ID],[1]!Table1[Unit_Price])</f>
        <v>591</v>
      </c>
      <c r="H4657">
        <f>_xlfn.XLOOKUP(Table1[[#This Row],[Product_ID]],[1]!Table1[Product_ID],[1]!Table1[Cost])</f>
        <v>354.6</v>
      </c>
      <c r="I4657">
        <v>2</v>
      </c>
      <c r="J4657">
        <v>15</v>
      </c>
      <c r="K4657">
        <f>Table1[[#This Row],[Quantity]]*Table1[[#This Row],[Unit_Price]]</f>
        <v>1182</v>
      </c>
      <c r="L4657">
        <f>Table1[[#This Row],[Quantity]]*Table1[[#This Row],[Cost]]</f>
        <v>709.2</v>
      </c>
      <c r="M4657">
        <f>Table1[[#This Row],[Sales]]-Table1[[#This Row],[Total_Cost]]</f>
        <v>472.79999999999995</v>
      </c>
      <c r="N4657" s="1">
        <f>Table1[[#This Row],[Profit]]/Table1[[#This Row],[Sales]]</f>
        <v>0.39999999999999997</v>
      </c>
      <c r="O4657" t="str">
        <f>TEXT(Table1[[#This Row],[Order_Date]],"mmmm")</f>
        <v>March</v>
      </c>
      <c r="P4657">
        <f>YEAR(Table1[[#This Row],[Order_Date]])</f>
        <v>2025</v>
      </c>
      <c r="Q4657" t="str">
        <f>"Q"&amp;ROUNDUP(MONTH(Table1[[#This Row],[Order_Date]])/3,0)</f>
        <v>Q1</v>
      </c>
    </row>
    <row r="4658" spans="1:17" x14ac:dyDescent="0.25">
      <c r="A4658" t="s">
        <v>6481</v>
      </c>
      <c r="B4658" t="s">
        <v>2015</v>
      </c>
      <c r="C4658" t="s">
        <v>698</v>
      </c>
      <c r="D4658" t="s">
        <v>67</v>
      </c>
      <c r="E4658" t="str">
        <f>_xlfn.XLOOKUP(Table1[[#This Row],[Product_ID]],[1]!Table1[Product_ID],[1]!Table1[Product_Name])</f>
        <v>Home &amp; Kitchen Product 12</v>
      </c>
      <c r="F4658" t="str">
        <f>_xlfn.XLOOKUP(Table1[[#This Row],[Product_ID]],[1]!Table1[Product_ID],[1]!Table1[Category])</f>
        <v>Home &amp; Kitchen</v>
      </c>
      <c r="G4658">
        <f>_xlfn.XLOOKUP(Table1[[#This Row],[Product_ID]],[1]!Table1[Product_ID],[1]!Table1[Unit_Price])</f>
        <v>1513</v>
      </c>
      <c r="H4658">
        <f>_xlfn.XLOOKUP(Table1[[#This Row],[Product_ID]],[1]!Table1[Product_ID],[1]!Table1[Cost])</f>
        <v>907.8</v>
      </c>
      <c r="I4658">
        <v>3</v>
      </c>
      <c r="J4658">
        <v>0</v>
      </c>
      <c r="K4658">
        <f>Table1[[#This Row],[Quantity]]*Table1[[#This Row],[Unit_Price]]</f>
        <v>4539</v>
      </c>
      <c r="L4658">
        <f>Table1[[#This Row],[Quantity]]*Table1[[#This Row],[Cost]]</f>
        <v>2723.3999999999996</v>
      </c>
      <c r="M4658">
        <f>Table1[[#This Row],[Sales]]-Table1[[#This Row],[Total_Cost]]</f>
        <v>1815.6000000000004</v>
      </c>
      <c r="N4658" s="1">
        <f>Table1[[#This Row],[Profit]]/Table1[[#This Row],[Sales]]</f>
        <v>0.40000000000000008</v>
      </c>
      <c r="O4658" t="str">
        <f>TEXT(Table1[[#This Row],[Order_Date]],"mmmm")</f>
        <v>April</v>
      </c>
      <c r="P4658">
        <f>YEAR(Table1[[#This Row],[Order_Date]])</f>
        <v>2024</v>
      </c>
      <c r="Q4658" t="str">
        <f>"Q"&amp;ROUNDUP(MONTH(Table1[[#This Row],[Order_Date]])/3,0)</f>
        <v>Q2</v>
      </c>
    </row>
    <row r="4659" spans="1:17" x14ac:dyDescent="0.25">
      <c r="A4659" t="s">
        <v>6482</v>
      </c>
      <c r="B4659" t="s">
        <v>1264</v>
      </c>
      <c r="C4659" t="s">
        <v>473</v>
      </c>
      <c r="D4659" t="s">
        <v>104</v>
      </c>
      <c r="E4659" t="str">
        <f>_xlfn.XLOOKUP(Table1[[#This Row],[Product_ID]],[1]!Table1[Product_ID],[1]!Table1[Product_Name])</f>
        <v>Electronics Product 72</v>
      </c>
      <c r="F4659" t="str">
        <f>_xlfn.XLOOKUP(Table1[[#This Row],[Product_ID]],[1]!Table1[Product_ID],[1]!Table1[Category])</f>
        <v>Electronics</v>
      </c>
      <c r="G4659">
        <f>_xlfn.XLOOKUP(Table1[[#This Row],[Product_ID]],[1]!Table1[Product_ID],[1]!Table1[Unit_Price])</f>
        <v>27555</v>
      </c>
      <c r="H4659">
        <f>_xlfn.XLOOKUP(Table1[[#This Row],[Product_ID]],[1]!Table1[Product_ID],[1]!Table1[Cost])</f>
        <v>19288.5</v>
      </c>
      <c r="I4659">
        <v>3</v>
      </c>
      <c r="J4659">
        <v>20</v>
      </c>
      <c r="K4659">
        <f>Table1[[#This Row],[Quantity]]*Table1[[#This Row],[Unit_Price]]</f>
        <v>82665</v>
      </c>
      <c r="L4659">
        <f>Table1[[#This Row],[Quantity]]*Table1[[#This Row],[Cost]]</f>
        <v>57865.5</v>
      </c>
      <c r="M4659">
        <f>Table1[[#This Row],[Sales]]-Table1[[#This Row],[Total_Cost]]</f>
        <v>24799.5</v>
      </c>
      <c r="N4659" s="1">
        <f>Table1[[#This Row],[Profit]]/Table1[[#This Row],[Sales]]</f>
        <v>0.3</v>
      </c>
      <c r="O4659" t="str">
        <f>TEXT(Table1[[#This Row],[Order_Date]],"mmmm")</f>
        <v>August</v>
      </c>
      <c r="P4659">
        <f>YEAR(Table1[[#This Row],[Order_Date]])</f>
        <v>2024</v>
      </c>
      <c r="Q4659" t="str">
        <f>"Q"&amp;ROUNDUP(MONTH(Table1[[#This Row],[Order_Date]])/3,0)</f>
        <v>Q3</v>
      </c>
    </row>
    <row r="4660" spans="1:17" x14ac:dyDescent="0.25">
      <c r="A4660" t="s">
        <v>6483</v>
      </c>
      <c r="B4660" t="s">
        <v>2727</v>
      </c>
      <c r="C4660" t="s">
        <v>372</v>
      </c>
      <c r="D4660" t="s">
        <v>81</v>
      </c>
      <c r="E4660" t="str">
        <f>_xlfn.XLOOKUP(Table1[[#This Row],[Product_ID]],[1]!Table1[Product_ID],[1]!Table1[Product_Name])</f>
        <v>Beauty Product 4</v>
      </c>
      <c r="F4660" t="str">
        <f>_xlfn.XLOOKUP(Table1[[#This Row],[Product_ID]],[1]!Table1[Product_ID],[1]!Table1[Category])</f>
        <v>Beauty</v>
      </c>
      <c r="G4660">
        <f>_xlfn.XLOOKUP(Table1[[#This Row],[Product_ID]],[1]!Table1[Product_ID],[1]!Table1[Unit_Price])</f>
        <v>591</v>
      </c>
      <c r="H4660">
        <f>_xlfn.XLOOKUP(Table1[[#This Row],[Product_ID]],[1]!Table1[Product_ID],[1]!Table1[Cost])</f>
        <v>354.6</v>
      </c>
      <c r="I4660">
        <v>5</v>
      </c>
      <c r="J4660">
        <v>15</v>
      </c>
      <c r="K4660">
        <f>Table1[[#This Row],[Quantity]]*Table1[[#This Row],[Unit_Price]]</f>
        <v>2955</v>
      </c>
      <c r="L4660">
        <f>Table1[[#This Row],[Quantity]]*Table1[[#This Row],[Cost]]</f>
        <v>1773</v>
      </c>
      <c r="M4660">
        <f>Table1[[#This Row],[Sales]]-Table1[[#This Row],[Total_Cost]]</f>
        <v>1182</v>
      </c>
      <c r="N4660" s="1">
        <f>Table1[[#This Row],[Profit]]/Table1[[#This Row],[Sales]]</f>
        <v>0.4</v>
      </c>
      <c r="O4660" t="str">
        <f>TEXT(Table1[[#This Row],[Order_Date]],"mmmm")</f>
        <v>December</v>
      </c>
      <c r="P4660">
        <f>YEAR(Table1[[#This Row],[Order_Date]])</f>
        <v>2025</v>
      </c>
      <c r="Q4660" t="str">
        <f>"Q"&amp;ROUNDUP(MONTH(Table1[[#This Row],[Order_Date]])/3,0)</f>
        <v>Q4</v>
      </c>
    </row>
    <row r="4661" spans="1:17" x14ac:dyDescent="0.25">
      <c r="A4661" t="s">
        <v>6484</v>
      </c>
      <c r="B4661" t="s">
        <v>620</v>
      </c>
      <c r="C4661" t="s">
        <v>1118</v>
      </c>
      <c r="D4661" t="s">
        <v>63</v>
      </c>
      <c r="E4661" t="str">
        <f>_xlfn.XLOOKUP(Table1[[#This Row],[Product_ID]],[1]!Table1[Product_ID],[1]!Table1[Product_Name])</f>
        <v>Clothing Product 17</v>
      </c>
      <c r="F4661" t="str">
        <f>_xlfn.XLOOKUP(Table1[[#This Row],[Product_ID]],[1]!Table1[Product_ID],[1]!Table1[Category])</f>
        <v>Clothing</v>
      </c>
      <c r="G4661">
        <f>_xlfn.XLOOKUP(Table1[[#This Row],[Product_ID]],[1]!Table1[Product_ID],[1]!Table1[Unit_Price])</f>
        <v>978</v>
      </c>
      <c r="H4661">
        <f>_xlfn.XLOOKUP(Table1[[#This Row],[Product_ID]],[1]!Table1[Product_ID],[1]!Table1[Cost])</f>
        <v>684.6</v>
      </c>
      <c r="I4661">
        <v>5</v>
      </c>
      <c r="J4661">
        <v>5</v>
      </c>
      <c r="K4661">
        <f>Table1[[#This Row],[Quantity]]*Table1[[#This Row],[Unit_Price]]</f>
        <v>4890</v>
      </c>
      <c r="L4661">
        <f>Table1[[#This Row],[Quantity]]*Table1[[#This Row],[Cost]]</f>
        <v>3423</v>
      </c>
      <c r="M4661">
        <f>Table1[[#This Row],[Sales]]-Table1[[#This Row],[Total_Cost]]</f>
        <v>1467</v>
      </c>
      <c r="N4661" s="1">
        <f>Table1[[#This Row],[Profit]]/Table1[[#This Row],[Sales]]</f>
        <v>0.3</v>
      </c>
      <c r="O4661" t="str">
        <f>TEXT(Table1[[#This Row],[Order_Date]],"mmmm")</f>
        <v>April</v>
      </c>
      <c r="P4661">
        <f>YEAR(Table1[[#This Row],[Order_Date]])</f>
        <v>2024</v>
      </c>
      <c r="Q4661" t="str">
        <f>"Q"&amp;ROUNDUP(MONTH(Table1[[#This Row],[Order_Date]])/3,0)</f>
        <v>Q2</v>
      </c>
    </row>
    <row r="4662" spans="1:17" x14ac:dyDescent="0.25">
      <c r="A4662" t="s">
        <v>6485</v>
      </c>
      <c r="B4662" t="s">
        <v>4555</v>
      </c>
      <c r="C4662" t="s">
        <v>3468</v>
      </c>
      <c r="D4662" t="s">
        <v>317</v>
      </c>
      <c r="E4662" t="str">
        <f>_xlfn.XLOOKUP(Table1[[#This Row],[Product_ID]],[1]!Table1[Product_ID],[1]!Table1[Product_Name])</f>
        <v>Beauty Product 90</v>
      </c>
      <c r="F4662" t="str">
        <f>_xlfn.XLOOKUP(Table1[[#This Row],[Product_ID]],[1]!Table1[Product_ID],[1]!Table1[Category])</f>
        <v>Beauty</v>
      </c>
      <c r="G4662">
        <f>_xlfn.XLOOKUP(Table1[[#This Row],[Product_ID]],[1]!Table1[Product_ID],[1]!Table1[Unit_Price])</f>
        <v>1510</v>
      </c>
      <c r="H4662">
        <f>_xlfn.XLOOKUP(Table1[[#This Row],[Product_ID]],[1]!Table1[Product_ID],[1]!Table1[Cost])</f>
        <v>755</v>
      </c>
      <c r="I4662">
        <v>1</v>
      </c>
      <c r="J4662">
        <v>0</v>
      </c>
      <c r="K4662">
        <f>Table1[[#This Row],[Quantity]]*Table1[[#This Row],[Unit_Price]]</f>
        <v>1510</v>
      </c>
      <c r="L4662">
        <f>Table1[[#This Row],[Quantity]]*Table1[[#This Row],[Cost]]</f>
        <v>755</v>
      </c>
      <c r="M4662">
        <f>Table1[[#This Row],[Sales]]-Table1[[#This Row],[Total_Cost]]</f>
        <v>755</v>
      </c>
      <c r="N4662" s="1">
        <f>Table1[[#This Row],[Profit]]/Table1[[#This Row],[Sales]]</f>
        <v>0.5</v>
      </c>
      <c r="O4662" t="str">
        <f>TEXT(Table1[[#This Row],[Order_Date]],"mmmm")</f>
        <v>March</v>
      </c>
      <c r="P4662">
        <f>YEAR(Table1[[#This Row],[Order_Date]])</f>
        <v>2024</v>
      </c>
      <c r="Q4662" t="str">
        <f>"Q"&amp;ROUNDUP(MONTH(Table1[[#This Row],[Order_Date]])/3,0)</f>
        <v>Q1</v>
      </c>
    </row>
    <row r="4663" spans="1:17" x14ac:dyDescent="0.25">
      <c r="A4663" t="s">
        <v>6486</v>
      </c>
      <c r="B4663" t="s">
        <v>900</v>
      </c>
      <c r="C4663" t="s">
        <v>1886</v>
      </c>
      <c r="D4663" t="s">
        <v>131</v>
      </c>
      <c r="E4663" t="str">
        <f>_xlfn.XLOOKUP(Table1[[#This Row],[Product_ID]],[1]!Table1[Product_ID],[1]!Table1[Product_Name])</f>
        <v>Sports Product 50</v>
      </c>
      <c r="F4663" t="str">
        <f>_xlfn.XLOOKUP(Table1[[#This Row],[Product_ID]],[1]!Table1[Product_ID],[1]!Table1[Category])</f>
        <v>Sports</v>
      </c>
      <c r="G4663">
        <f>_xlfn.XLOOKUP(Table1[[#This Row],[Product_ID]],[1]!Table1[Product_ID],[1]!Table1[Unit_Price])</f>
        <v>10475</v>
      </c>
      <c r="H4663">
        <f>_xlfn.XLOOKUP(Table1[[#This Row],[Product_ID]],[1]!Table1[Product_ID],[1]!Table1[Cost])</f>
        <v>7332.5</v>
      </c>
      <c r="I4663">
        <v>2</v>
      </c>
      <c r="J4663">
        <v>20</v>
      </c>
      <c r="K4663">
        <f>Table1[[#This Row],[Quantity]]*Table1[[#This Row],[Unit_Price]]</f>
        <v>20950</v>
      </c>
      <c r="L4663">
        <f>Table1[[#This Row],[Quantity]]*Table1[[#This Row],[Cost]]</f>
        <v>14665</v>
      </c>
      <c r="M4663">
        <f>Table1[[#This Row],[Sales]]-Table1[[#This Row],[Total_Cost]]</f>
        <v>6285</v>
      </c>
      <c r="N4663" s="1">
        <f>Table1[[#This Row],[Profit]]/Table1[[#This Row],[Sales]]</f>
        <v>0.3</v>
      </c>
      <c r="O4663" t="str">
        <f>TEXT(Table1[[#This Row],[Order_Date]],"mmmm")</f>
        <v>January</v>
      </c>
      <c r="P4663">
        <f>YEAR(Table1[[#This Row],[Order_Date]])</f>
        <v>2025</v>
      </c>
      <c r="Q4663" t="str">
        <f>"Q"&amp;ROUNDUP(MONTH(Table1[[#This Row],[Order_Date]])/3,0)</f>
        <v>Q1</v>
      </c>
    </row>
    <row r="4664" spans="1:17" x14ac:dyDescent="0.25">
      <c r="A4664" t="s">
        <v>6487</v>
      </c>
      <c r="B4664" t="s">
        <v>396</v>
      </c>
      <c r="C4664" t="s">
        <v>1621</v>
      </c>
      <c r="D4664" t="s">
        <v>476</v>
      </c>
      <c r="E4664" t="str">
        <f>_xlfn.XLOOKUP(Table1[[#This Row],[Product_ID]],[1]!Table1[Product_ID],[1]!Table1[Product_Name])</f>
        <v>Electronics Product 22</v>
      </c>
      <c r="F4664" t="str">
        <f>_xlfn.XLOOKUP(Table1[[#This Row],[Product_ID]],[1]!Table1[Product_ID],[1]!Table1[Category])</f>
        <v>Electronics</v>
      </c>
      <c r="G4664">
        <f>_xlfn.XLOOKUP(Table1[[#This Row],[Product_ID]],[1]!Table1[Product_ID],[1]!Table1[Unit_Price])</f>
        <v>48755</v>
      </c>
      <c r="H4664">
        <f>_xlfn.XLOOKUP(Table1[[#This Row],[Product_ID]],[1]!Table1[Product_ID],[1]!Table1[Cost])</f>
        <v>29253</v>
      </c>
      <c r="I4664">
        <v>3</v>
      </c>
      <c r="J4664">
        <v>20</v>
      </c>
      <c r="K4664">
        <f>Table1[[#This Row],[Quantity]]*Table1[[#This Row],[Unit_Price]]</f>
        <v>146265</v>
      </c>
      <c r="L4664">
        <f>Table1[[#This Row],[Quantity]]*Table1[[#This Row],[Cost]]</f>
        <v>87759</v>
      </c>
      <c r="M4664">
        <f>Table1[[#This Row],[Sales]]-Table1[[#This Row],[Total_Cost]]</f>
        <v>58506</v>
      </c>
      <c r="N4664" s="1">
        <f>Table1[[#This Row],[Profit]]/Table1[[#This Row],[Sales]]</f>
        <v>0.4</v>
      </c>
      <c r="O4664" t="str">
        <f>TEXT(Table1[[#This Row],[Order_Date]],"mmmm")</f>
        <v>August</v>
      </c>
      <c r="P4664">
        <f>YEAR(Table1[[#This Row],[Order_Date]])</f>
        <v>2024</v>
      </c>
      <c r="Q4664" t="str">
        <f>"Q"&amp;ROUNDUP(MONTH(Table1[[#This Row],[Order_Date]])/3,0)</f>
        <v>Q3</v>
      </c>
    </row>
    <row r="4665" spans="1:17" x14ac:dyDescent="0.25">
      <c r="A4665" t="s">
        <v>6488</v>
      </c>
      <c r="B4665" t="s">
        <v>162</v>
      </c>
      <c r="C4665" t="s">
        <v>1588</v>
      </c>
      <c r="D4665" t="s">
        <v>385</v>
      </c>
      <c r="E4665" t="str">
        <f>_xlfn.XLOOKUP(Table1[[#This Row],[Product_ID]],[1]!Table1[Product_ID],[1]!Table1[Product_Name])</f>
        <v>Sports Product 54</v>
      </c>
      <c r="F4665" t="str">
        <f>_xlfn.XLOOKUP(Table1[[#This Row],[Product_ID]],[1]!Table1[Product_ID],[1]!Table1[Category])</f>
        <v>Sports</v>
      </c>
      <c r="G4665">
        <f>_xlfn.XLOOKUP(Table1[[#This Row],[Product_ID]],[1]!Table1[Product_ID],[1]!Table1[Unit_Price])</f>
        <v>611</v>
      </c>
      <c r="H4665">
        <f>_xlfn.XLOOKUP(Table1[[#This Row],[Product_ID]],[1]!Table1[Product_ID],[1]!Table1[Cost])</f>
        <v>427.7</v>
      </c>
      <c r="I4665">
        <v>4</v>
      </c>
      <c r="J4665">
        <v>15</v>
      </c>
      <c r="K4665">
        <f>Table1[[#This Row],[Quantity]]*Table1[[#This Row],[Unit_Price]]</f>
        <v>2444</v>
      </c>
      <c r="L4665">
        <f>Table1[[#This Row],[Quantity]]*Table1[[#This Row],[Cost]]</f>
        <v>1710.8</v>
      </c>
      <c r="M4665">
        <f>Table1[[#This Row],[Sales]]-Table1[[#This Row],[Total_Cost]]</f>
        <v>733.2</v>
      </c>
      <c r="N4665" s="1">
        <f>Table1[[#This Row],[Profit]]/Table1[[#This Row],[Sales]]</f>
        <v>0.30000000000000004</v>
      </c>
      <c r="O4665" t="str">
        <f>TEXT(Table1[[#This Row],[Order_Date]],"mmmm")</f>
        <v>April</v>
      </c>
      <c r="P4665">
        <f>YEAR(Table1[[#This Row],[Order_Date]])</f>
        <v>2024</v>
      </c>
      <c r="Q4665" t="str">
        <f>"Q"&amp;ROUNDUP(MONTH(Table1[[#This Row],[Order_Date]])/3,0)</f>
        <v>Q2</v>
      </c>
    </row>
    <row r="4666" spans="1:17" x14ac:dyDescent="0.25">
      <c r="A4666" t="s">
        <v>6489</v>
      </c>
      <c r="B4666" t="s">
        <v>515</v>
      </c>
      <c r="C4666" t="s">
        <v>2144</v>
      </c>
      <c r="D4666" t="s">
        <v>313</v>
      </c>
      <c r="E4666" t="str">
        <f>_xlfn.XLOOKUP(Table1[[#This Row],[Product_ID]],[1]!Table1[Product_ID],[1]!Table1[Product_Name])</f>
        <v>Sports Product 44</v>
      </c>
      <c r="F4666" t="str">
        <f>_xlfn.XLOOKUP(Table1[[#This Row],[Product_ID]],[1]!Table1[Product_ID],[1]!Table1[Category])</f>
        <v>Sports</v>
      </c>
      <c r="G4666">
        <f>_xlfn.XLOOKUP(Table1[[#This Row],[Product_ID]],[1]!Table1[Product_ID],[1]!Table1[Unit_Price])</f>
        <v>5008</v>
      </c>
      <c r="H4666">
        <f>_xlfn.XLOOKUP(Table1[[#This Row],[Product_ID]],[1]!Table1[Product_ID],[1]!Table1[Cost])</f>
        <v>3505.6</v>
      </c>
      <c r="I4666">
        <v>5</v>
      </c>
      <c r="J4666">
        <v>5</v>
      </c>
      <c r="K4666">
        <f>Table1[[#This Row],[Quantity]]*Table1[[#This Row],[Unit_Price]]</f>
        <v>25040</v>
      </c>
      <c r="L4666">
        <f>Table1[[#This Row],[Quantity]]*Table1[[#This Row],[Cost]]</f>
        <v>17528</v>
      </c>
      <c r="M4666">
        <f>Table1[[#This Row],[Sales]]-Table1[[#This Row],[Total_Cost]]</f>
        <v>7512</v>
      </c>
      <c r="N4666" s="1">
        <f>Table1[[#This Row],[Profit]]/Table1[[#This Row],[Sales]]</f>
        <v>0.3</v>
      </c>
      <c r="O4666" t="str">
        <f>TEXT(Table1[[#This Row],[Order_Date]],"mmmm")</f>
        <v>May</v>
      </c>
      <c r="P4666">
        <f>YEAR(Table1[[#This Row],[Order_Date]])</f>
        <v>2025</v>
      </c>
      <c r="Q4666" t="str">
        <f>"Q"&amp;ROUNDUP(MONTH(Table1[[#This Row],[Order_Date]])/3,0)</f>
        <v>Q2</v>
      </c>
    </row>
    <row r="4667" spans="1:17" x14ac:dyDescent="0.25">
      <c r="A4667" t="s">
        <v>6490</v>
      </c>
      <c r="B4667" t="s">
        <v>2041</v>
      </c>
      <c r="C4667" t="s">
        <v>114</v>
      </c>
      <c r="D4667" t="s">
        <v>17</v>
      </c>
      <c r="E4667" t="str">
        <f>_xlfn.XLOOKUP(Table1[[#This Row],[Product_ID]],[1]!Table1[Product_ID],[1]!Table1[Product_Name])</f>
        <v>Clothing Product 38</v>
      </c>
      <c r="F4667" t="str">
        <f>_xlfn.XLOOKUP(Table1[[#This Row],[Product_ID]],[1]!Table1[Product_ID],[1]!Table1[Category])</f>
        <v>Clothing</v>
      </c>
      <c r="G4667">
        <f>_xlfn.XLOOKUP(Table1[[#This Row],[Product_ID]],[1]!Table1[Product_ID],[1]!Table1[Unit_Price])</f>
        <v>413</v>
      </c>
      <c r="H4667">
        <f>_xlfn.XLOOKUP(Table1[[#This Row],[Product_ID]],[1]!Table1[Product_ID],[1]!Table1[Cost])</f>
        <v>247.8</v>
      </c>
      <c r="I4667">
        <v>1</v>
      </c>
      <c r="J4667">
        <v>20</v>
      </c>
      <c r="K4667">
        <f>Table1[[#This Row],[Quantity]]*Table1[[#This Row],[Unit_Price]]</f>
        <v>413</v>
      </c>
      <c r="L4667">
        <f>Table1[[#This Row],[Quantity]]*Table1[[#This Row],[Cost]]</f>
        <v>247.8</v>
      </c>
      <c r="M4667">
        <f>Table1[[#This Row],[Sales]]-Table1[[#This Row],[Total_Cost]]</f>
        <v>165.2</v>
      </c>
      <c r="N4667" s="1">
        <f>Table1[[#This Row],[Profit]]/Table1[[#This Row],[Sales]]</f>
        <v>0.39999999999999997</v>
      </c>
      <c r="O4667" t="str">
        <f>TEXT(Table1[[#This Row],[Order_Date]],"mmmm")</f>
        <v>February</v>
      </c>
      <c r="P4667">
        <f>YEAR(Table1[[#This Row],[Order_Date]])</f>
        <v>2025</v>
      </c>
      <c r="Q4667" t="str">
        <f>"Q"&amp;ROUNDUP(MONTH(Table1[[#This Row],[Order_Date]])/3,0)</f>
        <v>Q1</v>
      </c>
    </row>
    <row r="4668" spans="1:17" x14ac:dyDescent="0.25">
      <c r="A4668" t="s">
        <v>6491</v>
      </c>
      <c r="B4668" t="s">
        <v>3296</v>
      </c>
      <c r="C4668" t="s">
        <v>2182</v>
      </c>
      <c r="D4668" t="s">
        <v>195</v>
      </c>
      <c r="E4668" t="str">
        <f>_xlfn.XLOOKUP(Table1[[#This Row],[Product_ID]],[1]!Table1[Product_ID],[1]!Table1[Product_Name])</f>
        <v>Electronics Product 57</v>
      </c>
      <c r="F4668" t="str">
        <f>_xlfn.XLOOKUP(Table1[[#This Row],[Product_ID]],[1]!Table1[Product_ID],[1]!Table1[Category])</f>
        <v>Electronics</v>
      </c>
      <c r="G4668">
        <f>_xlfn.XLOOKUP(Table1[[#This Row],[Product_ID]],[1]!Table1[Product_ID],[1]!Table1[Unit_Price])</f>
        <v>26846</v>
      </c>
      <c r="H4668">
        <f>_xlfn.XLOOKUP(Table1[[#This Row],[Product_ID]],[1]!Table1[Product_ID],[1]!Table1[Cost])</f>
        <v>16107.6</v>
      </c>
      <c r="I4668">
        <v>5</v>
      </c>
      <c r="J4668">
        <v>15</v>
      </c>
      <c r="K4668">
        <f>Table1[[#This Row],[Quantity]]*Table1[[#This Row],[Unit_Price]]</f>
        <v>134230</v>
      </c>
      <c r="L4668">
        <f>Table1[[#This Row],[Quantity]]*Table1[[#This Row],[Cost]]</f>
        <v>80538</v>
      </c>
      <c r="M4668">
        <f>Table1[[#This Row],[Sales]]-Table1[[#This Row],[Total_Cost]]</f>
        <v>53692</v>
      </c>
      <c r="N4668" s="1">
        <f>Table1[[#This Row],[Profit]]/Table1[[#This Row],[Sales]]</f>
        <v>0.4</v>
      </c>
      <c r="O4668" t="str">
        <f>TEXT(Table1[[#This Row],[Order_Date]],"mmmm")</f>
        <v>January</v>
      </c>
      <c r="P4668">
        <f>YEAR(Table1[[#This Row],[Order_Date]])</f>
        <v>2025</v>
      </c>
      <c r="Q4668" t="str">
        <f>"Q"&amp;ROUNDUP(MONTH(Table1[[#This Row],[Order_Date]])/3,0)</f>
        <v>Q1</v>
      </c>
    </row>
    <row r="4669" spans="1:17" x14ac:dyDescent="0.25">
      <c r="A4669" t="s">
        <v>6492</v>
      </c>
      <c r="B4669" t="s">
        <v>3957</v>
      </c>
      <c r="C4669" t="s">
        <v>149</v>
      </c>
      <c r="D4669" t="s">
        <v>454</v>
      </c>
      <c r="E4669" t="str">
        <f>_xlfn.XLOOKUP(Table1[[#This Row],[Product_ID]],[1]!Table1[Product_ID],[1]!Table1[Product_Name])</f>
        <v>Home &amp; Kitchen Product 94</v>
      </c>
      <c r="F4669" t="str">
        <f>_xlfn.XLOOKUP(Table1[[#This Row],[Product_ID]],[1]!Table1[Product_ID],[1]!Table1[Category])</f>
        <v>Home &amp; Kitchen</v>
      </c>
      <c r="G4669">
        <f>_xlfn.XLOOKUP(Table1[[#This Row],[Product_ID]],[1]!Table1[Product_ID],[1]!Table1[Unit_Price])</f>
        <v>13434</v>
      </c>
      <c r="H4669">
        <f>_xlfn.XLOOKUP(Table1[[#This Row],[Product_ID]],[1]!Table1[Product_ID],[1]!Table1[Cost])</f>
        <v>9403.7999999999993</v>
      </c>
      <c r="I4669">
        <v>4</v>
      </c>
      <c r="J4669">
        <v>5</v>
      </c>
      <c r="K4669">
        <f>Table1[[#This Row],[Quantity]]*Table1[[#This Row],[Unit_Price]]</f>
        <v>53736</v>
      </c>
      <c r="L4669">
        <f>Table1[[#This Row],[Quantity]]*Table1[[#This Row],[Cost]]</f>
        <v>37615.199999999997</v>
      </c>
      <c r="M4669">
        <f>Table1[[#This Row],[Sales]]-Table1[[#This Row],[Total_Cost]]</f>
        <v>16120.800000000003</v>
      </c>
      <c r="N4669" s="1">
        <f>Table1[[#This Row],[Profit]]/Table1[[#This Row],[Sales]]</f>
        <v>0.30000000000000004</v>
      </c>
      <c r="O4669" t="str">
        <f>TEXT(Table1[[#This Row],[Order_Date]],"mmmm")</f>
        <v>July</v>
      </c>
      <c r="P4669">
        <f>YEAR(Table1[[#This Row],[Order_Date]])</f>
        <v>2024</v>
      </c>
      <c r="Q4669" t="str">
        <f>"Q"&amp;ROUNDUP(MONTH(Table1[[#This Row],[Order_Date]])/3,0)</f>
        <v>Q3</v>
      </c>
    </row>
    <row r="4670" spans="1:17" x14ac:dyDescent="0.25">
      <c r="A4670" t="s">
        <v>6493</v>
      </c>
      <c r="B4670" t="s">
        <v>3923</v>
      </c>
      <c r="C4670" t="s">
        <v>4531</v>
      </c>
      <c r="D4670" t="s">
        <v>659</v>
      </c>
      <c r="E4670" t="str">
        <f>_xlfn.XLOOKUP(Table1[[#This Row],[Product_ID]],[1]!Table1[Product_ID],[1]!Table1[Product_Name])</f>
        <v>Beauty Product 43</v>
      </c>
      <c r="F4670" t="str">
        <f>_xlfn.XLOOKUP(Table1[[#This Row],[Product_ID]],[1]!Table1[Product_ID],[1]!Table1[Category])</f>
        <v>Beauty</v>
      </c>
      <c r="G4670">
        <f>_xlfn.XLOOKUP(Table1[[#This Row],[Product_ID]],[1]!Table1[Product_ID],[1]!Table1[Unit_Price])</f>
        <v>1637</v>
      </c>
      <c r="H4670">
        <f>_xlfn.XLOOKUP(Table1[[#This Row],[Product_ID]],[1]!Table1[Product_ID],[1]!Table1[Cost])</f>
        <v>818.5</v>
      </c>
      <c r="I4670">
        <v>4</v>
      </c>
      <c r="J4670">
        <v>15</v>
      </c>
      <c r="K4670">
        <f>Table1[[#This Row],[Quantity]]*Table1[[#This Row],[Unit_Price]]</f>
        <v>6548</v>
      </c>
      <c r="L4670">
        <f>Table1[[#This Row],[Quantity]]*Table1[[#This Row],[Cost]]</f>
        <v>3274</v>
      </c>
      <c r="M4670">
        <f>Table1[[#This Row],[Sales]]-Table1[[#This Row],[Total_Cost]]</f>
        <v>3274</v>
      </c>
      <c r="N4670" s="1">
        <f>Table1[[#This Row],[Profit]]/Table1[[#This Row],[Sales]]</f>
        <v>0.5</v>
      </c>
      <c r="O4670" t="str">
        <f>TEXT(Table1[[#This Row],[Order_Date]],"mmmm")</f>
        <v>October</v>
      </c>
      <c r="P4670">
        <f>YEAR(Table1[[#This Row],[Order_Date]])</f>
        <v>2025</v>
      </c>
      <c r="Q4670" t="str">
        <f>"Q"&amp;ROUNDUP(MONTH(Table1[[#This Row],[Order_Date]])/3,0)</f>
        <v>Q4</v>
      </c>
    </row>
    <row r="4671" spans="1:17" x14ac:dyDescent="0.25">
      <c r="A4671" t="s">
        <v>6494</v>
      </c>
      <c r="B4671" t="s">
        <v>4008</v>
      </c>
      <c r="C4671" t="s">
        <v>439</v>
      </c>
      <c r="D4671" t="s">
        <v>288</v>
      </c>
      <c r="E4671" t="str">
        <f>_xlfn.XLOOKUP(Table1[[#This Row],[Product_ID]],[1]!Table1[Product_ID],[1]!Table1[Product_Name])</f>
        <v>Clothing Product 81</v>
      </c>
      <c r="F4671" t="str">
        <f>_xlfn.XLOOKUP(Table1[[#This Row],[Product_ID]],[1]!Table1[Product_ID],[1]!Table1[Category])</f>
        <v>Clothing</v>
      </c>
      <c r="G4671">
        <f>_xlfn.XLOOKUP(Table1[[#This Row],[Product_ID]],[1]!Table1[Product_ID],[1]!Table1[Unit_Price])</f>
        <v>4046</v>
      </c>
      <c r="H4671">
        <f>_xlfn.XLOOKUP(Table1[[#This Row],[Product_ID]],[1]!Table1[Product_ID],[1]!Table1[Cost])</f>
        <v>2427.6</v>
      </c>
      <c r="I4671">
        <v>5</v>
      </c>
      <c r="J4671">
        <v>0</v>
      </c>
      <c r="K4671">
        <f>Table1[[#This Row],[Quantity]]*Table1[[#This Row],[Unit_Price]]</f>
        <v>20230</v>
      </c>
      <c r="L4671">
        <f>Table1[[#This Row],[Quantity]]*Table1[[#This Row],[Cost]]</f>
        <v>12138</v>
      </c>
      <c r="M4671">
        <f>Table1[[#This Row],[Sales]]-Table1[[#This Row],[Total_Cost]]</f>
        <v>8092</v>
      </c>
      <c r="N4671" s="1">
        <f>Table1[[#This Row],[Profit]]/Table1[[#This Row],[Sales]]</f>
        <v>0.4</v>
      </c>
      <c r="O4671" t="str">
        <f>TEXT(Table1[[#This Row],[Order_Date]],"mmmm")</f>
        <v>May</v>
      </c>
      <c r="P4671">
        <f>YEAR(Table1[[#This Row],[Order_Date]])</f>
        <v>2025</v>
      </c>
      <c r="Q4671" t="str">
        <f>"Q"&amp;ROUNDUP(MONTH(Table1[[#This Row],[Order_Date]])/3,0)</f>
        <v>Q2</v>
      </c>
    </row>
    <row r="4672" spans="1:17" x14ac:dyDescent="0.25">
      <c r="A4672" t="s">
        <v>6495</v>
      </c>
      <c r="B4672" t="s">
        <v>1687</v>
      </c>
      <c r="C4672" t="s">
        <v>1194</v>
      </c>
      <c r="D4672" t="s">
        <v>567</v>
      </c>
      <c r="E4672" t="str">
        <f>_xlfn.XLOOKUP(Table1[[#This Row],[Product_ID]],[1]!Table1[Product_ID],[1]!Table1[Product_Name])</f>
        <v>Beauty Product 52</v>
      </c>
      <c r="F4672" t="str">
        <f>_xlfn.XLOOKUP(Table1[[#This Row],[Product_ID]],[1]!Table1[Product_ID],[1]!Table1[Category])</f>
        <v>Beauty</v>
      </c>
      <c r="G4672">
        <f>_xlfn.XLOOKUP(Table1[[#This Row],[Product_ID]],[1]!Table1[Product_ID],[1]!Table1[Unit_Price])</f>
        <v>192</v>
      </c>
      <c r="H4672">
        <f>_xlfn.XLOOKUP(Table1[[#This Row],[Product_ID]],[1]!Table1[Product_ID],[1]!Table1[Cost])</f>
        <v>96</v>
      </c>
      <c r="I4672">
        <v>2</v>
      </c>
      <c r="J4672">
        <v>15</v>
      </c>
      <c r="K4672">
        <f>Table1[[#This Row],[Quantity]]*Table1[[#This Row],[Unit_Price]]</f>
        <v>384</v>
      </c>
      <c r="L4672">
        <f>Table1[[#This Row],[Quantity]]*Table1[[#This Row],[Cost]]</f>
        <v>192</v>
      </c>
      <c r="M4672">
        <f>Table1[[#This Row],[Sales]]-Table1[[#This Row],[Total_Cost]]</f>
        <v>192</v>
      </c>
      <c r="N4672" s="1">
        <f>Table1[[#This Row],[Profit]]/Table1[[#This Row],[Sales]]</f>
        <v>0.5</v>
      </c>
      <c r="O4672" t="str">
        <f>TEXT(Table1[[#This Row],[Order_Date]],"mmmm")</f>
        <v>February</v>
      </c>
      <c r="P4672">
        <f>YEAR(Table1[[#This Row],[Order_Date]])</f>
        <v>2024</v>
      </c>
      <c r="Q4672" t="str">
        <f>"Q"&amp;ROUNDUP(MONTH(Table1[[#This Row],[Order_Date]])/3,0)</f>
        <v>Q1</v>
      </c>
    </row>
    <row r="4673" spans="1:17" x14ac:dyDescent="0.25">
      <c r="A4673" t="s">
        <v>6496</v>
      </c>
      <c r="B4673" t="s">
        <v>31</v>
      </c>
      <c r="C4673" t="s">
        <v>219</v>
      </c>
      <c r="D4673" t="s">
        <v>153</v>
      </c>
      <c r="E4673" t="str">
        <f>_xlfn.XLOOKUP(Table1[[#This Row],[Product_ID]],[1]!Table1[Product_ID],[1]!Table1[Product_Name])</f>
        <v>Beauty Product 98</v>
      </c>
      <c r="F4673" t="str">
        <f>_xlfn.XLOOKUP(Table1[[#This Row],[Product_ID]],[1]!Table1[Product_ID],[1]!Table1[Category])</f>
        <v>Beauty</v>
      </c>
      <c r="G4673">
        <f>_xlfn.XLOOKUP(Table1[[#This Row],[Product_ID]],[1]!Table1[Product_ID],[1]!Table1[Unit_Price])</f>
        <v>1661</v>
      </c>
      <c r="H4673">
        <f>_xlfn.XLOOKUP(Table1[[#This Row],[Product_ID]],[1]!Table1[Product_ID],[1]!Table1[Cost])</f>
        <v>830.5</v>
      </c>
      <c r="I4673">
        <v>3</v>
      </c>
      <c r="J4673">
        <v>20</v>
      </c>
      <c r="K4673">
        <f>Table1[[#This Row],[Quantity]]*Table1[[#This Row],[Unit_Price]]</f>
        <v>4983</v>
      </c>
      <c r="L4673">
        <f>Table1[[#This Row],[Quantity]]*Table1[[#This Row],[Cost]]</f>
        <v>2491.5</v>
      </c>
      <c r="M4673">
        <f>Table1[[#This Row],[Sales]]-Table1[[#This Row],[Total_Cost]]</f>
        <v>2491.5</v>
      </c>
      <c r="N4673" s="1">
        <f>Table1[[#This Row],[Profit]]/Table1[[#This Row],[Sales]]</f>
        <v>0.5</v>
      </c>
      <c r="O4673" t="str">
        <f>TEXT(Table1[[#This Row],[Order_Date]],"mmmm")</f>
        <v>September</v>
      </c>
      <c r="P4673">
        <f>YEAR(Table1[[#This Row],[Order_Date]])</f>
        <v>2024</v>
      </c>
      <c r="Q4673" t="str">
        <f>"Q"&amp;ROUNDUP(MONTH(Table1[[#This Row],[Order_Date]])/3,0)</f>
        <v>Q3</v>
      </c>
    </row>
    <row r="4674" spans="1:17" x14ac:dyDescent="0.25">
      <c r="A4674" t="s">
        <v>6497</v>
      </c>
      <c r="B4674" t="s">
        <v>1093</v>
      </c>
      <c r="C4674" t="s">
        <v>3005</v>
      </c>
      <c r="D4674" t="s">
        <v>288</v>
      </c>
      <c r="E4674" t="str">
        <f>_xlfn.XLOOKUP(Table1[[#This Row],[Product_ID]],[1]!Table1[Product_ID],[1]!Table1[Product_Name])</f>
        <v>Clothing Product 81</v>
      </c>
      <c r="F4674" t="str">
        <f>_xlfn.XLOOKUP(Table1[[#This Row],[Product_ID]],[1]!Table1[Product_ID],[1]!Table1[Category])</f>
        <v>Clothing</v>
      </c>
      <c r="G4674">
        <f>_xlfn.XLOOKUP(Table1[[#This Row],[Product_ID]],[1]!Table1[Product_ID],[1]!Table1[Unit_Price])</f>
        <v>4046</v>
      </c>
      <c r="H4674">
        <f>_xlfn.XLOOKUP(Table1[[#This Row],[Product_ID]],[1]!Table1[Product_ID],[1]!Table1[Cost])</f>
        <v>2427.6</v>
      </c>
      <c r="I4674">
        <v>1</v>
      </c>
      <c r="J4674">
        <v>20</v>
      </c>
      <c r="K4674">
        <f>Table1[[#This Row],[Quantity]]*Table1[[#This Row],[Unit_Price]]</f>
        <v>4046</v>
      </c>
      <c r="L4674">
        <f>Table1[[#This Row],[Quantity]]*Table1[[#This Row],[Cost]]</f>
        <v>2427.6</v>
      </c>
      <c r="M4674">
        <f>Table1[[#This Row],[Sales]]-Table1[[#This Row],[Total_Cost]]</f>
        <v>1618.4</v>
      </c>
      <c r="N4674" s="1">
        <f>Table1[[#This Row],[Profit]]/Table1[[#This Row],[Sales]]</f>
        <v>0.4</v>
      </c>
      <c r="O4674" t="str">
        <f>TEXT(Table1[[#This Row],[Order_Date]],"mmmm")</f>
        <v>September</v>
      </c>
      <c r="P4674">
        <f>YEAR(Table1[[#This Row],[Order_Date]])</f>
        <v>2024</v>
      </c>
      <c r="Q4674" t="str">
        <f>"Q"&amp;ROUNDUP(MONTH(Table1[[#This Row],[Order_Date]])/3,0)</f>
        <v>Q3</v>
      </c>
    </row>
    <row r="4675" spans="1:17" x14ac:dyDescent="0.25">
      <c r="A4675" t="s">
        <v>6498</v>
      </c>
      <c r="B4675" t="s">
        <v>144</v>
      </c>
      <c r="C4675" t="s">
        <v>2982</v>
      </c>
      <c r="D4675" t="s">
        <v>426</v>
      </c>
      <c r="E4675" t="str">
        <f>_xlfn.XLOOKUP(Table1[[#This Row],[Product_ID]],[1]!Table1[Product_ID],[1]!Table1[Product_Name])</f>
        <v>Clothing Product 95</v>
      </c>
      <c r="F4675" t="str">
        <f>_xlfn.XLOOKUP(Table1[[#This Row],[Product_ID]],[1]!Table1[Product_ID],[1]!Table1[Category])</f>
        <v>Clothing</v>
      </c>
      <c r="G4675">
        <f>_xlfn.XLOOKUP(Table1[[#This Row],[Product_ID]],[1]!Table1[Product_ID],[1]!Table1[Unit_Price])</f>
        <v>4520</v>
      </c>
      <c r="H4675">
        <f>_xlfn.XLOOKUP(Table1[[#This Row],[Product_ID]],[1]!Table1[Product_ID],[1]!Table1[Cost])</f>
        <v>3164</v>
      </c>
      <c r="I4675">
        <v>1</v>
      </c>
      <c r="J4675">
        <v>5</v>
      </c>
      <c r="K4675">
        <f>Table1[[#This Row],[Quantity]]*Table1[[#This Row],[Unit_Price]]</f>
        <v>4520</v>
      </c>
      <c r="L4675">
        <f>Table1[[#This Row],[Quantity]]*Table1[[#This Row],[Cost]]</f>
        <v>3164</v>
      </c>
      <c r="M4675">
        <f>Table1[[#This Row],[Sales]]-Table1[[#This Row],[Total_Cost]]</f>
        <v>1356</v>
      </c>
      <c r="N4675" s="1">
        <f>Table1[[#This Row],[Profit]]/Table1[[#This Row],[Sales]]</f>
        <v>0.3</v>
      </c>
      <c r="O4675" t="str">
        <f>TEXT(Table1[[#This Row],[Order_Date]],"mmmm")</f>
        <v>February</v>
      </c>
      <c r="P4675">
        <f>YEAR(Table1[[#This Row],[Order_Date]])</f>
        <v>2025</v>
      </c>
      <c r="Q4675" t="str">
        <f>"Q"&amp;ROUNDUP(MONTH(Table1[[#This Row],[Order_Date]])/3,0)</f>
        <v>Q1</v>
      </c>
    </row>
    <row r="4676" spans="1:17" x14ac:dyDescent="0.25">
      <c r="A4676" t="s">
        <v>6499</v>
      </c>
      <c r="B4676" t="s">
        <v>688</v>
      </c>
      <c r="C4676" t="s">
        <v>2076</v>
      </c>
      <c r="D4676" t="s">
        <v>189</v>
      </c>
      <c r="E4676" t="str">
        <f>_xlfn.XLOOKUP(Table1[[#This Row],[Product_ID]],[1]!Table1[Product_ID],[1]!Table1[Product_Name])</f>
        <v>Home &amp; Kitchen Product 79</v>
      </c>
      <c r="F4676" t="str">
        <f>_xlfn.XLOOKUP(Table1[[#This Row],[Product_ID]],[1]!Table1[Product_ID],[1]!Table1[Category])</f>
        <v>Home &amp; Kitchen</v>
      </c>
      <c r="G4676">
        <f>_xlfn.XLOOKUP(Table1[[#This Row],[Product_ID]],[1]!Table1[Product_ID],[1]!Table1[Unit_Price])</f>
        <v>10900</v>
      </c>
      <c r="H4676">
        <f>_xlfn.XLOOKUP(Table1[[#This Row],[Product_ID]],[1]!Table1[Product_ID],[1]!Table1[Cost])</f>
        <v>5450</v>
      </c>
      <c r="I4676">
        <v>3</v>
      </c>
      <c r="J4676">
        <v>20</v>
      </c>
      <c r="K4676">
        <f>Table1[[#This Row],[Quantity]]*Table1[[#This Row],[Unit_Price]]</f>
        <v>32700</v>
      </c>
      <c r="L4676">
        <f>Table1[[#This Row],[Quantity]]*Table1[[#This Row],[Cost]]</f>
        <v>16350</v>
      </c>
      <c r="M4676">
        <f>Table1[[#This Row],[Sales]]-Table1[[#This Row],[Total_Cost]]</f>
        <v>16350</v>
      </c>
      <c r="N4676" s="1">
        <f>Table1[[#This Row],[Profit]]/Table1[[#This Row],[Sales]]</f>
        <v>0.5</v>
      </c>
      <c r="O4676" t="str">
        <f>TEXT(Table1[[#This Row],[Order_Date]],"mmmm")</f>
        <v>October</v>
      </c>
      <c r="P4676">
        <f>YEAR(Table1[[#This Row],[Order_Date]])</f>
        <v>2024</v>
      </c>
      <c r="Q4676" t="str">
        <f>"Q"&amp;ROUNDUP(MONTH(Table1[[#This Row],[Order_Date]])/3,0)</f>
        <v>Q4</v>
      </c>
    </row>
    <row r="4677" spans="1:17" x14ac:dyDescent="0.25">
      <c r="A4677" t="s">
        <v>6500</v>
      </c>
      <c r="B4677" t="s">
        <v>402</v>
      </c>
      <c r="C4677" t="s">
        <v>4976</v>
      </c>
      <c r="D4677" t="s">
        <v>85</v>
      </c>
      <c r="E4677" t="str">
        <f>_xlfn.XLOOKUP(Table1[[#This Row],[Product_ID]],[1]!Table1[Product_ID],[1]!Table1[Product_Name])</f>
        <v>Clothing Product 63</v>
      </c>
      <c r="F4677" t="str">
        <f>_xlfn.XLOOKUP(Table1[[#This Row],[Product_ID]],[1]!Table1[Product_ID],[1]!Table1[Category])</f>
        <v>Clothing</v>
      </c>
      <c r="G4677">
        <f>_xlfn.XLOOKUP(Table1[[#This Row],[Product_ID]],[1]!Table1[Product_ID],[1]!Table1[Unit_Price])</f>
        <v>3643</v>
      </c>
      <c r="H4677">
        <f>_xlfn.XLOOKUP(Table1[[#This Row],[Product_ID]],[1]!Table1[Product_ID],[1]!Table1[Cost])</f>
        <v>2185.8000000000002</v>
      </c>
      <c r="I4677">
        <v>4</v>
      </c>
      <c r="J4677">
        <v>20</v>
      </c>
      <c r="K4677">
        <f>Table1[[#This Row],[Quantity]]*Table1[[#This Row],[Unit_Price]]</f>
        <v>14572</v>
      </c>
      <c r="L4677">
        <f>Table1[[#This Row],[Quantity]]*Table1[[#This Row],[Cost]]</f>
        <v>8743.2000000000007</v>
      </c>
      <c r="M4677">
        <f>Table1[[#This Row],[Sales]]-Table1[[#This Row],[Total_Cost]]</f>
        <v>5828.7999999999993</v>
      </c>
      <c r="N4677" s="1">
        <f>Table1[[#This Row],[Profit]]/Table1[[#This Row],[Sales]]</f>
        <v>0.39999999999999997</v>
      </c>
      <c r="O4677" t="str">
        <f>TEXT(Table1[[#This Row],[Order_Date]],"mmmm")</f>
        <v>May</v>
      </c>
      <c r="P4677">
        <f>YEAR(Table1[[#This Row],[Order_Date]])</f>
        <v>2025</v>
      </c>
      <c r="Q4677" t="str">
        <f>"Q"&amp;ROUNDUP(MONTH(Table1[[#This Row],[Order_Date]])/3,0)</f>
        <v>Q2</v>
      </c>
    </row>
    <row r="4678" spans="1:17" x14ac:dyDescent="0.25">
      <c r="A4678" t="s">
        <v>6501</v>
      </c>
      <c r="B4678" t="s">
        <v>463</v>
      </c>
      <c r="C4678" t="s">
        <v>1767</v>
      </c>
      <c r="D4678" t="s">
        <v>377</v>
      </c>
      <c r="E4678" t="str">
        <f>_xlfn.XLOOKUP(Table1[[#This Row],[Product_ID]],[1]!Table1[Product_ID],[1]!Table1[Product_Name])</f>
        <v>Sports Product 2</v>
      </c>
      <c r="F4678" t="str">
        <f>_xlfn.XLOOKUP(Table1[[#This Row],[Product_ID]],[1]!Table1[Product_ID],[1]!Table1[Category])</f>
        <v>Sports</v>
      </c>
      <c r="G4678">
        <f>_xlfn.XLOOKUP(Table1[[#This Row],[Product_ID]],[1]!Table1[Product_ID],[1]!Table1[Unit_Price])</f>
        <v>4241</v>
      </c>
      <c r="H4678">
        <f>_xlfn.XLOOKUP(Table1[[#This Row],[Product_ID]],[1]!Table1[Product_ID],[1]!Table1[Cost])</f>
        <v>2120.5</v>
      </c>
      <c r="I4678">
        <v>5</v>
      </c>
      <c r="J4678">
        <v>0</v>
      </c>
      <c r="K4678">
        <f>Table1[[#This Row],[Quantity]]*Table1[[#This Row],[Unit_Price]]</f>
        <v>21205</v>
      </c>
      <c r="L4678">
        <f>Table1[[#This Row],[Quantity]]*Table1[[#This Row],[Cost]]</f>
        <v>10602.5</v>
      </c>
      <c r="M4678">
        <f>Table1[[#This Row],[Sales]]-Table1[[#This Row],[Total_Cost]]</f>
        <v>10602.5</v>
      </c>
      <c r="N4678" s="1">
        <f>Table1[[#This Row],[Profit]]/Table1[[#This Row],[Sales]]</f>
        <v>0.5</v>
      </c>
      <c r="O4678" t="str">
        <f>TEXT(Table1[[#This Row],[Order_Date]],"mmmm")</f>
        <v>November</v>
      </c>
      <c r="P4678">
        <f>YEAR(Table1[[#This Row],[Order_Date]])</f>
        <v>2025</v>
      </c>
      <c r="Q4678" t="str">
        <f>"Q"&amp;ROUNDUP(MONTH(Table1[[#This Row],[Order_Date]])/3,0)</f>
        <v>Q4</v>
      </c>
    </row>
    <row r="4679" spans="1:17" x14ac:dyDescent="0.25">
      <c r="A4679" t="s">
        <v>6502</v>
      </c>
      <c r="B4679" t="s">
        <v>1942</v>
      </c>
      <c r="C4679" t="s">
        <v>3426</v>
      </c>
      <c r="D4679" t="s">
        <v>17</v>
      </c>
      <c r="E4679" t="str">
        <f>_xlfn.XLOOKUP(Table1[[#This Row],[Product_ID]],[1]!Table1[Product_ID],[1]!Table1[Product_Name])</f>
        <v>Clothing Product 38</v>
      </c>
      <c r="F4679" t="str">
        <f>_xlfn.XLOOKUP(Table1[[#This Row],[Product_ID]],[1]!Table1[Product_ID],[1]!Table1[Category])</f>
        <v>Clothing</v>
      </c>
      <c r="G4679">
        <f>_xlfn.XLOOKUP(Table1[[#This Row],[Product_ID]],[1]!Table1[Product_ID],[1]!Table1[Unit_Price])</f>
        <v>413</v>
      </c>
      <c r="H4679">
        <f>_xlfn.XLOOKUP(Table1[[#This Row],[Product_ID]],[1]!Table1[Product_ID],[1]!Table1[Cost])</f>
        <v>247.8</v>
      </c>
      <c r="I4679">
        <v>5</v>
      </c>
      <c r="J4679">
        <v>0</v>
      </c>
      <c r="K4679">
        <f>Table1[[#This Row],[Quantity]]*Table1[[#This Row],[Unit_Price]]</f>
        <v>2065</v>
      </c>
      <c r="L4679">
        <f>Table1[[#This Row],[Quantity]]*Table1[[#This Row],[Cost]]</f>
        <v>1239</v>
      </c>
      <c r="M4679">
        <f>Table1[[#This Row],[Sales]]-Table1[[#This Row],[Total_Cost]]</f>
        <v>826</v>
      </c>
      <c r="N4679" s="1">
        <f>Table1[[#This Row],[Profit]]/Table1[[#This Row],[Sales]]</f>
        <v>0.4</v>
      </c>
      <c r="O4679" t="str">
        <f>TEXT(Table1[[#This Row],[Order_Date]],"mmmm")</f>
        <v>February</v>
      </c>
      <c r="P4679">
        <f>YEAR(Table1[[#This Row],[Order_Date]])</f>
        <v>2025</v>
      </c>
      <c r="Q4679" t="str">
        <f>"Q"&amp;ROUNDUP(MONTH(Table1[[#This Row],[Order_Date]])/3,0)</f>
        <v>Q1</v>
      </c>
    </row>
    <row r="4680" spans="1:17" x14ac:dyDescent="0.25">
      <c r="A4680" t="s">
        <v>6503</v>
      </c>
      <c r="B4680" t="s">
        <v>724</v>
      </c>
      <c r="C4680" t="s">
        <v>178</v>
      </c>
      <c r="D4680" t="s">
        <v>654</v>
      </c>
      <c r="E4680" t="str">
        <f>_xlfn.XLOOKUP(Table1[[#This Row],[Product_ID]],[1]!Table1[Product_ID],[1]!Table1[Product_Name])</f>
        <v>Sports Product 40</v>
      </c>
      <c r="F4680" t="str">
        <f>_xlfn.XLOOKUP(Table1[[#This Row],[Product_ID]],[1]!Table1[Product_ID],[1]!Table1[Category])</f>
        <v>Sports</v>
      </c>
      <c r="G4680">
        <f>_xlfn.XLOOKUP(Table1[[#This Row],[Product_ID]],[1]!Table1[Product_ID],[1]!Table1[Unit_Price])</f>
        <v>6724</v>
      </c>
      <c r="H4680">
        <f>_xlfn.XLOOKUP(Table1[[#This Row],[Product_ID]],[1]!Table1[Product_ID],[1]!Table1[Cost])</f>
        <v>4034.4</v>
      </c>
      <c r="I4680">
        <v>4</v>
      </c>
      <c r="J4680">
        <v>10</v>
      </c>
      <c r="K4680">
        <f>Table1[[#This Row],[Quantity]]*Table1[[#This Row],[Unit_Price]]</f>
        <v>26896</v>
      </c>
      <c r="L4680">
        <f>Table1[[#This Row],[Quantity]]*Table1[[#This Row],[Cost]]</f>
        <v>16137.6</v>
      </c>
      <c r="M4680">
        <f>Table1[[#This Row],[Sales]]-Table1[[#This Row],[Total_Cost]]</f>
        <v>10758.4</v>
      </c>
      <c r="N4680" s="1">
        <f>Table1[[#This Row],[Profit]]/Table1[[#This Row],[Sales]]</f>
        <v>0.39999999999999997</v>
      </c>
      <c r="O4680" t="str">
        <f>TEXT(Table1[[#This Row],[Order_Date]],"mmmm")</f>
        <v>October</v>
      </c>
      <c r="P4680">
        <f>YEAR(Table1[[#This Row],[Order_Date]])</f>
        <v>2024</v>
      </c>
      <c r="Q4680" t="str">
        <f>"Q"&amp;ROUNDUP(MONTH(Table1[[#This Row],[Order_Date]])/3,0)</f>
        <v>Q4</v>
      </c>
    </row>
    <row r="4681" spans="1:17" x14ac:dyDescent="0.25">
      <c r="A4681" t="s">
        <v>6504</v>
      </c>
      <c r="B4681" t="s">
        <v>1747</v>
      </c>
      <c r="C4681" t="s">
        <v>4474</v>
      </c>
      <c r="D4681" t="s">
        <v>111</v>
      </c>
      <c r="E4681" t="str">
        <f>_xlfn.XLOOKUP(Table1[[#This Row],[Product_ID]],[1]!Table1[Product_ID],[1]!Table1[Product_Name])</f>
        <v>Sports Product 20</v>
      </c>
      <c r="F4681" t="str">
        <f>_xlfn.XLOOKUP(Table1[[#This Row],[Product_ID]],[1]!Table1[Product_ID],[1]!Table1[Category])</f>
        <v>Sports</v>
      </c>
      <c r="G4681">
        <f>_xlfn.XLOOKUP(Table1[[#This Row],[Product_ID]],[1]!Table1[Product_ID],[1]!Table1[Unit_Price])</f>
        <v>11647</v>
      </c>
      <c r="H4681">
        <f>_xlfn.XLOOKUP(Table1[[#This Row],[Product_ID]],[1]!Table1[Product_ID],[1]!Table1[Cost])</f>
        <v>8152.9</v>
      </c>
      <c r="I4681">
        <v>5</v>
      </c>
      <c r="J4681">
        <v>0</v>
      </c>
      <c r="K4681">
        <f>Table1[[#This Row],[Quantity]]*Table1[[#This Row],[Unit_Price]]</f>
        <v>58235</v>
      </c>
      <c r="L4681">
        <f>Table1[[#This Row],[Quantity]]*Table1[[#This Row],[Cost]]</f>
        <v>40764.5</v>
      </c>
      <c r="M4681">
        <f>Table1[[#This Row],[Sales]]-Table1[[#This Row],[Total_Cost]]</f>
        <v>17470.5</v>
      </c>
      <c r="N4681" s="1">
        <f>Table1[[#This Row],[Profit]]/Table1[[#This Row],[Sales]]</f>
        <v>0.3</v>
      </c>
      <c r="O4681" t="str">
        <f>TEXT(Table1[[#This Row],[Order_Date]],"mmmm")</f>
        <v>November</v>
      </c>
      <c r="P4681">
        <f>YEAR(Table1[[#This Row],[Order_Date]])</f>
        <v>2025</v>
      </c>
      <c r="Q4681" t="str">
        <f>"Q"&amp;ROUNDUP(MONTH(Table1[[#This Row],[Order_Date]])/3,0)</f>
        <v>Q4</v>
      </c>
    </row>
    <row r="4682" spans="1:17" x14ac:dyDescent="0.25">
      <c r="A4682" t="s">
        <v>6505</v>
      </c>
      <c r="B4682" t="s">
        <v>2406</v>
      </c>
      <c r="C4682" t="s">
        <v>2116</v>
      </c>
      <c r="D4682" t="s">
        <v>131</v>
      </c>
      <c r="E4682" t="str">
        <f>_xlfn.XLOOKUP(Table1[[#This Row],[Product_ID]],[1]!Table1[Product_ID],[1]!Table1[Product_Name])</f>
        <v>Sports Product 50</v>
      </c>
      <c r="F4682" t="str">
        <f>_xlfn.XLOOKUP(Table1[[#This Row],[Product_ID]],[1]!Table1[Product_ID],[1]!Table1[Category])</f>
        <v>Sports</v>
      </c>
      <c r="G4682">
        <f>_xlfn.XLOOKUP(Table1[[#This Row],[Product_ID]],[1]!Table1[Product_ID],[1]!Table1[Unit_Price])</f>
        <v>10475</v>
      </c>
      <c r="H4682">
        <f>_xlfn.XLOOKUP(Table1[[#This Row],[Product_ID]],[1]!Table1[Product_ID],[1]!Table1[Cost])</f>
        <v>7332.5</v>
      </c>
      <c r="I4682">
        <v>4</v>
      </c>
      <c r="J4682">
        <v>5</v>
      </c>
      <c r="K4682">
        <f>Table1[[#This Row],[Quantity]]*Table1[[#This Row],[Unit_Price]]</f>
        <v>41900</v>
      </c>
      <c r="L4682">
        <f>Table1[[#This Row],[Quantity]]*Table1[[#This Row],[Cost]]</f>
        <v>29330</v>
      </c>
      <c r="M4682">
        <f>Table1[[#This Row],[Sales]]-Table1[[#This Row],[Total_Cost]]</f>
        <v>12570</v>
      </c>
      <c r="N4682" s="1">
        <f>Table1[[#This Row],[Profit]]/Table1[[#This Row],[Sales]]</f>
        <v>0.3</v>
      </c>
      <c r="O4682" t="str">
        <f>TEXT(Table1[[#This Row],[Order_Date]],"mmmm")</f>
        <v>June</v>
      </c>
      <c r="P4682">
        <f>YEAR(Table1[[#This Row],[Order_Date]])</f>
        <v>2024</v>
      </c>
      <c r="Q4682" t="str">
        <f>"Q"&amp;ROUNDUP(MONTH(Table1[[#This Row],[Order_Date]])/3,0)</f>
        <v>Q2</v>
      </c>
    </row>
    <row r="4683" spans="1:17" x14ac:dyDescent="0.25">
      <c r="A4683" t="s">
        <v>6506</v>
      </c>
      <c r="B4683" t="s">
        <v>4247</v>
      </c>
      <c r="C4683" t="s">
        <v>1373</v>
      </c>
      <c r="D4683" t="s">
        <v>45</v>
      </c>
      <c r="E4683" t="str">
        <f>_xlfn.XLOOKUP(Table1[[#This Row],[Product_ID]],[1]!Table1[Product_ID],[1]!Table1[Product_Name])</f>
        <v>Clothing Product 32</v>
      </c>
      <c r="F4683" t="str">
        <f>_xlfn.XLOOKUP(Table1[[#This Row],[Product_ID]],[1]!Table1[Product_ID],[1]!Table1[Category])</f>
        <v>Clothing</v>
      </c>
      <c r="G4683">
        <f>_xlfn.XLOOKUP(Table1[[#This Row],[Product_ID]],[1]!Table1[Product_ID],[1]!Table1[Unit_Price])</f>
        <v>3034</v>
      </c>
      <c r="H4683">
        <f>_xlfn.XLOOKUP(Table1[[#This Row],[Product_ID]],[1]!Table1[Product_ID],[1]!Table1[Cost])</f>
        <v>1820.4</v>
      </c>
      <c r="I4683">
        <v>3</v>
      </c>
      <c r="J4683">
        <v>15</v>
      </c>
      <c r="K4683">
        <f>Table1[[#This Row],[Quantity]]*Table1[[#This Row],[Unit_Price]]</f>
        <v>9102</v>
      </c>
      <c r="L4683">
        <f>Table1[[#This Row],[Quantity]]*Table1[[#This Row],[Cost]]</f>
        <v>5461.2000000000007</v>
      </c>
      <c r="M4683">
        <f>Table1[[#This Row],[Sales]]-Table1[[#This Row],[Total_Cost]]</f>
        <v>3640.7999999999993</v>
      </c>
      <c r="N4683" s="1">
        <f>Table1[[#This Row],[Profit]]/Table1[[#This Row],[Sales]]</f>
        <v>0.39999999999999991</v>
      </c>
      <c r="O4683" t="str">
        <f>TEXT(Table1[[#This Row],[Order_Date]],"mmmm")</f>
        <v>June</v>
      </c>
      <c r="P4683">
        <f>YEAR(Table1[[#This Row],[Order_Date]])</f>
        <v>2024</v>
      </c>
      <c r="Q4683" t="str">
        <f>"Q"&amp;ROUNDUP(MONTH(Table1[[#This Row],[Order_Date]])/3,0)</f>
        <v>Q2</v>
      </c>
    </row>
    <row r="4684" spans="1:17" x14ac:dyDescent="0.25">
      <c r="A4684" t="s">
        <v>6507</v>
      </c>
      <c r="B4684" t="s">
        <v>1576</v>
      </c>
      <c r="C4684" t="s">
        <v>351</v>
      </c>
      <c r="D4684" t="s">
        <v>189</v>
      </c>
      <c r="E4684" t="str">
        <f>_xlfn.XLOOKUP(Table1[[#This Row],[Product_ID]],[1]!Table1[Product_ID],[1]!Table1[Product_Name])</f>
        <v>Home &amp; Kitchen Product 79</v>
      </c>
      <c r="F4684" t="str">
        <f>_xlfn.XLOOKUP(Table1[[#This Row],[Product_ID]],[1]!Table1[Product_ID],[1]!Table1[Category])</f>
        <v>Home &amp; Kitchen</v>
      </c>
      <c r="G4684">
        <f>_xlfn.XLOOKUP(Table1[[#This Row],[Product_ID]],[1]!Table1[Product_ID],[1]!Table1[Unit_Price])</f>
        <v>10900</v>
      </c>
      <c r="H4684">
        <f>_xlfn.XLOOKUP(Table1[[#This Row],[Product_ID]],[1]!Table1[Product_ID],[1]!Table1[Cost])</f>
        <v>5450</v>
      </c>
      <c r="I4684">
        <v>3</v>
      </c>
      <c r="J4684">
        <v>5</v>
      </c>
      <c r="K4684">
        <f>Table1[[#This Row],[Quantity]]*Table1[[#This Row],[Unit_Price]]</f>
        <v>32700</v>
      </c>
      <c r="L4684">
        <f>Table1[[#This Row],[Quantity]]*Table1[[#This Row],[Cost]]</f>
        <v>16350</v>
      </c>
      <c r="M4684">
        <f>Table1[[#This Row],[Sales]]-Table1[[#This Row],[Total_Cost]]</f>
        <v>16350</v>
      </c>
      <c r="N4684" s="1">
        <f>Table1[[#This Row],[Profit]]/Table1[[#This Row],[Sales]]</f>
        <v>0.5</v>
      </c>
      <c r="O4684" t="str">
        <f>TEXT(Table1[[#This Row],[Order_Date]],"mmmm")</f>
        <v>March</v>
      </c>
      <c r="P4684">
        <f>YEAR(Table1[[#This Row],[Order_Date]])</f>
        <v>2025</v>
      </c>
      <c r="Q4684" t="str">
        <f>"Q"&amp;ROUNDUP(MONTH(Table1[[#This Row],[Order_Date]])/3,0)</f>
        <v>Q1</v>
      </c>
    </row>
    <row r="4685" spans="1:17" x14ac:dyDescent="0.25">
      <c r="A4685" t="s">
        <v>6508</v>
      </c>
      <c r="B4685" t="s">
        <v>65</v>
      </c>
      <c r="C4685" t="s">
        <v>2584</v>
      </c>
      <c r="D4685" t="s">
        <v>216</v>
      </c>
      <c r="E4685" t="str">
        <f>_xlfn.XLOOKUP(Table1[[#This Row],[Product_ID]],[1]!Table1[Product_ID],[1]!Table1[Product_Name])</f>
        <v>Beauty Product 69</v>
      </c>
      <c r="F4685" t="str">
        <f>_xlfn.XLOOKUP(Table1[[#This Row],[Product_ID]],[1]!Table1[Product_ID],[1]!Table1[Category])</f>
        <v>Beauty</v>
      </c>
      <c r="G4685">
        <f>_xlfn.XLOOKUP(Table1[[#This Row],[Product_ID]],[1]!Table1[Product_ID],[1]!Table1[Unit_Price])</f>
        <v>384</v>
      </c>
      <c r="H4685">
        <f>_xlfn.XLOOKUP(Table1[[#This Row],[Product_ID]],[1]!Table1[Product_ID],[1]!Table1[Cost])</f>
        <v>192</v>
      </c>
      <c r="I4685">
        <v>5</v>
      </c>
      <c r="J4685">
        <v>15</v>
      </c>
      <c r="K4685">
        <f>Table1[[#This Row],[Quantity]]*Table1[[#This Row],[Unit_Price]]</f>
        <v>1920</v>
      </c>
      <c r="L4685">
        <f>Table1[[#This Row],[Quantity]]*Table1[[#This Row],[Cost]]</f>
        <v>960</v>
      </c>
      <c r="M4685">
        <f>Table1[[#This Row],[Sales]]-Table1[[#This Row],[Total_Cost]]</f>
        <v>960</v>
      </c>
      <c r="N4685" s="1">
        <f>Table1[[#This Row],[Profit]]/Table1[[#This Row],[Sales]]</f>
        <v>0.5</v>
      </c>
      <c r="O4685" t="str">
        <f>TEXT(Table1[[#This Row],[Order_Date]],"mmmm")</f>
        <v>November</v>
      </c>
      <c r="P4685">
        <f>YEAR(Table1[[#This Row],[Order_Date]])</f>
        <v>2024</v>
      </c>
      <c r="Q4685" t="str">
        <f>"Q"&amp;ROUNDUP(MONTH(Table1[[#This Row],[Order_Date]])/3,0)</f>
        <v>Q4</v>
      </c>
    </row>
    <row r="4686" spans="1:17" x14ac:dyDescent="0.25">
      <c r="A4686" t="s">
        <v>6509</v>
      </c>
      <c r="B4686" t="s">
        <v>694</v>
      </c>
      <c r="C4686" t="s">
        <v>2446</v>
      </c>
      <c r="D4686" t="s">
        <v>17</v>
      </c>
      <c r="E4686" t="str">
        <f>_xlfn.XLOOKUP(Table1[[#This Row],[Product_ID]],[1]!Table1[Product_ID],[1]!Table1[Product_Name])</f>
        <v>Clothing Product 38</v>
      </c>
      <c r="F4686" t="str">
        <f>_xlfn.XLOOKUP(Table1[[#This Row],[Product_ID]],[1]!Table1[Product_ID],[1]!Table1[Category])</f>
        <v>Clothing</v>
      </c>
      <c r="G4686">
        <f>_xlfn.XLOOKUP(Table1[[#This Row],[Product_ID]],[1]!Table1[Product_ID],[1]!Table1[Unit_Price])</f>
        <v>413</v>
      </c>
      <c r="H4686">
        <f>_xlfn.XLOOKUP(Table1[[#This Row],[Product_ID]],[1]!Table1[Product_ID],[1]!Table1[Cost])</f>
        <v>247.8</v>
      </c>
      <c r="I4686">
        <v>1</v>
      </c>
      <c r="J4686">
        <v>5</v>
      </c>
      <c r="K4686">
        <f>Table1[[#This Row],[Quantity]]*Table1[[#This Row],[Unit_Price]]</f>
        <v>413</v>
      </c>
      <c r="L4686">
        <f>Table1[[#This Row],[Quantity]]*Table1[[#This Row],[Cost]]</f>
        <v>247.8</v>
      </c>
      <c r="M4686">
        <f>Table1[[#This Row],[Sales]]-Table1[[#This Row],[Total_Cost]]</f>
        <v>165.2</v>
      </c>
      <c r="N4686" s="1">
        <f>Table1[[#This Row],[Profit]]/Table1[[#This Row],[Sales]]</f>
        <v>0.39999999999999997</v>
      </c>
      <c r="O4686" t="str">
        <f>TEXT(Table1[[#This Row],[Order_Date]],"mmmm")</f>
        <v>January</v>
      </c>
      <c r="P4686">
        <f>YEAR(Table1[[#This Row],[Order_Date]])</f>
        <v>2025</v>
      </c>
      <c r="Q4686" t="str">
        <f>"Q"&amp;ROUNDUP(MONTH(Table1[[#This Row],[Order_Date]])/3,0)</f>
        <v>Q1</v>
      </c>
    </row>
    <row r="4687" spans="1:17" x14ac:dyDescent="0.25">
      <c r="A4687" t="s">
        <v>6510</v>
      </c>
      <c r="B4687" t="s">
        <v>873</v>
      </c>
      <c r="C4687" t="s">
        <v>1484</v>
      </c>
      <c r="D4687" t="s">
        <v>908</v>
      </c>
      <c r="E4687" t="str">
        <f>_xlfn.XLOOKUP(Table1[[#This Row],[Product_ID]],[1]!Table1[Product_ID],[1]!Table1[Product_Name])</f>
        <v>Beauty Product 41</v>
      </c>
      <c r="F4687" t="str">
        <f>_xlfn.XLOOKUP(Table1[[#This Row],[Product_ID]],[1]!Table1[Product_ID],[1]!Table1[Category])</f>
        <v>Beauty</v>
      </c>
      <c r="G4687">
        <f>_xlfn.XLOOKUP(Table1[[#This Row],[Product_ID]],[1]!Table1[Product_ID],[1]!Table1[Unit_Price])</f>
        <v>2433</v>
      </c>
      <c r="H4687">
        <f>_xlfn.XLOOKUP(Table1[[#This Row],[Product_ID]],[1]!Table1[Product_ID],[1]!Table1[Cost])</f>
        <v>1216.5</v>
      </c>
      <c r="I4687">
        <v>1</v>
      </c>
      <c r="J4687">
        <v>0</v>
      </c>
      <c r="K4687">
        <f>Table1[[#This Row],[Quantity]]*Table1[[#This Row],[Unit_Price]]</f>
        <v>2433</v>
      </c>
      <c r="L4687">
        <f>Table1[[#This Row],[Quantity]]*Table1[[#This Row],[Cost]]</f>
        <v>1216.5</v>
      </c>
      <c r="M4687">
        <f>Table1[[#This Row],[Sales]]-Table1[[#This Row],[Total_Cost]]</f>
        <v>1216.5</v>
      </c>
      <c r="N4687" s="1">
        <f>Table1[[#This Row],[Profit]]/Table1[[#This Row],[Sales]]</f>
        <v>0.5</v>
      </c>
      <c r="O4687" t="str">
        <f>TEXT(Table1[[#This Row],[Order_Date]],"mmmm")</f>
        <v>July</v>
      </c>
      <c r="P4687">
        <f>YEAR(Table1[[#This Row],[Order_Date]])</f>
        <v>2025</v>
      </c>
      <c r="Q4687" t="str">
        <f>"Q"&amp;ROUNDUP(MONTH(Table1[[#This Row],[Order_Date]])/3,0)</f>
        <v>Q3</v>
      </c>
    </row>
    <row r="4688" spans="1:17" x14ac:dyDescent="0.25">
      <c r="A4688" t="s">
        <v>6511</v>
      </c>
      <c r="B4688" t="s">
        <v>39</v>
      </c>
      <c r="C4688" t="s">
        <v>1335</v>
      </c>
      <c r="D4688" t="s">
        <v>157</v>
      </c>
      <c r="E4688" t="str">
        <f>_xlfn.XLOOKUP(Table1[[#This Row],[Product_ID]],[1]!Table1[Product_ID],[1]!Table1[Product_Name])</f>
        <v>Sports Product 89</v>
      </c>
      <c r="F4688" t="str">
        <f>_xlfn.XLOOKUP(Table1[[#This Row],[Product_ID]],[1]!Table1[Product_ID],[1]!Table1[Category])</f>
        <v>Sports</v>
      </c>
      <c r="G4688">
        <f>_xlfn.XLOOKUP(Table1[[#This Row],[Product_ID]],[1]!Table1[Product_ID],[1]!Table1[Unit_Price])</f>
        <v>2956</v>
      </c>
      <c r="H4688">
        <f>_xlfn.XLOOKUP(Table1[[#This Row],[Product_ID]],[1]!Table1[Product_ID],[1]!Table1[Cost])</f>
        <v>1478</v>
      </c>
      <c r="I4688">
        <v>1</v>
      </c>
      <c r="J4688">
        <v>20</v>
      </c>
      <c r="K4688">
        <f>Table1[[#This Row],[Quantity]]*Table1[[#This Row],[Unit_Price]]</f>
        <v>2956</v>
      </c>
      <c r="L4688">
        <f>Table1[[#This Row],[Quantity]]*Table1[[#This Row],[Cost]]</f>
        <v>1478</v>
      </c>
      <c r="M4688">
        <f>Table1[[#This Row],[Sales]]-Table1[[#This Row],[Total_Cost]]</f>
        <v>1478</v>
      </c>
      <c r="N4688" s="1">
        <f>Table1[[#This Row],[Profit]]/Table1[[#This Row],[Sales]]</f>
        <v>0.5</v>
      </c>
      <c r="O4688" t="str">
        <f>TEXT(Table1[[#This Row],[Order_Date]],"mmmm")</f>
        <v>November</v>
      </c>
      <c r="P4688">
        <f>YEAR(Table1[[#This Row],[Order_Date]])</f>
        <v>2024</v>
      </c>
      <c r="Q4688" t="str">
        <f>"Q"&amp;ROUNDUP(MONTH(Table1[[#This Row],[Order_Date]])/3,0)</f>
        <v>Q4</v>
      </c>
    </row>
    <row r="4689" spans="1:17" x14ac:dyDescent="0.25">
      <c r="A4689" t="s">
        <v>6512</v>
      </c>
      <c r="B4689" t="s">
        <v>2413</v>
      </c>
      <c r="C4689" t="s">
        <v>138</v>
      </c>
      <c r="D4689" t="s">
        <v>1526</v>
      </c>
      <c r="E4689" t="str">
        <f>_xlfn.XLOOKUP(Table1[[#This Row],[Product_ID]],[1]!Table1[Product_ID],[1]!Table1[Product_Name])</f>
        <v>Electronics Product 6</v>
      </c>
      <c r="F4689" t="str">
        <f>_xlfn.XLOOKUP(Table1[[#This Row],[Product_ID]],[1]!Table1[Product_ID],[1]!Table1[Category])</f>
        <v>Electronics</v>
      </c>
      <c r="G4689">
        <f>_xlfn.XLOOKUP(Table1[[#This Row],[Product_ID]],[1]!Table1[Product_ID],[1]!Table1[Unit_Price])</f>
        <v>18855</v>
      </c>
      <c r="H4689">
        <f>_xlfn.XLOOKUP(Table1[[#This Row],[Product_ID]],[1]!Table1[Product_ID],[1]!Table1[Cost])</f>
        <v>9427.5</v>
      </c>
      <c r="I4689">
        <v>5</v>
      </c>
      <c r="J4689">
        <v>20</v>
      </c>
      <c r="K4689">
        <f>Table1[[#This Row],[Quantity]]*Table1[[#This Row],[Unit_Price]]</f>
        <v>94275</v>
      </c>
      <c r="L4689">
        <f>Table1[[#This Row],[Quantity]]*Table1[[#This Row],[Cost]]</f>
        <v>47137.5</v>
      </c>
      <c r="M4689">
        <f>Table1[[#This Row],[Sales]]-Table1[[#This Row],[Total_Cost]]</f>
        <v>47137.5</v>
      </c>
      <c r="N4689" s="1">
        <f>Table1[[#This Row],[Profit]]/Table1[[#This Row],[Sales]]</f>
        <v>0.5</v>
      </c>
      <c r="O4689" t="str">
        <f>TEXT(Table1[[#This Row],[Order_Date]],"mmmm")</f>
        <v>July</v>
      </c>
      <c r="P4689">
        <f>YEAR(Table1[[#This Row],[Order_Date]])</f>
        <v>2025</v>
      </c>
      <c r="Q4689" t="str">
        <f>"Q"&amp;ROUNDUP(MONTH(Table1[[#This Row],[Order_Date]])/3,0)</f>
        <v>Q3</v>
      </c>
    </row>
    <row r="4690" spans="1:17" x14ac:dyDescent="0.25">
      <c r="A4690" t="s">
        <v>6513</v>
      </c>
      <c r="B4690" t="s">
        <v>1615</v>
      </c>
      <c r="C4690" t="s">
        <v>3991</v>
      </c>
      <c r="D4690" t="s">
        <v>812</v>
      </c>
      <c r="E4690" t="str">
        <f>_xlfn.XLOOKUP(Table1[[#This Row],[Product_ID]],[1]!Table1[Product_ID],[1]!Table1[Product_Name])</f>
        <v>Beauty Product 5</v>
      </c>
      <c r="F4690" t="str">
        <f>_xlfn.XLOOKUP(Table1[[#This Row],[Product_ID]],[1]!Table1[Product_ID],[1]!Table1[Category])</f>
        <v>Beauty</v>
      </c>
      <c r="G4690">
        <f>_xlfn.XLOOKUP(Table1[[#This Row],[Product_ID]],[1]!Table1[Product_ID],[1]!Table1[Unit_Price])</f>
        <v>3939</v>
      </c>
      <c r="H4690">
        <f>_xlfn.XLOOKUP(Table1[[#This Row],[Product_ID]],[1]!Table1[Product_ID],[1]!Table1[Cost])</f>
        <v>2757.3</v>
      </c>
      <c r="I4690">
        <v>1</v>
      </c>
      <c r="J4690">
        <v>15</v>
      </c>
      <c r="K4690">
        <f>Table1[[#This Row],[Quantity]]*Table1[[#This Row],[Unit_Price]]</f>
        <v>3939</v>
      </c>
      <c r="L4690">
        <f>Table1[[#This Row],[Quantity]]*Table1[[#This Row],[Cost]]</f>
        <v>2757.3</v>
      </c>
      <c r="M4690">
        <f>Table1[[#This Row],[Sales]]-Table1[[#This Row],[Total_Cost]]</f>
        <v>1181.6999999999998</v>
      </c>
      <c r="N4690" s="1">
        <f>Table1[[#This Row],[Profit]]/Table1[[#This Row],[Sales]]</f>
        <v>0.29999999999999993</v>
      </c>
      <c r="O4690" t="str">
        <f>TEXT(Table1[[#This Row],[Order_Date]],"mmmm")</f>
        <v>October</v>
      </c>
      <c r="P4690">
        <f>YEAR(Table1[[#This Row],[Order_Date]])</f>
        <v>2025</v>
      </c>
      <c r="Q4690" t="str">
        <f>"Q"&amp;ROUNDUP(MONTH(Table1[[#This Row],[Order_Date]])/3,0)</f>
        <v>Q4</v>
      </c>
    </row>
    <row r="4691" spans="1:17" x14ac:dyDescent="0.25">
      <c r="A4691" t="s">
        <v>6514</v>
      </c>
      <c r="B4691" t="s">
        <v>1025</v>
      </c>
      <c r="C4691" t="s">
        <v>44</v>
      </c>
      <c r="D4691" t="s">
        <v>628</v>
      </c>
      <c r="E4691" t="str">
        <f>_xlfn.XLOOKUP(Table1[[#This Row],[Product_ID]],[1]!Table1[Product_ID],[1]!Table1[Product_Name])</f>
        <v>Sports Product 97</v>
      </c>
      <c r="F4691" t="str">
        <f>_xlfn.XLOOKUP(Table1[[#This Row],[Product_ID]],[1]!Table1[Product_ID],[1]!Table1[Category])</f>
        <v>Sports</v>
      </c>
      <c r="G4691">
        <f>_xlfn.XLOOKUP(Table1[[#This Row],[Product_ID]],[1]!Table1[Product_ID],[1]!Table1[Unit_Price])</f>
        <v>9084</v>
      </c>
      <c r="H4691">
        <f>_xlfn.XLOOKUP(Table1[[#This Row],[Product_ID]],[1]!Table1[Product_ID],[1]!Table1[Cost])</f>
        <v>6358.8</v>
      </c>
      <c r="I4691">
        <v>3</v>
      </c>
      <c r="J4691">
        <v>0</v>
      </c>
      <c r="K4691">
        <f>Table1[[#This Row],[Quantity]]*Table1[[#This Row],[Unit_Price]]</f>
        <v>27252</v>
      </c>
      <c r="L4691">
        <f>Table1[[#This Row],[Quantity]]*Table1[[#This Row],[Cost]]</f>
        <v>19076.400000000001</v>
      </c>
      <c r="M4691">
        <f>Table1[[#This Row],[Sales]]-Table1[[#This Row],[Total_Cost]]</f>
        <v>8175.5999999999985</v>
      </c>
      <c r="N4691" s="1">
        <f>Table1[[#This Row],[Profit]]/Table1[[#This Row],[Sales]]</f>
        <v>0.29999999999999993</v>
      </c>
      <c r="O4691" t="str">
        <f>TEXT(Table1[[#This Row],[Order_Date]],"mmmm")</f>
        <v>July</v>
      </c>
      <c r="P4691">
        <f>YEAR(Table1[[#This Row],[Order_Date]])</f>
        <v>2025</v>
      </c>
      <c r="Q4691" t="str">
        <f>"Q"&amp;ROUNDUP(MONTH(Table1[[#This Row],[Order_Date]])/3,0)</f>
        <v>Q3</v>
      </c>
    </row>
    <row r="4692" spans="1:17" x14ac:dyDescent="0.25">
      <c r="A4692" t="s">
        <v>6515</v>
      </c>
      <c r="B4692" t="s">
        <v>1339</v>
      </c>
      <c r="C4692" t="s">
        <v>3322</v>
      </c>
      <c r="D4692" t="s">
        <v>313</v>
      </c>
      <c r="E4692" t="str">
        <f>_xlfn.XLOOKUP(Table1[[#This Row],[Product_ID]],[1]!Table1[Product_ID],[1]!Table1[Product_Name])</f>
        <v>Sports Product 44</v>
      </c>
      <c r="F4692" t="str">
        <f>_xlfn.XLOOKUP(Table1[[#This Row],[Product_ID]],[1]!Table1[Product_ID],[1]!Table1[Category])</f>
        <v>Sports</v>
      </c>
      <c r="G4692">
        <f>_xlfn.XLOOKUP(Table1[[#This Row],[Product_ID]],[1]!Table1[Product_ID],[1]!Table1[Unit_Price])</f>
        <v>5008</v>
      </c>
      <c r="H4692">
        <f>_xlfn.XLOOKUP(Table1[[#This Row],[Product_ID]],[1]!Table1[Product_ID],[1]!Table1[Cost])</f>
        <v>3505.6</v>
      </c>
      <c r="I4692">
        <v>2</v>
      </c>
      <c r="J4692">
        <v>10</v>
      </c>
      <c r="K4692">
        <f>Table1[[#This Row],[Quantity]]*Table1[[#This Row],[Unit_Price]]</f>
        <v>10016</v>
      </c>
      <c r="L4692">
        <f>Table1[[#This Row],[Quantity]]*Table1[[#This Row],[Cost]]</f>
        <v>7011.2</v>
      </c>
      <c r="M4692">
        <f>Table1[[#This Row],[Sales]]-Table1[[#This Row],[Total_Cost]]</f>
        <v>3004.8</v>
      </c>
      <c r="N4692" s="1">
        <f>Table1[[#This Row],[Profit]]/Table1[[#This Row],[Sales]]</f>
        <v>0.30000000000000004</v>
      </c>
      <c r="O4692" t="str">
        <f>TEXT(Table1[[#This Row],[Order_Date]],"mmmm")</f>
        <v>November</v>
      </c>
      <c r="P4692">
        <f>YEAR(Table1[[#This Row],[Order_Date]])</f>
        <v>2025</v>
      </c>
      <c r="Q4692" t="str">
        <f>"Q"&amp;ROUNDUP(MONTH(Table1[[#This Row],[Order_Date]])/3,0)</f>
        <v>Q4</v>
      </c>
    </row>
    <row r="4693" spans="1:17" x14ac:dyDescent="0.25">
      <c r="A4693" t="s">
        <v>6516</v>
      </c>
      <c r="B4693" t="s">
        <v>675</v>
      </c>
      <c r="C4693" t="s">
        <v>3552</v>
      </c>
      <c r="D4693" t="s">
        <v>454</v>
      </c>
      <c r="E4693" t="str">
        <f>_xlfn.XLOOKUP(Table1[[#This Row],[Product_ID]],[1]!Table1[Product_ID],[1]!Table1[Product_Name])</f>
        <v>Home &amp; Kitchen Product 94</v>
      </c>
      <c r="F4693" t="str">
        <f>_xlfn.XLOOKUP(Table1[[#This Row],[Product_ID]],[1]!Table1[Product_ID],[1]!Table1[Category])</f>
        <v>Home &amp; Kitchen</v>
      </c>
      <c r="G4693">
        <f>_xlfn.XLOOKUP(Table1[[#This Row],[Product_ID]],[1]!Table1[Product_ID],[1]!Table1[Unit_Price])</f>
        <v>13434</v>
      </c>
      <c r="H4693">
        <f>_xlfn.XLOOKUP(Table1[[#This Row],[Product_ID]],[1]!Table1[Product_ID],[1]!Table1[Cost])</f>
        <v>9403.7999999999993</v>
      </c>
      <c r="I4693">
        <v>4</v>
      </c>
      <c r="J4693">
        <v>15</v>
      </c>
      <c r="K4693">
        <f>Table1[[#This Row],[Quantity]]*Table1[[#This Row],[Unit_Price]]</f>
        <v>53736</v>
      </c>
      <c r="L4693">
        <f>Table1[[#This Row],[Quantity]]*Table1[[#This Row],[Cost]]</f>
        <v>37615.199999999997</v>
      </c>
      <c r="M4693">
        <f>Table1[[#This Row],[Sales]]-Table1[[#This Row],[Total_Cost]]</f>
        <v>16120.800000000003</v>
      </c>
      <c r="N4693" s="1">
        <f>Table1[[#This Row],[Profit]]/Table1[[#This Row],[Sales]]</f>
        <v>0.30000000000000004</v>
      </c>
      <c r="O4693" t="str">
        <f>TEXT(Table1[[#This Row],[Order_Date]],"mmmm")</f>
        <v>September</v>
      </c>
      <c r="P4693">
        <f>YEAR(Table1[[#This Row],[Order_Date]])</f>
        <v>2024</v>
      </c>
      <c r="Q4693" t="str">
        <f>"Q"&amp;ROUNDUP(MONTH(Table1[[#This Row],[Order_Date]])/3,0)</f>
        <v>Q3</v>
      </c>
    </row>
    <row r="4694" spans="1:17" x14ac:dyDescent="0.25">
      <c r="A4694" t="s">
        <v>6517</v>
      </c>
      <c r="B4694" t="s">
        <v>3120</v>
      </c>
      <c r="C4694" t="s">
        <v>1094</v>
      </c>
      <c r="D4694" t="s">
        <v>85</v>
      </c>
      <c r="E4694" t="str">
        <f>_xlfn.XLOOKUP(Table1[[#This Row],[Product_ID]],[1]!Table1[Product_ID],[1]!Table1[Product_Name])</f>
        <v>Clothing Product 63</v>
      </c>
      <c r="F4694" t="str">
        <f>_xlfn.XLOOKUP(Table1[[#This Row],[Product_ID]],[1]!Table1[Product_ID],[1]!Table1[Category])</f>
        <v>Clothing</v>
      </c>
      <c r="G4694">
        <f>_xlfn.XLOOKUP(Table1[[#This Row],[Product_ID]],[1]!Table1[Product_ID],[1]!Table1[Unit_Price])</f>
        <v>3643</v>
      </c>
      <c r="H4694">
        <f>_xlfn.XLOOKUP(Table1[[#This Row],[Product_ID]],[1]!Table1[Product_ID],[1]!Table1[Cost])</f>
        <v>2185.8000000000002</v>
      </c>
      <c r="I4694">
        <v>1</v>
      </c>
      <c r="J4694">
        <v>15</v>
      </c>
      <c r="K4694">
        <f>Table1[[#This Row],[Quantity]]*Table1[[#This Row],[Unit_Price]]</f>
        <v>3643</v>
      </c>
      <c r="L4694">
        <f>Table1[[#This Row],[Quantity]]*Table1[[#This Row],[Cost]]</f>
        <v>2185.8000000000002</v>
      </c>
      <c r="M4694">
        <f>Table1[[#This Row],[Sales]]-Table1[[#This Row],[Total_Cost]]</f>
        <v>1457.1999999999998</v>
      </c>
      <c r="N4694" s="1">
        <f>Table1[[#This Row],[Profit]]/Table1[[#This Row],[Sales]]</f>
        <v>0.39999999999999997</v>
      </c>
      <c r="O4694" t="str">
        <f>TEXT(Table1[[#This Row],[Order_Date]],"mmmm")</f>
        <v>January</v>
      </c>
      <c r="P4694">
        <f>YEAR(Table1[[#This Row],[Order_Date]])</f>
        <v>2024</v>
      </c>
      <c r="Q4694" t="str">
        <f>"Q"&amp;ROUNDUP(MONTH(Table1[[#This Row],[Order_Date]])/3,0)</f>
        <v>Q1</v>
      </c>
    </row>
    <row r="4695" spans="1:17" x14ac:dyDescent="0.25">
      <c r="A4695" t="s">
        <v>6518</v>
      </c>
      <c r="B4695" t="s">
        <v>2734</v>
      </c>
      <c r="C4695" t="s">
        <v>4235</v>
      </c>
      <c r="D4695" t="s">
        <v>304</v>
      </c>
      <c r="E4695" t="str">
        <f>_xlfn.XLOOKUP(Table1[[#This Row],[Product_ID]],[1]!Table1[Product_ID],[1]!Table1[Product_Name])</f>
        <v>Sports Product 67</v>
      </c>
      <c r="F4695" t="str">
        <f>_xlfn.XLOOKUP(Table1[[#This Row],[Product_ID]],[1]!Table1[Product_ID],[1]!Table1[Category])</f>
        <v>Sports</v>
      </c>
      <c r="G4695">
        <f>_xlfn.XLOOKUP(Table1[[#This Row],[Product_ID]],[1]!Table1[Product_ID],[1]!Table1[Unit_Price])</f>
        <v>1463</v>
      </c>
      <c r="H4695">
        <f>_xlfn.XLOOKUP(Table1[[#This Row],[Product_ID]],[1]!Table1[Product_ID],[1]!Table1[Cost])</f>
        <v>731.5</v>
      </c>
      <c r="I4695">
        <v>2</v>
      </c>
      <c r="J4695">
        <v>20</v>
      </c>
      <c r="K4695">
        <f>Table1[[#This Row],[Quantity]]*Table1[[#This Row],[Unit_Price]]</f>
        <v>2926</v>
      </c>
      <c r="L4695">
        <f>Table1[[#This Row],[Quantity]]*Table1[[#This Row],[Cost]]</f>
        <v>1463</v>
      </c>
      <c r="M4695">
        <f>Table1[[#This Row],[Sales]]-Table1[[#This Row],[Total_Cost]]</f>
        <v>1463</v>
      </c>
      <c r="N4695" s="1">
        <f>Table1[[#This Row],[Profit]]/Table1[[#This Row],[Sales]]</f>
        <v>0.5</v>
      </c>
      <c r="O4695" t="str">
        <f>TEXT(Table1[[#This Row],[Order_Date]],"mmmm")</f>
        <v>March</v>
      </c>
      <c r="P4695">
        <f>YEAR(Table1[[#This Row],[Order_Date]])</f>
        <v>2025</v>
      </c>
      <c r="Q4695" t="str">
        <f>"Q"&amp;ROUNDUP(MONTH(Table1[[#This Row],[Order_Date]])/3,0)</f>
        <v>Q1</v>
      </c>
    </row>
    <row r="4696" spans="1:17" x14ac:dyDescent="0.25">
      <c r="A4696" t="s">
        <v>6519</v>
      </c>
      <c r="B4696" t="s">
        <v>540</v>
      </c>
      <c r="C4696" t="s">
        <v>4493</v>
      </c>
      <c r="D4696" t="s">
        <v>139</v>
      </c>
      <c r="E4696" t="str">
        <f>_xlfn.XLOOKUP(Table1[[#This Row],[Product_ID]],[1]!Table1[Product_ID],[1]!Table1[Product_Name])</f>
        <v>Clothing Product 53</v>
      </c>
      <c r="F4696" t="str">
        <f>_xlfn.XLOOKUP(Table1[[#This Row],[Product_ID]],[1]!Table1[Product_ID],[1]!Table1[Category])</f>
        <v>Clothing</v>
      </c>
      <c r="G4696">
        <f>_xlfn.XLOOKUP(Table1[[#This Row],[Product_ID]],[1]!Table1[Product_ID],[1]!Table1[Unit_Price])</f>
        <v>641</v>
      </c>
      <c r="H4696">
        <f>_xlfn.XLOOKUP(Table1[[#This Row],[Product_ID]],[1]!Table1[Product_ID],[1]!Table1[Cost])</f>
        <v>384.6</v>
      </c>
      <c r="I4696">
        <v>1</v>
      </c>
      <c r="J4696">
        <v>0</v>
      </c>
      <c r="K4696">
        <f>Table1[[#This Row],[Quantity]]*Table1[[#This Row],[Unit_Price]]</f>
        <v>641</v>
      </c>
      <c r="L4696">
        <f>Table1[[#This Row],[Quantity]]*Table1[[#This Row],[Cost]]</f>
        <v>384.6</v>
      </c>
      <c r="M4696">
        <f>Table1[[#This Row],[Sales]]-Table1[[#This Row],[Total_Cost]]</f>
        <v>256.39999999999998</v>
      </c>
      <c r="N4696" s="1">
        <f>Table1[[#This Row],[Profit]]/Table1[[#This Row],[Sales]]</f>
        <v>0.39999999999999997</v>
      </c>
      <c r="O4696" t="str">
        <f>TEXT(Table1[[#This Row],[Order_Date]],"mmmm")</f>
        <v>May</v>
      </c>
      <c r="P4696">
        <f>YEAR(Table1[[#This Row],[Order_Date]])</f>
        <v>2025</v>
      </c>
      <c r="Q4696" t="str">
        <f>"Q"&amp;ROUNDUP(MONTH(Table1[[#This Row],[Order_Date]])/3,0)</f>
        <v>Q2</v>
      </c>
    </row>
    <row r="4697" spans="1:17" x14ac:dyDescent="0.25">
      <c r="A4697" t="s">
        <v>6520</v>
      </c>
      <c r="B4697" t="s">
        <v>1500</v>
      </c>
      <c r="C4697" t="s">
        <v>2107</v>
      </c>
      <c r="D4697" t="s">
        <v>223</v>
      </c>
      <c r="E4697" t="str">
        <f>_xlfn.XLOOKUP(Table1[[#This Row],[Product_ID]],[1]!Table1[Product_ID],[1]!Table1[Product_Name])</f>
        <v>Clothing Product 48</v>
      </c>
      <c r="F4697" t="str">
        <f>_xlfn.XLOOKUP(Table1[[#This Row],[Product_ID]],[1]!Table1[Product_ID],[1]!Table1[Category])</f>
        <v>Clothing</v>
      </c>
      <c r="G4697">
        <f>_xlfn.XLOOKUP(Table1[[#This Row],[Product_ID]],[1]!Table1[Product_ID],[1]!Table1[Unit_Price])</f>
        <v>2190</v>
      </c>
      <c r="H4697">
        <f>_xlfn.XLOOKUP(Table1[[#This Row],[Product_ID]],[1]!Table1[Product_ID],[1]!Table1[Cost])</f>
        <v>1095</v>
      </c>
      <c r="I4697">
        <v>1</v>
      </c>
      <c r="J4697">
        <v>15</v>
      </c>
      <c r="K4697">
        <f>Table1[[#This Row],[Quantity]]*Table1[[#This Row],[Unit_Price]]</f>
        <v>2190</v>
      </c>
      <c r="L4697">
        <f>Table1[[#This Row],[Quantity]]*Table1[[#This Row],[Cost]]</f>
        <v>1095</v>
      </c>
      <c r="M4697">
        <f>Table1[[#This Row],[Sales]]-Table1[[#This Row],[Total_Cost]]</f>
        <v>1095</v>
      </c>
      <c r="N4697" s="1">
        <f>Table1[[#This Row],[Profit]]/Table1[[#This Row],[Sales]]</f>
        <v>0.5</v>
      </c>
      <c r="O4697" t="str">
        <f>TEXT(Table1[[#This Row],[Order_Date]],"mmmm")</f>
        <v>June</v>
      </c>
      <c r="P4697">
        <f>YEAR(Table1[[#This Row],[Order_Date]])</f>
        <v>2024</v>
      </c>
      <c r="Q4697" t="str">
        <f>"Q"&amp;ROUNDUP(MONTH(Table1[[#This Row],[Order_Date]])/3,0)</f>
        <v>Q2</v>
      </c>
    </row>
    <row r="4698" spans="1:17" x14ac:dyDescent="0.25">
      <c r="A4698" t="s">
        <v>6521</v>
      </c>
      <c r="B4698" t="s">
        <v>870</v>
      </c>
      <c r="C4698" t="s">
        <v>1520</v>
      </c>
      <c r="D4698" t="s">
        <v>822</v>
      </c>
      <c r="E4698" t="str">
        <f>_xlfn.XLOOKUP(Table1[[#This Row],[Product_ID]],[1]!Table1[Product_ID],[1]!Table1[Product_Name])</f>
        <v>Electronics Product 31</v>
      </c>
      <c r="F4698" t="str">
        <f>_xlfn.XLOOKUP(Table1[[#This Row],[Product_ID]],[1]!Table1[Product_ID],[1]!Table1[Category])</f>
        <v>Electronics</v>
      </c>
      <c r="G4698">
        <f>_xlfn.XLOOKUP(Table1[[#This Row],[Product_ID]],[1]!Table1[Product_ID],[1]!Table1[Unit_Price])</f>
        <v>34152</v>
      </c>
      <c r="H4698">
        <f>_xlfn.XLOOKUP(Table1[[#This Row],[Product_ID]],[1]!Table1[Product_ID],[1]!Table1[Cost])</f>
        <v>23906.400000000001</v>
      </c>
      <c r="I4698">
        <v>3</v>
      </c>
      <c r="J4698">
        <v>5</v>
      </c>
      <c r="K4698">
        <f>Table1[[#This Row],[Quantity]]*Table1[[#This Row],[Unit_Price]]</f>
        <v>102456</v>
      </c>
      <c r="L4698">
        <f>Table1[[#This Row],[Quantity]]*Table1[[#This Row],[Cost]]</f>
        <v>71719.200000000012</v>
      </c>
      <c r="M4698">
        <f>Table1[[#This Row],[Sales]]-Table1[[#This Row],[Total_Cost]]</f>
        <v>30736.799999999988</v>
      </c>
      <c r="N4698" s="1">
        <f>Table1[[#This Row],[Profit]]/Table1[[#This Row],[Sales]]</f>
        <v>0.29999999999999988</v>
      </c>
      <c r="O4698" t="str">
        <f>TEXT(Table1[[#This Row],[Order_Date]],"mmmm")</f>
        <v>November</v>
      </c>
      <c r="P4698">
        <f>YEAR(Table1[[#This Row],[Order_Date]])</f>
        <v>2024</v>
      </c>
      <c r="Q4698" t="str">
        <f>"Q"&amp;ROUNDUP(MONTH(Table1[[#This Row],[Order_Date]])/3,0)</f>
        <v>Q4</v>
      </c>
    </row>
    <row r="4699" spans="1:17" x14ac:dyDescent="0.25">
      <c r="A4699" t="s">
        <v>6522</v>
      </c>
      <c r="B4699" t="s">
        <v>3902</v>
      </c>
      <c r="C4699" t="s">
        <v>36</v>
      </c>
      <c r="D4699" t="s">
        <v>25</v>
      </c>
      <c r="E4699" t="str">
        <f>_xlfn.XLOOKUP(Table1[[#This Row],[Product_ID]],[1]!Table1[Product_ID],[1]!Table1[Product_Name])</f>
        <v>Sports Product 7</v>
      </c>
      <c r="F4699" t="str">
        <f>_xlfn.XLOOKUP(Table1[[#This Row],[Product_ID]],[1]!Table1[Product_ID],[1]!Table1[Category])</f>
        <v>Sports</v>
      </c>
      <c r="G4699">
        <f>_xlfn.XLOOKUP(Table1[[#This Row],[Product_ID]],[1]!Table1[Product_ID],[1]!Table1[Unit_Price])</f>
        <v>5469</v>
      </c>
      <c r="H4699">
        <f>_xlfn.XLOOKUP(Table1[[#This Row],[Product_ID]],[1]!Table1[Product_ID],[1]!Table1[Cost])</f>
        <v>3281.4</v>
      </c>
      <c r="I4699">
        <v>2</v>
      </c>
      <c r="J4699">
        <v>10</v>
      </c>
      <c r="K4699">
        <f>Table1[[#This Row],[Quantity]]*Table1[[#This Row],[Unit_Price]]</f>
        <v>10938</v>
      </c>
      <c r="L4699">
        <f>Table1[[#This Row],[Quantity]]*Table1[[#This Row],[Cost]]</f>
        <v>6562.8</v>
      </c>
      <c r="M4699">
        <f>Table1[[#This Row],[Sales]]-Table1[[#This Row],[Total_Cost]]</f>
        <v>4375.2</v>
      </c>
      <c r="N4699" s="1">
        <f>Table1[[#This Row],[Profit]]/Table1[[#This Row],[Sales]]</f>
        <v>0.39999999999999997</v>
      </c>
      <c r="O4699" t="str">
        <f>TEXT(Table1[[#This Row],[Order_Date]],"mmmm")</f>
        <v>January</v>
      </c>
      <c r="P4699">
        <f>YEAR(Table1[[#This Row],[Order_Date]])</f>
        <v>2025</v>
      </c>
      <c r="Q4699" t="str">
        <f>"Q"&amp;ROUNDUP(MONTH(Table1[[#This Row],[Order_Date]])/3,0)</f>
        <v>Q1</v>
      </c>
    </row>
    <row r="4700" spans="1:17" x14ac:dyDescent="0.25">
      <c r="A4700" t="s">
        <v>6523</v>
      </c>
      <c r="B4700" t="s">
        <v>3091</v>
      </c>
      <c r="C4700" t="s">
        <v>841</v>
      </c>
      <c r="D4700" t="s">
        <v>119</v>
      </c>
      <c r="E4700" t="str">
        <f>_xlfn.XLOOKUP(Table1[[#This Row],[Product_ID]],[1]!Table1[Product_ID],[1]!Table1[Product_Name])</f>
        <v>Electronics Product 56</v>
      </c>
      <c r="F4700" t="str">
        <f>_xlfn.XLOOKUP(Table1[[#This Row],[Product_ID]],[1]!Table1[Product_ID],[1]!Table1[Category])</f>
        <v>Electronics</v>
      </c>
      <c r="G4700">
        <f>_xlfn.XLOOKUP(Table1[[#This Row],[Product_ID]],[1]!Table1[Product_ID],[1]!Table1[Unit_Price])</f>
        <v>18900</v>
      </c>
      <c r="H4700">
        <f>_xlfn.XLOOKUP(Table1[[#This Row],[Product_ID]],[1]!Table1[Product_ID],[1]!Table1[Cost])</f>
        <v>9450</v>
      </c>
      <c r="I4700">
        <v>5</v>
      </c>
      <c r="J4700">
        <v>10</v>
      </c>
      <c r="K4700">
        <f>Table1[[#This Row],[Quantity]]*Table1[[#This Row],[Unit_Price]]</f>
        <v>94500</v>
      </c>
      <c r="L4700">
        <f>Table1[[#This Row],[Quantity]]*Table1[[#This Row],[Cost]]</f>
        <v>47250</v>
      </c>
      <c r="M4700">
        <f>Table1[[#This Row],[Sales]]-Table1[[#This Row],[Total_Cost]]</f>
        <v>47250</v>
      </c>
      <c r="N4700" s="1">
        <f>Table1[[#This Row],[Profit]]/Table1[[#This Row],[Sales]]</f>
        <v>0.5</v>
      </c>
      <c r="O4700" t="str">
        <f>TEXT(Table1[[#This Row],[Order_Date]],"mmmm")</f>
        <v>March</v>
      </c>
      <c r="P4700">
        <f>YEAR(Table1[[#This Row],[Order_Date]])</f>
        <v>2024</v>
      </c>
      <c r="Q4700" t="str">
        <f>"Q"&amp;ROUNDUP(MONTH(Table1[[#This Row],[Order_Date]])/3,0)</f>
        <v>Q1</v>
      </c>
    </row>
    <row r="4701" spans="1:17" x14ac:dyDescent="0.25">
      <c r="A4701" t="s">
        <v>6524</v>
      </c>
      <c r="B4701" t="s">
        <v>613</v>
      </c>
      <c r="C4701" t="s">
        <v>756</v>
      </c>
      <c r="D4701" t="s">
        <v>123</v>
      </c>
      <c r="E4701" t="str">
        <f>_xlfn.XLOOKUP(Table1[[#This Row],[Product_ID]],[1]!Table1[Product_ID],[1]!Table1[Product_Name])</f>
        <v>Electronics Product 99</v>
      </c>
      <c r="F4701" t="str">
        <f>_xlfn.XLOOKUP(Table1[[#This Row],[Product_ID]],[1]!Table1[Product_ID],[1]!Table1[Category])</f>
        <v>Electronics</v>
      </c>
      <c r="G4701">
        <f>_xlfn.XLOOKUP(Table1[[#This Row],[Product_ID]],[1]!Table1[Product_ID],[1]!Table1[Unit_Price])</f>
        <v>48012</v>
      </c>
      <c r="H4701">
        <f>_xlfn.XLOOKUP(Table1[[#This Row],[Product_ID]],[1]!Table1[Product_ID],[1]!Table1[Cost])</f>
        <v>24006</v>
      </c>
      <c r="I4701">
        <v>4</v>
      </c>
      <c r="J4701">
        <v>0</v>
      </c>
      <c r="K4701">
        <f>Table1[[#This Row],[Quantity]]*Table1[[#This Row],[Unit_Price]]</f>
        <v>192048</v>
      </c>
      <c r="L4701">
        <f>Table1[[#This Row],[Quantity]]*Table1[[#This Row],[Cost]]</f>
        <v>96024</v>
      </c>
      <c r="M4701">
        <f>Table1[[#This Row],[Sales]]-Table1[[#This Row],[Total_Cost]]</f>
        <v>96024</v>
      </c>
      <c r="N4701" s="1">
        <f>Table1[[#This Row],[Profit]]/Table1[[#This Row],[Sales]]</f>
        <v>0.5</v>
      </c>
      <c r="O4701" t="str">
        <f>TEXT(Table1[[#This Row],[Order_Date]],"mmmm")</f>
        <v>May</v>
      </c>
      <c r="P4701">
        <f>YEAR(Table1[[#This Row],[Order_Date]])</f>
        <v>2025</v>
      </c>
      <c r="Q4701" t="str">
        <f>"Q"&amp;ROUNDUP(MONTH(Table1[[#This Row],[Order_Date]])/3,0)</f>
        <v>Q2</v>
      </c>
    </row>
    <row r="4702" spans="1:17" x14ac:dyDescent="0.25">
      <c r="A4702" t="s">
        <v>6525</v>
      </c>
      <c r="B4702" t="s">
        <v>747</v>
      </c>
      <c r="C4702" t="s">
        <v>3835</v>
      </c>
      <c r="D4702" t="s">
        <v>659</v>
      </c>
      <c r="E4702" t="str">
        <f>_xlfn.XLOOKUP(Table1[[#This Row],[Product_ID]],[1]!Table1[Product_ID],[1]!Table1[Product_Name])</f>
        <v>Beauty Product 43</v>
      </c>
      <c r="F4702" t="str">
        <f>_xlfn.XLOOKUP(Table1[[#This Row],[Product_ID]],[1]!Table1[Product_ID],[1]!Table1[Category])</f>
        <v>Beauty</v>
      </c>
      <c r="G4702">
        <f>_xlfn.XLOOKUP(Table1[[#This Row],[Product_ID]],[1]!Table1[Product_ID],[1]!Table1[Unit_Price])</f>
        <v>1637</v>
      </c>
      <c r="H4702">
        <f>_xlfn.XLOOKUP(Table1[[#This Row],[Product_ID]],[1]!Table1[Product_ID],[1]!Table1[Cost])</f>
        <v>818.5</v>
      </c>
      <c r="I4702">
        <v>1</v>
      </c>
      <c r="J4702">
        <v>15</v>
      </c>
      <c r="K4702">
        <f>Table1[[#This Row],[Quantity]]*Table1[[#This Row],[Unit_Price]]</f>
        <v>1637</v>
      </c>
      <c r="L4702">
        <f>Table1[[#This Row],[Quantity]]*Table1[[#This Row],[Cost]]</f>
        <v>818.5</v>
      </c>
      <c r="M4702">
        <f>Table1[[#This Row],[Sales]]-Table1[[#This Row],[Total_Cost]]</f>
        <v>818.5</v>
      </c>
      <c r="N4702" s="1">
        <f>Table1[[#This Row],[Profit]]/Table1[[#This Row],[Sales]]</f>
        <v>0.5</v>
      </c>
      <c r="O4702" t="str">
        <f>TEXT(Table1[[#This Row],[Order_Date]],"mmmm")</f>
        <v>July</v>
      </c>
      <c r="P4702">
        <f>YEAR(Table1[[#This Row],[Order_Date]])</f>
        <v>2025</v>
      </c>
      <c r="Q4702" t="str">
        <f>"Q"&amp;ROUNDUP(MONTH(Table1[[#This Row],[Order_Date]])/3,0)</f>
        <v>Q3</v>
      </c>
    </row>
    <row r="4703" spans="1:17" x14ac:dyDescent="0.25">
      <c r="A4703" t="s">
        <v>6526</v>
      </c>
      <c r="B4703" t="s">
        <v>2920</v>
      </c>
      <c r="C4703" t="s">
        <v>4076</v>
      </c>
      <c r="D4703" t="s">
        <v>81</v>
      </c>
      <c r="E4703" t="str">
        <f>_xlfn.XLOOKUP(Table1[[#This Row],[Product_ID]],[1]!Table1[Product_ID],[1]!Table1[Product_Name])</f>
        <v>Beauty Product 4</v>
      </c>
      <c r="F4703" t="str">
        <f>_xlfn.XLOOKUP(Table1[[#This Row],[Product_ID]],[1]!Table1[Product_ID],[1]!Table1[Category])</f>
        <v>Beauty</v>
      </c>
      <c r="G4703">
        <f>_xlfn.XLOOKUP(Table1[[#This Row],[Product_ID]],[1]!Table1[Product_ID],[1]!Table1[Unit_Price])</f>
        <v>591</v>
      </c>
      <c r="H4703">
        <f>_xlfn.XLOOKUP(Table1[[#This Row],[Product_ID]],[1]!Table1[Product_ID],[1]!Table1[Cost])</f>
        <v>354.6</v>
      </c>
      <c r="I4703">
        <v>1</v>
      </c>
      <c r="J4703">
        <v>5</v>
      </c>
      <c r="K4703">
        <f>Table1[[#This Row],[Quantity]]*Table1[[#This Row],[Unit_Price]]</f>
        <v>591</v>
      </c>
      <c r="L4703">
        <f>Table1[[#This Row],[Quantity]]*Table1[[#This Row],[Cost]]</f>
        <v>354.6</v>
      </c>
      <c r="M4703">
        <f>Table1[[#This Row],[Sales]]-Table1[[#This Row],[Total_Cost]]</f>
        <v>236.39999999999998</v>
      </c>
      <c r="N4703" s="1">
        <f>Table1[[#This Row],[Profit]]/Table1[[#This Row],[Sales]]</f>
        <v>0.39999999999999997</v>
      </c>
      <c r="O4703" t="str">
        <f>TEXT(Table1[[#This Row],[Order_Date]],"mmmm")</f>
        <v>December</v>
      </c>
      <c r="P4703">
        <f>YEAR(Table1[[#This Row],[Order_Date]])</f>
        <v>2025</v>
      </c>
      <c r="Q4703" t="str">
        <f>"Q"&amp;ROUNDUP(MONTH(Table1[[#This Row],[Order_Date]])/3,0)</f>
        <v>Q4</v>
      </c>
    </row>
    <row r="4704" spans="1:17" x14ac:dyDescent="0.25">
      <c r="A4704" t="s">
        <v>6527</v>
      </c>
      <c r="B4704" t="s">
        <v>1759</v>
      </c>
      <c r="C4704" t="s">
        <v>443</v>
      </c>
      <c r="D4704" t="s">
        <v>49</v>
      </c>
      <c r="E4704" t="str">
        <f>_xlfn.XLOOKUP(Table1[[#This Row],[Product_ID]],[1]!Table1[Product_ID],[1]!Table1[Product_Name])</f>
        <v>Sports Product 65</v>
      </c>
      <c r="F4704" t="str">
        <f>_xlfn.XLOOKUP(Table1[[#This Row],[Product_ID]],[1]!Table1[Product_ID],[1]!Table1[Category])</f>
        <v>Sports</v>
      </c>
      <c r="G4704">
        <f>_xlfn.XLOOKUP(Table1[[#This Row],[Product_ID]],[1]!Table1[Product_ID],[1]!Table1[Unit_Price])</f>
        <v>4421</v>
      </c>
      <c r="H4704">
        <f>_xlfn.XLOOKUP(Table1[[#This Row],[Product_ID]],[1]!Table1[Product_ID],[1]!Table1[Cost])</f>
        <v>3094.7</v>
      </c>
      <c r="I4704">
        <v>4</v>
      </c>
      <c r="J4704">
        <v>10</v>
      </c>
      <c r="K4704">
        <f>Table1[[#This Row],[Quantity]]*Table1[[#This Row],[Unit_Price]]</f>
        <v>17684</v>
      </c>
      <c r="L4704">
        <f>Table1[[#This Row],[Quantity]]*Table1[[#This Row],[Cost]]</f>
        <v>12378.8</v>
      </c>
      <c r="M4704">
        <f>Table1[[#This Row],[Sales]]-Table1[[#This Row],[Total_Cost]]</f>
        <v>5305.2000000000007</v>
      </c>
      <c r="N4704" s="1">
        <f>Table1[[#This Row],[Profit]]/Table1[[#This Row],[Sales]]</f>
        <v>0.30000000000000004</v>
      </c>
      <c r="O4704" t="str">
        <f>TEXT(Table1[[#This Row],[Order_Date]],"mmmm")</f>
        <v>June</v>
      </c>
      <c r="P4704">
        <f>YEAR(Table1[[#This Row],[Order_Date]])</f>
        <v>2025</v>
      </c>
      <c r="Q4704" t="str">
        <f>"Q"&amp;ROUNDUP(MONTH(Table1[[#This Row],[Order_Date]])/3,0)</f>
        <v>Q2</v>
      </c>
    </row>
    <row r="4705" spans="1:17" x14ac:dyDescent="0.25">
      <c r="A4705" t="s">
        <v>6528</v>
      </c>
      <c r="B4705" t="s">
        <v>2601</v>
      </c>
      <c r="C4705" t="s">
        <v>2225</v>
      </c>
      <c r="D4705" t="s">
        <v>123</v>
      </c>
      <c r="E4705" t="str">
        <f>_xlfn.XLOOKUP(Table1[[#This Row],[Product_ID]],[1]!Table1[Product_ID],[1]!Table1[Product_Name])</f>
        <v>Electronics Product 99</v>
      </c>
      <c r="F4705" t="str">
        <f>_xlfn.XLOOKUP(Table1[[#This Row],[Product_ID]],[1]!Table1[Product_ID],[1]!Table1[Category])</f>
        <v>Electronics</v>
      </c>
      <c r="G4705">
        <f>_xlfn.XLOOKUP(Table1[[#This Row],[Product_ID]],[1]!Table1[Product_ID],[1]!Table1[Unit_Price])</f>
        <v>48012</v>
      </c>
      <c r="H4705">
        <f>_xlfn.XLOOKUP(Table1[[#This Row],[Product_ID]],[1]!Table1[Product_ID],[1]!Table1[Cost])</f>
        <v>24006</v>
      </c>
      <c r="I4705">
        <v>3</v>
      </c>
      <c r="J4705">
        <v>15</v>
      </c>
      <c r="K4705">
        <f>Table1[[#This Row],[Quantity]]*Table1[[#This Row],[Unit_Price]]</f>
        <v>144036</v>
      </c>
      <c r="L4705">
        <f>Table1[[#This Row],[Quantity]]*Table1[[#This Row],[Cost]]</f>
        <v>72018</v>
      </c>
      <c r="M4705">
        <f>Table1[[#This Row],[Sales]]-Table1[[#This Row],[Total_Cost]]</f>
        <v>72018</v>
      </c>
      <c r="N4705" s="1">
        <f>Table1[[#This Row],[Profit]]/Table1[[#This Row],[Sales]]</f>
        <v>0.5</v>
      </c>
      <c r="O4705" t="str">
        <f>TEXT(Table1[[#This Row],[Order_Date]],"mmmm")</f>
        <v>April</v>
      </c>
      <c r="P4705">
        <f>YEAR(Table1[[#This Row],[Order_Date]])</f>
        <v>2025</v>
      </c>
      <c r="Q4705" t="str">
        <f>"Q"&amp;ROUNDUP(MONTH(Table1[[#This Row],[Order_Date]])/3,0)</f>
        <v>Q2</v>
      </c>
    </row>
    <row r="4706" spans="1:17" x14ac:dyDescent="0.25">
      <c r="A4706" t="s">
        <v>6529</v>
      </c>
      <c r="B4706" t="s">
        <v>1408</v>
      </c>
      <c r="C4706" t="s">
        <v>5728</v>
      </c>
      <c r="D4706" t="s">
        <v>385</v>
      </c>
      <c r="E4706" t="str">
        <f>_xlfn.XLOOKUP(Table1[[#This Row],[Product_ID]],[1]!Table1[Product_ID],[1]!Table1[Product_Name])</f>
        <v>Sports Product 54</v>
      </c>
      <c r="F4706" t="str">
        <f>_xlfn.XLOOKUP(Table1[[#This Row],[Product_ID]],[1]!Table1[Product_ID],[1]!Table1[Category])</f>
        <v>Sports</v>
      </c>
      <c r="G4706">
        <f>_xlfn.XLOOKUP(Table1[[#This Row],[Product_ID]],[1]!Table1[Product_ID],[1]!Table1[Unit_Price])</f>
        <v>611</v>
      </c>
      <c r="H4706">
        <f>_xlfn.XLOOKUP(Table1[[#This Row],[Product_ID]],[1]!Table1[Product_ID],[1]!Table1[Cost])</f>
        <v>427.7</v>
      </c>
      <c r="I4706">
        <v>2</v>
      </c>
      <c r="J4706">
        <v>10</v>
      </c>
      <c r="K4706">
        <f>Table1[[#This Row],[Quantity]]*Table1[[#This Row],[Unit_Price]]</f>
        <v>1222</v>
      </c>
      <c r="L4706">
        <f>Table1[[#This Row],[Quantity]]*Table1[[#This Row],[Cost]]</f>
        <v>855.4</v>
      </c>
      <c r="M4706">
        <f>Table1[[#This Row],[Sales]]-Table1[[#This Row],[Total_Cost]]</f>
        <v>366.6</v>
      </c>
      <c r="N4706" s="1">
        <f>Table1[[#This Row],[Profit]]/Table1[[#This Row],[Sales]]</f>
        <v>0.30000000000000004</v>
      </c>
      <c r="O4706" t="str">
        <f>TEXT(Table1[[#This Row],[Order_Date]],"mmmm")</f>
        <v>September</v>
      </c>
      <c r="P4706">
        <f>YEAR(Table1[[#This Row],[Order_Date]])</f>
        <v>2025</v>
      </c>
      <c r="Q4706" t="str">
        <f>"Q"&amp;ROUNDUP(MONTH(Table1[[#This Row],[Order_Date]])/3,0)</f>
        <v>Q3</v>
      </c>
    </row>
    <row r="4707" spans="1:17" x14ac:dyDescent="0.25">
      <c r="A4707" t="s">
        <v>6530</v>
      </c>
      <c r="B4707" t="s">
        <v>446</v>
      </c>
      <c r="C4707" t="s">
        <v>1272</v>
      </c>
      <c r="D4707" t="s">
        <v>119</v>
      </c>
      <c r="E4707" t="str">
        <f>_xlfn.XLOOKUP(Table1[[#This Row],[Product_ID]],[1]!Table1[Product_ID],[1]!Table1[Product_Name])</f>
        <v>Electronics Product 56</v>
      </c>
      <c r="F4707" t="str">
        <f>_xlfn.XLOOKUP(Table1[[#This Row],[Product_ID]],[1]!Table1[Product_ID],[1]!Table1[Category])</f>
        <v>Electronics</v>
      </c>
      <c r="G4707">
        <f>_xlfn.XLOOKUP(Table1[[#This Row],[Product_ID]],[1]!Table1[Product_ID],[1]!Table1[Unit_Price])</f>
        <v>18900</v>
      </c>
      <c r="H4707">
        <f>_xlfn.XLOOKUP(Table1[[#This Row],[Product_ID]],[1]!Table1[Product_ID],[1]!Table1[Cost])</f>
        <v>9450</v>
      </c>
      <c r="I4707">
        <v>3</v>
      </c>
      <c r="J4707">
        <v>5</v>
      </c>
      <c r="K4707">
        <f>Table1[[#This Row],[Quantity]]*Table1[[#This Row],[Unit_Price]]</f>
        <v>56700</v>
      </c>
      <c r="L4707">
        <f>Table1[[#This Row],[Quantity]]*Table1[[#This Row],[Cost]]</f>
        <v>28350</v>
      </c>
      <c r="M4707">
        <f>Table1[[#This Row],[Sales]]-Table1[[#This Row],[Total_Cost]]</f>
        <v>28350</v>
      </c>
      <c r="N4707" s="1">
        <f>Table1[[#This Row],[Profit]]/Table1[[#This Row],[Sales]]</f>
        <v>0.5</v>
      </c>
      <c r="O4707" t="str">
        <f>TEXT(Table1[[#This Row],[Order_Date]],"mmmm")</f>
        <v>December</v>
      </c>
      <c r="P4707">
        <f>YEAR(Table1[[#This Row],[Order_Date]])</f>
        <v>2025</v>
      </c>
      <c r="Q4707" t="str">
        <f>"Q"&amp;ROUNDUP(MONTH(Table1[[#This Row],[Order_Date]])/3,0)</f>
        <v>Q4</v>
      </c>
    </row>
    <row r="4708" spans="1:17" x14ac:dyDescent="0.25">
      <c r="A4708" t="s">
        <v>6531</v>
      </c>
      <c r="B4708" t="s">
        <v>755</v>
      </c>
      <c r="C4708" t="s">
        <v>6532</v>
      </c>
      <c r="D4708" t="s">
        <v>100</v>
      </c>
      <c r="E4708" t="str">
        <f>_xlfn.XLOOKUP(Table1[[#This Row],[Product_ID]],[1]!Table1[Product_ID],[1]!Table1[Product_Name])</f>
        <v>Electronics Product 74</v>
      </c>
      <c r="F4708" t="str">
        <f>_xlfn.XLOOKUP(Table1[[#This Row],[Product_ID]],[1]!Table1[Product_ID],[1]!Table1[Category])</f>
        <v>Electronics</v>
      </c>
      <c r="G4708">
        <f>_xlfn.XLOOKUP(Table1[[#This Row],[Product_ID]],[1]!Table1[Product_ID],[1]!Table1[Unit_Price])</f>
        <v>20835</v>
      </c>
      <c r="H4708">
        <f>_xlfn.XLOOKUP(Table1[[#This Row],[Product_ID]],[1]!Table1[Product_ID],[1]!Table1[Cost])</f>
        <v>12501</v>
      </c>
      <c r="I4708">
        <v>4</v>
      </c>
      <c r="J4708">
        <v>0</v>
      </c>
      <c r="K4708">
        <f>Table1[[#This Row],[Quantity]]*Table1[[#This Row],[Unit_Price]]</f>
        <v>83340</v>
      </c>
      <c r="L4708">
        <f>Table1[[#This Row],[Quantity]]*Table1[[#This Row],[Cost]]</f>
        <v>50004</v>
      </c>
      <c r="M4708">
        <f>Table1[[#This Row],[Sales]]-Table1[[#This Row],[Total_Cost]]</f>
        <v>33336</v>
      </c>
      <c r="N4708" s="1">
        <f>Table1[[#This Row],[Profit]]/Table1[[#This Row],[Sales]]</f>
        <v>0.4</v>
      </c>
      <c r="O4708" t="str">
        <f>TEXT(Table1[[#This Row],[Order_Date]],"mmmm")</f>
        <v>October</v>
      </c>
      <c r="P4708">
        <f>YEAR(Table1[[#This Row],[Order_Date]])</f>
        <v>2025</v>
      </c>
      <c r="Q4708" t="str">
        <f>"Q"&amp;ROUNDUP(MONTH(Table1[[#This Row],[Order_Date]])/3,0)</f>
        <v>Q4</v>
      </c>
    </row>
    <row r="4709" spans="1:17" x14ac:dyDescent="0.25">
      <c r="A4709" t="s">
        <v>6533</v>
      </c>
      <c r="B4709" t="s">
        <v>2739</v>
      </c>
      <c r="C4709" t="s">
        <v>2141</v>
      </c>
      <c r="D4709" t="s">
        <v>9</v>
      </c>
      <c r="E4709" t="str">
        <f>_xlfn.XLOOKUP(Table1[[#This Row],[Product_ID]],[1]!Table1[Product_ID],[1]!Table1[Product_Name])</f>
        <v>Home &amp; Kitchen Product 10</v>
      </c>
      <c r="F4709" t="str">
        <f>_xlfn.XLOOKUP(Table1[[#This Row],[Product_ID]],[1]!Table1[Product_ID],[1]!Table1[Category])</f>
        <v>Home &amp; Kitchen</v>
      </c>
      <c r="G4709">
        <f>_xlfn.XLOOKUP(Table1[[#This Row],[Product_ID]],[1]!Table1[Product_ID],[1]!Table1[Unit_Price])</f>
        <v>10936</v>
      </c>
      <c r="H4709">
        <f>_xlfn.XLOOKUP(Table1[[#This Row],[Product_ID]],[1]!Table1[Product_ID],[1]!Table1[Cost])</f>
        <v>6561.6</v>
      </c>
      <c r="I4709">
        <v>1</v>
      </c>
      <c r="J4709">
        <v>5</v>
      </c>
      <c r="K4709">
        <f>Table1[[#This Row],[Quantity]]*Table1[[#This Row],[Unit_Price]]</f>
        <v>10936</v>
      </c>
      <c r="L4709">
        <f>Table1[[#This Row],[Quantity]]*Table1[[#This Row],[Cost]]</f>
        <v>6561.6</v>
      </c>
      <c r="M4709">
        <f>Table1[[#This Row],[Sales]]-Table1[[#This Row],[Total_Cost]]</f>
        <v>4374.3999999999996</v>
      </c>
      <c r="N4709" s="1">
        <f>Table1[[#This Row],[Profit]]/Table1[[#This Row],[Sales]]</f>
        <v>0.39999999999999997</v>
      </c>
      <c r="O4709" t="str">
        <f>TEXT(Table1[[#This Row],[Order_Date]],"mmmm")</f>
        <v>January</v>
      </c>
      <c r="P4709">
        <f>YEAR(Table1[[#This Row],[Order_Date]])</f>
        <v>2025</v>
      </c>
      <c r="Q4709" t="str">
        <f>"Q"&amp;ROUNDUP(MONTH(Table1[[#This Row],[Order_Date]])/3,0)</f>
        <v>Q1</v>
      </c>
    </row>
    <row r="4710" spans="1:17" x14ac:dyDescent="0.25">
      <c r="A4710" t="s">
        <v>6534</v>
      </c>
      <c r="B4710" t="s">
        <v>125</v>
      </c>
      <c r="C4710" t="s">
        <v>1037</v>
      </c>
      <c r="D4710" t="s">
        <v>331</v>
      </c>
      <c r="E4710" t="str">
        <f>_xlfn.XLOOKUP(Table1[[#This Row],[Product_ID]],[1]!Table1[Product_ID],[1]!Table1[Product_Name])</f>
        <v>Electronics Product 24</v>
      </c>
      <c r="F4710" t="str">
        <f>_xlfn.XLOOKUP(Table1[[#This Row],[Product_ID]],[1]!Table1[Product_ID],[1]!Table1[Category])</f>
        <v>Electronics</v>
      </c>
      <c r="G4710">
        <f>_xlfn.XLOOKUP(Table1[[#This Row],[Product_ID]],[1]!Table1[Product_ID],[1]!Table1[Unit_Price])</f>
        <v>9702</v>
      </c>
      <c r="H4710">
        <f>_xlfn.XLOOKUP(Table1[[#This Row],[Product_ID]],[1]!Table1[Product_ID],[1]!Table1[Cost])</f>
        <v>4851</v>
      </c>
      <c r="I4710">
        <v>3</v>
      </c>
      <c r="J4710">
        <v>20</v>
      </c>
      <c r="K4710">
        <f>Table1[[#This Row],[Quantity]]*Table1[[#This Row],[Unit_Price]]</f>
        <v>29106</v>
      </c>
      <c r="L4710">
        <f>Table1[[#This Row],[Quantity]]*Table1[[#This Row],[Cost]]</f>
        <v>14553</v>
      </c>
      <c r="M4710">
        <f>Table1[[#This Row],[Sales]]-Table1[[#This Row],[Total_Cost]]</f>
        <v>14553</v>
      </c>
      <c r="N4710" s="1">
        <f>Table1[[#This Row],[Profit]]/Table1[[#This Row],[Sales]]</f>
        <v>0.5</v>
      </c>
      <c r="O4710" t="str">
        <f>TEXT(Table1[[#This Row],[Order_Date]],"mmmm")</f>
        <v>February</v>
      </c>
      <c r="P4710">
        <f>YEAR(Table1[[#This Row],[Order_Date]])</f>
        <v>2024</v>
      </c>
      <c r="Q4710" t="str">
        <f>"Q"&amp;ROUNDUP(MONTH(Table1[[#This Row],[Order_Date]])/3,0)</f>
        <v>Q1</v>
      </c>
    </row>
    <row r="4711" spans="1:17" x14ac:dyDescent="0.25">
      <c r="A4711" t="s">
        <v>6535</v>
      </c>
      <c r="B4711" t="s">
        <v>4425</v>
      </c>
      <c r="C4711" t="s">
        <v>185</v>
      </c>
      <c r="D4711" t="s">
        <v>604</v>
      </c>
      <c r="E4711" t="str">
        <f>_xlfn.XLOOKUP(Table1[[#This Row],[Product_ID]],[1]!Table1[Product_ID],[1]!Table1[Product_Name])</f>
        <v>Home &amp; Kitchen Product 39</v>
      </c>
      <c r="F4711" t="str">
        <f>_xlfn.XLOOKUP(Table1[[#This Row],[Product_ID]],[1]!Table1[Product_ID],[1]!Table1[Category])</f>
        <v>Home &amp; Kitchen</v>
      </c>
      <c r="G4711">
        <f>_xlfn.XLOOKUP(Table1[[#This Row],[Product_ID]],[1]!Table1[Product_ID],[1]!Table1[Unit_Price])</f>
        <v>9543</v>
      </c>
      <c r="H4711">
        <f>_xlfn.XLOOKUP(Table1[[#This Row],[Product_ID]],[1]!Table1[Product_ID],[1]!Table1[Cost])</f>
        <v>4771.5</v>
      </c>
      <c r="I4711">
        <v>5</v>
      </c>
      <c r="J4711">
        <v>5</v>
      </c>
      <c r="K4711">
        <f>Table1[[#This Row],[Quantity]]*Table1[[#This Row],[Unit_Price]]</f>
        <v>47715</v>
      </c>
      <c r="L4711">
        <f>Table1[[#This Row],[Quantity]]*Table1[[#This Row],[Cost]]</f>
        <v>23857.5</v>
      </c>
      <c r="M4711">
        <f>Table1[[#This Row],[Sales]]-Table1[[#This Row],[Total_Cost]]</f>
        <v>23857.5</v>
      </c>
      <c r="N4711" s="1">
        <f>Table1[[#This Row],[Profit]]/Table1[[#This Row],[Sales]]</f>
        <v>0.5</v>
      </c>
      <c r="O4711" t="str">
        <f>TEXT(Table1[[#This Row],[Order_Date]],"mmmm")</f>
        <v>December</v>
      </c>
      <c r="P4711">
        <f>YEAR(Table1[[#This Row],[Order_Date]])</f>
        <v>2025</v>
      </c>
      <c r="Q4711" t="str">
        <f>"Q"&amp;ROUNDUP(MONTH(Table1[[#This Row],[Order_Date]])/3,0)</f>
        <v>Q4</v>
      </c>
    </row>
    <row r="4712" spans="1:17" x14ac:dyDescent="0.25">
      <c r="A4712" t="s">
        <v>6536</v>
      </c>
      <c r="B4712" t="s">
        <v>221</v>
      </c>
      <c r="C4712" t="s">
        <v>1757</v>
      </c>
      <c r="D4712" t="s">
        <v>157</v>
      </c>
      <c r="E4712" t="str">
        <f>_xlfn.XLOOKUP(Table1[[#This Row],[Product_ID]],[1]!Table1[Product_ID],[1]!Table1[Product_Name])</f>
        <v>Sports Product 89</v>
      </c>
      <c r="F4712" t="str">
        <f>_xlfn.XLOOKUP(Table1[[#This Row],[Product_ID]],[1]!Table1[Product_ID],[1]!Table1[Category])</f>
        <v>Sports</v>
      </c>
      <c r="G4712">
        <f>_xlfn.XLOOKUP(Table1[[#This Row],[Product_ID]],[1]!Table1[Product_ID],[1]!Table1[Unit_Price])</f>
        <v>2956</v>
      </c>
      <c r="H4712">
        <f>_xlfn.XLOOKUP(Table1[[#This Row],[Product_ID]],[1]!Table1[Product_ID],[1]!Table1[Cost])</f>
        <v>1478</v>
      </c>
      <c r="I4712">
        <v>5</v>
      </c>
      <c r="J4712">
        <v>20</v>
      </c>
      <c r="K4712">
        <f>Table1[[#This Row],[Quantity]]*Table1[[#This Row],[Unit_Price]]</f>
        <v>14780</v>
      </c>
      <c r="L4712">
        <f>Table1[[#This Row],[Quantity]]*Table1[[#This Row],[Cost]]</f>
        <v>7390</v>
      </c>
      <c r="M4712">
        <f>Table1[[#This Row],[Sales]]-Table1[[#This Row],[Total_Cost]]</f>
        <v>7390</v>
      </c>
      <c r="N4712" s="1">
        <f>Table1[[#This Row],[Profit]]/Table1[[#This Row],[Sales]]</f>
        <v>0.5</v>
      </c>
      <c r="O4712" t="str">
        <f>TEXT(Table1[[#This Row],[Order_Date]],"mmmm")</f>
        <v>November</v>
      </c>
      <c r="P4712">
        <f>YEAR(Table1[[#This Row],[Order_Date]])</f>
        <v>2025</v>
      </c>
      <c r="Q4712" t="str">
        <f>"Q"&amp;ROUNDUP(MONTH(Table1[[#This Row],[Order_Date]])/3,0)</f>
        <v>Q4</v>
      </c>
    </row>
    <row r="4713" spans="1:17" x14ac:dyDescent="0.25">
      <c r="A4713" t="s">
        <v>6537</v>
      </c>
      <c r="B4713" t="s">
        <v>1011</v>
      </c>
      <c r="C4713" t="s">
        <v>4074</v>
      </c>
      <c r="D4713" t="s">
        <v>628</v>
      </c>
      <c r="E4713" t="str">
        <f>_xlfn.XLOOKUP(Table1[[#This Row],[Product_ID]],[1]!Table1[Product_ID],[1]!Table1[Product_Name])</f>
        <v>Sports Product 97</v>
      </c>
      <c r="F4713" t="str">
        <f>_xlfn.XLOOKUP(Table1[[#This Row],[Product_ID]],[1]!Table1[Product_ID],[1]!Table1[Category])</f>
        <v>Sports</v>
      </c>
      <c r="G4713">
        <f>_xlfn.XLOOKUP(Table1[[#This Row],[Product_ID]],[1]!Table1[Product_ID],[1]!Table1[Unit_Price])</f>
        <v>9084</v>
      </c>
      <c r="H4713">
        <f>_xlfn.XLOOKUP(Table1[[#This Row],[Product_ID]],[1]!Table1[Product_ID],[1]!Table1[Cost])</f>
        <v>6358.8</v>
      </c>
      <c r="I4713">
        <v>4</v>
      </c>
      <c r="J4713">
        <v>10</v>
      </c>
      <c r="K4713">
        <f>Table1[[#This Row],[Quantity]]*Table1[[#This Row],[Unit_Price]]</f>
        <v>36336</v>
      </c>
      <c r="L4713">
        <f>Table1[[#This Row],[Quantity]]*Table1[[#This Row],[Cost]]</f>
        <v>25435.200000000001</v>
      </c>
      <c r="M4713">
        <f>Table1[[#This Row],[Sales]]-Table1[[#This Row],[Total_Cost]]</f>
        <v>10900.8</v>
      </c>
      <c r="N4713" s="1">
        <f>Table1[[#This Row],[Profit]]/Table1[[#This Row],[Sales]]</f>
        <v>0.3</v>
      </c>
      <c r="O4713" t="str">
        <f>TEXT(Table1[[#This Row],[Order_Date]],"mmmm")</f>
        <v>March</v>
      </c>
      <c r="P4713">
        <f>YEAR(Table1[[#This Row],[Order_Date]])</f>
        <v>2024</v>
      </c>
      <c r="Q4713" t="str">
        <f>"Q"&amp;ROUNDUP(MONTH(Table1[[#This Row],[Order_Date]])/3,0)</f>
        <v>Q1</v>
      </c>
    </row>
    <row r="4714" spans="1:17" x14ac:dyDescent="0.25">
      <c r="A4714" t="s">
        <v>6538</v>
      </c>
      <c r="B4714" t="s">
        <v>268</v>
      </c>
      <c r="C4714" t="s">
        <v>4980</v>
      </c>
      <c r="D4714" t="s">
        <v>37</v>
      </c>
      <c r="E4714" t="str">
        <f>_xlfn.XLOOKUP(Table1[[#This Row],[Product_ID]],[1]!Table1[Product_ID],[1]!Table1[Product_Name])</f>
        <v>Home &amp; Kitchen Product 46</v>
      </c>
      <c r="F4714" t="str">
        <f>_xlfn.XLOOKUP(Table1[[#This Row],[Product_ID]],[1]!Table1[Product_ID],[1]!Table1[Category])</f>
        <v>Home &amp; Kitchen</v>
      </c>
      <c r="G4714">
        <f>_xlfn.XLOOKUP(Table1[[#This Row],[Product_ID]],[1]!Table1[Product_ID],[1]!Table1[Unit_Price])</f>
        <v>10604</v>
      </c>
      <c r="H4714">
        <f>_xlfn.XLOOKUP(Table1[[#This Row],[Product_ID]],[1]!Table1[Product_ID],[1]!Table1[Cost])</f>
        <v>5302</v>
      </c>
      <c r="I4714">
        <v>5</v>
      </c>
      <c r="J4714">
        <v>20</v>
      </c>
      <c r="K4714">
        <f>Table1[[#This Row],[Quantity]]*Table1[[#This Row],[Unit_Price]]</f>
        <v>53020</v>
      </c>
      <c r="L4714">
        <f>Table1[[#This Row],[Quantity]]*Table1[[#This Row],[Cost]]</f>
        <v>26510</v>
      </c>
      <c r="M4714">
        <f>Table1[[#This Row],[Sales]]-Table1[[#This Row],[Total_Cost]]</f>
        <v>26510</v>
      </c>
      <c r="N4714" s="1">
        <f>Table1[[#This Row],[Profit]]/Table1[[#This Row],[Sales]]</f>
        <v>0.5</v>
      </c>
      <c r="O4714" t="str">
        <f>TEXT(Table1[[#This Row],[Order_Date]],"mmmm")</f>
        <v>April</v>
      </c>
      <c r="P4714">
        <f>YEAR(Table1[[#This Row],[Order_Date]])</f>
        <v>2024</v>
      </c>
      <c r="Q4714" t="str">
        <f>"Q"&amp;ROUNDUP(MONTH(Table1[[#This Row],[Order_Date]])/3,0)</f>
        <v>Q2</v>
      </c>
    </row>
    <row r="4715" spans="1:17" x14ac:dyDescent="0.25">
      <c r="A4715" t="s">
        <v>6539</v>
      </c>
      <c r="B4715" t="s">
        <v>336</v>
      </c>
      <c r="C4715" t="s">
        <v>2984</v>
      </c>
      <c r="D4715" t="s">
        <v>362</v>
      </c>
      <c r="E4715" t="str">
        <f>_xlfn.XLOOKUP(Table1[[#This Row],[Product_ID]],[1]!Table1[Product_ID],[1]!Table1[Product_Name])</f>
        <v>Clothing Product 25</v>
      </c>
      <c r="F4715" t="str">
        <f>_xlfn.XLOOKUP(Table1[[#This Row],[Product_ID]],[1]!Table1[Product_ID],[1]!Table1[Category])</f>
        <v>Clothing</v>
      </c>
      <c r="G4715">
        <f>_xlfn.XLOOKUP(Table1[[#This Row],[Product_ID]],[1]!Table1[Product_ID],[1]!Table1[Unit_Price])</f>
        <v>696</v>
      </c>
      <c r="H4715">
        <f>_xlfn.XLOOKUP(Table1[[#This Row],[Product_ID]],[1]!Table1[Product_ID],[1]!Table1[Cost])</f>
        <v>348</v>
      </c>
      <c r="I4715">
        <v>4</v>
      </c>
      <c r="J4715">
        <v>10</v>
      </c>
      <c r="K4715">
        <f>Table1[[#This Row],[Quantity]]*Table1[[#This Row],[Unit_Price]]</f>
        <v>2784</v>
      </c>
      <c r="L4715">
        <f>Table1[[#This Row],[Quantity]]*Table1[[#This Row],[Cost]]</f>
        <v>1392</v>
      </c>
      <c r="M4715">
        <f>Table1[[#This Row],[Sales]]-Table1[[#This Row],[Total_Cost]]</f>
        <v>1392</v>
      </c>
      <c r="N4715" s="1">
        <f>Table1[[#This Row],[Profit]]/Table1[[#This Row],[Sales]]</f>
        <v>0.5</v>
      </c>
      <c r="O4715" t="str">
        <f>TEXT(Table1[[#This Row],[Order_Date]],"mmmm")</f>
        <v>February</v>
      </c>
      <c r="P4715">
        <f>YEAR(Table1[[#This Row],[Order_Date]])</f>
        <v>2024</v>
      </c>
      <c r="Q4715" t="str">
        <f>"Q"&amp;ROUNDUP(MONTH(Table1[[#This Row],[Order_Date]])/3,0)</f>
        <v>Q1</v>
      </c>
    </row>
    <row r="4716" spans="1:17" x14ac:dyDescent="0.25">
      <c r="A4716" t="s">
        <v>6540</v>
      </c>
      <c r="B4716" t="s">
        <v>1093</v>
      </c>
      <c r="C4716" t="s">
        <v>1599</v>
      </c>
      <c r="D4716" t="s">
        <v>257</v>
      </c>
      <c r="E4716" t="str">
        <f>_xlfn.XLOOKUP(Table1[[#This Row],[Product_ID]],[1]!Table1[Product_ID],[1]!Table1[Product_Name])</f>
        <v>Beauty Product 3</v>
      </c>
      <c r="F4716" t="str">
        <f>_xlfn.XLOOKUP(Table1[[#This Row],[Product_ID]],[1]!Table1[Product_ID],[1]!Table1[Category])</f>
        <v>Beauty</v>
      </c>
      <c r="G4716">
        <f>_xlfn.XLOOKUP(Table1[[#This Row],[Product_ID]],[1]!Table1[Product_ID],[1]!Table1[Unit_Price])</f>
        <v>569</v>
      </c>
      <c r="H4716">
        <f>_xlfn.XLOOKUP(Table1[[#This Row],[Product_ID]],[1]!Table1[Product_ID],[1]!Table1[Cost])</f>
        <v>341.4</v>
      </c>
      <c r="I4716">
        <v>1</v>
      </c>
      <c r="J4716">
        <v>20</v>
      </c>
      <c r="K4716">
        <f>Table1[[#This Row],[Quantity]]*Table1[[#This Row],[Unit_Price]]</f>
        <v>569</v>
      </c>
      <c r="L4716">
        <f>Table1[[#This Row],[Quantity]]*Table1[[#This Row],[Cost]]</f>
        <v>341.4</v>
      </c>
      <c r="M4716">
        <f>Table1[[#This Row],[Sales]]-Table1[[#This Row],[Total_Cost]]</f>
        <v>227.60000000000002</v>
      </c>
      <c r="N4716" s="1">
        <f>Table1[[#This Row],[Profit]]/Table1[[#This Row],[Sales]]</f>
        <v>0.4</v>
      </c>
      <c r="O4716" t="str">
        <f>TEXT(Table1[[#This Row],[Order_Date]],"mmmm")</f>
        <v>September</v>
      </c>
      <c r="P4716">
        <f>YEAR(Table1[[#This Row],[Order_Date]])</f>
        <v>2024</v>
      </c>
      <c r="Q4716" t="str">
        <f>"Q"&amp;ROUNDUP(MONTH(Table1[[#This Row],[Order_Date]])/3,0)</f>
        <v>Q3</v>
      </c>
    </row>
    <row r="4717" spans="1:17" x14ac:dyDescent="0.25">
      <c r="A4717" t="s">
        <v>6541</v>
      </c>
      <c r="B4717" t="s">
        <v>1384</v>
      </c>
      <c r="C4717" t="s">
        <v>1178</v>
      </c>
      <c r="D4717" t="s">
        <v>567</v>
      </c>
      <c r="E4717" t="str">
        <f>_xlfn.XLOOKUP(Table1[[#This Row],[Product_ID]],[1]!Table1[Product_ID],[1]!Table1[Product_Name])</f>
        <v>Beauty Product 52</v>
      </c>
      <c r="F4717" t="str">
        <f>_xlfn.XLOOKUP(Table1[[#This Row],[Product_ID]],[1]!Table1[Product_ID],[1]!Table1[Category])</f>
        <v>Beauty</v>
      </c>
      <c r="G4717">
        <f>_xlfn.XLOOKUP(Table1[[#This Row],[Product_ID]],[1]!Table1[Product_ID],[1]!Table1[Unit_Price])</f>
        <v>192</v>
      </c>
      <c r="H4717">
        <f>_xlfn.XLOOKUP(Table1[[#This Row],[Product_ID]],[1]!Table1[Product_ID],[1]!Table1[Cost])</f>
        <v>96</v>
      </c>
      <c r="I4717">
        <v>5</v>
      </c>
      <c r="J4717">
        <v>10</v>
      </c>
      <c r="K4717">
        <f>Table1[[#This Row],[Quantity]]*Table1[[#This Row],[Unit_Price]]</f>
        <v>960</v>
      </c>
      <c r="L4717">
        <f>Table1[[#This Row],[Quantity]]*Table1[[#This Row],[Cost]]</f>
        <v>480</v>
      </c>
      <c r="M4717">
        <f>Table1[[#This Row],[Sales]]-Table1[[#This Row],[Total_Cost]]</f>
        <v>480</v>
      </c>
      <c r="N4717" s="1">
        <f>Table1[[#This Row],[Profit]]/Table1[[#This Row],[Sales]]</f>
        <v>0.5</v>
      </c>
      <c r="O4717" t="str">
        <f>TEXT(Table1[[#This Row],[Order_Date]],"mmmm")</f>
        <v>October</v>
      </c>
      <c r="P4717">
        <f>YEAR(Table1[[#This Row],[Order_Date]])</f>
        <v>2024</v>
      </c>
      <c r="Q4717" t="str">
        <f>"Q"&amp;ROUNDUP(MONTH(Table1[[#This Row],[Order_Date]])/3,0)</f>
        <v>Q4</v>
      </c>
    </row>
    <row r="4718" spans="1:17" x14ac:dyDescent="0.25">
      <c r="A4718" t="s">
        <v>6542</v>
      </c>
      <c r="B4718" t="s">
        <v>239</v>
      </c>
      <c r="C4718" t="s">
        <v>6543</v>
      </c>
      <c r="D4718" t="s">
        <v>822</v>
      </c>
      <c r="E4718" t="str">
        <f>_xlfn.XLOOKUP(Table1[[#This Row],[Product_ID]],[1]!Table1[Product_ID],[1]!Table1[Product_Name])</f>
        <v>Electronics Product 31</v>
      </c>
      <c r="F4718" t="str">
        <f>_xlfn.XLOOKUP(Table1[[#This Row],[Product_ID]],[1]!Table1[Product_ID],[1]!Table1[Category])</f>
        <v>Electronics</v>
      </c>
      <c r="G4718">
        <f>_xlfn.XLOOKUP(Table1[[#This Row],[Product_ID]],[1]!Table1[Product_ID],[1]!Table1[Unit_Price])</f>
        <v>34152</v>
      </c>
      <c r="H4718">
        <f>_xlfn.XLOOKUP(Table1[[#This Row],[Product_ID]],[1]!Table1[Product_ID],[1]!Table1[Cost])</f>
        <v>23906.400000000001</v>
      </c>
      <c r="I4718">
        <v>4</v>
      </c>
      <c r="J4718">
        <v>5</v>
      </c>
      <c r="K4718">
        <f>Table1[[#This Row],[Quantity]]*Table1[[#This Row],[Unit_Price]]</f>
        <v>136608</v>
      </c>
      <c r="L4718">
        <f>Table1[[#This Row],[Quantity]]*Table1[[#This Row],[Cost]]</f>
        <v>95625.600000000006</v>
      </c>
      <c r="M4718">
        <f>Table1[[#This Row],[Sales]]-Table1[[#This Row],[Total_Cost]]</f>
        <v>40982.399999999994</v>
      </c>
      <c r="N4718" s="1">
        <f>Table1[[#This Row],[Profit]]/Table1[[#This Row],[Sales]]</f>
        <v>0.29999999999999993</v>
      </c>
      <c r="O4718" t="str">
        <f>TEXT(Table1[[#This Row],[Order_Date]],"mmmm")</f>
        <v>April</v>
      </c>
      <c r="P4718">
        <f>YEAR(Table1[[#This Row],[Order_Date]])</f>
        <v>2024</v>
      </c>
      <c r="Q4718" t="str">
        <f>"Q"&amp;ROUNDUP(MONTH(Table1[[#This Row],[Order_Date]])/3,0)</f>
        <v>Q2</v>
      </c>
    </row>
    <row r="4719" spans="1:17" x14ac:dyDescent="0.25">
      <c r="A4719" t="s">
        <v>6544</v>
      </c>
      <c r="B4719" t="s">
        <v>416</v>
      </c>
      <c r="C4719" t="s">
        <v>8</v>
      </c>
      <c r="D4719" t="s">
        <v>327</v>
      </c>
      <c r="E4719" t="str">
        <f>_xlfn.XLOOKUP(Table1[[#This Row],[Product_ID]],[1]!Table1[Product_ID],[1]!Table1[Product_Name])</f>
        <v>Electronics Product 55</v>
      </c>
      <c r="F4719" t="str">
        <f>_xlfn.XLOOKUP(Table1[[#This Row],[Product_ID]],[1]!Table1[Product_ID],[1]!Table1[Category])</f>
        <v>Electronics</v>
      </c>
      <c r="G4719">
        <f>_xlfn.XLOOKUP(Table1[[#This Row],[Product_ID]],[1]!Table1[Product_ID],[1]!Table1[Unit_Price])</f>
        <v>6621</v>
      </c>
      <c r="H4719">
        <f>_xlfn.XLOOKUP(Table1[[#This Row],[Product_ID]],[1]!Table1[Product_ID],[1]!Table1[Cost])</f>
        <v>3972.6</v>
      </c>
      <c r="I4719">
        <v>1</v>
      </c>
      <c r="J4719">
        <v>20</v>
      </c>
      <c r="K4719">
        <f>Table1[[#This Row],[Quantity]]*Table1[[#This Row],[Unit_Price]]</f>
        <v>6621</v>
      </c>
      <c r="L4719">
        <f>Table1[[#This Row],[Quantity]]*Table1[[#This Row],[Cost]]</f>
        <v>3972.6</v>
      </c>
      <c r="M4719">
        <f>Table1[[#This Row],[Sales]]-Table1[[#This Row],[Total_Cost]]</f>
        <v>2648.4</v>
      </c>
      <c r="N4719" s="1">
        <f>Table1[[#This Row],[Profit]]/Table1[[#This Row],[Sales]]</f>
        <v>0.4</v>
      </c>
      <c r="O4719" t="str">
        <f>TEXT(Table1[[#This Row],[Order_Date]],"mmmm")</f>
        <v>September</v>
      </c>
      <c r="P4719">
        <f>YEAR(Table1[[#This Row],[Order_Date]])</f>
        <v>2025</v>
      </c>
      <c r="Q4719" t="str">
        <f>"Q"&amp;ROUNDUP(MONTH(Table1[[#This Row],[Order_Date]])/3,0)</f>
        <v>Q3</v>
      </c>
    </row>
    <row r="4720" spans="1:17" x14ac:dyDescent="0.25">
      <c r="A4720" t="s">
        <v>6545</v>
      </c>
      <c r="B4720" t="s">
        <v>1153</v>
      </c>
      <c r="C4720" t="s">
        <v>3340</v>
      </c>
      <c r="D4720" t="s">
        <v>49</v>
      </c>
      <c r="E4720" t="str">
        <f>_xlfn.XLOOKUP(Table1[[#This Row],[Product_ID]],[1]!Table1[Product_ID],[1]!Table1[Product_Name])</f>
        <v>Sports Product 65</v>
      </c>
      <c r="F4720" t="str">
        <f>_xlfn.XLOOKUP(Table1[[#This Row],[Product_ID]],[1]!Table1[Product_ID],[1]!Table1[Category])</f>
        <v>Sports</v>
      </c>
      <c r="G4720">
        <f>_xlfn.XLOOKUP(Table1[[#This Row],[Product_ID]],[1]!Table1[Product_ID],[1]!Table1[Unit_Price])</f>
        <v>4421</v>
      </c>
      <c r="H4720">
        <f>_xlfn.XLOOKUP(Table1[[#This Row],[Product_ID]],[1]!Table1[Product_ID],[1]!Table1[Cost])</f>
        <v>3094.7</v>
      </c>
      <c r="I4720">
        <v>4</v>
      </c>
      <c r="J4720">
        <v>20</v>
      </c>
      <c r="K4720">
        <f>Table1[[#This Row],[Quantity]]*Table1[[#This Row],[Unit_Price]]</f>
        <v>17684</v>
      </c>
      <c r="L4720">
        <f>Table1[[#This Row],[Quantity]]*Table1[[#This Row],[Cost]]</f>
        <v>12378.8</v>
      </c>
      <c r="M4720">
        <f>Table1[[#This Row],[Sales]]-Table1[[#This Row],[Total_Cost]]</f>
        <v>5305.2000000000007</v>
      </c>
      <c r="N4720" s="1">
        <f>Table1[[#This Row],[Profit]]/Table1[[#This Row],[Sales]]</f>
        <v>0.30000000000000004</v>
      </c>
      <c r="O4720" t="str">
        <f>TEXT(Table1[[#This Row],[Order_Date]],"mmmm")</f>
        <v>October</v>
      </c>
      <c r="P4720">
        <f>YEAR(Table1[[#This Row],[Order_Date]])</f>
        <v>2025</v>
      </c>
      <c r="Q4720" t="str">
        <f>"Q"&amp;ROUNDUP(MONTH(Table1[[#This Row],[Order_Date]])/3,0)</f>
        <v>Q4</v>
      </c>
    </row>
    <row r="4721" spans="1:17" x14ac:dyDescent="0.25">
      <c r="A4721" t="s">
        <v>6546</v>
      </c>
      <c r="B4721" t="s">
        <v>1310</v>
      </c>
      <c r="C4721" t="s">
        <v>1498</v>
      </c>
      <c r="D4721" t="s">
        <v>195</v>
      </c>
      <c r="E4721" t="str">
        <f>_xlfn.XLOOKUP(Table1[[#This Row],[Product_ID]],[1]!Table1[Product_ID],[1]!Table1[Product_Name])</f>
        <v>Electronics Product 57</v>
      </c>
      <c r="F4721" t="str">
        <f>_xlfn.XLOOKUP(Table1[[#This Row],[Product_ID]],[1]!Table1[Product_ID],[1]!Table1[Category])</f>
        <v>Electronics</v>
      </c>
      <c r="G4721">
        <f>_xlfn.XLOOKUP(Table1[[#This Row],[Product_ID]],[1]!Table1[Product_ID],[1]!Table1[Unit_Price])</f>
        <v>26846</v>
      </c>
      <c r="H4721">
        <f>_xlfn.XLOOKUP(Table1[[#This Row],[Product_ID]],[1]!Table1[Product_ID],[1]!Table1[Cost])</f>
        <v>16107.6</v>
      </c>
      <c r="I4721">
        <v>2</v>
      </c>
      <c r="J4721">
        <v>10</v>
      </c>
      <c r="K4721">
        <f>Table1[[#This Row],[Quantity]]*Table1[[#This Row],[Unit_Price]]</f>
        <v>53692</v>
      </c>
      <c r="L4721">
        <f>Table1[[#This Row],[Quantity]]*Table1[[#This Row],[Cost]]</f>
        <v>32215.200000000001</v>
      </c>
      <c r="M4721">
        <f>Table1[[#This Row],[Sales]]-Table1[[#This Row],[Total_Cost]]</f>
        <v>21476.799999999999</v>
      </c>
      <c r="N4721" s="1">
        <f>Table1[[#This Row],[Profit]]/Table1[[#This Row],[Sales]]</f>
        <v>0.39999999999999997</v>
      </c>
      <c r="O4721" t="str">
        <f>TEXT(Table1[[#This Row],[Order_Date]],"mmmm")</f>
        <v>May</v>
      </c>
      <c r="P4721">
        <f>YEAR(Table1[[#This Row],[Order_Date]])</f>
        <v>2025</v>
      </c>
      <c r="Q4721" t="str">
        <f>"Q"&amp;ROUNDUP(MONTH(Table1[[#This Row],[Order_Date]])/3,0)</f>
        <v>Q2</v>
      </c>
    </row>
    <row r="4722" spans="1:17" x14ac:dyDescent="0.25">
      <c r="A4722" t="s">
        <v>6547</v>
      </c>
      <c r="B4722" t="s">
        <v>345</v>
      </c>
      <c r="C4722" t="s">
        <v>891</v>
      </c>
      <c r="D4722" t="s">
        <v>223</v>
      </c>
      <c r="E4722" t="str">
        <f>_xlfn.XLOOKUP(Table1[[#This Row],[Product_ID]],[1]!Table1[Product_ID],[1]!Table1[Product_Name])</f>
        <v>Clothing Product 48</v>
      </c>
      <c r="F4722" t="str">
        <f>_xlfn.XLOOKUP(Table1[[#This Row],[Product_ID]],[1]!Table1[Product_ID],[1]!Table1[Category])</f>
        <v>Clothing</v>
      </c>
      <c r="G4722">
        <f>_xlfn.XLOOKUP(Table1[[#This Row],[Product_ID]],[1]!Table1[Product_ID],[1]!Table1[Unit_Price])</f>
        <v>2190</v>
      </c>
      <c r="H4722">
        <f>_xlfn.XLOOKUP(Table1[[#This Row],[Product_ID]],[1]!Table1[Product_ID],[1]!Table1[Cost])</f>
        <v>1095</v>
      </c>
      <c r="I4722">
        <v>5</v>
      </c>
      <c r="J4722">
        <v>5</v>
      </c>
      <c r="K4722">
        <f>Table1[[#This Row],[Quantity]]*Table1[[#This Row],[Unit_Price]]</f>
        <v>10950</v>
      </c>
      <c r="L4722">
        <f>Table1[[#This Row],[Quantity]]*Table1[[#This Row],[Cost]]</f>
        <v>5475</v>
      </c>
      <c r="M4722">
        <f>Table1[[#This Row],[Sales]]-Table1[[#This Row],[Total_Cost]]</f>
        <v>5475</v>
      </c>
      <c r="N4722" s="1">
        <f>Table1[[#This Row],[Profit]]/Table1[[#This Row],[Sales]]</f>
        <v>0.5</v>
      </c>
      <c r="O4722" t="str">
        <f>TEXT(Table1[[#This Row],[Order_Date]],"mmmm")</f>
        <v>March</v>
      </c>
      <c r="P4722">
        <f>YEAR(Table1[[#This Row],[Order_Date]])</f>
        <v>2025</v>
      </c>
      <c r="Q4722" t="str">
        <f>"Q"&amp;ROUNDUP(MONTH(Table1[[#This Row],[Order_Date]])/3,0)</f>
        <v>Q1</v>
      </c>
    </row>
    <row r="4723" spans="1:17" x14ac:dyDescent="0.25">
      <c r="A4723" t="s">
        <v>6548</v>
      </c>
      <c r="B4723" t="s">
        <v>1280</v>
      </c>
      <c r="C4723" t="s">
        <v>1867</v>
      </c>
      <c r="D4723" t="s">
        <v>654</v>
      </c>
      <c r="E4723" t="str">
        <f>_xlfn.XLOOKUP(Table1[[#This Row],[Product_ID]],[1]!Table1[Product_ID],[1]!Table1[Product_Name])</f>
        <v>Sports Product 40</v>
      </c>
      <c r="F4723" t="str">
        <f>_xlfn.XLOOKUP(Table1[[#This Row],[Product_ID]],[1]!Table1[Product_ID],[1]!Table1[Category])</f>
        <v>Sports</v>
      </c>
      <c r="G4723">
        <f>_xlfn.XLOOKUP(Table1[[#This Row],[Product_ID]],[1]!Table1[Product_ID],[1]!Table1[Unit_Price])</f>
        <v>6724</v>
      </c>
      <c r="H4723">
        <f>_xlfn.XLOOKUP(Table1[[#This Row],[Product_ID]],[1]!Table1[Product_ID],[1]!Table1[Cost])</f>
        <v>4034.4</v>
      </c>
      <c r="I4723">
        <v>5</v>
      </c>
      <c r="J4723">
        <v>0</v>
      </c>
      <c r="K4723">
        <f>Table1[[#This Row],[Quantity]]*Table1[[#This Row],[Unit_Price]]</f>
        <v>33620</v>
      </c>
      <c r="L4723">
        <f>Table1[[#This Row],[Quantity]]*Table1[[#This Row],[Cost]]</f>
        <v>20172</v>
      </c>
      <c r="M4723">
        <f>Table1[[#This Row],[Sales]]-Table1[[#This Row],[Total_Cost]]</f>
        <v>13448</v>
      </c>
      <c r="N4723" s="1">
        <f>Table1[[#This Row],[Profit]]/Table1[[#This Row],[Sales]]</f>
        <v>0.4</v>
      </c>
      <c r="O4723" t="str">
        <f>TEXT(Table1[[#This Row],[Order_Date]],"mmmm")</f>
        <v>May</v>
      </c>
      <c r="P4723">
        <f>YEAR(Table1[[#This Row],[Order_Date]])</f>
        <v>2024</v>
      </c>
      <c r="Q4723" t="str">
        <f>"Q"&amp;ROUNDUP(MONTH(Table1[[#This Row],[Order_Date]])/3,0)</f>
        <v>Q2</v>
      </c>
    </row>
    <row r="4724" spans="1:17" x14ac:dyDescent="0.25">
      <c r="A4724" t="s">
        <v>6549</v>
      </c>
      <c r="B4724" t="s">
        <v>1687</v>
      </c>
      <c r="C4724" t="s">
        <v>1018</v>
      </c>
      <c r="D4724" t="s">
        <v>81</v>
      </c>
      <c r="E4724" t="str">
        <f>_xlfn.XLOOKUP(Table1[[#This Row],[Product_ID]],[1]!Table1[Product_ID],[1]!Table1[Product_Name])</f>
        <v>Beauty Product 4</v>
      </c>
      <c r="F4724" t="str">
        <f>_xlfn.XLOOKUP(Table1[[#This Row],[Product_ID]],[1]!Table1[Product_ID],[1]!Table1[Category])</f>
        <v>Beauty</v>
      </c>
      <c r="G4724">
        <f>_xlfn.XLOOKUP(Table1[[#This Row],[Product_ID]],[1]!Table1[Product_ID],[1]!Table1[Unit_Price])</f>
        <v>591</v>
      </c>
      <c r="H4724">
        <f>_xlfn.XLOOKUP(Table1[[#This Row],[Product_ID]],[1]!Table1[Product_ID],[1]!Table1[Cost])</f>
        <v>354.6</v>
      </c>
      <c r="I4724">
        <v>1</v>
      </c>
      <c r="J4724">
        <v>0</v>
      </c>
      <c r="K4724">
        <f>Table1[[#This Row],[Quantity]]*Table1[[#This Row],[Unit_Price]]</f>
        <v>591</v>
      </c>
      <c r="L4724">
        <f>Table1[[#This Row],[Quantity]]*Table1[[#This Row],[Cost]]</f>
        <v>354.6</v>
      </c>
      <c r="M4724">
        <f>Table1[[#This Row],[Sales]]-Table1[[#This Row],[Total_Cost]]</f>
        <v>236.39999999999998</v>
      </c>
      <c r="N4724" s="1">
        <f>Table1[[#This Row],[Profit]]/Table1[[#This Row],[Sales]]</f>
        <v>0.39999999999999997</v>
      </c>
      <c r="O4724" t="str">
        <f>TEXT(Table1[[#This Row],[Order_Date]],"mmmm")</f>
        <v>February</v>
      </c>
      <c r="P4724">
        <f>YEAR(Table1[[#This Row],[Order_Date]])</f>
        <v>2024</v>
      </c>
      <c r="Q4724" t="str">
        <f>"Q"&amp;ROUNDUP(MONTH(Table1[[#This Row],[Order_Date]])/3,0)</f>
        <v>Q1</v>
      </c>
    </row>
    <row r="4725" spans="1:17" x14ac:dyDescent="0.25">
      <c r="A4725" t="s">
        <v>6550</v>
      </c>
      <c r="B4725" t="s">
        <v>818</v>
      </c>
      <c r="C4725" t="s">
        <v>2504</v>
      </c>
      <c r="D4725" t="s">
        <v>663</v>
      </c>
      <c r="E4725" t="str">
        <f>_xlfn.XLOOKUP(Table1[[#This Row],[Product_ID]],[1]!Table1[Product_ID],[1]!Table1[Product_Name])</f>
        <v>Electronics Product 34</v>
      </c>
      <c r="F4725" t="str">
        <f>_xlfn.XLOOKUP(Table1[[#This Row],[Product_ID]],[1]!Table1[Product_ID],[1]!Table1[Category])</f>
        <v>Electronics</v>
      </c>
      <c r="G4725">
        <f>_xlfn.XLOOKUP(Table1[[#This Row],[Product_ID]],[1]!Table1[Product_ID],[1]!Table1[Unit_Price])</f>
        <v>4860</v>
      </c>
      <c r="H4725">
        <f>_xlfn.XLOOKUP(Table1[[#This Row],[Product_ID]],[1]!Table1[Product_ID],[1]!Table1[Cost])</f>
        <v>2430</v>
      </c>
      <c r="I4725">
        <v>1</v>
      </c>
      <c r="J4725">
        <v>10</v>
      </c>
      <c r="K4725">
        <f>Table1[[#This Row],[Quantity]]*Table1[[#This Row],[Unit_Price]]</f>
        <v>4860</v>
      </c>
      <c r="L4725">
        <f>Table1[[#This Row],[Quantity]]*Table1[[#This Row],[Cost]]</f>
        <v>2430</v>
      </c>
      <c r="M4725">
        <f>Table1[[#This Row],[Sales]]-Table1[[#This Row],[Total_Cost]]</f>
        <v>2430</v>
      </c>
      <c r="N4725" s="1">
        <f>Table1[[#This Row],[Profit]]/Table1[[#This Row],[Sales]]</f>
        <v>0.5</v>
      </c>
      <c r="O4725" t="str">
        <f>TEXT(Table1[[#This Row],[Order_Date]],"mmmm")</f>
        <v>March</v>
      </c>
      <c r="P4725">
        <f>YEAR(Table1[[#This Row],[Order_Date]])</f>
        <v>2024</v>
      </c>
      <c r="Q4725" t="str">
        <f>"Q"&amp;ROUNDUP(MONTH(Table1[[#This Row],[Order_Date]])/3,0)</f>
        <v>Q1</v>
      </c>
    </row>
    <row r="4726" spans="1:17" x14ac:dyDescent="0.25">
      <c r="A4726" t="s">
        <v>6551</v>
      </c>
      <c r="B4726" t="s">
        <v>1345</v>
      </c>
      <c r="C4726" t="s">
        <v>2756</v>
      </c>
      <c r="D4726" t="s">
        <v>908</v>
      </c>
      <c r="E4726" t="str">
        <f>_xlfn.XLOOKUP(Table1[[#This Row],[Product_ID]],[1]!Table1[Product_ID],[1]!Table1[Product_Name])</f>
        <v>Beauty Product 41</v>
      </c>
      <c r="F4726" t="str">
        <f>_xlfn.XLOOKUP(Table1[[#This Row],[Product_ID]],[1]!Table1[Product_ID],[1]!Table1[Category])</f>
        <v>Beauty</v>
      </c>
      <c r="G4726">
        <f>_xlfn.XLOOKUP(Table1[[#This Row],[Product_ID]],[1]!Table1[Product_ID],[1]!Table1[Unit_Price])</f>
        <v>2433</v>
      </c>
      <c r="H4726">
        <f>_xlfn.XLOOKUP(Table1[[#This Row],[Product_ID]],[1]!Table1[Product_ID],[1]!Table1[Cost])</f>
        <v>1216.5</v>
      </c>
      <c r="I4726">
        <v>3</v>
      </c>
      <c r="J4726">
        <v>20</v>
      </c>
      <c r="K4726">
        <f>Table1[[#This Row],[Quantity]]*Table1[[#This Row],[Unit_Price]]</f>
        <v>7299</v>
      </c>
      <c r="L4726">
        <f>Table1[[#This Row],[Quantity]]*Table1[[#This Row],[Cost]]</f>
        <v>3649.5</v>
      </c>
      <c r="M4726">
        <f>Table1[[#This Row],[Sales]]-Table1[[#This Row],[Total_Cost]]</f>
        <v>3649.5</v>
      </c>
      <c r="N4726" s="1">
        <f>Table1[[#This Row],[Profit]]/Table1[[#This Row],[Sales]]</f>
        <v>0.5</v>
      </c>
      <c r="O4726" t="str">
        <f>TEXT(Table1[[#This Row],[Order_Date]],"mmmm")</f>
        <v>October</v>
      </c>
      <c r="P4726">
        <f>YEAR(Table1[[#This Row],[Order_Date]])</f>
        <v>2025</v>
      </c>
      <c r="Q4726" t="str">
        <f>"Q"&amp;ROUNDUP(MONTH(Table1[[#This Row],[Order_Date]])/3,0)</f>
        <v>Q4</v>
      </c>
    </row>
    <row r="4727" spans="1:17" x14ac:dyDescent="0.25">
      <c r="A4727" t="s">
        <v>6552</v>
      </c>
      <c r="B4727" t="s">
        <v>19</v>
      </c>
      <c r="C4727" t="s">
        <v>3943</v>
      </c>
      <c r="D4727" t="s">
        <v>304</v>
      </c>
      <c r="E4727" t="str">
        <f>_xlfn.XLOOKUP(Table1[[#This Row],[Product_ID]],[1]!Table1[Product_ID],[1]!Table1[Product_Name])</f>
        <v>Sports Product 67</v>
      </c>
      <c r="F4727" t="str">
        <f>_xlfn.XLOOKUP(Table1[[#This Row],[Product_ID]],[1]!Table1[Product_ID],[1]!Table1[Category])</f>
        <v>Sports</v>
      </c>
      <c r="G4727">
        <f>_xlfn.XLOOKUP(Table1[[#This Row],[Product_ID]],[1]!Table1[Product_ID],[1]!Table1[Unit_Price])</f>
        <v>1463</v>
      </c>
      <c r="H4727">
        <f>_xlfn.XLOOKUP(Table1[[#This Row],[Product_ID]],[1]!Table1[Product_ID],[1]!Table1[Cost])</f>
        <v>731.5</v>
      </c>
      <c r="I4727">
        <v>2</v>
      </c>
      <c r="J4727">
        <v>0</v>
      </c>
      <c r="K4727">
        <f>Table1[[#This Row],[Quantity]]*Table1[[#This Row],[Unit_Price]]</f>
        <v>2926</v>
      </c>
      <c r="L4727">
        <f>Table1[[#This Row],[Quantity]]*Table1[[#This Row],[Cost]]</f>
        <v>1463</v>
      </c>
      <c r="M4727">
        <f>Table1[[#This Row],[Sales]]-Table1[[#This Row],[Total_Cost]]</f>
        <v>1463</v>
      </c>
      <c r="N4727" s="1">
        <f>Table1[[#This Row],[Profit]]/Table1[[#This Row],[Sales]]</f>
        <v>0.5</v>
      </c>
      <c r="O4727" t="str">
        <f>TEXT(Table1[[#This Row],[Order_Date]],"mmmm")</f>
        <v>August</v>
      </c>
      <c r="P4727">
        <f>YEAR(Table1[[#This Row],[Order_Date]])</f>
        <v>2024</v>
      </c>
      <c r="Q4727" t="str">
        <f>"Q"&amp;ROUNDUP(MONTH(Table1[[#This Row],[Order_Date]])/3,0)</f>
        <v>Q3</v>
      </c>
    </row>
    <row r="4728" spans="1:17" x14ac:dyDescent="0.25">
      <c r="A4728" t="s">
        <v>6553</v>
      </c>
      <c r="B4728" t="s">
        <v>3039</v>
      </c>
      <c r="C4728" t="s">
        <v>2903</v>
      </c>
      <c r="D4728" t="s">
        <v>216</v>
      </c>
      <c r="E4728" t="str">
        <f>_xlfn.XLOOKUP(Table1[[#This Row],[Product_ID]],[1]!Table1[Product_ID],[1]!Table1[Product_Name])</f>
        <v>Beauty Product 69</v>
      </c>
      <c r="F4728" t="str">
        <f>_xlfn.XLOOKUP(Table1[[#This Row],[Product_ID]],[1]!Table1[Product_ID],[1]!Table1[Category])</f>
        <v>Beauty</v>
      </c>
      <c r="G4728">
        <f>_xlfn.XLOOKUP(Table1[[#This Row],[Product_ID]],[1]!Table1[Product_ID],[1]!Table1[Unit_Price])</f>
        <v>384</v>
      </c>
      <c r="H4728">
        <f>_xlfn.XLOOKUP(Table1[[#This Row],[Product_ID]],[1]!Table1[Product_ID],[1]!Table1[Cost])</f>
        <v>192</v>
      </c>
      <c r="I4728">
        <v>3</v>
      </c>
      <c r="J4728">
        <v>20</v>
      </c>
      <c r="K4728">
        <f>Table1[[#This Row],[Quantity]]*Table1[[#This Row],[Unit_Price]]</f>
        <v>1152</v>
      </c>
      <c r="L4728">
        <f>Table1[[#This Row],[Quantity]]*Table1[[#This Row],[Cost]]</f>
        <v>576</v>
      </c>
      <c r="M4728">
        <f>Table1[[#This Row],[Sales]]-Table1[[#This Row],[Total_Cost]]</f>
        <v>576</v>
      </c>
      <c r="N4728" s="1">
        <f>Table1[[#This Row],[Profit]]/Table1[[#This Row],[Sales]]</f>
        <v>0.5</v>
      </c>
      <c r="O4728" t="str">
        <f>TEXT(Table1[[#This Row],[Order_Date]],"mmmm")</f>
        <v>November</v>
      </c>
      <c r="P4728">
        <f>YEAR(Table1[[#This Row],[Order_Date]])</f>
        <v>2025</v>
      </c>
      <c r="Q4728" t="str">
        <f>"Q"&amp;ROUNDUP(MONTH(Table1[[#This Row],[Order_Date]])/3,0)</f>
        <v>Q4</v>
      </c>
    </row>
    <row r="4729" spans="1:17" x14ac:dyDescent="0.25">
      <c r="A4729" t="s">
        <v>6554</v>
      </c>
      <c r="B4729" t="s">
        <v>2632</v>
      </c>
      <c r="C4729" t="s">
        <v>676</v>
      </c>
      <c r="D4729" t="s">
        <v>171</v>
      </c>
      <c r="E4729" t="str">
        <f>_xlfn.XLOOKUP(Table1[[#This Row],[Product_ID]],[1]!Table1[Product_ID],[1]!Table1[Product_Name])</f>
        <v>Clothing Product 27</v>
      </c>
      <c r="F4729" t="str">
        <f>_xlfn.XLOOKUP(Table1[[#This Row],[Product_ID]],[1]!Table1[Product_ID],[1]!Table1[Category])</f>
        <v>Clothing</v>
      </c>
      <c r="G4729">
        <f>_xlfn.XLOOKUP(Table1[[#This Row],[Product_ID]],[1]!Table1[Product_ID],[1]!Table1[Unit_Price])</f>
        <v>4969</v>
      </c>
      <c r="H4729">
        <f>_xlfn.XLOOKUP(Table1[[#This Row],[Product_ID]],[1]!Table1[Product_ID],[1]!Table1[Cost])</f>
        <v>2484.5</v>
      </c>
      <c r="I4729">
        <v>3</v>
      </c>
      <c r="J4729">
        <v>5</v>
      </c>
      <c r="K4729">
        <f>Table1[[#This Row],[Quantity]]*Table1[[#This Row],[Unit_Price]]</f>
        <v>14907</v>
      </c>
      <c r="L4729">
        <f>Table1[[#This Row],[Quantity]]*Table1[[#This Row],[Cost]]</f>
        <v>7453.5</v>
      </c>
      <c r="M4729">
        <f>Table1[[#This Row],[Sales]]-Table1[[#This Row],[Total_Cost]]</f>
        <v>7453.5</v>
      </c>
      <c r="N4729" s="1">
        <f>Table1[[#This Row],[Profit]]/Table1[[#This Row],[Sales]]</f>
        <v>0.5</v>
      </c>
      <c r="O4729" t="str">
        <f>TEXT(Table1[[#This Row],[Order_Date]],"mmmm")</f>
        <v>April</v>
      </c>
      <c r="P4729">
        <f>YEAR(Table1[[#This Row],[Order_Date]])</f>
        <v>2024</v>
      </c>
      <c r="Q4729" t="str">
        <f>"Q"&amp;ROUNDUP(MONTH(Table1[[#This Row],[Order_Date]])/3,0)</f>
        <v>Q2</v>
      </c>
    </row>
    <row r="4730" spans="1:17" x14ac:dyDescent="0.25">
      <c r="A4730" t="s">
        <v>6555</v>
      </c>
      <c r="B4730" t="s">
        <v>987</v>
      </c>
      <c r="C4730" t="s">
        <v>4366</v>
      </c>
      <c r="D4730" t="s">
        <v>598</v>
      </c>
      <c r="E4730" t="str">
        <f>_xlfn.XLOOKUP(Table1[[#This Row],[Product_ID]],[1]!Table1[Product_ID],[1]!Table1[Product_Name])</f>
        <v>Clothing Product 84</v>
      </c>
      <c r="F4730" t="str">
        <f>_xlfn.XLOOKUP(Table1[[#This Row],[Product_ID]],[1]!Table1[Product_ID],[1]!Table1[Category])</f>
        <v>Clothing</v>
      </c>
      <c r="G4730">
        <f>_xlfn.XLOOKUP(Table1[[#This Row],[Product_ID]],[1]!Table1[Product_ID],[1]!Table1[Unit_Price])</f>
        <v>3921</v>
      </c>
      <c r="H4730">
        <f>_xlfn.XLOOKUP(Table1[[#This Row],[Product_ID]],[1]!Table1[Product_ID],[1]!Table1[Cost])</f>
        <v>2352.6</v>
      </c>
      <c r="I4730">
        <v>4</v>
      </c>
      <c r="J4730">
        <v>5</v>
      </c>
      <c r="K4730">
        <f>Table1[[#This Row],[Quantity]]*Table1[[#This Row],[Unit_Price]]</f>
        <v>15684</v>
      </c>
      <c r="L4730">
        <f>Table1[[#This Row],[Quantity]]*Table1[[#This Row],[Cost]]</f>
        <v>9410.4</v>
      </c>
      <c r="M4730">
        <f>Table1[[#This Row],[Sales]]-Table1[[#This Row],[Total_Cost]]</f>
        <v>6273.6</v>
      </c>
      <c r="N4730" s="1">
        <f>Table1[[#This Row],[Profit]]/Table1[[#This Row],[Sales]]</f>
        <v>0.4</v>
      </c>
      <c r="O4730" t="str">
        <f>TEXT(Table1[[#This Row],[Order_Date]],"mmmm")</f>
        <v>August</v>
      </c>
      <c r="P4730">
        <f>YEAR(Table1[[#This Row],[Order_Date]])</f>
        <v>2025</v>
      </c>
      <c r="Q4730" t="str">
        <f>"Q"&amp;ROUNDUP(MONTH(Table1[[#This Row],[Order_Date]])/3,0)</f>
        <v>Q3</v>
      </c>
    </row>
    <row r="4731" spans="1:17" x14ac:dyDescent="0.25">
      <c r="A4731" t="s">
        <v>6556</v>
      </c>
      <c r="B4731" t="s">
        <v>3923</v>
      </c>
      <c r="C4731" t="s">
        <v>1637</v>
      </c>
      <c r="D4731" t="s">
        <v>59</v>
      </c>
      <c r="E4731" t="str">
        <f>_xlfn.XLOOKUP(Table1[[#This Row],[Product_ID]],[1]!Table1[Product_ID],[1]!Table1[Product_Name])</f>
        <v>Sports Product 23</v>
      </c>
      <c r="F4731" t="str">
        <f>_xlfn.XLOOKUP(Table1[[#This Row],[Product_ID]],[1]!Table1[Product_ID],[1]!Table1[Category])</f>
        <v>Sports</v>
      </c>
      <c r="G4731">
        <f>_xlfn.XLOOKUP(Table1[[#This Row],[Product_ID]],[1]!Table1[Product_ID],[1]!Table1[Unit_Price])</f>
        <v>4437</v>
      </c>
      <c r="H4731">
        <f>_xlfn.XLOOKUP(Table1[[#This Row],[Product_ID]],[1]!Table1[Product_ID],[1]!Table1[Cost])</f>
        <v>2662.2</v>
      </c>
      <c r="I4731">
        <v>3</v>
      </c>
      <c r="J4731">
        <v>15</v>
      </c>
      <c r="K4731">
        <f>Table1[[#This Row],[Quantity]]*Table1[[#This Row],[Unit_Price]]</f>
        <v>13311</v>
      </c>
      <c r="L4731">
        <f>Table1[[#This Row],[Quantity]]*Table1[[#This Row],[Cost]]</f>
        <v>7986.5999999999995</v>
      </c>
      <c r="M4731">
        <f>Table1[[#This Row],[Sales]]-Table1[[#This Row],[Total_Cost]]</f>
        <v>5324.4000000000005</v>
      </c>
      <c r="N4731" s="1">
        <f>Table1[[#This Row],[Profit]]/Table1[[#This Row],[Sales]]</f>
        <v>0.4</v>
      </c>
      <c r="O4731" t="str">
        <f>TEXT(Table1[[#This Row],[Order_Date]],"mmmm")</f>
        <v>October</v>
      </c>
      <c r="P4731">
        <f>YEAR(Table1[[#This Row],[Order_Date]])</f>
        <v>2025</v>
      </c>
      <c r="Q4731" t="str">
        <f>"Q"&amp;ROUNDUP(MONTH(Table1[[#This Row],[Order_Date]])/3,0)</f>
        <v>Q4</v>
      </c>
    </row>
    <row r="4732" spans="1:17" x14ac:dyDescent="0.25">
      <c r="A4732" t="s">
        <v>6557</v>
      </c>
      <c r="B4732" t="s">
        <v>333</v>
      </c>
      <c r="C4732" t="s">
        <v>1411</v>
      </c>
      <c r="D4732" t="s">
        <v>270</v>
      </c>
      <c r="E4732" t="str">
        <f>_xlfn.XLOOKUP(Table1[[#This Row],[Product_ID]],[1]!Table1[Product_ID],[1]!Table1[Product_Name])</f>
        <v>Clothing Product 47</v>
      </c>
      <c r="F4732" t="str">
        <f>_xlfn.XLOOKUP(Table1[[#This Row],[Product_ID]],[1]!Table1[Product_ID],[1]!Table1[Category])</f>
        <v>Clothing</v>
      </c>
      <c r="G4732">
        <f>_xlfn.XLOOKUP(Table1[[#This Row],[Product_ID]],[1]!Table1[Product_ID],[1]!Table1[Unit_Price])</f>
        <v>3146</v>
      </c>
      <c r="H4732">
        <f>_xlfn.XLOOKUP(Table1[[#This Row],[Product_ID]],[1]!Table1[Product_ID],[1]!Table1[Cost])</f>
        <v>1573</v>
      </c>
      <c r="I4732">
        <v>3</v>
      </c>
      <c r="J4732">
        <v>10</v>
      </c>
      <c r="K4732">
        <f>Table1[[#This Row],[Quantity]]*Table1[[#This Row],[Unit_Price]]</f>
        <v>9438</v>
      </c>
      <c r="L4732">
        <f>Table1[[#This Row],[Quantity]]*Table1[[#This Row],[Cost]]</f>
        <v>4719</v>
      </c>
      <c r="M4732">
        <f>Table1[[#This Row],[Sales]]-Table1[[#This Row],[Total_Cost]]</f>
        <v>4719</v>
      </c>
      <c r="N4732" s="1">
        <f>Table1[[#This Row],[Profit]]/Table1[[#This Row],[Sales]]</f>
        <v>0.5</v>
      </c>
      <c r="O4732" t="str">
        <f>TEXT(Table1[[#This Row],[Order_Date]],"mmmm")</f>
        <v>May</v>
      </c>
      <c r="P4732">
        <f>YEAR(Table1[[#This Row],[Order_Date]])</f>
        <v>2024</v>
      </c>
      <c r="Q4732" t="str">
        <f>"Q"&amp;ROUNDUP(MONTH(Table1[[#This Row],[Order_Date]])/3,0)</f>
        <v>Q2</v>
      </c>
    </row>
    <row r="4733" spans="1:17" x14ac:dyDescent="0.25">
      <c r="A4733" t="s">
        <v>6558</v>
      </c>
      <c r="B4733" t="s">
        <v>1960</v>
      </c>
      <c r="C4733" t="s">
        <v>3322</v>
      </c>
      <c r="D4733" t="s">
        <v>563</v>
      </c>
      <c r="E4733" t="str">
        <f>_xlfn.XLOOKUP(Table1[[#This Row],[Product_ID]],[1]!Table1[Product_ID],[1]!Table1[Product_Name])</f>
        <v>Beauty Product 60</v>
      </c>
      <c r="F4733" t="str">
        <f>_xlfn.XLOOKUP(Table1[[#This Row],[Product_ID]],[1]!Table1[Product_ID],[1]!Table1[Category])</f>
        <v>Beauty</v>
      </c>
      <c r="G4733">
        <f>_xlfn.XLOOKUP(Table1[[#This Row],[Product_ID]],[1]!Table1[Product_ID],[1]!Table1[Unit_Price])</f>
        <v>758</v>
      </c>
      <c r="H4733">
        <f>_xlfn.XLOOKUP(Table1[[#This Row],[Product_ID]],[1]!Table1[Product_ID],[1]!Table1[Cost])</f>
        <v>530.6</v>
      </c>
      <c r="I4733">
        <v>3</v>
      </c>
      <c r="J4733">
        <v>5</v>
      </c>
      <c r="K4733">
        <f>Table1[[#This Row],[Quantity]]*Table1[[#This Row],[Unit_Price]]</f>
        <v>2274</v>
      </c>
      <c r="L4733">
        <f>Table1[[#This Row],[Quantity]]*Table1[[#This Row],[Cost]]</f>
        <v>1591.8000000000002</v>
      </c>
      <c r="M4733">
        <f>Table1[[#This Row],[Sales]]-Table1[[#This Row],[Total_Cost]]</f>
        <v>682.19999999999982</v>
      </c>
      <c r="N4733" s="1">
        <f>Table1[[#This Row],[Profit]]/Table1[[#This Row],[Sales]]</f>
        <v>0.29999999999999993</v>
      </c>
      <c r="O4733" t="str">
        <f>TEXT(Table1[[#This Row],[Order_Date]],"mmmm")</f>
        <v>October</v>
      </c>
      <c r="P4733">
        <f>YEAR(Table1[[#This Row],[Order_Date]])</f>
        <v>2025</v>
      </c>
      <c r="Q4733" t="str">
        <f>"Q"&amp;ROUNDUP(MONTH(Table1[[#This Row],[Order_Date]])/3,0)</f>
        <v>Q4</v>
      </c>
    </row>
    <row r="4734" spans="1:17" x14ac:dyDescent="0.25">
      <c r="A4734" t="s">
        <v>6559</v>
      </c>
      <c r="B4734" t="s">
        <v>133</v>
      </c>
      <c r="C4734" t="s">
        <v>1470</v>
      </c>
      <c r="D4734" t="s">
        <v>313</v>
      </c>
      <c r="E4734" t="str">
        <f>_xlfn.XLOOKUP(Table1[[#This Row],[Product_ID]],[1]!Table1[Product_ID],[1]!Table1[Product_Name])</f>
        <v>Sports Product 44</v>
      </c>
      <c r="F4734" t="str">
        <f>_xlfn.XLOOKUP(Table1[[#This Row],[Product_ID]],[1]!Table1[Product_ID],[1]!Table1[Category])</f>
        <v>Sports</v>
      </c>
      <c r="G4734">
        <f>_xlfn.XLOOKUP(Table1[[#This Row],[Product_ID]],[1]!Table1[Product_ID],[1]!Table1[Unit_Price])</f>
        <v>5008</v>
      </c>
      <c r="H4734">
        <f>_xlfn.XLOOKUP(Table1[[#This Row],[Product_ID]],[1]!Table1[Product_ID],[1]!Table1[Cost])</f>
        <v>3505.6</v>
      </c>
      <c r="I4734">
        <v>5</v>
      </c>
      <c r="J4734">
        <v>10</v>
      </c>
      <c r="K4734">
        <f>Table1[[#This Row],[Quantity]]*Table1[[#This Row],[Unit_Price]]</f>
        <v>25040</v>
      </c>
      <c r="L4734">
        <f>Table1[[#This Row],[Quantity]]*Table1[[#This Row],[Cost]]</f>
        <v>17528</v>
      </c>
      <c r="M4734">
        <f>Table1[[#This Row],[Sales]]-Table1[[#This Row],[Total_Cost]]</f>
        <v>7512</v>
      </c>
      <c r="N4734" s="1">
        <f>Table1[[#This Row],[Profit]]/Table1[[#This Row],[Sales]]</f>
        <v>0.3</v>
      </c>
      <c r="O4734" t="str">
        <f>TEXT(Table1[[#This Row],[Order_Date]],"mmmm")</f>
        <v>May</v>
      </c>
      <c r="P4734">
        <f>YEAR(Table1[[#This Row],[Order_Date]])</f>
        <v>2025</v>
      </c>
      <c r="Q4734" t="str">
        <f>"Q"&amp;ROUNDUP(MONTH(Table1[[#This Row],[Order_Date]])/3,0)</f>
        <v>Q2</v>
      </c>
    </row>
    <row r="4735" spans="1:17" x14ac:dyDescent="0.25">
      <c r="A4735" t="s">
        <v>6560</v>
      </c>
      <c r="B4735" t="s">
        <v>961</v>
      </c>
      <c r="C4735" t="s">
        <v>1375</v>
      </c>
      <c r="D4735" t="s">
        <v>628</v>
      </c>
      <c r="E4735" t="str">
        <f>_xlfn.XLOOKUP(Table1[[#This Row],[Product_ID]],[1]!Table1[Product_ID],[1]!Table1[Product_Name])</f>
        <v>Sports Product 97</v>
      </c>
      <c r="F4735" t="str">
        <f>_xlfn.XLOOKUP(Table1[[#This Row],[Product_ID]],[1]!Table1[Product_ID],[1]!Table1[Category])</f>
        <v>Sports</v>
      </c>
      <c r="G4735">
        <f>_xlfn.XLOOKUP(Table1[[#This Row],[Product_ID]],[1]!Table1[Product_ID],[1]!Table1[Unit_Price])</f>
        <v>9084</v>
      </c>
      <c r="H4735">
        <f>_xlfn.XLOOKUP(Table1[[#This Row],[Product_ID]],[1]!Table1[Product_ID],[1]!Table1[Cost])</f>
        <v>6358.8</v>
      </c>
      <c r="I4735">
        <v>1</v>
      </c>
      <c r="J4735">
        <v>15</v>
      </c>
      <c r="K4735">
        <f>Table1[[#This Row],[Quantity]]*Table1[[#This Row],[Unit_Price]]</f>
        <v>9084</v>
      </c>
      <c r="L4735">
        <f>Table1[[#This Row],[Quantity]]*Table1[[#This Row],[Cost]]</f>
        <v>6358.8</v>
      </c>
      <c r="M4735">
        <f>Table1[[#This Row],[Sales]]-Table1[[#This Row],[Total_Cost]]</f>
        <v>2725.2</v>
      </c>
      <c r="N4735" s="1">
        <f>Table1[[#This Row],[Profit]]/Table1[[#This Row],[Sales]]</f>
        <v>0.3</v>
      </c>
      <c r="O4735" t="str">
        <f>TEXT(Table1[[#This Row],[Order_Date]],"mmmm")</f>
        <v>March</v>
      </c>
      <c r="P4735">
        <f>YEAR(Table1[[#This Row],[Order_Date]])</f>
        <v>2025</v>
      </c>
      <c r="Q4735" t="str">
        <f>"Q"&amp;ROUNDUP(MONTH(Table1[[#This Row],[Order_Date]])/3,0)</f>
        <v>Q1</v>
      </c>
    </row>
    <row r="4736" spans="1:17" x14ac:dyDescent="0.25">
      <c r="A4736" t="s">
        <v>6561</v>
      </c>
      <c r="B4736" t="s">
        <v>232</v>
      </c>
      <c r="C4736" t="s">
        <v>904</v>
      </c>
      <c r="D4736" t="s">
        <v>119</v>
      </c>
      <c r="E4736" t="str">
        <f>_xlfn.XLOOKUP(Table1[[#This Row],[Product_ID]],[1]!Table1[Product_ID],[1]!Table1[Product_Name])</f>
        <v>Electronics Product 56</v>
      </c>
      <c r="F4736" t="str">
        <f>_xlfn.XLOOKUP(Table1[[#This Row],[Product_ID]],[1]!Table1[Product_ID],[1]!Table1[Category])</f>
        <v>Electronics</v>
      </c>
      <c r="G4736">
        <f>_xlfn.XLOOKUP(Table1[[#This Row],[Product_ID]],[1]!Table1[Product_ID],[1]!Table1[Unit_Price])</f>
        <v>18900</v>
      </c>
      <c r="H4736">
        <f>_xlfn.XLOOKUP(Table1[[#This Row],[Product_ID]],[1]!Table1[Product_ID],[1]!Table1[Cost])</f>
        <v>9450</v>
      </c>
      <c r="I4736">
        <v>3</v>
      </c>
      <c r="J4736">
        <v>0</v>
      </c>
      <c r="K4736">
        <f>Table1[[#This Row],[Quantity]]*Table1[[#This Row],[Unit_Price]]</f>
        <v>56700</v>
      </c>
      <c r="L4736">
        <f>Table1[[#This Row],[Quantity]]*Table1[[#This Row],[Cost]]</f>
        <v>28350</v>
      </c>
      <c r="M4736">
        <f>Table1[[#This Row],[Sales]]-Table1[[#This Row],[Total_Cost]]</f>
        <v>28350</v>
      </c>
      <c r="N4736" s="1">
        <f>Table1[[#This Row],[Profit]]/Table1[[#This Row],[Sales]]</f>
        <v>0.5</v>
      </c>
      <c r="O4736" t="str">
        <f>TEXT(Table1[[#This Row],[Order_Date]],"mmmm")</f>
        <v>April</v>
      </c>
      <c r="P4736">
        <f>YEAR(Table1[[#This Row],[Order_Date]])</f>
        <v>2025</v>
      </c>
      <c r="Q4736" t="str">
        <f>"Q"&amp;ROUNDUP(MONTH(Table1[[#This Row],[Order_Date]])/3,0)</f>
        <v>Q2</v>
      </c>
    </row>
    <row r="4737" spans="1:17" x14ac:dyDescent="0.25">
      <c r="A4737" t="s">
        <v>6562</v>
      </c>
      <c r="B4737" t="s">
        <v>1388</v>
      </c>
      <c r="C4737" t="s">
        <v>2481</v>
      </c>
      <c r="D4737" t="s">
        <v>9</v>
      </c>
      <c r="E4737" t="str">
        <f>_xlfn.XLOOKUP(Table1[[#This Row],[Product_ID]],[1]!Table1[Product_ID],[1]!Table1[Product_Name])</f>
        <v>Home &amp; Kitchen Product 10</v>
      </c>
      <c r="F4737" t="str">
        <f>_xlfn.XLOOKUP(Table1[[#This Row],[Product_ID]],[1]!Table1[Product_ID],[1]!Table1[Category])</f>
        <v>Home &amp; Kitchen</v>
      </c>
      <c r="G4737">
        <f>_xlfn.XLOOKUP(Table1[[#This Row],[Product_ID]],[1]!Table1[Product_ID],[1]!Table1[Unit_Price])</f>
        <v>10936</v>
      </c>
      <c r="H4737">
        <f>_xlfn.XLOOKUP(Table1[[#This Row],[Product_ID]],[1]!Table1[Product_ID],[1]!Table1[Cost])</f>
        <v>6561.6</v>
      </c>
      <c r="I4737">
        <v>3</v>
      </c>
      <c r="J4737">
        <v>0</v>
      </c>
      <c r="K4737">
        <f>Table1[[#This Row],[Quantity]]*Table1[[#This Row],[Unit_Price]]</f>
        <v>32808</v>
      </c>
      <c r="L4737">
        <f>Table1[[#This Row],[Quantity]]*Table1[[#This Row],[Cost]]</f>
        <v>19684.800000000003</v>
      </c>
      <c r="M4737">
        <f>Table1[[#This Row],[Sales]]-Table1[[#This Row],[Total_Cost]]</f>
        <v>13123.199999999997</v>
      </c>
      <c r="N4737" s="1">
        <f>Table1[[#This Row],[Profit]]/Table1[[#This Row],[Sales]]</f>
        <v>0.39999999999999991</v>
      </c>
      <c r="O4737" t="str">
        <f>TEXT(Table1[[#This Row],[Order_Date]],"mmmm")</f>
        <v>February</v>
      </c>
      <c r="P4737">
        <f>YEAR(Table1[[#This Row],[Order_Date]])</f>
        <v>2025</v>
      </c>
      <c r="Q4737" t="str">
        <f>"Q"&amp;ROUNDUP(MONTH(Table1[[#This Row],[Order_Date]])/3,0)</f>
        <v>Q1</v>
      </c>
    </row>
    <row r="4738" spans="1:17" x14ac:dyDescent="0.25">
      <c r="A4738" t="s">
        <v>6563</v>
      </c>
      <c r="B4738" t="s">
        <v>572</v>
      </c>
      <c r="C4738" t="s">
        <v>4721</v>
      </c>
      <c r="D4738" t="s">
        <v>320</v>
      </c>
      <c r="E4738" t="str">
        <f>_xlfn.XLOOKUP(Table1[[#This Row],[Product_ID]],[1]!Table1[Product_ID],[1]!Table1[Product_Name])</f>
        <v>Clothing Product 15</v>
      </c>
      <c r="F4738" t="str">
        <f>_xlfn.XLOOKUP(Table1[[#This Row],[Product_ID]],[1]!Table1[Product_ID],[1]!Table1[Category])</f>
        <v>Clothing</v>
      </c>
      <c r="G4738">
        <f>_xlfn.XLOOKUP(Table1[[#This Row],[Product_ID]],[1]!Table1[Product_ID],[1]!Table1[Unit_Price])</f>
        <v>2943</v>
      </c>
      <c r="H4738">
        <f>_xlfn.XLOOKUP(Table1[[#This Row],[Product_ID]],[1]!Table1[Product_ID],[1]!Table1[Cost])</f>
        <v>1471.5</v>
      </c>
      <c r="I4738">
        <v>4</v>
      </c>
      <c r="J4738">
        <v>10</v>
      </c>
      <c r="K4738">
        <f>Table1[[#This Row],[Quantity]]*Table1[[#This Row],[Unit_Price]]</f>
        <v>11772</v>
      </c>
      <c r="L4738">
        <f>Table1[[#This Row],[Quantity]]*Table1[[#This Row],[Cost]]</f>
        <v>5886</v>
      </c>
      <c r="M4738">
        <f>Table1[[#This Row],[Sales]]-Table1[[#This Row],[Total_Cost]]</f>
        <v>5886</v>
      </c>
      <c r="N4738" s="1">
        <f>Table1[[#This Row],[Profit]]/Table1[[#This Row],[Sales]]</f>
        <v>0.5</v>
      </c>
      <c r="O4738" t="str">
        <f>TEXT(Table1[[#This Row],[Order_Date]],"mmmm")</f>
        <v>June</v>
      </c>
      <c r="P4738">
        <f>YEAR(Table1[[#This Row],[Order_Date]])</f>
        <v>2025</v>
      </c>
      <c r="Q4738" t="str">
        <f>"Q"&amp;ROUNDUP(MONTH(Table1[[#This Row],[Order_Date]])/3,0)</f>
        <v>Q2</v>
      </c>
    </row>
    <row r="4739" spans="1:17" x14ac:dyDescent="0.25">
      <c r="A4739" t="s">
        <v>6564</v>
      </c>
      <c r="B4739" t="s">
        <v>953</v>
      </c>
      <c r="C4739" t="s">
        <v>92</v>
      </c>
      <c r="D4739" t="s">
        <v>362</v>
      </c>
      <c r="E4739" t="str">
        <f>_xlfn.XLOOKUP(Table1[[#This Row],[Product_ID]],[1]!Table1[Product_ID],[1]!Table1[Product_Name])</f>
        <v>Clothing Product 25</v>
      </c>
      <c r="F4739" t="str">
        <f>_xlfn.XLOOKUP(Table1[[#This Row],[Product_ID]],[1]!Table1[Product_ID],[1]!Table1[Category])</f>
        <v>Clothing</v>
      </c>
      <c r="G4739">
        <f>_xlfn.XLOOKUP(Table1[[#This Row],[Product_ID]],[1]!Table1[Product_ID],[1]!Table1[Unit_Price])</f>
        <v>696</v>
      </c>
      <c r="H4739">
        <f>_xlfn.XLOOKUP(Table1[[#This Row],[Product_ID]],[1]!Table1[Product_ID],[1]!Table1[Cost])</f>
        <v>348</v>
      </c>
      <c r="I4739">
        <v>2</v>
      </c>
      <c r="J4739">
        <v>20</v>
      </c>
      <c r="K4739">
        <f>Table1[[#This Row],[Quantity]]*Table1[[#This Row],[Unit_Price]]</f>
        <v>1392</v>
      </c>
      <c r="L4739">
        <f>Table1[[#This Row],[Quantity]]*Table1[[#This Row],[Cost]]</f>
        <v>696</v>
      </c>
      <c r="M4739">
        <f>Table1[[#This Row],[Sales]]-Table1[[#This Row],[Total_Cost]]</f>
        <v>696</v>
      </c>
      <c r="N4739" s="1">
        <f>Table1[[#This Row],[Profit]]/Table1[[#This Row],[Sales]]</f>
        <v>0.5</v>
      </c>
      <c r="O4739" t="str">
        <f>TEXT(Table1[[#This Row],[Order_Date]],"mmmm")</f>
        <v>November</v>
      </c>
      <c r="P4739">
        <f>YEAR(Table1[[#This Row],[Order_Date]])</f>
        <v>2025</v>
      </c>
      <c r="Q4739" t="str">
        <f>"Q"&amp;ROUNDUP(MONTH(Table1[[#This Row],[Order_Date]])/3,0)</f>
        <v>Q4</v>
      </c>
    </row>
    <row r="4740" spans="1:17" x14ac:dyDescent="0.25">
      <c r="A4740" t="s">
        <v>6565</v>
      </c>
      <c r="B4740" t="s">
        <v>4222</v>
      </c>
      <c r="C4740" t="s">
        <v>1458</v>
      </c>
      <c r="D4740" t="s">
        <v>25</v>
      </c>
      <c r="E4740" t="str">
        <f>_xlfn.XLOOKUP(Table1[[#This Row],[Product_ID]],[1]!Table1[Product_ID],[1]!Table1[Product_Name])</f>
        <v>Sports Product 7</v>
      </c>
      <c r="F4740" t="str">
        <f>_xlfn.XLOOKUP(Table1[[#This Row],[Product_ID]],[1]!Table1[Product_ID],[1]!Table1[Category])</f>
        <v>Sports</v>
      </c>
      <c r="G4740">
        <f>_xlfn.XLOOKUP(Table1[[#This Row],[Product_ID]],[1]!Table1[Product_ID],[1]!Table1[Unit_Price])</f>
        <v>5469</v>
      </c>
      <c r="H4740">
        <f>_xlfn.XLOOKUP(Table1[[#This Row],[Product_ID]],[1]!Table1[Product_ID],[1]!Table1[Cost])</f>
        <v>3281.4</v>
      </c>
      <c r="I4740">
        <v>1</v>
      </c>
      <c r="J4740">
        <v>10</v>
      </c>
      <c r="K4740">
        <f>Table1[[#This Row],[Quantity]]*Table1[[#This Row],[Unit_Price]]</f>
        <v>5469</v>
      </c>
      <c r="L4740">
        <f>Table1[[#This Row],[Quantity]]*Table1[[#This Row],[Cost]]</f>
        <v>3281.4</v>
      </c>
      <c r="M4740">
        <f>Table1[[#This Row],[Sales]]-Table1[[#This Row],[Total_Cost]]</f>
        <v>2187.6</v>
      </c>
      <c r="N4740" s="1">
        <f>Table1[[#This Row],[Profit]]/Table1[[#This Row],[Sales]]</f>
        <v>0.39999999999999997</v>
      </c>
      <c r="O4740" t="str">
        <f>TEXT(Table1[[#This Row],[Order_Date]],"mmmm")</f>
        <v>September</v>
      </c>
      <c r="P4740">
        <f>YEAR(Table1[[#This Row],[Order_Date]])</f>
        <v>2025</v>
      </c>
      <c r="Q4740" t="str">
        <f>"Q"&amp;ROUNDUP(MONTH(Table1[[#This Row],[Order_Date]])/3,0)</f>
        <v>Q3</v>
      </c>
    </row>
    <row r="4741" spans="1:17" x14ac:dyDescent="0.25">
      <c r="A4741" t="s">
        <v>6566</v>
      </c>
      <c r="B4741" t="s">
        <v>2452</v>
      </c>
      <c r="C4741" t="s">
        <v>1409</v>
      </c>
      <c r="D4741" t="s">
        <v>139</v>
      </c>
      <c r="E4741" t="str">
        <f>_xlfn.XLOOKUP(Table1[[#This Row],[Product_ID]],[1]!Table1[Product_ID],[1]!Table1[Product_Name])</f>
        <v>Clothing Product 53</v>
      </c>
      <c r="F4741" t="str">
        <f>_xlfn.XLOOKUP(Table1[[#This Row],[Product_ID]],[1]!Table1[Product_ID],[1]!Table1[Category])</f>
        <v>Clothing</v>
      </c>
      <c r="G4741">
        <f>_xlfn.XLOOKUP(Table1[[#This Row],[Product_ID]],[1]!Table1[Product_ID],[1]!Table1[Unit_Price])</f>
        <v>641</v>
      </c>
      <c r="H4741">
        <f>_xlfn.XLOOKUP(Table1[[#This Row],[Product_ID]],[1]!Table1[Product_ID],[1]!Table1[Cost])</f>
        <v>384.6</v>
      </c>
      <c r="I4741">
        <v>5</v>
      </c>
      <c r="J4741">
        <v>10</v>
      </c>
      <c r="K4741">
        <f>Table1[[#This Row],[Quantity]]*Table1[[#This Row],[Unit_Price]]</f>
        <v>3205</v>
      </c>
      <c r="L4741">
        <f>Table1[[#This Row],[Quantity]]*Table1[[#This Row],[Cost]]</f>
        <v>1923</v>
      </c>
      <c r="M4741">
        <f>Table1[[#This Row],[Sales]]-Table1[[#This Row],[Total_Cost]]</f>
        <v>1282</v>
      </c>
      <c r="N4741" s="1">
        <f>Table1[[#This Row],[Profit]]/Table1[[#This Row],[Sales]]</f>
        <v>0.4</v>
      </c>
      <c r="O4741" t="str">
        <f>TEXT(Table1[[#This Row],[Order_Date]],"mmmm")</f>
        <v>October</v>
      </c>
      <c r="P4741">
        <f>YEAR(Table1[[#This Row],[Order_Date]])</f>
        <v>2024</v>
      </c>
      <c r="Q4741" t="str">
        <f>"Q"&amp;ROUNDUP(MONTH(Table1[[#This Row],[Order_Date]])/3,0)</f>
        <v>Q4</v>
      </c>
    </row>
    <row r="4742" spans="1:17" x14ac:dyDescent="0.25">
      <c r="A4742" t="s">
        <v>6567</v>
      </c>
      <c r="B4742" t="s">
        <v>144</v>
      </c>
      <c r="C4742" t="s">
        <v>1340</v>
      </c>
      <c r="D4742" t="s">
        <v>41</v>
      </c>
      <c r="E4742" t="str">
        <f>_xlfn.XLOOKUP(Table1[[#This Row],[Product_ID]],[1]!Table1[Product_ID],[1]!Table1[Product_Name])</f>
        <v>Clothing Product 86</v>
      </c>
      <c r="F4742" t="str">
        <f>_xlfn.XLOOKUP(Table1[[#This Row],[Product_ID]],[1]!Table1[Product_ID],[1]!Table1[Category])</f>
        <v>Clothing</v>
      </c>
      <c r="G4742">
        <f>_xlfn.XLOOKUP(Table1[[#This Row],[Product_ID]],[1]!Table1[Product_ID],[1]!Table1[Unit_Price])</f>
        <v>3333</v>
      </c>
      <c r="H4742">
        <f>_xlfn.XLOOKUP(Table1[[#This Row],[Product_ID]],[1]!Table1[Product_ID],[1]!Table1[Cost])</f>
        <v>2333.1</v>
      </c>
      <c r="I4742">
        <v>4</v>
      </c>
      <c r="J4742">
        <v>5</v>
      </c>
      <c r="K4742">
        <f>Table1[[#This Row],[Quantity]]*Table1[[#This Row],[Unit_Price]]</f>
        <v>13332</v>
      </c>
      <c r="L4742">
        <f>Table1[[#This Row],[Quantity]]*Table1[[#This Row],[Cost]]</f>
        <v>9332.4</v>
      </c>
      <c r="M4742">
        <f>Table1[[#This Row],[Sales]]-Table1[[#This Row],[Total_Cost]]</f>
        <v>3999.6000000000004</v>
      </c>
      <c r="N4742" s="1">
        <f>Table1[[#This Row],[Profit]]/Table1[[#This Row],[Sales]]</f>
        <v>0.30000000000000004</v>
      </c>
      <c r="O4742" t="str">
        <f>TEXT(Table1[[#This Row],[Order_Date]],"mmmm")</f>
        <v>February</v>
      </c>
      <c r="P4742">
        <f>YEAR(Table1[[#This Row],[Order_Date]])</f>
        <v>2025</v>
      </c>
      <c r="Q4742" t="str">
        <f>"Q"&amp;ROUNDUP(MONTH(Table1[[#This Row],[Order_Date]])/3,0)</f>
        <v>Q1</v>
      </c>
    </row>
    <row r="4743" spans="1:17" x14ac:dyDescent="0.25">
      <c r="A4743" t="s">
        <v>6568</v>
      </c>
      <c r="B4743" t="s">
        <v>3672</v>
      </c>
      <c r="C4743" t="s">
        <v>1089</v>
      </c>
      <c r="D4743" t="s">
        <v>115</v>
      </c>
      <c r="E4743" t="str">
        <f>_xlfn.XLOOKUP(Table1[[#This Row],[Product_ID]],[1]!Table1[Product_ID],[1]!Table1[Product_Name])</f>
        <v>Beauty Product 85</v>
      </c>
      <c r="F4743" t="str">
        <f>_xlfn.XLOOKUP(Table1[[#This Row],[Product_ID]],[1]!Table1[Product_ID],[1]!Table1[Category])</f>
        <v>Beauty</v>
      </c>
      <c r="G4743">
        <f>_xlfn.XLOOKUP(Table1[[#This Row],[Product_ID]],[1]!Table1[Product_ID],[1]!Table1[Unit_Price])</f>
        <v>1436</v>
      </c>
      <c r="H4743">
        <f>_xlfn.XLOOKUP(Table1[[#This Row],[Product_ID]],[1]!Table1[Product_ID],[1]!Table1[Cost])</f>
        <v>1005.2</v>
      </c>
      <c r="I4743">
        <v>3</v>
      </c>
      <c r="J4743">
        <v>10</v>
      </c>
      <c r="K4743">
        <f>Table1[[#This Row],[Quantity]]*Table1[[#This Row],[Unit_Price]]</f>
        <v>4308</v>
      </c>
      <c r="L4743">
        <f>Table1[[#This Row],[Quantity]]*Table1[[#This Row],[Cost]]</f>
        <v>3015.6000000000004</v>
      </c>
      <c r="M4743">
        <f>Table1[[#This Row],[Sales]]-Table1[[#This Row],[Total_Cost]]</f>
        <v>1292.3999999999996</v>
      </c>
      <c r="N4743" s="1">
        <f>Table1[[#This Row],[Profit]]/Table1[[#This Row],[Sales]]</f>
        <v>0.29999999999999993</v>
      </c>
      <c r="O4743" t="str">
        <f>TEXT(Table1[[#This Row],[Order_Date]],"mmmm")</f>
        <v>February</v>
      </c>
      <c r="P4743">
        <f>YEAR(Table1[[#This Row],[Order_Date]])</f>
        <v>2024</v>
      </c>
      <c r="Q4743" t="str">
        <f>"Q"&amp;ROUNDUP(MONTH(Table1[[#This Row],[Order_Date]])/3,0)</f>
        <v>Q1</v>
      </c>
    </row>
    <row r="4744" spans="1:17" x14ac:dyDescent="0.25">
      <c r="A4744" t="s">
        <v>6569</v>
      </c>
      <c r="B4744" t="s">
        <v>826</v>
      </c>
      <c r="C4744" t="s">
        <v>1255</v>
      </c>
      <c r="D4744" t="s">
        <v>1158</v>
      </c>
      <c r="E4744" t="str">
        <f>_xlfn.XLOOKUP(Table1[[#This Row],[Product_ID]],[1]!Table1[Product_ID],[1]!Table1[Product_Name])</f>
        <v>Electronics Product 33</v>
      </c>
      <c r="F4744" t="str">
        <f>_xlfn.XLOOKUP(Table1[[#This Row],[Product_ID]],[1]!Table1[Product_ID],[1]!Table1[Category])</f>
        <v>Electronics</v>
      </c>
      <c r="G4744">
        <f>_xlfn.XLOOKUP(Table1[[#This Row],[Product_ID]],[1]!Table1[Product_ID],[1]!Table1[Unit_Price])</f>
        <v>11428</v>
      </c>
      <c r="H4744">
        <f>_xlfn.XLOOKUP(Table1[[#This Row],[Product_ID]],[1]!Table1[Product_ID],[1]!Table1[Cost])</f>
        <v>6856.8</v>
      </c>
      <c r="I4744">
        <v>2</v>
      </c>
      <c r="J4744">
        <v>15</v>
      </c>
      <c r="K4744">
        <f>Table1[[#This Row],[Quantity]]*Table1[[#This Row],[Unit_Price]]</f>
        <v>22856</v>
      </c>
      <c r="L4744">
        <f>Table1[[#This Row],[Quantity]]*Table1[[#This Row],[Cost]]</f>
        <v>13713.6</v>
      </c>
      <c r="M4744">
        <f>Table1[[#This Row],[Sales]]-Table1[[#This Row],[Total_Cost]]</f>
        <v>9142.4</v>
      </c>
      <c r="N4744" s="1">
        <f>Table1[[#This Row],[Profit]]/Table1[[#This Row],[Sales]]</f>
        <v>0.39999999999999997</v>
      </c>
      <c r="O4744" t="str">
        <f>TEXT(Table1[[#This Row],[Order_Date]],"mmmm")</f>
        <v>January</v>
      </c>
      <c r="P4744">
        <f>YEAR(Table1[[#This Row],[Order_Date]])</f>
        <v>2024</v>
      </c>
      <c r="Q4744" t="str">
        <f>"Q"&amp;ROUNDUP(MONTH(Table1[[#This Row],[Order_Date]])/3,0)</f>
        <v>Q1</v>
      </c>
    </row>
    <row r="4745" spans="1:17" x14ac:dyDescent="0.25">
      <c r="A4745" t="s">
        <v>6570</v>
      </c>
      <c r="B4745" t="s">
        <v>3016</v>
      </c>
      <c r="C4745" t="s">
        <v>3518</v>
      </c>
      <c r="D4745" t="s">
        <v>29</v>
      </c>
      <c r="E4745" t="str">
        <f>_xlfn.XLOOKUP(Table1[[#This Row],[Product_ID]],[1]!Table1[Product_ID],[1]!Table1[Product_Name])</f>
        <v>Beauty Product 18</v>
      </c>
      <c r="F4745" t="str">
        <f>_xlfn.XLOOKUP(Table1[[#This Row],[Product_ID]],[1]!Table1[Product_ID],[1]!Table1[Category])</f>
        <v>Beauty</v>
      </c>
      <c r="G4745">
        <f>_xlfn.XLOOKUP(Table1[[#This Row],[Product_ID]],[1]!Table1[Product_ID],[1]!Table1[Unit_Price])</f>
        <v>3985</v>
      </c>
      <c r="H4745">
        <f>_xlfn.XLOOKUP(Table1[[#This Row],[Product_ID]],[1]!Table1[Product_ID],[1]!Table1[Cost])</f>
        <v>2789.5</v>
      </c>
      <c r="I4745">
        <v>5</v>
      </c>
      <c r="J4745">
        <v>10</v>
      </c>
      <c r="K4745">
        <f>Table1[[#This Row],[Quantity]]*Table1[[#This Row],[Unit_Price]]</f>
        <v>19925</v>
      </c>
      <c r="L4745">
        <f>Table1[[#This Row],[Quantity]]*Table1[[#This Row],[Cost]]</f>
        <v>13947.5</v>
      </c>
      <c r="M4745">
        <f>Table1[[#This Row],[Sales]]-Table1[[#This Row],[Total_Cost]]</f>
        <v>5977.5</v>
      </c>
      <c r="N4745" s="1">
        <f>Table1[[#This Row],[Profit]]/Table1[[#This Row],[Sales]]</f>
        <v>0.3</v>
      </c>
      <c r="O4745" t="str">
        <f>TEXT(Table1[[#This Row],[Order_Date]],"mmmm")</f>
        <v>October</v>
      </c>
      <c r="P4745">
        <f>YEAR(Table1[[#This Row],[Order_Date]])</f>
        <v>2025</v>
      </c>
      <c r="Q4745" t="str">
        <f>"Q"&amp;ROUNDUP(MONTH(Table1[[#This Row],[Order_Date]])/3,0)</f>
        <v>Q4</v>
      </c>
    </row>
    <row r="4746" spans="1:17" x14ac:dyDescent="0.25">
      <c r="A4746" t="s">
        <v>6571</v>
      </c>
      <c r="B4746" t="s">
        <v>486</v>
      </c>
      <c r="C4746" t="s">
        <v>2121</v>
      </c>
      <c r="D4746" t="s">
        <v>164</v>
      </c>
      <c r="E4746" t="str">
        <f>_xlfn.XLOOKUP(Table1[[#This Row],[Product_ID]],[1]!Table1[Product_ID],[1]!Table1[Product_Name])</f>
        <v>Home &amp; Kitchen Product 11</v>
      </c>
      <c r="F4746" t="str">
        <f>_xlfn.XLOOKUP(Table1[[#This Row],[Product_ID]],[1]!Table1[Product_ID],[1]!Table1[Category])</f>
        <v>Home &amp; Kitchen</v>
      </c>
      <c r="G4746">
        <f>_xlfn.XLOOKUP(Table1[[#This Row],[Product_ID]],[1]!Table1[Product_ID],[1]!Table1[Unit_Price])</f>
        <v>4339</v>
      </c>
      <c r="H4746">
        <f>_xlfn.XLOOKUP(Table1[[#This Row],[Product_ID]],[1]!Table1[Product_ID],[1]!Table1[Cost])</f>
        <v>2169.5</v>
      </c>
      <c r="I4746">
        <v>3</v>
      </c>
      <c r="J4746">
        <v>15</v>
      </c>
      <c r="K4746">
        <f>Table1[[#This Row],[Quantity]]*Table1[[#This Row],[Unit_Price]]</f>
        <v>13017</v>
      </c>
      <c r="L4746">
        <f>Table1[[#This Row],[Quantity]]*Table1[[#This Row],[Cost]]</f>
        <v>6508.5</v>
      </c>
      <c r="M4746">
        <f>Table1[[#This Row],[Sales]]-Table1[[#This Row],[Total_Cost]]</f>
        <v>6508.5</v>
      </c>
      <c r="N4746" s="1">
        <f>Table1[[#This Row],[Profit]]/Table1[[#This Row],[Sales]]</f>
        <v>0.5</v>
      </c>
      <c r="O4746" t="str">
        <f>TEXT(Table1[[#This Row],[Order_Date]],"mmmm")</f>
        <v>September</v>
      </c>
      <c r="P4746">
        <f>YEAR(Table1[[#This Row],[Order_Date]])</f>
        <v>2024</v>
      </c>
      <c r="Q4746" t="str">
        <f>"Q"&amp;ROUNDUP(MONTH(Table1[[#This Row],[Order_Date]])/3,0)</f>
        <v>Q3</v>
      </c>
    </row>
    <row r="4747" spans="1:17" x14ac:dyDescent="0.25">
      <c r="A4747" t="s">
        <v>6572</v>
      </c>
      <c r="B4747" t="s">
        <v>1393</v>
      </c>
      <c r="C4747" t="s">
        <v>1595</v>
      </c>
      <c r="D4747" t="s">
        <v>476</v>
      </c>
      <c r="E4747" t="str">
        <f>_xlfn.XLOOKUP(Table1[[#This Row],[Product_ID]],[1]!Table1[Product_ID],[1]!Table1[Product_Name])</f>
        <v>Electronics Product 22</v>
      </c>
      <c r="F4747" t="str">
        <f>_xlfn.XLOOKUP(Table1[[#This Row],[Product_ID]],[1]!Table1[Product_ID],[1]!Table1[Category])</f>
        <v>Electronics</v>
      </c>
      <c r="G4747">
        <f>_xlfn.XLOOKUP(Table1[[#This Row],[Product_ID]],[1]!Table1[Product_ID],[1]!Table1[Unit_Price])</f>
        <v>48755</v>
      </c>
      <c r="H4747">
        <f>_xlfn.XLOOKUP(Table1[[#This Row],[Product_ID]],[1]!Table1[Product_ID],[1]!Table1[Cost])</f>
        <v>29253</v>
      </c>
      <c r="I4747">
        <v>3</v>
      </c>
      <c r="J4747">
        <v>20</v>
      </c>
      <c r="K4747">
        <f>Table1[[#This Row],[Quantity]]*Table1[[#This Row],[Unit_Price]]</f>
        <v>146265</v>
      </c>
      <c r="L4747">
        <f>Table1[[#This Row],[Quantity]]*Table1[[#This Row],[Cost]]</f>
        <v>87759</v>
      </c>
      <c r="M4747">
        <f>Table1[[#This Row],[Sales]]-Table1[[#This Row],[Total_Cost]]</f>
        <v>58506</v>
      </c>
      <c r="N4747" s="1">
        <f>Table1[[#This Row],[Profit]]/Table1[[#This Row],[Sales]]</f>
        <v>0.4</v>
      </c>
      <c r="O4747" t="str">
        <f>TEXT(Table1[[#This Row],[Order_Date]],"mmmm")</f>
        <v>February</v>
      </c>
      <c r="P4747">
        <f>YEAR(Table1[[#This Row],[Order_Date]])</f>
        <v>2025</v>
      </c>
      <c r="Q4747" t="str">
        <f>"Q"&amp;ROUNDUP(MONTH(Table1[[#This Row],[Order_Date]])/3,0)</f>
        <v>Q1</v>
      </c>
    </row>
    <row r="4748" spans="1:17" x14ac:dyDescent="0.25">
      <c r="A4748" t="s">
        <v>6573</v>
      </c>
      <c r="B4748" t="s">
        <v>2056</v>
      </c>
      <c r="C4748" t="s">
        <v>287</v>
      </c>
      <c r="D4748" t="s">
        <v>175</v>
      </c>
      <c r="E4748" t="str">
        <f>_xlfn.XLOOKUP(Table1[[#This Row],[Product_ID]],[1]!Table1[Product_ID],[1]!Table1[Product_Name])</f>
        <v>Clothing Product 49</v>
      </c>
      <c r="F4748" t="str">
        <f>_xlfn.XLOOKUP(Table1[[#This Row],[Product_ID]],[1]!Table1[Product_ID],[1]!Table1[Category])</f>
        <v>Clothing</v>
      </c>
      <c r="G4748">
        <f>_xlfn.XLOOKUP(Table1[[#This Row],[Product_ID]],[1]!Table1[Product_ID],[1]!Table1[Unit_Price])</f>
        <v>4071</v>
      </c>
      <c r="H4748">
        <f>_xlfn.XLOOKUP(Table1[[#This Row],[Product_ID]],[1]!Table1[Product_ID],[1]!Table1[Cost])</f>
        <v>2442.6</v>
      </c>
      <c r="I4748">
        <v>1</v>
      </c>
      <c r="J4748">
        <v>20</v>
      </c>
      <c r="K4748">
        <f>Table1[[#This Row],[Quantity]]*Table1[[#This Row],[Unit_Price]]</f>
        <v>4071</v>
      </c>
      <c r="L4748">
        <f>Table1[[#This Row],[Quantity]]*Table1[[#This Row],[Cost]]</f>
        <v>2442.6</v>
      </c>
      <c r="M4748">
        <f>Table1[[#This Row],[Sales]]-Table1[[#This Row],[Total_Cost]]</f>
        <v>1628.4</v>
      </c>
      <c r="N4748" s="1">
        <f>Table1[[#This Row],[Profit]]/Table1[[#This Row],[Sales]]</f>
        <v>0.4</v>
      </c>
      <c r="O4748" t="str">
        <f>TEXT(Table1[[#This Row],[Order_Date]],"mmmm")</f>
        <v>December</v>
      </c>
      <c r="P4748">
        <f>YEAR(Table1[[#This Row],[Order_Date]])</f>
        <v>2024</v>
      </c>
      <c r="Q4748" t="str">
        <f>"Q"&amp;ROUNDUP(MONTH(Table1[[#This Row],[Order_Date]])/3,0)</f>
        <v>Q4</v>
      </c>
    </row>
    <row r="4749" spans="1:17" x14ac:dyDescent="0.25">
      <c r="A4749" t="s">
        <v>6574</v>
      </c>
      <c r="B4749" t="s">
        <v>2018</v>
      </c>
      <c r="C4749" t="s">
        <v>2442</v>
      </c>
      <c r="D4749" t="s">
        <v>21</v>
      </c>
      <c r="E4749" t="str">
        <f>_xlfn.XLOOKUP(Table1[[#This Row],[Product_ID]],[1]!Table1[Product_ID],[1]!Table1[Product_Name])</f>
        <v>Electronics Product 77</v>
      </c>
      <c r="F4749" t="str">
        <f>_xlfn.XLOOKUP(Table1[[#This Row],[Product_ID]],[1]!Table1[Product_ID],[1]!Table1[Category])</f>
        <v>Electronics</v>
      </c>
      <c r="G4749">
        <f>_xlfn.XLOOKUP(Table1[[#This Row],[Product_ID]],[1]!Table1[Product_ID],[1]!Table1[Unit_Price])</f>
        <v>42787</v>
      </c>
      <c r="H4749">
        <f>_xlfn.XLOOKUP(Table1[[#This Row],[Product_ID]],[1]!Table1[Product_ID],[1]!Table1[Cost])</f>
        <v>29950.9</v>
      </c>
      <c r="I4749">
        <v>2</v>
      </c>
      <c r="J4749">
        <v>10</v>
      </c>
      <c r="K4749">
        <f>Table1[[#This Row],[Quantity]]*Table1[[#This Row],[Unit_Price]]</f>
        <v>85574</v>
      </c>
      <c r="L4749">
        <f>Table1[[#This Row],[Quantity]]*Table1[[#This Row],[Cost]]</f>
        <v>59901.8</v>
      </c>
      <c r="M4749">
        <f>Table1[[#This Row],[Sales]]-Table1[[#This Row],[Total_Cost]]</f>
        <v>25672.199999999997</v>
      </c>
      <c r="N4749" s="1">
        <f>Table1[[#This Row],[Profit]]/Table1[[#This Row],[Sales]]</f>
        <v>0.3</v>
      </c>
      <c r="O4749" t="str">
        <f>TEXT(Table1[[#This Row],[Order_Date]],"mmmm")</f>
        <v>January</v>
      </c>
      <c r="P4749">
        <f>YEAR(Table1[[#This Row],[Order_Date]])</f>
        <v>2024</v>
      </c>
      <c r="Q4749" t="str">
        <f>"Q"&amp;ROUNDUP(MONTH(Table1[[#This Row],[Order_Date]])/3,0)</f>
        <v>Q1</v>
      </c>
    </row>
    <row r="4750" spans="1:17" x14ac:dyDescent="0.25">
      <c r="A4750" t="s">
        <v>6575</v>
      </c>
      <c r="B4750" t="s">
        <v>1384</v>
      </c>
      <c r="C4750" t="s">
        <v>2233</v>
      </c>
      <c r="D4750" t="s">
        <v>615</v>
      </c>
      <c r="E4750" t="str">
        <f>_xlfn.XLOOKUP(Table1[[#This Row],[Product_ID]],[1]!Table1[Product_ID],[1]!Table1[Product_Name])</f>
        <v>Home &amp; Kitchen Product 92</v>
      </c>
      <c r="F4750" t="str">
        <f>_xlfn.XLOOKUP(Table1[[#This Row],[Product_ID]],[1]!Table1[Product_ID],[1]!Table1[Category])</f>
        <v>Home &amp; Kitchen</v>
      </c>
      <c r="G4750">
        <f>_xlfn.XLOOKUP(Table1[[#This Row],[Product_ID]],[1]!Table1[Product_ID],[1]!Table1[Unit_Price])</f>
        <v>7315</v>
      </c>
      <c r="H4750">
        <f>_xlfn.XLOOKUP(Table1[[#This Row],[Product_ID]],[1]!Table1[Product_ID],[1]!Table1[Cost])</f>
        <v>4389</v>
      </c>
      <c r="I4750">
        <v>4</v>
      </c>
      <c r="J4750">
        <v>10</v>
      </c>
      <c r="K4750">
        <f>Table1[[#This Row],[Quantity]]*Table1[[#This Row],[Unit_Price]]</f>
        <v>29260</v>
      </c>
      <c r="L4750">
        <f>Table1[[#This Row],[Quantity]]*Table1[[#This Row],[Cost]]</f>
        <v>17556</v>
      </c>
      <c r="M4750">
        <f>Table1[[#This Row],[Sales]]-Table1[[#This Row],[Total_Cost]]</f>
        <v>11704</v>
      </c>
      <c r="N4750" s="1">
        <f>Table1[[#This Row],[Profit]]/Table1[[#This Row],[Sales]]</f>
        <v>0.4</v>
      </c>
      <c r="O4750" t="str">
        <f>TEXT(Table1[[#This Row],[Order_Date]],"mmmm")</f>
        <v>October</v>
      </c>
      <c r="P4750">
        <f>YEAR(Table1[[#This Row],[Order_Date]])</f>
        <v>2024</v>
      </c>
      <c r="Q4750" t="str">
        <f>"Q"&amp;ROUNDUP(MONTH(Table1[[#This Row],[Order_Date]])/3,0)</f>
        <v>Q4</v>
      </c>
    </row>
    <row r="4751" spans="1:17" x14ac:dyDescent="0.25">
      <c r="A4751" t="s">
        <v>6576</v>
      </c>
      <c r="B4751" t="s">
        <v>1345</v>
      </c>
      <c r="C4751" t="s">
        <v>284</v>
      </c>
      <c r="D4751" t="s">
        <v>146</v>
      </c>
      <c r="E4751" t="str">
        <f>_xlfn.XLOOKUP(Table1[[#This Row],[Product_ID]],[1]!Table1[Product_ID],[1]!Table1[Product_Name])</f>
        <v>Electronics Product 8</v>
      </c>
      <c r="F4751" t="str">
        <f>_xlfn.XLOOKUP(Table1[[#This Row],[Product_ID]],[1]!Table1[Product_ID],[1]!Table1[Category])</f>
        <v>Electronics</v>
      </c>
      <c r="G4751">
        <f>_xlfn.XLOOKUP(Table1[[#This Row],[Product_ID]],[1]!Table1[Product_ID],[1]!Table1[Unit_Price])</f>
        <v>41971</v>
      </c>
      <c r="H4751">
        <f>_xlfn.XLOOKUP(Table1[[#This Row],[Product_ID]],[1]!Table1[Product_ID],[1]!Table1[Cost])</f>
        <v>29379.7</v>
      </c>
      <c r="I4751">
        <v>1</v>
      </c>
      <c r="J4751">
        <v>5</v>
      </c>
      <c r="K4751">
        <f>Table1[[#This Row],[Quantity]]*Table1[[#This Row],[Unit_Price]]</f>
        <v>41971</v>
      </c>
      <c r="L4751">
        <f>Table1[[#This Row],[Quantity]]*Table1[[#This Row],[Cost]]</f>
        <v>29379.7</v>
      </c>
      <c r="M4751">
        <f>Table1[[#This Row],[Sales]]-Table1[[#This Row],[Total_Cost]]</f>
        <v>12591.3</v>
      </c>
      <c r="N4751" s="1">
        <f>Table1[[#This Row],[Profit]]/Table1[[#This Row],[Sales]]</f>
        <v>0.3</v>
      </c>
      <c r="O4751" t="str">
        <f>TEXT(Table1[[#This Row],[Order_Date]],"mmmm")</f>
        <v>October</v>
      </c>
      <c r="P4751">
        <f>YEAR(Table1[[#This Row],[Order_Date]])</f>
        <v>2025</v>
      </c>
      <c r="Q4751" t="str">
        <f>"Q"&amp;ROUNDUP(MONTH(Table1[[#This Row],[Order_Date]])/3,0)</f>
        <v>Q4</v>
      </c>
    </row>
    <row r="4752" spans="1:17" x14ac:dyDescent="0.25">
      <c r="A4752" t="s">
        <v>6577</v>
      </c>
      <c r="B4752" t="s">
        <v>54</v>
      </c>
      <c r="C4752" t="s">
        <v>651</v>
      </c>
      <c r="D4752" t="s">
        <v>127</v>
      </c>
      <c r="E4752" t="str">
        <f>_xlfn.XLOOKUP(Table1[[#This Row],[Product_ID]],[1]!Table1[Product_ID],[1]!Table1[Product_Name])</f>
        <v>Sports Product 75</v>
      </c>
      <c r="F4752" t="str">
        <f>_xlfn.XLOOKUP(Table1[[#This Row],[Product_ID]],[1]!Table1[Product_ID],[1]!Table1[Category])</f>
        <v>Sports</v>
      </c>
      <c r="G4752">
        <f>_xlfn.XLOOKUP(Table1[[#This Row],[Product_ID]],[1]!Table1[Product_ID],[1]!Table1[Unit_Price])</f>
        <v>5435</v>
      </c>
      <c r="H4752">
        <f>_xlfn.XLOOKUP(Table1[[#This Row],[Product_ID]],[1]!Table1[Product_ID],[1]!Table1[Cost])</f>
        <v>3804.5</v>
      </c>
      <c r="I4752">
        <v>4</v>
      </c>
      <c r="J4752">
        <v>15</v>
      </c>
      <c r="K4752">
        <f>Table1[[#This Row],[Quantity]]*Table1[[#This Row],[Unit_Price]]</f>
        <v>21740</v>
      </c>
      <c r="L4752">
        <f>Table1[[#This Row],[Quantity]]*Table1[[#This Row],[Cost]]</f>
        <v>15218</v>
      </c>
      <c r="M4752">
        <f>Table1[[#This Row],[Sales]]-Table1[[#This Row],[Total_Cost]]</f>
        <v>6522</v>
      </c>
      <c r="N4752" s="1">
        <f>Table1[[#This Row],[Profit]]/Table1[[#This Row],[Sales]]</f>
        <v>0.3</v>
      </c>
      <c r="O4752" t="str">
        <f>TEXT(Table1[[#This Row],[Order_Date]],"mmmm")</f>
        <v>October</v>
      </c>
      <c r="P4752">
        <f>YEAR(Table1[[#This Row],[Order_Date]])</f>
        <v>2024</v>
      </c>
      <c r="Q4752" t="str">
        <f>"Q"&amp;ROUNDUP(MONTH(Table1[[#This Row],[Order_Date]])/3,0)</f>
        <v>Q4</v>
      </c>
    </row>
    <row r="4753" spans="1:17" x14ac:dyDescent="0.25">
      <c r="A4753" t="s">
        <v>6578</v>
      </c>
      <c r="B4753" t="s">
        <v>2001</v>
      </c>
      <c r="C4753" t="s">
        <v>1416</v>
      </c>
      <c r="D4753" t="s">
        <v>454</v>
      </c>
      <c r="E4753" t="str">
        <f>_xlfn.XLOOKUP(Table1[[#This Row],[Product_ID]],[1]!Table1[Product_ID],[1]!Table1[Product_Name])</f>
        <v>Home &amp; Kitchen Product 94</v>
      </c>
      <c r="F4753" t="str">
        <f>_xlfn.XLOOKUP(Table1[[#This Row],[Product_ID]],[1]!Table1[Product_ID],[1]!Table1[Category])</f>
        <v>Home &amp; Kitchen</v>
      </c>
      <c r="G4753">
        <f>_xlfn.XLOOKUP(Table1[[#This Row],[Product_ID]],[1]!Table1[Product_ID],[1]!Table1[Unit_Price])</f>
        <v>13434</v>
      </c>
      <c r="H4753">
        <f>_xlfn.XLOOKUP(Table1[[#This Row],[Product_ID]],[1]!Table1[Product_ID],[1]!Table1[Cost])</f>
        <v>9403.7999999999993</v>
      </c>
      <c r="I4753">
        <v>1</v>
      </c>
      <c r="J4753">
        <v>10</v>
      </c>
      <c r="K4753">
        <f>Table1[[#This Row],[Quantity]]*Table1[[#This Row],[Unit_Price]]</f>
        <v>13434</v>
      </c>
      <c r="L4753">
        <f>Table1[[#This Row],[Quantity]]*Table1[[#This Row],[Cost]]</f>
        <v>9403.7999999999993</v>
      </c>
      <c r="M4753">
        <f>Table1[[#This Row],[Sales]]-Table1[[#This Row],[Total_Cost]]</f>
        <v>4030.2000000000007</v>
      </c>
      <c r="N4753" s="1">
        <f>Table1[[#This Row],[Profit]]/Table1[[#This Row],[Sales]]</f>
        <v>0.30000000000000004</v>
      </c>
      <c r="O4753" t="str">
        <f>TEXT(Table1[[#This Row],[Order_Date]],"mmmm")</f>
        <v>October</v>
      </c>
      <c r="P4753">
        <f>YEAR(Table1[[#This Row],[Order_Date]])</f>
        <v>2025</v>
      </c>
      <c r="Q4753" t="str">
        <f>"Q"&amp;ROUNDUP(MONTH(Table1[[#This Row],[Order_Date]])/3,0)</f>
        <v>Q4</v>
      </c>
    </row>
    <row r="4754" spans="1:17" x14ac:dyDescent="0.25">
      <c r="A4754" t="s">
        <v>6579</v>
      </c>
      <c r="B4754" t="s">
        <v>840</v>
      </c>
      <c r="C4754" t="s">
        <v>2436</v>
      </c>
      <c r="D4754" t="s">
        <v>842</v>
      </c>
      <c r="E4754" t="str">
        <f>_xlfn.XLOOKUP(Table1[[#This Row],[Product_ID]],[1]!Table1[Product_ID],[1]!Table1[Product_Name])</f>
        <v>Sports Product 35</v>
      </c>
      <c r="F4754" t="str">
        <f>_xlfn.XLOOKUP(Table1[[#This Row],[Product_ID]],[1]!Table1[Product_ID],[1]!Table1[Category])</f>
        <v>Sports</v>
      </c>
      <c r="G4754">
        <f>_xlfn.XLOOKUP(Table1[[#This Row],[Product_ID]],[1]!Table1[Product_ID],[1]!Table1[Unit_Price])</f>
        <v>3185</v>
      </c>
      <c r="H4754">
        <f>_xlfn.XLOOKUP(Table1[[#This Row],[Product_ID]],[1]!Table1[Product_ID],[1]!Table1[Cost])</f>
        <v>1592.5</v>
      </c>
      <c r="I4754">
        <v>5</v>
      </c>
      <c r="J4754">
        <v>0</v>
      </c>
      <c r="K4754">
        <f>Table1[[#This Row],[Quantity]]*Table1[[#This Row],[Unit_Price]]</f>
        <v>15925</v>
      </c>
      <c r="L4754">
        <f>Table1[[#This Row],[Quantity]]*Table1[[#This Row],[Cost]]</f>
        <v>7962.5</v>
      </c>
      <c r="M4754">
        <f>Table1[[#This Row],[Sales]]-Table1[[#This Row],[Total_Cost]]</f>
        <v>7962.5</v>
      </c>
      <c r="N4754" s="1">
        <f>Table1[[#This Row],[Profit]]/Table1[[#This Row],[Sales]]</f>
        <v>0.5</v>
      </c>
      <c r="O4754" t="str">
        <f>TEXT(Table1[[#This Row],[Order_Date]],"mmmm")</f>
        <v>December</v>
      </c>
      <c r="P4754">
        <f>YEAR(Table1[[#This Row],[Order_Date]])</f>
        <v>2024</v>
      </c>
      <c r="Q4754" t="str">
        <f>"Q"&amp;ROUNDUP(MONTH(Table1[[#This Row],[Order_Date]])/3,0)</f>
        <v>Q4</v>
      </c>
    </row>
    <row r="4755" spans="1:17" x14ac:dyDescent="0.25">
      <c r="A4755" t="s">
        <v>6580</v>
      </c>
      <c r="B4755" t="s">
        <v>832</v>
      </c>
      <c r="C4755" t="s">
        <v>2282</v>
      </c>
      <c r="D4755" t="s">
        <v>153</v>
      </c>
      <c r="E4755" t="str">
        <f>_xlfn.XLOOKUP(Table1[[#This Row],[Product_ID]],[1]!Table1[Product_ID],[1]!Table1[Product_Name])</f>
        <v>Beauty Product 98</v>
      </c>
      <c r="F4755" t="str">
        <f>_xlfn.XLOOKUP(Table1[[#This Row],[Product_ID]],[1]!Table1[Product_ID],[1]!Table1[Category])</f>
        <v>Beauty</v>
      </c>
      <c r="G4755">
        <f>_xlfn.XLOOKUP(Table1[[#This Row],[Product_ID]],[1]!Table1[Product_ID],[1]!Table1[Unit_Price])</f>
        <v>1661</v>
      </c>
      <c r="H4755">
        <f>_xlfn.XLOOKUP(Table1[[#This Row],[Product_ID]],[1]!Table1[Product_ID],[1]!Table1[Cost])</f>
        <v>830.5</v>
      </c>
      <c r="I4755">
        <v>1</v>
      </c>
      <c r="J4755">
        <v>20</v>
      </c>
      <c r="K4755">
        <f>Table1[[#This Row],[Quantity]]*Table1[[#This Row],[Unit_Price]]</f>
        <v>1661</v>
      </c>
      <c r="L4755">
        <f>Table1[[#This Row],[Quantity]]*Table1[[#This Row],[Cost]]</f>
        <v>830.5</v>
      </c>
      <c r="M4755">
        <f>Table1[[#This Row],[Sales]]-Table1[[#This Row],[Total_Cost]]</f>
        <v>830.5</v>
      </c>
      <c r="N4755" s="1">
        <f>Table1[[#This Row],[Profit]]/Table1[[#This Row],[Sales]]</f>
        <v>0.5</v>
      </c>
      <c r="O4755" t="str">
        <f>TEXT(Table1[[#This Row],[Order_Date]],"mmmm")</f>
        <v>January</v>
      </c>
      <c r="P4755">
        <f>YEAR(Table1[[#This Row],[Order_Date]])</f>
        <v>2025</v>
      </c>
      <c r="Q4755" t="str">
        <f>"Q"&amp;ROUNDUP(MONTH(Table1[[#This Row],[Order_Date]])/3,0)</f>
        <v>Q1</v>
      </c>
    </row>
    <row r="4756" spans="1:17" x14ac:dyDescent="0.25">
      <c r="A4756" t="s">
        <v>6581</v>
      </c>
      <c r="B4756" t="s">
        <v>428</v>
      </c>
      <c r="C4756" t="s">
        <v>1609</v>
      </c>
      <c r="D4756" t="s">
        <v>139</v>
      </c>
      <c r="E4756" t="str">
        <f>_xlfn.XLOOKUP(Table1[[#This Row],[Product_ID]],[1]!Table1[Product_ID],[1]!Table1[Product_Name])</f>
        <v>Clothing Product 53</v>
      </c>
      <c r="F4756" t="str">
        <f>_xlfn.XLOOKUP(Table1[[#This Row],[Product_ID]],[1]!Table1[Product_ID],[1]!Table1[Category])</f>
        <v>Clothing</v>
      </c>
      <c r="G4756">
        <f>_xlfn.XLOOKUP(Table1[[#This Row],[Product_ID]],[1]!Table1[Product_ID],[1]!Table1[Unit_Price])</f>
        <v>641</v>
      </c>
      <c r="H4756">
        <f>_xlfn.XLOOKUP(Table1[[#This Row],[Product_ID]],[1]!Table1[Product_ID],[1]!Table1[Cost])</f>
        <v>384.6</v>
      </c>
      <c r="I4756">
        <v>5</v>
      </c>
      <c r="J4756">
        <v>10</v>
      </c>
      <c r="K4756">
        <f>Table1[[#This Row],[Quantity]]*Table1[[#This Row],[Unit_Price]]</f>
        <v>3205</v>
      </c>
      <c r="L4756">
        <f>Table1[[#This Row],[Quantity]]*Table1[[#This Row],[Cost]]</f>
        <v>1923</v>
      </c>
      <c r="M4756">
        <f>Table1[[#This Row],[Sales]]-Table1[[#This Row],[Total_Cost]]</f>
        <v>1282</v>
      </c>
      <c r="N4756" s="1">
        <f>Table1[[#This Row],[Profit]]/Table1[[#This Row],[Sales]]</f>
        <v>0.4</v>
      </c>
      <c r="O4756" t="str">
        <f>TEXT(Table1[[#This Row],[Order_Date]],"mmmm")</f>
        <v>August</v>
      </c>
      <c r="P4756">
        <f>YEAR(Table1[[#This Row],[Order_Date]])</f>
        <v>2024</v>
      </c>
      <c r="Q4756" t="str">
        <f>"Q"&amp;ROUNDUP(MONTH(Table1[[#This Row],[Order_Date]])/3,0)</f>
        <v>Q3</v>
      </c>
    </row>
    <row r="4757" spans="1:17" x14ac:dyDescent="0.25">
      <c r="A4757" t="s">
        <v>6582</v>
      </c>
      <c r="B4757" t="s">
        <v>1322</v>
      </c>
      <c r="C4757" t="s">
        <v>2243</v>
      </c>
      <c r="D4757" t="s">
        <v>288</v>
      </c>
      <c r="E4757" t="str">
        <f>_xlfn.XLOOKUP(Table1[[#This Row],[Product_ID]],[1]!Table1[Product_ID],[1]!Table1[Product_Name])</f>
        <v>Clothing Product 81</v>
      </c>
      <c r="F4757" t="str">
        <f>_xlfn.XLOOKUP(Table1[[#This Row],[Product_ID]],[1]!Table1[Product_ID],[1]!Table1[Category])</f>
        <v>Clothing</v>
      </c>
      <c r="G4757">
        <f>_xlfn.XLOOKUP(Table1[[#This Row],[Product_ID]],[1]!Table1[Product_ID],[1]!Table1[Unit_Price])</f>
        <v>4046</v>
      </c>
      <c r="H4757">
        <f>_xlfn.XLOOKUP(Table1[[#This Row],[Product_ID]],[1]!Table1[Product_ID],[1]!Table1[Cost])</f>
        <v>2427.6</v>
      </c>
      <c r="I4757">
        <v>1</v>
      </c>
      <c r="J4757">
        <v>20</v>
      </c>
      <c r="K4757">
        <f>Table1[[#This Row],[Quantity]]*Table1[[#This Row],[Unit_Price]]</f>
        <v>4046</v>
      </c>
      <c r="L4757">
        <f>Table1[[#This Row],[Quantity]]*Table1[[#This Row],[Cost]]</f>
        <v>2427.6</v>
      </c>
      <c r="M4757">
        <f>Table1[[#This Row],[Sales]]-Table1[[#This Row],[Total_Cost]]</f>
        <v>1618.4</v>
      </c>
      <c r="N4757" s="1">
        <f>Table1[[#This Row],[Profit]]/Table1[[#This Row],[Sales]]</f>
        <v>0.4</v>
      </c>
      <c r="O4757" t="str">
        <f>TEXT(Table1[[#This Row],[Order_Date]],"mmmm")</f>
        <v>July</v>
      </c>
      <c r="P4757">
        <f>YEAR(Table1[[#This Row],[Order_Date]])</f>
        <v>2024</v>
      </c>
      <c r="Q4757" t="str">
        <f>"Q"&amp;ROUNDUP(MONTH(Table1[[#This Row],[Order_Date]])/3,0)</f>
        <v>Q3</v>
      </c>
    </row>
    <row r="4758" spans="1:17" x14ac:dyDescent="0.25">
      <c r="A4758" t="s">
        <v>6583</v>
      </c>
      <c r="B4758" t="s">
        <v>791</v>
      </c>
      <c r="C4758" t="s">
        <v>607</v>
      </c>
      <c r="D4758" t="s">
        <v>373</v>
      </c>
      <c r="E4758" t="str">
        <f>_xlfn.XLOOKUP(Table1[[#This Row],[Product_ID]],[1]!Table1[Product_ID],[1]!Table1[Product_Name])</f>
        <v>Sports Product 26</v>
      </c>
      <c r="F4758" t="str">
        <f>_xlfn.XLOOKUP(Table1[[#This Row],[Product_ID]],[1]!Table1[Product_ID],[1]!Table1[Category])</f>
        <v>Sports</v>
      </c>
      <c r="G4758">
        <f>_xlfn.XLOOKUP(Table1[[#This Row],[Product_ID]],[1]!Table1[Product_ID],[1]!Table1[Unit_Price])</f>
        <v>4882</v>
      </c>
      <c r="H4758">
        <f>_xlfn.XLOOKUP(Table1[[#This Row],[Product_ID]],[1]!Table1[Product_ID],[1]!Table1[Cost])</f>
        <v>2929.2</v>
      </c>
      <c r="I4758">
        <v>3</v>
      </c>
      <c r="J4758">
        <v>20</v>
      </c>
      <c r="K4758">
        <f>Table1[[#This Row],[Quantity]]*Table1[[#This Row],[Unit_Price]]</f>
        <v>14646</v>
      </c>
      <c r="L4758">
        <f>Table1[[#This Row],[Quantity]]*Table1[[#This Row],[Cost]]</f>
        <v>8787.5999999999985</v>
      </c>
      <c r="M4758">
        <f>Table1[[#This Row],[Sales]]-Table1[[#This Row],[Total_Cost]]</f>
        <v>5858.4000000000015</v>
      </c>
      <c r="N4758" s="1">
        <f>Table1[[#This Row],[Profit]]/Table1[[#This Row],[Sales]]</f>
        <v>0.40000000000000008</v>
      </c>
      <c r="O4758" t="str">
        <f>TEXT(Table1[[#This Row],[Order_Date]],"mmmm")</f>
        <v>February</v>
      </c>
      <c r="P4758">
        <f>YEAR(Table1[[#This Row],[Order_Date]])</f>
        <v>2025</v>
      </c>
      <c r="Q4758" t="str">
        <f>"Q"&amp;ROUNDUP(MONTH(Table1[[#This Row],[Order_Date]])/3,0)</f>
        <v>Q1</v>
      </c>
    </row>
    <row r="4759" spans="1:17" x14ac:dyDescent="0.25">
      <c r="A4759" t="s">
        <v>6584</v>
      </c>
      <c r="B4759" t="s">
        <v>1315</v>
      </c>
      <c r="C4759" t="s">
        <v>1102</v>
      </c>
      <c r="D4759" t="s">
        <v>9</v>
      </c>
      <c r="E4759" t="str">
        <f>_xlfn.XLOOKUP(Table1[[#This Row],[Product_ID]],[1]!Table1[Product_ID],[1]!Table1[Product_Name])</f>
        <v>Home &amp; Kitchen Product 10</v>
      </c>
      <c r="F4759" t="str">
        <f>_xlfn.XLOOKUP(Table1[[#This Row],[Product_ID]],[1]!Table1[Product_ID],[1]!Table1[Category])</f>
        <v>Home &amp; Kitchen</v>
      </c>
      <c r="G4759">
        <f>_xlfn.XLOOKUP(Table1[[#This Row],[Product_ID]],[1]!Table1[Product_ID],[1]!Table1[Unit_Price])</f>
        <v>10936</v>
      </c>
      <c r="H4759">
        <f>_xlfn.XLOOKUP(Table1[[#This Row],[Product_ID]],[1]!Table1[Product_ID],[1]!Table1[Cost])</f>
        <v>6561.6</v>
      </c>
      <c r="I4759">
        <v>2</v>
      </c>
      <c r="J4759">
        <v>5</v>
      </c>
      <c r="K4759">
        <f>Table1[[#This Row],[Quantity]]*Table1[[#This Row],[Unit_Price]]</f>
        <v>21872</v>
      </c>
      <c r="L4759">
        <f>Table1[[#This Row],[Quantity]]*Table1[[#This Row],[Cost]]</f>
        <v>13123.2</v>
      </c>
      <c r="M4759">
        <f>Table1[[#This Row],[Sales]]-Table1[[#This Row],[Total_Cost]]</f>
        <v>8748.7999999999993</v>
      </c>
      <c r="N4759" s="1">
        <f>Table1[[#This Row],[Profit]]/Table1[[#This Row],[Sales]]</f>
        <v>0.39999999999999997</v>
      </c>
      <c r="O4759" t="str">
        <f>TEXT(Table1[[#This Row],[Order_Date]],"mmmm")</f>
        <v>March</v>
      </c>
      <c r="P4759">
        <f>YEAR(Table1[[#This Row],[Order_Date]])</f>
        <v>2025</v>
      </c>
      <c r="Q4759" t="str">
        <f>"Q"&amp;ROUNDUP(MONTH(Table1[[#This Row],[Order_Date]])/3,0)</f>
        <v>Q1</v>
      </c>
    </row>
    <row r="4760" spans="1:17" x14ac:dyDescent="0.25">
      <c r="A4760" t="s">
        <v>6585</v>
      </c>
      <c r="B4760" t="s">
        <v>1130</v>
      </c>
      <c r="C4760" t="s">
        <v>3426</v>
      </c>
      <c r="D4760" t="s">
        <v>175</v>
      </c>
      <c r="E4760" t="str">
        <f>_xlfn.XLOOKUP(Table1[[#This Row],[Product_ID]],[1]!Table1[Product_ID],[1]!Table1[Product_Name])</f>
        <v>Clothing Product 49</v>
      </c>
      <c r="F4760" t="str">
        <f>_xlfn.XLOOKUP(Table1[[#This Row],[Product_ID]],[1]!Table1[Product_ID],[1]!Table1[Category])</f>
        <v>Clothing</v>
      </c>
      <c r="G4760">
        <f>_xlfn.XLOOKUP(Table1[[#This Row],[Product_ID]],[1]!Table1[Product_ID],[1]!Table1[Unit_Price])</f>
        <v>4071</v>
      </c>
      <c r="H4760">
        <f>_xlfn.XLOOKUP(Table1[[#This Row],[Product_ID]],[1]!Table1[Product_ID],[1]!Table1[Cost])</f>
        <v>2442.6</v>
      </c>
      <c r="I4760">
        <v>3</v>
      </c>
      <c r="J4760">
        <v>20</v>
      </c>
      <c r="K4760">
        <f>Table1[[#This Row],[Quantity]]*Table1[[#This Row],[Unit_Price]]</f>
        <v>12213</v>
      </c>
      <c r="L4760">
        <f>Table1[[#This Row],[Quantity]]*Table1[[#This Row],[Cost]]</f>
        <v>7327.7999999999993</v>
      </c>
      <c r="M4760">
        <f>Table1[[#This Row],[Sales]]-Table1[[#This Row],[Total_Cost]]</f>
        <v>4885.2000000000007</v>
      </c>
      <c r="N4760" s="1">
        <f>Table1[[#This Row],[Profit]]/Table1[[#This Row],[Sales]]</f>
        <v>0.40000000000000008</v>
      </c>
      <c r="O4760" t="str">
        <f>TEXT(Table1[[#This Row],[Order_Date]],"mmmm")</f>
        <v>September</v>
      </c>
      <c r="P4760">
        <f>YEAR(Table1[[#This Row],[Order_Date]])</f>
        <v>2024</v>
      </c>
      <c r="Q4760" t="str">
        <f>"Q"&amp;ROUNDUP(MONTH(Table1[[#This Row],[Order_Date]])/3,0)</f>
        <v>Q3</v>
      </c>
    </row>
    <row r="4761" spans="1:17" x14ac:dyDescent="0.25">
      <c r="A4761" t="s">
        <v>6586</v>
      </c>
      <c r="B4761" t="s">
        <v>3637</v>
      </c>
      <c r="C4761" t="s">
        <v>182</v>
      </c>
      <c r="D4761" t="s">
        <v>244</v>
      </c>
      <c r="E4761" t="str">
        <f>_xlfn.XLOOKUP(Table1[[#This Row],[Product_ID]],[1]!Table1[Product_ID],[1]!Table1[Product_Name])</f>
        <v>Beauty Product 100</v>
      </c>
      <c r="F4761" t="str">
        <f>_xlfn.XLOOKUP(Table1[[#This Row],[Product_ID]],[1]!Table1[Product_ID],[1]!Table1[Category])</f>
        <v>Beauty</v>
      </c>
      <c r="G4761">
        <f>_xlfn.XLOOKUP(Table1[[#This Row],[Product_ID]],[1]!Table1[Product_ID],[1]!Table1[Unit_Price])</f>
        <v>2523</v>
      </c>
      <c r="H4761">
        <f>_xlfn.XLOOKUP(Table1[[#This Row],[Product_ID]],[1]!Table1[Product_ID],[1]!Table1[Cost])</f>
        <v>1766.1</v>
      </c>
      <c r="I4761">
        <v>1</v>
      </c>
      <c r="J4761">
        <v>5</v>
      </c>
      <c r="K4761">
        <f>Table1[[#This Row],[Quantity]]*Table1[[#This Row],[Unit_Price]]</f>
        <v>2523</v>
      </c>
      <c r="L4761">
        <f>Table1[[#This Row],[Quantity]]*Table1[[#This Row],[Cost]]</f>
        <v>1766.1</v>
      </c>
      <c r="M4761">
        <f>Table1[[#This Row],[Sales]]-Table1[[#This Row],[Total_Cost]]</f>
        <v>756.90000000000009</v>
      </c>
      <c r="N4761" s="1">
        <f>Table1[[#This Row],[Profit]]/Table1[[#This Row],[Sales]]</f>
        <v>0.30000000000000004</v>
      </c>
      <c r="O4761" t="str">
        <f>TEXT(Table1[[#This Row],[Order_Date]],"mmmm")</f>
        <v>June</v>
      </c>
      <c r="P4761">
        <f>YEAR(Table1[[#This Row],[Order_Date]])</f>
        <v>2024</v>
      </c>
      <c r="Q4761" t="str">
        <f>"Q"&amp;ROUNDUP(MONTH(Table1[[#This Row],[Order_Date]])/3,0)</f>
        <v>Q2</v>
      </c>
    </row>
    <row r="4762" spans="1:17" x14ac:dyDescent="0.25">
      <c r="A4762" t="s">
        <v>6587</v>
      </c>
      <c r="B4762" t="s">
        <v>1566</v>
      </c>
      <c r="C4762" t="s">
        <v>682</v>
      </c>
      <c r="D4762" t="s">
        <v>898</v>
      </c>
      <c r="E4762" t="str">
        <f>_xlfn.XLOOKUP(Table1[[#This Row],[Product_ID]],[1]!Table1[Product_ID],[1]!Table1[Product_Name])</f>
        <v>Sports Product 29</v>
      </c>
      <c r="F4762" t="str">
        <f>_xlfn.XLOOKUP(Table1[[#This Row],[Product_ID]],[1]!Table1[Product_ID],[1]!Table1[Category])</f>
        <v>Sports</v>
      </c>
      <c r="G4762">
        <f>_xlfn.XLOOKUP(Table1[[#This Row],[Product_ID]],[1]!Table1[Product_ID],[1]!Table1[Unit_Price])</f>
        <v>2105</v>
      </c>
      <c r="H4762">
        <f>_xlfn.XLOOKUP(Table1[[#This Row],[Product_ID]],[1]!Table1[Product_ID],[1]!Table1[Cost])</f>
        <v>1263</v>
      </c>
      <c r="I4762">
        <v>1</v>
      </c>
      <c r="J4762">
        <v>5</v>
      </c>
      <c r="K4762">
        <f>Table1[[#This Row],[Quantity]]*Table1[[#This Row],[Unit_Price]]</f>
        <v>2105</v>
      </c>
      <c r="L4762">
        <f>Table1[[#This Row],[Quantity]]*Table1[[#This Row],[Cost]]</f>
        <v>1263</v>
      </c>
      <c r="M4762">
        <f>Table1[[#This Row],[Sales]]-Table1[[#This Row],[Total_Cost]]</f>
        <v>842</v>
      </c>
      <c r="N4762" s="1">
        <f>Table1[[#This Row],[Profit]]/Table1[[#This Row],[Sales]]</f>
        <v>0.4</v>
      </c>
      <c r="O4762" t="str">
        <f>TEXT(Table1[[#This Row],[Order_Date]],"mmmm")</f>
        <v>August</v>
      </c>
      <c r="P4762">
        <f>YEAR(Table1[[#This Row],[Order_Date]])</f>
        <v>2025</v>
      </c>
      <c r="Q4762" t="str">
        <f>"Q"&amp;ROUNDUP(MONTH(Table1[[#This Row],[Order_Date]])/3,0)</f>
        <v>Q3</v>
      </c>
    </row>
    <row r="4763" spans="1:17" x14ac:dyDescent="0.25">
      <c r="A4763" t="s">
        <v>6588</v>
      </c>
      <c r="B4763" t="s">
        <v>958</v>
      </c>
      <c r="C4763" t="s">
        <v>783</v>
      </c>
      <c r="D4763" t="s">
        <v>37</v>
      </c>
      <c r="E4763" t="str">
        <f>_xlfn.XLOOKUP(Table1[[#This Row],[Product_ID]],[1]!Table1[Product_ID],[1]!Table1[Product_Name])</f>
        <v>Home &amp; Kitchen Product 46</v>
      </c>
      <c r="F4763" t="str">
        <f>_xlfn.XLOOKUP(Table1[[#This Row],[Product_ID]],[1]!Table1[Product_ID],[1]!Table1[Category])</f>
        <v>Home &amp; Kitchen</v>
      </c>
      <c r="G4763">
        <f>_xlfn.XLOOKUP(Table1[[#This Row],[Product_ID]],[1]!Table1[Product_ID],[1]!Table1[Unit_Price])</f>
        <v>10604</v>
      </c>
      <c r="H4763">
        <f>_xlfn.XLOOKUP(Table1[[#This Row],[Product_ID]],[1]!Table1[Product_ID],[1]!Table1[Cost])</f>
        <v>5302</v>
      </c>
      <c r="I4763">
        <v>2</v>
      </c>
      <c r="J4763">
        <v>10</v>
      </c>
      <c r="K4763">
        <f>Table1[[#This Row],[Quantity]]*Table1[[#This Row],[Unit_Price]]</f>
        <v>21208</v>
      </c>
      <c r="L4763">
        <f>Table1[[#This Row],[Quantity]]*Table1[[#This Row],[Cost]]</f>
        <v>10604</v>
      </c>
      <c r="M4763">
        <f>Table1[[#This Row],[Sales]]-Table1[[#This Row],[Total_Cost]]</f>
        <v>10604</v>
      </c>
      <c r="N4763" s="1">
        <f>Table1[[#This Row],[Profit]]/Table1[[#This Row],[Sales]]</f>
        <v>0.5</v>
      </c>
      <c r="O4763" t="str">
        <f>TEXT(Table1[[#This Row],[Order_Date]],"mmmm")</f>
        <v>November</v>
      </c>
      <c r="P4763">
        <f>YEAR(Table1[[#This Row],[Order_Date]])</f>
        <v>2025</v>
      </c>
      <c r="Q4763" t="str">
        <f>"Q"&amp;ROUNDUP(MONTH(Table1[[#This Row],[Order_Date]])/3,0)</f>
        <v>Q4</v>
      </c>
    </row>
    <row r="4764" spans="1:17" x14ac:dyDescent="0.25">
      <c r="A4764" t="s">
        <v>6589</v>
      </c>
      <c r="B4764" t="s">
        <v>936</v>
      </c>
      <c r="C4764" t="s">
        <v>5145</v>
      </c>
      <c r="D4764" t="s">
        <v>999</v>
      </c>
      <c r="E4764" t="str">
        <f>_xlfn.XLOOKUP(Table1[[#This Row],[Product_ID]],[1]!Table1[Product_ID],[1]!Table1[Product_Name])</f>
        <v>Beauty Product 51</v>
      </c>
      <c r="F4764" t="str">
        <f>_xlfn.XLOOKUP(Table1[[#This Row],[Product_ID]],[1]!Table1[Product_ID],[1]!Table1[Category])</f>
        <v>Beauty</v>
      </c>
      <c r="G4764">
        <f>_xlfn.XLOOKUP(Table1[[#This Row],[Product_ID]],[1]!Table1[Product_ID],[1]!Table1[Unit_Price])</f>
        <v>1507</v>
      </c>
      <c r="H4764">
        <f>_xlfn.XLOOKUP(Table1[[#This Row],[Product_ID]],[1]!Table1[Product_ID],[1]!Table1[Cost])</f>
        <v>753.5</v>
      </c>
      <c r="I4764">
        <v>5</v>
      </c>
      <c r="J4764">
        <v>0</v>
      </c>
      <c r="K4764">
        <f>Table1[[#This Row],[Quantity]]*Table1[[#This Row],[Unit_Price]]</f>
        <v>7535</v>
      </c>
      <c r="L4764">
        <f>Table1[[#This Row],[Quantity]]*Table1[[#This Row],[Cost]]</f>
        <v>3767.5</v>
      </c>
      <c r="M4764">
        <f>Table1[[#This Row],[Sales]]-Table1[[#This Row],[Total_Cost]]</f>
        <v>3767.5</v>
      </c>
      <c r="N4764" s="1">
        <f>Table1[[#This Row],[Profit]]/Table1[[#This Row],[Sales]]</f>
        <v>0.5</v>
      </c>
      <c r="O4764" t="str">
        <f>TEXT(Table1[[#This Row],[Order_Date]],"mmmm")</f>
        <v>August</v>
      </c>
      <c r="P4764">
        <f>YEAR(Table1[[#This Row],[Order_Date]])</f>
        <v>2024</v>
      </c>
      <c r="Q4764" t="str">
        <f>"Q"&amp;ROUNDUP(MONTH(Table1[[#This Row],[Order_Date]])/3,0)</f>
        <v>Q3</v>
      </c>
    </row>
    <row r="4765" spans="1:17" x14ac:dyDescent="0.25">
      <c r="A4765" t="s">
        <v>6590</v>
      </c>
      <c r="B4765" t="s">
        <v>1615</v>
      </c>
      <c r="C4765" t="s">
        <v>3712</v>
      </c>
      <c r="D4765" t="s">
        <v>753</v>
      </c>
      <c r="E4765" t="str">
        <f>_xlfn.XLOOKUP(Table1[[#This Row],[Product_ID]],[1]!Table1[Product_ID],[1]!Table1[Product_Name])</f>
        <v>Beauty Product 73</v>
      </c>
      <c r="F4765" t="str">
        <f>_xlfn.XLOOKUP(Table1[[#This Row],[Product_ID]],[1]!Table1[Product_ID],[1]!Table1[Category])</f>
        <v>Beauty</v>
      </c>
      <c r="G4765">
        <f>_xlfn.XLOOKUP(Table1[[#This Row],[Product_ID]],[1]!Table1[Product_ID],[1]!Table1[Unit_Price])</f>
        <v>626</v>
      </c>
      <c r="H4765">
        <f>_xlfn.XLOOKUP(Table1[[#This Row],[Product_ID]],[1]!Table1[Product_ID],[1]!Table1[Cost])</f>
        <v>438.2</v>
      </c>
      <c r="I4765">
        <v>3</v>
      </c>
      <c r="J4765">
        <v>15</v>
      </c>
      <c r="K4765">
        <f>Table1[[#This Row],[Quantity]]*Table1[[#This Row],[Unit_Price]]</f>
        <v>1878</v>
      </c>
      <c r="L4765">
        <f>Table1[[#This Row],[Quantity]]*Table1[[#This Row],[Cost]]</f>
        <v>1314.6</v>
      </c>
      <c r="M4765">
        <f>Table1[[#This Row],[Sales]]-Table1[[#This Row],[Total_Cost]]</f>
        <v>563.40000000000009</v>
      </c>
      <c r="N4765" s="1">
        <f>Table1[[#This Row],[Profit]]/Table1[[#This Row],[Sales]]</f>
        <v>0.30000000000000004</v>
      </c>
      <c r="O4765" t="str">
        <f>TEXT(Table1[[#This Row],[Order_Date]],"mmmm")</f>
        <v>October</v>
      </c>
      <c r="P4765">
        <f>YEAR(Table1[[#This Row],[Order_Date]])</f>
        <v>2025</v>
      </c>
      <c r="Q4765" t="str">
        <f>"Q"&amp;ROUNDUP(MONTH(Table1[[#This Row],[Order_Date]])/3,0)</f>
        <v>Q4</v>
      </c>
    </row>
    <row r="4766" spans="1:17" x14ac:dyDescent="0.25">
      <c r="A4766" t="s">
        <v>6591</v>
      </c>
      <c r="B4766" t="s">
        <v>1297</v>
      </c>
      <c r="C4766" t="s">
        <v>2373</v>
      </c>
      <c r="D4766" t="s">
        <v>192</v>
      </c>
      <c r="E4766" t="str">
        <f>_xlfn.XLOOKUP(Table1[[#This Row],[Product_ID]],[1]!Table1[Product_ID],[1]!Table1[Product_Name])</f>
        <v>Electronics Product 37</v>
      </c>
      <c r="F4766" t="str">
        <f>_xlfn.XLOOKUP(Table1[[#This Row],[Product_ID]],[1]!Table1[Product_ID],[1]!Table1[Category])</f>
        <v>Electronics</v>
      </c>
      <c r="G4766">
        <f>_xlfn.XLOOKUP(Table1[[#This Row],[Product_ID]],[1]!Table1[Product_ID],[1]!Table1[Unit_Price])</f>
        <v>29046</v>
      </c>
      <c r="H4766">
        <f>_xlfn.XLOOKUP(Table1[[#This Row],[Product_ID]],[1]!Table1[Product_ID],[1]!Table1[Cost])</f>
        <v>20332.2</v>
      </c>
      <c r="I4766">
        <v>3</v>
      </c>
      <c r="J4766">
        <v>0</v>
      </c>
      <c r="K4766">
        <f>Table1[[#This Row],[Quantity]]*Table1[[#This Row],[Unit_Price]]</f>
        <v>87138</v>
      </c>
      <c r="L4766">
        <f>Table1[[#This Row],[Quantity]]*Table1[[#This Row],[Cost]]</f>
        <v>60996.600000000006</v>
      </c>
      <c r="M4766">
        <f>Table1[[#This Row],[Sales]]-Table1[[#This Row],[Total_Cost]]</f>
        <v>26141.399999999994</v>
      </c>
      <c r="N4766" s="1">
        <f>Table1[[#This Row],[Profit]]/Table1[[#This Row],[Sales]]</f>
        <v>0.29999999999999993</v>
      </c>
      <c r="O4766" t="str">
        <f>TEXT(Table1[[#This Row],[Order_Date]],"mmmm")</f>
        <v>April</v>
      </c>
      <c r="P4766">
        <f>YEAR(Table1[[#This Row],[Order_Date]])</f>
        <v>2024</v>
      </c>
      <c r="Q4766" t="str">
        <f>"Q"&amp;ROUNDUP(MONTH(Table1[[#This Row],[Order_Date]])/3,0)</f>
        <v>Q2</v>
      </c>
    </row>
    <row r="4767" spans="1:17" x14ac:dyDescent="0.25">
      <c r="A4767" t="s">
        <v>6592</v>
      </c>
      <c r="B4767" t="s">
        <v>1442</v>
      </c>
      <c r="C4767" t="s">
        <v>1323</v>
      </c>
      <c r="D4767" t="s">
        <v>139</v>
      </c>
      <c r="E4767" t="str">
        <f>_xlfn.XLOOKUP(Table1[[#This Row],[Product_ID]],[1]!Table1[Product_ID],[1]!Table1[Product_Name])</f>
        <v>Clothing Product 53</v>
      </c>
      <c r="F4767" t="str">
        <f>_xlfn.XLOOKUP(Table1[[#This Row],[Product_ID]],[1]!Table1[Product_ID],[1]!Table1[Category])</f>
        <v>Clothing</v>
      </c>
      <c r="G4767">
        <f>_xlfn.XLOOKUP(Table1[[#This Row],[Product_ID]],[1]!Table1[Product_ID],[1]!Table1[Unit_Price])</f>
        <v>641</v>
      </c>
      <c r="H4767">
        <f>_xlfn.XLOOKUP(Table1[[#This Row],[Product_ID]],[1]!Table1[Product_ID],[1]!Table1[Cost])</f>
        <v>384.6</v>
      </c>
      <c r="I4767">
        <v>2</v>
      </c>
      <c r="J4767">
        <v>0</v>
      </c>
      <c r="K4767">
        <f>Table1[[#This Row],[Quantity]]*Table1[[#This Row],[Unit_Price]]</f>
        <v>1282</v>
      </c>
      <c r="L4767">
        <f>Table1[[#This Row],[Quantity]]*Table1[[#This Row],[Cost]]</f>
        <v>769.2</v>
      </c>
      <c r="M4767">
        <f>Table1[[#This Row],[Sales]]-Table1[[#This Row],[Total_Cost]]</f>
        <v>512.79999999999995</v>
      </c>
      <c r="N4767" s="1">
        <f>Table1[[#This Row],[Profit]]/Table1[[#This Row],[Sales]]</f>
        <v>0.39999999999999997</v>
      </c>
      <c r="O4767" t="str">
        <f>TEXT(Table1[[#This Row],[Order_Date]],"mmmm")</f>
        <v>February</v>
      </c>
      <c r="P4767">
        <f>YEAR(Table1[[#This Row],[Order_Date]])</f>
        <v>2024</v>
      </c>
      <c r="Q4767" t="str">
        <f>"Q"&amp;ROUNDUP(MONTH(Table1[[#This Row],[Order_Date]])/3,0)</f>
        <v>Q1</v>
      </c>
    </row>
    <row r="4768" spans="1:17" x14ac:dyDescent="0.25">
      <c r="A4768" t="s">
        <v>6593</v>
      </c>
      <c r="B4768" t="s">
        <v>1738</v>
      </c>
      <c r="C4768" t="s">
        <v>4474</v>
      </c>
      <c r="D4768" t="s">
        <v>366</v>
      </c>
      <c r="E4768" t="str">
        <f>_xlfn.XLOOKUP(Table1[[#This Row],[Product_ID]],[1]!Table1[Product_ID],[1]!Table1[Product_Name])</f>
        <v>Home &amp; Kitchen Product 93</v>
      </c>
      <c r="F4768" t="str">
        <f>_xlfn.XLOOKUP(Table1[[#This Row],[Product_ID]],[1]!Table1[Product_ID],[1]!Table1[Category])</f>
        <v>Home &amp; Kitchen</v>
      </c>
      <c r="G4768">
        <f>_xlfn.XLOOKUP(Table1[[#This Row],[Product_ID]],[1]!Table1[Product_ID],[1]!Table1[Unit_Price])</f>
        <v>10597</v>
      </c>
      <c r="H4768">
        <f>_xlfn.XLOOKUP(Table1[[#This Row],[Product_ID]],[1]!Table1[Product_ID],[1]!Table1[Cost])</f>
        <v>5298.5</v>
      </c>
      <c r="I4768">
        <v>3</v>
      </c>
      <c r="J4768">
        <v>15</v>
      </c>
      <c r="K4768">
        <f>Table1[[#This Row],[Quantity]]*Table1[[#This Row],[Unit_Price]]</f>
        <v>31791</v>
      </c>
      <c r="L4768">
        <f>Table1[[#This Row],[Quantity]]*Table1[[#This Row],[Cost]]</f>
        <v>15895.5</v>
      </c>
      <c r="M4768">
        <f>Table1[[#This Row],[Sales]]-Table1[[#This Row],[Total_Cost]]</f>
        <v>15895.5</v>
      </c>
      <c r="N4768" s="1">
        <f>Table1[[#This Row],[Profit]]/Table1[[#This Row],[Sales]]</f>
        <v>0.5</v>
      </c>
      <c r="O4768" t="str">
        <f>TEXT(Table1[[#This Row],[Order_Date]],"mmmm")</f>
        <v>January</v>
      </c>
      <c r="P4768">
        <f>YEAR(Table1[[#This Row],[Order_Date]])</f>
        <v>2025</v>
      </c>
      <c r="Q4768" t="str">
        <f>"Q"&amp;ROUNDUP(MONTH(Table1[[#This Row],[Order_Date]])/3,0)</f>
        <v>Q1</v>
      </c>
    </row>
    <row r="4769" spans="1:17" x14ac:dyDescent="0.25">
      <c r="A4769" t="s">
        <v>6594</v>
      </c>
      <c r="B4769" t="s">
        <v>3487</v>
      </c>
      <c r="C4769" t="s">
        <v>3773</v>
      </c>
      <c r="D4769" t="s">
        <v>96</v>
      </c>
      <c r="E4769" t="str">
        <f>_xlfn.XLOOKUP(Table1[[#This Row],[Product_ID]],[1]!Table1[Product_ID],[1]!Table1[Product_Name])</f>
        <v>Electronics Product 91</v>
      </c>
      <c r="F4769" t="str">
        <f>_xlfn.XLOOKUP(Table1[[#This Row],[Product_ID]],[1]!Table1[Product_ID],[1]!Table1[Category])</f>
        <v>Electronics</v>
      </c>
      <c r="G4769">
        <f>_xlfn.XLOOKUP(Table1[[#This Row],[Product_ID]],[1]!Table1[Product_ID],[1]!Table1[Unit_Price])</f>
        <v>45348</v>
      </c>
      <c r="H4769">
        <f>_xlfn.XLOOKUP(Table1[[#This Row],[Product_ID]],[1]!Table1[Product_ID],[1]!Table1[Cost])</f>
        <v>27208.799999999999</v>
      </c>
      <c r="I4769">
        <v>4</v>
      </c>
      <c r="J4769">
        <v>20</v>
      </c>
      <c r="K4769">
        <f>Table1[[#This Row],[Quantity]]*Table1[[#This Row],[Unit_Price]]</f>
        <v>181392</v>
      </c>
      <c r="L4769">
        <f>Table1[[#This Row],[Quantity]]*Table1[[#This Row],[Cost]]</f>
        <v>108835.2</v>
      </c>
      <c r="M4769">
        <f>Table1[[#This Row],[Sales]]-Table1[[#This Row],[Total_Cost]]</f>
        <v>72556.800000000003</v>
      </c>
      <c r="N4769" s="1">
        <f>Table1[[#This Row],[Profit]]/Table1[[#This Row],[Sales]]</f>
        <v>0.4</v>
      </c>
      <c r="O4769" t="str">
        <f>TEXT(Table1[[#This Row],[Order_Date]],"mmmm")</f>
        <v>December</v>
      </c>
      <c r="P4769">
        <f>YEAR(Table1[[#This Row],[Order_Date]])</f>
        <v>2025</v>
      </c>
      <c r="Q4769" t="str">
        <f>"Q"&amp;ROUNDUP(MONTH(Table1[[#This Row],[Order_Date]])/3,0)</f>
        <v>Q4</v>
      </c>
    </row>
    <row r="4770" spans="1:17" x14ac:dyDescent="0.25">
      <c r="A4770" t="s">
        <v>6595</v>
      </c>
      <c r="B4770" t="s">
        <v>208</v>
      </c>
      <c r="C4770" t="s">
        <v>3484</v>
      </c>
      <c r="D4770" t="s">
        <v>366</v>
      </c>
      <c r="E4770" t="str">
        <f>_xlfn.XLOOKUP(Table1[[#This Row],[Product_ID]],[1]!Table1[Product_ID],[1]!Table1[Product_Name])</f>
        <v>Home &amp; Kitchen Product 93</v>
      </c>
      <c r="F4770" t="str">
        <f>_xlfn.XLOOKUP(Table1[[#This Row],[Product_ID]],[1]!Table1[Product_ID],[1]!Table1[Category])</f>
        <v>Home &amp; Kitchen</v>
      </c>
      <c r="G4770">
        <f>_xlfn.XLOOKUP(Table1[[#This Row],[Product_ID]],[1]!Table1[Product_ID],[1]!Table1[Unit_Price])</f>
        <v>10597</v>
      </c>
      <c r="H4770">
        <f>_xlfn.XLOOKUP(Table1[[#This Row],[Product_ID]],[1]!Table1[Product_ID],[1]!Table1[Cost])</f>
        <v>5298.5</v>
      </c>
      <c r="I4770">
        <v>5</v>
      </c>
      <c r="J4770">
        <v>15</v>
      </c>
      <c r="K4770">
        <f>Table1[[#This Row],[Quantity]]*Table1[[#This Row],[Unit_Price]]</f>
        <v>52985</v>
      </c>
      <c r="L4770">
        <f>Table1[[#This Row],[Quantity]]*Table1[[#This Row],[Cost]]</f>
        <v>26492.5</v>
      </c>
      <c r="M4770">
        <f>Table1[[#This Row],[Sales]]-Table1[[#This Row],[Total_Cost]]</f>
        <v>26492.5</v>
      </c>
      <c r="N4770" s="1">
        <f>Table1[[#This Row],[Profit]]/Table1[[#This Row],[Sales]]</f>
        <v>0.5</v>
      </c>
      <c r="O4770" t="str">
        <f>TEXT(Table1[[#This Row],[Order_Date]],"mmmm")</f>
        <v>December</v>
      </c>
      <c r="P4770">
        <f>YEAR(Table1[[#This Row],[Order_Date]])</f>
        <v>2025</v>
      </c>
      <c r="Q4770" t="str">
        <f>"Q"&amp;ROUNDUP(MONTH(Table1[[#This Row],[Order_Date]])/3,0)</f>
        <v>Q4</v>
      </c>
    </row>
    <row r="4771" spans="1:17" x14ac:dyDescent="0.25">
      <c r="A4771" t="s">
        <v>6596</v>
      </c>
      <c r="B4771" t="s">
        <v>3200</v>
      </c>
      <c r="C4771" t="s">
        <v>2312</v>
      </c>
      <c r="D4771" t="s">
        <v>49</v>
      </c>
      <c r="E4771" t="str">
        <f>_xlfn.XLOOKUP(Table1[[#This Row],[Product_ID]],[1]!Table1[Product_ID],[1]!Table1[Product_Name])</f>
        <v>Sports Product 65</v>
      </c>
      <c r="F4771" t="str">
        <f>_xlfn.XLOOKUP(Table1[[#This Row],[Product_ID]],[1]!Table1[Product_ID],[1]!Table1[Category])</f>
        <v>Sports</v>
      </c>
      <c r="G4771">
        <f>_xlfn.XLOOKUP(Table1[[#This Row],[Product_ID]],[1]!Table1[Product_ID],[1]!Table1[Unit_Price])</f>
        <v>4421</v>
      </c>
      <c r="H4771">
        <f>_xlfn.XLOOKUP(Table1[[#This Row],[Product_ID]],[1]!Table1[Product_ID],[1]!Table1[Cost])</f>
        <v>3094.7</v>
      </c>
      <c r="I4771">
        <v>1</v>
      </c>
      <c r="J4771">
        <v>10</v>
      </c>
      <c r="K4771">
        <f>Table1[[#This Row],[Quantity]]*Table1[[#This Row],[Unit_Price]]</f>
        <v>4421</v>
      </c>
      <c r="L4771">
        <f>Table1[[#This Row],[Quantity]]*Table1[[#This Row],[Cost]]</f>
        <v>3094.7</v>
      </c>
      <c r="M4771">
        <f>Table1[[#This Row],[Sales]]-Table1[[#This Row],[Total_Cost]]</f>
        <v>1326.3000000000002</v>
      </c>
      <c r="N4771" s="1">
        <f>Table1[[#This Row],[Profit]]/Table1[[#This Row],[Sales]]</f>
        <v>0.30000000000000004</v>
      </c>
      <c r="O4771" t="str">
        <f>TEXT(Table1[[#This Row],[Order_Date]],"mmmm")</f>
        <v>July</v>
      </c>
      <c r="P4771">
        <f>YEAR(Table1[[#This Row],[Order_Date]])</f>
        <v>2024</v>
      </c>
      <c r="Q4771" t="str">
        <f>"Q"&amp;ROUNDUP(MONTH(Table1[[#This Row],[Order_Date]])/3,0)</f>
        <v>Q3</v>
      </c>
    </row>
    <row r="4772" spans="1:17" x14ac:dyDescent="0.25">
      <c r="A4772" t="s">
        <v>6597</v>
      </c>
      <c r="B4772" t="s">
        <v>575</v>
      </c>
      <c r="C4772" t="s">
        <v>1800</v>
      </c>
      <c r="D4772" t="s">
        <v>216</v>
      </c>
      <c r="E4772" t="str">
        <f>_xlfn.XLOOKUP(Table1[[#This Row],[Product_ID]],[1]!Table1[Product_ID],[1]!Table1[Product_Name])</f>
        <v>Beauty Product 69</v>
      </c>
      <c r="F4772" t="str">
        <f>_xlfn.XLOOKUP(Table1[[#This Row],[Product_ID]],[1]!Table1[Product_ID],[1]!Table1[Category])</f>
        <v>Beauty</v>
      </c>
      <c r="G4772">
        <f>_xlfn.XLOOKUP(Table1[[#This Row],[Product_ID]],[1]!Table1[Product_ID],[1]!Table1[Unit_Price])</f>
        <v>384</v>
      </c>
      <c r="H4772">
        <f>_xlfn.XLOOKUP(Table1[[#This Row],[Product_ID]],[1]!Table1[Product_ID],[1]!Table1[Cost])</f>
        <v>192</v>
      </c>
      <c r="I4772">
        <v>1</v>
      </c>
      <c r="J4772">
        <v>20</v>
      </c>
      <c r="K4772">
        <f>Table1[[#This Row],[Quantity]]*Table1[[#This Row],[Unit_Price]]</f>
        <v>384</v>
      </c>
      <c r="L4772">
        <f>Table1[[#This Row],[Quantity]]*Table1[[#This Row],[Cost]]</f>
        <v>192</v>
      </c>
      <c r="M4772">
        <f>Table1[[#This Row],[Sales]]-Table1[[#This Row],[Total_Cost]]</f>
        <v>192</v>
      </c>
      <c r="N4772" s="1">
        <f>Table1[[#This Row],[Profit]]/Table1[[#This Row],[Sales]]</f>
        <v>0.5</v>
      </c>
      <c r="O4772" t="str">
        <f>TEXT(Table1[[#This Row],[Order_Date]],"mmmm")</f>
        <v>July</v>
      </c>
      <c r="P4772">
        <f>YEAR(Table1[[#This Row],[Order_Date]])</f>
        <v>2024</v>
      </c>
      <c r="Q4772" t="str">
        <f>"Q"&amp;ROUNDUP(MONTH(Table1[[#This Row],[Order_Date]])/3,0)</f>
        <v>Q3</v>
      </c>
    </row>
    <row r="4773" spans="1:17" x14ac:dyDescent="0.25">
      <c r="A4773" t="s">
        <v>6598</v>
      </c>
      <c r="B4773" t="s">
        <v>402</v>
      </c>
      <c r="C4773" t="s">
        <v>6599</v>
      </c>
      <c r="D4773" t="s">
        <v>313</v>
      </c>
      <c r="E4773" t="str">
        <f>_xlfn.XLOOKUP(Table1[[#This Row],[Product_ID]],[1]!Table1[Product_ID],[1]!Table1[Product_Name])</f>
        <v>Sports Product 44</v>
      </c>
      <c r="F4773" t="str">
        <f>_xlfn.XLOOKUP(Table1[[#This Row],[Product_ID]],[1]!Table1[Product_ID],[1]!Table1[Category])</f>
        <v>Sports</v>
      </c>
      <c r="G4773">
        <f>_xlfn.XLOOKUP(Table1[[#This Row],[Product_ID]],[1]!Table1[Product_ID],[1]!Table1[Unit_Price])</f>
        <v>5008</v>
      </c>
      <c r="H4773">
        <f>_xlfn.XLOOKUP(Table1[[#This Row],[Product_ID]],[1]!Table1[Product_ID],[1]!Table1[Cost])</f>
        <v>3505.6</v>
      </c>
      <c r="I4773">
        <v>1</v>
      </c>
      <c r="J4773">
        <v>15</v>
      </c>
      <c r="K4773">
        <f>Table1[[#This Row],[Quantity]]*Table1[[#This Row],[Unit_Price]]</f>
        <v>5008</v>
      </c>
      <c r="L4773">
        <f>Table1[[#This Row],[Quantity]]*Table1[[#This Row],[Cost]]</f>
        <v>3505.6</v>
      </c>
      <c r="M4773">
        <f>Table1[[#This Row],[Sales]]-Table1[[#This Row],[Total_Cost]]</f>
        <v>1502.4</v>
      </c>
      <c r="N4773" s="1">
        <f>Table1[[#This Row],[Profit]]/Table1[[#This Row],[Sales]]</f>
        <v>0.30000000000000004</v>
      </c>
      <c r="O4773" t="str">
        <f>TEXT(Table1[[#This Row],[Order_Date]],"mmmm")</f>
        <v>May</v>
      </c>
      <c r="P4773">
        <f>YEAR(Table1[[#This Row],[Order_Date]])</f>
        <v>2025</v>
      </c>
      <c r="Q4773" t="str">
        <f>"Q"&amp;ROUNDUP(MONTH(Table1[[#This Row],[Order_Date]])/3,0)</f>
        <v>Q2</v>
      </c>
    </row>
    <row r="4774" spans="1:17" x14ac:dyDescent="0.25">
      <c r="A4774" t="s">
        <v>6600</v>
      </c>
      <c r="B4774" t="s">
        <v>1252</v>
      </c>
      <c r="C4774" t="s">
        <v>1873</v>
      </c>
      <c r="D4774" t="s">
        <v>638</v>
      </c>
      <c r="E4774" t="str">
        <f>_xlfn.XLOOKUP(Table1[[#This Row],[Product_ID]],[1]!Table1[Product_ID],[1]!Table1[Product_Name])</f>
        <v>Sports Product 70</v>
      </c>
      <c r="F4774" t="str">
        <f>_xlfn.XLOOKUP(Table1[[#This Row],[Product_ID]],[1]!Table1[Product_ID],[1]!Table1[Category])</f>
        <v>Sports</v>
      </c>
      <c r="G4774">
        <f>_xlfn.XLOOKUP(Table1[[#This Row],[Product_ID]],[1]!Table1[Product_ID],[1]!Table1[Unit_Price])</f>
        <v>583</v>
      </c>
      <c r="H4774">
        <f>_xlfn.XLOOKUP(Table1[[#This Row],[Product_ID]],[1]!Table1[Product_ID],[1]!Table1[Cost])</f>
        <v>349.8</v>
      </c>
      <c r="I4774">
        <v>1</v>
      </c>
      <c r="J4774">
        <v>10</v>
      </c>
      <c r="K4774">
        <f>Table1[[#This Row],[Quantity]]*Table1[[#This Row],[Unit_Price]]</f>
        <v>583</v>
      </c>
      <c r="L4774">
        <f>Table1[[#This Row],[Quantity]]*Table1[[#This Row],[Cost]]</f>
        <v>349.8</v>
      </c>
      <c r="M4774">
        <f>Table1[[#This Row],[Sales]]-Table1[[#This Row],[Total_Cost]]</f>
        <v>233.2</v>
      </c>
      <c r="N4774" s="1">
        <f>Table1[[#This Row],[Profit]]/Table1[[#This Row],[Sales]]</f>
        <v>0.39999999999999997</v>
      </c>
      <c r="O4774" t="str">
        <f>TEXT(Table1[[#This Row],[Order_Date]],"mmmm")</f>
        <v>December</v>
      </c>
      <c r="P4774">
        <f>YEAR(Table1[[#This Row],[Order_Date]])</f>
        <v>2025</v>
      </c>
      <c r="Q4774" t="str">
        <f>"Q"&amp;ROUNDUP(MONTH(Table1[[#This Row],[Order_Date]])/3,0)</f>
        <v>Q4</v>
      </c>
    </row>
    <row r="4775" spans="1:17" x14ac:dyDescent="0.25">
      <c r="A4775" t="s">
        <v>6601</v>
      </c>
      <c r="B4775" t="s">
        <v>2632</v>
      </c>
      <c r="C4775" t="s">
        <v>3256</v>
      </c>
      <c r="D4775" t="s">
        <v>999</v>
      </c>
      <c r="E4775" t="str">
        <f>_xlfn.XLOOKUP(Table1[[#This Row],[Product_ID]],[1]!Table1[Product_ID],[1]!Table1[Product_Name])</f>
        <v>Beauty Product 51</v>
      </c>
      <c r="F4775" t="str">
        <f>_xlfn.XLOOKUP(Table1[[#This Row],[Product_ID]],[1]!Table1[Product_ID],[1]!Table1[Category])</f>
        <v>Beauty</v>
      </c>
      <c r="G4775">
        <f>_xlfn.XLOOKUP(Table1[[#This Row],[Product_ID]],[1]!Table1[Product_ID],[1]!Table1[Unit_Price])</f>
        <v>1507</v>
      </c>
      <c r="H4775">
        <f>_xlfn.XLOOKUP(Table1[[#This Row],[Product_ID]],[1]!Table1[Product_ID],[1]!Table1[Cost])</f>
        <v>753.5</v>
      </c>
      <c r="I4775">
        <v>3</v>
      </c>
      <c r="J4775">
        <v>5</v>
      </c>
      <c r="K4775">
        <f>Table1[[#This Row],[Quantity]]*Table1[[#This Row],[Unit_Price]]</f>
        <v>4521</v>
      </c>
      <c r="L4775">
        <f>Table1[[#This Row],[Quantity]]*Table1[[#This Row],[Cost]]</f>
        <v>2260.5</v>
      </c>
      <c r="M4775">
        <f>Table1[[#This Row],[Sales]]-Table1[[#This Row],[Total_Cost]]</f>
        <v>2260.5</v>
      </c>
      <c r="N4775" s="1">
        <f>Table1[[#This Row],[Profit]]/Table1[[#This Row],[Sales]]</f>
        <v>0.5</v>
      </c>
      <c r="O4775" t="str">
        <f>TEXT(Table1[[#This Row],[Order_Date]],"mmmm")</f>
        <v>April</v>
      </c>
      <c r="P4775">
        <f>YEAR(Table1[[#This Row],[Order_Date]])</f>
        <v>2024</v>
      </c>
      <c r="Q4775" t="str">
        <f>"Q"&amp;ROUNDUP(MONTH(Table1[[#This Row],[Order_Date]])/3,0)</f>
        <v>Q2</v>
      </c>
    </row>
    <row r="4776" spans="1:17" x14ac:dyDescent="0.25">
      <c r="A4776" t="s">
        <v>6602</v>
      </c>
      <c r="B4776" t="s">
        <v>617</v>
      </c>
      <c r="C4776" t="s">
        <v>5958</v>
      </c>
      <c r="D4776" t="s">
        <v>465</v>
      </c>
      <c r="E4776" t="str">
        <f>_xlfn.XLOOKUP(Table1[[#This Row],[Product_ID]],[1]!Table1[Product_ID],[1]!Table1[Product_Name])</f>
        <v>Beauty Product 71</v>
      </c>
      <c r="F4776" t="str">
        <f>_xlfn.XLOOKUP(Table1[[#This Row],[Product_ID]],[1]!Table1[Product_ID],[1]!Table1[Category])</f>
        <v>Beauty</v>
      </c>
      <c r="G4776">
        <f>_xlfn.XLOOKUP(Table1[[#This Row],[Product_ID]],[1]!Table1[Product_ID],[1]!Table1[Unit_Price])</f>
        <v>487</v>
      </c>
      <c r="H4776">
        <f>_xlfn.XLOOKUP(Table1[[#This Row],[Product_ID]],[1]!Table1[Product_ID],[1]!Table1[Cost])</f>
        <v>243.5</v>
      </c>
      <c r="I4776">
        <v>3</v>
      </c>
      <c r="J4776">
        <v>5</v>
      </c>
      <c r="K4776">
        <f>Table1[[#This Row],[Quantity]]*Table1[[#This Row],[Unit_Price]]</f>
        <v>1461</v>
      </c>
      <c r="L4776">
        <f>Table1[[#This Row],[Quantity]]*Table1[[#This Row],[Cost]]</f>
        <v>730.5</v>
      </c>
      <c r="M4776">
        <f>Table1[[#This Row],[Sales]]-Table1[[#This Row],[Total_Cost]]</f>
        <v>730.5</v>
      </c>
      <c r="N4776" s="1">
        <f>Table1[[#This Row],[Profit]]/Table1[[#This Row],[Sales]]</f>
        <v>0.5</v>
      </c>
      <c r="O4776" t="str">
        <f>TEXT(Table1[[#This Row],[Order_Date]],"mmmm")</f>
        <v>October</v>
      </c>
      <c r="P4776">
        <f>YEAR(Table1[[#This Row],[Order_Date]])</f>
        <v>2025</v>
      </c>
      <c r="Q4776" t="str">
        <f>"Q"&amp;ROUNDUP(MONTH(Table1[[#This Row],[Order_Date]])/3,0)</f>
        <v>Q4</v>
      </c>
    </row>
    <row r="4777" spans="1:17" x14ac:dyDescent="0.25">
      <c r="A4777" t="s">
        <v>6603</v>
      </c>
      <c r="B4777" t="s">
        <v>3448</v>
      </c>
      <c r="C4777" t="s">
        <v>4435</v>
      </c>
      <c r="D4777" t="s">
        <v>146</v>
      </c>
      <c r="E4777" t="str">
        <f>_xlfn.XLOOKUP(Table1[[#This Row],[Product_ID]],[1]!Table1[Product_ID],[1]!Table1[Product_Name])</f>
        <v>Electronics Product 8</v>
      </c>
      <c r="F4777" t="str">
        <f>_xlfn.XLOOKUP(Table1[[#This Row],[Product_ID]],[1]!Table1[Product_ID],[1]!Table1[Category])</f>
        <v>Electronics</v>
      </c>
      <c r="G4777">
        <f>_xlfn.XLOOKUP(Table1[[#This Row],[Product_ID]],[1]!Table1[Product_ID],[1]!Table1[Unit_Price])</f>
        <v>41971</v>
      </c>
      <c r="H4777">
        <f>_xlfn.XLOOKUP(Table1[[#This Row],[Product_ID]],[1]!Table1[Product_ID],[1]!Table1[Cost])</f>
        <v>29379.7</v>
      </c>
      <c r="I4777">
        <v>3</v>
      </c>
      <c r="J4777">
        <v>10</v>
      </c>
      <c r="K4777">
        <f>Table1[[#This Row],[Quantity]]*Table1[[#This Row],[Unit_Price]]</f>
        <v>125913</v>
      </c>
      <c r="L4777">
        <f>Table1[[#This Row],[Quantity]]*Table1[[#This Row],[Cost]]</f>
        <v>88139.1</v>
      </c>
      <c r="M4777">
        <f>Table1[[#This Row],[Sales]]-Table1[[#This Row],[Total_Cost]]</f>
        <v>37773.899999999994</v>
      </c>
      <c r="N4777" s="1">
        <f>Table1[[#This Row],[Profit]]/Table1[[#This Row],[Sales]]</f>
        <v>0.29999999999999993</v>
      </c>
      <c r="O4777" t="str">
        <f>TEXT(Table1[[#This Row],[Order_Date]],"mmmm")</f>
        <v>February</v>
      </c>
      <c r="P4777">
        <f>YEAR(Table1[[#This Row],[Order_Date]])</f>
        <v>2024</v>
      </c>
      <c r="Q4777" t="str">
        <f>"Q"&amp;ROUNDUP(MONTH(Table1[[#This Row],[Order_Date]])/3,0)</f>
        <v>Q1</v>
      </c>
    </row>
    <row r="4778" spans="1:17" x14ac:dyDescent="0.25">
      <c r="A4778" t="s">
        <v>6604</v>
      </c>
      <c r="B4778" t="s">
        <v>3048</v>
      </c>
      <c r="C4778" t="s">
        <v>3762</v>
      </c>
      <c r="D4778" t="s">
        <v>131</v>
      </c>
      <c r="E4778" t="str">
        <f>_xlfn.XLOOKUP(Table1[[#This Row],[Product_ID]],[1]!Table1[Product_ID],[1]!Table1[Product_Name])</f>
        <v>Sports Product 50</v>
      </c>
      <c r="F4778" t="str">
        <f>_xlfn.XLOOKUP(Table1[[#This Row],[Product_ID]],[1]!Table1[Product_ID],[1]!Table1[Category])</f>
        <v>Sports</v>
      </c>
      <c r="G4778">
        <f>_xlfn.XLOOKUP(Table1[[#This Row],[Product_ID]],[1]!Table1[Product_ID],[1]!Table1[Unit_Price])</f>
        <v>10475</v>
      </c>
      <c r="H4778">
        <f>_xlfn.XLOOKUP(Table1[[#This Row],[Product_ID]],[1]!Table1[Product_ID],[1]!Table1[Cost])</f>
        <v>7332.5</v>
      </c>
      <c r="I4778">
        <v>2</v>
      </c>
      <c r="J4778">
        <v>10</v>
      </c>
      <c r="K4778">
        <f>Table1[[#This Row],[Quantity]]*Table1[[#This Row],[Unit_Price]]</f>
        <v>20950</v>
      </c>
      <c r="L4778">
        <f>Table1[[#This Row],[Quantity]]*Table1[[#This Row],[Cost]]</f>
        <v>14665</v>
      </c>
      <c r="M4778">
        <f>Table1[[#This Row],[Sales]]-Table1[[#This Row],[Total_Cost]]</f>
        <v>6285</v>
      </c>
      <c r="N4778" s="1">
        <f>Table1[[#This Row],[Profit]]/Table1[[#This Row],[Sales]]</f>
        <v>0.3</v>
      </c>
      <c r="O4778" t="str">
        <f>TEXT(Table1[[#This Row],[Order_Date]],"mmmm")</f>
        <v>May</v>
      </c>
      <c r="P4778">
        <f>YEAR(Table1[[#This Row],[Order_Date]])</f>
        <v>2024</v>
      </c>
      <c r="Q4778" t="str">
        <f>"Q"&amp;ROUNDUP(MONTH(Table1[[#This Row],[Order_Date]])/3,0)</f>
        <v>Q2</v>
      </c>
    </row>
    <row r="4779" spans="1:17" x14ac:dyDescent="0.25">
      <c r="A4779" t="s">
        <v>6605</v>
      </c>
      <c r="B4779" t="s">
        <v>2406</v>
      </c>
      <c r="C4779" t="s">
        <v>3182</v>
      </c>
      <c r="D4779" t="s">
        <v>89</v>
      </c>
      <c r="E4779" t="str">
        <f>_xlfn.XLOOKUP(Table1[[#This Row],[Product_ID]],[1]!Table1[Product_ID],[1]!Table1[Product_Name])</f>
        <v>Beauty Product 76</v>
      </c>
      <c r="F4779" t="str">
        <f>_xlfn.XLOOKUP(Table1[[#This Row],[Product_ID]],[1]!Table1[Product_ID],[1]!Table1[Category])</f>
        <v>Beauty</v>
      </c>
      <c r="G4779">
        <f>_xlfn.XLOOKUP(Table1[[#This Row],[Product_ID]],[1]!Table1[Product_ID],[1]!Table1[Unit_Price])</f>
        <v>3690</v>
      </c>
      <c r="H4779">
        <f>_xlfn.XLOOKUP(Table1[[#This Row],[Product_ID]],[1]!Table1[Product_ID],[1]!Table1[Cost])</f>
        <v>2583</v>
      </c>
      <c r="I4779">
        <v>5</v>
      </c>
      <c r="J4779">
        <v>20</v>
      </c>
      <c r="K4779">
        <f>Table1[[#This Row],[Quantity]]*Table1[[#This Row],[Unit_Price]]</f>
        <v>18450</v>
      </c>
      <c r="L4779">
        <f>Table1[[#This Row],[Quantity]]*Table1[[#This Row],[Cost]]</f>
        <v>12915</v>
      </c>
      <c r="M4779">
        <f>Table1[[#This Row],[Sales]]-Table1[[#This Row],[Total_Cost]]</f>
        <v>5535</v>
      </c>
      <c r="N4779" s="1">
        <f>Table1[[#This Row],[Profit]]/Table1[[#This Row],[Sales]]</f>
        <v>0.3</v>
      </c>
      <c r="O4779" t="str">
        <f>TEXT(Table1[[#This Row],[Order_Date]],"mmmm")</f>
        <v>June</v>
      </c>
      <c r="P4779">
        <f>YEAR(Table1[[#This Row],[Order_Date]])</f>
        <v>2024</v>
      </c>
      <c r="Q4779" t="str">
        <f>"Q"&amp;ROUNDUP(MONTH(Table1[[#This Row],[Order_Date]])/3,0)</f>
        <v>Q2</v>
      </c>
    </row>
    <row r="4780" spans="1:17" x14ac:dyDescent="0.25">
      <c r="A4780" t="s">
        <v>6606</v>
      </c>
      <c r="B4780" t="s">
        <v>2041</v>
      </c>
      <c r="C4780" t="s">
        <v>1767</v>
      </c>
      <c r="D4780" t="s">
        <v>223</v>
      </c>
      <c r="E4780" t="str">
        <f>_xlfn.XLOOKUP(Table1[[#This Row],[Product_ID]],[1]!Table1[Product_ID],[1]!Table1[Product_Name])</f>
        <v>Clothing Product 48</v>
      </c>
      <c r="F4780" t="str">
        <f>_xlfn.XLOOKUP(Table1[[#This Row],[Product_ID]],[1]!Table1[Product_ID],[1]!Table1[Category])</f>
        <v>Clothing</v>
      </c>
      <c r="G4780">
        <f>_xlfn.XLOOKUP(Table1[[#This Row],[Product_ID]],[1]!Table1[Product_ID],[1]!Table1[Unit_Price])</f>
        <v>2190</v>
      </c>
      <c r="H4780">
        <f>_xlfn.XLOOKUP(Table1[[#This Row],[Product_ID]],[1]!Table1[Product_ID],[1]!Table1[Cost])</f>
        <v>1095</v>
      </c>
      <c r="I4780">
        <v>5</v>
      </c>
      <c r="J4780">
        <v>5</v>
      </c>
      <c r="K4780">
        <f>Table1[[#This Row],[Quantity]]*Table1[[#This Row],[Unit_Price]]</f>
        <v>10950</v>
      </c>
      <c r="L4780">
        <f>Table1[[#This Row],[Quantity]]*Table1[[#This Row],[Cost]]</f>
        <v>5475</v>
      </c>
      <c r="M4780">
        <f>Table1[[#This Row],[Sales]]-Table1[[#This Row],[Total_Cost]]</f>
        <v>5475</v>
      </c>
      <c r="N4780" s="1">
        <f>Table1[[#This Row],[Profit]]/Table1[[#This Row],[Sales]]</f>
        <v>0.5</v>
      </c>
      <c r="O4780" t="str">
        <f>TEXT(Table1[[#This Row],[Order_Date]],"mmmm")</f>
        <v>February</v>
      </c>
      <c r="P4780">
        <f>YEAR(Table1[[#This Row],[Order_Date]])</f>
        <v>2025</v>
      </c>
      <c r="Q4780" t="str">
        <f>"Q"&amp;ROUNDUP(MONTH(Table1[[#This Row],[Order_Date]])/3,0)</f>
        <v>Q1</v>
      </c>
    </row>
    <row r="4781" spans="1:17" x14ac:dyDescent="0.25">
      <c r="A4781" t="s">
        <v>6607</v>
      </c>
      <c r="B4781" t="s">
        <v>125</v>
      </c>
      <c r="C4781" t="s">
        <v>1228</v>
      </c>
      <c r="D4781" t="s">
        <v>567</v>
      </c>
      <c r="E4781" t="str">
        <f>_xlfn.XLOOKUP(Table1[[#This Row],[Product_ID]],[1]!Table1[Product_ID],[1]!Table1[Product_Name])</f>
        <v>Beauty Product 52</v>
      </c>
      <c r="F4781" t="str">
        <f>_xlfn.XLOOKUP(Table1[[#This Row],[Product_ID]],[1]!Table1[Product_ID],[1]!Table1[Category])</f>
        <v>Beauty</v>
      </c>
      <c r="G4781">
        <f>_xlfn.XLOOKUP(Table1[[#This Row],[Product_ID]],[1]!Table1[Product_ID],[1]!Table1[Unit_Price])</f>
        <v>192</v>
      </c>
      <c r="H4781">
        <f>_xlfn.XLOOKUP(Table1[[#This Row],[Product_ID]],[1]!Table1[Product_ID],[1]!Table1[Cost])</f>
        <v>96</v>
      </c>
      <c r="I4781">
        <v>1</v>
      </c>
      <c r="J4781">
        <v>5</v>
      </c>
      <c r="K4781">
        <f>Table1[[#This Row],[Quantity]]*Table1[[#This Row],[Unit_Price]]</f>
        <v>192</v>
      </c>
      <c r="L4781">
        <f>Table1[[#This Row],[Quantity]]*Table1[[#This Row],[Cost]]</f>
        <v>96</v>
      </c>
      <c r="M4781">
        <f>Table1[[#This Row],[Sales]]-Table1[[#This Row],[Total_Cost]]</f>
        <v>96</v>
      </c>
      <c r="N4781" s="1">
        <f>Table1[[#This Row],[Profit]]/Table1[[#This Row],[Sales]]</f>
        <v>0.5</v>
      </c>
      <c r="O4781" t="str">
        <f>TEXT(Table1[[#This Row],[Order_Date]],"mmmm")</f>
        <v>February</v>
      </c>
      <c r="P4781">
        <f>YEAR(Table1[[#This Row],[Order_Date]])</f>
        <v>2024</v>
      </c>
      <c r="Q4781" t="str">
        <f>"Q"&amp;ROUNDUP(MONTH(Table1[[#This Row],[Order_Date]])/3,0)</f>
        <v>Q1</v>
      </c>
    </row>
    <row r="4782" spans="1:17" x14ac:dyDescent="0.25">
      <c r="A4782" t="s">
        <v>6608</v>
      </c>
      <c r="B4782" t="s">
        <v>1617</v>
      </c>
      <c r="C4782" t="s">
        <v>1955</v>
      </c>
      <c r="D4782" t="s">
        <v>659</v>
      </c>
      <c r="E4782" t="str">
        <f>_xlfn.XLOOKUP(Table1[[#This Row],[Product_ID]],[1]!Table1[Product_ID],[1]!Table1[Product_Name])</f>
        <v>Beauty Product 43</v>
      </c>
      <c r="F4782" t="str">
        <f>_xlfn.XLOOKUP(Table1[[#This Row],[Product_ID]],[1]!Table1[Product_ID],[1]!Table1[Category])</f>
        <v>Beauty</v>
      </c>
      <c r="G4782">
        <f>_xlfn.XLOOKUP(Table1[[#This Row],[Product_ID]],[1]!Table1[Product_ID],[1]!Table1[Unit_Price])</f>
        <v>1637</v>
      </c>
      <c r="H4782">
        <f>_xlfn.XLOOKUP(Table1[[#This Row],[Product_ID]],[1]!Table1[Product_ID],[1]!Table1[Cost])</f>
        <v>818.5</v>
      </c>
      <c r="I4782">
        <v>2</v>
      </c>
      <c r="J4782">
        <v>10</v>
      </c>
      <c r="K4782">
        <f>Table1[[#This Row],[Quantity]]*Table1[[#This Row],[Unit_Price]]</f>
        <v>3274</v>
      </c>
      <c r="L4782">
        <f>Table1[[#This Row],[Quantity]]*Table1[[#This Row],[Cost]]</f>
        <v>1637</v>
      </c>
      <c r="M4782">
        <f>Table1[[#This Row],[Sales]]-Table1[[#This Row],[Total_Cost]]</f>
        <v>1637</v>
      </c>
      <c r="N4782" s="1">
        <f>Table1[[#This Row],[Profit]]/Table1[[#This Row],[Sales]]</f>
        <v>0.5</v>
      </c>
      <c r="O4782" t="str">
        <f>TEXT(Table1[[#This Row],[Order_Date]],"mmmm")</f>
        <v>September</v>
      </c>
      <c r="P4782">
        <f>YEAR(Table1[[#This Row],[Order_Date]])</f>
        <v>2025</v>
      </c>
      <c r="Q4782" t="str">
        <f>"Q"&amp;ROUNDUP(MONTH(Table1[[#This Row],[Order_Date]])/3,0)</f>
        <v>Q3</v>
      </c>
    </row>
    <row r="4783" spans="1:17" x14ac:dyDescent="0.25">
      <c r="A4783" t="s">
        <v>6609</v>
      </c>
      <c r="B4783" t="s">
        <v>3200</v>
      </c>
      <c r="C4783" t="s">
        <v>1926</v>
      </c>
      <c r="D4783" t="s">
        <v>1034</v>
      </c>
      <c r="E4783" t="str">
        <f>_xlfn.XLOOKUP(Table1[[#This Row],[Product_ID]],[1]!Table1[Product_ID],[1]!Table1[Product_Name])</f>
        <v>Electronics Product 36</v>
      </c>
      <c r="F4783" t="str">
        <f>_xlfn.XLOOKUP(Table1[[#This Row],[Product_ID]],[1]!Table1[Product_ID],[1]!Table1[Category])</f>
        <v>Electronics</v>
      </c>
      <c r="G4783">
        <f>_xlfn.XLOOKUP(Table1[[#This Row],[Product_ID]],[1]!Table1[Product_ID],[1]!Table1[Unit_Price])</f>
        <v>3046</v>
      </c>
      <c r="H4783">
        <f>_xlfn.XLOOKUP(Table1[[#This Row],[Product_ID]],[1]!Table1[Product_ID],[1]!Table1[Cost])</f>
        <v>1827.6</v>
      </c>
      <c r="I4783">
        <v>2</v>
      </c>
      <c r="J4783">
        <v>10</v>
      </c>
      <c r="K4783">
        <f>Table1[[#This Row],[Quantity]]*Table1[[#This Row],[Unit_Price]]</f>
        <v>6092</v>
      </c>
      <c r="L4783">
        <f>Table1[[#This Row],[Quantity]]*Table1[[#This Row],[Cost]]</f>
        <v>3655.2</v>
      </c>
      <c r="M4783">
        <f>Table1[[#This Row],[Sales]]-Table1[[#This Row],[Total_Cost]]</f>
        <v>2436.8000000000002</v>
      </c>
      <c r="N4783" s="1">
        <f>Table1[[#This Row],[Profit]]/Table1[[#This Row],[Sales]]</f>
        <v>0.4</v>
      </c>
      <c r="O4783" t="str">
        <f>TEXT(Table1[[#This Row],[Order_Date]],"mmmm")</f>
        <v>July</v>
      </c>
      <c r="P4783">
        <f>YEAR(Table1[[#This Row],[Order_Date]])</f>
        <v>2024</v>
      </c>
      <c r="Q4783" t="str">
        <f>"Q"&amp;ROUNDUP(MONTH(Table1[[#This Row],[Order_Date]])/3,0)</f>
        <v>Q3</v>
      </c>
    </row>
    <row r="4784" spans="1:17" x14ac:dyDescent="0.25">
      <c r="A4784" t="s">
        <v>6610</v>
      </c>
      <c r="B4784" t="s">
        <v>277</v>
      </c>
      <c r="C4784" t="s">
        <v>2127</v>
      </c>
      <c r="D4784" t="s">
        <v>567</v>
      </c>
      <c r="E4784" t="str">
        <f>_xlfn.XLOOKUP(Table1[[#This Row],[Product_ID]],[1]!Table1[Product_ID],[1]!Table1[Product_Name])</f>
        <v>Beauty Product 52</v>
      </c>
      <c r="F4784" t="str">
        <f>_xlfn.XLOOKUP(Table1[[#This Row],[Product_ID]],[1]!Table1[Product_ID],[1]!Table1[Category])</f>
        <v>Beauty</v>
      </c>
      <c r="G4784">
        <f>_xlfn.XLOOKUP(Table1[[#This Row],[Product_ID]],[1]!Table1[Product_ID],[1]!Table1[Unit_Price])</f>
        <v>192</v>
      </c>
      <c r="H4784">
        <f>_xlfn.XLOOKUP(Table1[[#This Row],[Product_ID]],[1]!Table1[Product_ID],[1]!Table1[Cost])</f>
        <v>96</v>
      </c>
      <c r="I4784">
        <v>2</v>
      </c>
      <c r="J4784">
        <v>0</v>
      </c>
      <c r="K4784">
        <f>Table1[[#This Row],[Quantity]]*Table1[[#This Row],[Unit_Price]]</f>
        <v>384</v>
      </c>
      <c r="L4784">
        <f>Table1[[#This Row],[Quantity]]*Table1[[#This Row],[Cost]]</f>
        <v>192</v>
      </c>
      <c r="M4784">
        <f>Table1[[#This Row],[Sales]]-Table1[[#This Row],[Total_Cost]]</f>
        <v>192</v>
      </c>
      <c r="N4784" s="1">
        <f>Table1[[#This Row],[Profit]]/Table1[[#This Row],[Sales]]</f>
        <v>0.5</v>
      </c>
      <c r="O4784" t="str">
        <f>TEXT(Table1[[#This Row],[Order_Date]],"mmmm")</f>
        <v>March</v>
      </c>
      <c r="P4784">
        <f>YEAR(Table1[[#This Row],[Order_Date]])</f>
        <v>2024</v>
      </c>
      <c r="Q4784" t="str">
        <f>"Q"&amp;ROUNDUP(MONTH(Table1[[#This Row],[Order_Date]])/3,0)</f>
        <v>Q1</v>
      </c>
    </row>
    <row r="4785" spans="1:17" x14ac:dyDescent="0.25">
      <c r="A4785" t="s">
        <v>6611</v>
      </c>
      <c r="B4785" t="s">
        <v>1626</v>
      </c>
      <c r="C4785" t="s">
        <v>2182</v>
      </c>
      <c r="D4785" t="s">
        <v>604</v>
      </c>
      <c r="E4785" t="str">
        <f>_xlfn.XLOOKUP(Table1[[#This Row],[Product_ID]],[1]!Table1[Product_ID],[1]!Table1[Product_Name])</f>
        <v>Home &amp; Kitchen Product 39</v>
      </c>
      <c r="F4785" t="str">
        <f>_xlfn.XLOOKUP(Table1[[#This Row],[Product_ID]],[1]!Table1[Product_ID],[1]!Table1[Category])</f>
        <v>Home &amp; Kitchen</v>
      </c>
      <c r="G4785">
        <f>_xlfn.XLOOKUP(Table1[[#This Row],[Product_ID]],[1]!Table1[Product_ID],[1]!Table1[Unit_Price])</f>
        <v>9543</v>
      </c>
      <c r="H4785">
        <f>_xlfn.XLOOKUP(Table1[[#This Row],[Product_ID]],[1]!Table1[Product_ID],[1]!Table1[Cost])</f>
        <v>4771.5</v>
      </c>
      <c r="I4785">
        <v>5</v>
      </c>
      <c r="J4785">
        <v>20</v>
      </c>
      <c r="K4785">
        <f>Table1[[#This Row],[Quantity]]*Table1[[#This Row],[Unit_Price]]</f>
        <v>47715</v>
      </c>
      <c r="L4785">
        <f>Table1[[#This Row],[Quantity]]*Table1[[#This Row],[Cost]]</f>
        <v>23857.5</v>
      </c>
      <c r="M4785">
        <f>Table1[[#This Row],[Sales]]-Table1[[#This Row],[Total_Cost]]</f>
        <v>23857.5</v>
      </c>
      <c r="N4785" s="1">
        <f>Table1[[#This Row],[Profit]]/Table1[[#This Row],[Sales]]</f>
        <v>0.5</v>
      </c>
      <c r="O4785" t="str">
        <f>TEXT(Table1[[#This Row],[Order_Date]],"mmmm")</f>
        <v>March</v>
      </c>
      <c r="P4785">
        <f>YEAR(Table1[[#This Row],[Order_Date]])</f>
        <v>2025</v>
      </c>
      <c r="Q4785" t="str">
        <f>"Q"&amp;ROUNDUP(MONTH(Table1[[#This Row],[Order_Date]])/3,0)</f>
        <v>Q1</v>
      </c>
    </row>
    <row r="4786" spans="1:17" x14ac:dyDescent="0.25">
      <c r="A4786" t="s">
        <v>6612</v>
      </c>
      <c r="B4786" t="s">
        <v>540</v>
      </c>
      <c r="C4786" t="s">
        <v>4144</v>
      </c>
      <c r="D4786" t="s">
        <v>59</v>
      </c>
      <c r="E4786" t="str">
        <f>_xlfn.XLOOKUP(Table1[[#This Row],[Product_ID]],[1]!Table1[Product_ID],[1]!Table1[Product_Name])</f>
        <v>Sports Product 23</v>
      </c>
      <c r="F4786" t="str">
        <f>_xlfn.XLOOKUP(Table1[[#This Row],[Product_ID]],[1]!Table1[Product_ID],[1]!Table1[Category])</f>
        <v>Sports</v>
      </c>
      <c r="G4786">
        <f>_xlfn.XLOOKUP(Table1[[#This Row],[Product_ID]],[1]!Table1[Product_ID],[1]!Table1[Unit_Price])</f>
        <v>4437</v>
      </c>
      <c r="H4786">
        <f>_xlfn.XLOOKUP(Table1[[#This Row],[Product_ID]],[1]!Table1[Product_ID],[1]!Table1[Cost])</f>
        <v>2662.2</v>
      </c>
      <c r="I4786">
        <v>5</v>
      </c>
      <c r="J4786">
        <v>15</v>
      </c>
      <c r="K4786">
        <f>Table1[[#This Row],[Quantity]]*Table1[[#This Row],[Unit_Price]]</f>
        <v>22185</v>
      </c>
      <c r="L4786">
        <f>Table1[[#This Row],[Quantity]]*Table1[[#This Row],[Cost]]</f>
        <v>13311</v>
      </c>
      <c r="M4786">
        <f>Table1[[#This Row],[Sales]]-Table1[[#This Row],[Total_Cost]]</f>
        <v>8874</v>
      </c>
      <c r="N4786" s="1">
        <f>Table1[[#This Row],[Profit]]/Table1[[#This Row],[Sales]]</f>
        <v>0.4</v>
      </c>
      <c r="O4786" t="str">
        <f>TEXT(Table1[[#This Row],[Order_Date]],"mmmm")</f>
        <v>May</v>
      </c>
      <c r="P4786">
        <f>YEAR(Table1[[#This Row],[Order_Date]])</f>
        <v>2025</v>
      </c>
      <c r="Q4786" t="str">
        <f>"Q"&amp;ROUNDUP(MONTH(Table1[[#This Row],[Order_Date]])/3,0)</f>
        <v>Q2</v>
      </c>
    </row>
    <row r="4787" spans="1:17" x14ac:dyDescent="0.25">
      <c r="A4787" t="s">
        <v>6613</v>
      </c>
      <c r="B4787" t="s">
        <v>2254</v>
      </c>
      <c r="C4787" t="s">
        <v>5342</v>
      </c>
      <c r="D4787" t="s">
        <v>313</v>
      </c>
      <c r="E4787" t="str">
        <f>_xlfn.XLOOKUP(Table1[[#This Row],[Product_ID]],[1]!Table1[Product_ID],[1]!Table1[Product_Name])</f>
        <v>Sports Product 44</v>
      </c>
      <c r="F4787" t="str">
        <f>_xlfn.XLOOKUP(Table1[[#This Row],[Product_ID]],[1]!Table1[Product_ID],[1]!Table1[Category])</f>
        <v>Sports</v>
      </c>
      <c r="G4787">
        <f>_xlfn.XLOOKUP(Table1[[#This Row],[Product_ID]],[1]!Table1[Product_ID],[1]!Table1[Unit_Price])</f>
        <v>5008</v>
      </c>
      <c r="H4787">
        <f>_xlfn.XLOOKUP(Table1[[#This Row],[Product_ID]],[1]!Table1[Product_ID],[1]!Table1[Cost])</f>
        <v>3505.6</v>
      </c>
      <c r="I4787">
        <v>5</v>
      </c>
      <c r="J4787">
        <v>10</v>
      </c>
      <c r="K4787">
        <f>Table1[[#This Row],[Quantity]]*Table1[[#This Row],[Unit_Price]]</f>
        <v>25040</v>
      </c>
      <c r="L4787">
        <f>Table1[[#This Row],[Quantity]]*Table1[[#This Row],[Cost]]</f>
        <v>17528</v>
      </c>
      <c r="M4787">
        <f>Table1[[#This Row],[Sales]]-Table1[[#This Row],[Total_Cost]]</f>
        <v>7512</v>
      </c>
      <c r="N4787" s="1">
        <f>Table1[[#This Row],[Profit]]/Table1[[#This Row],[Sales]]</f>
        <v>0.3</v>
      </c>
      <c r="O4787" t="str">
        <f>TEXT(Table1[[#This Row],[Order_Date]],"mmmm")</f>
        <v>October</v>
      </c>
      <c r="P4787">
        <f>YEAR(Table1[[#This Row],[Order_Date]])</f>
        <v>2024</v>
      </c>
      <c r="Q4787" t="str">
        <f>"Q"&amp;ROUNDUP(MONTH(Table1[[#This Row],[Order_Date]])/3,0)</f>
        <v>Q4</v>
      </c>
    </row>
    <row r="4788" spans="1:17" x14ac:dyDescent="0.25">
      <c r="A4788" t="s">
        <v>6614</v>
      </c>
      <c r="B4788" t="s">
        <v>1322</v>
      </c>
      <c r="C4788" t="s">
        <v>62</v>
      </c>
      <c r="D4788" t="s">
        <v>123</v>
      </c>
      <c r="E4788" t="str">
        <f>_xlfn.XLOOKUP(Table1[[#This Row],[Product_ID]],[1]!Table1[Product_ID],[1]!Table1[Product_Name])</f>
        <v>Electronics Product 99</v>
      </c>
      <c r="F4788" t="str">
        <f>_xlfn.XLOOKUP(Table1[[#This Row],[Product_ID]],[1]!Table1[Product_ID],[1]!Table1[Category])</f>
        <v>Electronics</v>
      </c>
      <c r="G4788">
        <f>_xlfn.XLOOKUP(Table1[[#This Row],[Product_ID]],[1]!Table1[Product_ID],[1]!Table1[Unit_Price])</f>
        <v>48012</v>
      </c>
      <c r="H4788">
        <f>_xlfn.XLOOKUP(Table1[[#This Row],[Product_ID]],[1]!Table1[Product_ID],[1]!Table1[Cost])</f>
        <v>24006</v>
      </c>
      <c r="I4788">
        <v>1</v>
      </c>
      <c r="J4788">
        <v>5</v>
      </c>
      <c r="K4788">
        <f>Table1[[#This Row],[Quantity]]*Table1[[#This Row],[Unit_Price]]</f>
        <v>48012</v>
      </c>
      <c r="L4788">
        <f>Table1[[#This Row],[Quantity]]*Table1[[#This Row],[Cost]]</f>
        <v>24006</v>
      </c>
      <c r="M4788">
        <f>Table1[[#This Row],[Sales]]-Table1[[#This Row],[Total_Cost]]</f>
        <v>24006</v>
      </c>
      <c r="N4788" s="1">
        <f>Table1[[#This Row],[Profit]]/Table1[[#This Row],[Sales]]</f>
        <v>0.5</v>
      </c>
      <c r="O4788" t="str">
        <f>TEXT(Table1[[#This Row],[Order_Date]],"mmmm")</f>
        <v>July</v>
      </c>
      <c r="P4788">
        <f>YEAR(Table1[[#This Row],[Order_Date]])</f>
        <v>2024</v>
      </c>
      <c r="Q4788" t="str">
        <f>"Q"&amp;ROUNDUP(MONTH(Table1[[#This Row],[Order_Date]])/3,0)</f>
        <v>Q3</v>
      </c>
    </row>
    <row r="4789" spans="1:17" x14ac:dyDescent="0.25">
      <c r="A4789" t="s">
        <v>6615</v>
      </c>
      <c r="B4789" t="s">
        <v>2434</v>
      </c>
      <c r="C4789" t="s">
        <v>937</v>
      </c>
      <c r="D4789" t="s">
        <v>822</v>
      </c>
      <c r="E4789" t="str">
        <f>_xlfn.XLOOKUP(Table1[[#This Row],[Product_ID]],[1]!Table1[Product_ID],[1]!Table1[Product_Name])</f>
        <v>Electronics Product 31</v>
      </c>
      <c r="F4789" t="str">
        <f>_xlfn.XLOOKUP(Table1[[#This Row],[Product_ID]],[1]!Table1[Product_ID],[1]!Table1[Category])</f>
        <v>Electronics</v>
      </c>
      <c r="G4789">
        <f>_xlfn.XLOOKUP(Table1[[#This Row],[Product_ID]],[1]!Table1[Product_ID],[1]!Table1[Unit_Price])</f>
        <v>34152</v>
      </c>
      <c r="H4789">
        <f>_xlfn.XLOOKUP(Table1[[#This Row],[Product_ID]],[1]!Table1[Product_ID],[1]!Table1[Cost])</f>
        <v>23906.400000000001</v>
      </c>
      <c r="I4789">
        <v>1</v>
      </c>
      <c r="J4789">
        <v>20</v>
      </c>
      <c r="K4789">
        <f>Table1[[#This Row],[Quantity]]*Table1[[#This Row],[Unit_Price]]</f>
        <v>34152</v>
      </c>
      <c r="L4789">
        <f>Table1[[#This Row],[Quantity]]*Table1[[#This Row],[Cost]]</f>
        <v>23906.400000000001</v>
      </c>
      <c r="M4789">
        <f>Table1[[#This Row],[Sales]]-Table1[[#This Row],[Total_Cost]]</f>
        <v>10245.599999999999</v>
      </c>
      <c r="N4789" s="1">
        <f>Table1[[#This Row],[Profit]]/Table1[[#This Row],[Sales]]</f>
        <v>0.29999999999999993</v>
      </c>
      <c r="O4789" t="str">
        <f>TEXT(Table1[[#This Row],[Order_Date]],"mmmm")</f>
        <v>November</v>
      </c>
      <c r="P4789">
        <f>YEAR(Table1[[#This Row],[Order_Date]])</f>
        <v>2025</v>
      </c>
      <c r="Q4789" t="str">
        <f>"Q"&amp;ROUNDUP(MONTH(Table1[[#This Row],[Order_Date]])/3,0)</f>
        <v>Q4</v>
      </c>
    </row>
    <row r="4790" spans="1:17" x14ac:dyDescent="0.25">
      <c r="A4790" t="s">
        <v>6616</v>
      </c>
      <c r="B4790" t="s">
        <v>375</v>
      </c>
      <c r="C4790" t="s">
        <v>2076</v>
      </c>
      <c r="D4790" t="s">
        <v>17</v>
      </c>
      <c r="E4790" t="str">
        <f>_xlfn.XLOOKUP(Table1[[#This Row],[Product_ID]],[1]!Table1[Product_ID],[1]!Table1[Product_Name])</f>
        <v>Clothing Product 38</v>
      </c>
      <c r="F4790" t="str">
        <f>_xlfn.XLOOKUP(Table1[[#This Row],[Product_ID]],[1]!Table1[Product_ID],[1]!Table1[Category])</f>
        <v>Clothing</v>
      </c>
      <c r="G4790">
        <f>_xlfn.XLOOKUP(Table1[[#This Row],[Product_ID]],[1]!Table1[Product_ID],[1]!Table1[Unit_Price])</f>
        <v>413</v>
      </c>
      <c r="H4790">
        <f>_xlfn.XLOOKUP(Table1[[#This Row],[Product_ID]],[1]!Table1[Product_ID],[1]!Table1[Cost])</f>
        <v>247.8</v>
      </c>
      <c r="I4790">
        <v>1</v>
      </c>
      <c r="J4790">
        <v>20</v>
      </c>
      <c r="K4790">
        <f>Table1[[#This Row],[Quantity]]*Table1[[#This Row],[Unit_Price]]</f>
        <v>413</v>
      </c>
      <c r="L4790">
        <f>Table1[[#This Row],[Quantity]]*Table1[[#This Row],[Cost]]</f>
        <v>247.8</v>
      </c>
      <c r="M4790">
        <f>Table1[[#This Row],[Sales]]-Table1[[#This Row],[Total_Cost]]</f>
        <v>165.2</v>
      </c>
      <c r="N4790" s="1">
        <f>Table1[[#This Row],[Profit]]/Table1[[#This Row],[Sales]]</f>
        <v>0.39999999999999997</v>
      </c>
      <c r="O4790" t="str">
        <f>TEXT(Table1[[#This Row],[Order_Date]],"mmmm")</f>
        <v>May</v>
      </c>
      <c r="P4790">
        <f>YEAR(Table1[[#This Row],[Order_Date]])</f>
        <v>2025</v>
      </c>
      <c r="Q4790" t="str">
        <f>"Q"&amp;ROUNDUP(MONTH(Table1[[#This Row],[Order_Date]])/3,0)</f>
        <v>Q2</v>
      </c>
    </row>
    <row r="4791" spans="1:17" x14ac:dyDescent="0.25">
      <c r="A4791" t="s">
        <v>6617</v>
      </c>
      <c r="B4791" t="s">
        <v>3200</v>
      </c>
      <c r="C4791" t="s">
        <v>1745</v>
      </c>
      <c r="D4791" t="s">
        <v>153</v>
      </c>
      <c r="E4791" t="str">
        <f>_xlfn.XLOOKUP(Table1[[#This Row],[Product_ID]],[1]!Table1[Product_ID],[1]!Table1[Product_Name])</f>
        <v>Beauty Product 98</v>
      </c>
      <c r="F4791" t="str">
        <f>_xlfn.XLOOKUP(Table1[[#This Row],[Product_ID]],[1]!Table1[Product_ID],[1]!Table1[Category])</f>
        <v>Beauty</v>
      </c>
      <c r="G4791">
        <f>_xlfn.XLOOKUP(Table1[[#This Row],[Product_ID]],[1]!Table1[Product_ID],[1]!Table1[Unit_Price])</f>
        <v>1661</v>
      </c>
      <c r="H4791">
        <f>_xlfn.XLOOKUP(Table1[[#This Row],[Product_ID]],[1]!Table1[Product_ID],[1]!Table1[Cost])</f>
        <v>830.5</v>
      </c>
      <c r="I4791">
        <v>3</v>
      </c>
      <c r="J4791">
        <v>10</v>
      </c>
      <c r="K4791">
        <f>Table1[[#This Row],[Quantity]]*Table1[[#This Row],[Unit_Price]]</f>
        <v>4983</v>
      </c>
      <c r="L4791">
        <f>Table1[[#This Row],[Quantity]]*Table1[[#This Row],[Cost]]</f>
        <v>2491.5</v>
      </c>
      <c r="M4791">
        <f>Table1[[#This Row],[Sales]]-Table1[[#This Row],[Total_Cost]]</f>
        <v>2491.5</v>
      </c>
      <c r="N4791" s="1">
        <f>Table1[[#This Row],[Profit]]/Table1[[#This Row],[Sales]]</f>
        <v>0.5</v>
      </c>
      <c r="O4791" t="str">
        <f>TEXT(Table1[[#This Row],[Order_Date]],"mmmm")</f>
        <v>July</v>
      </c>
      <c r="P4791">
        <f>YEAR(Table1[[#This Row],[Order_Date]])</f>
        <v>2024</v>
      </c>
      <c r="Q4791" t="str">
        <f>"Q"&amp;ROUNDUP(MONTH(Table1[[#This Row],[Order_Date]])/3,0)</f>
        <v>Q3</v>
      </c>
    </row>
    <row r="4792" spans="1:17" x14ac:dyDescent="0.25">
      <c r="A4792" t="s">
        <v>6618</v>
      </c>
      <c r="B4792" t="s">
        <v>820</v>
      </c>
      <c r="C4792" t="s">
        <v>1757</v>
      </c>
      <c r="D4792" t="s">
        <v>123</v>
      </c>
      <c r="E4792" t="str">
        <f>_xlfn.XLOOKUP(Table1[[#This Row],[Product_ID]],[1]!Table1[Product_ID],[1]!Table1[Product_Name])</f>
        <v>Electronics Product 99</v>
      </c>
      <c r="F4792" t="str">
        <f>_xlfn.XLOOKUP(Table1[[#This Row],[Product_ID]],[1]!Table1[Product_ID],[1]!Table1[Category])</f>
        <v>Electronics</v>
      </c>
      <c r="G4792">
        <f>_xlfn.XLOOKUP(Table1[[#This Row],[Product_ID]],[1]!Table1[Product_ID],[1]!Table1[Unit_Price])</f>
        <v>48012</v>
      </c>
      <c r="H4792">
        <f>_xlfn.XLOOKUP(Table1[[#This Row],[Product_ID]],[1]!Table1[Product_ID],[1]!Table1[Cost])</f>
        <v>24006</v>
      </c>
      <c r="I4792">
        <v>5</v>
      </c>
      <c r="J4792">
        <v>15</v>
      </c>
      <c r="K4792">
        <f>Table1[[#This Row],[Quantity]]*Table1[[#This Row],[Unit_Price]]</f>
        <v>240060</v>
      </c>
      <c r="L4792">
        <f>Table1[[#This Row],[Quantity]]*Table1[[#This Row],[Cost]]</f>
        <v>120030</v>
      </c>
      <c r="M4792">
        <f>Table1[[#This Row],[Sales]]-Table1[[#This Row],[Total_Cost]]</f>
        <v>120030</v>
      </c>
      <c r="N4792" s="1">
        <f>Table1[[#This Row],[Profit]]/Table1[[#This Row],[Sales]]</f>
        <v>0.5</v>
      </c>
      <c r="O4792" t="str">
        <f>TEXT(Table1[[#This Row],[Order_Date]],"mmmm")</f>
        <v>October</v>
      </c>
      <c r="P4792">
        <f>YEAR(Table1[[#This Row],[Order_Date]])</f>
        <v>2025</v>
      </c>
      <c r="Q4792" t="str">
        <f>"Q"&amp;ROUNDUP(MONTH(Table1[[#This Row],[Order_Date]])/3,0)</f>
        <v>Q4</v>
      </c>
    </row>
    <row r="4793" spans="1:17" x14ac:dyDescent="0.25">
      <c r="A4793" t="s">
        <v>6619</v>
      </c>
      <c r="B4793" t="s">
        <v>694</v>
      </c>
      <c r="C4793" t="s">
        <v>6620</v>
      </c>
      <c r="D4793" t="s">
        <v>37</v>
      </c>
      <c r="E4793" t="str">
        <f>_xlfn.XLOOKUP(Table1[[#This Row],[Product_ID]],[1]!Table1[Product_ID],[1]!Table1[Product_Name])</f>
        <v>Home &amp; Kitchen Product 46</v>
      </c>
      <c r="F4793" t="str">
        <f>_xlfn.XLOOKUP(Table1[[#This Row],[Product_ID]],[1]!Table1[Product_ID],[1]!Table1[Category])</f>
        <v>Home &amp; Kitchen</v>
      </c>
      <c r="G4793">
        <f>_xlfn.XLOOKUP(Table1[[#This Row],[Product_ID]],[1]!Table1[Product_ID],[1]!Table1[Unit_Price])</f>
        <v>10604</v>
      </c>
      <c r="H4793">
        <f>_xlfn.XLOOKUP(Table1[[#This Row],[Product_ID]],[1]!Table1[Product_ID],[1]!Table1[Cost])</f>
        <v>5302</v>
      </c>
      <c r="I4793">
        <v>3</v>
      </c>
      <c r="J4793">
        <v>0</v>
      </c>
      <c r="K4793">
        <f>Table1[[#This Row],[Quantity]]*Table1[[#This Row],[Unit_Price]]</f>
        <v>31812</v>
      </c>
      <c r="L4793">
        <f>Table1[[#This Row],[Quantity]]*Table1[[#This Row],[Cost]]</f>
        <v>15906</v>
      </c>
      <c r="M4793">
        <f>Table1[[#This Row],[Sales]]-Table1[[#This Row],[Total_Cost]]</f>
        <v>15906</v>
      </c>
      <c r="N4793" s="1">
        <f>Table1[[#This Row],[Profit]]/Table1[[#This Row],[Sales]]</f>
        <v>0.5</v>
      </c>
      <c r="O4793" t="str">
        <f>TEXT(Table1[[#This Row],[Order_Date]],"mmmm")</f>
        <v>January</v>
      </c>
      <c r="P4793">
        <f>YEAR(Table1[[#This Row],[Order_Date]])</f>
        <v>2025</v>
      </c>
      <c r="Q4793" t="str">
        <f>"Q"&amp;ROUNDUP(MONTH(Table1[[#This Row],[Order_Date]])/3,0)</f>
        <v>Q1</v>
      </c>
    </row>
    <row r="4794" spans="1:17" x14ac:dyDescent="0.25">
      <c r="A4794" t="s">
        <v>6621</v>
      </c>
      <c r="B4794" t="s">
        <v>2033</v>
      </c>
      <c r="C4794" t="s">
        <v>2684</v>
      </c>
      <c r="D4794" t="s">
        <v>471</v>
      </c>
      <c r="E4794" t="str">
        <f>_xlfn.XLOOKUP(Table1[[#This Row],[Product_ID]],[1]!Table1[Product_ID],[1]!Table1[Product_Name])</f>
        <v>Sports Product 66</v>
      </c>
      <c r="F4794" t="str">
        <f>_xlfn.XLOOKUP(Table1[[#This Row],[Product_ID]],[1]!Table1[Product_ID],[1]!Table1[Category])</f>
        <v>Sports</v>
      </c>
      <c r="G4794">
        <f>_xlfn.XLOOKUP(Table1[[#This Row],[Product_ID]],[1]!Table1[Product_ID],[1]!Table1[Unit_Price])</f>
        <v>4711</v>
      </c>
      <c r="H4794">
        <f>_xlfn.XLOOKUP(Table1[[#This Row],[Product_ID]],[1]!Table1[Product_ID],[1]!Table1[Cost])</f>
        <v>2826.6</v>
      </c>
      <c r="I4794">
        <v>2</v>
      </c>
      <c r="J4794">
        <v>20</v>
      </c>
      <c r="K4794">
        <f>Table1[[#This Row],[Quantity]]*Table1[[#This Row],[Unit_Price]]</f>
        <v>9422</v>
      </c>
      <c r="L4794">
        <f>Table1[[#This Row],[Quantity]]*Table1[[#This Row],[Cost]]</f>
        <v>5653.2</v>
      </c>
      <c r="M4794">
        <f>Table1[[#This Row],[Sales]]-Table1[[#This Row],[Total_Cost]]</f>
        <v>3768.8</v>
      </c>
      <c r="N4794" s="1">
        <f>Table1[[#This Row],[Profit]]/Table1[[#This Row],[Sales]]</f>
        <v>0.4</v>
      </c>
      <c r="O4794" t="str">
        <f>TEXT(Table1[[#This Row],[Order_Date]],"mmmm")</f>
        <v>April</v>
      </c>
      <c r="P4794">
        <f>YEAR(Table1[[#This Row],[Order_Date]])</f>
        <v>2024</v>
      </c>
      <c r="Q4794" t="str">
        <f>"Q"&amp;ROUNDUP(MONTH(Table1[[#This Row],[Order_Date]])/3,0)</f>
        <v>Q2</v>
      </c>
    </row>
    <row r="4795" spans="1:17" x14ac:dyDescent="0.25">
      <c r="A4795" t="s">
        <v>6622</v>
      </c>
      <c r="B4795" t="s">
        <v>1393</v>
      </c>
      <c r="C4795" t="s">
        <v>1952</v>
      </c>
      <c r="D4795" t="s">
        <v>29</v>
      </c>
      <c r="E4795" t="str">
        <f>_xlfn.XLOOKUP(Table1[[#This Row],[Product_ID]],[1]!Table1[Product_ID],[1]!Table1[Product_Name])</f>
        <v>Beauty Product 18</v>
      </c>
      <c r="F4795" t="str">
        <f>_xlfn.XLOOKUP(Table1[[#This Row],[Product_ID]],[1]!Table1[Product_ID],[1]!Table1[Category])</f>
        <v>Beauty</v>
      </c>
      <c r="G4795">
        <f>_xlfn.XLOOKUP(Table1[[#This Row],[Product_ID]],[1]!Table1[Product_ID],[1]!Table1[Unit_Price])</f>
        <v>3985</v>
      </c>
      <c r="H4795">
        <f>_xlfn.XLOOKUP(Table1[[#This Row],[Product_ID]],[1]!Table1[Product_ID],[1]!Table1[Cost])</f>
        <v>2789.5</v>
      </c>
      <c r="I4795">
        <v>1</v>
      </c>
      <c r="J4795">
        <v>0</v>
      </c>
      <c r="K4795">
        <f>Table1[[#This Row],[Quantity]]*Table1[[#This Row],[Unit_Price]]</f>
        <v>3985</v>
      </c>
      <c r="L4795">
        <f>Table1[[#This Row],[Quantity]]*Table1[[#This Row],[Cost]]</f>
        <v>2789.5</v>
      </c>
      <c r="M4795">
        <f>Table1[[#This Row],[Sales]]-Table1[[#This Row],[Total_Cost]]</f>
        <v>1195.5</v>
      </c>
      <c r="N4795" s="1">
        <f>Table1[[#This Row],[Profit]]/Table1[[#This Row],[Sales]]</f>
        <v>0.3</v>
      </c>
      <c r="O4795" t="str">
        <f>TEXT(Table1[[#This Row],[Order_Date]],"mmmm")</f>
        <v>February</v>
      </c>
      <c r="P4795">
        <f>YEAR(Table1[[#This Row],[Order_Date]])</f>
        <v>2025</v>
      </c>
      <c r="Q4795" t="str">
        <f>"Q"&amp;ROUNDUP(MONTH(Table1[[#This Row],[Order_Date]])/3,0)</f>
        <v>Q1</v>
      </c>
    </row>
    <row r="4796" spans="1:17" x14ac:dyDescent="0.25">
      <c r="A4796" t="s">
        <v>6623</v>
      </c>
      <c r="B4796" t="s">
        <v>407</v>
      </c>
      <c r="C4796" t="s">
        <v>2805</v>
      </c>
      <c r="D4796" t="s">
        <v>454</v>
      </c>
      <c r="E4796" t="str">
        <f>_xlfn.XLOOKUP(Table1[[#This Row],[Product_ID]],[1]!Table1[Product_ID],[1]!Table1[Product_Name])</f>
        <v>Home &amp; Kitchen Product 94</v>
      </c>
      <c r="F4796" t="str">
        <f>_xlfn.XLOOKUP(Table1[[#This Row],[Product_ID]],[1]!Table1[Product_ID],[1]!Table1[Category])</f>
        <v>Home &amp; Kitchen</v>
      </c>
      <c r="G4796">
        <f>_xlfn.XLOOKUP(Table1[[#This Row],[Product_ID]],[1]!Table1[Product_ID],[1]!Table1[Unit_Price])</f>
        <v>13434</v>
      </c>
      <c r="H4796">
        <f>_xlfn.XLOOKUP(Table1[[#This Row],[Product_ID]],[1]!Table1[Product_ID],[1]!Table1[Cost])</f>
        <v>9403.7999999999993</v>
      </c>
      <c r="I4796">
        <v>4</v>
      </c>
      <c r="J4796">
        <v>0</v>
      </c>
      <c r="K4796">
        <f>Table1[[#This Row],[Quantity]]*Table1[[#This Row],[Unit_Price]]</f>
        <v>53736</v>
      </c>
      <c r="L4796">
        <f>Table1[[#This Row],[Quantity]]*Table1[[#This Row],[Cost]]</f>
        <v>37615.199999999997</v>
      </c>
      <c r="M4796">
        <f>Table1[[#This Row],[Sales]]-Table1[[#This Row],[Total_Cost]]</f>
        <v>16120.800000000003</v>
      </c>
      <c r="N4796" s="1">
        <f>Table1[[#This Row],[Profit]]/Table1[[#This Row],[Sales]]</f>
        <v>0.30000000000000004</v>
      </c>
      <c r="O4796" t="str">
        <f>TEXT(Table1[[#This Row],[Order_Date]],"mmmm")</f>
        <v>August</v>
      </c>
      <c r="P4796">
        <f>YEAR(Table1[[#This Row],[Order_Date]])</f>
        <v>2025</v>
      </c>
      <c r="Q4796" t="str">
        <f>"Q"&amp;ROUNDUP(MONTH(Table1[[#This Row],[Order_Date]])/3,0)</f>
        <v>Q3</v>
      </c>
    </row>
    <row r="4797" spans="1:17" x14ac:dyDescent="0.25">
      <c r="A4797" t="s">
        <v>6624</v>
      </c>
      <c r="B4797" t="s">
        <v>965</v>
      </c>
      <c r="C4797" t="s">
        <v>464</v>
      </c>
      <c r="D4797" t="s">
        <v>139</v>
      </c>
      <c r="E4797" t="str">
        <f>_xlfn.XLOOKUP(Table1[[#This Row],[Product_ID]],[1]!Table1[Product_ID],[1]!Table1[Product_Name])</f>
        <v>Clothing Product 53</v>
      </c>
      <c r="F4797" t="str">
        <f>_xlfn.XLOOKUP(Table1[[#This Row],[Product_ID]],[1]!Table1[Product_ID],[1]!Table1[Category])</f>
        <v>Clothing</v>
      </c>
      <c r="G4797">
        <f>_xlfn.XLOOKUP(Table1[[#This Row],[Product_ID]],[1]!Table1[Product_ID],[1]!Table1[Unit_Price])</f>
        <v>641</v>
      </c>
      <c r="H4797">
        <f>_xlfn.XLOOKUP(Table1[[#This Row],[Product_ID]],[1]!Table1[Product_ID],[1]!Table1[Cost])</f>
        <v>384.6</v>
      </c>
      <c r="I4797">
        <v>2</v>
      </c>
      <c r="J4797">
        <v>20</v>
      </c>
      <c r="K4797">
        <f>Table1[[#This Row],[Quantity]]*Table1[[#This Row],[Unit_Price]]</f>
        <v>1282</v>
      </c>
      <c r="L4797">
        <f>Table1[[#This Row],[Quantity]]*Table1[[#This Row],[Cost]]</f>
        <v>769.2</v>
      </c>
      <c r="M4797">
        <f>Table1[[#This Row],[Sales]]-Table1[[#This Row],[Total_Cost]]</f>
        <v>512.79999999999995</v>
      </c>
      <c r="N4797" s="1">
        <f>Table1[[#This Row],[Profit]]/Table1[[#This Row],[Sales]]</f>
        <v>0.39999999999999997</v>
      </c>
      <c r="O4797" t="str">
        <f>TEXT(Table1[[#This Row],[Order_Date]],"mmmm")</f>
        <v>May</v>
      </c>
      <c r="P4797">
        <f>YEAR(Table1[[#This Row],[Order_Date]])</f>
        <v>2025</v>
      </c>
      <c r="Q4797" t="str">
        <f>"Q"&amp;ROUNDUP(MONTH(Table1[[#This Row],[Order_Date]])/3,0)</f>
        <v>Q2</v>
      </c>
    </row>
    <row r="4798" spans="1:17" x14ac:dyDescent="0.25">
      <c r="A4798" t="s">
        <v>6625</v>
      </c>
      <c r="B4798" t="s">
        <v>2224</v>
      </c>
      <c r="C4798" t="s">
        <v>4461</v>
      </c>
      <c r="D4798" t="s">
        <v>223</v>
      </c>
      <c r="E4798" t="str">
        <f>_xlfn.XLOOKUP(Table1[[#This Row],[Product_ID]],[1]!Table1[Product_ID],[1]!Table1[Product_Name])</f>
        <v>Clothing Product 48</v>
      </c>
      <c r="F4798" t="str">
        <f>_xlfn.XLOOKUP(Table1[[#This Row],[Product_ID]],[1]!Table1[Product_ID],[1]!Table1[Category])</f>
        <v>Clothing</v>
      </c>
      <c r="G4798">
        <f>_xlfn.XLOOKUP(Table1[[#This Row],[Product_ID]],[1]!Table1[Product_ID],[1]!Table1[Unit_Price])</f>
        <v>2190</v>
      </c>
      <c r="H4798">
        <f>_xlfn.XLOOKUP(Table1[[#This Row],[Product_ID]],[1]!Table1[Product_ID],[1]!Table1[Cost])</f>
        <v>1095</v>
      </c>
      <c r="I4798">
        <v>4</v>
      </c>
      <c r="J4798">
        <v>20</v>
      </c>
      <c r="K4798">
        <f>Table1[[#This Row],[Quantity]]*Table1[[#This Row],[Unit_Price]]</f>
        <v>8760</v>
      </c>
      <c r="L4798">
        <f>Table1[[#This Row],[Quantity]]*Table1[[#This Row],[Cost]]</f>
        <v>4380</v>
      </c>
      <c r="M4798">
        <f>Table1[[#This Row],[Sales]]-Table1[[#This Row],[Total_Cost]]</f>
        <v>4380</v>
      </c>
      <c r="N4798" s="1">
        <f>Table1[[#This Row],[Profit]]/Table1[[#This Row],[Sales]]</f>
        <v>0.5</v>
      </c>
      <c r="O4798" t="str">
        <f>TEXT(Table1[[#This Row],[Order_Date]],"mmmm")</f>
        <v>August</v>
      </c>
      <c r="P4798">
        <f>YEAR(Table1[[#This Row],[Order_Date]])</f>
        <v>2024</v>
      </c>
      <c r="Q4798" t="str">
        <f>"Q"&amp;ROUNDUP(MONTH(Table1[[#This Row],[Order_Date]])/3,0)</f>
        <v>Q3</v>
      </c>
    </row>
    <row r="4799" spans="1:17" x14ac:dyDescent="0.25">
      <c r="A4799" t="s">
        <v>6626</v>
      </c>
      <c r="B4799" t="s">
        <v>4006</v>
      </c>
      <c r="C4799" t="s">
        <v>2298</v>
      </c>
      <c r="D4799" t="s">
        <v>502</v>
      </c>
      <c r="E4799" t="str">
        <f>_xlfn.XLOOKUP(Table1[[#This Row],[Product_ID]],[1]!Table1[Product_ID],[1]!Table1[Product_Name])</f>
        <v>Beauty Product 42</v>
      </c>
      <c r="F4799" t="str">
        <f>_xlfn.XLOOKUP(Table1[[#This Row],[Product_ID]],[1]!Table1[Product_ID],[1]!Table1[Category])</f>
        <v>Beauty</v>
      </c>
      <c r="G4799">
        <f>_xlfn.XLOOKUP(Table1[[#This Row],[Product_ID]],[1]!Table1[Product_ID],[1]!Table1[Unit_Price])</f>
        <v>2758</v>
      </c>
      <c r="H4799">
        <f>_xlfn.XLOOKUP(Table1[[#This Row],[Product_ID]],[1]!Table1[Product_ID],[1]!Table1[Cost])</f>
        <v>1379</v>
      </c>
      <c r="I4799">
        <v>4</v>
      </c>
      <c r="J4799">
        <v>10</v>
      </c>
      <c r="K4799">
        <f>Table1[[#This Row],[Quantity]]*Table1[[#This Row],[Unit_Price]]</f>
        <v>11032</v>
      </c>
      <c r="L4799">
        <f>Table1[[#This Row],[Quantity]]*Table1[[#This Row],[Cost]]</f>
        <v>5516</v>
      </c>
      <c r="M4799">
        <f>Table1[[#This Row],[Sales]]-Table1[[#This Row],[Total_Cost]]</f>
        <v>5516</v>
      </c>
      <c r="N4799" s="1">
        <f>Table1[[#This Row],[Profit]]/Table1[[#This Row],[Sales]]</f>
        <v>0.5</v>
      </c>
      <c r="O4799" t="str">
        <f>TEXT(Table1[[#This Row],[Order_Date]],"mmmm")</f>
        <v>September</v>
      </c>
      <c r="P4799">
        <f>YEAR(Table1[[#This Row],[Order_Date]])</f>
        <v>2025</v>
      </c>
      <c r="Q4799" t="str">
        <f>"Q"&amp;ROUNDUP(MONTH(Table1[[#This Row],[Order_Date]])/3,0)</f>
        <v>Q3</v>
      </c>
    </row>
    <row r="4800" spans="1:17" x14ac:dyDescent="0.25">
      <c r="A4800" t="s">
        <v>6627</v>
      </c>
      <c r="B4800" t="s">
        <v>1308</v>
      </c>
      <c r="C4800" t="s">
        <v>2568</v>
      </c>
      <c r="D4800" t="s">
        <v>195</v>
      </c>
      <c r="E4800" t="str">
        <f>_xlfn.XLOOKUP(Table1[[#This Row],[Product_ID]],[1]!Table1[Product_ID],[1]!Table1[Product_Name])</f>
        <v>Electronics Product 57</v>
      </c>
      <c r="F4800" t="str">
        <f>_xlfn.XLOOKUP(Table1[[#This Row],[Product_ID]],[1]!Table1[Product_ID],[1]!Table1[Category])</f>
        <v>Electronics</v>
      </c>
      <c r="G4800">
        <f>_xlfn.XLOOKUP(Table1[[#This Row],[Product_ID]],[1]!Table1[Product_ID],[1]!Table1[Unit_Price])</f>
        <v>26846</v>
      </c>
      <c r="H4800">
        <f>_xlfn.XLOOKUP(Table1[[#This Row],[Product_ID]],[1]!Table1[Product_ID],[1]!Table1[Cost])</f>
        <v>16107.6</v>
      </c>
      <c r="I4800">
        <v>4</v>
      </c>
      <c r="J4800">
        <v>20</v>
      </c>
      <c r="K4800">
        <f>Table1[[#This Row],[Quantity]]*Table1[[#This Row],[Unit_Price]]</f>
        <v>107384</v>
      </c>
      <c r="L4800">
        <f>Table1[[#This Row],[Quantity]]*Table1[[#This Row],[Cost]]</f>
        <v>64430.400000000001</v>
      </c>
      <c r="M4800">
        <f>Table1[[#This Row],[Sales]]-Table1[[#This Row],[Total_Cost]]</f>
        <v>42953.599999999999</v>
      </c>
      <c r="N4800" s="1">
        <f>Table1[[#This Row],[Profit]]/Table1[[#This Row],[Sales]]</f>
        <v>0.39999999999999997</v>
      </c>
      <c r="O4800" t="str">
        <f>TEXT(Table1[[#This Row],[Order_Date]],"mmmm")</f>
        <v>January</v>
      </c>
      <c r="P4800">
        <f>YEAR(Table1[[#This Row],[Order_Date]])</f>
        <v>2024</v>
      </c>
      <c r="Q4800" t="str">
        <f>"Q"&amp;ROUNDUP(MONTH(Table1[[#This Row],[Order_Date]])/3,0)</f>
        <v>Q1</v>
      </c>
    </row>
    <row r="4801" spans="1:17" x14ac:dyDescent="0.25">
      <c r="A4801" t="s">
        <v>6628</v>
      </c>
      <c r="B4801" t="s">
        <v>1132</v>
      </c>
      <c r="C4801" t="s">
        <v>2835</v>
      </c>
      <c r="D4801" t="s">
        <v>842</v>
      </c>
      <c r="E4801" t="str">
        <f>_xlfn.XLOOKUP(Table1[[#This Row],[Product_ID]],[1]!Table1[Product_ID],[1]!Table1[Product_Name])</f>
        <v>Sports Product 35</v>
      </c>
      <c r="F4801" t="str">
        <f>_xlfn.XLOOKUP(Table1[[#This Row],[Product_ID]],[1]!Table1[Product_ID],[1]!Table1[Category])</f>
        <v>Sports</v>
      </c>
      <c r="G4801">
        <f>_xlfn.XLOOKUP(Table1[[#This Row],[Product_ID]],[1]!Table1[Product_ID],[1]!Table1[Unit_Price])</f>
        <v>3185</v>
      </c>
      <c r="H4801">
        <f>_xlfn.XLOOKUP(Table1[[#This Row],[Product_ID]],[1]!Table1[Product_ID],[1]!Table1[Cost])</f>
        <v>1592.5</v>
      </c>
      <c r="I4801">
        <v>1</v>
      </c>
      <c r="J4801">
        <v>20</v>
      </c>
      <c r="K4801">
        <f>Table1[[#This Row],[Quantity]]*Table1[[#This Row],[Unit_Price]]</f>
        <v>3185</v>
      </c>
      <c r="L4801">
        <f>Table1[[#This Row],[Quantity]]*Table1[[#This Row],[Cost]]</f>
        <v>1592.5</v>
      </c>
      <c r="M4801">
        <f>Table1[[#This Row],[Sales]]-Table1[[#This Row],[Total_Cost]]</f>
        <v>1592.5</v>
      </c>
      <c r="N4801" s="1">
        <f>Table1[[#This Row],[Profit]]/Table1[[#This Row],[Sales]]</f>
        <v>0.5</v>
      </c>
      <c r="O4801" t="str">
        <f>TEXT(Table1[[#This Row],[Order_Date]],"mmmm")</f>
        <v>May</v>
      </c>
      <c r="P4801">
        <f>YEAR(Table1[[#This Row],[Order_Date]])</f>
        <v>2024</v>
      </c>
      <c r="Q4801" t="str">
        <f>"Q"&amp;ROUNDUP(MONTH(Table1[[#This Row],[Order_Date]])/3,0)</f>
        <v>Q2</v>
      </c>
    </row>
    <row r="4802" spans="1:17" x14ac:dyDescent="0.25">
      <c r="A4802" t="s">
        <v>6629</v>
      </c>
      <c r="B4802" t="s">
        <v>279</v>
      </c>
      <c r="C4802" t="s">
        <v>1394</v>
      </c>
      <c r="D4802" t="s">
        <v>153</v>
      </c>
      <c r="E4802" t="str">
        <f>_xlfn.XLOOKUP(Table1[[#This Row],[Product_ID]],[1]!Table1[Product_ID],[1]!Table1[Product_Name])</f>
        <v>Beauty Product 98</v>
      </c>
      <c r="F4802" t="str">
        <f>_xlfn.XLOOKUP(Table1[[#This Row],[Product_ID]],[1]!Table1[Product_ID],[1]!Table1[Category])</f>
        <v>Beauty</v>
      </c>
      <c r="G4802">
        <f>_xlfn.XLOOKUP(Table1[[#This Row],[Product_ID]],[1]!Table1[Product_ID],[1]!Table1[Unit_Price])</f>
        <v>1661</v>
      </c>
      <c r="H4802">
        <f>_xlfn.XLOOKUP(Table1[[#This Row],[Product_ID]],[1]!Table1[Product_ID],[1]!Table1[Cost])</f>
        <v>830.5</v>
      </c>
      <c r="I4802">
        <v>2</v>
      </c>
      <c r="J4802">
        <v>5</v>
      </c>
      <c r="K4802">
        <f>Table1[[#This Row],[Quantity]]*Table1[[#This Row],[Unit_Price]]</f>
        <v>3322</v>
      </c>
      <c r="L4802">
        <f>Table1[[#This Row],[Quantity]]*Table1[[#This Row],[Cost]]</f>
        <v>1661</v>
      </c>
      <c r="M4802">
        <f>Table1[[#This Row],[Sales]]-Table1[[#This Row],[Total_Cost]]</f>
        <v>1661</v>
      </c>
      <c r="N4802" s="1">
        <f>Table1[[#This Row],[Profit]]/Table1[[#This Row],[Sales]]</f>
        <v>0.5</v>
      </c>
      <c r="O4802" t="str">
        <f>TEXT(Table1[[#This Row],[Order_Date]],"mmmm")</f>
        <v>February</v>
      </c>
      <c r="P4802">
        <f>YEAR(Table1[[#This Row],[Order_Date]])</f>
        <v>2024</v>
      </c>
      <c r="Q4802" t="str">
        <f>"Q"&amp;ROUNDUP(MONTH(Table1[[#This Row],[Order_Date]])/3,0)</f>
        <v>Q1</v>
      </c>
    </row>
    <row r="4803" spans="1:17" x14ac:dyDescent="0.25">
      <c r="A4803" t="s">
        <v>6630</v>
      </c>
      <c r="B4803" t="s">
        <v>98</v>
      </c>
      <c r="C4803" t="s">
        <v>1564</v>
      </c>
      <c r="D4803" t="s">
        <v>119</v>
      </c>
      <c r="E4803" t="str">
        <f>_xlfn.XLOOKUP(Table1[[#This Row],[Product_ID]],[1]!Table1[Product_ID],[1]!Table1[Product_Name])</f>
        <v>Electronics Product 56</v>
      </c>
      <c r="F4803" t="str">
        <f>_xlfn.XLOOKUP(Table1[[#This Row],[Product_ID]],[1]!Table1[Product_ID],[1]!Table1[Category])</f>
        <v>Electronics</v>
      </c>
      <c r="G4803">
        <f>_xlfn.XLOOKUP(Table1[[#This Row],[Product_ID]],[1]!Table1[Product_ID],[1]!Table1[Unit_Price])</f>
        <v>18900</v>
      </c>
      <c r="H4803">
        <f>_xlfn.XLOOKUP(Table1[[#This Row],[Product_ID]],[1]!Table1[Product_ID],[1]!Table1[Cost])</f>
        <v>9450</v>
      </c>
      <c r="I4803">
        <v>1</v>
      </c>
      <c r="J4803">
        <v>15</v>
      </c>
      <c r="K4803">
        <f>Table1[[#This Row],[Quantity]]*Table1[[#This Row],[Unit_Price]]</f>
        <v>18900</v>
      </c>
      <c r="L4803">
        <f>Table1[[#This Row],[Quantity]]*Table1[[#This Row],[Cost]]</f>
        <v>9450</v>
      </c>
      <c r="M4803">
        <f>Table1[[#This Row],[Sales]]-Table1[[#This Row],[Total_Cost]]</f>
        <v>9450</v>
      </c>
      <c r="N4803" s="1">
        <f>Table1[[#This Row],[Profit]]/Table1[[#This Row],[Sales]]</f>
        <v>0.5</v>
      </c>
      <c r="O4803" t="str">
        <f>TEXT(Table1[[#This Row],[Order_Date]],"mmmm")</f>
        <v>August</v>
      </c>
      <c r="P4803">
        <f>YEAR(Table1[[#This Row],[Order_Date]])</f>
        <v>2024</v>
      </c>
      <c r="Q4803" t="str">
        <f>"Q"&amp;ROUNDUP(MONTH(Table1[[#This Row],[Order_Date]])/3,0)</f>
        <v>Q3</v>
      </c>
    </row>
    <row r="4804" spans="1:17" x14ac:dyDescent="0.25">
      <c r="A4804" t="s">
        <v>6631</v>
      </c>
      <c r="B4804" t="s">
        <v>2025</v>
      </c>
      <c r="C4804" t="s">
        <v>1892</v>
      </c>
      <c r="D4804" t="s">
        <v>9</v>
      </c>
      <c r="E4804" t="str">
        <f>_xlfn.XLOOKUP(Table1[[#This Row],[Product_ID]],[1]!Table1[Product_ID],[1]!Table1[Product_Name])</f>
        <v>Home &amp; Kitchen Product 10</v>
      </c>
      <c r="F4804" t="str">
        <f>_xlfn.XLOOKUP(Table1[[#This Row],[Product_ID]],[1]!Table1[Product_ID],[1]!Table1[Category])</f>
        <v>Home &amp; Kitchen</v>
      </c>
      <c r="G4804">
        <f>_xlfn.XLOOKUP(Table1[[#This Row],[Product_ID]],[1]!Table1[Product_ID],[1]!Table1[Unit_Price])</f>
        <v>10936</v>
      </c>
      <c r="H4804">
        <f>_xlfn.XLOOKUP(Table1[[#This Row],[Product_ID]],[1]!Table1[Product_ID],[1]!Table1[Cost])</f>
        <v>6561.6</v>
      </c>
      <c r="I4804">
        <v>3</v>
      </c>
      <c r="J4804">
        <v>0</v>
      </c>
      <c r="K4804">
        <f>Table1[[#This Row],[Quantity]]*Table1[[#This Row],[Unit_Price]]</f>
        <v>32808</v>
      </c>
      <c r="L4804">
        <f>Table1[[#This Row],[Quantity]]*Table1[[#This Row],[Cost]]</f>
        <v>19684.800000000003</v>
      </c>
      <c r="M4804">
        <f>Table1[[#This Row],[Sales]]-Table1[[#This Row],[Total_Cost]]</f>
        <v>13123.199999999997</v>
      </c>
      <c r="N4804" s="1">
        <f>Table1[[#This Row],[Profit]]/Table1[[#This Row],[Sales]]</f>
        <v>0.39999999999999991</v>
      </c>
      <c r="O4804" t="str">
        <f>TEXT(Table1[[#This Row],[Order_Date]],"mmmm")</f>
        <v>April</v>
      </c>
      <c r="P4804">
        <f>YEAR(Table1[[#This Row],[Order_Date]])</f>
        <v>2025</v>
      </c>
      <c r="Q4804" t="str">
        <f>"Q"&amp;ROUNDUP(MONTH(Table1[[#This Row],[Order_Date]])/3,0)</f>
        <v>Q2</v>
      </c>
    </row>
    <row r="4805" spans="1:17" x14ac:dyDescent="0.25">
      <c r="A4805" t="s">
        <v>6632</v>
      </c>
      <c r="B4805" t="s">
        <v>2591</v>
      </c>
      <c r="C4805" t="s">
        <v>4927</v>
      </c>
      <c r="D4805" t="s">
        <v>812</v>
      </c>
      <c r="E4805" t="str">
        <f>_xlfn.XLOOKUP(Table1[[#This Row],[Product_ID]],[1]!Table1[Product_ID],[1]!Table1[Product_Name])</f>
        <v>Beauty Product 5</v>
      </c>
      <c r="F4805" t="str">
        <f>_xlfn.XLOOKUP(Table1[[#This Row],[Product_ID]],[1]!Table1[Product_ID],[1]!Table1[Category])</f>
        <v>Beauty</v>
      </c>
      <c r="G4805">
        <f>_xlfn.XLOOKUP(Table1[[#This Row],[Product_ID]],[1]!Table1[Product_ID],[1]!Table1[Unit_Price])</f>
        <v>3939</v>
      </c>
      <c r="H4805">
        <f>_xlfn.XLOOKUP(Table1[[#This Row],[Product_ID]],[1]!Table1[Product_ID],[1]!Table1[Cost])</f>
        <v>2757.3</v>
      </c>
      <c r="I4805">
        <v>1</v>
      </c>
      <c r="J4805">
        <v>20</v>
      </c>
      <c r="K4805">
        <f>Table1[[#This Row],[Quantity]]*Table1[[#This Row],[Unit_Price]]</f>
        <v>3939</v>
      </c>
      <c r="L4805">
        <f>Table1[[#This Row],[Quantity]]*Table1[[#This Row],[Cost]]</f>
        <v>2757.3</v>
      </c>
      <c r="M4805">
        <f>Table1[[#This Row],[Sales]]-Table1[[#This Row],[Total_Cost]]</f>
        <v>1181.6999999999998</v>
      </c>
      <c r="N4805" s="1">
        <f>Table1[[#This Row],[Profit]]/Table1[[#This Row],[Sales]]</f>
        <v>0.29999999999999993</v>
      </c>
      <c r="O4805" t="str">
        <f>TEXT(Table1[[#This Row],[Order_Date]],"mmmm")</f>
        <v>April</v>
      </c>
      <c r="P4805">
        <f>YEAR(Table1[[#This Row],[Order_Date]])</f>
        <v>2025</v>
      </c>
      <c r="Q4805" t="str">
        <f>"Q"&amp;ROUNDUP(MONTH(Table1[[#This Row],[Order_Date]])/3,0)</f>
        <v>Q2</v>
      </c>
    </row>
    <row r="4806" spans="1:17" x14ac:dyDescent="0.25">
      <c r="A4806" t="s">
        <v>6633</v>
      </c>
      <c r="B4806" t="s">
        <v>197</v>
      </c>
      <c r="C4806" t="s">
        <v>5245</v>
      </c>
      <c r="D4806" t="s">
        <v>153</v>
      </c>
      <c r="E4806" t="str">
        <f>_xlfn.XLOOKUP(Table1[[#This Row],[Product_ID]],[1]!Table1[Product_ID],[1]!Table1[Product_Name])</f>
        <v>Beauty Product 98</v>
      </c>
      <c r="F4806" t="str">
        <f>_xlfn.XLOOKUP(Table1[[#This Row],[Product_ID]],[1]!Table1[Product_ID],[1]!Table1[Category])</f>
        <v>Beauty</v>
      </c>
      <c r="G4806">
        <f>_xlfn.XLOOKUP(Table1[[#This Row],[Product_ID]],[1]!Table1[Product_ID],[1]!Table1[Unit_Price])</f>
        <v>1661</v>
      </c>
      <c r="H4806">
        <f>_xlfn.XLOOKUP(Table1[[#This Row],[Product_ID]],[1]!Table1[Product_ID],[1]!Table1[Cost])</f>
        <v>830.5</v>
      </c>
      <c r="I4806">
        <v>1</v>
      </c>
      <c r="J4806">
        <v>10</v>
      </c>
      <c r="K4806">
        <f>Table1[[#This Row],[Quantity]]*Table1[[#This Row],[Unit_Price]]</f>
        <v>1661</v>
      </c>
      <c r="L4806">
        <f>Table1[[#This Row],[Quantity]]*Table1[[#This Row],[Cost]]</f>
        <v>830.5</v>
      </c>
      <c r="M4806">
        <f>Table1[[#This Row],[Sales]]-Table1[[#This Row],[Total_Cost]]</f>
        <v>830.5</v>
      </c>
      <c r="N4806" s="1">
        <f>Table1[[#This Row],[Profit]]/Table1[[#This Row],[Sales]]</f>
        <v>0.5</v>
      </c>
      <c r="O4806" t="str">
        <f>TEXT(Table1[[#This Row],[Order_Date]],"mmmm")</f>
        <v>March</v>
      </c>
      <c r="P4806">
        <f>YEAR(Table1[[#This Row],[Order_Date]])</f>
        <v>2025</v>
      </c>
      <c r="Q4806" t="str">
        <f>"Q"&amp;ROUNDUP(MONTH(Table1[[#This Row],[Order_Date]])/3,0)</f>
        <v>Q1</v>
      </c>
    </row>
    <row r="4807" spans="1:17" x14ac:dyDescent="0.25">
      <c r="A4807" t="s">
        <v>6634</v>
      </c>
      <c r="B4807" t="s">
        <v>2503</v>
      </c>
      <c r="C4807" t="s">
        <v>433</v>
      </c>
      <c r="D4807" t="s">
        <v>139</v>
      </c>
      <c r="E4807" t="str">
        <f>_xlfn.XLOOKUP(Table1[[#This Row],[Product_ID]],[1]!Table1[Product_ID],[1]!Table1[Product_Name])</f>
        <v>Clothing Product 53</v>
      </c>
      <c r="F4807" t="str">
        <f>_xlfn.XLOOKUP(Table1[[#This Row],[Product_ID]],[1]!Table1[Product_ID],[1]!Table1[Category])</f>
        <v>Clothing</v>
      </c>
      <c r="G4807">
        <f>_xlfn.XLOOKUP(Table1[[#This Row],[Product_ID]],[1]!Table1[Product_ID],[1]!Table1[Unit_Price])</f>
        <v>641</v>
      </c>
      <c r="H4807">
        <f>_xlfn.XLOOKUP(Table1[[#This Row],[Product_ID]],[1]!Table1[Product_ID],[1]!Table1[Cost])</f>
        <v>384.6</v>
      </c>
      <c r="I4807">
        <v>2</v>
      </c>
      <c r="J4807">
        <v>5</v>
      </c>
      <c r="K4807">
        <f>Table1[[#This Row],[Quantity]]*Table1[[#This Row],[Unit_Price]]</f>
        <v>1282</v>
      </c>
      <c r="L4807">
        <f>Table1[[#This Row],[Quantity]]*Table1[[#This Row],[Cost]]</f>
        <v>769.2</v>
      </c>
      <c r="M4807">
        <f>Table1[[#This Row],[Sales]]-Table1[[#This Row],[Total_Cost]]</f>
        <v>512.79999999999995</v>
      </c>
      <c r="N4807" s="1">
        <f>Table1[[#This Row],[Profit]]/Table1[[#This Row],[Sales]]</f>
        <v>0.39999999999999997</v>
      </c>
      <c r="O4807" t="str">
        <f>TEXT(Table1[[#This Row],[Order_Date]],"mmmm")</f>
        <v>September</v>
      </c>
      <c r="P4807">
        <f>YEAR(Table1[[#This Row],[Order_Date]])</f>
        <v>2024</v>
      </c>
      <c r="Q4807" t="str">
        <f>"Q"&amp;ROUNDUP(MONTH(Table1[[#This Row],[Order_Date]])/3,0)</f>
        <v>Q3</v>
      </c>
    </row>
    <row r="4808" spans="1:17" x14ac:dyDescent="0.25">
      <c r="A4808" t="s">
        <v>6635</v>
      </c>
      <c r="B4808" t="s">
        <v>1427</v>
      </c>
      <c r="C4808" t="s">
        <v>1239</v>
      </c>
      <c r="D4808" t="s">
        <v>461</v>
      </c>
      <c r="E4808" t="str">
        <f>_xlfn.XLOOKUP(Table1[[#This Row],[Product_ID]],[1]!Table1[Product_ID],[1]!Table1[Product_Name])</f>
        <v>Beauty Product 13</v>
      </c>
      <c r="F4808" t="str">
        <f>_xlfn.XLOOKUP(Table1[[#This Row],[Product_ID]],[1]!Table1[Product_ID],[1]!Table1[Category])</f>
        <v>Beauty</v>
      </c>
      <c r="G4808">
        <f>_xlfn.XLOOKUP(Table1[[#This Row],[Product_ID]],[1]!Table1[Product_ID],[1]!Table1[Unit_Price])</f>
        <v>639</v>
      </c>
      <c r="H4808">
        <f>_xlfn.XLOOKUP(Table1[[#This Row],[Product_ID]],[1]!Table1[Product_ID],[1]!Table1[Cost])</f>
        <v>319.5</v>
      </c>
      <c r="I4808">
        <v>3</v>
      </c>
      <c r="J4808">
        <v>5</v>
      </c>
      <c r="K4808">
        <f>Table1[[#This Row],[Quantity]]*Table1[[#This Row],[Unit_Price]]</f>
        <v>1917</v>
      </c>
      <c r="L4808">
        <f>Table1[[#This Row],[Quantity]]*Table1[[#This Row],[Cost]]</f>
        <v>958.5</v>
      </c>
      <c r="M4808">
        <f>Table1[[#This Row],[Sales]]-Table1[[#This Row],[Total_Cost]]</f>
        <v>958.5</v>
      </c>
      <c r="N4808" s="1">
        <f>Table1[[#This Row],[Profit]]/Table1[[#This Row],[Sales]]</f>
        <v>0.5</v>
      </c>
      <c r="O4808" t="str">
        <f>TEXT(Table1[[#This Row],[Order_Date]],"mmmm")</f>
        <v>April</v>
      </c>
      <c r="P4808">
        <f>YEAR(Table1[[#This Row],[Order_Date]])</f>
        <v>2025</v>
      </c>
      <c r="Q4808" t="str">
        <f>"Q"&amp;ROUNDUP(MONTH(Table1[[#This Row],[Order_Date]])/3,0)</f>
        <v>Q2</v>
      </c>
    </row>
    <row r="4809" spans="1:17" x14ac:dyDescent="0.25">
      <c r="A4809" t="s">
        <v>6636</v>
      </c>
      <c r="B4809" t="s">
        <v>3296</v>
      </c>
      <c r="C4809" t="s">
        <v>1096</v>
      </c>
      <c r="D4809" t="s">
        <v>123</v>
      </c>
      <c r="E4809" t="str">
        <f>_xlfn.XLOOKUP(Table1[[#This Row],[Product_ID]],[1]!Table1[Product_ID],[1]!Table1[Product_Name])</f>
        <v>Electronics Product 99</v>
      </c>
      <c r="F4809" t="str">
        <f>_xlfn.XLOOKUP(Table1[[#This Row],[Product_ID]],[1]!Table1[Product_ID],[1]!Table1[Category])</f>
        <v>Electronics</v>
      </c>
      <c r="G4809">
        <f>_xlfn.XLOOKUP(Table1[[#This Row],[Product_ID]],[1]!Table1[Product_ID],[1]!Table1[Unit_Price])</f>
        <v>48012</v>
      </c>
      <c r="H4809">
        <f>_xlfn.XLOOKUP(Table1[[#This Row],[Product_ID]],[1]!Table1[Product_ID],[1]!Table1[Cost])</f>
        <v>24006</v>
      </c>
      <c r="I4809">
        <v>1</v>
      </c>
      <c r="J4809">
        <v>5</v>
      </c>
      <c r="K4809">
        <f>Table1[[#This Row],[Quantity]]*Table1[[#This Row],[Unit_Price]]</f>
        <v>48012</v>
      </c>
      <c r="L4809">
        <f>Table1[[#This Row],[Quantity]]*Table1[[#This Row],[Cost]]</f>
        <v>24006</v>
      </c>
      <c r="M4809">
        <f>Table1[[#This Row],[Sales]]-Table1[[#This Row],[Total_Cost]]</f>
        <v>24006</v>
      </c>
      <c r="N4809" s="1">
        <f>Table1[[#This Row],[Profit]]/Table1[[#This Row],[Sales]]</f>
        <v>0.5</v>
      </c>
      <c r="O4809" t="str">
        <f>TEXT(Table1[[#This Row],[Order_Date]],"mmmm")</f>
        <v>January</v>
      </c>
      <c r="P4809">
        <f>YEAR(Table1[[#This Row],[Order_Date]])</f>
        <v>2025</v>
      </c>
      <c r="Q4809" t="str">
        <f>"Q"&amp;ROUNDUP(MONTH(Table1[[#This Row],[Order_Date]])/3,0)</f>
        <v>Q1</v>
      </c>
    </row>
    <row r="4810" spans="1:17" x14ac:dyDescent="0.25">
      <c r="A4810" t="s">
        <v>6637</v>
      </c>
      <c r="B4810" t="s">
        <v>486</v>
      </c>
      <c r="C4810" t="s">
        <v>4223</v>
      </c>
      <c r="D4810" t="s">
        <v>139</v>
      </c>
      <c r="E4810" t="str">
        <f>_xlfn.XLOOKUP(Table1[[#This Row],[Product_ID]],[1]!Table1[Product_ID],[1]!Table1[Product_Name])</f>
        <v>Clothing Product 53</v>
      </c>
      <c r="F4810" t="str">
        <f>_xlfn.XLOOKUP(Table1[[#This Row],[Product_ID]],[1]!Table1[Product_ID],[1]!Table1[Category])</f>
        <v>Clothing</v>
      </c>
      <c r="G4810">
        <f>_xlfn.XLOOKUP(Table1[[#This Row],[Product_ID]],[1]!Table1[Product_ID],[1]!Table1[Unit_Price])</f>
        <v>641</v>
      </c>
      <c r="H4810">
        <f>_xlfn.XLOOKUP(Table1[[#This Row],[Product_ID]],[1]!Table1[Product_ID],[1]!Table1[Cost])</f>
        <v>384.6</v>
      </c>
      <c r="I4810">
        <v>2</v>
      </c>
      <c r="J4810">
        <v>10</v>
      </c>
      <c r="K4810">
        <f>Table1[[#This Row],[Quantity]]*Table1[[#This Row],[Unit_Price]]</f>
        <v>1282</v>
      </c>
      <c r="L4810">
        <f>Table1[[#This Row],[Quantity]]*Table1[[#This Row],[Cost]]</f>
        <v>769.2</v>
      </c>
      <c r="M4810">
        <f>Table1[[#This Row],[Sales]]-Table1[[#This Row],[Total_Cost]]</f>
        <v>512.79999999999995</v>
      </c>
      <c r="N4810" s="1">
        <f>Table1[[#This Row],[Profit]]/Table1[[#This Row],[Sales]]</f>
        <v>0.39999999999999997</v>
      </c>
      <c r="O4810" t="str">
        <f>TEXT(Table1[[#This Row],[Order_Date]],"mmmm")</f>
        <v>September</v>
      </c>
      <c r="P4810">
        <f>YEAR(Table1[[#This Row],[Order_Date]])</f>
        <v>2024</v>
      </c>
      <c r="Q4810" t="str">
        <f>"Q"&amp;ROUNDUP(MONTH(Table1[[#This Row],[Order_Date]])/3,0)</f>
        <v>Q3</v>
      </c>
    </row>
    <row r="4811" spans="1:17" x14ac:dyDescent="0.25">
      <c r="A4811" t="s">
        <v>6638</v>
      </c>
      <c r="B4811" t="s">
        <v>1802</v>
      </c>
      <c r="C4811" t="s">
        <v>2292</v>
      </c>
      <c r="D4811" t="s">
        <v>9</v>
      </c>
      <c r="E4811" t="str">
        <f>_xlfn.XLOOKUP(Table1[[#This Row],[Product_ID]],[1]!Table1[Product_ID],[1]!Table1[Product_Name])</f>
        <v>Home &amp; Kitchen Product 10</v>
      </c>
      <c r="F4811" t="str">
        <f>_xlfn.XLOOKUP(Table1[[#This Row],[Product_ID]],[1]!Table1[Product_ID],[1]!Table1[Category])</f>
        <v>Home &amp; Kitchen</v>
      </c>
      <c r="G4811">
        <f>_xlfn.XLOOKUP(Table1[[#This Row],[Product_ID]],[1]!Table1[Product_ID],[1]!Table1[Unit_Price])</f>
        <v>10936</v>
      </c>
      <c r="H4811">
        <f>_xlfn.XLOOKUP(Table1[[#This Row],[Product_ID]],[1]!Table1[Product_ID],[1]!Table1[Cost])</f>
        <v>6561.6</v>
      </c>
      <c r="I4811">
        <v>3</v>
      </c>
      <c r="J4811">
        <v>5</v>
      </c>
      <c r="K4811">
        <f>Table1[[#This Row],[Quantity]]*Table1[[#This Row],[Unit_Price]]</f>
        <v>32808</v>
      </c>
      <c r="L4811">
        <f>Table1[[#This Row],[Quantity]]*Table1[[#This Row],[Cost]]</f>
        <v>19684.800000000003</v>
      </c>
      <c r="M4811">
        <f>Table1[[#This Row],[Sales]]-Table1[[#This Row],[Total_Cost]]</f>
        <v>13123.199999999997</v>
      </c>
      <c r="N4811" s="1">
        <f>Table1[[#This Row],[Profit]]/Table1[[#This Row],[Sales]]</f>
        <v>0.39999999999999991</v>
      </c>
      <c r="O4811" t="str">
        <f>TEXT(Table1[[#This Row],[Order_Date]],"mmmm")</f>
        <v>February</v>
      </c>
      <c r="P4811">
        <f>YEAR(Table1[[#This Row],[Order_Date]])</f>
        <v>2025</v>
      </c>
      <c r="Q4811" t="str">
        <f>"Q"&amp;ROUNDUP(MONTH(Table1[[#This Row],[Order_Date]])/3,0)</f>
        <v>Q1</v>
      </c>
    </row>
    <row r="4812" spans="1:17" x14ac:dyDescent="0.25">
      <c r="A4812" t="s">
        <v>6639</v>
      </c>
      <c r="B4812" t="s">
        <v>1492</v>
      </c>
      <c r="C4812" t="s">
        <v>1311</v>
      </c>
      <c r="D4812" t="s">
        <v>454</v>
      </c>
      <c r="E4812" t="str">
        <f>_xlfn.XLOOKUP(Table1[[#This Row],[Product_ID]],[1]!Table1[Product_ID],[1]!Table1[Product_Name])</f>
        <v>Home &amp; Kitchen Product 94</v>
      </c>
      <c r="F4812" t="str">
        <f>_xlfn.XLOOKUP(Table1[[#This Row],[Product_ID]],[1]!Table1[Product_ID],[1]!Table1[Category])</f>
        <v>Home &amp; Kitchen</v>
      </c>
      <c r="G4812">
        <f>_xlfn.XLOOKUP(Table1[[#This Row],[Product_ID]],[1]!Table1[Product_ID],[1]!Table1[Unit_Price])</f>
        <v>13434</v>
      </c>
      <c r="H4812">
        <f>_xlfn.XLOOKUP(Table1[[#This Row],[Product_ID]],[1]!Table1[Product_ID],[1]!Table1[Cost])</f>
        <v>9403.7999999999993</v>
      </c>
      <c r="I4812">
        <v>1</v>
      </c>
      <c r="J4812">
        <v>10</v>
      </c>
      <c r="K4812">
        <f>Table1[[#This Row],[Quantity]]*Table1[[#This Row],[Unit_Price]]</f>
        <v>13434</v>
      </c>
      <c r="L4812">
        <f>Table1[[#This Row],[Quantity]]*Table1[[#This Row],[Cost]]</f>
        <v>9403.7999999999993</v>
      </c>
      <c r="M4812">
        <f>Table1[[#This Row],[Sales]]-Table1[[#This Row],[Total_Cost]]</f>
        <v>4030.2000000000007</v>
      </c>
      <c r="N4812" s="1">
        <f>Table1[[#This Row],[Profit]]/Table1[[#This Row],[Sales]]</f>
        <v>0.30000000000000004</v>
      </c>
      <c r="O4812" t="str">
        <f>TEXT(Table1[[#This Row],[Order_Date]],"mmmm")</f>
        <v>July</v>
      </c>
      <c r="P4812">
        <f>YEAR(Table1[[#This Row],[Order_Date]])</f>
        <v>2024</v>
      </c>
      <c r="Q4812" t="str">
        <f>"Q"&amp;ROUNDUP(MONTH(Table1[[#This Row],[Order_Date]])/3,0)</f>
        <v>Q3</v>
      </c>
    </row>
    <row r="4813" spans="1:17" x14ac:dyDescent="0.25">
      <c r="A4813" t="s">
        <v>6640</v>
      </c>
      <c r="B4813" t="s">
        <v>2072</v>
      </c>
      <c r="C4813" t="s">
        <v>2984</v>
      </c>
      <c r="D4813" t="s">
        <v>189</v>
      </c>
      <c r="E4813" t="str">
        <f>_xlfn.XLOOKUP(Table1[[#This Row],[Product_ID]],[1]!Table1[Product_ID],[1]!Table1[Product_Name])</f>
        <v>Home &amp; Kitchen Product 79</v>
      </c>
      <c r="F4813" t="str">
        <f>_xlfn.XLOOKUP(Table1[[#This Row],[Product_ID]],[1]!Table1[Product_ID],[1]!Table1[Category])</f>
        <v>Home &amp; Kitchen</v>
      </c>
      <c r="G4813">
        <f>_xlfn.XLOOKUP(Table1[[#This Row],[Product_ID]],[1]!Table1[Product_ID],[1]!Table1[Unit_Price])</f>
        <v>10900</v>
      </c>
      <c r="H4813">
        <f>_xlfn.XLOOKUP(Table1[[#This Row],[Product_ID]],[1]!Table1[Product_ID],[1]!Table1[Cost])</f>
        <v>5450</v>
      </c>
      <c r="I4813">
        <v>2</v>
      </c>
      <c r="J4813">
        <v>5</v>
      </c>
      <c r="K4813">
        <f>Table1[[#This Row],[Quantity]]*Table1[[#This Row],[Unit_Price]]</f>
        <v>21800</v>
      </c>
      <c r="L4813">
        <f>Table1[[#This Row],[Quantity]]*Table1[[#This Row],[Cost]]</f>
        <v>10900</v>
      </c>
      <c r="M4813">
        <f>Table1[[#This Row],[Sales]]-Table1[[#This Row],[Total_Cost]]</f>
        <v>10900</v>
      </c>
      <c r="N4813" s="1">
        <f>Table1[[#This Row],[Profit]]/Table1[[#This Row],[Sales]]</f>
        <v>0.5</v>
      </c>
      <c r="O4813" t="str">
        <f>TEXT(Table1[[#This Row],[Order_Date]],"mmmm")</f>
        <v>August</v>
      </c>
      <c r="P4813">
        <f>YEAR(Table1[[#This Row],[Order_Date]])</f>
        <v>2025</v>
      </c>
      <c r="Q4813" t="str">
        <f>"Q"&amp;ROUNDUP(MONTH(Table1[[#This Row],[Order_Date]])/3,0)</f>
        <v>Q3</v>
      </c>
    </row>
    <row r="4814" spans="1:17" x14ac:dyDescent="0.25">
      <c r="A4814" t="s">
        <v>6641</v>
      </c>
      <c r="B4814" t="s">
        <v>915</v>
      </c>
      <c r="C4814" t="s">
        <v>2216</v>
      </c>
      <c r="D4814" t="s">
        <v>111</v>
      </c>
      <c r="E4814" t="str">
        <f>_xlfn.XLOOKUP(Table1[[#This Row],[Product_ID]],[1]!Table1[Product_ID],[1]!Table1[Product_Name])</f>
        <v>Sports Product 20</v>
      </c>
      <c r="F4814" t="str">
        <f>_xlfn.XLOOKUP(Table1[[#This Row],[Product_ID]],[1]!Table1[Product_ID],[1]!Table1[Category])</f>
        <v>Sports</v>
      </c>
      <c r="G4814">
        <f>_xlfn.XLOOKUP(Table1[[#This Row],[Product_ID]],[1]!Table1[Product_ID],[1]!Table1[Unit_Price])</f>
        <v>11647</v>
      </c>
      <c r="H4814">
        <f>_xlfn.XLOOKUP(Table1[[#This Row],[Product_ID]],[1]!Table1[Product_ID],[1]!Table1[Cost])</f>
        <v>8152.9</v>
      </c>
      <c r="I4814">
        <v>1</v>
      </c>
      <c r="J4814">
        <v>5</v>
      </c>
      <c r="K4814">
        <f>Table1[[#This Row],[Quantity]]*Table1[[#This Row],[Unit_Price]]</f>
        <v>11647</v>
      </c>
      <c r="L4814">
        <f>Table1[[#This Row],[Quantity]]*Table1[[#This Row],[Cost]]</f>
        <v>8152.9</v>
      </c>
      <c r="M4814">
        <f>Table1[[#This Row],[Sales]]-Table1[[#This Row],[Total_Cost]]</f>
        <v>3494.1000000000004</v>
      </c>
      <c r="N4814" s="1">
        <f>Table1[[#This Row],[Profit]]/Table1[[#This Row],[Sales]]</f>
        <v>0.30000000000000004</v>
      </c>
      <c r="O4814" t="str">
        <f>TEXT(Table1[[#This Row],[Order_Date]],"mmmm")</f>
        <v>May</v>
      </c>
      <c r="P4814">
        <f>YEAR(Table1[[#This Row],[Order_Date]])</f>
        <v>2024</v>
      </c>
      <c r="Q4814" t="str">
        <f>"Q"&amp;ROUNDUP(MONTH(Table1[[#This Row],[Order_Date]])/3,0)</f>
        <v>Q2</v>
      </c>
    </row>
    <row r="4815" spans="1:17" x14ac:dyDescent="0.25">
      <c r="A4815" t="s">
        <v>6642</v>
      </c>
      <c r="B4815" t="s">
        <v>155</v>
      </c>
      <c r="C4815" t="s">
        <v>2418</v>
      </c>
      <c r="D4815" t="s">
        <v>115</v>
      </c>
      <c r="E4815" t="str">
        <f>_xlfn.XLOOKUP(Table1[[#This Row],[Product_ID]],[1]!Table1[Product_ID],[1]!Table1[Product_Name])</f>
        <v>Beauty Product 85</v>
      </c>
      <c r="F4815" t="str">
        <f>_xlfn.XLOOKUP(Table1[[#This Row],[Product_ID]],[1]!Table1[Product_ID],[1]!Table1[Category])</f>
        <v>Beauty</v>
      </c>
      <c r="G4815">
        <f>_xlfn.XLOOKUP(Table1[[#This Row],[Product_ID]],[1]!Table1[Product_ID],[1]!Table1[Unit_Price])</f>
        <v>1436</v>
      </c>
      <c r="H4815">
        <f>_xlfn.XLOOKUP(Table1[[#This Row],[Product_ID]],[1]!Table1[Product_ID],[1]!Table1[Cost])</f>
        <v>1005.2</v>
      </c>
      <c r="I4815">
        <v>3</v>
      </c>
      <c r="J4815">
        <v>15</v>
      </c>
      <c r="K4815">
        <f>Table1[[#This Row],[Quantity]]*Table1[[#This Row],[Unit_Price]]</f>
        <v>4308</v>
      </c>
      <c r="L4815">
        <f>Table1[[#This Row],[Quantity]]*Table1[[#This Row],[Cost]]</f>
        <v>3015.6000000000004</v>
      </c>
      <c r="M4815">
        <f>Table1[[#This Row],[Sales]]-Table1[[#This Row],[Total_Cost]]</f>
        <v>1292.3999999999996</v>
      </c>
      <c r="N4815" s="1">
        <f>Table1[[#This Row],[Profit]]/Table1[[#This Row],[Sales]]</f>
        <v>0.29999999999999993</v>
      </c>
      <c r="O4815" t="str">
        <f>TEXT(Table1[[#This Row],[Order_Date]],"mmmm")</f>
        <v>October</v>
      </c>
      <c r="P4815">
        <f>YEAR(Table1[[#This Row],[Order_Date]])</f>
        <v>2024</v>
      </c>
      <c r="Q4815" t="str">
        <f>"Q"&amp;ROUNDUP(MONTH(Table1[[#This Row],[Order_Date]])/3,0)</f>
        <v>Q4</v>
      </c>
    </row>
    <row r="4816" spans="1:17" x14ac:dyDescent="0.25">
      <c r="A4816" t="s">
        <v>6643</v>
      </c>
      <c r="B4816" t="s">
        <v>3584</v>
      </c>
      <c r="C4816" t="s">
        <v>637</v>
      </c>
      <c r="D4816" t="s">
        <v>21</v>
      </c>
      <c r="E4816" t="str">
        <f>_xlfn.XLOOKUP(Table1[[#This Row],[Product_ID]],[1]!Table1[Product_ID],[1]!Table1[Product_Name])</f>
        <v>Electronics Product 77</v>
      </c>
      <c r="F4816" t="str">
        <f>_xlfn.XLOOKUP(Table1[[#This Row],[Product_ID]],[1]!Table1[Product_ID],[1]!Table1[Category])</f>
        <v>Electronics</v>
      </c>
      <c r="G4816">
        <f>_xlfn.XLOOKUP(Table1[[#This Row],[Product_ID]],[1]!Table1[Product_ID],[1]!Table1[Unit_Price])</f>
        <v>42787</v>
      </c>
      <c r="H4816">
        <f>_xlfn.XLOOKUP(Table1[[#This Row],[Product_ID]],[1]!Table1[Product_ID],[1]!Table1[Cost])</f>
        <v>29950.9</v>
      </c>
      <c r="I4816">
        <v>4</v>
      </c>
      <c r="J4816">
        <v>0</v>
      </c>
      <c r="K4816">
        <f>Table1[[#This Row],[Quantity]]*Table1[[#This Row],[Unit_Price]]</f>
        <v>171148</v>
      </c>
      <c r="L4816">
        <f>Table1[[#This Row],[Quantity]]*Table1[[#This Row],[Cost]]</f>
        <v>119803.6</v>
      </c>
      <c r="M4816">
        <f>Table1[[#This Row],[Sales]]-Table1[[#This Row],[Total_Cost]]</f>
        <v>51344.399999999994</v>
      </c>
      <c r="N4816" s="1">
        <f>Table1[[#This Row],[Profit]]/Table1[[#This Row],[Sales]]</f>
        <v>0.3</v>
      </c>
      <c r="O4816" t="str">
        <f>TEXT(Table1[[#This Row],[Order_Date]],"mmmm")</f>
        <v>March</v>
      </c>
      <c r="P4816">
        <f>YEAR(Table1[[#This Row],[Order_Date]])</f>
        <v>2024</v>
      </c>
      <c r="Q4816" t="str">
        <f>"Q"&amp;ROUNDUP(MONTH(Table1[[#This Row],[Order_Date]])/3,0)</f>
        <v>Q1</v>
      </c>
    </row>
    <row r="4817" spans="1:17" x14ac:dyDescent="0.25">
      <c r="A4817" t="s">
        <v>6644</v>
      </c>
      <c r="B4817" t="s">
        <v>1938</v>
      </c>
      <c r="C4817" t="s">
        <v>4755</v>
      </c>
      <c r="D4817" t="s">
        <v>281</v>
      </c>
      <c r="E4817" t="str">
        <f>_xlfn.XLOOKUP(Table1[[#This Row],[Product_ID]],[1]!Table1[Product_ID],[1]!Table1[Product_Name])</f>
        <v>Sports Product 9</v>
      </c>
      <c r="F4817" t="str">
        <f>_xlfn.XLOOKUP(Table1[[#This Row],[Product_ID]],[1]!Table1[Product_ID],[1]!Table1[Category])</f>
        <v>Sports</v>
      </c>
      <c r="G4817">
        <f>_xlfn.XLOOKUP(Table1[[#This Row],[Product_ID]],[1]!Table1[Product_ID],[1]!Table1[Unit_Price])</f>
        <v>10891</v>
      </c>
      <c r="H4817">
        <f>_xlfn.XLOOKUP(Table1[[#This Row],[Product_ID]],[1]!Table1[Product_ID],[1]!Table1[Cost])</f>
        <v>5445.5</v>
      </c>
      <c r="I4817">
        <v>5</v>
      </c>
      <c r="J4817">
        <v>20</v>
      </c>
      <c r="K4817">
        <f>Table1[[#This Row],[Quantity]]*Table1[[#This Row],[Unit_Price]]</f>
        <v>54455</v>
      </c>
      <c r="L4817">
        <f>Table1[[#This Row],[Quantity]]*Table1[[#This Row],[Cost]]</f>
        <v>27227.5</v>
      </c>
      <c r="M4817">
        <f>Table1[[#This Row],[Sales]]-Table1[[#This Row],[Total_Cost]]</f>
        <v>27227.5</v>
      </c>
      <c r="N4817" s="1">
        <f>Table1[[#This Row],[Profit]]/Table1[[#This Row],[Sales]]</f>
        <v>0.5</v>
      </c>
      <c r="O4817" t="str">
        <f>TEXT(Table1[[#This Row],[Order_Date]],"mmmm")</f>
        <v>March</v>
      </c>
      <c r="P4817">
        <f>YEAR(Table1[[#This Row],[Order_Date]])</f>
        <v>2025</v>
      </c>
      <c r="Q4817" t="str">
        <f>"Q"&amp;ROUNDUP(MONTH(Table1[[#This Row],[Order_Date]])/3,0)</f>
        <v>Q1</v>
      </c>
    </row>
    <row r="4818" spans="1:17" x14ac:dyDescent="0.25">
      <c r="A4818" t="s">
        <v>6645</v>
      </c>
      <c r="B4818" t="s">
        <v>1292</v>
      </c>
      <c r="C4818" t="s">
        <v>985</v>
      </c>
      <c r="D4818" t="s">
        <v>119</v>
      </c>
      <c r="E4818" t="str">
        <f>_xlfn.XLOOKUP(Table1[[#This Row],[Product_ID]],[1]!Table1[Product_ID],[1]!Table1[Product_Name])</f>
        <v>Electronics Product 56</v>
      </c>
      <c r="F4818" t="str">
        <f>_xlfn.XLOOKUP(Table1[[#This Row],[Product_ID]],[1]!Table1[Product_ID],[1]!Table1[Category])</f>
        <v>Electronics</v>
      </c>
      <c r="G4818">
        <f>_xlfn.XLOOKUP(Table1[[#This Row],[Product_ID]],[1]!Table1[Product_ID],[1]!Table1[Unit_Price])</f>
        <v>18900</v>
      </c>
      <c r="H4818">
        <f>_xlfn.XLOOKUP(Table1[[#This Row],[Product_ID]],[1]!Table1[Product_ID],[1]!Table1[Cost])</f>
        <v>9450</v>
      </c>
      <c r="I4818">
        <v>3</v>
      </c>
      <c r="J4818">
        <v>10</v>
      </c>
      <c r="K4818">
        <f>Table1[[#This Row],[Quantity]]*Table1[[#This Row],[Unit_Price]]</f>
        <v>56700</v>
      </c>
      <c r="L4818">
        <f>Table1[[#This Row],[Quantity]]*Table1[[#This Row],[Cost]]</f>
        <v>28350</v>
      </c>
      <c r="M4818">
        <f>Table1[[#This Row],[Sales]]-Table1[[#This Row],[Total_Cost]]</f>
        <v>28350</v>
      </c>
      <c r="N4818" s="1">
        <f>Table1[[#This Row],[Profit]]/Table1[[#This Row],[Sales]]</f>
        <v>0.5</v>
      </c>
      <c r="O4818" t="str">
        <f>TEXT(Table1[[#This Row],[Order_Date]],"mmmm")</f>
        <v>July</v>
      </c>
      <c r="P4818">
        <f>YEAR(Table1[[#This Row],[Order_Date]])</f>
        <v>2024</v>
      </c>
      <c r="Q4818" t="str">
        <f>"Q"&amp;ROUNDUP(MONTH(Table1[[#This Row],[Order_Date]])/3,0)</f>
        <v>Q3</v>
      </c>
    </row>
    <row r="4819" spans="1:17" x14ac:dyDescent="0.25">
      <c r="A4819" t="s">
        <v>6646</v>
      </c>
      <c r="B4819" t="s">
        <v>2920</v>
      </c>
      <c r="C4819" t="s">
        <v>554</v>
      </c>
      <c r="D4819" t="s">
        <v>175</v>
      </c>
      <c r="E4819" t="str">
        <f>_xlfn.XLOOKUP(Table1[[#This Row],[Product_ID]],[1]!Table1[Product_ID],[1]!Table1[Product_Name])</f>
        <v>Clothing Product 49</v>
      </c>
      <c r="F4819" t="str">
        <f>_xlfn.XLOOKUP(Table1[[#This Row],[Product_ID]],[1]!Table1[Product_ID],[1]!Table1[Category])</f>
        <v>Clothing</v>
      </c>
      <c r="G4819">
        <f>_xlfn.XLOOKUP(Table1[[#This Row],[Product_ID]],[1]!Table1[Product_ID],[1]!Table1[Unit_Price])</f>
        <v>4071</v>
      </c>
      <c r="H4819">
        <f>_xlfn.XLOOKUP(Table1[[#This Row],[Product_ID]],[1]!Table1[Product_ID],[1]!Table1[Cost])</f>
        <v>2442.6</v>
      </c>
      <c r="I4819">
        <v>4</v>
      </c>
      <c r="J4819">
        <v>5</v>
      </c>
      <c r="K4819">
        <f>Table1[[#This Row],[Quantity]]*Table1[[#This Row],[Unit_Price]]</f>
        <v>16284</v>
      </c>
      <c r="L4819">
        <f>Table1[[#This Row],[Quantity]]*Table1[[#This Row],[Cost]]</f>
        <v>9770.4</v>
      </c>
      <c r="M4819">
        <f>Table1[[#This Row],[Sales]]-Table1[[#This Row],[Total_Cost]]</f>
        <v>6513.6</v>
      </c>
      <c r="N4819" s="1">
        <f>Table1[[#This Row],[Profit]]/Table1[[#This Row],[Sales]]</f>
        <v>0.4</v>
      </c>
      <c r="O4819" t="str">
        <f>TEXT(Table1[[#This Row],[Order_Date]],"mmmm")</f>
        <v>December</v>
      </c>
      <c r="P4819">
        <f>YEAR(Table1[[#This Row],[Order_Date]])</f>
        <v>2025</v>
      </c>
      <c r="Q4819" t="str">
        <f>"Q"&amp;ROUNDUP(MONTH(Table1[[#This Row],[Order_Date]])/3,0)</f>
        <v>Q4</v>
      </c>
    </row>
    <row r="4820" spans="1:17" x14ac:dyDescent="0.25">
      <c r="A4820" t="s">
        <v>6647</v>
      </c>
      <c r="B4820" t="s">
        <v>336</v>
      </c>
      <c r="C4820" t="s">
        <v>1685</v>
      </c>
      <c r="D4820" t="s">
        <v>654</v>
      </c>
      <c r="E4820" t="str">
        <f>_xlfn.XLOOKUP(Table1[[#This Row],[Product_ID]],[1]!Table1[Product_ID],[1]!Table1[Product_Name])</f>
        <v>Sports Product 40</v>
      </c>
      <c r="F4820" t="str">
        <f>_xlfn.XLOOKUP(Table1[[#This Row],[Product_ID]],[1]!Table1[Product_ID],[1]!Table1[Category])</f>
        <v>Sports</v>
      </c>
      <c r="G4820">
        <f>_xlfn.XLOOKUP(Table1[[#This Row],[Product_ID]],[1]!Table1[Product_ID],[1]!Table1[Unit_Price])</f>
        <v>6724</v>
      </c>
      <c r="H4820">
        <f>_xlfn.XLOOKUP(Table1[[#This Row],[Product_ID]],[1]!Table1[Product_ID],[1]!Table1[Cost])</f>
        <v>4034.4</v>
      </c>
      <c r="I4820">
        <v>2</v>
      </c>
      <c r="J4820">
        <v>15</v>
      </c>
      <c r="K4820">
        <f>Table1[[#This Row],[Quantity]]*Table1[[#This Row],[Unit_Price]]</f>
        <v>13448</v>
      </c>
      <c r="L4820">
        <f>Table1[[#This Row],[Quantity]]*Table1[[#This Row],[Cost]]</f>
        <v>8068.8</v>
      </c>
      <c r="M4820">
        <f>Table1[[#This Row],[Sales]]-Table1[[#This Row],[Total_Cost]]</f>
        <v>5379.2</v>
      </c>
      <c r="N4820" s="1">
        <f>Table1[[#This Row],[Profit]]/Table1[[#This Row],[Sales]]</f>
        <v>0.39999999999999997</v>
      </c>
      <c r="O4820" t="str">
        <f>TEXT(Table1[[#This Row],[Order_Date]],"mmmm")</f>
        <v>February</v>
      </c>
      <c r="P4820">
        <f>YEAR(Table1[[#This Row],[Order_Date]])</f>
        <v>2024</v>
      </c>
      <c r="Q4820" t="str">
        <f>"Q"&amp;ROUNDUP(MONTH(Table1[[#This Row],[Order_Date]])/3,0)</f>
        <v>Q1</v>
      </c>
    </row>
    <row r="4821" spans="1:17" x14ac:dyDescent="0.25">
      <c r="A4821" t="s">
        <v>6648</v>
      </c>
      <c r="B4821" t="s">
        <v>2013</v>
      </c>
      <c r="C4821" t="s">
        <v>2144</v>
      </c>
      <c r="D4821" t="s">
        <v>585</v>
      </c>
      <c r="E4821" t="str">
        <f>_xlfn.XLOOKUP(Table1[[#This Row],[Product_ID]],[1]!Table1[Product_ID],[1]!Table1[Product_Name])</f>
        <v>Sports Product 80</v>
      </c>
      <c r="F4821" t="str">
        <f>_xlfn.XLOOKUP(Table1[[#This Row],[Product_ID]],[1]!Table1[Product_ID],[1]!Table1[Category])</f>
        <v>Sports</v>
      </c>
      <c r="G4821">
        <f>_xlfn.XLOOKUP(Table1[[#This Row],[Product_ID]],[1]!Table1[Product_ID],[1]!Table1[Unit_Price])</f>
        <v>4816</v>
      </c>
      <c r="H4821">
        <f>_xlfn.XLOOKUP(Table1[[#This Row],[Product_ID]],[1]!Table1[Product_ID],[1]!Table1[Cost])</f>
        <v>3371.2</v>
      </c>
      <c r="I4821">
        <v>1</v>
      </c>
      <c r="J4821">
        <v>20</v>
      </c>
      <c r="K4821">
        <f>Table1[[#This Row],[Quantity]]*Table1[[#This Row],[Unit_Price]]</f>
        <v>4816</v>
      </c>
      <c r="L4821">
        <f>Table1[[#This Row],[Quantity]]*Table1[[#This Row],[Cost]]</f>
        <v>3371.2</v>
      </c>
      <c r="M4821">
        <f>Table1[[#This Row],[Sales]]-Table1[[#This Row],[Total_Cost]]</f>
        <v>1444.8000000000002</v>
      </c>
      <c r="N4821" s="1">
        <f>Table1[[#This Row],[Profit]]/Table1[[#This Row],[Sales]]</f>
        <v>0.30000000000000004</v>
      </c>
      <c r="O4821" t="str">
        <f>TEXT(Table1[[#This Row],[Order_Date]],"mmmm")</f>
        <v>February</v>
      </c>
      <c r="P4821">
        <f>YEAR(Table1[[#This Row],[Order_Date]])</f>
        <v>2024</v>
      </c>
      <c r="Q4821" t="str">
        <f>"Q"&amp;ROUNDUP(MONTH(Table1[[#This Row],[Order_Date]])/3,0)</f>
        <v>Q1</v>
      </c>
    </row>
    <row r="4822" spans="1:17" x14ac:dyDescent="0.25">
      <c r="A4822" t="s">
        <v>6649</v>
      </c>
      <c r="B4822" t="s">
        <v>416</v>
      </c>
      <c r="C4822" t="s">
        <v>484</v>
      </c>
      <c r="D4822" t="s">
        <v>563</v>
      </c>
      <c r="E4822" t="str">
        <f>_xlfn.XLOOKUP(Table1[[#This Row],[Product_ID]],[1]!Table1[Product_ID],[1]!Table1[Product_Name])</f>
        <v>Beauty Product 60</v>
      </c>
      <c r="F4822" t="str">
        <f>_xlfn.XLOOKUP(Table1[[#This Row],[Product_ID]],[1]!Table1[Product_ID],[1]!Table1[Category])</f>
        <v>Beauty</v>
      </c>
      <c r="G4822">
        <f>_xlfn.XLOOKUP(Table1[[#This Row],[Product_ID]],[1]!Table1[Product_ID],[1]!Table1[Unit_Price])</f>
        <v>758</v>
      </c>
      <c r="H4822">
        <f>_xlfn.XLOOKUP(Table1[[#This Row],[Product_ID]],[1]!Table1[Product_ID],[1]!Table1[Cost])</f>
        <v>530.6</v>
      </c>
      <c r="I4822">
        <v>1</v>
      </c>
      <c r="J4822">
        <v>10</v>
      </c>
      <c r="K4822">
        <f>Table1[[#This Row],[Quantity]]*Table1[[#This Row],[Unit_Price]]</f>
        <v>758</v>
      </c>
      <c r="L4822">
        <f>Table1[[#This Row],[Quantity]]*Table1[[#This Row],[Cost]]</f>
        <v>530.6</v>
      </c>
      <c r="M4822">
        <f>Table1[[#This Row],[Sales]]-Table1[[#This Row],[Total_Cost]]</f>
        <v>227.39999999999998</v>
      </c>
      <c r="N4822" s="1">
        <f>Table1[[#This Row],[Profit]]/Table1[[#This Row],[Sales]]</f>
        <v>0.3</v>
      </c>
      <c r="O4822" t="str">
        <f>TEXT(Table1[[#This Row],[Order_Date]],"mmmm")</f>
        <v>September</v>
      </c>
      <c r="P4822">
        <f>YEAR(Table1[[#This Row],[Order_Date]])</f>
        <v>2025</v>
      </c>
      <c r="Q4822" t="str">
        <f>"Q"&amp;ROUNDUP(MONTH(Table1[[#This Row],[Order_Date]])/3,0)</f>
        <v>Q3</v>
      </c>
    </row>
    <row r="4823" spans="1:17" x14ac:dyDescent="0.25">
      <c r="A4823" t="s">
        <v>6650</v>
      </c>
      <c r="B4823" t="s">
        <v>2126</v>
      </c>
      <c r="C4823" t="s">
        <v>118</v>
      </c>
      <c r="D4823" t="s">
        <v>257</v>
      </c>
      <c r="E4823" t="str">
        <f>_xlfn.XLOOKUP(Table1[[#This Row],[Product_ID]],[1]!Table1[Product_ID],[1]!Table1[Product_Name])</f>
        <v>Beauty Product 3</v>
      </c>
      <c r="F4823" t="str">
        <f>_xlfn.XLOOKUP(Table1[[#This Row],[Product_ID]],[1]!Table1[Product_ID],[1]!Table1[Category])</f>
        <v>Beauty</v>
      </c>
      <c r="G4823">
        <f>_xlfn.XLOOKUP(Table1[[#This Row],[Product_ID]],[1]!Table1[Product_ID],[1]!Table1[Unit_Price])</f>
        <v>569</v>
      </c>
      <c r="H4823">
        <f>_xlfn.XLOOKUP(Table1[[#This Row],[Product_ID]],[1]!Table1[Product_ID],[1]!Table1[Cost])</f>
        <v>341.4</v>
      </c>
      <c r="I4823">
        <v>2</v>
      </c>
      <c r="J4823">
        <v>15</v>
      </c>
      <c r="K4823">
        <f>Table1[[#This Row],[Quantity]]*Table1[[#This Row],[Unit_Price]]</f>
        <v>1138</v>
      </c>
      <c r="L4823">
        <f>Table1[[#This Row],[Quantity]]*Table1[[#This Row],[Cost]]</f>
        <v>682.8</v>
      </c>
      <c r="M4823">
        <f>Table1[[#This Row],[Sales]]-Table1[[#This Row],[Total_Cost]]</f>
        <v>455.20000000000005</v>
      </c>
      <c r="N4823" s="1">
        <f>Table1[[#This Row],[Profit]]/Table1[[#This Row],[Sales]]</f>
        <v>0.4</v>
      </c>
      <c r="O4823" t="str">
        <f>TEXT(Table1[[#This Row],[Order_Date]],"mmmm")</f>
        <v>September</v>
      </c>
      <c r="P4823">
        <f>YEAR(Table1[[#This Row],[Order_Date]])</f>
        <v>2024</v>
      </c>
      <c r="Q4823" t="str">
        <f>"Q"&amp;ROUNDUP(MONTH(Table1[[#This Row],[Order_Date]])/3,0)</f>
        <v>Q3</v>
      </c>
    </row>
    <row r="4824" spans="1:17" x14ac:dyDescent="0.25">
      <c r="A4824" t="s">
        <v>6651</v>
      </c>
      <c r="B4824" t="s">
        <v>678</v>
      </c>
      <c r="C4824" t="s">
        <v>2999</v>
      </c>
      <c r="D4824" t="s">
        <v>131</v>
      </c>
      <c r="E4824" t="str">
        <f>_xlfn.XLOOKUP(Table1[[#This Row],[Product_ID]],[1]!Table1[Product_ID],[1]!Table1[Product_Name])</f>
        <v>Sports Product 50</v>
      </c>
      <c r="F4824" t="str">
        <f>_xlfn.XLOOKUP(Table1[[#This Row],[Product_ID]],[1]!Table1[Product_ID],[1]!Table1[Category])</f>
        <v>Sports</v>
      </c>
      <c r="G4824">
        <f>_xlfn.XLOOKUP(Table1[[#This Row],[Product_ID]],[1]!Table1[Product_ID],[1]!Table1[Unit_Price])</f>
        <v>10475</v>
      </c>
      <c r="H4824">
        <f>_xlfn.XLOOKUP(Table1[[#This Row],[Product_ID]],[1]!Table1[Product_ID],[1]!Table1[Cost])</f>
        <v>7332.5</v>
      </c>
      <c r="I4824">
        <v>3</v>
      </c>
      <c r="J4824">
        <v>15</v>
      </c>
      <c r="K4824">
        <f>Table1[[#This Row],[Quantity]]*Table1[[#This Row],[Unit_Price]]</f>
        <v>31425</v>
      </c>
      <c r="L4824">
        <f>Table1[[#This Row],[Quantity]]*Table1[[#This Row],[Cost]]</f>
        <v>21997.5</v>
      </c>
      <c r="M4824">
        <f>Table1[[#This Row],[Sales]]-Table1[[#This Row],[Total_Cost]]</f>
        <v>9427.5</v>
      </c>
      <c r="N4824" s="1">
        <f>Table1[[#This Row],[Profit]]/Table1[[#This Row],[Sales]]</f>
        <v>0.3</v>
      </c>
      <c r="O4824" t="str">
        <f>TEXT(Table1[[#This Row],[Order_Date]],"mmmm")</f>
        <v>November</v>
      </c>
      <c r="P4824">
        <f>YEAR(Table1[[#This Row],[Order_Date]])</f>
        <v>2025</v>
      </c>
      <c r="Q4824" t="str">
        <f>"Q"&amp;ROUNDUP(MONTH(Table1[[#This Row],[Order_Date]])/3,0)</f>
        <v>Q4</v>
      </c>
    </row>
    <row r="4825" spans="1:17" x14ac:dyDescent="0.25">
      <c r="A4825" t="s">
        <v>6652</v>
      </c>
      <c r="B4825" t="s">
        <v>921</v>
      </c>
      <c r="C4825" t="s">
        <v>1108</v>
      </c>
      <c r="D4825" t="s">
        <v>96</v>
      </c>
      <c r="E4825" t="str">
        <f>_xlfn.XLOOKUP(Table1[[#This Row],[Product_ID]],[1]!Table1[Product_ID],[1]!Table1[Product_Name])</f>
        <v>Electronics Product 91</v>
      </c>
      <c r="F4825" t="str">
        <f>_xlfn.XLOOKUP(Table1[[#This Row],[Product_ID]],[1]!Table1[Product_ID],[1]!Table1[Category])</f>
        <v>Electronics</v>
      </c>
      <c r="G4825">
        <f>_xlfn.XLOOKUP(Table1[[#This Row],[Product_ID]],[1]!Table1[Product_ID],[1]!Table1[Unit_Price])</f>
        <v>45348</v>
      </c>
      <c r="H4825">
        <f>_xlfn.XLOOKUP(Table1[[#This Row],[Product_ID]],[1]!Table1[Product_ID],[1]!Table1[Cost])</f>
        <v>27208.799999999999</v>
      </c>
      <c r="I4825">
        <v>5</v>
      </c>
      <c r="J4825">
        <v>0</v>
      </c>
      <c r="K4825">
        <f>Table1[[#This Row],[Quantity]]*Table1[[#This Row],[Unit_Price]]</f>
        <v>226740</v>
      </c>
      <c r="L4825">
        <f>Table1[[#This Row],[Quantity]]*Table1[[#This Row],[Cost]]</f>
        <v>136044</v>
      </c>
      <c r="M4825">
        <f>Table1[[#This Row],[Sales]]-Table1[[#This Row],[Total_Cost]]</f>
        <v>90696</v>
      </c>
      <c r="N4825" s="1">
        <f>Table1[[#This Row],[Profit]]/Table1[[#This Row],[Sales]]</f>
        <v>0.4</v>
      </c>
      <c r="O4825" t="str">
        <f>TEXT(Table1[[#This Row],[Order_Date]],"mmmm")</f>
        <v>February</v>
      </c>
      <c r="P4825">
        <f>YEAR(Table1[[#This Row],[Order_Date]])</f>
        <v>2024</v>
      </c>
      <c r="Q4825" t="str">
        <f>"Q"&amp;ROUNDUP(MONTH(Table1[[#This Row],[Order_Date]])/3,0)</f>
        <v>Q1</v>
      </c>
    </row>
    <row r="4826" spans="1:17" x14ac:dyDescent="0.25">
      <c r="A4826" t="s">
        <v>6653</v>
      </c>
      <c r="B4826" t="s">
        <v>1518</v>
      </c>
      <c r="C4826" t="s">
        <v>369</v>
      </c>
      <c r="D4826" t="s">
        <v>81</v>
      </c>
      <c r="E4826" t="str">
        <f>_xlfn.XLOOKUP(Table1[[#This Row],[Product_ID]],[1]!Table1[Product_ID],[1]!Table1[Product_Name])</f>
        <v>Beauty Product 4</v>
      </c>
      <c r="F4826" t="str">
        <f>_xlfn.XLOOKUP(Table1[[#This Row],[Product_ID]],[1]!Table1[Product_ID],[1]!Table1[Category])</f>
        <v>Beauty</v>
      </c>
      <c r="G4826">
        <f>_xlfn.XLOOKUP(Table1[[#This Row],[Product_ID]],[1]!Table1[Product_ID],[1]!Table1[Unit_Price])</f>
        <v>591</v>
      </c>
      <c r="H4826">
        <f>_xlfn.XLOOKUP(Table1[[#This Row],[Product_ID]],[1]!Table1[Product_ID],[1]!Table1[Cost])</f>
        <v>354.6</v>
      </c>
      <c r="I4826">
        <v>3</v>
      </c>
      <c r="J4826">
        <v>5</v>
      </c>
      <c r="K4826">
        <f>Table1[[#This Row],[Quantity]]*Table1[[#This Row],[Unit_Price]]</f>
        <v>1773</v>
      </c>
      <c r="L4826">
        <f>Table1[[#This Row],[Quantity]]*Table1[[#This Row],[Cost]]</f>
        <v>1063.8000000000002</v>
      </c>
      <c r="M4826">
        <f>Table1[[#This Row],[Sales]]-Table1[[#This Row],[Total_Cost]]</f>
        <v>709.19999999999982</v>
      </c>
      <c r="N4826" s="1">
        <f>Table1[[#This Row],[Profit]]/Table1[[#This Row],[Sales]]</f>
        <v>0.39999999999999991</v>
      </c>
      <c r="O4826" t="str">
        <f>TEXT(Table1[[#This Row],[Order_Date]],"mmmm")</f>
        <v>April</v>
      </c>
      <c r="P4826">
        <f>YEAR(Table1[[#This Row],[Order_Date]])</f>
        <v>2025</v>
      </c>
      <c r="Q4826" t="str">
        <f>"Q"&amp;ROUNDUP(MONTH(Table1[[#This Row],[Order_Date]])/3,0)</f>
        <v>Q2</v>
      </c>
    </row>
    <row r="4827" spans="1:17" x14ac:dyDescent="0.25">
      <c r="A4827" t="s">
        <v>6654</v>
      </c>
      <c r="B4827" t="s">
        <v>2013</v>
      </c>
      <c r="C4827" t="s">
        <v>5076</v>
      </c>
      <c r="D4827" t="s">
        <v>171</v>
      </c>
      <c r="E4827" t="str">
        <f>_xlfn.XLOOKUP(Table1[[#This Row],[Product_ID]],[1]!Table1[Product_ID],[1]!Table1[Product_Name])</f>
        <v>Clothing Product 27</v>
      </c>
      <c r="F4827" t="str">
        <f>_xlfn.XLOOKUP(Table1[[#This Row],[Product_ID]],[1]!Table1[Product_ID],[1]!Table1[Category])</f>
        <v>Clothing</v>
      </c>
      <c r="G4827">
        <f>_xlfn.XLOOKUP(Table1[[#This Row],[Product_ID]],[1]!Table1[Product_ID],[1]!Table1[Unit_Price])</f>
        <v>4969</v>
      </c>
      <c r="H4827">
        <f>_xlfn.XLOOKUP(Table1[[#This Row],[Product_ID]],[1]!Table1[Product_ID],[1]!Table1[Cost])</f>
        <v>2484.5</v>
      </c>
      <c r="I4827">
        <v>4</v>
      </c>
      <c r="J4827">
        <v>10</v>
      </c>
      <c r="K4827">
        <f>Table1[[#This Row],[Quantity]]*Table1[[#This Row],[Unit_Price]]</f>
        <v>19876</v>
      </c>
      <c r="L4827">
        <f>Table1[[#This Row],[Quantity]]*Table1[[#This Row],[Cost]]</f>
        <v>9938</v>
      </c>
      <c r="M4827">
        <f>Table1[[#This Row],[Sales]]-Table1[[#This Row],[Total_Cost]]</f>
        <v>9938</v>
      </c>
      <c r="N4827" s="1">
        <f>Table1[[#This Row],[Profit]]/Table1[[#This Row],[Sales]]</f>
        <v>0.5</v>
      </c>
      <c r="O4827" t="str">
        <f>TEXT(Table1[[#This Row],[Order_Date]],"mmmm")</f>
        <v>February</v>
      </c>
      <c r="P4827">
        <f>YEAR(Table1[[#This Row],[Order_Date]])</f>
        <v>2024</v>
      </c>
      <c r="Q4827" t="str">
        <f>"Q"&amp;ROUNDUP(MONTH(Table1[[#This Row],[Order_Date]])/3,0)</f>
        <v>Q1</v>
      </c>
    </row>
    <row r="4828" spans="1:17" x14ac:dyDescent="0.25">
      <c r="A4828" t="s">
        <v>6655</v>
      </c>
      <c r="B4828" t="s">
        <v>741</v>
      </c>
      <c r="C4828" t="s">
        <v>5300</v>
      </c>
      <c r="D4828" t="s">
        <v>563</v>
      </c>
      <c r="E4828" t="str">
        <f>_xlfn.XLOOKUP(Table1[[#This Row],[Product_ID]],[1]!Table1[Product_ID],[1]!Table1[Product_Name])</f>
        <v>Beauty Product 60</v>
      </c>
      <c r="F4828" t="str">
        <f>_xlfn.XLOOKUP(Table1[[#This Row],[Product_ID]],[1]!Table1[Product_ID],[1]!Table1[Category])</f>
        <v>Beauty</v>
      </c>
      <c r="G4828">
        <f>_xlfn.XLOOKUP(Table1[[#This Row],[Product_ID]],[1]!Table1[Product_ID],[1]!Table1[Unit_Price])</f>
        <v>758</v>
      </c>
      <c r="H4828">
        <f>_xlfn.XLOOKUP(Table1[[#This Row],[Product_ID]],[1]!Table1[Product_ID],[1]!Table1[Cost])</f>
        <v>530.6</v>
      </c>
      <c r="I4828">
        <v>4</v>
      </c>
      <c r="J4828">
        <v>5</v>
      </c>
      <c r="K4828">
        <f>Table1[[#This Row],[Quantity]]*Table1[[#This Row],[Unit_Price]]</f>
        <v>3032</v>
      </c>
      <c r="L4828">
        <f>Table1[[#This Row],[Quantity]]*Table1[[#This Row],[Cost]]</f>
        <v>2122.4</v>
      </c>
      <c r="M4828">
        <f>Table1[[#This Row],[Sales]]-Table1[[#This Row],[Total_Cost]]</f>
        <v>909.59999999999991</v>
      </c>
      <c r="N4828" s="1">
        <f>Table1[[#This Row],[Profit]]/Table1[[#This Row],[Sales]]</f>
        <v>0.3</v>
      </c>
      <c r="O4828" t="str">
        <f>TEXT(Table1[[#This Row],[Order_Date]],"mmmm")</f>
        <v>September</v>
      </c>
      <c r="P4828">
        <f>YEAR(Table1[[#This Row],[Order_Date]])</f>
        <v>2025</v>
      </c>
      <c r="Q4828" t="str">
        <f>"Q"&amp;ROUNDUP(MONTH(Table1[[#This Row],[Order_Date]])/3,0)</f>
        <v>Q3</v>
      </c>
    </row>
    <row r="4829" spans="1:17" x14ac:dyDescent="0.25">
      <c r="A4829" t="s">
        <v>6656</v>
      </c>
      <c r="B4829" t="s">
        <v>1413</v>
      </c>
      <c r="C4829" t="s">
        <v>2439</v>
      </c>
      <c r="D4829" t="s">
        <v>855</v>
      </c>
      <c r="E4829" t="str">
        <f>_xlfn.XLOOKUP(Table1[[#This Row],[Product_ID]],[1]!Table1[Product_ID],[1]!Table1[Product_Name])</f>
        <v>Sports Product 62</v>
      </c>
      <c r="F4829" t="str">
        <f>_xlfn.XLOOKUP(Table1[[#This Row],[Product_ID]],[1]!Table1[Product_ID],[1]!Table1[Category])</f>
        <v>Sports</v>
      </c>
      <c r="G4829">
        <f>_xlfn.XLOOKUP(Table1[[#This Row],[Product_ID]],[1]!Table1[Product_ID],[1]!Table1[Unit_Price])</f>
        <v>2777</v>
      </c>
      <c r="H4829">
        <f>_xlfn.XLOOKUP(Table1[[#This Row],[Product_ID]],[1]!Table1[Product_ID],[1]!Table1[Cost])</f>
        <v>1943.9</v>
      </c>
      <c r="I4829">
        <v>5</v>
      </c>
      <c r="J4829">
        <v>0</v>
      </c>
      <c r="K4829">
        <f>Table1[[#This Row],[Quantity]]*Table1[[#This Row],[Unit_Price]]</f>
        <v>13885</v>
      </c>
      <c r="L4829">
        <f>Table1[[#This Row],[Quantity]]*Table1[[#This Row],[Cost]]</f>
        <v>9719.5</v>
      </c>
      <c r="M4829">
        <f>Table1[[#This Row],[Sales]]-Table1[[#This Row],[Total_Cost]]</f>
        <v>4165.5</v>
      </c>
      <c r="N4829" s="1">
        <f>Table1[[#This Row],[Profit]]/Table1[[#This Row],[Sales]]</f>
        <v>0.3</v>
      </c>
      <c r="O4829" t="str">
        <f>TEXT(Table1[[#This Row],[Order_Date]],"mmmm")</f>
        <v>October</v>
      </c>
      <c r="P4829">
        <f>YEAR(Table1[[#This Row],[Order_Date]])</f>
        <v>2025</v>
      </c>
      <c r="Q4829" t="str">
        <f>"Q"&amp;ROUNDUP(MONTH(Table1[[#This Row],[Order_Date]])/3,0)</f>
        <v>Q4</v>
      </c>
    </row>
    <row r="4830" spans="1:17" x14ac:dyDescent="0.25">
      <c r="A4830" t="s">
        <v>6657</v>
      </c>
      <c r="B4830" t="s">
        <v>1860</v>
      </c>
      <c r="C4830" t="s">
        <v>1854</v>
      </c>
      <c r="D4830" t="s">
        <v>297</v>
      </c>
      <c r="E4830" t="str">
        <f>_xlfn.XLOOKUP(Table1[[#This Row],[Product_ID]],[1]!Table1[Product_ID],[1]!Table1[Product_Name])</f>
        <v>Home &amp; Kitchen Product 64</v>
      </c>
      <c r="F4830" t="str">
        <f>_xlfn.XLOOKUP(Table1[[#This Row],[Product_ID]],[1]!Table1[Product_ID],[1]!Table1[Category])</f>
        <v>Home &amp; Kitchen</v>
      </c>
      <c r="G4830">
        <f>_xlfn.XLOOKUP(Table1[[#This Row],[Product_ID]],[1]!Table1[Product_ID],[1]!Table1[Unit_Price])</f>
        <v>8274</v>
      </c>
      <c r="H4830">
        <f>_xlfn.XLOOKUP(Table1[[#This Row],[Product_ID]],[1]!Table1[Product_ID],[1]!Table1[Cost])</f>
        <v>5791.8</v>
      </c>
      <c r="I4830">
        <v>4</v>
      </c>
      <c r="J4830">
        <v>0</v>
      </c>
      <c r="K4830">
        <f>Table1[[#This Row],[Quantity]]*Table1[[#This Row],[Unit_Price]]</f>
        <v>33096</v>
      </c>
      <c r="L4830">
        <f>Table1[[#This Row],[Quantity]]*Table1[[#This Row],[Cost]]</f>
        <v>23167.200000000001</v>
      </c>
      <c r="M4830">
        <f>Table1[[#This Row],[Sales]]-Table1[[#This Row],[Total_Cost]]</f>
        <v>9928.7999999999993</v>
      </c>
      <c r="N4830" s="1">
        <f>Table1[[#This Row],[Profit]]/Table1[[#This Row],[Sales]]</f>
        <v>0.3</v>
      </c>
      <c r="O4830" t="str">
        <f>TEXT(Table1[[#This Row],[Order_Date]],"mmmm")</f>
        <v>February</v>
      </c>
      <c r="P4830">
        <f>YEAR(Table1[[#This Row],[Order_Date]])</f>
        <v>2025</v>
      </c>
      <c r="Q4830" t="str">
        <f>"Q"&amp;ROUNDUP(MONTH(Table1[[#This Row],[Order_Date]])/3,0)</f>
        <v>Q1</v>
      </c>
    </row>
    <row r="4831" spans="1:17" x14ac:dyDescent="0.25">
      <c r="A4831" t="s">
        <v>6658</v>
      </c>
      <c r="B4831" t="s">
        <v>741</v>
      </c>
      <c r="C4831" t="s">
        <v>1060</v>
      </c>
      <c r="D4831" t="s">
        <v>611</v>
      </c>
      <c r="E4831" t="str">
        <f>_xlfn.XLOOKUP(Table1[[#This Row],[Product_ID]],[1]!Table1[Product_ID],[1]!Table1[Product_Name])</f>
        <v>Clothing Product 21</v>
      </c>
      <c r="F4831" t="str">
        <f>_xlfn.XLOOKUP(Table1[[#This Row],[Product_ID]],[1]!Table1[Product_ID],[1]!Table1[Category])</f>
        <v>Clothing</v>
      </c>
      <c r="G4831">
        <f>_xlfn.XLOOKUP(Table1[[#This Row],[Product_ID]],[1]!Table1[Product_ID],[1]!Table1[Unit_Price])</f>
        <v>1236</v>
      </c>
      <c r="H4831">
        <f>_xlfn.XLOOKUP(Table1[[#This Row],[Product_ID]],[1]!Table1[Product_ID],[1]!Table1[Cost])</f>
        <v>865.2</v>
      </c>
      <c r="I4831">
        <v>3</v>
      </c>
      <c r="J4831">
        <v>10</v>
      </c>
      <c r="K4831">
        <f>Table1[[#This Row],[Quantity]]*Table1[[#This Row],[Unit_Price]]</f>
        <v>3708</v>
      </c>
      <c r="L4831">
        <f>Table1[[#This Row],[Quantity]]*Table1[[#This Row],[Cost]]</f>
        <v>2595.6000000000004</v>
      </c>
      <c r="M4831">
        <f>Table1[[#This Row],[Sales]]-Table1[[#This Row],[Total_Cost]]</f>
        <v>1112.3999999999996</v>
      </c>
      <c r="N4831" s="1">
        <f>Table1[[#This Row],[Profit]]/Table1[[#This Row],[Sales]]</f>
        <v>0.29999999999999988</v>
      </c>
      <c r="O4831" t="str">
        <f>TEXT(Table1[[#This Row],[Order_Date]],"mmmm")</f>
        <v>September</v>
      </c>
      <c r="P4831">
        <f>YEAR(Table1[[#This Row],[Order_Date]])</f>
        <v>2025</v>
      </c>
      <c r="Q4831" t="str">
        <f>"Q"&amp;ROUNDUP(MONTH(Table1[[#This Row],[Order_Date]])/3,0)</f>
        <v>Q3</v>
      </c>
    </row>
    <row r="4832" spans="1:17" x14ac:dyDescent="0.25">
      <c r="A4832" t="s">
        <v>6659</v>
      </c>
      <c r="B4832" t="s">
        <v>1500</v>
      </c>
      <c r="C4832" t="s">
        <v>554</v>
      </c>
      <c r="D4832" t="s">
        <v>237</v>
      </c>
      <c r="E4832" t="str">
        <f>_xlfn.XLOOKUP(Table1[[#This Row],[Product_ID]],[1]!Table1[Product_ID],[1]!Table1[Product_Name])</f>
        <v>Sports Product 61</v>
      </c>
      <c r="F4832" t="str">
        <f>_xlfn.XLOOKUP(Table1[[#This Row],[Product_ID]],[1]!Table1[Product_ID],[1]!Table1[Category])</f>
        <v>Sports</v>
      </c>
      <c r="G4832">
        <f>_xlfn.XLOOKUP(Table1[[#This Row],[Product_ID]],[1]!Table1[Product_ID],[1]!Table1[Unit_Price])</f>
        <v>7170</v>
      </c>
      <c r="H4832">
        <f>_xlfn.XLOOKUP(Table1[[#This Row],[Product_ID]],[1]!Table1[Product_ID],[1]!Table1[Cost])</f>
        <v>3585</v>
      </c>
      <c r="I4832">
        <v>3</v>
      </c>
      <c r="J4832">
        <v>20</v>
      </c>
      <c r="K4832">
        <f>Table1[[#This Row],[Quantity]]*Table1[[#This Row],[Unit_Price]]</f>
        <v>21510</v>
      </c>
      <c r="L4832">
        <f>Table1[[#This Row],[Quantity]]*Table1[[#This Row],[Cost]]</f>
        <v>10755</v>
      </c>
      <c r="M4832">
        <f>Table1[[#This Row],[Sales]]-Table1[[#This Row],[Total_Cost]]</f>
        <v>10755</v>
      </c>
      <c r="N4832" s="1">
        <f>Table1[[#This Row],[Profit]]/Table1[[#This Row],[Sales]]</f>
        <v>0.5</v>
      </c>
      <c r="O4832" t="str">
        <f>TEXT(Table1[[#This Row],[Order_Date]],"mmmm")</f>
        <v>June</v>
      </c>
      <c r="P4832">
        <f>YEAR(Table1[[#This Row],[Order_Date]])</f>
        <v>2024</v>
      </c>
      <c r="Q4832" t="str">
        <f>"Q"&amp;ROUNDUP(MONTH(Table1[[#This Row],[Order_Date]])/3,0)</f>
        <v>Q2</v>
      </c>
    </row>
    <row r="4833" spans="1:17" x14ac:dyDescent="0.25">
      <c r="A4833" t="s">
        <v>6660</v>
      </c>
      <c r="B4833" t="s">
        <v>2322</v>
      </c>
      <c r="C4833" t="s">
        <v>1968</v>
      </c>
      <c r="D4833" t="s">
        <v>199</v>
      </c>
      <c r="E4833" t="str">
        <f>_xlfn.XLOOKUP(Table1[[#This Row],[Product_ID]],[1]!Table1[Product_ID],[1]!Table1[Product_Name])</f>
        <v>Sports Product 19</v>
      </c>
      <c r="F4833" t="str">
        <f>_xlfn.XLOOKUP(Table1[[#This Row],[Product_ID]],[1]!Table1[Product_ID],[1]!Table1[Category])</f>
        <v>Sports</v>
      </c>
      <c r="G4833">
        <f>_xlfn.XLOOKUP(Table1[[#This Row],[Product_ID]],[1]!Table1[Product_ID],[1]!Table1[Unit_Price])</f>
        <v>11395</v>
      </c>
      <c r="H4833">
        <f>_xlfn.XLOOKUP(Table1[[#This Row],[Product_ID]],[1]!Table1[Product_ID],[1]!Table1[Cost])</f>
        <v>5697.5</v>
      </c>
      <c r="I4833">
        <v>5</v>
      </c>
      <c r="J4833">
        <v>10</v>
      </c>
      <c r="K4833">
        <f>Table1[[#This Row],[Quantity]]*Table1[[#This Row],[Unit_Price]]</f>
        <v>56975</v>
      </c>
      <c r="L4833">
        <f>Table1[[#This Row],[Quantity]]*Table1[[#This Row],[Cost]]</f>
        <v>28487.5</v>
      </c>
      <c r="M4833">
        <f>Table1[[#This Row],[Sales]]-Table1[[#This Row],[Total_Cost]]</f>
        <v>28487.5</v>
      </c>
      <c r="N4833" s="1">
        <f>Table1[[#This Row],[Profit]]/Table1[[#This Row],[Sales]]</f>
        <v>0.5</v>
      </c>
      <c r="O4833" t="str">
        <f>TEXT(Table1[[#This Row],[Order_Date]],"mmmm")</f>
        <v>June</v>
      </c>
      <c r="P4833">
        <f>YEAR(Table1[[#This Row],[Order_Date]])</f>
        <v>2025</v>
      </c>
      <c r="Q4833" t="str">
        <f>"Q"&amp;ROUNDUP(MONTH(Table1[[#This Row],[Order_Date]])/3,0)</f>
        <v>Q2</v>
      </c>
    </row>
    <row r="4834" spans="1:17" x14ac:dyDescent="0.25">
      <c r="A4834" t="s">
        <v>6661</v>
      </c>
      <c r="B4834" t="s">
        <v>958</v>
      </c>
      <c r="C4834" t="s">
        <v>2432</v>
      </c>
      <c r="D4834" t="s">
        <v>842</v>
      </c>
      <c r="E4834" t="str">
        <f>_xlfn.XLOOKUP(Table1[[#This Row],[Product_ID]],[1]!Table1[Product_ID],[1]!Table1[Product_Name])</f>
        <v>Sports Product 35</v>
      </c>
      <c r="F4834" t="str">
        <f>_xlfn.XLOOKUP(Table1[[#This Row],[Product_ID]],[1]!Table1[Product_ID],[1]!Table1[Category])</f>
        <v>Sports</v>
      </c>
      <c r="G4834">
        <f>_xlfn.XLOOKUP(Table1[[#This Row],[Product_ID]],[1]!Table1[Product_ID],[1]!Table1[Unit_Price])</f>
        <v>3185</v>
      </c>
      <c r="H4834">
        <f>_xlfn.XLOOKUP(Table1[[#This Row],[Product_ID]],[1]!Table1[Product_ID],[1]!Table1[Cost])</f>
        <v>1592.5</v>
      </c>
      <c r="I4834">
        <v>2</v>
      </c>
      <c r="J4834">
        <v>20</v>
      </c>
      <c r="K4834">
        <f>Table1[[#This Row],[Quantity]]*Table1[[#This Row],[Unit_Price]]</f>
        <v>6370</v>
      </c>
      <c r="L4834">
        <f>Table1[[#This Row],[Quantity]]*Table1[[#This Row],[Cost]]</f>
        <v>3185</v>
      </c>
      <c r="M4834">
        <f>Table1[[#This Row],[Sales]]-Table1[[#This Row],[Total_Cost]]</f>
        <v>3185</v>
      </c>
      <c r="N4834" s="1">
        <f>Table1[[#This Row],[Profit]]/Table1[[#This Row],[Sales]]</f>
        <v>0.5</v>
      </c>
      <c r="O4834" t="str">
        <f>TEXT(Table1[[#This Row],[Order_Date]],"mmmm")</f>
        <v>November</v>
      </c>
      <c r="P4834">
        <f>YEAR(Table1[[#This Row],[Order_Date]])</f>
        <v>2025</v>
      </c>
      <c r="Q4834" t="str">
        <f>"Q"&amp;ROUNDUP(MONTH(Table1[[#This Row],[Order_Date]])/3,0)</f>
        <v>Q4</v>
      </c>
    </row>
    <row r="4835" spans="1:17" x14ac:dyDescent="0.25">
      <c r="A4835" t="s">
        <v>6662</v>
      </c>
      <c r="B4835" t="s">
        <v>449</v>
      </c>
      <c r="C4835" t="s">
        <v>1644</v>
      </c>
      <c r="D4835" t="s">
        <v>999</v>
      </c>
      <c r="E4835" t="str">
        <f>_xlfn.XLOOKUP(Table1[[#This Row],[Product_ID]],[1]!Table1[Product_ID],[1]!Table1[Product_Name])</f>
        <v>Beauty Product 51</v>
      </c>
      <c r="F4835" t="str">
        <f>_xlfn.XLOOKUP(Table1[[#This Row],[Product_ID]],[1]!Table1[Product_ID],[1]!Table1[Category])</f>
        <v>Beauty</v>
      </c>
      <c r="G4835">
        <f>_xlfn.XLOOKUP(Table1[[#This Row],[Product_ID]],[1]!Table1[Product_ID],[1]!Table1[Unit_Price])</f>
        <v>1507</v>
      </c>
      <c r="H4835">
        <f>_xlfn.XLOOKUP(Table1[[#This Row],[Product_ID]],[1]!Table1[Product_ID],[1]!Table1[Cost])</f>
        <v>753.5</v>
      </c>
      <c r="I4835">
        <v>3</v>
      </c>
      <c r="J4835">
        <v>15</v>
      </c>
      <c r="K4835">
        <f>Table1[[#This Row],[Quantity]]*Table1[[#This Row],[Unit_Price]]</f>
        <v>4521</v>
      </c>
      <c r="L4835">
        <f>Table1[[#This Row],[Quantity]]*Table1[[#This Row],[Cost]]</f>
        <v>2260.5</v>
      </c>
      <c r="M4835">
        <f>Table1[[#This Row],[Sales]]-Table1[[#This Row],[Total_Cost]]</f>
        <v>2260.5</v>
      </c>
      <c r="N4835" s="1">
        <f>Table1[[#This Row],[Profit]]/Table1[[#This Row],[Sales]]</f>
        <v>0.5</v>
      </c>
      <c r="O4835" t="str">
        <f>TEXT(Table1[[#This Row],[Order_Date]],"mmmm")</f>
        <v>December</v>
      </c>
      <c r="P4835">
        <f>YEAR(Table1[[#This Row],[Order_Date]])</f>
        <v>2025</v>
      </c>
      <c r="Q4835" t="str">
        <f>"Q"&amp;ROUNDUP(MONTH(Table1[[#This Row],[Order_Date]])/3,0)</f>
        <v>Q4</v>
      </c>
    </row>
    <row r="4836" spans="1:17" x14ac:dyDescent="0.25">
      <c r="A4836" t="s">
        <v>6663</v>
      </c>
      <c r="B4836" t="s">
        <v>3413</v>
      </c>
      <c r="C4836" t="s">
        <v>1178</v>
      </c>
      <c r="D4836" t="s">
        <v>41</v>
      </c>
      <c r="E4836" t="str">
        <f>_xlfn.XLOOKUP(Table1[[#This Row],[Product_ID]],[1]!Table1[Product_ID],[1]!Table1[Product_Name])</f>
        <v>Clothing Product 86</v>
      </c>
      <c r="F4836" t="str">
        <f>_xlfn.XLOOKUP(Table1[[#This Row],[Product_ID]],[1]!Table1[Product_ID],[1]!Table1[Category])</f>
        <v>Clothing</v>
      </c>
      <c r="G4836">
        <f>_xlfn.XLOOKUP(Table1[[#This Row],[Product_ID]],[1]!Table1[Product_ID],[1]!Table1[Unit_Price])</f>
        <v>3333</v>
      </c>
      <c r="H4836">
        <f>_xlfn.XLOOKUP(Table1[[#This Row],[Product_ID]],[1]!Table1[Product_ID],[1]!Table1[Cost])</f>
        <v>2333.1</v>
      </c>
      <c r="I4836">
        <v>4</v>
      </c>
      <c r="J4836">
        <v>10</v>
      </c>
      <c r="K4836">
        <f>Table1[[#This Row],[Quantity]]*Table1[[#This Row],[Unit_Price]]</f>
        <v>13332</v>
      </c>
      <c r="L4836">
        <f>Table1[[#This Row],[Quantity]]*Table1[[#This Row],[Cost]]</f>
        <v>9332.4</v>
      </c>
      <c r="M4836">
        <f>Table1[[#This Row],[Sales]]-Table1[[#This Row],[Total_Cost]]</f>
        <v>3999.6000000000004</v>
      </c>
      <c r="N4836" s="1">
        <f>Table1[[#This Row],[Profit]]/Table1[[#This Row],[Sales]]</f>
        <v>0.30000000000000004</v>
      </c>
      <c r="O4836" t="str">
        <f>TEXT(Table1[[#This Row],[Order_Date]],"mmmm")</f>
        <v>July</v>
      </c>
      <c r="P4836">
        <f>YEAR(Table1[[#This Row],[Order_Date]])</f>
        <v>2025</v>
      </c>
      <c r="Q4836" t="str">
        <f>"Q"&amp;ROUNDUP(MONTH(Table1[[#This Row],[Order_Date]])/3,0)</f>
        <v>Q3</v>
      </c>
    </row>
    <row r="4837" spans="1:17" x14ac:dyDescent="0.25">
      <c r="A4837" t="s">
        <v>6664</v>
      </c>
      <c r="B4837" t="s">
        <v>537</v>
      </c>
      <c r="C4837" t="s">
        <v>498</v>
      </c>
      <c r="D4837" t="s">
        <v>313</v>
      </c>
      <c r="E4837" t="str">
        <f>_xlfn.XLOOKUP(Table1[[#This Row],[Product_ID]],[1]!Table1[Product_ID],[1]!Table1[Product_Name])</f>
        <v>Sports Product 44</v>
      </c>
      <c r="F4837" t="str">
        <f>_xlfn.XLOOKUP(Table1[[#This Row],[Product_ID]],[1]!Table1[Product_ID],[1]!Table1[Category])</f>
        <v>Sports</v>
      </c>
      <c r="G4837">
        <f>_xlfn.XLOOKUP(Table1[[#This Row],[Product_ID]],[1]!Table1[Product_ID],[1]!Table1[Unit_Price])</f>
        <v>5008</v>
      </c>
      <c r="H4837">
        <f>_xlfn.XLOOKUP(Table1[[#This Row],[Product_ID]],[1]!Table1[Product_ID],[1]!Table1[Cost])</f>
        <v>3505.6</v>
      </c>
      <c r="I4837">
        <v>1</v>
      </c>
      <c r="J4837">
        <v>10</v>
      </c>
      <c r="K4837">
        <f>Table1[[#This Row],[Quantity]]*Table1[[#This Row],[Unit_Price]]</f>
        <v>5008</v>
      </c>
      <c r="L4837">
        <f>Table1[[#This Row],[Quantity]]*Table1[[#This Row],[Cost]]</f>
        <v>3505.6</v>
      </c>
      <c r="M4837">
        <f>Table1[[#This Row],[Sales]]-Table1[[#This Row],[Total_Cost]]</f>
        <v>1502.4</v>
      </c>
      <c r="N4837" s="1">
        <f>Table1[[#This Row],[Profit]]/Table1[[#This Row],[Sales]]</f>
        <v>0.30000000000000004</v>
      </c>
      <c r="O4837" t="str">
        <f>TEXT(Table1[[#This Row],[Order_Date]],"mmmm")</f>
        <v>March</v>
      </c>
      <c r="P4837">
        <f>YEAR(Table1[[#This Row],[Order_Date]])</f>
        <v>2024</v>
      </c>
      <c r="Q4837" t="str">
        <f>"Q"&amp;ROUNDUP(MONTH(Table1[[#This Row],[Order_Date]])/3,0)</f>
        <v>Q1</v>
      </c>
    </row>
    <row r="4838" spans="1:17" x14ac:dyDescent="0.25">
      <c r="A4838" t="s">
        <v>6665</v>
      </c>
      <c r="B4838" t="s">
        <v>924</v>
      </c>
      <c r="C4838" t="s">
        <v>2982</v>
      </c>
      <c r="D4838" t="s">
        <v>244</v>
      </c>
      <c r="E4838" t="str">
        <f>_xlfn.XLOOKUP(Table1[[#This Row],[Product_ID]],[1]!Table1[Product_ID],[1]!Table1[Product_Name])</f>
        <v>Beauty Product 100</v>
      </c>
      <c r="F4838" t="str">
        <f>_xlfn.XLOOKUP(Table1[[#This Row],[Product_ID]],[1]!Table1[Product_ID],[1]!Table1[Category])</f>
        <v>Beauty</v>
      </c>
      <c r="G4838">
        <f>_xlfn.XLOOKUP(Table1[[#This Row],[Product_ID]],[1]!Table1[Product_ID],[1]!Table1[Unit_Price])</f>
        <v>2523</v>
      </c>
      <c r="H4838">
        <f>_xlfn.XLOOKUP(Table1[[#This Row],[Product_ID]],[1]!Table1[Product_ID],[1]!Table1[Cost])</f>
        <v>1766.1</v>
      </c>
      <c r="I4838">
        <v>3</v>
      </c>
      <c r="J4838">
        <v>15</v>
      </c>
      <c r="K4838">
        <f>Table1[[#This Row],[Quantity]]*Table1[[#This Row],[Unit_Price]]</f>
        <v>7569</v>
      </c>
      <c r="L4838">
        <f>Table1[[#This Row],[Quantity]]*Table1[[#This Row],[Cost]]</f>
        <v>5298.2999999999993</v>
      </c>
      <c r="M4838">
        <f>Table1[[#This Row],[Sales]]-Table1[[#This Row],[Total_Cost]]</f>
        <v>2270.7000000000007</v>
      </c>
      <c r="N4838" s="1">
        <f>Table1[[#This Row],[Profit]]/Table1[[#This Row],[Sales]]</f>
        <v>0.3000000000000001</v>
      </c>
      <c r="O4838" t="str">
        <f>TEXT(Table1[[#This Row],[Order_Date]],"mmmm")</f>
        <v>December</v>
      </c>
      <c r="P4838">
        <f>YEAR(Table1[[#This Row],[Order_Date]])</f>
        <v>2025</v>
      </c>
      <c r="Q4838" t="str">
        <f>"Q"&amp;ROUNDUP(MONTH(Table1[[#This Row],[Order_Date]])/3,0)</f>
        <v>Q4</v>
      </c>
    </row>
    <row r="4839" spans="1:17" x14ac:dyDescent="0.25">
      <c r="A4839" t="s">
        <v>6666</v>
      </c>
      <c r="B4839" t="s">
        <v>2828</v>
      </c>
      <c r="C4839" t="s">
        <v>1293</v>
      </c>
      <c r="D4839" t="s">
        <v>237</v>
      </c>
      <c r="E4839" t="str">
        <f>_xlfn.XLOOKUP(Table1[[#This Row],[Product_ID]],[1]!Table1[Product_ID],[1]!Table1[Product_Name])</f>
        <v>Sports Product 61</v>
      </c>
      <c r="F4839" t="str">
        <f>_xlfn.XLOOKUP(Table1[[#This Row],[Product_ID]],[1]!Table1[Product_ID],[1]!Table1[Category])</f>
        <v>Sports</v>
      </c>
      <c r="G4839">
        <f>_xlfn.XLOOKUP(Table1[[#This Row],[Product_ID]],[1]!Table1[Product_ID],[1]!Table1[Unit_Price])</f>
        <v>7170</v>
      </c>
      <c r="H4839">
        <f>_xlfn.XLOOKUP(Table1[[#This Row],[Product_ID]],[1]!Table1[Product_ID],[1]!Table1[Cost])</f>
        <v>3585</v>
      </c>
      <c r="I4839">
        <v>4</v>
      </c>
      <c r="J4839">
        <v>10</v>
      </c>
      <c r="K4839">
        <f>Table1[[#This Row],[Quantity]]*Table1[[#This Row],[Unit_Price]]</f>
        <v>28680</v>
      </c>
      <c r="L4839">
        <f>Table1[[#This Row],[Quantity]]*Table1[[#This Row],[Cost]]</f>
        <v>14340</v>
      </c>
      <c r="M4839">
        <f>Table1[[#This Row],[Sales]]-Table1[[#This Row],[Total_Cost]]</f>
        <v>14340</v>
      </c>
      <c r="N4839" s="1">
        <f>Table1[[#This Row],[Profit]]/Table1[[#This Row],[Sales]]</f>
        <v>0.5</v>
      </c>
      <c r="O4839" t="str">
        <f>TEXT(Table1[[#This Row],[Order_Date]],"mmmm")</f>
        <v>August</v>
      </c>
      <c r="P4839">
        <f>YEAR(Table1[[#This Row],[Order_Date]])</f>
        <v>2024</v>
      </c>
      <c r="Q4839" t="str">
        <f>"Q"&amp;ROUNDUP(MONTH(Table1[[#This Row],[Order_Date]])/3,0)</f>
        <v>Q3</v>
      </c>
    </row>
    <row r="4840" spans="1:17" x14ac:dyDescent="0.25">
      <c r="A4840" t="s">
        <v>6667</v>
      </c>
      <c r="B4840" t="s">
        <v>2177</v>
      </c>
      <c r="C4840" t="s">
        <v>384</v>
      </c>
      <c r="D4840" t="s">
        <v>362</v>
      </c>
      <c r="E4840" t="str">
        <f>_xlfn.XLOOKUP(Table1[[#This Row],[Product_ID]],[1]!Table1[Product_ID],[1]!Table1[Product_Name])</f>
        <v>Clothing Product 25</v>
      </c>
      <c r="F4840" t="str">
        <f>_xlfn.XLOOKUP(Table1[[#This Row],[Product_ID]],[1]!Table1[Product_ID],[1]!Table1[Category])</f>
        <v>Clothing</v>
      </c>
      <c r="G4840">
        <f>_xlfn.XLOOKUP(Table1[[#This Row],[Product_ID]],[1]!Table1[Product_ID],[1]!Table1[Unit_Price])</f>
        <v>696</v>
      </c>
      <c r="H4840">
        <f>_xlfn.XLOOKUP(Table1[[#This Row],[Product_ID]],[1]!Table1[Product_ID],[1]!Table1[Cost])</f>
        <v>348</v>
      </c>
      <c r="I4840">
        <v>2</v>
      </c>
      <c r="J4840">
        <v>5</v>
      </c>
      <c r="K4840">
        <f>Table1[[#This Row],[Quantity]]*Table1[[#This Row],[Unit_Price]]</f>
        <v>1392</v>
      </c>
      <c r="L4840">
        <f>Table1[[#This Row],[Quantity]]*Table1[[#This Row],[Cost]]</f>
        <v>696</v>
      </c>
      <c r="M4840">
        <f>Table1[[#This Row],[Sales]]-Table1[[#This Row],[Total_Cost]]</f>
        <v>696</v>
      </c>
      <c r="N4840" s="1">
        <f>Table1[[#This Row],[Profit]]/Table1[[#This Row],[Sales]]</f>
        <v>0.5</v>
      </c>
      <c r="O4840" t="str">
        <f>TEXT(Table1[[#This Row],[Order_Date]],"mmmm")</f>
        <v>June</v>
      </c>
      <c r="P4840">
        <f>YEAR(Table1[[#This Row],[Order_Date]])</f>
        <v>2024</v>
      </c>
      <c r="Q4840" t="str">
        <f>"Q"&amp;ROUNDUP(MONTH(Table1[[#This Row],[Order_Date]])/3,0)</f>
        <v>Q2</v>
      </c>
    </row>
    <row r="4841" spans="1:17" x14ac:dyDescent="0.25">
      <c r="A4841" t="s">
        <v>6668</v>
      </c>
      <c r="B4841" t="s">
        <v>2124</v>
      </c>
      <c r="C4841" t="s">
        <v>1583</v>
      </c>
      <c r="D4841" t="s">
        <v>628</v>
      </c>
      <c r="E4841" t="str">
        <f>_xlfn.XLOOKUP(Table1[[#This Row],[Product_ID]],[1]!Table1[Product_ID],[1]!Table1[Product_Name])</f>
        <v>Sports Product 97</v>
      </c>
      <c r="F4841" t="str">
        <f>_xlfn.XLOOKUP(Table1[[#This Row],[Product_ID]],[1]!Table1[Product_ID],[1]!Table1[Category])</f>
        <v>Sports</v>
      </c>
      <c r="G4841">
        <f>_xlfn.XLOOKUP(Table1[[#This Row],[Product_ID]],[1]!Table1[Product_ID],[1]!Table1[Unit_Price])</f>
        <v>9084</v>
      </c>
      <c r="H4841">
        <f>_xlfn.XLOOKUP(Table1[[#This Row],[Product_ID]],[1]!Table1[Product_ID],[1]!Table1[Cost])</f>
        <v>6358.8</v>
      </c>
      <c r="I4841">
        <v>2</v>
      </c>
      <c r="J4841">
        <v>15</v>
      </c>
      <c r="K4841">
        <f>Table1[[#This Row],[Quantity]]*Table1[[#This Row],[Unit_Price]]</f>
        <v>18168</v>
      </c>
      <c r="L4841">
        <f>Table1[[#This Row],[Quantity]]*Table1[[#This Row],[Cost]]</f>
        <v>12717.6</v>
      </c>
      <c r="M4841">
        <f>Table1[[#This Row],[Sales]]-Table1[[#This Row],[Total_Cost]]</f>
        <v>5450.4</v>
      </c>
      <c r="N4841" s="1">
        <f>Table1[[#This Row],[Profit]]/Table1[[#This Row],[Sales]]</f>
        <v>0.3</v>
      </c>
      <c r="O4841" t="str">
        <f>TEXT(Table1[[#This Row],[Order_Date]],"mmmm")</f>
        <v>July</v>
      </c>
      <c r="P4841">
        <f>YEAR(Table1[[#This Row],[Order_Date]])</f>
        <v>2024</v>
      </c>
      <c r="Q4841" t="str">
        <f>"Q"&amp;ROUNDUP(MONTH(Table1[[#This Row],[Order_Date]])/3,0)</f>
        <v>Q3</v>
      </c>
    </row>
    <row r="4842" spans="1:17" x14ac:dyDescent="0.25">
      <c r="A4842" t="s">
        <v>6669</v>
      </c>
      <c r="B4842" t="s">
        <v>3604</v>
      </c>
      <c r="C4842" t="s">
        <v>937</v>
      </c>
      <c r="D4842" t="s">
        <v>171</v>
      </c>
      <c r="E4842" t="str">
        <f>_xlfn.XLOOKUP(Table1[[#This Row],[Product_ID]],[1]!Table1[Product_ID],[1]!Table1[Product_Name])</f>
        <v>Clothing Product 27</v>
      </c>
      <c r="F4842" t="str">
        <f>_xlfn.XLOOKUP(Table1[[#This Row],[Product_ID]],[1]!Table1[Product_ID],[1]!Table1[Category])</f>
        <v>Clothing</v>
      </c>
      <c r="G4842">
        <f>_xlfn.XLOOKUP(Table1[[#This Row],[Product_ID]],[1]!Table1[Product_ID],[1]!Table1[Unit_Price])</f>
        <v>4969</v>
      </c>
      <c r="H4842">
        <f>_xlfn.XLOOKUP(Table1[[#This Row],[Product_ID]],[1]!Table1[Product_ID],[1]!Table1[Cost])</f>
        <v>2484.5</v>
      </c>
      <c r="I4842">
        <v>2</v>
      </c>
      <c r="J4842">
        <v>5</v>
      </c>
      <c r="K4842">
        <f>Table1[[#This Row],[Quantity]]*Table1[[#This Row],[Unit_Price]]</f>
        <v>9938</v>
      </c>
      <c r="L4842">
        <f>Table1[[#This Row],[Quantity]]*Table1[[#This Row],[Cost]]</f>
        <v>4969</v>
      </c>
      <c r="M4842">
        <f>Table1[[#This Row],[Sales]]-Table1[[#This Row],[Total_Cost]]</f>
        <v>4969</v>
      </c>
      <c r="N4842" s="1">
        <f>Table1[[#This Row],[Profit]]/Table1[[#This Row],[Sales]]</f>
        <v>0.5</v>
      </c>
      <c r="O4842" t="str">
        <f>TEXT(Table1[[#This Row],[Order_Date]],"mmmm")</f>
        <v>July</v>
      </c>
      <c r="P4842">
        <f>YEAR(Table1[[#This Row],[Order_Date]])</f>
        <v>2025</v>
      </c>
      <c r="Q4842" t="str">
        <f>"Q"&amp;ROUNDUP(MONTH(Table1[[#This Row],[Order_Date]])/3,0)</f>
        <v>Q3</v>
      </c>
    </row>
    <row r="4843" spans="1:17" x14ac:dyDescent="0.25">
      <c r="A4843" t="s">
        <v>6670</v>
      </c>
      <c r="B4843" t="s">
        <v>643</v>
      </c>
      <c r="C4843" t="s">
        <v>1757</v>
      </c>
      <c r="D4843" t="s">
        <v>362</v>
      </c>
      <c r="E4843" t="str">
        <f>_xlfn.XLOOKUP(Table1[[#This Row],[Product_ID]],[1]!Table1[Product_ID],[1]!Table1[Product_Name])</f>
        <v>Clothing Product 25</v>
      </c>
      <c r="F4843" t="str">
        <f>_xlfn.XLOOKUP(Table1[[#This Row],[Product_ID]],[1]!Table1[Product_ID],[1]!Table1[Category])</f>
        <v>Clothing</v>
      </c>
      <c r="G4843">
        <f>_xlfn.XLOOKUP(Table1[[#This Row],[Product_ID]],[1]!Table1[Product_ID],[1]!Table1[Unit_Price])</f>
        <v>696</v>
      </c>
      <c r="H4843">
        <f>_xlfn.XLOOKUP(Table1[[#This Row],[Product_ID]],[1]!Table1[Product_ID],[1]!Table1[Cost])</f>
        <v>348</v>
      </c>
      <c r="I4843">
        <v>5</v>
      </c>
      <c r="J4843">
        <v>20</v>
      </c>
      <c r="K4843">
        <f>Table1[[#This Row],[Quantity]]*Table1[[#This Row],[Unit_Price]]</f>
        <v>3480</v>
      </c>
      <c r="L4843">
        <f>Table1[[#This Row],[Quantity]]*Table1[[#This Row],[Cost]]</f>
        <v>1740</v>
      </c>
      <c r="M4843">
        <f>Table1[[#This Row],[Sales]]-Table1[[#This Row],[Total_Cost]]</f>
        <v>1740</v>
      </c>
      <c r="N4843" s="1">
        <f>Table1[[#This Row],[Profit]]/Table1[[#This Row],[Sales]]</f>
        <v>0.5</v>
      </c>
      <c r="O4843" t="str">
        <f>TEXT(Table1[[#This Row],[Order_Date]],"mmmm")</f>
        <v>October</v>
      </c>
      <c r="P4843">
        <f>YEAR(Table1[[#This Row],[Order_Date]])</f>
        <v>2024</v>
      </c>
      <c r="Q4843" t="str">
        <f>"Q"&amp;ROUNDUP(MONTH(Table1[[#This Row],[Order_Date]])/3,0)</f>
        <v>Q4</v>
      </c>
    </row>
    <row r="4844" spans="1:17" x14ac:dyDescent="0.25">
      <c r="A4844" t="s">
        <v>6671</v>
      </c>
      <c r="B4844" t="s">
        <v>1408</v>
      </c>
      <c r="C4844" t="s">
        <v>4524</v>
      </c>
      <c r="D4844" t="s">
        <v>164</v>
      </c>
      <c r="E4844" t="str">
        <f>_xlfn.XLOOKUP(Table1[[#This Row],[Product_ID]],[1]!Table1[Product_ID],[1]!Table1[Product_Name])</f>
        <v>Home &amp; Kitchen Product 11</v>
      </c>
      <c r="F4844" t="str">
        <f>_xlfn.XLOOKUP(Table1[[#This Row],[Product_ID]],[1]!Table1[Product_ID],[1]!Table1[Category])</f>
        <v>Home &amp; Kitchen</v>
      </c>
      <c r="G4844">
        <f>_xlfn.XLOOKUP(Table1[[#This Row],[Product_ID]],[1]!Table1[Product_ID],[1]!Table1[Unit_Price])</f>
        <v>4339</v>
      </c>
      <c r="H4844">
        <f>_xlfn.XLOOKUP(Table1[[#This Row],[Product_ID]],[1]!Table1[Product_ID],[1]!Table1[Cost])</f>
        <v>2169.5</v>
      </c>
      <c r="I4844">
        <v>5</v>
      </c>
      <c r="J4844">
        <v>15</v>
      </c>
      <c r="K4844">
        <f>Table1[[#This Row],[Quantity]]*Table1[[#This Row],[Unit_Price]]</f>
        <v>21695</v>
      </c>
      <c r="L4844">
        <f>Table1[[#This Row],[Quantity]]*Table1[[#This Row],[Cost]]</f>
        <v>10847.5</v>
      </c>
      <c r="M4844">
        <f>Table1[[#This Row],[Sales]]-Table1[[#This Row],[Total_Cost]]</f>
        <v>10847.5</v>
      </c>
      <c r="N4844" s="1">
        <f>Table1[[#This Row],[Profit]]/Table1[[#This Row],[Sales]]</f>
        <v>0.5</v>
      </c>
      <c r="O4844" t="str">
        <f>TEXT(Table1[[#This Row],[Order_Date]],"mmmm")</f>
        <v>September</v>
      </c>
      <c r="P4844">
        <f>YEAR(Table1[[#This Row],[Order_Date]])</f>
        <v>2025</v>
      </c>
      <c r="Q4844" t="str">
        <f>"Q"&amp;ROUNDUP(MONTH(Table1[[#This Row],[Order_Date]])/3,0)</f>
        <v>Q3</v>
      </c>
    </row>
    <row r="4845" spans="1:17" x14ac:dyDescent="0.25">
      <c r="A4845" t="s">
        <v>6672</v>
      </c>
      <c r="B4845" t="s">
        <v>315</v>
      </c>
      <c r="C4845" t="s">
        <v>3509</v>
      </c>
      <c r="D4845" t="s">
        <v>812</v>
      </c>
      <c r="E4845" t="str">
        <f>_xlfn.XLOOKUP(Table1[[#This Row],[Product_ID]],[1]!Table1[Product_ID],[1]!Table1[Product_Name])</f>
        <v>Beauty Product 5</v>
      </c>
      <c r="F4845" t="str">
        <f>_xlfn.XLOOKUP(Table1[[#This Row],[Product_ID]],[1]!Table1[Product_ID],[1]!Table1[Category])</f>
        <v>Beauty</v>
      </c>
      <c r="G4845">
        <f>_xlfn.XLOOKUP(Table1[[#This Row],[Product_ID]],[1]!Table1[Product_ID],[1]!Table1[Unit_Price])</f>
        <v>3939</v>
      </c>
      <c r="H4845">
        <f>_xlfn.XLOOKUP(Table1[[#This Row],[Product_ID]],[1]!Table1[Product_ID],[1]!Table1[Cost])</f>
        <v>2757.3</v>
      </c>
      <c r="I4845">
        <v>5</v>
      </c>
      <c r="J4845">
        <v>0</v>
      </c>
      <c r="K4845">
        <f>Table1[[#This Row],[Quantity]]*Table1[[#This Row],[Unit_Price]]</f>
        <v>19695</v>
      </c>
      <c r="L4845">
        <f>Table1[[#This Row],[Quantity]]*Table1[[#This Row],[Cost]]</f>
        <v>13786.5</v>
      </c>
      <c r="M4845">
        <f>Table1[[#This Row],[Sales]]-Table1[[#This Row],[Total_Cost]]</f>
        <v>5908.5</v>
      </c>
      <c r="N4845" s="1">
        <f>Table1[[#This Row],[Profit]]/Table1[[#This Row],[Sales]]</f>
        <v>0.3</v>
      </c>
      <c r="O4845" t="str">
        <f>TEXT(Table1[[#This Row],[Order_Date]],"mmmm")</f>
        <v>May</v>
      </c>
      <c r="P4845">
        <f>YEAR(Table1[[#This Row],[Order_Date]])</f>
        <v>2025</v>
      </c>
      <c r="Q4845" t="str">
        <f>"Q"&amp;ROUNDUP(MONTH(Table1[[#This Row],[Order_Date]])/3,0)</f>
        <v>Q2</v>
      </c>
    </row>
    <row r="4846" spans="1:17" x14ac:dyDescent="0.25">
      <c r="A4846" t="s">
        <v>6673</v>
      </c>
      <c r="B4846" t="s">
        <v>2056</v>
      </c>
      <c r="C4846" t="s">
        <v>2883</v>
      </c>
      <c r="D4846" t="s">
        <v>465</v>
      </c>
      <c r="E4846" t="str">
        <f>_xlfn.XLOOKUP(Table1[[#This Row],[Product_ID]],[1]!Table1[Product_ID],[1]!Table1[Product_Name])</f>
        <v>Beauty Product 71</v>
      </c>
      <c r="F4846" t="str">
        <f>_xlfn.XLOOKUP(Table1[[#This Row],[Product_ID]],[1]!Table1[Product_ID],[1]!Table1[Category])</f>
        <v>Beauty</v>
      </c>
      <c r="G4846">
        <f>_xlfn.XLOOKUP(Table1[[#This Row],[Product_ID]],[1]!Table1[Product_ID],[1]!Table1[Unit_Price])</f>
        <v>487</v>
      </c>
      <c r="H4846">
        <f>_xlfn.XLOOKUP(Table1[[#This Row],[Product_ID]],[1]!Table1[Product_ID],[1]!Table1[Cost])</f>
        <v>243.5</v>
      </c>
      <c r="I4846">
        <v>1</v>
      </c>
      <c r="J4846">
        <v>15</v>
      </c>
      <c r="K4846">
        <f>Table1[[#This Row],[Quantity]]*Table1[[#This Row],[Unit_Price]]</f>
        <v>487</v>
      </c>
      <c r="L4846">
        <f>Table1[[#This Row],[Quantity]]*Table1[[#This Row],[Cost]]</f>
        <v>243.5</v>
      </c>
      <c r="M4846">
        <f>Table1[[#This Row],[Sales]]-Table1[[#This Row],[Total_Cost]]</f>
        <v>243.5</v>
      </c>
      <c r="N4846" s="1">
        <f>Table1[[#This Row],[Profit]]/Table1[[#This Row],[Sales]]</f>
        <v>0.5</v>
      </c>
      <c r="O4846" t="str">
        <f>TEXT(Table1[[#This Row],[Order_Date]],"mmmm")</f>
        <v>December</v>
      </c>
      <c r="P4846">
        <f>YEAR(Table1[[#This Row],[Order_Date]])</f>
        <v>2024</v>
      </c>
      <c r="Q4846" t="str">
        <f>"Q"&amp;ROUNDUP(MONTH(Table1[[#This Row],[Order_Date]])/3,0)</f>
        <v>Q4</v>
      </c>
    </row>
    <row r="4847" spans="1:17" x14ac:dyDescent="0.25">
      <c r="A4847" t="s">
        <v>6674</v>
      </c>
      <c r="B4847" t="s">
        <v>2259</v>
      </c>
      <c r="C4847" t="s">
        <v>1045</v>
      </c>
      <c r="D4847" t="s">
        <v>281</v>
      </c>
      <c r="E4847" t="str">
        <f>_xlfn.XLOOKUP(Table1[[#This Row],[Product_ID]],[1]!Table1[Product_ID],[1]!Table1[Product_Name])</f>
        <v>Sports Product 9</v>
      </c>
      <c r="F4847" t="str">
        <f>_xlfn.XLOOKUP(Table1[[#This Row],[Product_ID]],[1]!Table1[Product_ID],[1]!Table1[Category])</f>
        <v>Sports</v>
      </c>
      <c r="G4847">
        <f>_xlfn.XLOOKUP(Table1[[#This Row],[Product_ID]],[1]!Table1[Product_ID],[1]!Table1[Unit_Price])</f>
        <v>10891</v>
      </c>
      <c r="H4847">
        <f>_xlfn.XLOOKUP(Table1[[#This Row],[Product_ID]],[1]!Table1[Product_ID],[1]!Table1[Cost])</f>
        <v>5445.5</v>
      </c>
      <c r="I4847">
        <v>5</v>
      </c>
      <c r="J4847">
        <v>20</v>
      </c>
      <c r="K4847">
        <f>Table1[[#This Row],[Quantity]]*Table1[[#This Row],[Unit_Price]]</f>
        <v>54455</v>
      </c>
      <c r="L4847">
        <f>Table1[[#This Row],[Quantity]]*Table1[[#This Row],[Cost]]</f>
        <v>27227.5</v>
      </c>
      <c r="M4847">
        <f>Table1[[#This Row],[Sales]]-Table1[[#This Row],[Total_Cost]]</f>
        <v>27227.5</v>
      </c>
      <c r="N4847" s="1">
        <f>Table1[[#This Row],[Profit]]/Table1[[#This Row],[Sales]]</f>
        <v>0.5</v>
      </c>
      <c r="O4847" t="str">
        <f>TEXT(Table1[[#This Row],[Order_Date]],"mmmm")</f>
        <v>March</v>
      </c>
      <c r="P4847">
        <f>YEAR(Table1[[#This Row],[Order_Date]])</f>
        <v>2025</v>
      </c>
      <c r="Q4847" t="str">
        <f>"Q"&amp;ROUNDUP(MONTH(Table1[[#This Row],[Order_Date]])/3,0)</f>
        <v>Q1</v>
      </c>
    </row>
    <row r="4848" spans="1:17" x14ac:dyDescent="0.25">
      <c r="A4848" t="s">
        <v>6675</v>
      </c>
      <c r="B4848" t="s">
        <v>1845</v>
      </c>
      <c r="C4848" t="s">
        <v>4121</v>
      </c>
      <c r="D4848" t="s">
        <v>822</v>
      </c>
      <c r="E4848" t="str">
        <f>_xlfn.XLOOKUP(Table1[[#This Row],[Product_ID]],[1]!Table1[Product_ID],[1]!Table1[Product_Name])</f>
        <v>Electronics Product 31</v>
      </c>
      <c r="F4848" t="str">
        <f>_xlfn.XLOOKUP(Table1[[#This Row],[Product_ID]],[1]!Table1[Product_ID],[1]!Table1[Category])</f>
        <v>Electronics</v>
      </c>
      <c r="G4848">
        <f>_xlfn.XLOOKUP(Table1[[#This Row],[Product_ID]],[1]!Table1[Product_ID],[1]!Table1[Unit_Price])</f>
        <v>34152</v>
      </c>
      <c r="H4848">
        <f>_xlfn.XLOOKUP(Table1[[#This Row],[Product_ID]],[1]!Table1[Product_ID],[1]!Table1[Cost])</f>
        <v>23906.400000000001</v>
      </c>
      <c r="I4848">
        <v>5</v>
      </c>
      <c r="J4848">
        <v>15</v>
      </c>
      <c r="K4848">
        <f>Table1[[#This Row],[Quantity]]*Table1[[#This Row],[Unit_Price]]</f>
        <v>170760</v>
      </c>
      <c r="L4848">
        <f>Table1[[#This Row],[Quantity]]*Table1[[#This Row],[Cost]]</f>
        <v>119532</v>
      </c>
      <c r="M4848">
        <f>Table1[[#This Row],[Sales]]-Table1[[#This Row],[Total_Cost]]</f>
        <v>51228</v>
      </c>
      <c r="N4848" s="1">
        <f>Table1[[#This Row],[Profit]]/Table1[[#This Row],[Sales]]</f>
        <v>0.3</v>
      </c>
      <c r="O4848" t="str">
        <f>TEXT(Table1[[#This Row],[Order_Date]],"mmmm")</f>
        <v>December</v>
      </c>
      <c r="P4848">
        <f>YEAR(Table1[[#This Row],[Order_Date]])</f>
        <v>2025</v>
      </c>
      <c r="Q4848" t="str">
        <f>"Q"&amp;ROUNDUP(MONTH(Table1[[#This Row],[Order_Date]])/3,0)</f>
        <v>Q4</v>
      </c>
    </row>
    <row r="4849" spans="1:17" x14ac:dyDescent="0.25">
      <c r="A4849" t="s">
        <v>6676</v>
      </c>
      <c r="B4849" t="s">
        <v>325</v>
      </c>
      <c r="C4849" t="s">
        <v>505</v>
      </c>
      <c r="D4849" t="s">
        <v>41</v>
      </c>
      <c r="E4849" t="str">
        <f>_xlfn.XLOOKUP(Table1[[#This Row],[Product_ID]],[1]!Table1[Product_ID],[1]!Table1[Product_Name])</f>
        <v>Clothing Product 86</v>
      </c>
      <c r="F4849" t="str">
        <f>_xlfn.XLOOKUP(Table1[[#This Row],[Product_ID]],[1]!Table1[Product_ID],[1]!Table1[Category])</f>
        <v>Clothing</v>
      </c>
      <c r="G4849">
        <f>_xlfn.XLOOKUP(Table1[[#This Row],[Product_ID]],[1]!Table1[Product_ID],[1]!Table1[Unit_Price])</f>
        <v>3333</v>
      </c>
      <c r="H4849">
        <f>_xlfn.XLOOKUP(Table1[[#This Row],[Product_ID]],[1]!Table1[Product_ID],[1]!Table1[Cost])</f>
        <v>2333.1</v>
      </c>
      <c r="I4849">
        <v>4</v>
      </c>
      <c r="J4849">
        <v>5</v>
      </c>
      <c r="K4849">
        <f>Table1[[#This Row],[Quantity]]*Table1[[#This Row],[Unit_Price]]</f>
        <v>13332</v>
      </c>
      <c r="L4849">
        <f>Table1[[#This Row],[Quantity]]*Table1[[#This Row],[Cost]]</f>
        <v>9332.4</v>
      </c>
      <c r="M4849">
        <f>Table1[[#This Row],[Sales]]-Table1[[#This Row],[Total_Cost]]</f>
        <v>3999.6000000000004</v>
      </c>
      <c r="N4849" s="1">
        <f>Table1[[#This Row],[Profit]]/Table1[[#This Row],[Sales]]</f>
        <v>0.30000000000000004</v>
      </c>
      <c r="O4849" t="str">
        <f>TEXT(Table1[[#This Row],[Order_Date]],"mmmm")</f>
        <v>May</v>
      </c>
      <c r="P4849">
        <f>YEAR(Table1[[#This Row],[Order_Date]])</f>
        <v>2024</v>
      </c>
      <c r="Q4849" t="str">
        <f>"Q"&amp;ROUNDUP(MONTH(Table1[[#This Row],[Order_Date]])/3,0)</f>
        <v>Q2</v>
      </c>
    </row>
    <row r="4850" spans="1:17" x14ac:dyDescent="0.25">
      <c r="A4850" t="s">
        <v>6677</v>
      </c>
      <c r="B4850" t="s">
        <v>2158</v>
      </c>
      <c r="C4850" t="s">
        <v>1009</v>
      </c>
      <c r="D4850" t="s">
        <v>476</v>
      </c>
      <c r="E4850" t="str">
        <f>_xlfn.XLOOKUP(Table1[[#This Row],[Product_ID]],[1]!Table1[Product_ID],[1]!Table1[Product_Name])</f>
        <v>Electronics Product 22</v>
      </c>
      <c r="F4850" t="str">
        <f>_xlfn.XLOOKUP(Table1[[#This Row],[Product_ID]],[1]!Table1[Product_ID],[1]!Table1[Category])</f>
        <v>Electronics</v>
      </c>
      <c r="G4850">
        <f>_xlfn.XLOOKUP(Table1[[#This Row],[Product_ID]],[1]!Table1[Product_ID],[1]!Table1[Unit_Price])</f>
        <v>48755</v>
      </c>
      <c r="H4850">
        <f>_xlfn.XLOOKUP(Table1[[#This Row],[Product_ID]],[1]!Table1[Product_ID],[1]!Table1[Cost])</f>
        <v>29253</v>
      </c>
      <c r="I4850">
        <v>4</v>
      </c>
      <c r="J4850">
        <v>20</v>
      </c>
      <c r="K4850">
        <f>Table1[[#This Row],[Quantity]]*Table1[[#This Row],[Unit_Price]]</f>
        <v>195020</v>
      </c>
      <c r="L4850">
        <f>Table1[[#This Row],[Quantity]]*Table1[[#This Row],[Cost]]</f>
        <v>117012</v>
      </c>
      <c r="M4850">
        <f>Table1[[#This Row],[Sales]]-Table1[[#This Row],[Total_Cost]]</f>
        <v>78008</v>
      </c>
      <c r="N4850" s="1">
        <f>Table1[[#This Row],[Profit]]/Table1[[#This Row],[Sales]]</f>
        <v>0.4</v>
      </c>
      <c r="O4850" t="str">
        <f>TEXT(Table1[[#This Row],[Order_Date]],"mmmm")</f>
        <v>October</v>
      </c>
      <c r="P4850">
        <f>YEAR(Table1[[#This Row],[Order_Date]])</f>
        <v>2024</v>
      </c>
      <c r="Q4850" t="str">
        <f>"Q"&amp;ROUNDUP(MONTH(Table1[[#This Row],[Order_Date]])/3,0)</f>
        <v>Q4</v>
      </c>
    </row>
    <row r="4851" spans="1:17" x14ac:dyDescent="0.25">
      <c r="A4851" t="s">
        <v>6678</v>
      </c>
      <c r="B4851" t="s">
        <v>2627</v>
      </c>
      <c r="C4851" t="s">
        <v>975</v>
      </c>
      <c r="D4851" t="s">
        <v>13</v>
      </c>
      <c r="E4851" t="str">
        <f>_xlfn.XLOOKUP(Table1[[#This Row],[Product_ID]],[1]!Table1[Product_ID],[1]!Table1[Product_Name])</f>
        <v>Beauty Product 1</v>
      </c>
      <c r="F4851" t="str">
        <f>_xlfn.XLOOKUP(Table1[[#This Row],[Product_ID]],[1]!Table1[Product_ID],[1]!Table1[Category])</f>
        <v>Beauty</v>
      </c>
      <c r="G4851">
        <f>_xlfn.XLOOKUP(Table1[[#This Row],[Product_ID]],[1]!Table1[Product_ID],[1]!Table1[Unit_Price])</f>
        <v>1891</v>
      </c>
      <c r="H4851">
        <f>_xlfn.XLOOKUP(Table1[[#This Row],[Product_ID]],[1]!Table1[Product_ID],[1]!Table1[Cost])</f>
        <v>945.5</v>
      </c>
      <c r="I4851">
        <v>4</v>
      </c>
      <c r="J4851">
        <v>20</v>
      </c>
      <c r="K4851">
        <f>Table1[[#This Row],[Quantity]]*Table1[[#This Row],[Unit_Price]]</f>
        <v>7564</v>
      </c>
      <c r="L4851">
        <f>Table1[[#This Row],[Quantity]]*Table1[[#This Row],[Cost]]</f>
        <v>3782</v>
      </c>
      <c r="M4851">
        <f>Table1[[#This Row],[Sales]]-Table1[[#This Row],[Total_Cost]]</f>
        <v>3782</v>
      </c>
      <c r="N4851" s="1">
        <f>Table1[[#This Row],[Profit]]/Table1[[#This Row],[Sales]]</f>
        <v>0.5</v>
      </c>
      <c r="O4851" t="str">
        <f>TEXT(Table1[[#This Row],[Order_Date]],"mmmm")</f>
        <v>March</v>
      </c>
      <c r="P4851">
        <f>YEAR(Table1[[#This Row],[Order_Date]])</f>
        <v>2024</v>
      </c>
      <c r="Q4851" t="str">
        <f>"Q"&amp;ROUNDUP(MONTH(Table1[[#This Row],[Order_Date]])/3,0)</f>
        <v>Q1</v>
      </c>
    </row>
    <row r="4852" spans="1:17" x14ac:dyDescent="0.25">
      <c r="A4852" t="s">
        <v>6679</v>
      </c>
      <c r="B4852" t="s">
        <v>109</v>
      </c>
      <c r="C4852" t="s">
        <v>1343</v>
      </c>
      <c r="D4852" t="s">
        <v>327</v>
      </c>
      <c r="E4852" t="str">
        <f>_xlfn.XLOOKUP(Table1[[#This Row],[Product_ID]],[1]!Table1[Product_ID],[1]!Table1[Product_Name])</f>
        <v>Electronics Product 55</v>
      </c>
      <c r="F4852" t="str">
        <f>_xlfn.XLOOKUP(Table1[[#This Row],[Product_ID]],[1]!Table1[Product_ID],[1]!Table1[Category])</f>
        <v>Electronics</v>
      </c>
      <c r="G4852">
        <f>_xlfn.XLOOKUP(Table1[[#This Row],[Product_ID]],[1]!Table1[Product_ID],[1]!Table1[Unit_Price])</f>
        <v>6621</v>
      </c>
      <c r="H4852">
        <f>_xlfn.XLOOKUP(Table1[[#This Row],[Product_ID]],[1]!Table1[Product_ID],[1]!Table1[Cost])</f>
        <v>3972.6</v>
      </c>
      <c r="I4852">
        <v>3</v>
      </c>
      <c r="J4852">
        <v>15</v>
      </c>
      <c r="K4852">
        <f>Table1[[#This Row],[Quantity]]*Table1[[#This Row],[Unit_Price]]</f>
        <v>19863</v>
      </c>
      <c r="L4852">
        <f>Table1[[#This Row],[Quantity]]*Table1[[#This Row],[Cost]]</f>
        <v>11917.8</v>
      </c>
      <c r="M4852">
        <f>Table1[[#This Row],[Sales]]-Table1[[#This Row],[Total_Cost]]</f>
        <v>7945.2000000000007</v>
      </c>
      <c r="N4852" s="1">
        <f>Table1[[#This Row],[Profit]]/Table1[[#This Row],[Sales]]</f>
        <v>0.4</v>
      </c>
      <c r="O4852" t="str">
        <f>TEXT(Table1[[#This Row],[Order_Date]],"mmmm")</f>
        <v>May</v>
      </c>
      <c r="P4852">
        <f>YEAR(Table1[[#This Row],[Order_Date]])</f>
        <v>2025</v>
      </c>
      <c r="Q4852" t="str">
        <f>"Q"&amp;ROUNDUP(MONTH(Table1[[#This Row],[Order_Date]])/3,0)</f>
        <v>Q2</v>
      </c>
    </row>
    <row r="4853" spans="1:17" x14ac:dyDescent="0.25">
      <c r="A4853" t="s">
        <v>6680</v>
      </c>
      <c r="B4853" t="s">
        <v>1502</v>
      </c>
      <c r="C4853" t="s">
        <v>1706</v>
      </c>
      <c r="D4853" t="s">
        <v>63</v>
      </c>
      <c r="E4853" t="str">
        <f>_xlfn.XLOOKUP(Table1[[#This Row],[Product_ID]],[1]!Table1[Product_ID],[1]!Table1[Product_Name])</f>
        <v>Clothing Product 17</v>
      </c>
      <c r="F4853" t="str">
        <f>_xlfn.XLOOKUP(Table1[[#This Row],[Product_ID]],[1]!Table1[Product_ID],[1]!Table1[Category])</f>
        <v>Clothing</v>
      </c>
      <c r="G4853">
        <f>_xlfn.XLOOKUP(Table1[[#This Row],[Product_ID]],[1]!Table1[Product_ID],[1]!Table1[Unit_Price])</f>
        <v>978</v>
      </c>
      <c r="H4853">
        <f>_xlfn.XLOOKUP(Table1[[#This Row],[Product_ID]],[1]!Table1[Product_ID],[1]!Table1[Cost])</f>
        <v>684.6</v>
      </c>
      <c r="I4853">
        <v>2</v>
      </c>
      <c r="J4853">
        <v>5</v>
      </c>
      <c r="K4853">
        <f>Table1[[#This Row],[Quantity]]*Table1[[#This Row],[Unit_Price]]</f>
        <v>1956</v>
      </c>
      <c r="L4853">
        <f>Table1[[#This Row],[Quantity]]*Table1[[#This Row],[Cost]]</f>
        <v>1369.2</v>
      </c>
      <c r="M4853">
        <f>Table1[[#This Row],[Sales]]-Table1[[#This Row],[Total_Cost]]</f>
        <v>586.79999999999995</v>
      </c>
      <c r="N4853" s="1">
        <f>Table1[[#This Row],[Profit]]/Table1[[#This Row],[Sales]]</f>
        <v>0.3</v>
      </c>
      <c r="O4853" t="str">
        <f>TEXT(Table1[[#This Row],[Order_Date]],"mmmm")</f>
        <v>February</v>
      </c>
      <c r="P4853">
        <f>YEAR(Table1[[#This Row],[Order_Date]])</f>
        <v>2025</v>
      </c>
      <c r="Q4853" t="str">
        <f>"Q"&amp;ROUNDUP(MONTH(Table1[[#This Row],[Order_Date]])/3,0)</f>
        <v>Q1</v>
      </c>
    </row>
    <row r="4854" spans="1:17" x14ac:dyDescent="0.25">
      <c r="A4854" t="s">
        <v>6681</v>
      </c>
      <c r="B4854" t="s">
        <v>228</v>
      </c>
      <c r="C4854" t="s">
        <v>8</v>
      </c>
      <c r="D4854" t="s">
        <v>366</v>
      </c>
      <c r="E4854" t="str">
        <f>_xlfn.XLOOKUP(Table1[[#This Row],[Product_ID]],[1]!Table1[Product_ID],[1]!Table1[Product_Name])</f>
        <v>Home &amp; Kitchen Product 93</v>
      </c>
      <c r="F4854" t="str">
        <f>_xlfn.XLOOKUP(Table1[[#This Row],[Product_ID]],[1]!Table1[Product_ID],[1]!Table1[Category])</f>
        <v>Home &amp; Kitchen</v>
      </c>
      <c r="G4854">
        <f>_xlfn.XLOOKUP(Table1[[#This Row],[Product_ID]],[1]!Table1[Product_ID],[1]!Table1[Unit_Price])</f>
        <v>10597</v>
      </c>
      <c r="H4854">
        <f>_xlfn.XLOOKUP(Table1[[#This Row],[Product_ID]],[1]!Table1[Product_ID],[1]!Table1[Cost])</f>
        <v>5298.5</v>
      </c>
      <c r="I4854">
        <v>4</v>
      </c>
      <c r="J4854">
        <v>10</v>
      </c>
      <c r="K4854">
        <f>Table1[[#This Row],[Quantity]]*Table1[[#This Row],[Unit_Price]]</f>
        <v>42388</v>
      </c>
      <c r="L4854">
        <f>Table1[[#This Row],[Quantity]]*Table1[[#This Row],[Cost]]</f>
        <v>21194</v>
      </c>
      <c r="M4854">
        <f>Table1[[#This Row],[Sales]]-Table1[[#This Row],[Total_Cost]]</f>
        <v>21194</v>
      </c>
      <c r="N4854" s="1">
        <f>Table1[[#This Row],[Profit]]/Table1[[#This Row],[Sales]]</f>
        <v>0.5</v>
      </c>
      <c r="O4854" t="str">
        <f>TEXT(Table1[[#This Row],[Order_Date]],"mmmm")</f>
        <v>August</v>
      </c>
      <c r="P4854">
        <f>YEAR(Table1[[#This Row],[Order_Date]])</f>
        <v>2024</v>
      </c>
      <c r="Q4854" t="str">
        <f>"Q"&amp;ROUNDUP(MONTH(Table1[[#This Row],[Order_Date]])/3,0)</f>
        <v>Q3</v>
      </c>
    </row>
    <row r="4855" spans="1:17" x14ac:dyDescent="0.25">
      <c r="A4855" t="s">
        <v>6682</v>
      </c>
      <c r="B4855" t="s">
        <v>1720</v>
      </c>
      <c r="C4855" t="s">
        <v>5485</v>
      </c>
      <c r="D4855" t="s">
        <v>317</v>
      </c>
      <c r="E4855" t="str">
        <f>_xlfn.XLOOKUP(Table1[[#This Row],[Product_ID]],[1]!Table1[Product_ID],[1]!Table1[Product_Name])</f>
        <v>Beauty Product 90</v>
      </c>
      <c r="F4855" t="str">
        <f>_xlfn.XLOOKUP(Table1[[#This Row],[Product_ID]],[1]!Table1[Product_ID],[1]!Table1[Category])</f>
        <v>Beauty</v>
      </c>
      <c r="G4855">
        <f>_xlfn.XLOOKUP(Table1[[#This Row],[Product_ID]],[1]!Table1[Product_ID],[1]!Table1[Unit_Price])</f>
        <v>1510</v>
      </c>
      <c r="H4855">
        <f>_xlfn.XLOOKUP(Table1[[#This Row],[Product_ID]],[1]!Table1[Product_ID],[1]!Table1[Cost])</f>
        <v>755</v>
      </c>
      <c r="I4855">
        <v>1</v>
      </c>
      <c r="J4855">
        <v>15</v>
      </c>
      <c r="K4855">
        <f>Table1[[#This Row],[Quantity]]*Table1[[#This Row],[Unit_Price]]</f>
        <v>1510</v>
      </c>
      <c r="L4855">
        <f>Table1[[#This Row],[Quantity]]*Table1[[#This Row],[Cost]]</f>
        <v>755</v>
      </c>
      <c r="M4855">
        <f>Table1[[#This Row],[Sales]]-Table1[[#This Row],[Total_Cost]]</f>
        <v>755</v>
      </c>
      <c r="N4855" s="1">
        <f>Table1[[#This Row],[Profit]]/Table1[[#This Row],[Sales]]</f>
        <v>0.5</v>
      </c>
      <c r="O4855" t="str">
        <f>TEXT(Table1[[#This Row],[Order_Date]],"mmmm")</f>
        <v>November</v>
      </c>
      <c r="P4855">
        <f>YEAR(Table1[[#This Row],[Order_Date]])</f>
        <v>2024</v>
      </c>
      <c r="Q4855" t="str">
        <f>"Q"&amp;ROUNDUP(MONTH(Table1[[#This Row],[Order_Date]])/3,0)</f>
        <v>Q4</v>
      </c>
    </row>
    <row r="4856" spans="1:17" x14ac:dyDescent="0.25">
      <c r="A4856" t="s">
        <v>6683</v>
      </c>
      <c r="B4856" t="s">
        <v>1769</v>
      </c>
      <c r="C4856" t="s">
        <v>1162</v>
      </c>
      <c r="D4856" t="s">
        <v>842</v>
      </c>
      <c r="E4856" t="str">
        <f>_xlfn.XLOOKUP(Table1[[#This Row],[Product_ID]],[1]!Table1[Product_ID],[1]!Table1[Product_Name])</f>
        <v>Sports Product 35</v>
      </c>
      <c r="F4856" t="str">
        <f>_xlfn.XLOOKUP(Table1[[#This Row],[Product_ID]],[1]!Table1[Product_ID],[1]!Table1[Category])</f>
        <v>Sports</v>
      </c>
      <c r="G4856">
        <f>_xlfn.XLOOKUP(Table1[[#This Row],[Product_ID]],[1]!Table1[Product_ID],[1]!Table1[Unit_Price])</f>
        <v>3185</v>
      </c>
      <c r="H4856">
        <f>_xlfn.XLOOKUP(Table1[[#This Row],[Product_ID]],[1]!Table1[Product_ID],[1]!Table1[Cost])</f>
        <v>1592.5</v>
      </c>
      <c r="I4856">
        <v>4</v>
      </c>
      <c r="J4856">
        <v>15</v>
      </c>
      <c r="K4856">
        <f>Table1[[#This Row],[Quantity]]*Table1[[#This Row],[Unit_Price]]</f>
        <v>12740</v>
      </c>
      <c r="L4856">
        <f>Table1[[#This Row],[Quantity]]*Table1[[#This Row],[Cost]]</f>
        <v>6370</v>
      </c>
      <c r="M4856">
        <f>Table1[[#This Row],[Sales]]-Table1[[#This Row],[Total_Cost]]</f>
        <v>6370</v>
      </c>
      <c r="N4856" s="1">
        <f>Table1[[#This Row],[Profit]]/Table1[[#This Row],[Sales]]</f>
        <v>0.5</v>
      </c>
      <c r="O4856" t="str">
        <f>TEXT(Table1[[#This Row],[Order_Date]],"mmmm")</f>
        <v>March</v>
      </c>
      <c r="P4856">
        <f>YEAR(Table1[[#This Row],[Order_Date]])</f>
        <v>2024</v>
      </c>
      <c r="Q4856" t="str">
        <f>"Q"&amp;ROUNDUP(MONTH(Table1[[#This Row],[Order_Date]])/3,0)</f>
        <v>Q1</v>
      </c>
    </row>
    <row r="4857" spans="1:17" x14ac:dyDescent="0.25">
      <c r="A4857" t="s">
        <v>6684</v>
      </c>
      <c r="B4857" t="s">
        <v>3203</v>
      </c>
      <c r="C4857" t="s">
        <v>1662</v>
      </c>
      <c r="D4857" t="s">
        <v>465</v>
      </c>
      <c r="E4857" t="str">
        <f>_xlfn.XLOOKUP(Table1[[#This Row],[Product_ID]],[1]!Table1[Product_ID],[1]!Table1[Product_Name])</f>
        <v>Beauty Product 71</v>
      </c>
      <c r="F4857" t="str">
        <f>_xlfn.XLOOKUP(Table1[[#This Row],[Product_ID]],[1]!Table1[Product_ID],[1]!Table1[Category])</f>
        <v>Beauty</v>
      </c>
      <c r="G4857">
        <f>_xlfn.XLOOKUP(Table1[[#This Row],[Product_ID]],[1]!Table1[Product_ID],[1]!Table1[Unit_Price])</f>
        <v>487</v>
      </c>
      <c r="H4857">
        <f>_xlfn.XLOOKUP(Table1[[#This Row],[Product_ID]],[1]!Table1[Product_ID],[1]!Table1[Cost])</f>
        <v>243.5</v>
      </c>
      <c r="I4857">
        <v>5</v>
      </c>
      <c r="J4857">
        <v>10</v>
      </c>
      <c r="K4857">
        <f>Table1[[#This Row],[Quantity]]*Table1[[#This Row],[Unit_Price]]</f>
        <v>2435</v>
      </c>
      <c r="L4857">
        <f>Table1[[#This Row],[Quantity]]*Table1[[#This Row],[Cost]]</f>
        <v>1217.5</v>
      </c>
      <c r="M4857">
        <f>Table1[[#This Row],[Sales]]-Table1[[#This Row],[Total_Cost]]</f>
        <v>1217.5</v>
      </c>
      <c r="N4857" s="1">
        <f>Table1[[#This Row],[Profit]]/Table1[[#This Row],[Sales]]</f>
        <v>0.5</v>
      </c>
      <c r="O4857" t="str">
        <f>TEXT(Table1[[#This Row],[Order_Date]],"mmmm")</f>
        <v>February</v>
      </c>
      <c r="P4857">
        <f>YEAR(Table1[[#This Row],[Order_Date]])</f>
        <v>2024</v>
      </c>
      <c r="Q4857" t="str">
        <f>"Q"&amp;ROUNDUP(MONTH(Table1[[#This Row],[Order_Date]])/3,0)</f>
        <v>Q1</v>
      </c>
    </row>
    <row r="4858" spans="1:17" x14ac:dyDescent="0.25">
      <c r="A4858" t="s">
        <v>6685</v>
      </c>
      <c r="B4858" t="s">
        <v>556</v>
      </c>
      <c r="C4858" t="s">
        <v>475</v>
      </c>
      <c r="D4858" t="s">
        <v>237</v>
      </c>
      <c r="E4858" t="str">
        <f>_xlfn.XLOOKUP(Table1[[#This Row],[Product_ID]],[1]!Table1[Product_ID],[1]!Table1[Product_Name])</f>
        <v>Sports Product 61</v>
      </c>
      <c r="F4858" t="str">
        <f>_xlfn.XLOOKUP(Table1[[#This Row],[Product_ID]],[1]!Table1[Product_ID],[1]!Table1[Category])</f>
        <v>Sports</v>
      </c>
      <c r="G4858">
        <f>_xlfn.XLOOKUP(Table1[[#This Row],[Product_ID]],[1]!Table1[Product_ID],[1]!Table1[Unit_Price])</f>
        <v>7170</v>
      </c>
      <c r="H4858">
        <f>_xlfn.XLOOKUP(Table1[[#This Row],[Product_ID]],[1]!Table1[Product_ID],[1]!Table1[Cost])</f>
        <v>3585</v>
      </c>
      <c r="I4858">
        <v>5</v>
      </c>
      <c r="J4858">
        <v>0</v>
      </c>
      <c r="K4858">
        <f>Table1[[#This Row],[Quantity]]*Table1[[#This Row],[Unit_Price]]</f>
        <v>35850</v>
      </c>
      <c r="L4858">
        <f>Table1[[#This Row],[Quantity]]*Table1[[#This Row],[Cost]]</f>
        <v>17925</v>
      </c>
      <c r="M4858">
        <f>Table1[[#This Row],[Sales]]-Table1[[#This Row],[Total_Cost]]</f>
        <v>17925</v>
      </c>
      <c r="N4858" s="1">
        <f>Table1[[#This Row],[Profit]]/Table1[[#This Row],[Sales]]</f>
        <v>0.5</v>
      </c>
      <c r="O4858" t="str">
        <f>TEXT(Table1[[#This Row],[Order_Date]],"mmmm")</f>
        <v>January</v>
      </c>
      <c r="P4858">
        <f>YEAR(Table1[[#This Row],[Order_Date]])</f>
        <v>2024</v>
      </c>
      <c r="Q4858" t="str">
        <f>"Q"&amp;ROUNDUP(MONTH(Table1[[#This Row],[Order_Date]])/3,0)</f>
        <v>Q1</v>
      </c>
    </row>
    <row r="4859" spans="1:17" x14ac:dyDescent="0.25">
      <c r="A4859" t="s">
        <v>6686</v>
      </c>
      <c r="B4859" t="s">
        <v>2062</v>
      </c>
      <c r="C4859" t="s">
        <v>2163</v>
      </c>
      <c r="D4859" t="s">
        <v>81</v>
      </c>
      <c r="E4859" t="str">
        <f>_xlfn.XLOOKUP(Table1[[#This Row],[Product_ID]],[1]!Table1[Product_ID],[1]!Table1[Product_Name])</f>
        <v>Beauty Product 4</v>
      </c>
      <c r="F4859" t="str">
        <f>_xlfn.XLOOKUP(Table1[[#This Row],[Product_ID]],[1]!Table1[Product_ID],[1]!Table1[Category])</f>
        <v>Beauty</v>
      </c>
      <c r="G4859">
        <f>_xlfn.XLOOKUP(Table1[[#This Row],[Product_ID]],[1]!Table1[Product_ID],[1]!Table1[Unit_Price])</f>
        <v>591</v>
      </c>
      <c r="H4859">
        <f>_xlfn.XLOOKUP(Table1[[#This Row],[Product_ID]],[1]!Table1[Product_ID],[1]!Table1[Cost])</f>
        <v>354.6</v>
      </c>
      <c r="I4859">
        <v>3</v>
      </c>
      <c r="J4859">
        <v>0</v>
      </c>
      <c r="K4859">
        <f>Table1[[#This Row],[Quantity]]*Table1[[#This Row],[Unit_Price]]</f>
        <v>1773</v>
      </c>
      <c r="L4859">
        <f>Table1[[#This Row],[Quantity]]*Table1[[#This Row],[Cost]]</f>
        <v>1063.8000000000002</v>
      </c>
      <c r="M4859">
        <f>Table1[[#This Row],[Sales]]-Table1[[#This Row],[Total_Cost]]</f>
        <v>709.19999999999982</v>
      </c>
      <c r="N4859" s="1">
        <f>Table1[[#This Row],[Profit]]/Table1[[#This Row],[Sales]]</f>
        <v>0.39999999999999991</v>
      </c>
      <c r="O4859" t="str">
        <f>TEXT(Table1[[#This Row],[Order_Date]],"mmmm")</f>
        <v>October</v>
      </c>
      <c r="P4859">
        <f>YEAR(Table1[[#This Row],[Order_Date]])</f>
        <v>2024</v>
      </c>
      <c r="Q4859" t="str">
        <f>"Q"&amp;ROUNDUP(MONTH(Table1[[#This Row],[Order_Date]])/3,0)</f>
        <v>Q4</v>
      </c>
    </row>
    <row r="4860" spans="1:17" x14ac:dyDescent="0.25">
      <c r="A4860" t="s">
        <v>6687</v>
      </c>
      <c r="B4860" t="s">
        <v>2734</v>
      </c>
      <c r="C4860" t="s">
        <v>1121</v>
      </c>
      <c r="D4860" t="s">
        <v>67</v>
      </c>
      <c r="E4860" t="str">
        <f>_xlfn.XLOOKUP(Table1[[#This Row],[Product_ID]],[1]!Table1[Product_ID],[1]!Table1[Product_Name])</f>
        <v>Home &amp; Kitchen Product 12</v>
      </c>
      <c r="F4860" t="str">
        <f>_xlfn.XLOOKUP(Table1[[#This Row],[Product_ID]],[1]!Table1[Product_ID],[1]!Table1[Category])</f>
        <v>Home &amp; Kitchen</v>
      </c>
      <c r="G4860">
        <f>_xlfn.XLOOKUP(Table1[[#This Row],[Product_ID]],[1]!Table1[Product_ID],[1]!Table1[Unit_Price])</f>
        <v>1513</v>
      </c>
      <c r="H4860">
        <f>_xlfn.XLOOKUP(Table1[[#This Row],[Product_ID]],[1]!Table1[Product_ID],[1]!Table1[Cost])</f>
        <v>907.8</v>
      </c>
      <c r="I4860">
        <v>4</v>
      </c>
      <c r="J4860">
        <v>0</v>
      </c>
      <c r="K4860">
        <f>Table1[[#This Row],[Quantity]]*Table1[[#This Row],[Unit_Price]]</f>
        <v>6052</v>
      </c>
      <c r="L4860">
        <f>Table1[[#This Row],[Quantity]]*Table1[[#This Row],[Cost]]</f>
        <v>3631.2</v>
      </c>
      <c r="M4860">
        <f>Table1[[#This Row],[Sales]]-Table1[[#This Row],[Total_Cost]]</f>
        <v>2420.8000000000002</v>
      </c>
      <c r="N4860" s="1">
        <f>Table1[[#This Row],[Profit]]/Table1[[#This Row],[Sales]]</f>
        <v>0.4</v>
      </c>
      <c r="O4860" t="str">
        <f>TEXT(Table1[[#This Row],[Order_Date]],"mmmm")</f>
        <v>March</v>
      </c>
      <c r="P4860">
        <f>YEAR(Table1[[#This Row],[Order_Date]])</f>
        <v>2025</v>
      </c>
      <c r="Q4860" t="str">
        <f>"Q"&amp;ROUNDUP(MONTH(Table1[[#This Row],[Order_Date]])/3,0)</f>
        <v>Q1</v>
      </c>
    </row>
    <row r="4861" spans="1:17" x14ac:dyDescent="0.25">
      <c r="A4861" t="s">
        <v>6688</v>
      </c>
      <c r="B4861" t="s">
        <v>758</v>
      </c>
      <c r="C4861" t="s">
        <v>1982</v>
      </c>
      <c r="D4861" t="s">
        <v>100</v>
      </c>
      <c r="E4861" t="str">
        <f>_xlfn.XLOOKUP(Table1[[#This Row],[Product_ID]],[1]!Table1[Product_ID],[1]!Table1[Product_Name])</f>
        <v>Electronics Product 74</v>
      </c>
      <c r="F4861" t="str">
        <f>_xlfn.XLOOKUP(Table1[[#This Row],[Product_ID]],[1]!Table1[Product_ID],[1]!Table1[Category])</f>
        <v>Electronics</v>
      </c>
      <c r="G4861">
        <f>_xlfn.XLOOKUP(Table1[[#This Row],[Product_ID]],[1]!Table1[Product_ID],[1]!Table1[Unit_Price])</f>
        <v>20835</v>
      </c>
      <c r="H4861">
        <f>_xlfn.XLOOKUP(Table1[[#This Row],[Product_ID]],[1]!Table1[Product_ID],[1]!Table1[Cost])</f>
        <v>12501</v>
      </c>
      <c r="I4861">
        <v>4</v>
      </c>
      <c r="J4861">
        <v>20</v>
      </c>
      <c r="K4861">
        <f>Table1[[#This Row],[Quantity]]*Table1[[#This Row],[Unit_Price]]</f>
        <v>83340</v>
      </c>
      <c r="L4861">
        <f>Table1[[#This Row],[Quantity]]*Table1[[#This Row],[Cost]]</f>
        <v>50004</v>
      </c>
      <c r="M4861">
        <f>Table1[[#This Row],[Sales]]-Table1[[#This Row],[Total_Cost]]</f>
        <v>33336</v>
      </c>
      <c r="N4861" s="1">
        <f>Table1[[#This Row],[Profit]]/Table1[[#This Row],[Sales]]</f>
        <v>0.4</v>
      </c>
      <c r="O4861" t="str">
        <f>TEXT(Table1[[#This Row],[Order_Date]],"mmmm")</f>
        <v>January</v>
      </c>
      <c r="P4861">
        <f>YEAR(Table1[[#This Row],[Order_Date]])</f>
        <v>2025</v>
      </c>
      <c r="Q4861" t="str">
        <f>"Q"&amp;ROUNDUP(MONTH(Table1[[#This Row],[Order_Date]])/3,0)</f>
        <v>Q1</v>
      </c>
    </row>
    <row r="4862" spans="1:17" x14ac:dyDescent="0.25">
      <c r="A4862" t="s">
        <v>6689</v>
      </c>
      <c r="B4862" t="s">
        <v>4247</v>
      </c>
      <c r="C4862" t="s">
        <v>557</v>
      </c>
      <c r="D4862" t="s">
        <v>471</v>
      </c>
      <c r="E4862" t="str">
        <f>_xlfn.XLOOKUP(Table1[[#This Row],[Product_ID]],[1]!Table1[Product_ID],[1]!Table1[Product_Name])</f>
        <v>Sports Product 66</v>
      </c>
      <c r="F4862" t="str">
        <f>_xlfn.XLOOKUP(Table1[[#This Row],[Product_ID]],[1]!Table1[Product_ID],[1]!Table1[Category])</f>
        <v>Sports</v>
      </c>
      <c r="G4862">
        <f>_xlfn.XLOOKUP(Table1[[#This Row],[Product_ID]],[1]!Table1[Product_ID],[1]!Table1[Unit_Price])</f>
        <v>4711</v>
      </c>
      <c r="H4862">
        <f>_xlfn.XLOOKUP(Table1[[#This Row],[Product_ID]],[1]!Table1[Product_ID],[1]!Table1[Cost])</f>
        <v>2826.6</v>
      </c>
      <c r="I4862">
        <v>3</v>
      </c>
      <c r="J4862">
        <v>5</v>
      </c>
      <c r="K4862">
        <f>Table1[[#This Row],[Quantity]]*Table1[[#This Row],[Unit_Price]]</f>
        <v>14133</v>
      </c>
      <c r="L4862">
        <f>Table1[[#This Row],[Quantity]]*Table1[[#This Row],[Cost]]</f>
        <v>8479.7999999999993</v>
      </c>
      <c r="M4862">
        <f>Table1[[#This Row],[Sales]]-Table1[[#This Row],[Total_Cost]]</f>
        <v>5653.2000000000007</v>
      </c>
      <c r="N4862" s="1">
        <f>Table1[[#This Row],[Profit]]/Table1[[#This Row],[Sales]]</f>
        <v>0.40000000000000008</v>
      </c>
      <c r="O4862" t="str">
        <f>TEXT(Table1[[#This Row],[Order_Date]],"mmmm")</f>
        <v>June</v>
      </c>
      <c r="P4862">
        <f>YEAR(Table1[[#This Row],[Order_Date]])</f>
        <v>2024</v>
      </c>
      <c r="Q4862" t="str">
        <f>"Q"&amp;ROUNDUP(MONTH(Table1[[#This Row],[Order_Date]])/3,0)</f>
        <v>Q2</v>
      </c>
    </row>
    <row r="4863" spans="1:17" x14ac:dyDescent="0.25">
      <c r="A4863" t="s">
        <v>6690</v>
      </c>
      <c r="B4863" t="s">
        <v>1326</v>
      </c>
      <c r="C4863" t="s">
        <v>1540</v>
      </c>
      <c r="D4863" t="s">
        <v>146</v>
      </c>
      <c r="E4863" t="str">
        <f>_xlfn.XLOOKUP(Table1[[#This Row],[Product_ID]],[1]!Table1[Product_ID],[1]!Table1[Product_Name])</f>
        <v>Electronics Product 8</v>
      </c>
      <c r="F4863" t="str">
        <f>_xlfn.XLOOKUP(Table1[[#This Row],[Product_ID]],[1]!Table1[Product_ID],[1]!Table1[Category])</f>
        <v>Electronics</v>
      </c>
      <c r="G4863">
        <f>_xlfn.XLOOKUP(Table1[[#This Row],[Product_ID]],[1]!Table1[Product_ID],[1]!Table1[Unit_Price])</f>
        <v>41971</v>
      </c>
      <c r="H4863">
        <f>_xlfn.XLOOKUP(Table1[[#This Row],[Product_ID]],[1]!Table1[Product_ID],[1]!Table1[Cost])</f>
        <v>29379.7</v>
      </c>
      <c r="I4863">
        <v>3</v>
      </c>
      <c r="J4863">
        <v>0</v>
      </c>
      <c r="K4863">
        <f>Table1[[#This Row],[Quantity]]*Table1[[#This Row],[Unit_Price]]</f>
        <v>125913</v>
      </c>
      <c r="L4863">
        <f>Table1[[#This Row],[Quantity]]*Table1[[#This Row],[Cost]]</f>
        <v>88139.1</v>
      </c>
      <c r="M4863">
        <f>Table1[[#This Row],[Sales]]-Table1[[#This Row],[Total_Cost]]</f>
        <v>37773.899999999994</v>
      </c>
      <c r="N4863" s="1">
        <f>Table1[[#This Row],[Profit]]/Table1[[#This Row],[Sales]]</f>
        <v>0.29999999999999993</v>
      </c>
      <c r="O4863" t="str">
        <f>TEXT(Table1[[#This Row],[Order_Date]],"mmmm")</f>
        <v>May</v>
      </c>
      <c r="P4863">
        <f>YEAR(Table1[[#This Row],[Order_Date]])</f>
        <v>2024</v>
      </c>
      <c r="Q4863" t="str">
        <f>"Q"&amp;ROUNDUP(MONTH(Table1[[#This Row],[Order_Date]])/3,0)</f>
        <v>Q2</v>
      </c>
    </row>
    <row r="4864" spans="1:17" x14ac:dyDescent="0.25">
      <c r="A4864" t="s">
        <v>6691</v>
      </c>
      <c r="B4864" t="s">
        <v>2181</v>
      </c>
      <c r="C4864" t="s">
        <v>1411</v>
      </c>
      <c r="D4864" t="s">
        <v>127</v>
      </c>
      <c r="E4864" t="str">
        <f>_xlfn.XLOOKUP(Table1[[#This Row],[Product_ID]],[1]!Table1[Product_ID],[1]!Table1[Product_Name])</f>
        <v>Sports Product 75</v>
      </c>
      <c r="F4864" t="str">
        <f>_xlfn.XLOOKUP(Table1[[#This Row],[Product_ID]],[1]!Table1[Product_ID],[1]!Table1[Category])</f>
        <v>Sports</v>
      </c>
      <c r="G4864">
        <f>_xlfn.XLOOKUP(Table1[[#This Row],[Product_ID]],[1]!Table1[Product_ID],[1]!Table1[Unit_Price])</f>
        <v>5435</v>
      </c>
      <c r="H4864">
        <f>_xlfn.XLOOKUP(Table1[[#This Row],[Product_ID]],[1]!Table1[Product_ID],[1]!Table1[Cost])</f>
        <v>3804.5</v>
      </c>
      <c r="I4864">
        <v>3</v>
      </c>
      <c r="J4864">
        <v>0</v>
      </c>
      <c r="K4864">
        <f>Table1[[#This Row],[Quantity]]*Table1[[#This Row],[Unit_Price]]</f>
        <v>16305</v>
      </c>
      <c r="L4864">
        <f>Table1[[#This Row],[Quantity]]*Table1[[#This Row],[Cost]]</f>
        <v>11413.5</v>
      </c>
      <c r="M4864">
        <f>Table1[[#This Row],[Sales]]-Table1[[#This Row],[Total_Cost]]</f>
        <v>4891.5</v>
      </c>
      <c r="N4864" s="1">
        <f>Table1[[#This Row],[Profit]]/Table1[[#This Row],[Sales]]</f>
        <v>0.3</v>
      </c>
      <c r="O4864" t="str">
        <f>TEXT(Table1[[#This Row],[Order_Date]],"mmmm")</f>
        <v>September</v>
      </c>
      <c r="P4864">
        <f>YEAR(Table1[[#This Row],[Order_Date]])</f>
        <v>2024</v>
      </c>
      <c r="Q4864" t="str">
        <f>"Q"&amp;ROUNDUP(MONTH(Table1[[#This Row],[Order_Date]])/3,0)</f>
        <v>Q3</v>
      </c>
    </row>
    <row r="4865" spans="1:17" x14ac:dyDescent="0.25">
      <c r="A4865" t="s">
        <v>6692</v>
      </c>
      <c r="B4865" t="s">
        <v>1052</v>
      </c>
      <c r="C4865" t="s">
        <v>1114</v>
      </c>
      <c r="D4865" t="s">
        <v>822</v>
      </c>
      <c r="E4865" t="str">
        <f>_xlfn.XLOOKUP(Table1[[#This Row],[Product_ID]],[1]!Table1[Product_ID],[1]!Table1[Product_Name])</f>
        <v>Electronics Product 31</v>
      </c>
      <c r="F4865" t="str">
        <f>_xlfn.XLOOKUP(Table1[[#This Row],[Product_ID]],[1]!Table1[Product_ID],[1]!Table1[Category])</f>
        <v>Electronics</v>
      </c>
      <c r="G4865">
        <f>_xlfn.XLOOKUP(Table1[[#This Row],[Product_ID]],[1]!Table1[Product_ID],[1]!Table1[Unit_Price])</f>
        <v>34152</v>
      </c>
      <c r="H4865">
        <f>_xlfn.XLOOKUP(Table1[[#This Row],[Product_ID]],[1]!Table1[Product_ID],[1]!Table1[Cost])</f>
        <v>23906.400000000001</v>
      </c>
      <c r="I4865">
        <v>3</v>
      </c>
      <c r="J4865">
        <v>20</v>
      </c>
      <c r="K4865">
        <f>Table1[[#This Row],[Quantity]]*Table1[[#This Row],[Unit_Price]]</f>
        <v>102456</v>
      </c>
      <c r="L4865">
        <f>Table1[[#This Row],[Quantity]]*Table1[[#This Row],[Cost]]</f>
        <v>71719.200000000012</v>
      </c>
      <c r="M4865">
        <f>Table1[[#This Row],[Sales]]-Table1[[#This Row],[Total_Cost]]</f>
        <v>30736.799999999988</v>
      </c>
      <c r="N4865" s="1">
        <f>Table1[[#This Row],[Profit]]/Table1[[#This Row],[Sales]]</f>
        <v>0.29999999999999988</v>
      </c>
      <c r="O4865" t="str">
        <f>TEXT(Table1[[#This Row],[Order_Date]],"mmmm")</f>
        <v>April</v>
      </c>
      <c r="P4865">
        <f>YEAR(Table1[[#This Row],[Order_Date]])</f>
        <v>2024</v>
      </c>
      <c r="Q4865" t="str">
        <f>"Q"&amp;ROUNDUP(MONTH(Table1[[#This Row],[Order_Date]])/3,0)</f>
        <v>Q2</v>
      </c>
    </row>
    <row r="4866" spans="1:17" x14ac:dyDescent="0.25">
      <c r="A4866" t="s">
        <v>6693</v>
      </c>
      <c r="B4866" t="s">
        <v>2392</v>
      </c>
      <c r="C4866" t="s">
        <v>3552</v>
      </c>
      <c r="D4866" t="s">
        <v>542</v>
      </c>
      <c r="E4866" t="str">
        <f>_xlfn.XLOOKUP(Table1[[#This Row],[Product_ID]],[1]!Table1[Product_ID],[1]!Table1[Product_Name])</f>
        <v>Home &amp; Kitchen Product 78</v>
      </c>
      <c r="F4866" t="str">
        <f>_xlfn.XLOOKUP(Table1[[#This Row],[Product_ID]],[1]!Table1[Product_ID],[1]!Table1[Category])</f>
        <v>Home &amp; Kitchen</v>
      </c>
      <c r="G4866">
        <f>_xlfn.XLOOKUP(Table1[[#This Row],[Product_ID]],[1]!Table1[Product_ID],[1]!Table1[Unit_Price])</f>
        <v>700</v>
      </c>
      <c r="H4866">
        <f>_xlfn.XLOOKUP(Table1[[#This Row],[Product_ID]],[1]!Table1[Product_ID],[1]!Table1[Cost])</f>
        <v>420</v>
      </c>
      <c r="I4866">
        <v>5</v>
      </c>
      <c r="J4866">
        <v>20</v>
      </c>
      <c r="K4866">
        <f>Table1[[#This Row],[Quantity]]*Table1[[#This Row],[Unit_Price]]</f>
        <v>3500</v>
      </c>
      <c r="L4866">
        <f>Table1[[#This Row],[Quantity]]*Table1[[#This Row],[Cost]]</f>
        <v>2100</v>
      </c>
      <c r="M4866">
        <f>Table1[[#This Row],[Sales]]-Table1[[#This Row],[Total_Cost]]</f>
        <v>1400</v>
      </c>
      <c r="N4866" s="1">
        <f>Table1[[#This Row],[Profit]]/Table1[[#This Row],[Sales]]</f>
        <v>0.4</v>
      </c>
      <c r="O4866" t="str">
        <f>TEXT(Table1[[#This Row],[Order_Date]],"mmmm")</f>
        <v>April</v>
      </c>
      <c r="P4866">
        <f>YEAR(Table1[[#This Row],[Order_Date]])</f>
        <v>2025</v>
      </c>
      <c r="Q4866" t="str">
        <f>"Q"&amp;ROUNDUP(MONTH(Table1[[#This Row],[Order_Date]])/3,0)</f>
        <v>Q2</v>
      </c>
    </row>
    <row r="4867" spans="1:17" x14ac:dyDescent="0.25">
      <c r="A4867" t="s">
        <v>6694</v>
      </c>
      <c r="B4867" t="s">
        <v>232</v>
      </c>
      <c r="C4867" t="s">
        <v>2984</v>
      </c>
      <c r="D4867" t="s">
        <v>216</v>
      </c>
      <c r="E4867" t="str">
        <f>_xlfn.XLOOKUP(Table1[[#This Row],[Product_ID]],[1]!Table1[Product_ID],[1]!Table1[Product_Name])</f>
        <v>Beauty Product 69</v>
      </c>
      <c r="F4867" t="str">
        <f>_xlfn.XLOOKUP(Table1[[#This Row],[Product_ID]],[1]!Table1[Product_ID],[1]!Table1[Category])</f>
        <v>Beauty</v>
      </c>
      <c r="G4867">
        <f>_xlfn.XLOOKUP(Table1[[#This Row],[Product_ID]],[1]!Table1[Product_ID],[1]!Table1[Unit_Price])</f>
        <v>384</v>
      </c>
      <c r="H4867">
        <f>_xlfn.XLOOKUP(Table1[[#This Row],[Product_ID]],[1]!Table1[Product_ID],[1]!Table1[Cost])</f>
        <v>192</v>
      </c>
      <c r="I4867">
        <v>2</v>
      </c>
      <c r="J4867">
        <v>15</v>
      </c>
      <c r="K4867">
        <f>Table1[[#This Row],[Quantity]]*Table1[[#This Row],[Unit_Price]]</f>
        <v>768</v>
      </c>
      <c r="L4867">
        <f>Table1[[#This Row],[Quantity]]*Table1[[#This Row],[Cost]]</f>
        <v>384</v>
      </c>
      <c r="M4867">
        <f>Table1[[#This Row],[Sales]]-Table1[[#This Row],[Total_Cost]]</f>
        <v>384</v>
      </c>
      <c r="N4867" s="1">
        <f>Table1[[#This Row],[Profit]]/Table1[[#This Row],[Sales]]</f>
        <v>0.5</v>
      </c>
      <c r="O4867" t="str">
        <f>TEXT(Table1[[#This Row],[Order_Date]],"mmmm")</f>
        <v>April</v>
      </c>
      <c r="P4867">
        <f>YEAR(Table1[[#This Row],[Order_Date]])</f>
        <v>2025</v>
      </c>
      <c r="Q4867" t="str">
        <f>"Q"&amp;ROUNDUP(MONTH(Table1[[#This Row],[Order_Date]])/3,0)</f>
        <v>Q2</v>
      </c>
    </row>
    <row r="4868" spans="1:17" x14ac:dyDescent="0.25">
      <c r="A4868" t="s">
        <v>6695</v>
      </c>
      <c r="B4868" t="s">
        <v>225</v>
      </c>
      <c r="C4868" t="s">
        <v>58</v>
      </c>
      <c r="D4868" t="s">
        <v>628</v>
      </c>
      <c r="E4868" t="str">
        <f>_xlfn.XLOOKUP(Table1[[#This Row],[Product_ID]],[1]!Table1[Product_ID],[1]!Table1[Product_Name])</f>
        <v>Sports Product 97</v>
      </c>
      <c r="F4868" t="str">
        <f>_xlfn.XLOOKUP(Table1[[#This Row],[Product_ID]],[1]!Table1[Product_ID],[1]!Table1[Category])</f>
        <v>Sports</v>
      </c>
      <c r="G4868">
        <f>_xlfn.XLOOKUP(Table1[[#This Row],[Product_ID]],[1]!Table1[Product_ID],[1]!Table1[Unit_Price])</f>
        <v>9084</v>
      </c>
      <c r="H4868">
        <f>_xlfn.XLOOKUP(Table1[[#This Row],[Product_ID]],[1]!Table1[Product_ID],[1]!Table1[Cost])</f>
        <v>6358.8</v>
      </c>
      <c r="I4868">
        <v>4</v>
      </c>
      <c r="J4868">
        <v>10</v>
      </c>
      <c r="K4868">
        <f>Table1[[#This Row],[Quantity]]*Table1[[#This Row],[Unit_Price]]</f>
        <v>36336</v>
      </c>
      <c r="L4868">
        <f>Table1[[#This Row],[Quantity]]*Table1[[#This Row],[Cost]]</f>
        <v>25435.200000000001</v>
      </c>
      <c r="M4868">
        <f>Table1[[#This Row],[Sales]]-Table1[[#This Row],[Total_Cost]]</f>
        <v>10900.8</v>
      </c>
      <c r="N4868" s="1">
        <f>Table1[[#This Row],[Profit]]/Table1[[#This Row],[Sales]]</f>
        <v>0.3</v>
      </c>
      <c r="O4868" t="str">
        <f>TEXT(Table1[[#This Row],[Order_Date]],"mmmm")</f>
        <v>June</v>
      </c>
      <c r="P4868">
        <f>YEAR(Table1[[#This Row],[Order_Date]])</f>
        <v>2024</v>
      </c>
      <c r="Q4868" t="str">
        <f>"Q"&amp;ROUNDUP(MONTH(Table1[[#This Row],[Order_Date]])/3,0)</f>
        <v>Q2</v>
      </c>
    </row>
    <row r="4869" spans="1:17" x14ac:dyDescent="0.25">
      <c r="A4869" t="s">
        <v>6696</v>
      </c>
      <c r="B4869" t="s">
        <v>2663</v>
      </c>
      <c r="C4869" t="s">
        <v>2779</v>
      </c>
      <c r="D4869" t="s">
        <v>33</v>
      </c>
      <c r="E4869" t="str">
        <f>_xlfn.XLOOKUP(Table1[[#This Row],[Product_ID]],[1]!Table1[Product_ID],[1]!Table1[Product_Name])</f>
        <v>Sports Product 88</v>
      </c>
      <c r="F4869" t="str">
        <f>_xlfn.XLOOKUP(Table1[[#This Row],[Product_ID]],[1]!Table1[Product_ID],[1]!Table1[Category])</f>
        <v>Sports</v>
      </c>
      <c r="G4869">
        <f>_xlfn.XLOOKUP(Table1[[#This Row],[Product_ID]],[1]!Table1[Product_ID],[1]!Table1[Unit_Price])</f>
        <v>11542</v>
      </c>
      <c r="H4869">
        <f>_xlfn.XLOOKUP(Table1[[#This Row],[Product_ID]],[1]!Table1[Product_ID],[1]!Table1[Cost])</f>
        <v>6925.2</v>
      </c>
      <c r="I4869">
        <v>1</v>
      </c>
      <c r="J4869">
        <v>15</v>
      </c>
      <c r="K4869">
        <f>Table1[[#This Row],[Quantity]]*Table1[[#This Row],[Unit_Price]]</f>
        <v>11542</v>
      </c>
      <c r="L4869">
        <f>Table1[[#This Row],[Quantity]]*Table1[[#This Row],[Cost]]</f>
        <v>6925.2</v>
      </c>
      <c r="M4869">
        <f>Table1[[#This Row],[Sales]]-Table1[[#This Row],[Total_Cost]]</f>
        <v>4616.8</v>
      </c>
      <c r="N4869" s="1">
        <f>Table1[[#This Row],[Profit]]/Table1[[#This Row],[Sales]]</f>
        <v>0.4</v>
      </c>
      <c r="O4869" t="str">
        <f>TEXT(Table1[[#This Row],[Order_Date]],"mmmm")</f>
        <v>February</v>
      </c>
      <c r="P4869">
        <f>YEAR(Table1[[#This Row],[Order_Date]])</f>
        <v>2025</v>
      </c>
      <c r="Q4869" t="str">
        <f>"Q"&amp;ROUNDUP(MONTH(Table1[[#This Row],[Order_Date]])/3,0)</f>
        <v>Q1</v>
      </c>
    </row>
    <row r="4870" spans="1:17" x14ac:dyDescent="0.25">
      <c r="A4870" t="s">
        <v>6697</v>
      </c>
      <c r="B4870" t="s">
        <v>1543</v>
      </c>
      <c r="C4870" t="s">
        <v>891</v>
      </c>
      <c r="D4870" t="s">
        <v>598</v>
      </c>
      <c r="E4870" t="str">
        <f>_xlfn.XLOOKUP(Table1[[#This Row],[Product_ID]],[1]!Table1[Product_ID],[1]!Table1[Product_Name])</f>
        <v>Clothing Product 84</v>
      </c>
      <c r="F4870" t="str">
        <f>_xlfn.XLOOKUP(Table1[[#This Row],[Product_ID]],[1]!Table1[Product_ID],[1]!Table1[Category])</f>
        <v>Clothing</v>
      </c>
      <c r="G4870">
        <f>_xlfn.XLOOKUP(Table1[[#This Row],[Product_ID]],[1]!Table1[Product_ID],[1]!Table1[Unit_Price])</f>
        <v>3921</v>
      </c>
      <c r="H4870">
        <f>_xlfn.XLOOKUP(Table1[[#This Row],[Product_ID]],[1]!Table1[Product_ID],[1]!Table1[Cost])</f>
        <v>2352.6</v>
      </c>
      <c r="I4870">
        <v>5</v>
      </c>
      <c r="J4870">
        <v>10</v>
      </c>
      <c r="K4870">
        <f>Table1[[#This Row],[Quantity]]*Table1[[#This Row],[Unit_Price]]</f>
        <v>19605</v>
      </c>
      <c r="L4870">
        <f>Table1[[#This Row],[Quantity]]*Table1[[#This Row],[Cost]]</f>
        <v>11763</v>
      </c>
      <c r="M4870">
        <f>Table1[[#This Row],[Sales]]-Table1[[#This Row],[Total_Cost]]</f>
        <v>7842</v>
      </c>
      <c r="N4870" s="1">
        <f>Table1[[#This Row],[Profit]]/Table1[[#This Row],[Sales]]</f>
        <v>0.4</v>
      </c>
      <c r="O4870" t="str">
        <f>TEXT(Table1[[#This Row],[Order_Date]],"mmmm")</f>
        <v>June</v>
      </c>
      <c r="P4870">
        <f>YEAR(Table1[[#This Row],[Order_Date]])</f>
        <v>2024</v>
      </c>
      <c r="Q4870" t="str">
        <f>"Q"&amp;ROUNDUP(MONTH(Table1[[#This Row],[Order_Date]])/3,0)</f>
        <v>Q2</v>
      </c>
    </row>
    <row r="4871" spans="1:17" x14ac:dyDescent="0.25">
      <c r="A4871" t="s">
        <v>6698</v>
      </c>
      <c r="B4871" t="s">
        <v>242</v>
      </c>
      <c r="C4871" t="s">
        <v>919</v>
      </c>
      <c r="D4871" t="s">
        <v>908</v>
      </c>
      <c r="E4871" t="str">
        <f>_xlfn.XLOOKUP(Table1[[#This Row],[Product_ID]],[1]!Table1[Product_ID],[1]!Table1[Product_Name])</f>
        <v>Beauty Product 41</v>
      </c>
      <c r="F4871" t="str">
        <f>_xlfn.XLOOKUP(Table1[[#This Row],[Product_ID]],[1]!Table1[Product_ID],[1]!Table1[Category])</f>
        <v>Beauty</v>
      </c>
      <c r="G4871">
        <f>_xlfn.XLOOKUP(Table1[[#This Row],[Product_ID]],[1]!Table1[Product_ID],[1]!Table1[Unit_Price])</f>
        <v>2433</v>
      </c>
      <c r="H4871">
        <f>_xlfn.XLOOKUP(Table1[[#This Row],[Product_ID]],[1]!Table1[Product_ID],[1]!Table1[Cost])</f>
        <v>1216.5</v>
      </c>
      <c r="I4871">
        <v>5</v>
      </c>
      <c r="J4871">
        <v>15</v>
      </c>
      <c r="K4871">
        <f>Table1[[#This Row],[Quantity]]*Table1[[#This Row],[Unit_Price]]</f>
        <v>12165</v>
      </c>
      <c r="L4871">
        <f>Table1[[#This Row],[Quantity]]*Table1[[#This Row],[Cost]]</f>
        <v>6082.5</v>
      </c>
      <c r="M4871">
        <f>Table1[[#This Row],[Sales]]-Table1[[#This Row],[Total_Cost]]</f>
        <v>6082.5</v>
      </c>
      <c r="N4871" s="1">
        <f>Table1[[#This Row],[Profit]]/Table1[[#This Row],[Sales]]</f>
        <v>0.5</v>
      </c>
      <c r="O4871" t="str">
        <f>TEXT(Table1[[#This Row],[Order_Date]],"mmmm")</f>
        <v>July</v>
      </c>
      <c r="P4871">
        <f>YEAR(Table1[[#This Row],[Order_Date]])</f>
        <v>2025</v>
      </c>
      <c r="Q4871" t="str">
        <f>"Q"&amp;ROUNDUP(MONTH(Table1[[#This Row],[Order_Date]])/3,0)</f>
        <v>Q3</v>
      </c>
    </row>
    <row r="4872" spans="1:17" x14ac:dyDescent="0.25">
      <c r="A4872" t="s">
        <v>6699</v>
      </c>
      <c r="B4872" t="s">
        <v>1047</v>
      </c>
      <c r="C4872" t="s">
        <v>66</v>
      </c>
      <c r="D4872" t="s">
        <v>628</v>
      </c>
      <c r="E4872" t="str">
        <f>_xlfn.XLOOKUP(Table1[[#This Row],[Product_ID]],[1]!Table1[Product_ID],[1]!Table1[Product_Name])</f>
        <v>Sports Product 97</v>
      </c>
      <c r="F4872" t="str">
        <f>_xlfn.XLOOKUP(Table1[[#This Row],[Product_ID]],[1]!Table1[Product_ID],[1]!Table1[Category])</f>
        <v>Sports</v>
      </c>
      <c r="G4872">
        <f>_xlfn.XLOOKUP(Table1[[#This Row],[Product_ID]],[1]!Table1[Product_ID],[1]!Table1[Unit_Price])</f>
        <v>9084</v>
      </c>
      <c r="H4872">
        <f>_xlfn.XLOOKUP(Table1[[#This Row],[Product_ID]],[1]!Table1[Product_ID],[1]!Table1[Cost])</f>
        <v>6358.8</v>
      </c>
      <c r="I4872">
        <v>4</v>
      </c>
      <c r="J4872">
        <v>15</v>
      </c>
      <c r="K4872">
        <f>Table1[[#This Row],[Quantity]]*Table1[[#This Row],[Unit_Price]]</f>
        <v>36336</v>
      </c>
      <c r="L4872">
        <f>Table1[[#This Row],[Quantity]]*Table1[[#This Row],[Cost]]</f>
        <v>25435.200000000001</v>
      </c>
      <c r="M4872">
        <f>Table1[[#This Row],[Sales]]-Table1[[#This Row],[Total_Cost]]</f>
        <v>10900.8</v>
      </c>
      <c r="N4872" s="1">
        <f>Table1[[#This Row],[Profit]]/Table1[[#This Row],[Sales]]</f>
        <v>0.3</v>
      </c>
      <c r="O4872" t="str">
        <f>TEXT(Table1[[#This Row],[Order_Date]],"mmmm")</f>
        <v>December</v>
      </c>
      <c r="P4872">
        <f>YEAR(Table1[[#This Row],[Order_Date]])</f>
        <v>2025</v>
      </c>
      <c r="Q4872" t="str">
        <f>"Q"&amp;ROUNDUP(MONTH(Table1[[#This Row],[Order_Date]])/3,0)</f>
        <v>Q4</v>
      </c>
    </row>
    <row r="4873" spans="1:17" x14ac:dyDescent="0.25">
      <c r="A4873" t="s">
        <v>6700</v>
      </c>
      <c r="B4873" t="s">
        <v>2445</v>
      </c>
      <c r="C4873" t="s">
        <v>5106</v>
      </c>
      <c r="D4873" t="s">
        <v>908</v>
      </c>
      <c r="E4873" t="str">
        <f>_xlfn.XLOOKUP(Table1[[#This Row],[Product_ID]],[1]!Table1[Product_ID],[1]!Table1[Product_Name])</f>
        <v>Beauty Product 41</v>
      </c>
      <c r="F4873" t="str">
        <f>_xlfn.XLOOKUP(Table1[[#This Row],[Product_ID]],[1]!Table1[Product_ID],[1]!Table1[Category])</f>
        <v>Beauty</v>
      </c>
      <c r="G4873">
        <f>_xlfn.XLOOKUP(Table1[[#This Row],[Product_ID]],[1]!Table1[Product_ID],[1]!Table1[Unit_Price])</f>
        <v>2433</v>
      </c>
      <c r="H4873">
        <f>_xlfn.XLOOKUP(Table1[[#This Row],[Product_ID]],[1]!Table1[Product_ID],[1]!Table1[Cost])</f>
        <v>1216.5</v>
      </c>
      <c r="I4873">
        <v>2</v>
      </c>
      <c r="J4873">
        <v>20</v>
      </c>
      <c r="K4873">
        <f>Table1[[#This Row],[Quantity]]*Table1[[#This Row],[Unit_Price]]</f>
        <v>4866</v>
      </c>
      <c r="L4873">
        <f>Table1[[#This Row],[Quantity]]*Table1[[#This Row],[Cost]]</f>
        <v>2433</v>
      </c>
      <c r="M4873">
        <f>Table1[[#This Row],[Sales]]-Table1[[#This Row],[Total_Cost]]</f>
        <v>2433</v>
      </c>
      <c r="N4873" s="1">
        <f>Table1[[#This Row],[Profit]]/Table1[[#This Row],[Sales]]</f>
        <v>0.5</v>
      </c>
      <c r="O4873" t="str">
        <f>TEXT(Table1[[#This Row],[Order_Date]],"mmmm")</f>
        <v>November</v>
      </c>
      <c r="P4873">
        <f>YEAR(Table1[[#This Row],[Order_Date]])</f>
        <v>2025</v>
      </c>
      <c r="Q4873" t="str">
        <f>"Q"&amp;ROUNDUP(MONTH(Table1[[#This Row],[Order_Date]])/3,0)</f>
        <v>Q4</v>
      </c>
    </row>
    <row r="4874" spans="1:17" x14ac:dyDescent="0.25">
      <c r="A4874" t="s">
        <v>6701</v>
      </c>
      <c r="B4874" t="s">
        <v>2124</v>
      </c>
      <c r="C4874" t="s">
        <v>307</v>
      </c>
      <c r="D4874" t="s">
        <v>244</v>
      </c>
      <c r="E4874" t="str">
        <f>_xlfn.XLOOKUP(Table1[[#This Row],[Product_ID]],[1]!Table1[Product_ID],[1]!Table1[Product_Name])</f>
        <v>Beauty Product 100</v>
      </c>
      <c r="F4874" t="str">
        <f>_xlfn.XLOOKUP(Table1[[#This Row],[Product_ID]],[1]!Table1[Product_ID],[1]!Table1[Category])</f>
        <v>Beauty</v>
      </c>
      <c r="G4874">
        <f>_xlfn.XLOOKUP(Table1[[#This Row],[Product_ID]],[1]!Table1[Product_ID],[1]!Table1[Unit_Price])</f>
        <v>2523</v>
      </c>
      <c r="H4874">
        <f>_xlfn.XLOOKUP(Table1[[#This Row],[Product_ID]],[1]!Table1[Product_ID],[1]!Table1[Cost])</f>
        <v>1766.1</v>
      </c>
      <c r="I4874">
        <v>2</v>
      </c>
      <c r="J4874">
        <v>0</v>
      </c>
      <c r="K4874">
        <f>Table1[[#This Row],[Quantity]]*Table1[[#This Row],[Unit_Price]]</f>
        <v>5046</v>
      </c>
      <c r="L4874">
        <f>Table1[[#This Row],[Quantity]]*Table1[[#This Row],[Cost]]</f>
        <v>3532.2</v>
      </c>
      <c r="M4874">
        <f>Table1[[#This Row],[Sales]]-Table1[[#This Row],[Total_Cost]]</f>
        <v>1513.8000000000002</v>
      </c>
      <c r="N4874" s="1">
        <f>Table1[[#This Row],[Profit]]/Table1[[#This Row],[Sales]]</f>
        <v>0.30000000000000004</v>
      </c>
      <c r="O4874" t="str">
        <f>TEXT(Table1[[#This Row],[Order_Date]],"mmmm")</f>
        <v>July</v>
      </c>
      <c r="P4874">
        <f>YEAR(Table1[[#This Row],[Order_Date]])</f>
        <v>2024</v>
      </c>
      <c r="Q4874" t="str">
        <f>"Q"&amp;ROUNDUP(MONTH(Table1[[#This Row],[Order_Date]])/3,0)</f>
        <v>Q3</v>
      </c>
    </row>
    <row r="4875" spans="1:17" x14ac:dyDescent="0.25">
      <c r="A4875" t="s">
        <v>6702</v>
      </c>
      <c r="B4875" t="s">
        <v>623</v>
      </c>
      <c r="C4875" t="s">
        <v>1718</v>
      </c>
      <c r="D4875" t="s">
        <v>1526</v>
      </c>
      <c r="E4875" t="str">
        <f>_xlfn.XLOOKUP(Table1[[#This Row],[Product_ID]],[1]!Table1[Product_ID],[1]!Table1[Product_Name])</f>
        <v>Electronics Product 6</v>
      </c>
      <c r="F4875" t="str">
        <f>_xlfn.XLOOKUP(Table1[[#This Row],[Product_ID]],[1]!Table1[Product_ID],[1]!Table1[Category])</f>
        <v>Electronics</v>
      </c>
      <c r="G4875">
        <f>_xlfn.XLOOKUP(Table1[[#This Row],[Product_ID]],[1]!Table1[Product_ID],[1]!Table1[Unit_Price])</f>
        <v>18855</v>
      </c>
      <c r="H4875">
        <f>_xlfn.XLOOKUP(Table1[[#This Row],[Product_ID]],[1]!Table1[Product_ID],[1]!Table1[Cost])</f>
        <v>9427.5</v>
      </c>
      <c r="I4875">
        <v>3</v>
      </c>
      <c r="J4875">
        <v>5</v>
      </c>
      <c r="K4875">
        <f>Table1[[#This Row],[Quantity]]*Table1[[#This Row],[Unit_Price]]</f>
        <v>56565</v>
      </c>
      <c r="L4875">
        <f>Table1[[#This Row],[Quantity]]*Table1[[#This Row],[Cost]]</f>
        <v>28282.5</v>
      </c>
      <c r="M4875">
        <f>Table1[[#This Row],[Sales]]-Table1[[#This Row],[Total_Cost]]</f>
        <v>28282.5</v>
      </c>
      <c r="N4875" s="1">
        <f>Table1[[#This Row],[Profit]]/Table1[[#This Row],[Sales]]</f>
        <v>0.5</v>
      </c>
      <c r="O4875" t="str">
        <f>TEXT(Table1[[#This Row],[Order_Date]],"mmmm")</f>
        <v>August</v>
      </c>
      <c r="P4875">
        <f>YEAR(Table1[[#This Row],[Order_Date]])</f>
        <v>2025</v>
      </c>
      <c r="Q4875" t="str">
        <f>"Q"&amp;ROUNDUP(MONTH(Table1[[#This Row],[Order_Date]])/3,0)</f>
        <v>Q3</v>
      </c>
    </row>
    <row r="4876" spans="1:17" x14ac:dyDescent="0.25">
      <c r="A4876" t="s">
        <v>6703</v>
      </c>
      <c r="B4876" t="s">
        <v>302</v>
      </c>
      <c r="C4876" t="s">
        <v>3182</v>
      </c>
      <c r="D4876" t="s">
        <v>426</v>
      </c>
      <c r="E4876" t="str">
        <f>_xlfn.XLOOKUP(Table1[[#This Row],[Product_ID]],[1]!Table1[Product_ID],[1]!Table1[Product_Name])</f>
        <v>Clothing Product 95</v>
      </c>
      <c r="F4876" t="str">
        <f>_xlfn.XLOOKUP(Table1[[#This Row],[Product_ID]],[1]!Table1[Product_ID],[1]!Table1[Category])</f>
        <v>Clothing</v>
      </c>
      <c r="G4876">
        <f>_xlfn.XLOOKUP(Table1[[#This Row],[Product_ID]],[1]!Table1[Product_ID],[1]!Table1[Unit_Price])</f>
        <v>4520</v>
      </c>
      <c r="H4876">
        <f>_xlfn.XLOOKUP(Table1[[#This Row],[Product_ID]],[1]!Table1[Product_ID],[1]!Table1[Cost])</f>
        <v>3164</v>
      </c>
      <c r="I4876">
        <v>2</v>
      </c>
      <c r="J4876">
        <v>20</v>
      </c>
      <c r="K4876">
        <f>Table1[[#This Row],[Quantity]]*Table1[[#This Row],[Unit_Price]]</f>
        <v>9040</v>
      </c>
      <c r="L4876">
        <f>Table1[[#This Row],[Quantity]]*Table1[[#This Row],[Cost]]</f>
        <v>6328</v>
      </c>
      <c r="M4876">
        <f>Table1[[#This Row],[Sales]]-Table1[[#This Row],[Total_Cost]]</f>
        <v>2712</v>
      </c>
      <c r="N4876" s="1">
        <f>Table1[[#This Row],[Profit]]/Table1[[#This Row],[Sales]]</f>
        <v>0.3</v>
      </c>
      <c r="O4876" t="str">
        <f>TEXT(Table1[[#This Row],[Order_Date]],"mmmm")</f>
        <v>December</v>
      </c>
      <c r="P4876">
        <f>YEAR(Table1[[#This Row],[Order_Date]])</f>
        <v>2025</v>
      </c>
      <c r="Q4876" t="str">
        <f>"Q"&amp;ROUNDUP(MONTH(Table1[[#This Row],[Order_Date]])/3,0)</f>
        <v>Q4</v>
      </c>
    </row>
    <row r="4877" spans="1:17" x14ac:dyDescent="0.25">
      <c r="A4877" t="s">
        <v>6704</v>
      </c>
      <c r="B4877" t="s">
        <v>2723</v>
      </c>
      <c r="C4877" t="s">
        <v>1278</v>
      </c>
      <c r="D4877" t="s">
        <v>822</v>
      </c>
      <c r="E4877" t="str">
        <f>_xlfn.XLOOKUP(Table1[[#This Row],[Product_ID]],[1]!Table1[Product_ID],[1]!Table1[Product_Name])</f>
        <v>Electronics Product 31</v>
      </c>
      <c r="F4877" t="str">
        <f>_xlfn.XLOOKUP(Table1[[#This Row],[Product_ID]],[1]!Table1[Product_ID],[1]!Table1[Category])</f>
        <v>Electronics</v>
      </c>
      <c r="G4877">
        <f>_xlfn.XLOOKUP(Table1[[#This Row],[Product_ID]],[1]!Table1[Product_ID],[1]!Table1[Unit_Price])</f>
        <v>34152</v>
      </c>
      <c r="H4877">
        <f>_xlfn.XLOOKUP(Table1[[#This Row],[Product_ID]],[1]!Table1[Product_ID],[1]!Table1[Cost])</f>
        <v>23906.400000000001</v>
      </c>
      <c r="I4877">
        <v>1</v>
      </c>
      <c r="J4877">
        <v>0</v>
      </c>
      <c r="K4877">
        <f>Table1[[#This Row],[Quantity]]*Table1[[#This Row],[Unit_Price]]</f>
        <v>34152</v>
      </c>
      <c r="L4877">
        <f>Table1[[#This Row],[Quantity]]*Table1[[#This Row],[Cost]]</f>
        <v>23906.400000000001</v>
      </c>
      <c r="M4877">
        <f>Table1[[#This Row],[Sales]]-Table1[[#This Row],[Total_Cost]]</f>
        <v>10245.599999999999</v>
      </c>
      <c r="N4877" s="1">
        <f>Table1[[#This Row],[Profit]]/Table1[[#This Row],[Sales]]</f>
        <v>0.29999999999999993</v>
      </c>
      <c r="O4877" t="str">
        <f>TEXT(Table1[[#This Row],[Order_Date]],"mmmm")</f>
        <v>September</v>
      </c>
      <c r="P4877">
        <f>YEAR(Table1[[#This Row],[Order_Date]])</f>
        <v>2025</v>
      </c>
      <c r="Q4877" t="str">
        <f>"Q"&amp;ROUNDUP(MONTH(Table1[[#This Row],[Order_Date]])/3,0)</f>
        <v>Q3</v>
      </c>
    </row>
    <row r="4878" spans="1:17" x14ac:dyDescent="0.25">
      <c r="A4878" t="s">
        <v>6705</v>
      </c>
      <c r="B4878" t="s">
        <v>3168</v>
      </c>
      <c r="C4878" t="s">
        <v>1800</v>
      </c>
      <c r="D4878" t="s">
        <v>585</v>
      </c>
      <c r="E4878" t="str">
        <f>_xlfn.XLOOKUP(Table1[[#This Row],[Product_ID]],[1]!Table1[Product_ID],[1]!Table1[Product_Name])</f>
        <v>Sports Product 80</v>
      </c>
      <c r="F4878" t="str">
        <f>_xlfn.XLOOKUP(Table1[[#This Row],[Product_ID]],[1]!Table1[Product_ID],[1]!Table1[Category])</f>
        <v>Sports</v>
      </c>
      <c r="G4878">
        <f>_xlfn.XLOOKUP(Table1[[#This Row],[Product_ID]],[1]!Table1[Product_ID],[1]!Table1[Unit_Price])</f>
        <v>4816</v>
      </c>
      <c r="H4878">
        <f>_xlfn.XLOOKUP(Table1[[#This Row],[Product_ID]],[1]!Table1[Product_ID],[1]!Table1[Cost])</f>
        <v>3371.2</v>
      </c>
      <c r="I4878">
        <v>5</v>
      </c>
      <c r="J4878">
        <v>20</v>
      </c>
      <c r="K4878">
        <f>Table1[[#This Row],[Quantity]]*Table1[[#This Row],[Unit_Price]]</f>
        <v>24080</v>
      </c>
      <c r="L4878">
        <f>Table1[[#This Row],[Quantity]]*Table1[[#This Row],[Cost]]</f>
        <v>16856</v>
      </c>
      <c r="M4878">
        <f>Table1[[#This Row],[Sales]]-Table1[[#This Row],[Total_Cost]]</f>
        <v>7224</v>
      </c>
      <c r="N4878" s="1">
        <f>Table1[[#This Row],[Profit]]/Table1[[#This Row],[Sales]]</f>
        <v>0.3</v>
      </c>
      <c r="O4878" t="str">
        <f>TEXT(Table1[[#This Row],[Order_Date]],"mmmm")</f>
        <v>September</v>
      </c>
      <c r="P4878">
        <f>YEAR(Table1[[#This Row],[Order_Date]])</f>
        <v>2025</v>
      </c>
      <c r="Q4878" t="str">
        <f>"Q"&amp;ROUNDUP(MONTH(Table1[[#This Row],[Order_Date]])/3,0)</f>
        <v>Q3</v>
      </c>
    </row>
    <row r="4879" spans="1:17" x14ac:dyDescent="0.25">
      <c r="A4879" t="s">
        <v>6706</v>
      </c>
      <c r="B4879" t="s">
        <v>360</v>
      </c>
      <c r="C4879" t="s">
        <v>48</v>
      </c>
      <c r="D4879" t="s">
        <v>604</v>
      </c>
      <c r="E4879" t="str">
        <f>_xlfn.XLOOKUP(Table1[[#This Row],[Product_ID]],[1]!Table1[Product_ID],[1]!Table1[Product_Name])</f>
        <v>Home &amp; Kitchen Product 39</v>
      </c>
      <c r="F4879" t="str">
        <f>_xlfn.XLOOKUP(Table1[[#This Row],[Product_ID]],[1]!Table1[Product_ID],[1]!Table1[Category])</f>
        <v>Home &amp; Kitchen</v>
      </c>
      <c r="G4879">
        <f>_xlfn.XLOOKUP(Table1[[#This Row],[Product_ID]],[1]!Table1[Product_ID],[1]!Table1[Unit_Price])</f>
        <v>9543</v>
      </c>
      <c r="H4879">
        <f>_xlfn.XLOOKUP(Table1[[#This Row],[Product_ID]],[1]!Table1[Product_ID],[1]!Table1[Cost])</f>
        <v>4771.5</v>
      </c>
      <c r="I4879">
        <v>3</v>
      </c>
      <c r="J4879">
        <v>10</v>
      </c>
      <c r="K4879">
        <f>Table1[[#This Row],[Quantity]]*Table1[[#This Row],[Unit_Price]]</f>
        <v>28629</v>
      </c>
      <c r="L4879">
        <f>Table1[[#This Row],[Quantity]]*Table1[[#This Row],[Cost]]</f>
        <v>14314.5</v>
      </c>
      <c r="M4879">
        <f>Table1[[#This Row],[Sales]]-Table1[[#This Row],[Total_Cost]]</f>
        <v>14314.5</v>
      </c>
      <c r="N4879" s="1">
        <f>Table1[[#This Row],[Profit]]/Table1[[#This Row],[Sales]]</f>
        <v>0.5</v>
      </c>
      <c r="O4879" t="str">
        <f>TEXT(Table1[[#This Row],[Order_Date]],"mmmm")</f>
        <v>May</v>
      </c>
      <c r="P4879">
        <f>YEAR(Table1[[#This Row],[Order_Date]])</f>
        <v>2024</v>
      </c>
      <c r="Q4879" t="str">
        <f>"Q"&amp;ROUNDUP(MONTH(Table1[[#This Row],[Order_Date]])/3,0)</f>
        <v>Q2</v>
      </c>
    </row>
    <row r="4880" spans="1:17" x14ac:dyDescent="0.25">
      <c r="A4880" t="s">
        <v>6707</v>
      </c>
      <c r="B4880" t="s">
        <v>2181</v>
      </c>
      <c r="C4880" t="s">
        <v>910</v>
      </c>
      <c r="D4880" t="s">
        <v>842</v>
      </c>
      <c r="E4880" t="str">
        <f>_xlfn.XLOOKUP(Table1[[#This Row],[Product_ID]],[1]!Table1[Product_ID],[1]!Table1[Product_Name])</f>
        <v>Sports Product 35</v>
      </c>
      <c r="F4880" t="str">
        <f>_xlfn.XLOOKUP(Table1[[#This Row],[Product_ID]],[1]!Table1[Product_ID],[1]!Table1[Category])</f>
        <v>Sports</v>
      </c>
      <c r="G4880">
        <f>_xlfn.XLOOKUP(Table1[[#This Row],[Product_ID]],[1]!Table1[Product_ID],[1]!Table1[Unit_Price])</f>
        <v>3185</v>
      </c>
      <c r="H4880">
        <f>_xlfn.XLOOKUP(Table1[[#This Row],[Product_ID]],[1]!Table1[Product_ID],[1]!Table1[Cost])</f>
        <v>1592.5</v>
      </c>
      <c r="I4880">
        <v>1</v>
      </c>
      <c r="J4880">
        <v>10</v>
      </c>
      <c r="K4880">
        <f>Table1[[#This Row],[Quantity]]*Table1[[#This Row],[Unit_Price]]</f>
        <v>3185</v>
      </c>
      <c r="L4880">
        <f>Table1[[#This Row],[Quantity]]*Table1[[#This Row],[Cost]]</f>
        <v>1592.5</v>
      </c>
      <c r="M4880">
        <f>Table1[[#This Row],[Sales]]-Table1[[#This Row],[Total_Cost]]</f>
        <v>1592.5</v>
      </c>
      <c r="N4880" s="1">
        <f>Table1[[#This Row],[Profit]]/Table1[[#This Row],[Sales]]</f>
        <v>0.5</v>
      </c>
      <c r="O4880" t="str">
        <f>TEXT(Table1[[#This Row],[Order_Date]],"mmmm")</f>
        <v>September</v>
      </c>
      <c r="P4880">
        <f>YEAR(Table1[[#This Row],[Order_Date]])</f>
        <v>2024</v>
      </c>
      <c r="Q4880" t="str">
        <f>"Q"&amp;ROUNDUP(MONTH(Table1[[#This Row],[Order_Date]])/3,0)</f>
        <v>Q3</v>
      </c>
    </row>
    <row r="4881" spans="1:17" x14ac:dyDescent="0.25">
      <c r="A4881" t="s">
        <v>6708</v>
      </c>
      <c r="B4881" t="s">
        <v>2158</v>
      </c>
      <c r="C4881" t="s">
        <v>1084</v>
      </c>
      <c r="D4881" t="s">
        <v>385</v>
      </c>
      <c r="E4881" t="str">
        <f>_xlfn.XLOOKUP(Table1[[#This Row],[Product_ID]],[1]!Table1[Product_ID],[1]!Table1[Product_Name])</f>
        <v>Sports Product 54</v>
      </c>
      <c r="F4881" t="str">
        <f>_xlfn.XLOOKUP(Table1[[#This Row],[Product_ID]],[1]!Table1[Product_ID],[1]!Table1[Category])</f>
        <v>Sports</v>
      </c>
      <c r="G4881">
        <f>_xlfn.XLOOKUP(Table1[[#This Row],[Product_ID]],[1]!Table1[Product_ID],[1]!Table1[Unit_Price])</f>
        <v>611</v>
      </c>
      <c r="H4881">
        <f>_xlfn.XLOOKUP(Table1[[#This Row],[Product_ID]],[1]!Table1[Product_ID],[1]!Table1[Cost])</f>
        <v>427.7</v>
      </c>
      <c r="I4881">
        <v>4</v>
      </c>
      <c r="J4881">
        <v>10</v>
      </c>
      <c r="K4881">
        <f>Table1[[#This Row],[Quantity]]*Table1[[#This Row],[Unit_Price]]</f>
        <v>2444</v>
      </c>
      <c r="L4881">
        <f>Table1[[#This Row],[Quantity]]*Table1[[#This Row],[Cost]]</f>
        <v>1710.8</v>
      </c>
      <c r="M4881">
        <f>Table1[[#This Row],[Sales]]-Table1[[#This Row],[Total_Cost]]</f>
        <v>733.2</v>
      </c>
      <c r="N4881" s="1">
        <f>Table1[[#This Row],[Profit]]/Table1[[#This Row],[Sales]]</f>
        <v>0.30000000000000004</v>
      </c>
      <c r="O4881" t="str">
        <f>TEXT(Table1[[#This Row],[Order_Date]],"mmmm")</f>
        <v>October</v>
      </c>
      <c r="P4881">
        <f>YEAR(Table1[[#This Row],[Order_Date]])</f>
        <v>2024</v>
      </c>
      <c r="Q4881" t="str">
        <f>"Q"&amp;ROUNDUP(MONTH(Table1[[#This Row],[Order_Date]])/3,0)</f>
        <v>Q4</v>
      </c>
    </row>
    <row r="4882" spans="1:17" x14ac:dyDescent="0.25">
      <c r="A4882" t="s">
        <v>6709</v>
      </c>
      <c r="B4882" t="s">
        <v>3296</v>
      </c>
      <c r="C4882" t="s">
        <v>2261</v>
      </c>
      <c r="D4882" t="s">
        <v>822</v>
      </c>
      <c r="E4882" t="str">
        <f>_xlfn.XLOOKUP(Table1[[#This Row],[Product_ID]],[1]!Table1[Product_ID],[1]!Table1[Product_Name])</f>
        <v>Electronics Product 31</v>
      </c>
      <c r="F4882" t="str">
        <f>_xlfn.XLOOKUP(Table1[[#This Row],[Product_ID]],[1]!Table1[Product_ID],[1]!Table1[Category])</f>
        <v>Electronics</v>
      </c>
      <c r="G4882">
        <f>_xlfn.XLOOKUP(Table1[[#This Row],[Product_ID]],[1]!Table1[Product_ID],[1]!Table1[Unit_Price])</f>
        <v>34152</v>
      </c>
      <c r="H4882">
        <f>_xlfn.XLOOKUP(Table1[[#This Row],[Product_ID]],[1]!Table1[Product_ID],[1]!Table1[Cost])</f>
        <v>23906.400000000001</v>
      </c>
      <c r="I4882">
        <v>5</v>
      </c>
      <c r="J4882">
        <v>0</v>
      </c>
      <c r="K4882">
        <f>Table1[[#This Row],[Quantity]]*Table1[[#This Row],[Unit_Price]]</f>
        <v>170760</v>
      </c>
      <c r="L4882">
        <f>Table1[[#This Row],[Quantity]]*Table1[[#This Row],[Cost]]</f>
        <v>119532</v>
      </c>
      <c r="M4882">
        <f>Table1[[#This Row],[Sales]]-Table1[[#This Row],[Total_Cost]]</f>
        <v>51228</v>
      </c>
      <c r="N4882" s="1">
        <f>Table1[[#This Row],[Profit]]/Table1[[#This Row],[Sales]]</f>
        <v>0.3</v>
      </c>
      <c r="O4882" t="str">
        <f>TEXT(Table1[[#This Row],[Order_Date]],"mmmm")</f>
        <v>January</v>
      </c>
      <c r="P4882">
        <f>YEAR(Table1[[#This Row],[Order_Date]])</f>
        <v>2025</v>
      </c>
      <c r="Q4882" t="str">
        <f>"Q"&amp;ROUNDUP(MONTH(Table1[[#This Row],[Order_Date]])/3,0)</f>
        <v>Q1</v>
      </c>
    </row>
    <row r="4883" spans="1:17" x14ac:dyDescent="0.25">
      <c r="A4883" t="s">
        <v>6710</v>
      </c>
      <c r="B4883" t="s">
        <v>309</v>
      </c>
      <c r="C4883" t="s">
        <v>2819</v>
      </c>
      <c r="D4883" t="s">
        <v>822</v>
      </c>
      <c r="E4883" t="str">
        <f>_xlfn.XLOOKUP(Table1[[#This Row],[Product_ID]],[1]!Table1[Product_ID],[1]!Table1[Product_Name])</f>
        <v>Electronics Product 31</v>
      </c>
      <c r="F4883" t="str">
        <f>_xlfn.XLOOKUP(Table1[[#This Row],[Product_ID]],[1]!Table1[Product_ID],[1]!Table1[Category])</f>
        <v>Electronics</v>
      </c>
      <c r="G4883">
        <f>_xlfn.XLOOKUP(Table1[[#This Row],[Product_ID]],[1]!Table1[Product_ID],[1]!Table1[Unit_Price])</f>
        <v>34152</v>
      </c>
      <c r="H4883">
        <f>_xlfn.XLOOKUP(Table1[[#This Row],[Product_ID]],[1]!Table1[Product_ID],[1]!Table1[Cost])</f>
        <v>23906.400000000001</v>
      </c>
      <c r="I4883">
        <v>1</v>
      </c>
      <c r="J4883">
        <v>0</v>
      </c>
      <c r="K4883">
        <f>Table1[[#This Row],[Quantity]]*Table1[[#This Row],[Unit_Price]]</f>
        <v>34152</v>
      </c>
      <c r="L4883">
        <f>Table1[[#This Row],[Quantity]]*Table1[[#This Row],[Cost]]</f>
        <v>23906.400000000001</v>
      </c>
      <c r="M4883">
        <f>Table1[[#This Row],[Sales]]-Table1[[#This Row],[Total_Cost]]</f>
        <v>10245.599999999999</v>
      </c>
      <c r="N4883" s="1">
        <f>Table1[[#This Row],[Profit]]/Table1[[#This Row],[Sales]]</f>
        <v>0.29999999999999993</v>
      </c>
      <c r="O4883" t="str">
        <f>TEXT(Table1[[#This Row],[Order_Date]],"mmmm")</f>
        <v>August</v>
      </c>
      <c r="P4883">
        <f>YEAR(Table1[[#This Row],[Order_Date]])</f>
        <v>2024</v>
      </c>
      <c r="Q4883" t="str">
        <f>"Q"&amp;ROUNDUP(MONTH(Table1[[#This Row],[Order_Date]])/3,0)</f>
        <v>Q3</v>
      </c>
    </row>
    <row r="4884" spans="1:17" x14ac:dyDescent="0.25">
      <c r="A4884" t="s">
        <v>6711</v>
      </c>
      <c r="B4884" t="s">
        <v>1030</v>
      </c>
      <c r="C4884" t="s">
        <v>907</v>
      </c>
      <c r="D4884" t="s">
        <v>270</v>
      </c>
      <c r="E4884" t="str">
        <f>_xlfn.XLOOKUP(Table1[[#This Row],[Product_ID]],[1]!Table1[Product_ID],[1]!Table1[Product_Name])</f>
        <v>Clothing Product 47</v>
      </c>
      <c r="F4884" t="str">
        <f>_xlfn.XLOOKUP(Table1[[#This Row],[Product_ID]],[1]!Table1[Product_ID],[1]!Table1[Category])</f>
        <v>Clothing</v>
      </c>
      <c r="G4884">
        <f>_xlfn.XLOOKUP(Table1[[#This Row],[Product_ID]],[1]!Table1[Product_ID],[1]!Table1[Unit_Price])</f>
        <v>3146</v>
      </c>
      <c r="H4884">
        <f>_xlfn.XLOOKUP(Table1[[#This Row],[Product_ID]],[1]!Table1[Product_ID],[1]!Table1[Cost])</f>
        <v>1573</v>
      </c>
      <c r="I4884">
        <v>1</v>
      </c>
      <c r="J4884">
        <v>10</v>
      </c>
      <c r="K4884">
        <f>Table1[[#This Row],[Quantity]]*Table1[[#This Row],[Unit_Price]]</f>
        <v>3146</v>
      </c>
      <c r="L4884">
        <f>Table1[[#This Row],[Quantity]]*Table1[[#This Row],[Cost]]</f>
        <v>1573</v>
      </c>
      <c r="M4884">
        <f>Table1[[#This Row],[Sales]]-Table1[[#This Row],[Total_Cost]]</f>
        <v>1573</v>
      </c>
      <c r="N4884" s="1">
        <f>Table1[[#This Row],[Profit]]/Table1[[#This Row],[Sales]]</f>
        <v>0.5</v>
      </c>
      <c r="O4884" t="str">
        <f>TEXT(Table1[[#This Row],[Order_Date]],"mmmm")</f>
        <v>December</v>
      </c>
      <c r="P4884">
        <f>YEAR(Table1[[#This Row],[Order_Date]])</f>
        <v>2024</v>
      </c>
      <c r="Q4884" t="str">
        <f>"Q"&amp;ROUNDUP(MONTH(Table1[[#This Row],[Order_Date]])/3,0)</f>
        <v>Q4</v>
      </c>
    </row>
    <row r="4885" spans="1:17" x14ac:dyDescent="0.25">
      <c r="A4885" t="s">
        <v>6712</v>
      </c>
      <c r="B4885" t="s">
        <v>3431</v>
      </c>
      <c r="C4885" t="s">
        <v>3669</v>
      </c>
      <c r="D4885" t="s">
        <v>1034</v>
      </c>
      <c r="E4885" t="str">
        <f>_xlfn.XLOOKUP(Table1[[#This Row],[Product_ID]],[1]!Table1[Product_ID],[1]!Table1[Product_Name])</f>
        <v>Electronics Product 36</v>
      </c>
      <c r="F4885" t="str">
        <f>_xlfn.XLOOKUP(Table1[[#This Row],[Product_ID]],[1]!Table1[Product_ID],[1]!Table1[Category])</f>
        <v>Electronics</v>
      </c>
      <c r="G4885">
        <f>_xlfn.XLOOKUP(Table1[[#This Row],[Product_ID]],[1]!Table1[Product_ID],[1]!Table1[Unit_Price])</f>
        <v>3046</v>
      </c>
      <c r="H4885">
        <f>_xlfn.XLOOKUP(Table1[[#This Row],[Product_ID]],[1]!Table1[Product_ID],[1]!Table1[Cost])</f>
        <v>1827.6</v>
      </c>
      <c r="I4885">
        <v>5</v>
      </c>
      <c r="J4885">
        <v>5</v>
      </c>
      <c r="K4885">
        <f>Table1[[#This Row],[Quantity]]*Table1[[#This Row],[Unit_Price]]</f>
        <v>15230</v>
      </c>
      <c r="L4885">
        <f>Table1[[#This Row],[Quantity]]*Table1[[#This Row],[Cost]]</f>
        <v>9138</v>
      </c>
      <c r="M4885">
        <f>Table1[[#This Row],[Sales]]-Table1[[#This Row],[Total_Cost]]</f>
        <v>6092</v>
      </c>
      <c r="N4885" s="1">
        <f>Table1[[#This Row],[Profit]]/Table1[[#This Row],[Sales]]</f>
        <v>0.4</v>
      </c>
      <c r="O4885" t="str">
        <f>TEXT(Table1[[#This Row],[Order_Date]],"mmmm")</f>
        <v>December</v>
      </c>
      <c r="P4885">
        <f>YEAR(Table1[[#This Row],[Order_Date]])</f>
        <v>2024</v>
      </c>
      <c r="Q4885" t="str">
        <f>"Q"&amp;ROUNDUP(MONTH(Table1[[#This Row],[Order_Date]])/3,0)</f>
        <v>Q4</v>
      </c>
    </row>
    <row r="4886" spans="1:17" x14ac:dyDescent="0.25">
      <c r="A4886" t="s">
        <v>6713</v>
      </c>
      <c r="B4886" t="s">
        <v>990</v>
      </c>
      <c r="C4886" t="s">
        <v>52</v>
      </c>
      <c r="D4886" t="s">
        <v>131</v>
      </c>
      <c r="E4886" t="str">
        <f>_xlfn.XLOOKUP(Table1[[#This Row],[Product_ID]],[1]!Table1[Product_ID],[1]!Table1[Product_Name])</f>
        <v>Sports Product 50</v>
      </c>
      <c r="F4886" t="str">
        <f>_xlfn.XLOOKUP(Table1[[#This Row],[Product_ID]],[1]!Table1[Product_ID],[1]!Table1[Category])</f>
        <v>Sports</v>
      </c>
      <c r="G4886">
        <f>_xlfn.XLOOKUP(Table1[[#This Row],[Product_ID]],[1]!Table1[Product_ID],[1]!Table1[Unit_Price])</f>
        <v>10475</v>
      </c>
      <c r="H4886">
        <f>_xlfn.XLOOKUP(Table1[[#This Row],[Product_ID]],[1]!Table1[Product_ID],[1]!Table1[Cost])</f>
        <v>7332.5</v>
      </c>
      <c r="I4886">
        <v>1</v>
      </c>
      <c r="J4886">
        <v>10</v>
      </c>
      <c r="K4886">
        <f>Table1[[#This Row],[Quantity]]*Table1[[#This Row],[Unit_Price]]</f>
        <v>10475</v>
      </c>
      <c r="L4886">
        <f>Table1[[#This Row],[Quantity]]*Table1[[#This Row],[Cost]]</f>
        <v>7332.5</v>
      </c>
      <c r="M4886">
        <f>Table1[[#This Row],[Sales]]-Table1[[#This Row],[Total_Cost]]</f>
        <v>3142.5</v>
      </c>
      <c r="N4886" s="1">
        <f>Table1[[#This Row],[Profit]]/Table1[[#This Row],[Sales]]</f>
        <v>0.3</v>
      </c>
      <c r="O4886" t="str">
        <f>TEXT(Table1[[#This Row],[Order_Date]],"mmmm")</f>
        <v>April</v>
      </c>
      <c r="P4886">
        <f>YEAR(Table1[[#This Row],[Order_Date]])</f>
        <v>2024</v>
      </c>
      <c r="Q4886" t="str">
        <f>"Q"&amp;ROUNDUP(MONTH(Table1[[#This Row],[Order_Date]])/3,0)</f>
        <v>Q2</v>
      </c>
    </row>
    <row r="4887" spans="1:17" x14ac:dyDescent="0.25">
      <c r="A4887" t="s">
        <v>6714</v>
      </c>
      <c r="B4887" t="s">
        <v>967</v>
      </c>
      <c r="C4887" t="s">
        <v>1065</v>
      </c>
      <c r="D4887" t="s">
        <v>502</v>
      </c>
      <c r="E4887" t="str">
        <f>_xlfn.XLOOKUP(Table1[[#This Row],[Product_ID]],[1]!Table1[Product_ID],[1]!Table1[Product_Name])</f>
        <v>Beauty Product 42</v>
      </c>
      <c r="F4887" t="str">
        <f>_xlfn.XLOOKUP(Table1[[#This Row],[Product_ID]],[1]!Table1[Product_ID],[1]!Table1[Category])</f>
        <v>Beauty</v>
      </c>
      <c r="G4887">
        <f>_xlfn.XLOOKUP(Table1[[#This Row],[Product_ID]],[1]!Table1[Product_ID],[1]!Table1[Unit_Price])</f>
        <v>2758</v>
      </c>
      <c r="H4887">
        <f>_xlfn.XLOOKUP(Table1[[#This Row],[Product_ID]],[1]!Table1[Product_ID],[1]!Table1[Cost])</f>
        <v>1379</v>
      </c>
      <c r="I4887">
        <v>3</v>
      </c>
      <c r="J4887">
        <v>0</v>
      </c>
      <c r="K4887">
        <f>Table1[[#This Row],[Quantity]]*Table1[[#This Row],[Unit_Price]]</f>
        <v>8274</v>
      </c>
      <c r="L4887">
        <f>Table1[[#This Row],[Quantity]]*Table1[[#This Row],[Cost]]</f>
        <v>4137</v>
      </c>
      <c r="M4887">
        <f>Table1[[#This Row],[Sales]]-Table1[[#This Row],[Total_Cost]]</f>
        <v>4137</v>
      </c>
      <c r="N4887" s="1">
        <f>Table1[[#This Row],[Profit]]/Table1[[#This Row],[Sales]]</f>
        <v>0.5</v>
      </c>
      <c r="O4887" t="str">
        <f>TEXT(Table1[[#This Row],[Order_Date]],"mmmm")</f>
        <v>September</v>
      </c>
      <c r="P4887">
        <f>YEAR(Table1[[#This Row],[Order_Date]])</f>
        <v>2024</v>
      </c>
      <c r="Q4887" t="str">
        <f>"Q"&amp;ROUNDUP(MONTH(Table1[[#This Row],[Order_Date]])/3,0)</f>
        <v>Q3</v>
      </c>
    </row>
    <row r="4888" spans="1:17" x14ac:dyDescent="0.25">
      <c r="A4888" t="s">
        <v>6715</v>
      </c>
      <c r="B4888" t="s">
        <v>713</v>
      </c>
      <c r="C4888" t="s">
        <v>614</v>
      </c>
      <c r="D4888" t="s">
        <v>223</v>
      </c>
      <c r="E4888" t="str">
        <f>_xlfn.XLOOKUP(Table1[[#This Row],[Product_ID]],[1]!Table1[Product_ID],[1]!Table1[Product_Name])</f>
        <v>Clothing Product 48</v>
      </c>
      <c r="F4888" t="str">
        <f>_xlfn.XLOOKUP(Table1[[#This Row],[Product_ID]],[1]!Table1[Product_ID],[1]!Table1[Category])</f>
        <v>Clothing</v>
      </c>
      <c r="G4888">
        <f>_xlfn.XLOOKUP(Table1[[#This Row],[Product_ID]],[1]!Table1[Product_ID],[1]!Table1[Unit_Price])</f>
        <v>2190</v>
      </c>
      <c r="H4888">
        <f>_xlfn.XLOOKUP(Table1[[#This Row],[Product_ID]],[1]!Table1[Product_ID],[1]!Table1[Cost])</f>
        <v>1095</v>
      </c>
      <c r="I4888">
        <v>1</v>
      </c>
      <c r="J4888">
        <v>20</v>
      </c>
      <c r="K4888">
        <f>Table1[[#This Row],[Quantity]]*Table1[[#This Row],[Unit_Price]]</f>
        <v>2190</v>
      </c>
      <c r="L4888">
        <f>Table1[[#This Row],[Quantity]]*Table1[[#This Row],[Cost]]</f>
        <v>1095</v>
      </c>
      <c r="M4888">
        <f>Table1[[#This Row],[Sales]]-Table1[[#This Row],[Total_Cost]]</f>
        <v>1095</v>
      </c>
      <c r="N4888" s="1">
        <f>Table1[[#This Row],[Profit]]/Table1[[#This Row],[Sales]]</f>
        <v>0.5</v>
      </c>
      <c r="O4888" t="str">
        <f>TEXT(Table1[[#This Row],[Order_Date]],"mmmm")</f>
        <v>April</v>
      </c>
      <c r="P4888">
        <f>YEAR(Table1[[#This Row],[Order_Date]])</f>
        <v>2025</v>
      </c>
      <c r="Q4888" t="str">
        <f>"Q"&amp;ROUNDUP(MONTH(Table1[[#This Row],[Order_Date]])/3,0)</f>
        <v>Q2</v>
      </c>
    </row>
    <row r="4889" spans="1:17" x14ac:dyDescent="0.25">
      <c r="A4889" t="s">
        <v>6716</v>
      </c>
      <c r="B4889" t="s">
        <v>2154</v>
      </c>
      <c r="C4889" t="s">
        <v>1461</v>
      </c>
      <c r="D4889" t="s">
        <v>454</v>
      </c>
      <c r="E4889" t="str">
        <f>_xlfn.XLOOKUP(Table1[[#This Row],[Product_ID]],[1]!Table1[Product_ID],[1]!Table1[Product_Name])</f>
        <v>Home &amp; Kitchen Product 94</v>
      </c>
      <c r="F4889" t="str">
        <f>_xlfn.XLOOKUP(Table1[[#This Row],[Product_ID]],[1]!Table1[Product_ID],[1]!Table1[Category])</f>
        <v>Home &amp; Kitchen</v>
      </c>
      <c r="G4889">
        <f>_xlfn.XLOOKUP(Table1[[#This Row],[Product_ID]],[1]!Table1[Product_ID],[1]!Table1[Unit_Price])</f>
        <v>13434</v>
      </c>
      <c r="H4889">
        <f>_xlfn.XLOOKUP(Table1[[#This Row],[Product_ID]],[1]!Table1[Product_ID],[1]!Table1[Cost])</f>
        <v>9403.7999999999993</v>
      </c>
      <c r="I4889">
        <v>5</v>
      </c>
      <c r="J4889">
        <v>20</v>
      </c>
      <c r="K4889">
        <f>Table1[[#This Row],[Quantity]]*Table1[[#This Row],[Unit_Price]]</f>
        <v>67170</v>
      </c>
      <c r="L4889">
        <f>Table1[[#This Row],[Quantity]]*Table1[[#This Row],[Cost]]</f>
        <v>47019</v>
      </c>
      <c r="M4889">
        <f>Table1[[#This Row],[Sales]]-Table1[[#This Row],[Total_Cost]]</f>
        <v>20151</v>
      </c>
      <c r="N4889" s="1">
        <f>Table1[[#This Row],[Profit]]/Table1[[#This Row],[Sales]]</f>
        <v>0.3</v>
      </c>
      <c r="O4889" t="str">
        <f>TEXT(Table1[[#This Row],[Order_Date]],"mmmm")</f>
        <v>August</v>
      </c>
      <c r="P4889">
        <f>YEAR(Table1[[#This Row],[Order_Date]])</f>
        <v>2025</v>
      </c>
      <c r="Q4889" t="str">
        <f>"Q"&amp;ROUNDUP(MONTH(Table1[[#This Row],[Order_Date]])/3,0)</f>
        <v>Q3</v>
      </c>
    </row>
    <row r="4890" spans="1:17" x14ac:dyDescent="0.25">
      <c r="A4890" t="s">
        <v>6717</v>
      </c>
      <c r="B4890" t="s">
        <v>155</v>
      </c>
      <c r="C4890" t="s">
        <v>202</v>
      </c>
      <c r="D4890" t="s">
        <v>563</v>
      </c>
      <c r="E4890" t="str">
        <f>_xlfn.XLOOKUP(Table1[[#This Row],[Product_ID]],[1]!Table1[Product_ID],[1]!Table1[Product_Name])</f>
        <v>Beauty Product 60</v>
      </c>
      <c r="F4890" t="str">
        <f>_xlfn.XLOOKUP(Table1[[#This Row],[Product_ID]],[1]!Table1[Product_ID],[1]!Table1[Category])</f>
        <v>Beauty</v>
      </c>
      <c r="G4890">
        <f>_xlfn.XLOOKUP(Table1[[#This Row],[Product_ID]],[1]!Table1[Product_ID],[1]!Table1[Unit_Price])</f>
        <v>758</v>
      </c>
      <c r="H4890">
        <f>_xlfn.XLOOKUP(Table1[[#This Row],[Product_ID]],[1]!Table1[Product_ID],[1]!Table1[Cost])</f>
        <v>530.6</v>
      </c>
      <c r="I4890">
        <v>5</v>
      </c>
      <c r="J4890">
        <v>20</v>
      </c>
      <c r="K4890">
        <f>Table1[[#This Row],[Quantity]]*Table1[[#This Row],[Unit_Price]]</f>
        <v>3790</v>
      </c>
      <c r="L4890">
        <f>Table1[[#This Row],[Quantity]]*Table1[[#This Row],[Cost]]</f>
        <v>2653</v>
      </c>
      <c r="M4890">
        <f>Table1[[#This Row],[Sales]]-Table1[[#This Row],[Total_Cost]]</f>
        <v>1137</v>
      </c>
      <c r="N4890" s="1">
        <f>Table1[[#This Row],[Profit]]/Table1[[#This Row],[Sales]]</f>
        <v>0.3</v>
      </c>
      <c r="O4890" t="str">
        <f>TEXT(Table1[[#This Row],[Order_Date]],"mmmm")</f>
        <v>October</v>
      </c>
      <c r="P4890">
        <f>YEAR(Table1[[#This Row],[Order_Date]])</f>
        <v>2024</v>
      </c>
      <c r="Q4890" t="str">
        <f>"Q"&amp;ROUNDUP(MONTH(Table1[[#This Row],[Order_Date]])/3,0)</f>
        <v>Q4</v>
      </c>
    </row>
    <row r="4891" spans="1:17" x14ac:dyDescent="0.25">
      <c r="A4891" t="s">
        <v>6718</v>
      </c>
      <c r="B4891" t="s">
        <v>137</v>
      </c>
      <c r="C4891" t="s">
        <v>5958</v>
      </c>
      <c r="D4891" t="s">
        <v>206</v>
      </c>
      <c r="E4891" t="str">
        <f>_xlfn.XLOOKUP(Table1[[#This Row],[Product_ID]],[1]!Table1[Product_ID],[1]!Table1[Product_Name])</f>
        <v>Electronics Product 30</v>
      </c>
      <c r="F4891" t="str">
        <f>_xlfn.XLOOKUP(Table1[[#This Row],[Product_ID]],[1]!Table1[Product_ID],[1]!Table1[Category])</f>
        <v>Electronics</v>
      </c>
      <c r="G4891">
        <f>_xlfn.XLOOKUP(Table1[[#This Row],[Product_ID]],[1]!Table1[Product_ID],[1]!Table1[Unit_Price])</f>
        <v>16441</v>
      </c>
      <c r="H4891">
        <f>_xlfn.XLOOKUP(Table1[[#This Row],[Product_ID]],[1]!Table1[Product_ID],[1]!Table1[Cost])</f>
        <v>8220.5</v>
      </c>
      <c r="I4891">
        <v>4</v>
      </c>
      <c r="J4891">
        <v>5</v>
      </c>
      <c r="K4891">
        <f>Table1[[#This Row],[Quantity]]*Table1[[#This Row],[Unit_Price]]</f>
        <v>65764</v>
      </c>
      <c r="L4891">
        <f>Table1[[#This Row],[Quantity]]*Table1[[#This Row],[Cost]]</f>
        <v>32882</v>
      </c>
      <c r="M4891">
        <f>Table1[[#This Row],[Sales]]-Table1[[#This Row],[Total_Cost]]</f>
        <v>32882</v>
      </c>
      <c r="N4891" s="1">
        <f>Table1[[#This Row],[Profit]]/Table1[[#This Row],[Sales]]</f>
        <v>0.5</v>
      </c>
      <c r="O4891" t="str">
        <f>TEXT(Table1[[#This Row],[Order_Date]],"mmmm")</f>
        <v>September</v>
      </c>
      <c r="P4891">
        <f>YEAR(Table1[[#This Row],[Order_Date]])</f>
        <v>2024</v>
      </c>
      <c r="Q4891" t="str">
        <f>"Q"&amp;ROUNDUP(MONTH(Table1[[#This Row],[Order_Date]])/3,0)</f>
        <v>Q3</v>
      </c>
    </row>
    <row r="4892" spans="1:17" x14ac:dyDescent="0.25">
      <c r="A4892" t="s">
        <v>6719</v>
      </c>
      <c r="B4892" t="s">
        <v>1442</v>
      </c>
      <c r="C4892" t="s">
        <v>2196</v>
      </c>
      <c r="D4892" t="s">
        <v>381</v>
      </c>
      <c r="E4892" t="str">
        <f>_xlfn.XLOOKUP(Table1[[#This Row],[Product_ID]],[1]!Table1[Product_ID],[1]!Table1[Product_Name])</f>
        <v>Electronics Product 59</v>
      </c>
      <c r="F4892" t="str">
        <f>_xlfn.XLOOKUP(Table1[[#This Row],[Product_ID]],[1]!Table1[Product_ID],[1]!Table1[Category])</f>
        <v>Electronics</v>
      </c>
      <c r="G4892">
        <f>_xlfn.XLOOKUP(Table1[[#This Row],[Product_ID]],[1]!Table1[Product_ID],[1]!Table1[Unit_Price])</f>
        <v>39929</v>
      </c>
      <c r="H4892">
        <f>_xlfn.XLOOKUP(Table1[[#This Row],[Product_ID]],[1]!Table1[Product_ID],[1]!Table1[Cost])</f>
        <v>23957.4</v>
      </c>
      <c r="I4892">
        <v>5</v>
      </c>
      <c r="J4892">
        <v>20</v>
      </c>
      <c r="K4892">
        <f>Table1[[#This Row],[Quantity]]*Table1[[#This Row],[Unit_Price]]</f>
        <v>199645</v>
      </c>
      <c r="L4892">
        <f>Table1[[#This Row],[Quantity]]*Table1[[#This Row],[Cost]]</f>
        <v>119787</v>
      </c>
      <c r="M4892">
        <f>Table1[[#This Row],[Sales]]-Table1[[#This Row],[Total_Cost]]</f>
        <v>79858</v>
      </c>
      <c r="N4892" s="1">
        <f>Table1[[#This Row],[Profit]]/Table1[[#This Row],[Sales]]</f>
        <v>0.4</v>
      </c>
      <c r="O4892" t="str">
        <f>TEXT(Table1[[#This Row],[Order_Date]],"mmmm")</f>
        <v>February</v>
      </c>
      <c r="P4892">
        <f>YEAR(Table1[[#This Row],[Order_Date]])</f>
        <v>2024</v>
      </c>
      <c r="Q4892" t="str">
        <f>"Q"&amp;ROUNDUP(MONTH(Table1[[#This Row],[Order_Date]])/3,0)</f>
        <v>Q1</v>
      </c>
    </row>
    <row r="4893" spans="1:17" x14ac:dyDescent="0.25">
      <c r="A4893" t="s">
        <v>6720</v>
      </c>
      <c r="B4893" t="s">
        <v>1396</v>
      </c>
      <c r="C4893" t="s">
        <v>1458</v>
      </c>
      <c r="D4893" t="s">
        <v>812</v>
      </c>
      <c r="E4893" t="str">
        <f>_xlfn.XLOOKUP(Table1[[#This Row],[Product_ID]],[1]!Table1[Product_ID],[1]!Table1[Product_Name])</f>
        <v>Beauty Product 5</v>
      </c>
      <c r="F4893" t="str">
        <f>_xlfn.XLOOKUP(Table1[[#This Row],[Product_ID]],[1]!Table1[Product_ID],[1]!Table1[Category])</f>
        <v>Beauty</v>
      </c>
      <c r="G4893">
        <f>_xlfn.XLOOKUP(Table1[[#This Row],[Product_ID]],[1]!Table1[Product_ID],[1]!Table1[Unit_Price])</f>
        <v>3939</v>
      </c>
      <c r="H4893">
        <f>_xlfn.XLOOKUP(Table1[[#This Row],[Product_ID]],[1]!Table1[Product_ID],[1]!Table1[Cost])</f>
        <v>2757.3</v>
      </c>
      <c r="I4893">
        <v>3</v>
      </c>
      <c r="J4893">
        <v>15</v>
      </c>
      <c r="K4893">
        <f>Table1[[#This Row],[Quantity]]*Table1[[#This Row],[Unit_Price]]</f>
        <v>11817</v>
      </c>
      <c r="L4893">
        <f>Table1[[#This Row],[Quantity]]*Table1[[#This Row],[Cost]]</f>
        <v>8271.9000000000015</v>
      </c>
      <c r="M4893">
        <f>Table1[[#This Row],[Sales]]-Table1[[#This Row],[Total_Cost]]</f>
        <v>3545.0999999999985</v>
      </c>
      <c r="N4893" s="1">
        <f>Table1[[#This Row],[Profit]]/Table1[[#This Row],[Sales]]</f>
        <v>0.29999999999999988</v>
      </c>
      <c r="O4893" t="str">
        <f>TEXT(Table1[[#This Row],[Order_Date]],"mmmm")</f>
        <v>March</v>
      </c>
      <c r="P4893">
        <f>YEAR(Table1[[#This Row],[Order_Date]])</f>
        <v>2025</v>
      </c>
      <c r="Q4893" t="str">
        <f>"Q"&amp;ROUNDUP(MONTH(Table1[[#This Row],[Order_Date]])/3,0)</f>
        <v>Q1</v>
      </c>
    </row>
    <row r="4894" spans="1:17" x14ac:dyDescent="0.25">
      <c r="A4894" t="s">
        <v>6721</v>
      </c>
      <c r="B4894" t="s">
        <v>11</v>
      </c>
      <c r="C4894" t="s">
        <v>3114</v>
      </c>
      <c r="D4894" t="s">
        <v>450</v>
      </c>
      <c r="E4894" t="str">
        <f>_xlfn.XLOOKUP(Table1[[#This Row],[Product_ID]],[1]!Table1[Product_ID],[1]!Table1[Product_Name])</f>
        <v>Electronics Product 82</v>
      </c>
      <c r="F4894" t="str">
        <f>_xlfn.XLOOKUP(Table1[[#This Row],[Product_ID]],[1]!Table1[Product_ID],[1]!Table1[Category])</f>
        <v>Electronics</v>
      </c>
      <c r="G4894">
        <f>_xlfn.XLOOKUP(Table1[[#This Row],[Product_ID]],[1]!Table1[Product_ID],[1]!Table1[Unit_Price])</f>
        <v>354</v>
      </c>
      <c r="H4894">
        <f>_xlfn.XLOOKUP(Table1[[#This Row],[Product_ID]],[1]!Table1[Product_ID],[1]!Table1[Cost])</f>
        <v>247.8</v>
      </c>
      <c r="I4894">
        <v>5</v>
      </c>
      <c r="J4894">
        <v>20</v>
      </c>
      <c r="K4894">
        <f>Table1[[#This Row],[Quantity]]*Table1[[#This Row],[Unit_Price]]</f>
        <v>1770</v>
      </c>
      <c r="L4894">
        <f>Table1[[#This Row],[Quantity]]*Table1[[#This Row],[Cost]]</f>
        <v>1239</v>
      </c>
      <c r="M4894">
        <f>Table1[[#This Row],[Sales]]-Table1[[#This Row],[Total_Cost]]</f>
        <v>531</v>
      </c>
      <c r="N4894" s="1">
        <f>Table1[[#This Row],[Profit]]/Table1[[#This Row],[Sales]]</f>
        <v>0.3</v>
      </c>
      <c r="O4894" t="str">
        <f>TEXT(Table1[[#This Row],[Order_Date]],"mmmm")</f>
        <v>August</v>
      </c>
      <c r="P4894">
        <f>YEAR(Table1[[#This Row],[Order_Date]])</f>
        <v>2024</v>
      </c>
      <c r="Q4894" t="str">
        <f>"Q"&amp;ROUNDUP(MONTH(Table1[[#This Row],[Order_Date]])/3,0)</f>
        <v>Q3</v>
      </c>
    </row>
    <row r="4895" spans="1:17" x14ac:dyDescent="0.25">
      <c r="A4895" t="s">
        <v>6722</v>
      </c>
      <c r="B4895" t="s">
        <v>1175</v>
      </c>
      <c r="C4895" t="s">
        <v>1012</v>
      </c>
      <c r="D4895" t="s">
        <v>502</v>
      </c>
      <c r="E4895" t="str">
        <f>_xlfn.XLOOKUP(Table1[[#This Row],[Product_ID]],[1]!Table1[Product_ID],[1]!Table1[Product_Name])</f>
        <v>Beauty Product 42</v>
      </c>
      <c r="F4895" t="str">
        <f>_xlfn.XLOOKUP(Table1[[#This Row],[Product_ID]],[1]!Table1[Product_ID],[1]!Table1[Category])</f>
        <v>Beauty</v>
      </c>
      <c r="G4895">
        <f>_xlfn.XLOOKUP(Table1[[#This Row],[Product_ID]],[1]!Table1[Product_ID],[1]!Table1[Unit_Price])</f>
        <v>2758</v>
      </c>
      <c r="H4895">
        <f>_xlfn.XLOOKUP(Table1[[#This Row],[Product_ID]],[1]!Table1[Product_ID],[1]!Table1[Cost])</f>
        <v>1379</v>
      </c>
      <c r="I4895">
        <v>1</v>
      </c>
      <c r="J4895">
        <v>5</v>
      </c>
      <c r="K4895">
        <f>Table1[[#This Row],[Quantity]]*Table1[[#This Row],[Unit_Price]]</f>
        <v>2758</v>
      </c>
      <c r="L4895">
        <f>Table1[[#This Row],[Quantity]]*Table1[[#This Row],[Cost]]</f>
        <v>1379</v>
      </c>
      <c r="M4895">
        <f>Table1[[#This Row],[Sales]]-Table1[[#This Row],[Total_Cost]]</f>
        <v>1379</v>
      </c>
      <c r="N4895" s="1">
        <f>Table1[[#This Row],[Profit]]/Table1[[#This Row],[Sales]]</f>
        <v>0.5</v>
      </c>
      <c r="O4895" t="str">
        <f>TEXT(Table1[[#This Row],[Order_Date]],"mmmm")</f>
        <v>July</v>
      </c>
      <c r="P4895">
        <f>YEAR(Table1[[#This Row],[Order_Date]])</f>
        <v>2024</v>
      </c>
      <c r="Q4895" t="str">
        <f>"Q"&amp;ROUNDUP(MONTH(Table1[[#This Row],[Order_Date]])/3,0)</f>
        <v>Q3</v>
      </c>
    </row>
    <row r="4896" spans="1:17" x14ac:dyDescent="0.25">
      <c r="A4896" t="s">
        <v>6723</v>
      </c>
      <c r="B4896" t="s">
        <v>1234</v>
      </c>
      <c r="C4896" t="s">
        <v>3502</v>
      </c>
      <c r="D4896" t="s">
        <v>146</v>
      </c>
      <c r="E4896" t="str">
        <f>_xlfn.XLOOKUP(Table1[[#This Row],[Product_ID]],[1]!Table1[Product_ID],[1]!Table1[Product_Name])</f>
        <v>Electronics Product 8</v>
      </c>
      <c r="F4896" t="str">
        <f>_xlfn.XLOOKUP(Table1[[#This Row],[Product_ID]],[1]!Table1[Product_ID],[1]!Table1[Category])</f>
        <v>Electronics</v>
      </c>
      <c r="G4896">
        <f>_xlfn.XLOOKUP(Table1[[#This Row],[Product_ID]],[1]!Table1[Product_ID],[1]!Table1[Unit_Price])</f>
        <v>41971</v>
      </c>
      <c r="H4896">
        <f>_xlfn.XLOOKUP(Table1[[#This Row],[Product_ID]],[1]!Table1[Product_ID],[1]!Table1[Cost])</f>
        <v>29379.7</v>
      </c>
      <c r="I4896">
        <v>4</v>
      </c>
      <c r="J4896">
        <v>20</v>
      </c>
      <c r="K4896">
        <f>Table1[[#This Row],[Quantity]]*Table1[[#This Row],[Unit_Price]]</f>
        <v>167884</v>
      </c>
      <c r="L4896">
        <f>Table1[[#This Row],[Quantity]]*Table1[[#This Row],[Cost]]</f>
        <v>117518.8</v>
      </c>
      <c r="M4896">
        <f>Table1[[#This Row],[Sales]]-Table1[[#This Row],[Total_Cost]]</f>
        <v>50365.2</v>
      </c>
      <c r="N4896" s="1">
        <f>Table1[[#This Row],[Profit]]/Table1[[#This Row],[Sales]]</f>
        <v>0.3</v>
      </c>
      <c r="O4896" t="str">
        <f>TEXT(Table1[[#This Row],[Order_Date]],"mmmm")</f>
        <v>June</v>
      </c>
      <c r="P4896">
        <f>YEAR(Table1[[#This Row],[Order_Date]])</f>
        <v>2024</v>
      </c>
      <c r="Q4896" t="str">
        <f>"Q"&amp;ROUNDUP(MONTH(Table1[[#This Row],[Order_Date]])/3,0)</f>
        <v>Q2</v>
      </c>
    </row>
    <row r="4897" spans="1:17" x14ac:dyDescent="0.25">
      <c r="A4897" t="s">
        <v>6724</v>
      </c>
      <c r="B4897" t="s">
        <v>428</v>
      </c>
      <c r="C4897" t="s">
        <v>2285</v>
      </c>
      <c r="D4897" t="s">
        <v>450</v>
      </c>
      <c r="E4897" t="str">
        <f>_xlfn.XLOOKUP(Table1[[#This Row],[Product_ID]],[1]!Table1[Product_ID],[1]!Table1[Product_Name])</f>
        <v>Electronics Product 82</v>
      </c>
      <c r="F4897" t="str">
        <f>_xlfn.XLOOKUP(Table1[[#This Row],[Product_ID]],[1]!Table1[Product_ID],[1]!Table1[Category])</f>
        <v>Electronics</v>
      </c>
      <c r="G4897">
        <f>_xlfn.XLOOKUP(Table1[[#This Row],[Product_ID]],[1]!Table1[Product_ID],[1]!Table1[Unit_Price])</f>
        <v>354</v>
      </c>
      <c r="H4897">
        <f>_xlfn.XLOOKUP(Table1[[#This Row],[Product_ID]],[1]!Table1[Product_ID],[1]!Table1[Cost])</f>
        <v>247.8</v>
      </c>
      <c r="I4897">
        <v>4</v>
      </c>
      <c r="J4897">
        <v>15</v>
      </c>
      <c r="K4897">
        <f>Table1[[#This Row],[Quantity]]*Table1[[#This Row],[Unit_Price]]</f>
        <v>1416</v>
      </c>
      <c r="L4897">
        <f>Table1[[#This Row],[Quantity]]*Table1[[#This Row],[Cost]]</f>
        <v>991.2</v>
      </c>
      <c r="M4897">
        <f>Table1[[#This Row],[Sales]]-Table1[[#This Row],[Total_Cost]]</f>
        <v>424.79999999999995</v>
      </c>
      <c r="N4897" s="1">
        <f>Table1[[#This Row],[Profit]]/Table1[[#This Row],[Sales]]</f>
        <v>0.3</v>
      </c>
      <c r="O4897" t="str">
        <f>TEXT(Table1[[#This Row],[Order_Date]],"mmmm")</f>
        <v>August</v>
      </c>
      <c r="P4897">
        <f>YEAR(Table1[[#This Row],[Order_Date]])</f>
        <v>2024</v>
      </c>
      <c r="Q4897" t="str">
        <f>"Q"&amp;ROUNDUP(MONTH(Table1[[#This Row],[Order_Date]])/3,0)</f>
        <v>Q3</v>
      </c>
    </row>
    <row r="4898" spans="1:17" x14ac:dyDescent="0.25">
      <c r="A4898" t="s">
        <v>6725</v>
      </c>
      <c r="B4898" t="s">
        <v>1305</v>
      </c>
      <c r="C4898" t="s">
        <v>6599</v>
      </c>
      <c r="D4898" t="s">
        <v>567</v>
      </c>
      <c r="E4898" t="str">
        <f>_xlfn.XLOOKUP(Table1[[#This Row],[Product_ID]],[1]!Table1[Product_ID],[1]!Table1[Product_Name])</f>
        <v>Beauty Product 52</v>
      </c>
      <c r="F4898" t="str">
        <f>_xlfn.XLOOKUP(Table1[[#This Row],[Product_ID]],[1]!Table1[Product_ID],[1]!Table1[Category])</f>
        <v>Beauty</v>
      </c>
      <c r="G4898">
        <f>_xlfn.XLOOKUP(Table1[[#This Row],[Product_ID]],[1]!Table1[Product_ID],[1]!Table1[Unit_Price])</f>
        <v>192</v>
      </c>
      <c r="H4898">
        <f>_xlfn.XLOOKUP(Table1[[#This Row],[Product_ID]],[1]!Table1[Product_ID],[1]!Table1[Cost])</f>
        <v>96</v>
      </c>
      <c r="I4898">
        <v>5</v>
      </c>
      <c r="J4898">
        <v>5</v>
      </c>
      <c r="K4898">
        <f>Table1[[#This Row],[Quantity]]*Table1[[#This Row],[Unit_Price]]</f>
        <v>960</v>
      </c>
      <c r="L4898">
        <f>Table1[[#This Row],[Quantity]]*Table1[[#This Row],[Cost]]</f>
        <v>480</v>
      </c>
      <c r="M4898">
        <f>Table1[[#This Row],[Sales]]-Table1[[#This Row],[Total_Cost]]</f>
        <v>480</v>
      </c>
      <c r="N4898" s="1">
        <f>Table1[[#This Row],[Profit]]/Table1[[#This Row],[Sales]]</f>
        <v>0.5</v>
      </c>
      <c r="O4898" t="str">
        <f>TEXT(Table1[[#This Row],[Order_Date]],"mmmm")</f>
        <v>August</v>
      </c>
      <c r="P4898">
        <f>YEAR(Table1[[#This Row],[Order_Date]])</f>
        <v>2024</v>
      </c>
      <c r="Q4898" t="str">
        <f>"Q"&amp;ROUNDUP(MONTH(Table1[[#This Row],[Order_Date]])/3,0)</f>
        <v>Q3</v>
      </c>
    </row>
    <row r="4899" spans="1:17" x14ac:dyDescent="0.25">
      <c r="A4899" t="s">
        <v>6726</v>
      </c>
      <c r="B4899" t="s">
        <v>1823</v>
      </c>
      <c r="C4899" t="s">
        <v>6727</v>
      </c>
      <c r="D4899" t="s">
        <v>842</v>
      </c>
      <c r="E4899" t="str">
        <f>_xlfn.XLOOKUP(Table1[[#This Row],[Product_ID]],[1]!Table1[Product_ID],[1]!Table1[Product_Name])</f>
        <v>Sports Product 35</v>
      </c>
      <c r="F4899" t="str">
        <f>_xlfn.XLOOKUP(Table1[[#This Row],[Product_ID]],[1]!Table1[Product_ID],[1]!Table1[Category])</f>
        <v>Sports</v>
      </c>
      <c r="G4899">
        <f>_xlfn.XLOOKUP(Table1[[#This Row],[Product_ID]],[1]!Table1[Product_ID],[1]!Table1[Unit_Price])</f>
        <v>3185</v>
      </c>
      <c r="H4899">
        <f>_xlfn.XLOOKUP(Table1[[#This Row],[Product_ID]],[1]!Table1[Product_ID],[1]!Table1[Cost])</f>
        <v>1592.5</v>
      </c>
      <c r="I4899">
        <v>3</v>
      </c>
      <c r="J4899">
        <v>10</v>
      </c>
      <c r="K4899">
        <f>Table1[[#This Row],[Quantity]]*Table1[[#This Row],[Unit_Price]]</f>
        <v>9555</v>
      </c>
      <c r="L4899">
        <f>Table1[[#This Row],[Quantity]]*Table1[[#This Row],[Cost]]</f>
        <v>4777.5</v>
      </c>
      <c r="M4899">
        <f>Table1[[#This Row],[Sales]]-Table1[[#This Row],[Total_Cost]]</f>
        <v>4777.5</v>
      </c>
      <c r="N4899" s="1">
        <f>Table1[[#This Row],[Profit]]/Table1[[#This Row],[Sales]]</f>
        <v>0.5</v>
      </c>
      <c r="O4899" t="str">
        <f>TEXT(Table1[[#This Row],[Order_Date]],"mmmm")</f>
        <v>May</v>
      </c>
      <c r="P4899">
        <f>YEAR(Table1[[#This Row],[Order_Date]])</f>
        <v>2024</v>
      </c>
      <c r="Q4899" t="str">
        <f>"Q"&amp;ROUNDUP(MONTH(Table1[[#This Row],[Order_Date]])/3,0)</f>
        <v>Q2</v>
      </c>
    </row>
    <row r="4900" spans="1:17" x14ac:dyDescent="0.25">
      <c r="A4900" t="s">
        <v>6728</v>
      </c>
      <c r="B4900" t="s">
        <v>596</v>
      </c>
      <c r="C4900" t="s">
        <v>5760</v>
      </c>
      <c r="D4900" t="s">
        <v>476</v>
      </c>
      <c r="E4900" t="str">
        <f>_xlfn.XLOOKUP(Table1[[#This Row],[Product_ID]],[1]!Table1[Product_ID],[1]!Table1[Product_Name])</f>
        <v>Electronics Product 22</v>
      </c>
      <c r="F4900" t="str">
        <f>_xlfn.XLOOKUP(Table1[[#This Row],[Product_ID]],[1]!Table1[Product_ID],[1]!Table1[Category])</f>
        <v>Electronics</v>
      </c>
      <c r="G4900">
        <f>_xlfn.XLOOKUP(Table1[[#This Row],[Product_ID]],[1]!Table1[Product_ID],[1]!Table1[Unit_Price])</f>
        <v>48755</v>
      </c>
      <c r="H4900">
        <f>_xlfn.XLOOKUP(Table1[[#This Row],[Product_ID]],[1]!Table1[Product_ID],[1]!Table1[Cost])</f>
        <v>29253</v>
      </c>
      <c r="I4900">
        <v>1</v>
      </c>
      <c r="J4900">
        <v>5</v>
      </c>
      <c r="K4900">
        <f>Table1[[#This Row],[Quantity]]*Table1[[#This Row],[Unit_Price]]</f>
        <v>48755</v>
      </c>
      <c r="L4900">
        <f>Table1[[#This Row],[Quantity]]*Table1[[#This Row],[Cost]]</f>
        <v>29253</v>
      </c>
      <c r="M4900">
        <f>Table1[[#This Row],[Sales]]-Table1[[#This Row],[Total_Cost]]</f>
        <v>19502</v>
      </c>
      <c r="N4900" s="1">
        <f>Table1[[#This Row],[Profit]]/Table1[[#This Row],[Sales]]</f>
        <v>0.4</v>
      </c>
      <c r="O4900" t="str">
        <f>TEXT(Table1[[#This Row],[Order_Date]],"mmmm")</f>
        <v>July</v>
      </c>
      <c r="P4900">
        <f>YEAR(Table1[[#This Row],[Order_Date]])</f>
        <v>2024</v>
      </c>
      <c r="Q4900" t="str">
        <f>"Q"&amp;ROUNDUP(MONTH(Table1[[#This Row],[Order_Date]])/3,0)</f>
        <v>Q3</v>
      </c>
    </row>
    <row r="4901" spans="1:17" x14ac:dyDescent="0.25">
      <c r="A4901" t="s">
        <v>6729</v>
      </c>
      <c r="B4901" t="s">
        <v>2281</v>
      </c>
      <c r="C4901" t="s">
        <v>32</v>
      </c>
      <c r="D4901" t="s">
        <v>628</v>
      </c>
      <c r="E4901" t="str">
        <f>_xlfn.XLOOKUP(Table1[[#This Row],[Product_ID]],[1]!Table1[Product_ID],[1]!Table1[Product_Name])</f>
        <v>Sports Product 97</v>
      </c>
      <c r="F4901" t="str">
        <f>_xlfn.XLOOKUP(Table1[[#This Row],[Product_ID]],[1]!Table1[Product_ID],[1]!Table1[Category])</f>
        <v>Sports</v>
      </c>
      <c r="G4901">
        <f>_xlfn.XLOOKUP(Table1[[#This Row],[Product_ID]],[1]!Table1[Product_ID],[1]!Table1[Unit_Price])</f>
        <v>9084</v>
      </c>
      <c r="H4901">
        <f>_xlfn.XLOOKUP(Table1[[#This Row],[Product_ID]],[1]!Table1[Product_ID],[1]!Table1[Cost])</f>
        <v>6358.8</v>
      </c>
      <c r="I4901">
        <v>2</v>
      </c>
      <c r="J4901">
        <v>15</v>
      </c>
      <c r="K4901">
        <f>Table1[[#This Row],[Quantity]]*Table1[[#This Row],[Unit_Price]]</f>
        <v>18168</v>
      </c>
      <c r="L4901">
        <f>Table1[[#This Row],[Quantity]]*Table1[[#This Row],[Cost]]</f>
        <v>12717.6</v>
      </c>
      <c r="M4901">
        <f>Table1[[#This Row],[Sales]]-Table1[[#This Row],[Total_Cost]]</f>
        <v>5450.4</v>
      </c>
      <c r="N4901" s="1">
        <f>Table1[[#This Row],[Profit]]/Table1[[#This Row],[Sales]]</f>
        <v>0.3</v>
      </c>
      <c r="O4901" t="str">
        <f>TEXT(Table1[[#This Row],[Order_Date]],"mmmm")</f>
        <v>December</v>
      </c>
      <c r="P4901">
        <f>YEAR(Table1[[#This Row],[Order_Date]])</f>
        <v>2025</v>
      </c>
      <c r="Q4901" t="str">
        <f>"Q"&amp;ROUNDUP(MONTH(Table1[[#This Row],[Order_Date]])/3,0)</f>
        <v>Q4</v>
      </c>
    </row>
    <row r="4902" spans="1:17" x14ac:dyDescent="0.25">
      <c r="A4902" t="s">
        <v>6730</v>
      </c>
      <c r="B4902" t="s">
        <v>915</v>
      </c>
      <c r="C4902" t="s">
        <v>205</v>
      </c>
      <c r="D4902" t="s">
        <v>585</v>
      </c>
      <c r="E4902" t="str">
        <f>_xlfn.XLOOKUP(Table1[[#This Row],[Product_ID]],[1]!Table1[Product_ID],[1]!Table1[Product_Name])</f>
        <v>Sports Product 80</v>
      </c>
      <c r="F4902" t="str">
        <f>_xlfn.XLOOKUP(Table1[[#This Row],[Product_ID]],[1]!Table1[Product_ID],[1]!Table1[Category])</f>
        <v>Sports</v>
      </c>
      <c r="G4902">
        <f>_xlfn.XLOOKUP(Table1[[#This Row],[Product_ID]],[1]!Table1[Product_ID],[1]!Table1[Unit_Price])</f>
        <v>4816</v>
      </c>
      <c r="H4902">
        <f>_xlfn.XLOOKUP(Table1[[#This Row],[Product_ID]],[1]!Table1[Product_ID],[1]!Table1[Cost])</f>
        <v>3371.2</v>
      </c>
      <c r="I4902">
        <v>5</v>
      </c>
      <c r="J4902">
        <v>10</v>
      </c>
      <c r="K4902">
        <f>Table1[[#This Row],[Quantity]]*Table1[[#This Row],[Unit_Price]]</f>
        <v>24080</v>
      </c>
      <c r="L4902">
        <f>Table1[[#This Row],[Quantity]]*Table1[[#This Row],[Cost]]</f>
        <v>16856</v>
      </c>
      <c r="M4902">
        <f>Table1[[#This Row],[Sales]]-Table1[[#This Row],[Total_Cost]]</f>
        <v>7224</v>
      </c>
      <c r="N4902" s="1">
        <f>Table1[[#This Row],[Profit]]/Table1[[#This Row],[Sales]]</f>
        <v>0.3</v>
      </c>
      <c r="O4902" t="str">
        <f>TEXT(Table1[[#This Row],[Order_Date]],"mmmm")</f>
        <v>May</v>
      </c>
      <c r="P4902">
        <f>YEAR(Table1[[#This Row],[Order_Date]])</f>
        <v>2024</v>
      </c>
      <c r="Q4902" t="str">
        <f>"Q"&amp;ROUNDUP(MONTH(Table1[[#This Row],[Order_Date]])/3,0)</f>
        <v>Q2</v>
      </c>
    </row>
    <row r="4903" spans="1:17" x14ac:dyDescent="0.25">
      <c r="A4903" t="s">
        <v>6731</v>
      </c>
      <c r="B4903" t="s">
        <v>478</v>
      </c>
      <c r="C4903" t="s">
        <v>2439</v>
      </c>
      <c r="D4903" t="s">
        <v>908</v>
      </c>
      <c r="E4903" t="str">
        <f>_xlfn.XLOOKUP(Table1[[#This Row],[Product_ID]],[1]!Table1[Product_ID],[1]!Table1[Product_Name])</f>
        <v>Beauty Product 41</v>
      </c>
      <c r="F4903" t="str">
        <f>_xlfn.XLOOKUP(Table1[[#This Row],[Product_ID]],[1]!Table1[Product_ID],[1]!Table1[Category])</f>
        <v>Beauty</v>
      </c>
      <c r="G4903">
        <f>_xlfn.XLOOKUP(Table1[[#This Row],[Product_ID]],[1]!Table1[Product_ID],[1]!Table1[Unit_Price])</f>
        <v>2433</v>
      </c>
      <c r="H4903">
        <f>_xlfn.XLOOKUP(Table1[[#This Row],[Product_ID]],[1]!Table1[Product_ID],[1]!Table1[Cost])</f>
        <v>1216.5</v>
      </c>
      <c r="I4903">
        <v>1</v>
      </c>
      <c r="J4903">
        <v>5</v>
      </c>
      <c r="K4903">
        <f>Table1[[#This Row],[Quantity]]*Table1[[#This Row],[Unit_Price]]</f>
        <v>2433</v>
      </c>
      <c r="L4903">
        <f>Table1[[#This Row],[Quantity]]*Table1[[#This Row],[Cost]]</f>
        <v>1216.5</v>
      </c>
      <c r="M4903">
        <f>Table1[[#This Row],[Sales]]-Table1[[#This Row],[Total_Cost]]</f>
        <v>1216.5</v>
      </c>
      <c r="N4903" s="1">
        <f>Table1[[#This Row],[Profit]]/Table1[[#This Row],[Sales]]</f>
        <v>0.5</v>
      </c>
      <c r="O4903" t="str">
        <f>TEXT(Table1[[#This Row],[Order_Date]],"mmmm")</f>
        <v>August</v>
      </c>
      <c r="P4903">
        <f>YEAR(Table1[[#This Row],[Order_Date]])</f>
        <v>2024</v>
      </c>
      <c r="Q4903" t="str">
        <f>"Q"&amp;ROUNDUP(MONTH(Table1[[#This Row],[Order_Date]])/3,0)</f>
        <v>Q3</v>
      </c>
    </row>
    <row r="4904" spans="1:17" x14ac:dyDescent="0.25">
      <c r="A4904" t="s">
        <v>6732</v>
      </c>
      <c r="B4904" t="s">
        <v>1816</v>
      </c>
      <c r="C4904" t="s">
        <v>1641</v>
      </c>
      <c r="D4904" t="s">
        <v>615</v>
      </c>
      <c r="E4904" t="str">
        <f>_xlfn.XLOOKUP(Table1[[#This Row],[Product_ID]],[1]!Table1[Product_ID],[1]!Table1[Product_Name])</f>
        <v>Home &amp; Kitchen Product 92</v>
      </c>
      <c r="F4904" t="str">
        <f>_xlfn.XLOOKUP(Table1[[#This Row],[Product_ID]],[1]!Table1[Product_ID],[1]!Table1[Category])</f>
        <v>Home &amp; Kitchen</v>
      </c>
      <c r="G4904">
        <f>_xlfn.XLOOKUP(Table1[[#This Row],[Product_ID]],[1]!Table1[Product_ID],[1]!Table1[Unit_Price])</f>
        <v>7315</v>
      </c>
      <c r="H4904">
        <f>_xlfn.XLOOKUP(Table1[[#This Row],[Product_ID]],[1]!Table1[Product_ID],[1]!Table1[Cost])</f>
        <v>4389</v>
      </c>
      <c r="I4904">
        <v>4</v>
      </c>
      <c r="J4904">
        <v>20</v>
      </c>
      <c r="K4904">
        <f>Table1[[#This Row],[Quantity]]*Table1[[#This Row],[Unit_Price]]</f>
        <v>29260</v>
      </c>
      <c r="L4904">
        <f>Table1[[#This Row],[Quantity]]*Table1[[#This Row],[Cost]]</f>
        <v>17556</v>
      </c>
      <c r="M4904">
        <f>Table1[[#This Row],[Sales]]-Table1[[#This Row],[Total_Cost]]</f>
        <v>11704</v>
      </c>
      <c r="N4904" s="1">
        <f>Table1[[#This Row],[Profit]]/Table1[[#This Row],[Sales]]</f>
        <v>0.4</v>
      </c>
      <c r="O4904" t="str">
        <f>TEXT(Table1[[#This Row],[Order_Date]],"mmmm")</f>
        <v>April</v>
      </c>
      <c r="P4904">
        <f>YEAR(Table1[[#This Row],[Order_Date]])</f>
        <v>2025</v>
      </c>
      <c r="Q4904" t="str">
        <f>"Q"&amp;ROUNDUP(MONTH(Table1[[#This Row],[Order_Date]])/3,0)</f>
        <v>Q2</v>
      </c>
    </row>
    <row r="4905" spans="1:17" x14ac:dyDescent="0.25">
      <c r="A4905" t="s">
        <v>6733</v>
      </c>
      <c r="B4905" t="s">
        <v>3192</v>
      </c>
      <c r="C4905" t="s">
        <v>928</v>
      </c>
      <c r="D4905" t="s">
        <v>89</v>
      </c>
      <c r="E4905" t="str">
        <f>_xlfn.XLOOKUP(Table1[[#This Row],[Product_ID]],[1]!Table1[Product_ID],[1]!Table1[Product_Name])</f>
        <v>Beauty Product 76</v>
      </c>
      <c r="F4905" t="str">
        <f>_xlfn.XLOOKUP(Table1[[#This Row],[Product_ID]],[1]!Table1[Product_ID],[1]!Table1[Category])</f>
        <v>Beauty</v>
      </c>
      <c r="G4905">
        <f>_xlfn.XLOOKUP(Table1[[#This Row],[Product_ID]],[1]!Table1[Product_ID],[1]!Table1[Unit_Price])</f>
        <v>3690</v>
      </c>
      <c r="H4905">
        <f>_xlfn.XLOOKUP(Table1[[#This Row],[Product_ID]],[1]!Table1[Product_ID],[1]!Table1[Cost])</f>
        <v>2583</v>
      </c>
      <c r="I4905">
        <v>5</v>
      </c>
      <c r="J4905">
        <v>10</v>
      </c>
      <c r="K4905">
        <f>Table1[[#This Row],[Quantity]]*Table1[[#This Row],[Unit_Price]]</f>
        <v>18450</v>
      </c>
      <c r="L4905">
        <f>Table1[[#This Row],[Quantity]]*Table1[[#This Row],[Cost]]</f>
        <v>12915</v>
      </c>
      <c r="M4905">
        <f>Table1[[#This Row],[Sales]]-Table1[[#This Row],[Total_Cost]]</f>
        <v>5535</v>
      </c>
      <c r="N4905" s="1">
        <f>Table1[[#This Row],[Profit]]/Table1[[#This Row],[Sales]]</f>
        <v>0.3</v>
      </c>
      <c r="O4905" t="str">
        <f>TEXT(Table1[[#This Row],[Order_Date]],"mmmm")</f>
        <v>August</v>
      </c>
      <c r="P4905">
        <f>YEAR(Table1[[#This Row],[Order_Date]])</f>
        <v>2025</v>
      </c>
      <c r="Q4905" t="str">
        <f>"Q"&amp;ROUNDUP(MONTH(Table1[[#This Row],[Order_Date]])/3,0)</f>
        <v>Q3</v>
      </c>
    </row>
    <row r="4906" spans="1:17" x14ac:dyDescent="0.25">
      <c r="A4906" t="s">
        <v>6734</v>
      </c>
      <c r="B4906" t="s">
        <v>422</v>
      </c>
      <c r="C4906" t="s">
        <v>390</v>
      </c>
      <c r="D4906" t="s">
        <v>638</v>
      </c>
      <c r="E4906" t="str">
        <f>_xlfn.XLOOKUP(Table1[[#This Row],[Product_ID]],[1]!Table1[Product_ID],[1]!Table1[Product_Name])</f>
        <v>Sports Product 70</v>
      </c>
      <c r="F4906" t="str">
        <f>_xlfn.XLOOKUP(Table1[[#This Row],[Product_ID]],[1]!Table1[Product_ID],[1]!Table1[Category])</f>
        <v>Sports</v>
      </c>
      <c r="G4906">
        <f>_xlfn.XLOOKUP(Table1[[#This Row],[Product_ID]],[1]!Table1[Product_ID],[1]!Table1[Unit_Price])</f>
        <v>583</v>
      </c>
      <c r="H4906">
        <f>_xlfn.XLOOKUP(Table1[[#This Row],[Product_ID]],[1]!Table1[Product_ID],[1]!Table1[Cost])</f>
        <v>349.8</v>
      </c>
      <c r="I4906">
        <v>3</v>
      </c>
      <c r="J4906">
        <v>5</v>
      </c>
      <c r="K4906">
        <f>Table1[[#This Row],[Quantity]]*Table1[[#This Row],[Unit_Price]]</f>
        <v>1749</v>
      </c>
      <c r="L4906">
        <f>Table1[[#This Row],[Quantity]]*Table1[[#This Row],[Cost]]</f>
        <v>1049.4000000000001</v>
      </c>
      <c r="M4906">
        <f>Table1[[#This Row],[Sales]]-Table1[[#This Row],[Total_Cost]]</f>
        <v>699.59999999999991</v>
      </c>
      <c r="N4906" s="1">
        <f>Table1[[#This Row],[Profit]]/Table1[[#This Row],[Sales]]</f>
        <v>0.39999999999999997</v>
      </c>
      <c r="O4906" t="str">
        <f>TEXT(Table1[[#This Row],[Order_Date]],"mmmm")</f>
        <v>February</v>
      </c>
      <c r="P4906">
        <f>YEAR(Table1[[#This Row],[Order_Date]])</f>
        <v>2024</v>
      </c>
      <c r="Q4906" t="str">
        <f>"Q"&amp;ROUNDUP(MONTH(Table1[[#This Row],[Order_Date]])/3,0)</f>
        <v>Q1</v>
      </c>
    </row>
    <row r="4907" spans="1:17" x14ac:dyDescent="0.25">
      <c r="A4907" t="s">
        <v>6735</v>
      </c>
      <c r="B4907" t="s">
        <v>769</v>
      </c>
      <c r="C4907" t="s">
        <v>695</v>
      </c>
      <c r="D4907" t="s">
        <v>164</v>
      </c>
      <c r="E4907" t="str">
        <f>_xlfn.XLOOKUP(Table1[[#This Row],[Product_ID]],[1]!Table1[Product_ID],[1]!Table1[Product_Name])</f>
        <v>Home &amp; Kitchen Product 11</v>
      </c>
      <c r="F4907" t="str">
        <f>_xlfn.XLOOKUP(Table1[[#This Row],[Product_ID]],[1]!Table1[Product_ID],[1]!Table1[Category])</f>
        <v>Home &amp; Kitchen</v>
      </c>
      <c r="G4907">
        <f>_xlfn.XLOOKUP(Table1[[#This Row],[Product_ID]],[1]!Table1[Product_ID],[1]!Table1[Unit_Price])</f>
        <v>4339</v>
      </c>
      <c r="H4907">
        <f>_xlfn.XLOOKUP(Table1[[#This Row],[Product_ID]],[1]!Table1[Product_ID],[1]!Table1[Cost])</f>
        <v>2169.5</v>
      </c>
      <c r="I4907">
        <v>4</v>
      </c>
      <c r="J4907">
        <v>10</v>
      </c>
      <c r="K4907">
        <f>Table1[[#This Row],[Quantity]]*Table1[[#This Row],[Unit_Price]]</f>
        <v>17356</v>
      </c>
      <c r="L4907">
        <f>Table1[[#This Row],[Quantity]]*Table1[[#This Row],[Cost]]</f>
        <v>8678</v>
      </c>
      <c r="M4907">
        <f>Table1[[#This Row],[Sales]]-Table1[[#This Row],[Total_Cost]]</f>
        <v>8678</v>
      </c>
      <c r="N4907" s="1">
        <f>Table1[[#This Row],[Profit]]/Table1[[#This Row],[Sales]]</f>
        <v>0.5</v>
      </c>
      <c r="O4907" t="str">
        <f>TEXT(Table1[[#This Row],[Order_Date]],"mmmm")</f>
        <v>November</v>
      </c>
      <c r="P4907">
        <f>YEAR(Table1[[#This Row],[Order_Date]])</f>
        <v>2024</v>
      </c>
      <c r="Q4907" t="str">
        <f>"Q"&amp;ROUNDUP(MONTH(Table1[[#This Row],[Order_Date]])/3,0)</f>
        <v>Q4</v>
      </c>
    </row>
    <row r="4908" spans="1:17" x14ac:dyDescent="0.25">
      <c r="A4908" t="s">
        <v>6736</v>
      </c>
      <c r="B4908" t="s">
        <v>2281</v>
      </c>
      <c r="C4908" t="s">
        <v>645</v>
      </c>
      <c r="D4908" t="s">
        <v>175</v>
      </c>
      <c r="E4908" t="str">
        <f>_xlfn.XLOOKUP(Table1[[#This Row],[Product_ID]],[1]!Table1[Product_ID],[1]!Table1[Product_Name])</f>
        <v>Clothing Product 49</v>
      </c>
      <c r="F4908" t="str">
        <f>_xlfn.XLOOKUP(Table1[[#This Row],[Product_ID]],[1]!Table1[Product_ID],[1]!Table1[Category])</f>
        <v>Clothing</v>
      </c>
      <c r="G4908">
        <f>_xlfn.XLOOKUP(Table1[[#This Row],[Product_ID]],[1]!Table1[Product_ID],[1]!Table1[Unit_Price])</f>
        <v>4071</v>
      </c>
      <c r="H4908">
        <f>_xlfn.XLOOKUP(Table1[[#This Row],[Product_ID]],[1]!Table1[Product_ID],[1]!Table1[Cost])</f>
        <v>2442.6</v>
      </c>
      <c r="I4908">
        <v>3</v>
      </c>
      <c r="J4908">
        <v>20</v>
      </c>
      <c r="K4908">
        <f>Table1[[#This Row],[Quantity]]*Table1[[#This Row],[Unit_Price]]</f>
        <v>12213</v>
      </c>
      <c r="L4908">
        <f>Table1[[#This Row],[Quantity]]*Table1[[#This Row],[Cost]]</f>
        <v>7327.7999999999993</v>
      </c>
      <c r="M4908">
        <f>Table1[[#This Row],[Sales]]-Table1[[#This Row],[Total_Cost]]</f>
        <v>4885.2000000000007</v>
      </c>
      <c r="N4908" s="1">
        <f>Table1[[#This Row],[Profit]]/Table1[[#This Row],[Sales]]</f>
        <v>0.40000000000000008</v>
      </c>
      <c r="O4908" t="str">
        <f>TEXT(Table1[[#This Row],[Order_Date]],"mmmm")</f>
        <v>December</v>
      </c>
      <c r="P4908">
        <f>YEAR(Table1[[#This Row],[Order_Date]])</f>
        <v>2025</v>
      </c>
      <c r="Q4908" t="str">
        <f>"Q"&amp;ROUNDUP(MONTH(Table1[[#This Row],[Order_Date]])/3,0)</f>
        <v>Q4</v>
      </c>
    </row>
    <row r="4909" spans="1:17" x14ac:dyDescent="0.25">
      <c r="A4909" t="s">
        <v>6737</v>
      </c>
      <c r="B4909" t="s">
        <v>965</v>
      </c>
      <c r="C4909" t="s">
        <v>666</v>
      </c>
      <c r="D4909" t="s">
        <v>385</v>
      </c>
      <c r="E4909" t="str">
        <f>_xlfn.XLOOKUP(Table1[[#This Row],[Product_ID]],[1]!Table1[Product_ID],[1]!Table1[Product_Name])</f>
        <v>Sports Product 54</v>
      </c>
      <c r="F4909" t="str">
        <f>_xlfn.XLOOKUP(Table1[[#This Row],[Product_ID]],[1]!Table1[Product_ID],[1]!Table1[Category])</f>
        <v>Sports</v>
      </c>
      <c r="G4909">
        <f>_xlfn.XLOOKUP(Table1[[#This Row],[Product_ID]],[1]!Table1[Product_ID],[1]!Table1[Unit_Price])</f>
        <v>611</v>
      </c>
      <c r="H4909">
        <f>_xlfn.XLOOKUP(Table1[[#This Row],[Product_ID]],[1]!Table1[Product_ID],[1]!Table1[Cost])</f>
        <v>427.7</v>
      </c>
      <c r="I4909">
        <v>2</v>
      </c>
      <c r="J4909">
        <v>0</v>
      </c>
      <c r="K4909">
        <f>Table1[[#This Row],[Quantity]]*Table1[[#This Row],[Unit_Price]]</f>
        <v>1222</v>
      </c>
      <c r="L4909">
        <f>Table1[[#This Row],[Quantity]]*Table1[[#This Row],[Cost]]</f>
        <v>855.4</v>
      </c>
      <c r="M4909">
        <f>Table1[[#This Row],[Sales]]-Table1[[#This Row],[Total_Cost]]</f>
        <v>366.6</v>
      </c>
      <c r="N4909" s="1">
        <f>Table1[[#This Row],[Profit]]/Table1[[#This Row],[Sales]]</f>
        <v>0.30000000000000004</v>
      </c>
      <c r="O4909" t="str">
        <f>TEXT(Table1[[#This Row],[Order_Date]],"mmmm")</f>
        <v>May</v>
      </c>
      <c r="P4909">
        <f>YEAR(Table1[[#This Row],[Order_Date]])</f>
        <v>2025</v>
      </c>
      <c r="Q4909" t="str">
        <f>"Q"&amp;ROUNDUP(MONTH(Table1[[#This Row],[Order_Date]])/3,0)</f>
        <v>Q2</v>
      </c>
    </row>
    <row r="4910" spans="1:17" x14ac:dyDescent="0.25">
      <c r="A4910" t="s">
        <v>6738</v>
      </c>
      <c r="B4910" t="s">
        <v>1302</v>
      </c>
      <c r="C4910" t="s">
        <v>1706</v>
      </c>
      <c r="D4910" t="s">
        <v>999</v>
      </c>
      <c r="E4910" t="str">
        <f>_xlfn.XLOOKUP(Table1[[#This Row],[Product_ID]],[1]!Table1[Product_ID],[1]!Table1[Product_Name])</f>
        <v>Beauty Product 51</v>
      </c>
      <c r="F4910" t="str">
        <f>_xlfn.XLOOKUP(Table1[[#This Row],[Product_ID]],[1]!Table1[Product_ID],[1]!Table1[Category])</f>
        <v>Beauty</v>
      </c>
      <c r="G4910">
        <f>_xlfn.XLOOKUP(Table1[[#This Row],[Product_ID]],[1]!Table1[Product_ID],[1]!Table1[Unit_Price])</f>
        <v>1507</v>
      </c>
      <c r="H4910">
        <f>_xlfn.XLOOKUP(Table1[[#This Row],[Product_ID]],[1]!Table1[Product_ID],[1]!Table1[Cost])</f>
        <v>753.5</v>
      </c>
      <c r="I4910">
        <v>4</v>
      </c>
      <c r="J4910">
        <v>20</v>
      </c>
      <c r="K4910">
        <f>Table1[[#This Row],[Quantity]]*Table1[[#This Row],[Unit_Price]]</f>
        <v>6028</v>
      </c>
      <c r="L4910">
        <f>Table1[[#This Row],[Quantity]]*Table1[[#This Row],[Cost]]</f>
        <v>3014</v>
      </c>
      <c r="M4910">
        <f>Table1[[#This Row],[Sales]]-Table1[[#This Row],[Total_Cost]]</f>
        <v>3014</v>
      </c>
      <c r="N4910" s="1">
        <f>Table1[[#This Row],[Profit]]/Table1[[#This Row],[Sales]]</f>
        <v>0.5</v>
      </c>
      <c r="O4910" t="str">
        <f>TEXT(Table1[[#This Row],[Order_Date]],"mmmm")</f>
        <v>August</v>
      </c>
      <c r="P4910">
        <f>YEAR(Table1[[#This Row],[Order_Date]])</f>
        <v>2024</v>
      </c>
      <c r="Q4910" t="str">
        <f>"Q"&amp;ROUNDUP(MONTH(Table1[[#This Row],[Order_Date]])/3,0)</f>
        <v>Q3</v>
      </c>
    </row>
    <row r="4911" spans="1:17" x14ac:dyDescent="0.25">
      <c r="A4911" t="s">
        <v>6739</v>
      </c>
      <c r="B4911" t="s">
        <v>2425</v>
      </c>
      <c r="C4911" t="s">
        <v>182</v>
      </c>
      <c r="D4911" t="s">
        <v>570</v>
      </c>
      <c r="E4911" t="str">
        <f>_xlfn.XLOOKUP(Table1[[#This Row],[Product_ID]],[1]!Table1[Product_ID],[1]!Table1[Product_Name])</f>
        <v>Electronics Product 87</v>
      </c>
      <c r="F4911" t="str">
        <f>_xlfn.XLOOKUP(Table1[[#This Row],[Product_ID]],[1]!Table1[Product_ID],[1]!Table1[Category])</f>
        <v>Electronics</v>
      </c>
      <c r="G4911">
        <f>_xlfn.XLOOKUP(Table1[[#This Row],[Product_ID]],[1]!Table1[Product_ID],[1]!Table1[Unit_Price])</f>
        <v>25216</v>
      </c>
      <c r="H4911">
        <f>_xlfn.XLOOKUP(Table1[[#This Row],[Product_ID]],[1]!Table1[Product_ID],[1]!Table1[Cost])</f>
        <v>17651.2</v>
      </c>
      <c r="I4911">
        <v>1</v>
      </c>
      <c r="J4911">
        <v>10</v>
      </c>
      <c r="K4911">
        <f>Table1[[#This Row],[Quantity]]*Table1[[#This Row],[Unit_Price]]</f>
        <v>25216</v>
      </c>
      <c r="L4911">
        <f>Table1[[#This Row],[Quantity]]*Table1[[#This Row],[Cost]]</f>
        <v>17651.2</v>
      </c>
      <c r="M4911">
        <f>Table1[[#This Row],[Sales]]-Table1[[#This Row],[Total_Cost]]</f>
        <v>7564.7999999999993</v>
      </c>
      <c r="N4911" s="1">
        <f>Table1[[#This Row],[Profit]]/Table1[[#This Row],[Sales]]</f>
        <v>0.3</v>
      </c>
      <c r="O4911" t="str">
        <f>TEXT(Table1[[#This Row],[Order_Date]],"mmmm")</f>
        <v>June</v>
      </c>
      <c r="P4911">
        <f>YEAR(Table1[[#This Row],[Order_Date]])</f>
        <v>2025</v>
      </c>
      <c r="Q4911" t="str">
        <f>"Q"&amp;ROUNDUP(MONTH(Table1[[#This Row],[Order_Date]])/3,0)</f>
        <v>Q2</v>
      </c>
    </row>
    <row r="4912" spans="1:17" x14ac:dyDescent="0.25">
      <c r="A4912" t="s">
        <v>6740</v>
      </c>
      <c r="B4912" t="s">
        <v>336</v>
      </c>
      <c r="C4912" t="s">
        <v>243</v>
      </c>
      <c r="D4912" t="s">
        <v>49</v>
      </c>
      <c r="E4912" t="str">
        <f>_xlfn.XLOOKUP(Table1[[#This Row],[Product_ID]],[1]!Table1[Product_ID],[1]!Table1[Product_Name])</f>
        <v>Sports Product 65</v>
      </c>
      <c r="F4912" t="str">
        <f>_xlfn.XLOOKUP(Table1[[#This Row],[Product_ID]],[1]!Table1[Product_ID],[1]!Table1[Category])</f>
        <v>Sports</v>
      </c>
      <c r="G4912">
        <f>_xlfn.XLOOKUP(Table1[[#This Row],[Product_ID]],[1]!Table1[Product_ID],[1]!Table1[Unit_Price])</f>
        <v>4421</v>
      </c>
      <c r="H4912">
        <f>_xlfn.XLOOKUP(Table1[[#This Row],[Product_ID]],[1]!Table1[Product_ID],[1]!Table1[Cost])</f>
        <v>3094.7</v>
      </c>
      <c r="I4912">
        <v>2</v>
      </c>
      <c r="J4912">
        <v>10</v>
      </c>
      <c r="K4912">
        <f>Table1[[#This Row],[Quantity]]*Table1[[#This Row],[Unit_Price]]</f>
        <v>8842</v>
      </c>
      <c r="L4912">
        <f>Table1[[#This Row],[Quantity]]*Table1[[#This Row],[Cost]]</f>
        <v>6189.4</v>
      </c>
      <c r="M4912">
        <f>Table1[[#This Row],[Sales]]-Table1[[#This Row],[Total_Cost]]</f>
        <v>2652.6000000000004</v>
      </c>
      <c r="N4912" s="1">
        <f>Table1[[#This Row],[Profit]]/Table1[[#This Row],[Sales]]</f>
        <v>0.30000000000000004</v>
      </c>
      <c r="O4912" t="str">
        <f>TEXT(Table1[[#This Row],[Order_Date]],"mmmm")</f>
        <v>February</v>
      </c>
      <c r="P4912">
        <f>YEAR(Table1[[#This Row],[Order_Date]])</f>
        <v>2024</v>
      </c>
      <c r="Q4912" t="str">
        <f>"Q"&amp;ROUNDUP(MONTH(Table1[[#This Row],[Order_Date]])/3,0)</f>
        <v>Q1</v>
      </c>
    </row>
    <row r="4913" spans="1:17" x14ac:dyDescent="0.25">
      <c r="A4913" t="s">
        <v>6741</v>
      </c>
      <c r="B4913" t="s">
        <v>432</v>
      </c>
      <c r="C4913" t="s">
        <v>1391</v>
      </c>
      <c r="D4913" t="s">
        <v>29</v>
      </c>
      <c r="E4913" t="str">
        <f>_xlfn.XLOOKUP(Table1[[#This Row],[Product_ID]],[1]!Table1[Product_ID],[1]!Table1[Product_Name])</f>
        <v>Beauty Product 18</v>
      </c>
      <c r="F4913" t="str">
        <f>_xlfn.XLOOKUP(Table1[[#This Row],[Product_ID]],[1]!Table1[Product_ID],[1]!Table1[Category])</f>
        <v>Beauty</v>
      </c>
      <c r="G4913">
        <f>_xlfn.XLOOKUP(Table1[[#This Row],[Product_ID]],[1]!Table1[Product_ID],[1]!Table1[Unit_Price])</f>
        <v>3985</v>
      </c>
      <c r="H4913">
        <f>_xlfn.XLOOKUP(Table1[[#This Row],[Product_ID]],[1]!Table1[Product_ID],[1]!Table1[Cost])</f>
        <v>2789.5</v>
      </c>
      <c r="I4913">
        <v>4</v>
      </c>
      <c r="J4913">
        <v>0</v>
      </c>
      <c r="K4913">
        <f>Table1[[#This Row],[Quantity]]*Table1[[#This Row],[Unit_Price]]</f>
        <v>15940</v>
      </c>
      <c r="L4913">
        <f>Table1[[#This Row],[Quantity]]*Table1[[#This Row],[Cost]]</f>
        <v>11158</v>
      </c>
      <c r="M4913">
        <f>Table1[[#This Row],[Sales]]-Table1[[#This Row],[Total_Cost]]</f>
        <v>4782</v>
      </c>
      <c r="N4913" s="1">
        <f>Table1[[#This Row],[Profit]]/Table1[[#This Row],[Sales]]</f>
        <v>0.3</v>
      </c>
      <c r="O4913" t="str">
        <f>TEXT(Table1[[#This Row],[Order_Date]],"mmmm")</f>
        <v>August</v>
      </c>
      <c r="P4913">
        <f>YEAR(Table1[[#This Row],[Order_Date]])</f>
        <v>2025</v>
      </c>
      <c r="Q4913" t="str">
        <f>"Q"&amp;ROUNDUP(MONTH(Table1[[#This Row],[Order_Date]])/3,0)</f>
        <v>Q3</v>
      </c>
    </row>
    <row r="4914" spans="1:17" x14ac:dyDescent="0.25">
      <c r="A4914" t="s">
        <v>6742</v>
      </c>
      <c r="B4914" t="s">
        <v>958</v>
      </c>
      <c r="C4914" t="s">
        <v>263</v>
      </c>
      <c r="D4914" t="s">
        <v>377</v>
      </c>
      <c r="E4914" t="str">
        <f>_xlfn.XLOOKUP(Table1[[#This Row],[Product_ID]],[1]!Table1[Product_ID],[1]!Table1[Product_Name])</f>
        <v>Sports Product 2</v>
      </c>
      <c r="F4914" t="str">
        <f>_xlfn.XLOOKUP(Table1[[#This Row],[Product_ID]],[1]!Table1[Product_ID],[1]!Table1[Category])</f>
        <v>Sports</v>
      </c>
      <c r="G4914">
        <f>_xlfn.XLOOKUP(Table1[[#This Row],[Product_ID]],[1]!Table1[Product_ID],[1]!Table1[Unit_Price])</f>
        <v>4241</v>
      </c>
      <c r="H4914">
        <f>_xlfn.XLOOKUP(Table1[[#This Row],[Product_ID]],[1]!Table1[Product_ID],[1]!Table1[Cost])</f>
        <v>2120.5</v>
      </c>
      <c r="I4914">
        <v>2</v>
      </c>
      <c r="J4914">
        <v>20</v>
      </c>
      <c r="K4914">
        <f>Table1[[#This Row],[Quantity]]*Table1[[#This Row],[Unit_Price]]</f>
        <v>8482</v>
      </c>
      <c r="L4914">
        <f>Table1[[#This Row],[Quantity]]*Table1[[#This Row],[Cost]]</f>
        <v>4241</v>
      </c>
      <c r="M4914">
        <f>Table1[[#This Row],[Sales]]-Table1[[#This Row],[Total_Cost]]</f>
        <v>4241</v>
      </c>
      <c r="N4914" s="1">
        <f>Table1[[#This Row],[Profit]]/Table1[[#This Row],[Sales]]</f>
        <v>0.5</v>
      </c>
      <c r="O4914" t="str">
        <f>TEXT(Table1[[#This Row],[Order_Date]],"mmmm")</f>
        <v>November</v>
      </c>
      <c r="P4914">
        <f>YEAR(Table1[[#This Row],[Order_Date]])</f>
        <v>2025</v>
      </c>
      <c r="Q4914" t="str">
        <f>"Q"&amp;ROUNDUP(MONTH(Table1[[#This Row],[Order_Date]])/3,0)</f>
        <v>Q4</v>
      </c>
    </row>
    <row r="4915" spans="1:17" x14ac:dyDescent="0.25">
      <c r="A4915" t="s">
        <v>6743</v>
      </c>
      <c r="B4915" t="s">
        <v>3001</v>
      </c>
      <c r="C4915" t="s">
        <v>2536</v>
      </c>
      <c r="D4915" t="s">
        <v>450</v>
      </c>
      <c r="E4915" t="str">
        <f>_xlfn.XLOOKUP(Table1[[#This Row],[Product_ID]],[1]!Table1[Product_ID],[1]!Table1[Product_Name])</f>
        <v>Electronics Product 82</v>
      </c>
      <c r="F4915" t="str">
        <f>_xlfn.XLOOKUP(Table1[[#This Row],[Product_ID]],[1]!Table1[Product_ID],[1]!Table1[Category])</f>
        <v>Electronics</v>
      </c>
      <c r="G4915">
        <f>_xlfn.XLOOKUP(Table1[[#This Row],[Product_ID]],[1]!Table1[Product_ID],[1]!Table1[Unit_Price])</f>
        <v>354</v>
      </c>
      <c r="H4915">
        <f>_xlfn.XLOOKUP(Table1[[#This Row],[Product_ID]],[1]!Table1[Product_ID],[1]!Table1[Cost])</f>
        <v>247.8</v>
      </c>
      <c r="I4915">
        <v>3</v>
      </c>
      <c r="J4915">
        <v>0</v>
      </c>
      <c r="K4915">
        <f>Table1[[#This Row],[Quantity]]*Table1[[#This Row],[Unit_Price]]</f>
        <v>1062</v>
      </c>
      <c r="L4915">
        <f>Table1[[#This Row],[Quantity]]*Table1[[#This Row],[Cost]]</f>
        <v>743.40000000000009</v>
      </c>
      <c r="M4915">
        <f>Table1[[#This Row],[Sales]]-Table1[[#This Row],[Total_Cost]]</f>
        <v>318.59999999999991</v>
      </c>
      <c r="N4915" s="1">
        <f>Table1[[#This Row],[Profit]]/Table1[[#This Row],[Sales]]</f>
        <v>0.29999999999999993</v>
      </c>
      <c r="O4915" t="str">
        <f>TEXT(Table1[[#This Row],[Order_Date]],"mmmm")</f>
        <v>October</v>
      </c>
      <c r="P4915">
        <f>YEAR(Table1[[#This Row],[Order_Date]])</f>
        <v>2024</v>
      </c>
      <c r="Q4915" t="str">
        <f>"Q"&amp;ROUNDUP(MONTH(Table1[[#This Row],[Order_Date]])/3,0)</f>
        <v>Q4</v>
      </c>
    </row>
    <row r="4916" spans="1:17" x14ac:dyDescent="0.25">
      <c r="A4916" t="s">
        <v>6744</v>
      </c>
      <c r="B4916" t="s">
        <v>2865</v>
      </c>
      <c r="C4916" t="s">
        <v>1170</v>
      </c>
      <c r="D4916" t="s">
        <v>195</v>
      </c>
      <c r="E4916" t="str">
        <f>_xlfn.XLOOKUP(Table1[[#This Row],[Product_ID]],[1]!Table1[Product_ID],[1]!Table1[Product_Name])</f>
        <v>Electronics Product 57</v>
      </c>
      <c r="F4916" t="str">
        <f>_xlfn.XLOOKUP(Table1[[#This Row],[Product_ID]],[1]!Table1[Product_ID],[1]!Table1[Category])</f>
        <v>Electronics</v>
      </c>
      <c r="G4916">
        <f>_xlfn.XLOOKUP(Table1[[#This Row],[Product_ID]],[1]!Table1[Product_ID],[1]!Table1[Unit_Price])</f>
        <v>26846</v>
      </c>
      <c r="H4916">
        <f>_xlfn.XLOOKUP(Table1[[#This Row],[Product_ID]],[1]!Table1[Product_ID],[1]!Table1[Cost])</f>
        <v>16107.6</v>
      </c>
      <c r="I4916">
        <v>5</v>
      </c>
      <c r="J4916">
        <v>20</v>
      </c>
      <c r="K4916">
        <f>Table1[[#This Row],[Quantity]]*Table1[[#This Row],[Unit_Price]]</f>
        <v>134230</v>
      </c>
      <c r="L4916">
        <f>Table1[[#This Row],[Quantity]]*Table1[[#This Row],[Cost]]</f>
        <v>80538</v>
      </c>
      <c r="M4916">
        <f>Table1[[#This Row],[Sales]]-Table1[[#This Row],[Total_Cost]]</f>
        <v>53692</v>
      </c>
      <c r="N4916" s="1">
        <f>Table1[[#This Row],[Profit]]/Table1[[#This Row],[Sales]]</f>
        <v>0.4</v>
      </c>
      <c r="O4916" t="str">
        <f>TEXT(Table1[[#This Row],[Order_Date]],"mmmm")</f>
        <v>March</v>
      </c>
      <c r="P4916">
        <f>YEAR(Table1[[#This Row],[Order_Date]])</f>
        <v>2025</v>
      </c>
      <c r="Q4916" t="str">
        <f>"Q"&amp;ROUNDUP(MONTH(Table1[[#This Row],[Order_Date]])/3,0)</f>
        <v>Q1</v>
      </c>
    </row>
    <row r="4917" spans="1:17" x14ac:dyDescent="0.25">
      <c r="A4917" t="s">
        <v>6745</v>
      </c>
      <c r="B4917" t="s">
        <v>2147</v>
      </c>
      <c r="C4917" t="s">
        <v>1453</v>
      </c>
      <c r="D4917" t="s">
        <v>17</v>
      </c>
      <c r="E4917" t="str">
        <f>_xlfn.XLOOKUP(Table1[[#This Row],[Product_ID]],[1]!Table1[Product_ID],[1]!Table1[Product_Name])</f>
        <v>Clothing Product 38</v>
      </c>
      <c r="F4917" t="str">
        <f>_xlfn.XLOOKUP(Table1[[#This Row],[Product_ID]],[1]!Table1[Product_ID],[1]!Table1[Category])</f>
        <v>Clothing</v>
      </c>
      <c r="G4917">
        <f>_xlfn.XLOOKUP(Table1[[#This Row],[Product_ID]],[1]!Table1[Product_ID],[1]!Table1[Unit_Price])</f>
        <v>413</v>
      </c>
      <c r="H4917">
        <f>_xlfn.XLOOKUP(Table1[[#This Row],[Product_ID]],[1]!Table1[Product_ID],[1]!Table1[Cost])</f>
        <v>247.8</v>
      </c>
      <c r="I4917">
        <v>5</v>
      </c>
      <c r="J4917">
        <v>10</v>
      </c>
      <c r="K4917">
        <f>Table1[[#This Row],[Quantity]]*Table1[[#This Row],[Unit_Price]]</f>
        <v>2065</v>
      </c>
      <c r="L4917">
        <f>Table1[[#This Row],[Quantity]]*Table1[[#This Row],[Cost]]</f>
        <v>1239</v>
      </c>
      <c r="M4917">
        <f>Table1[[#This Row],[Sales]]-Table1[[#This Row],[Total_Cost]]</f>
        <v>826</v>
      </c>
      <c r="N4917" s="1">
        <f>Table1[[#This Row],[Profit]]/Table1[[#This Row],[Sales]]</f>
        <v>0.4</v>
      </c>
      <c r="O4917" t="str">
        <f>TEXT(Table1[[#This Row],[Order_Date]],"mmmm")</f>
        <v>June</v>
      </c>
      <c r="P4917">
        <f>YEAR(Table1[[#This Row],[Order_Date]])</f>
        <v>2024</v>
      </c>
      <c r="Q4917" t="str">
        <f>"Q"&amp;ROUNDUP(MONTH(Table1[[#This Row],[Order_Date]])/3,0)</f>
        <v>Q2</v>
      </c>
    </row>
    <row r="4918" spans="1:17" x14ac:dyDescent="0.25">
      <c r="A4918" t="s">
        <v>6746</v>
      </c>
      <c r="B4918" t="s">
        <v>3490</v>
      </c>
      <c r="C4918" t="s">
        <v>3187</v>
      </c>
      <c r="D4918" t="s">
        <v>281</v>
      </c>
      <c r="E4918" t="str">
        <f>_xlfn.XLOOKUP(Table1[[#This Row],[Product_ID]],[1]!Table1[Product_ID],[1]!Table1[Product_Name])</f>
        <v>Sports Product 9</v>
      </c>
      <c r="F4918" t="str">
        <f>_xlfn.XLOOKUP(Table1[[#This Row],[Product_ID]],[1]!Table1[Product_ID],[1]!Table1[Category])</f>
        <v>Sports</v>
      </c>
      <c r="G4918">
        <f>_xlfn.XLOOKUP(Table1[[#This Row],[Product_ID]],[1]!Table1[Product_ID],[1]!Table1[Unit_Price])</f>
        <v>10891</v>
      </c>
      <c r="H4918">
        <f>_xlfn.XLOOKUP(Table1[[#This Row],[Product_ID]],[1]!Table1[Product_ID],[1]!Table1[Cost])</f>
        <v>5445.5</v>
      </c>
      <c r="I4918">
        <v>2</v>
      </c>
      <c r="J4918">
        <v>20</v>
      </c>
      <c r="K4918">
        <f>Table1[[#This Row],[Quantity]]*Table1[[#This Row],[Unit_Price]]</f>
        <v>21782</v>
      </c>
      <c r="L4918">
        <f>Table1[[#This Row],[Quantity]]*Table1[[#This Row],[Cost]]</f>
        <v>10891</v>
      </c>
      <c r="M4918">
        <f>Table1[[#This Row],[Sales]]-Table1[[#This Row],[Total_Cost]]</f>
        <v>10891</v>
      </c>
      <c r="N4918" s="1">
        <f>Table1[[#This Row],[Profit]]/Table1[[#This Row],[Sales]]</f>
        <v>0.5</v>
      </c>
      <c r="O4918" t="str">
        <f>TEXT(Table1[[#This Row],[Order_Date]],"mmmm")</f>
        <v>January</v>
      </c>
      <c r="P4918">
        <f>YEAR(Table1[[#This Row],[Order_Date]])</f>
        <v>2025</v>
      </c>
      <c r="Q4918" t="str">
        <f>"Q"&amp;ROUNDUP(MONTH(Table1[[#This Row],[Order_Date]])/3,0)</f>
        <v>Q1</v>
      </c>
    </row>
    <row r="4919" spans="1:17" x14ac:dyDescent="0.25">
      <c r="A4919" t="s">
        <v>6747</v>
      </c>
      <c r="B4919" t="s">
        <v>3646</v>
      </c>
      <c r="C4919" t="s">
        <v>1581</v>
      </c>
      <c r="D4919" t="s">
        <v>37</v>
      </c>
      <c r="E4919" t="str">
        <f>_xlfn.XLOOKUP(Table1[[#This Row],[Product_ID]],[1]!Table1[Product_ID],[1]!Table1[Product_Name])</f>
        <v>Home &amp; Kitchen Product 46</v>
      </c>
      <c r="F4919" t="str">
        <f>_xlfn.XLOOKUP(Table1[[#This Row],[Product_ID]],[1]!Table1[Product_ID],[1]!Table1[Category])</f>
        <v>Home &amp; Kitchen</v>
      </c>
      <c r="G4919">
        <f>_xlfn.XLOOKUP(Table1[[#This Row],[Product_ID]],[1]!Table1[Product_ID],[1]!Table1[Unit_Price])</f>
        <v>10604</v>
      </c>
      <c r="H4919">
        <f>_xlfn.XLOOKUP(Table1[[#This Row],[Product_ID]],[1]!Table1[Product_ID],[1]!Table1[Cost])</f>
        <v>5302</v>
      </c>
      <c r="I4919">
        <v>4</v>
      </c>
      <c r="J4919">
        <v>5</v>
      </c>
      <c r="K4919">
        <f>Table1[[#This Row],[Quantity]]*Table1[[#This Row],[Unit_Price]]</f>
        <v>42416</v>
      </c>
      <c r="L4919">
        <f>Table1[[#This Row],[Quantity]]*Table1[[#This Row],[Cost]]</f>
        <v>21208</v>
      </c>
      <c r="M4919">
        <f>Table1[[#This Row],[Sales]]-Table1[[#This Row],[Total_Cost]]</f>
        <v>21208</v>
      </c>
      <c r="N4919" s="1">
        <f>Table1[[#This Row],[Profit]]/Table1[[#This Row],[Sales]]</f>
        <v>0.5</v>
      </c>
      <c r="O4919" t="str">
        <f>TEXT(Table1[[#This Row],[Order_Date]],"mmmm")</f>
        <v>May</v>
      </c>
      <c r="P4919">
        <f>YEAR(Table1[[#This Row],[Order_Date]])</f>
        <v>2025</v>
      </c>
      <c r="Q4919" t="str">
        <f>"Q"&amp;ROUNDUP(MONTH(Table1[[#This Row],[Order_Date]])/3,0)</f>
        <v>Q2</v>
      </c>
    </row>
    <row r="4920" spans="1:17" x14ac:dyDescent="0.25">
      <c r="A4920" t="s">
        <v>6748</v>
      </c>
      <c r="B4920" t="s">
        <v>996</v>
      </c>
      <c r="C4920" t="s">
        <v>975</v>
      </c>
      <c r="D4920" t="s">
        <v>281</v>
      </c>
      <c r="E4920" t="str">
        <f>_xlfn.XLOOKUP(Table1[[#This Row],[Product_ID]],[1]!Table1[Product_ID],[1]!Table1[Product_Name])</f>
        <v>Sports Product 9</v>
      </c>
      <c r="F4920" t="str">
        <f>_xlfn.XLOOKUP(Table1[[#This Row],[Product_ID]],[1]!Table1[Product_ID],[1]!Table1[Category])</f>
        <v>Sports</v>
      </c>
      <c r="G4920">
        <f>_xlfn.XLOOKUP(Table1[[#This Row],[Product_ID]],[1]!Table1[Product_ID],[1]!Table1[Unit_Price])</f>
        <v>10891</v>
      </c>
      <c r="H4920">
        <f>_xlfn.XLOOKUP(Table1[[#This Row],[Product_ID]],[1]!Table1[Product_ID],[1]!Table1[Cost])</f>
        <v>5445.5</v>
      </c>
      <c r="I4920">
        <v>4</v>
      </c>
      <c r="J4920">
        <v>0</v>
      </c>
      <c r="K4920">
        <f>Table1[[#This Row],[Quantity]]*Table1[[#This Row],[Unit_Price]]</f>
        <v>43564</v>
      </c>
      <c r="L4920">
        <f>Table1[[#This Row],[Quantity]]*Table1[[#This Row],[Cost]]</f>
        <v>21782</v>
      </c>
      <c r="M4920">
        <f>Table1[[#This Row],[Sales]]-Table1[[#This Row],[Total_Cost]]</f>
        <v>21782</v>
      </c>
      <c r="N4920" s="1">
        <f>Table1[[#This Row],[Profit]]/Table1[[#This Row],[Sales]]</f>
        <v>0.5</v>
      </c>
      <c r="O4920" t="str">
        <f>TEXT(Table1[[#This Row],[Order_Date]],"mmmm")</f>
        <v>June</v>
      </c>
      <c r="P4920">
        <f>YEAR(Table1[[#This Row],[Order_Date]])</f>
        <v>2024</v>
      </c>
      <c r="Q4920" t="str">
        <f>"Q"&amp;ROUNDUP(MONTH(Table1[[#This Row],[Order_Date]])/3,0)</f>
        <v>Q2</v>
      </c>
    </row>
    <row r="4921" spans="1:17" x14ac:dyDescent="0.25">
      <c r="A4921" t="s">
        <v>6749</v>
      </c>
      <c r="B4921" t="s">
        <v>4006</v>
      </c>
      <c r="C4921" t="s">
        <v>1151</v>
      </c>
      <c r="D4921" t="s">
        <v>270</v>
      </c>
      <c r="E4921" t="str">
        <f>_xlfn.XLOOKUP(Table1[[#This Row],[Product_ID]],[1]!Table1[Product_ID],[1]!Table1[Product_Name])</f>
        <v>Clothing Product 47</v>
      </c>
      <c r="F4921" t="str">
        <f>_xlfn.XLOOKUP(Table1[[#This Row],[Product_ID]],[1]!Table1[Product_ID],[1]!Table1[Category])</f>
        <v>Clothing</v>
      </c>
      <c r="G4921">
        <f>_xlfn.XLOOKUP(Table1[[#This Row],[Product_ID]],[1]!Table1[Product_ID],[1]!Table1[Unit_Price])</f>
        <v>3146</v>
      </c>
      <c r="H4921">
        <f>_xlfn.XLOOKUP(Table1[[#This Row],[Product_ID]],[1]!Table1[Product_ID],[1]!Table1[Cost])</f>
        <v>1573</v>
      </c>
      <c r="I4921">
        <v>1</v>
      </c>
      <c r="J4921">
        <v>10</v>
      </c>
      <c r="K4921">
        <f>Table1[[#This Row],[Quantity]]*Table1[[#This Row],[Unit_Price]]</f>
        <v>3146</v>
      </c>
      <c r="L4921">
        <f>Table1[[#This Row],[Quantity]]*Table1[[#This Row],[Cost]]</f>
        <v>1573</v>
      </c>
      <c r="M4921">
        <f>Table1[[#This Row],[Sales]]-Table1[[#This Row],[Total_Cost]]</f>
        <v>1573</v>
      </c>
      <c r="N4921" s="1">
        <f>Table1[[#This Row],[Profit]]/Table1[[#This Row],[Sales]]</f>
        <v>0.5</v>
      </c>
      <c r="O4921" t="str">
        <f>TEXT(Table1[[#This Row],[Order_Date]],"mmmm")</f>
        <v>September</v>
      </c>
      <c r="P4921">
        <f>YEAR(Table1[[#This Row],[Order_Date]])</f>
        <v>2025</v>
      </c>
      <c r="Q4921" t="str">
        <f>"Q"&amp;ROUNDUP(MONTH(Table1[[#This Row],[Order_Date]])/3,0)</f>
        <v>Q3</v>
      </c>
    </row>
    <row r="4922" spans="1:17" x14ac:dyDescent="0.25">
      <c r="A4922" t="s">
        <v>6750</v>
      </c>
      <c r="B4922" t="s">
        <v>494</v>
      </c>
      <c r="C4922" t="s">
        <v>624</v>
      </c>
      <c r="D4922" t="s">
        <v>822</v>
      </c>
      <c r="E4922" t="str">
        <f>_xlfn.XLOOKUP(Table1[[#This Row],[Product_ID]],[1]!Table1[Product_ID],[1]!Table1[Product_Name])</f>
        <v>Electronics Product 31</v>
      </c>
      <c r="F4922" t="str">
        <f>_xlfn.XLOOKUP(Table1[[#This Row],[Product_ID]],[1]!Table1[Product_ID],[1]!Table1[Category])</f>
        <v>Electronics</v>
      </c>
      <c r="G4922">
        <f>_xlfn.XLOOKUP(Table1[[#This Row],[Product_ID]],[1]!Table1[Product_ID],[1]!Table1[Unit_Price])</f>
        <v>34152</v>
      </c>
      <c r="H4922">
        <f>_xlfn.XLOOKUP(Table1[[#This Row],[Product_ID]],[1]!Table1[Product_ID],[1]!Table1[Cost])</f>
        <v>23906.400000000001</v>
      </c>
      <c r="I4922">
        <v>4</v>
      </c>
      <c r="J4922">
        <v>0</v>
      </c>
      <c r="K4922">
        <f>Table1[[#This Row],[Quantity]]*Table1[[#This Row],[Unit_Price]]</f>
        <v>136608</v>
      </c>
      <c r="L4922">
        <f>Table1[[#This Row],[Quantity]]*Table1[[#This Row],[Cost]]</f>
        <v>95625.600000000006</v>
      </c>
      <c r="M4922">
        <f>Table1[[#This Row],[Sales]]-Table1[[#This Row],[Total_Cost]]</f>
        <v>40982.399999999994</v>
      </c>
      <c r="N4922" s="1">
        <f>Table1[[#This Row],[Profit]]/Table1[[#This Row],[Sales]]</f>
        <v>0.29999999999999993</v>
      </c>
      <c r="O4922" t="str">
        <f>TEXT(Table1[[#This Row],[Order_Date]],"mmmm")</f>
        <v>June</v>
      </c>
      <c r="P4922">
        <f>YEAR(Table1[[#This Row],[Order_Date]])</f>
        <v>2025</v>
      </c>
      <c r="Q4922" t="str">
        <f>"Q"&amp;ROUNDUP(MONTH(Table1[[#This Row],[Order_Date]])/3,0)</f>
        <v>Q2</v>
      </c>
    </row>
    <row r="4923" spans="1:17" x14ac:dyDescent="0.25">
      <c r="A4923" t="s">
        <v>6751</v>
      </c>
      <c r="B4923" t="s">
        <v>1292</v>
      </c>
      <c r="C4923" t="s">
        <v>3239</v>
      </c>
      <c r="D4923" t="s">
        <v>585</v>
      </c>
      <c r="E4923" t="str">
        <f>_xlfn.XLOOKUP(Table1[[#This Row],[Product_ID]],[1]!Table1[Product_ID],[1]!Table1[Product_Name])</f>
        <v>Sports Product 80</v>
      </c>
      <c r="F4923" t="str">
        <f>_xlfn.XLOOKUP(Table1[[#This Row],[Product_ID]],[1]!Table1[Product_ID],[1]!Table1[Category])</f>
        <v>Sports</v>
      </c>
      <c r="G4923">
        <f>_xlfn.XLOOKUP(Table1[[#This Row],[Product_ID]],[1]!Table1[Product_ID],[1]!Table1[Unit_Price])</f>
        <v>4816</v>
      </c>
      <c r="H4923">
        <f>_xlfn.XLOOKUP(Table1[[#This Row],[Product_ID]],[1]!Table1[Product_ID],[1]!Table1[Cost])</f>
        <v>3371.2</v>
      </c>
      <c r="I4923">
        <v>1</v>
      </c>
      <c r="J4923">
        <v>15</v>
      </c>
      <c r="K4923">
        <f>Table1[[#This Row],[Quantity]]*Table1[[#This Row],[Unit_Price]]</f>
        <v>4816</v>
      </c>
      <c r="L4923">
        <f>Table1[[#This Row],[Quantity]]*Table1[[#This Row],[Cost]]</f>
        <v>3371.2</v>
      </c>
      <c r="M4923">
        <f>Table1[[#This Row],[Sales]]-Table1[[#This Row],[Total_Cost]]</f>
        <v>1444.8000000000002</v>
      </c>
      <c r="N4923" s="1">
        <f>Table1[[#This Row],[Profit]]/Table1[[#This Row],[Sales]]</f>
        <v>0.30000000000000004</v>
      </c>
      <c r="O4923" t="str">
        <f>TEXT(Table1[[#This Row],[Order_Date]],"mmmm")</f>
        <v>July</v>
      </c>
      <c r="P4923">
        <f>YEAR(Table1[[#This Row],[Order_Date]])</f>
        <v>2024</v>
      </c>
      <c r="Q4923" t="str">
        <f>"Q"&amp;ROUNDUP(MONTH(Table1[[#This Row],[Order_Date]])/3,0)</f>
        <v>Q3</v>
      </c>
    </row>
    <row r="4924" spans="1:17" x14ac:dyDescent="0.25">
      <c r="A4924" t="s">
        <v>6752</v>
      </c>
      <c r="B4924" t="s">
        <v>534</v>
      </c>
      <c r="C4924" t="s">
        <v>1982</v>
      </c>
      <c r="D4924" t="s">
        <v>9</v>
      </c>
      <c r="E4924" t="str">
        <f>_xlfn.XLOOKUP(Table1[[#This Row],[Product_ID]],[1]!Table1[Product_ID],[1]!Table1[Product_Name])</f>
        <v>Home &amp; Kitchen Product 10</v>
      </c>
      <c r="F4924" t="str">
        <f>_xlfn.XLOOKUP(Table1[[#This Row],[Product_ID]],[1]!Table1[Product_ID],[1]!Table1[Category])</f>
        <v>Home &amp; Kitchen</v>
      </c>
      <c r="G4924">
        <f>_xlfn.XLOOKUP(Table1[[#This Row],[Product_ID]],[1]!Table1[Product_ID],[1]!Table1[Unit_Price])</f>
        <v>10936</v>
      </c>
      <c r="H4924">
        <f>_xlfn.XLOOKUP(Table1[[#This Row],[Product_ID]],[1]!Table1[Product_ID],[1]!Table1[Cost])</f>
        <v>6561.6</v>
      </c>
      <c r="I4924">
        <v>3</v>
      </c>
      <c r="J4924">
        <v>5</v>
      </c>
      <c r="K4924">
        <f>Table1[[#This Row],[Quantity]]*Table1[[#This Row],[Unit_Price]]</f>
        <v>32808</v>
      </c>
      <c r="L4924">
        <f>Table1[[#This Row],[Quantity]]*Table1[[#This Row],[Cost]]</f>
        <v>19684.800000000003</v>
      </c>
      <c r="M4924">
        <f>Table1[[#This Row],[Sales]]-Table1[[#This Row],[Total_Cost]]</f>
        <v>13123.199999999997</v>
      </c>
      <c r="N4924" s="1">
        <f>Table1[[#This Row],[Profit]]/Table1[[#This Row],[Sales]]</f>
        <v>0.39999999999999991</v>
      </c>
      <c r="O4924" t="str">
        <f>TEXT(Table1[[#This Row],[Order_Date]],"mmmm")</f>
        <v>September</v>
      </c>
      <c r="P4924">
        <f>YEAR(Table1[[#This Row],[Order_Date]])</f>
        <v>2025</v>
      </c>
      <c r="Q4924" t="str">
        <f>"Q"&amp;ROUNDUP(MONTH(Table1[[#This Row],[Order_Date]])/3,0)</f>
        <v>Q3</v>
      </c>
    </row>
    <row r="4925" spans="1:17" x14ac:dyDescent="0.25">
      <c r="A4925" t="s">
        <v>6753</v>
      </c>
      <c r="B4925" t="s">
        <v>371</v>
      </c>
      <c r="C4925" t="s">
        <v>1546</v>
      </c>
      <c r="D4925" t="s">
        <v>297</v>
      </c>
      <c r="E4925" t="str">
        <f>_xlfn.XLOOKUP(Table1[[#This Row],[Product_ID]],[1]!Table1[Product_ID],[1]!Table1[Product_Name])</f>
        <v>Home &amp; Kitchen Product 64</v>
      </c>
      <c r="F4925" t="str">
        <f>_xlfn.XLOOKUP(Table1[[#This Row],[Product_ID]],[1]!Table1[Product_ID],[1]!Table1[Category])</f>
        <v>Home &amp; Kitchen</v>
      </c>
      <c r="G4925">
        <f>_xlfn.XLOOKUP(Table1[[#This Row],[Product_ID]],[1]!Table1[Product_ID],[1]!Table1[Unit_Price])</f>
        <v>8274</v>
      </c>
      <c r="H4925">
        <f>_xlfn.XLOOKUP(Table1[[#This Row],[Product_ID]],[1]!Table1[Product_ID],[1]!Table1[Cost])</f>
        <v>5791.8</v>
      </c>
      <c r="I4925">
        <v>1</v>
      </c>
      <c r="J4925">
        <v>20</v>
      </c>
      <c r="K4925">
        <f>Table1[[#This Row],[Quantity]]*Table1[[#This Row],[Unit_Price]]</f>
        <v>8274</v>
      </c>
      <c r="L4925">
        <f>Table1[[#This Row],[Quantity]]*Table1[[#This Row],[Cost]]</f>
        <v>5791.8</v>
      </c>
      <c r="M4925">
        <f>Table1[[#This Row],[Sales]]-Table1[[#This Row],[Total_Cost]]</f>
        <v>2482.1999999999998</v>
      </c>
      <c r="N4925" s="1">
        <f>Table1[[#This Row],[Profit]]/Table1[[#This Row],[Sales]]</f>
        <v>0.3</v>
      </c>
      <c r="O4925" t="str">
        <f>TEXT(Table1[[#This Row],[Order_Date]],"mmmm")</f>
        <v>October</v>
      </c>
      <c r="P4925">
        <f>YEAR(Table1[[#This Row],[Order_Date]])</f>
        <v>2025</v>
      </c>
      <c r="Q4925" t="str">
        <f>"Q"&amp;ROUNDUP(MONTH(Table1[[#This Row],[Order_Date]])/3,0)</f>
        <v>Q4</v>
      </c>
    </row>
    <row r="4926" spans="1:17" x14ac:dyDescent="0.25">
      <c r="A4926" t="s">
        <v>6754</v>
      </c>
      <c r="B4926" t="s">
        <v>613</v>
      </c>
      <c r="C4926" t="s">
        <v>1434</v>
      </c>
      <c r="D4926" t="s">
        <v>373</v>
      </c>
      <c r="E4926" t="str">
        <f>_xlfn.XLOOKUP(Table1[[#This Row],[Product_ID]],[1]!Table1[Product_ID],[1]!Table1[Product_Name])</f>
        <v>Sports Product 26</v>
      </c>
      <c r="F4926" t="str">
        <f>_xlfn.XLOOKUP(Table1[[#This Row],[Product_ID]],[1]!Table1[Product_ID],[1]!Table1[Category])</f>
        <v>Sports</v>
      </c>
      <c r="G4926">
        <f>_xlfn.XLOOKUP(Table1[[#This Row],[Product_ID]],[1]!Table1[Product_ID],[1]!Table1[Unit_Price])</f>
        <v>4882</v>
      </c>
      <c r="H4926">
        <f>_xlfn.XLOOKUP(Table1[[#This Row],[Product_ID]],[1]!Table1[Product_ID],[1]!Table1[Cost])</f>
        <v>2929.2</v>
      </c>
      <c r="I4926">
        <v>5</v>
      </c>
      <c r="J4926">
        <v>15</v>
      </c>
      <c r="K4926">
        <f>Table1[[#This Row],[Quantity]]*Table1[[#This Row],[Unit_Price]]</f>
        <v>24410</v>
      </c>
      <c r="L4926">
        <f>Table1[[#This Row],[Quantity]]*Table1[[#This Row],[Cost]]</f>
        <v>14646</v>
      </c>
      <c r="M4926">
        <f>Table1[[#This Row],[Sales]]-Table1[[#This Row],[Total_Cost]]</f>
        <v>9764</v>
      </c>
      <c r="N4926" s="1">
        <f>Table1[[#This Row],[Profit]]/Table1[[#This Row],[Sales]]</f>
        <v>0.4</v>
      </c>
      <c r="O4926" t="str">
        <f>TEXT(Table1[[#This Row],[Order_Date]],"mmmm")</f>
        <v>May</v>
      </c>
      <c r="P4926">
        <f>YEAR(Table1[[#This Row],[Order_Date]])</f>
        <v>2025</v>
      </c>
      <c r="Q4926" t="str">
        <f>"Q"&amp;ROUNDUP(MONTH(Table1[[#This Row],[Order_Date]])/3,0)</f>
        <v>Q2</v>
      </c>
    </row>
    <row r="4927" spans="1:17" x14ac:dyDescent="0.25">
      <c r="A4927" t="s">
        <v>6755</v>
      </c>
      <c r="B4927" t="s">
        <v>2385</v>
      </c>
      <c r="C4927" t="s">
        <v>1155</v>
      </c>
      <c r="D4927" t="s">
        <v>153</v>
      </c>
      <c r="E4927" t="str">
        <f>_xlfn.XLOOKUP(Table1[[#This Row],[Product_ID]],[1]!Table1[Product_ID],[1]!Table1[Product_Name])</f>
        <v>Beauty Product 98</v>
      </c>
      <c r="F4927" t="str">
        <f>_xlfn.XLOOKUP(Table1[[#This Row],[Product_ID]],[1]!Table1[Product_ID],[1]!Table1[Category])</f>
        <v>Beauty</v>
      </c>
      <c r="G4927">
        <f>_xlfn.XLOOKUP(Table1[[#This Row],[Product_ID]],[1]!Table1[Product_ID],[1]!Table1[Unit_Price])</f>
        <v>1661</v>
      </c>
      <c r="H4927">
        <f>_xlfn.XLOOKUP(Table1[[#This Row],[Product_ID]],[1]!Table1[Product_ID],[1]!Table1[Cost])</f>
        <v>830.5</v>
      </c>
      <c r="I4927">
        <v>5</v>
      </c>
      <c r="J4927">
        <v>0</v>
      </c>
      <c r="K4927">
        <f>Table1[[#This Row],[Quantity]]*Table1[[#This Row],[Unit_Price]]</f>
        <v>8305</v>
      </c>
      <c r="L4927">
        <f>Table1[[#This Row],[Quantity]]*Table1[[#This Row],[Cost]]</f>
        <v>4152.5</v>
      </c>
      <c r="M4927">
        <f>Table1[[#This Row],[Sales]]-Table1[[#This Row],[Total_Cost]]</f>
        <v>4152.5</v>
      </c>
      <c r="N4927" s="1">
        <f>Table1[[#This Row],[Profit]]/Table1[[#This Row],[Sales]]</f>
        <v>0.5</v>
      </c>
      <c r="O4927" t="str">
        <f>TEXT(Table1[[#This Row],[Order_Date]],"mmmm")</f>
        <v>April</v>
      </c>
      <c r="P4927">
        <f>YEAR(Table1[[#This Row],[Order_Date]])</f>
        <v>2024</v>
      </c>
      <c r="Q4927" t="str">
        <f>"Q"&amp;ROUNDUP(MONTH(Table1[[#This Row],[Order_Date]])/3,0)</f>
        <v>Q2</v>
      </c>
    </row>
    <row r="4928" spans="1:17" x14ac:dyDescent="0.25">
      <c r="A4928" t="s">
        <v>6756</v>
      </c>
      <c r="B4928" t="s">
        <v>1670</v>
      </c>
      <c r="C4928" t="s">
        <v>1724</v>
      </c>
      <c r="D4928" t="s">
        <v>281</v>
      </c>
      <c r="E4928" t="str">
        <f>_xlfn.XLOOKUP(Table1[[#This Row],[Product_ID]],[1]!Table1[Product_ID],[1]!Table1[Product_Name])</f>
        <v>Sports Product 9</v>
      </c>
      <c r="F4928" t="str">
        <f>_xlfn.XLOOKUP(Table1[[#This Row],[Product_ID]],[1]!Table1[Product_ID],[1]!Table1[Category])</f>
        <v>Sports</v>
      </c>
      <c r="G4928">
        <f>_xlfn.XLOOKUP(Table1[[#This Row],[Product_ID]],[1]!Table1[Product_ID],[1]!Table1[Unit_Price])</f>
        <v>10891</v>
      </c>
      <c r="H4928">
        <f>_xlfn.XLOOKUP(Table1[[#This Row],[Product_ID]],[1]!Table1[Product_ID],[1]!Table1[Cost])</f>
        <v>5445.5</v>
      </c>
      <c r="I4928">
        <v>2</v>
      </c>
      <c r="J4928">
        <v>20</v>
      </c>
      <c r="K4928">
        <f>Table1[[#This Row],[Quantity]]*Table1[[#This Row],[Unit_Price]]</f>
        <v>21782</v>
      </c>
      <c r="L4928">
        <f>Table1[[#This Row],[Quantity]]*Table1[[#This Row],[Cost]]</f>
        <v>10891</v>
      </c>
      <c r="M4928">
        <f>Table1[[#This Row],[Sales]]-Table1[[#This Row],[Total_Cost]]</f>
        <v>10891</v>
      </c>
      <c r="N4928" s="1">
        <f>Table1[[#This Row],[Profit]]/Table1[[#This Row],[Sales]]</f>
        <v>0.5</v>
      </c>
      <c r="O4928" t="str">
        <f>TEXT(Table1[[#This Row],[Order_Date]],"mmmm")</f>
        <v>January</v>
      </c>
      <c r="P4928">
        <f>YEAR(Table1[[#This Row],[Order_Date]])</f>
        <v>2025</v>
      </c>
      <c r="Q4928" t="str">
        <f>"Q"&amp;ROUNDUP(MONTH(Table1[[#This Row],[Order_Date]])/3,0)</f>
        <v>Q1</v>
      </c>
    </row>
    <row r="4929" spans="1:17" x14ac:dyDescent="0.25">
      <c r="A4929" t="s">
        <v>6757</v>
      </c>
      <c r="B4929" t="s">
        <v>2088</v>
      </c>
      <c r="C4929" t="s">
        <v>2189</v>
      </c>
      <c r="D4929" t="s">
        <v>842</v>
      </c>
      <c r="E4929" t="str">
        <f>_xlfn.XLOOKUP(Table1[[#This Row],[Product_ID]],[1]!Table1[Product_ID],[1]!Table1[Product_Name])</f>
        <v>Sports Product 35</v>
      </c>
      <c r="F4929" t="str">
        <f>_xlfn.XLOOKUP(Table1[[#This Row],[Product_ID]],[1]!Table1[Product_ID],[1]!Table1[Category])</f>
        <v>Sports</v>
      </c>
      <c r="G4929">
        <f>_xlfn.XLOOKUP(Table1[[#This Row],[Product_ID]],[1]!Table1[Product_ID],[1]!Table1[Unit_Price])</f>
        <v>3185</v>
      </c>
      <c r="H4929">
        <f>_xlfn.XLOOKUP(Table1[[#This Row],[Product_ID]],[1]!Table1[Product_ID],[1]!Table1[Cost])</f>
        <v>1592.5</v>
      </c>
      <c r="I4929">
        <v>2</v>
      </c>
      <c r="J4929">
        <v>10</v>
      </c>
      <c r="K4929">
        <f>Table1[[#This Row],[Quantity]]*Table1[[#This Row],[Unit_Price]]</f>
        <v>6370</v>
      </c>
      <c r="L4929">
        <f>Table1[[#This Row],[Quantity]]*Table1[[#This Row],[Cost]]</f>
        <v>3185</v>
      </c>
      <c r="M4929">
        <f>Table1[[#This Row],[Sales]]-Table1[[#This Row],[Total_Cost]]</f>
        <v>3185</v>
      </c>
      <c r="N4929" s="1">
        <f>Table1[[#This Row],[Profit]]/Table1[[#This Row],[Sales]]</f>
        <v>0.5</v>
      </c>
      <c r="O4929" t="str">
        <f>TEXT(Table1[[#This Row],[Order_Date]],"mmmm")</f>
        <v>July</v>
      </c>
      <c r="P4929">
        <f>YEAR(Table1[[#This Row],[Order_Date]])</f>
        <v>2024</v>
      </c>
      <c r="Q4929" t="str">
        <f>"Q"&amp;ROUNDUP(MONTH(Table1[[#This Row],[Order_Date]])/3,0)</f>
        <v>Q3</v>
      </c>
    </row>
    <row r="4930" spans="1:17" x14ac:dyDescent="0.25">
      <c r="A4930" t="s">
        <v>6758</v>
      </c>
      <c r="B4930" t="s">
        <v>1942</v>
      </c>
      <c r="C4930" t="s">
        <v>645</v>
      </c>
      <c r="D4930" t="s">
        <v>1526</v>
      </c>
      <c r="E4930" t="str">
        <f>_xlfn.XLOOKUP(Table1[[#This Row],[Product_ID]],[1]!Table1[Product_ID],[1]!Table1[Product_Name])</f>
        <v>Electronics Product 6</v>
      </c>
      <c r="F4930" t="str">
        <f>_xlfn.XLOOKUP(Table1[[#This Row],[Product_ID]],[1]!Table1[Product_ID],[1]!Table1[Category])</f>
        <v>Electronics</v>
      </c>
      <c r="G4930">
        <f>_xlfn.XLOOKUP(Table1[[#This Row],[Product_ID]],[1]!Table1[Product_ID],[1]!Table1[Unit_Price])</f>
        <v>18855</v>
      </c>
      <c r="H4930">
        <f>_xlfn.XLOOKUP(Table1[[#This Row],[Product_ID]],[1]!Table1[Product_ID],[1]!Table1[Cost])</f>
        <v>9427.5</v>
      </c>
      <c r="I4930">
        <v>2</v>
      </c>
      <c r="J4930">
        <v>5</v>
      </c>
      <c r="K4930">
        <f>Table1[[#This Row],[Quantity]]*Table1[[#This Row],[Unit_Price]]</f>
        <v>37710</v>
      </c>
      <c r="L4930">
        <f>Table1[[#This Row],[Quantity]]*Table1[[#This Row],[Cost]]</f>
        <v>18855</v>
      </c>
      <c r="M4930">
        <f>Table1[[#This Row],[Sales]]-Table1[[#This Row],[Total_Cost]]</f>
        <v>18855</v>
      </c>
      <c r="N4930" s="1">
        <f>Table1[[#This Row],[Profit]]/Table1[[#This Row],[Sales]]</f>
        <v>0.5</v>
      </c>
      <c r="O4930" t="str">
        <f>TEXT(Table1[[#This Row],[Order_Date]],"mmmm")</f>
        <v>February</v>
      </c>
      <c r="P4930">
        <f>YEAR(Table1[[#This Row],[Order_Date]])</f>
        <v>2025</v>
      </c>
      <c r="Q4930" t="str">
        <f>"Q"&amp;ROUNDUP(MONTH(Table1[[#This Row],[Order_Date]])/3,0)</f>
        <v>Q1</v>
      </c>
    </row>
    <row r="4931" spans="1:17" x14ac:dyDescent="0.25">
      <c r="A4931" t="s">
        <v>6759</v>
      </c>
      <c r="B4931" t="s">
        <v>3923</v>
      </c>
      <c r="C4931" t="s">
        <v>1943</v>
      </c>
      <c r="D4931" t="s">
        <v>598</v>
      </c>
      <c r="E4931" t="str">
        <f>_xlfn.XLOOKUP(Table1[[#This Row],[Product_ID]],[1]!Table1[Product_ID],[1]!Table1[Product_Name])</f>
        <v>Clothing Product 84</v>
      </c>
      <c r="F4931" t="str">
        <f>_xlfn.XLOOKUP(Table1[[#This Row],[Product_ID]],[1]!Table1[Product_ID],[1]!Table1[Category])</f>
        <v>Clothing</v>
      </c>
      <c r="G4931">
        <f>_xlfn.XLOOKUP(Table1[[#This Row],[Product_ID]],[1]!Table1[Product_ID],[1]!Table1[Unit_Price])</f>
        <v>3921</v>
      </c>
      <c r="H4931">
        <f>_xlfn.XLOOKUP(Table1[[#This Row],[Product_ID]],[1]!Table1[Product_ID],[1]!Table1[Cost])</f>
        <v>2352.6</v>
      </c>
      <c r="I4931">
        <v>2</v>
      </c>
      <c r="J4931">
        <v>10</v>
      </c>
      <c r="K4931">
        <f>Table1[[#This Row],[Quantity]]*Table1[[#This Row],[Unit_Price]]</f>
        <v>7842</v>
      </c>
      <c r="L4931">
        <f>Table1[[#This Row],[Quantity]]*Table1[[#This Row],[Cost]]</f>
        <v>4705.2</v>
      </c>
      <c r="M4931">
        <f>Table1[[#This Row],[Sales]]-Table1[[#This Row],[Total_Cost]]</f>
        <v>3136.8</v>
      </c>
      <c r="N4931" s="1">
        <f>Table1[[#This Row],[Profit]]/Table1[[#This Row],[Sales]]</f>
        <v>0.4</v>
      </c>
      <c r="O4931" t="str">
        <f>TEXT(Table1[[#This Row],[Order_Date]],"mmmm")</f>
        <v>October</v>
      </c>
      <c r="P4931">
        <f>YEAR(Table1[[#This Row],[Order_Date]])</f>
        <v>2025</v>
      </c>
      <c r="Q4931" t="str">
        <f>"Q"&amp;ROUNDUP(MONTH(Table1[[#This Row],[Order_Date]])/3,0)</f>
        <v>Q4</v>
      </c>
    </row>
    <row r="4932" spans="1:17" x14ac:dyDescent="0.25">
      <c r="A4932" t="s">
        <v>6760</v>
      </c>
      <c r="B4932" t="s">
        <v>1997</v>
      </c>
      <c r="C4932" t="s">
        <v>2395</v>
      </c>
      <c r="D4932" t="s">
        <v>377</v>
      </c>
      <c r="E4932" t="str">
        <f>_xlfn.XLOOKUP(Table1[[#This Row],[Product_ID]],[1]!Table1[Product_ID],[1]!Table1[Product_Name])</f>
        <v>Sports Product 2</v>
      </c>
      <c r="F4932" t="str">
        <f>_xlfn.XLOOKUP(Table1[[#This Row],[Product_ID]],[1]!Table1[Product_ID],[1]!Table1[Category])</f>
        <v>Sports</v>
      </c>
      <c r="G4932">
        <f>_xlfn.XLOOKUP(Table1[[#This Row],[Product_ID]],[1]!Table1[Product_ID],[1]!Table1[Unit_Price])</f>
        <v>4241</v>
      </c>
      <c r="H4932">
        <f>_xlfn.XLOOKUP(Table1[[#This Row],[Product_ID]],[1]!Table1[Product_ID],[1]!Table1[Cost])</f>
        <v>2120.5</v>
      </c>
      <c r="I4932">
        <v>2</v>
      </c>
      <c r="J4932">
        <v>15</v>
      </c>
      <c r="K4932">
        <f>Table1[[#This Row],[Quantity]]*Table1[[#This Row],[Unit_Price]]</f>
        <v>8482</v>
      </c>
      <c r="L4932">
        <f>Table1[[#This Row],[Quantity]]*Table1[[#This Row],[Cost]]</f>
        <v>4241</v>
      </c>
      <c r="M4932">
        <f>Table1[[#This Row],[Sales]]-Table1[[#This Row],[Total_Cost]]</f>
        <v>4241</v>
      </c>
      <c r="N4932" s="1">
        <f>Table1[[#This Row],[Profit]]/Table1[[#This Row],[Sales]]</f>
        <v>0.5</v>
      </c>
      <c r="O4932" t="str">
        <f>TEXT(Table1[[#This Row],[Order_Date]],"mmmm")</f>
        <v>April</v>
      </c>
      <c r="P4932">
        <f>YEAR(Table1[[#This Row],[Order_Date]])</f>
        <v>2025</v>
      </c>
      <c r="Q4932" t="str">
        <f>"Q"&amp;ROUNDUP(MONTH(Table1[[#This Row],[Order_Date]])/3,0)</f>
        <v>Q2</v>
      </c>
    </row>
    <row r="4933" spans="1:17" x14ac:dyDescent="0.25">
      <c r="A4933" t="s">
        <v>6761</v>
      </c>
      <c r="B4933" t="s">
        <v>197</v>
      </c>
      <c r="C4933" t="s">
        <v>797</v>
      </c>
      <c r="D4933" t="s">
        <v>1034</v>
      </c>
      <c r="E4933" t="str">
        <f>_xlfn.XLOOKUP(Table1[[#This Row],[Product_ID]],[1]!Table1[Product_ID],[1]!Table1[Product_Name])</f>
        <v>Electronics Product 36</v>
      </c>
      <c r="F4933" t="str">
        <f>_xlfn.XLOOKUP(Table1[[#This Row],[Product_ID]],[1]!Table1[Product_ID],[1]!Table1[Category])</f>
        <v>Electronics</v>
      </c>
      <c r="G4933">
        <f>_xlfn.XLOOKUP(Table1[[#This Row],[Product_ID]],[1]!Table1[Product_ID],[1]!Table1[Unit_Price])</f>
        <v>3046</v>
      </c>
      <c r="H4933">
        <f>_xlfn.XLOOKUP(Table1[[#This Row],[Product_ID]],[1]!Table1[Product_ID],[1]!Table1[Cost])</f>
        <v>1827.6</v>
      </c>
      <c r="I4933">
        <v>2</v>
      </c>
      <c r="J4933">
        <v>10</v>
      </c>
      <c r="K4933">
        <f>Table1[[#This Row],[Quantity]]*Table1[[#This Row],[Unit_Price]]</f>
        <v>6092</v>
      </c>
      <c r="L4933">
        <f>Table1[[#This Row],[Quantity]]*Table1[[#This Row],[Cost]]</f>
        <v>3655.2</v>
      </c>
      <c r="M4933">
        <f>Table1[[#This Row],[Sales]]-Table1[[#This Row],[Total_Cost]]</f>
        <v>2436.8000000000002</v>
      </c>
      <c r="N4933" s="1">
        <f>Table1[[#This Row],[Profit]]/Table1[[#This Row],[Sales]]</f>
        <v>0.4</v>
      </c>
      <c r="O4933" t="str">
        <f>TEXT(Table1[[#This Row],[Order_Date]],"mmmm")</f>
        <v>March</v>
      </c>
      <c r="P4933">
        <f>YEAR(Table1[[#This Row],[Order_Date]])</f>
        <v>2025</v>
      </c>
      <c r="Q4933" t="str">
        <f>"Q"&amp;ROUNDUP(MONTH(Table1[[#This Row],[Order_Date]])/3,0)</f>
        <v>Q1</v>
      </c>
    </row>
    <row r="4934" spans="1:17" x14ac:dyDescent="0.25">
      <c r="A4934" t="s">
        <v>6762</v>
      </c>
      <c r="B4934" t="s">
        <v>2186</v>
      </c>
      <c r="C4934" t="s">
        <v>4223</v>
      </c>
      <c r="D4934" t="s">
        <v>471</v>
      </c>
      <c r="E4934" t="str">
        <f>_xlfn.XLOOKUP(Table1[[#This Row],[Product_ID]],[1]!Table1[Product_ID],[1]!Table1[Product_Name])</f>
        <v>Sports Product 66</v>
      </c>
      <c r="F4934" t="str">
        <f>_xlfn.XLOOKUP(Table1[[#This Row],[Product_ID]],[1]!Table1[Product_ID],[1]!Table1[Category])</f>
        <v>Sports</v>
      </c>
      <c r="G4934">
        <f>_xlfn.XLOOKUP(Table1[[#This Row],[Product_ID]],[1]!Table1[Product_ID],[1]!Table1[Unit_Price])</f>
        <v>4711</v>
      </c>
      <c r="H4934">
        <f>_xlfn.XLOOKUP(Table1[[#This Row],[Product_ID]],[1]!Table1[Product_ID],[1]!Table1[Cost])</f>
        <v>2826.6</v>
      </c>
      <c r="I4934">
        <v>2</v>
      </c>
      <c r="J4934">
        <v>5</v>
      </c>
      <c r="K4934">
        <f>Table1[[#This Row],[Quantity]]*Table1[[#This Row],[Unit_Price]]</f>
        <v>9422</v>
      </c>
      <c r="L4934">
        <f>Table1[[#This Row],[Quantity]]*Table1[[#This Row],[Cost]]</f>
        <v>5653.2</v>
      </c>
      <c r="M4934">
        <f>Table1[[#This Row],[Sales]]-Table1[[#This Row],[Total_Cost]]</f>
        <v>3768.8</v>
      </c>
      <c r="N4934" s="1">
        <f>Table1[[#This Row],[Profit]]/Table1[[#This Row],[Sales]]</f>
        <v>0.4</v>
      </c>
      <c r="O4934" t="str">
        <f>TEXT(Table1[[#This Row],[Order_Date]],"mmmm")</f>
        <v>August</v>
      </c>
      <c r="P4934">
        <f>YEAR(Table1[[#This Row],[Order_Date]])</f>
        <v>2025</v>
      </c>
      <c r="Q4934" t="str">
        <f>"Q"&amp;ROUNDUP(MONTH(Table1[[#This Row],[Order_Date]])/3,0)</f>
        <v>Q3</v>
      </c>
    </row>
    <row r="4935" spans="1:17" x14ac:dyDescent="0.25">
      <c r="A4935" t="s">
        <v>6763</v>
      </c>
      <c r="B4935" t="s">
        <v>2324</v>
      </c>
      <c r="C4935" t="s">
        <v>1808</v>
      </c>
      <c r="D4935" t="s">
        <v>638</v>
      </c>
      <c r="E4935" t="str">
        <f>_xlfn.XLOOKUP(Table1[[#This Row],[Product_ID]],[1]!Table1[Product_ID],[1]!Table1[Product_Name])</f>
        <v>Sports Product 70</v>
      </c>
      <c r="F4935" t="str">
        <f>_xlfn.XLOOKUP(Table1[[#This Row],[Product_ID]],[1]!Table1[Product_ID],[1]!Table1[Category])</f>
        <v>Sports</v>
      </c>
      <c r="G4935">
        <f>_xlfn.XLOOKUP(Table1[[#This Row],[Product_ID]],[1]!Table1[Product_ID],[1]!Table1[Unit_Price])</f>
        <v>583</v>
      </c>
      <c r="H4935">
        <f>_xlfn.XLOOKUP(Table1[[#This Row],[Product_ID]],[1]!Table1[Product_ID],[1]!Table1[Cost])</f>
        <v>349.8</v>
      </c>
      <c r="I4935">
        <v>3</v>
      </c>
      <c r="J4935">
        <v>5</v>
      </c>
      <c r="K4935">
        <f>Table1[[#This Row],[Quantity]]*Table1[[#This Row],[Unit_Price]]</f>
        <v>1749</v>
      </c>
      <c r="L4935">
        <f>Table1[[#This Row],[Quantity]]*Table1[[#This Row],[Cost]]</f>
        <v>1049.4000000000001</v>
      </c>
      <c r="M4935">
        <f>Table1[[#This Row],[Sales]]-Table1[[#This Row],[Total_Cost]]</f>
        <v>699.59999999999991</v>
      </c>
      <c r="N4935" s="1">
        <f>Table1[[#This Row],[Profit]]/Table1[[#This Row],[Sales]]</f>
        <v>0.39999999999999997</v>
      </c>
      <c r="O4935" t="str">
        <f>TEXT(Table1[[#This Row],[Order_Date]],"mmmm")</f>
        <v>October</v>
      </c>
      <c r="P4935">
        <f>YEAR(Table1[[#This Row],[Order_Date]])</f>
        <v>2024</v>
      </c>
      <c r="Q4935" t="str">
        <f>"Q"&amp;ROUNDUP(MONTH(Table1[[#This Row],[Order_Date]])/3,0)</f>
        <v>Q4</v>
      </c>
    </row>
    <row r="4936" spans="1:17" x14ac:dyDescent="0.25">
      <c r="A4936" t="s">
        <v>6764</v>
      </c>
      <c r="B4936" t="s">
        <v>2398</v>
      </c>
      <c r="C4936" t="s">
        <v>880</v>
      </c>
      <c r="D4936" t="s">
        <v>230</v>
      </c>
      <c r="E4936" t="str">
        <f>_xlfn.XLOOKUP(Table1[[#This Row],[Product_ID]],[1]!Table1[Product_ID],[1]!Table1[Product_Name])</f>
        <v>Beauty Product 16</v>
      </c>
      <c r="F4936" t="str">
        <f>_xlfn.XLOOKUP(Table1[[#This Row],[Product_ID]],[1]!Table1[Product_ID],[1]!Table1[Category])</f>
        <v>Beauty</v>
      </c>
      <c r="G4936">
        <f>_xlfn.XLOOKUP(Table1[[#This Row],[Product_ID]],[1]!Table1[Product_ID],[1]!Table1[Unit_Price])</f>
        <v>1591</v>
      </c>
      <c r="H4936">
        <f>_xlfn.XLOOKUP(Table1[[#This Row],[Product_ID]],[1]!Table1[Product_ID],[1]!Table1[Cost])</f>
        <v>1113.7</v>
      </c>
      <c r="I4936">
        <v>4</v>
      </c>
      <c r="J4936">
        <v>5</v>
      </c>
      <c r="K4936">
        <f>Table1[[#This Row],[Quantity]]*Table1[[#This Row],[Unit_Price]]</f>
        <v>6364</v>
      </c>
      <c r="L4936">
        <f>Table1[[#This Row],[Quantity]]*Table1[[#This Row],[Cost]]</f>
        <v>4454.8</v>
      </c>
      <c r="M4936">
        <f>Table1[[#This Row],[Sales]]-Table1[[#This Row],[Total_Cost]]</f>
        <v>1909.1999999999998</v>
      </c>
      <c r="N4936" s="1">
        <f>Table1[[#This Row],[Profit]]/Table1[[#This Row],[Sales]]</f>
        <v>0.3</v>
      </c>
      <c r="O4936" t="str">
        <f>TEXT(Table1[[#This Row],[Order_Date]],"mmmm")</f>
        <v>November</v>
      </c>
      <c r="P4936">
        <f>YEAR(Table1[[#This Row],[Order_Date]])</f>
        <v>2025</v>
      </c>
      <c r="Q4936" t="str">
        <f>"Q"&amp;ROUNDUP(MONTH(Table1[[#This Row],[Order_Date]])/3,0)</f>
        <v>Q4</v>
      </c>
    </row>
    <row r="4937" spans="1:17" x14ac:dyDescent="0.25">
      <c r="A4937" t="s">
        <v>6765</v>
      </c>
      <c r="B4937" t="s">
        <v>4841</v>
      </c>
      <c r="C4937" t="s">
        <v>1536</v>
      </c>
      <c r="D4937" t="s">
        <v>13</v>
      </c>
      <c r="E4937" t="str">
        <f>_xlfn.XLOOKUP(Table1[[#This Row],[Product_ID]],[1]!Table1[Product_ID],[1]!Table1[Product_Name])</f>
        <v>Beauty Product 1</v>
      </c>
      <c r="F4937" t="str">
        <f>_xlfn.XLOOKUP(Table1[[#This Row],[Product_ID]],[1]!Table1[Product_ID],[1]!Table1[Category])</f>
        <v>Beauty</v>
      </c>
      <c r="G4937">
        <f>_xlfn.XLOOKUP(Table1[[#This Row],[Product_ID]],[1]!Table1[Product_ID],[1]!Table1[Unit_Price])</f>
        <v>1891</v>
      </c>
      <c r="H4937">
        <f>_xlfn.XLOOKUP(Table1[[#This Row],[Product_ID]],[1]!Table1[Product_ID],[1]!Table1[Cost])</f>
        <v>945.5</v>
      </c>
      <c r="I4937">
        <v>3</v>
      </c>
      <c r="J4937">
        <v>0</v>
      </c>
      <c r="K4937">
        <f>Table1[[#This Row],[Quantity]]*Table1[[#This Row],[Unit_Price]]</f>
        <v>5673</v>
      </c>
      <c r="L4937">
        <f>Table1[[#This Row],[Quantity]]*Table1[[#This Row],[Cost]]</f>
        <v>2836.5</v>
      </c>
      <c r="M4937">
        <f>Table1[[#This Row],[Sales]]-Table1[[#This Row],[Total_Cost]]</f>
        <v>2836.5</v>
      </c>
      <c r="N4937" s="1">
        <f>Table1[[#This Row],[Profit]]/Table1[[#This Row],[Sales]]</f>
        <v>0.5</v>
      </c>
      <c r="O4937" t="str">
        <f>TEXT(Table1[[#This Row],[Order_Date]],"mmmm")</f>
        <v>June</v>
      </c>
      <c r="P4937">
        <f>YEAR(Table1[[#This Row],[Order_Date]])</f>
        <v>2025</v>
      </c>
      <c r="Q4937" t="str">
        <f>"Q"&amp;ROUNDUP(MONTH(Table1[[#This Row],[Order_Date]])/3,0)</f>
        <v>Q2</v>
      </c>
    </row>
    <row r="4938" spans="1:17" x14ac:dyDescent="0.25">
      <c r="A4938" t="s">
        <v>6766</v>
      </c>
      <c r="B4938" t="s">
        <v>279</v>
      </c>
      <c r="C4938" t="s">
        <v>1731</v>
      </c>
      <c r="D4938" t="s">
        <v>189</v>
      </c>
      <c r="E4938" t="str">
        <f>_xlfn.XLOOKUP(Table1[[#This Row],[Product_ID]],[1]!Table1[Product_ID],[1]!Table1[Product_Name])</f>
        <v>Home &amp; Kitchen Product 79</v>
      </c>
      <c r="F4938" t="str">
        <f>_xlfn.XLOOKUP(Table1[[#This Row],[Product_ID]],[1]!Table1[Product_ID],[1]!Table1[Category])</f>
        <v>Home &amp; Kitchen</v>
      </c>
      <c r="G4938">
        <f>_xlfn.XLOOKUP(Table1[[#This Row],[Product_ID]],[1]!Table1[Product_ID],[1]!Table1[Unit_Price])</f>
        <v>10900</v>
      </c>
      <c r="H4938">
        <f>_xlfn.XLOOKUP(Table1[[#This Row],[Product_ID]],[1]!Table1[Product_ID],[1]!Table1[Cost])</f>
        <v>5450</v>
      </c>
      <c r="I4938">
        <v>4</v>
      </c>
      <c r="J4938">
        <v>15</v>
      </c>
      <c r="K4938">
        <f>Table1[[#This Row],[Quantity]]*Table1[[#This Row],[Unit_Price]]</f>
        <v>43600</v>
      </c>
      <c r="L4938">
        <f>Table1[[#This Row],[Quantity]]*Table1[[#This Row],[Cost]]</f>
        <v>21800</v>
      </c>
      <c r="M4938">
        <f>Table1[[#This Row],[Sales]]-Table1[[#This Row],[Total_Cost]]</f>
        <v>21800</v>
      </c>
      <c r="N4938" s="1">
        <f>Table1[[#This Row],[Profit]]/Table1[[#This Row],[Sales]]</f>
        <v>0.5</v>
      </c>
      <c r="O4938" t="str">
        <f>TEXT(Table1[[#This Row],[Order_Date]],"mmmm")</f>
        <v>February</v>
      </c>
      <c r="P4938">
        <f>YEAR(Table1[[#This Row],[Order_Date]])</f>
        <v>2024</v>
      </c>
      <c r="Q4938" t="str">
        <f>"Q"&amp;ROUNDUP(MONTH(Table1[[#This Row],[Order_Date]])/3,0)</f>
        <v>Q1</v>
      </c>
    </row>
    <row r="4939" spans="1:17" x14ac:dyDescent="0.25">
      <c r="A4939" t="s">
        <v>6767</v>
      </c>
      <c r="B4939" t="s">
        <v>2167</v>
      </c>
      <c r="C4939" t="s">
        <v>1666</v>
      </c>
      <c r="D4939" t="s">
        <v>598</v>
      </c>
      <c r="E4939" t="str">
        <f>_xlfn.XLOOKUP(Table1[[#This Row],[Product_ID]],[1]!Table1[Product_ID],[1]!Table1[Product_Name])</f>
        <v>Clothing Product 84</v>
      </c>
      <c r="F4939" t="str">
        <f>_xlfn.XLOOKUP(Table1[[#This Row],[Product_ID]],[1]!Table1[Product_ID],[1]!Table1[Category])</f>
        <v>Clothing</v>
      </c>
      <c r="G4939">
        <f>_xlfn.XLOOKUP(Table1[[#This Row],[Product_ID]],[1]!Table1[Product_ID],[1]!Table1[Unit_Price])</f>
        <v>3921</v>
      </c>
      <c r="H4939">
        <f>_xlfn.XLOOKUP(Table1[[#This Row],[Product_ID]],[1]!Table1[Product_ID],[1]!Table1[Cost])</f>
        <v>2352.6</v>
      </c>
      <c r="I4939">
        <v>4</v>
      </c>
      <c r="J4939">
        <v>5</v>
      </c>
      <c r="K4939">
        <f>Table1[[#This Row],[Quantity]]*Table1[[#This Row],[Unit_Price]]</f>
        <v>15684</v>
      </c>
      <c r="L4939">
        <f>Table1[[#This Row],[Quantity]]*Table1[[#This Row],[Cost]]</f>
        <v>9410.4</v>
      </c>
      <c r="M4939">
        <f>Table1[[#This Row],[Sales]]-Table1[[#This Row],[Total_Cost]]</f>
        <v>6273.6</v>
      </c>
      <c r="N4939" s="1">
        <f>Table1[[#This Row],[Profit]]/Table1[[#This Row],[Sales]]</f>
        <v>0.4</v>
      </c>
      <c r="O4939" t="str">
        <f>TEXT(Table1[[#This Row],[Order_Date]],"mmmm")</f>
        <v>September</v>
      </c>
      <c r="P4939">
        <f>YEAR(Table1[[#This Row],[Order_Date]])</f>
        <v>2025</v>
      </c>
      <c r="Q4939" t="str">
        <f>"Q"&amp;ROUNDUP(MONTH(Table1[[#This Row],[Order_Date]])/3,0)</f>
        <v>Q3</v>
      </c>
    </row>
    <row r="4940" spans="1:17" x14ac:dyDescent="0.25">
      <c r="A4940" t="s">
        <v>6768</v>
      </c>
      <c r="B4940" t="s">
        <v>853</v>
      </c>
      <c r="C4940" t="s">
        <v>441</v>
      </c>
      <c r="D4940" t="s">
        <v>223</v>
      </c>
      <c r="E4940" t="str">
        <f>_xlfn.XLOOKUP(Table1[[#This Row],[Product_ID]],[1]!Table1[Product_ID],[1]!Table1[Product_Name])</f>
        <v>Clothing Product 48</v>
      </c>
      <c r="F4940" t="str">
        <f>_xlfn.XLOOKUP(Table1[[#This Row],[Product_ID]],[1]!Table1[Product_ID],[1]!Table1[Category])</f>
        <v>Clothing</v>
      </c>
      <c r="G4940">
        <f>_xlfn.XLOOKUP(Table1[[#This Row],[Product_ID]],[1]!Table1[Product_ID],[1]!Table1[Unit_Price])</f>
        <v>2190</v>
      </c>
      <c r="H4940">
        <f>_xlfn.XLOOKUP(Table1[[#This Row],[Product_ID]],[1]!Table1[Product_ID],[1]!Table1[Cost])</f>
        <v>1095</v>
      </c>
      <c r="I4940">
        <v>5</v>
      </c>
      <c r="J4940">
        <v>0</v>
      </c>
      <c r="K4940">
        <f>Table1[[#This Row],[Quantity]]*Table1[[#This Row],[Unit_Price]]</f>
        <v>10950</v>
      </c>
      <c r="L4940">
        <f>Table1[[#This Row],[Quantity]]*Table1[[#This Row],[Cost]]</f>
        <v>5475</v>
      </c>
      <c r="M4940">
        <f>Table1[[#This Row],[Sales]]-Table1[[#This Row],[Total_Cost]]</f>
        <v>5475</v>
      </c>
      <c r="N4940" s="1">
        <f>Table1[[#This Row],[Profit]]/Table1[[#This Row],[Sales]]</f>
        <v>0.5</v>
      </c>
      <c r="O4940" t="str">
        <f>TEXT(Table1[[#This Row],[Order_Date]],"mmmm")</f>
        <v>September</v>
      </c>
      <c r="P4940">
        <f>YEAR(Table1[[#This Row],[Order_Date]])</f>
        <v>2025</v>
      </c>
      <c r="Q4940" t="str">
        <f>"Q"&amp;ROUNDUP(MONTH(Table1[[#This Row],[Order_Date]])/3,0)</f>
        <v>Q3</v>
      </c>
    </row>
    <row r="4941" spans="1:17" x14ac:dyDescent="0.25">
      <c r="A4941" t="s">
        <v>6769</v>
      </c>
      <c r="B4941" t="s">
        <v>890</v>
      </c>
      <c r="C4941" t="s">
        <v>1114</v>
      </c>
      <c r="D4941" t="s">
        <v>189</v>
      </c>
      <c r="E4941" t="str">
        <f>_xlfn.XLOOKUP(Table1[[#This Row],[Product_ID]],[1]!Table1[Product_ID],[1]!Table1[Product_Name])</f>
        <v>Home &amp; Kitchen Product 79</v>
      </c>
      <c r="F4941" t="str">
        <f>_xlfn.XLOOKUP(Table1[[#This Row],[Product_ID]],[1]!Table1[Product_ID],[1]!Table1[Category])</f>
        <v>Home &amp; Kitchen</v>
      </c>
      <c r="G4941">
        <f>_xlfn.XLOOKUP(Table1[[#This Row],[Product_ID]],[1]!Table1[Product_ID],[1]!Table1[Unit_Price])</f>
        <v>10900</v>
      </c>
      <c r="H4941">
        <f>_xlfn.XLOOKUP(Table1[[#This Row],[Product_ID]],[1]!Table1[Product_ID],[1]!Table1[Cost])</f>
        <v>5450</v>
      </c>
      <c r="I4941">
        <v>4</v>
      </c>
      <c r="J4941">
        <v>10</v>
      </c>
      <c r="K4941">
        <f>Table1[[#This Row],[Quantity]]*Table1[[#This Row],[Unit_Price]]</f>
        <v>43600</v>
      </c>
      <c r="L4941">
        <f>Table1[[#This Row],[Quantity]]*Table1[[#This Row],[Cost]]</f>
        <v>21800</v>
      </c>
      <c r="M4941">
        <f>Table1[[#This Row],[Sales]]-Table1[[#This Row],[Total_Cost]]</f>
        <v>21800</v>
      </c>
      <c r="N4941" s="1">
        <f>Table1[[#This Row],[Profit]]/Table1[[#This Row],[Sales]]</f>
        <v>0.5</v>
      </c>
      <c r="O4941" t="str">
        <f>TEXT(Table1[[#This Row],[Order_Date]],"mmmm")</f>
        <v>July</v>
      </c>
      <c r="P4941">
        <f>YEAR(Table1[[#This Row],[Order_Date]])</f>
        <v>2024</v>
      </c>
      <c r="Q4941" t="str">
        <f>"Q"&amp;ROUNDUP(MONTH(Table1[[#This Row],[Order_Date]])/3,0)</f>
        <v>Q3</v>
      </c>
    </row>
    <row r="4942" spans="1:17" x14ac:dyDescent="0.25">
      <c r="A4942" t="s">
        <v>6770</v>
      </c>
      <c r="B4942" t="s">
        <v>1342</v>
      </c>
      <c r="C4942" t="s">
        <v>1091</v>
      </c>
      <c r="D4942" t="s">
        <v>29</v>
      </c>
      <c r="E4942" t="str">
        <f>_xlfn.XLOOKUP(Table1[[#This Row],[Product_ID]],[1]!Table1[Product_ID],[1]!Table1[Product_Name])</f>
        <v>Beauty Product 18</v>
      </c>
      <c r="F4942" t="str">
        <f>_xlfn.XLOOKUP(Table1[[#This Row],[Product_ID]],[1]!Table1[Product_ID],[1]!Table1[Category])</f>
        <v>Beauty</v>
      </c>
      <c r="G4942">
        <f>_xlfn.XLOOKUP(Table1[[#This Row],[Product_ID]],[1]!Table1[Product_ID],[1]!Table1[Unit_Price])</f>
        <v>3985</v>
      </c>
      <c r="H4942">
        <f>_xlfn.XLOOKUP(Table1[[#This Row],[Product_ID]],[1]!Table1[Product_ID],[1]!Table1[Cost])</f>
        <v>2789.5</v>
      </c>
      <c r="I4942">
        <v>5</v>
      </c>
      <c r="J4942">
        <v>5</v>
      </c>
      <c r="K4942">
        <f>Table1[[#This Row],[Quantity]]*Table1[[#This Row],[Unit_Price]]</f>
        <v>19925</v>
      </c>
      <c r="L4942">
        <f>Table1[[#This Row],[Quantity]]*Table1[[#This Row],[Cost]]</f>
        <v>13947.5</v>
      </c>
      <c r="M4942">
        <f>Table1[[#This Row],[Sales]]-Table1[[#This Row],[Total_Cost]]</f>
        <v>5977.5</v>
      </c>
      <c r="N4942" s="1">
        <f>Table1[[#This Row],[Profit]]/Table1[[#This Row],[Sales]]</f>
        <v>0.3</v>
      </c>
      <c r="O4942" t="str">
        <f>TEXT(Table1[[#This Row],[Order_Date]],"mmmm")</f>
        <v>November</v>
      </c>
      <c r="P4942">
        <f>YEAR(Table1[[#This Row],[Order_Date]])</f>
        <v>2024</v>
      </c>
      <c r="Q4942" t="str">
        <f>"Q"&amp;ROUNDUP(MONTH(Table1[[#This Row],[Order_Date]])/3,0)</f>
        <v>Q4</v>
      </c>
    </row>
    <row r="4943" spans="1:17" x14ac:dyDescent="0.25">
      <c r="A4943" t="s">
        <v>6771</v>
      </c>
      <c r="B4943" t="s">
        <v>1818</v>
      </c>
      <c r="C4943" t="s">
        <v>250</v>
      </c>
      <c r="D4943" t="s">
        <v>444</v>
      </c>
      <c r="E4943" t="str">
        <f>_xlfn.XLOOKUP(Table1[[#This Row],[Product_ID]],[1]!Table1[Product_ID],[1]!Table1[Product_Name])</f>
        <v>Sports Product 14</v>
      </c>
      <c r="F4943" t="str">
        <f>_xlfn.XLOOKUP(Table1[[#This Row],[Product_ID]],[1]!Table1[Product_ID],[1]!Table1[Category])</f>
        <v>Sports</v>
      </c>
      <c r="G4943">
        <f>_xlfn.XLOOKUP(Table1[[#This Row],[Product_ID]],[1]!Table1[Product_ID],[1]!Table1[Unit_Price])</f>
        <v>9565</v>
      </c>
      <c r="H4943">
        <f>_xlfn.XLOOKUP(Table1[[#This Row],[Product_ID]],[1]!Table1[Product_ID],[1]!Table1[Cost])</f>
        <v>6695.5</v>
      </c>
      <c r="I4943">
        <v>2</v>
      </c>
      <c r="J4943">
        <v>5</v>
      </c>
      <c r="K4943">
        <f>Table1[[#This Row],[Quantity]]*Table1[[#This Row],[Unit_Price]]</f>
        <v>19130</v>
      </c>
      <c r="L4943">
        <f>Table1[[#This Row],[Quantity]]*Table1[[#This Row],[Cost]]</f>
        <v>13391</v>
      </c>
      <c r="M4943">
        <f>Table1[[#This Row],[Sales]]-Table1[[#This Row],[Total_Cost]]</f>
        <v>5739</v>
      </c>
      <c r="N4943" s="1">
        <f>Table1[[#This Row],[Profit]]/Table1[[#This Row],[Sales]]</f>
        <v>0.3</v>
      </c>
      <c r="O4943" t="str">
        <f>TEXT(Table1[[#This Row],[Order_Date]],"mmmm")</f>
        <v>October</v>
      </c>
      <c r="P4943">
        <f>YEAR(Table1[[#This Row],[Order_Date]])</f>
        <v>2025</v>
      </c>
      <c r="Q4943" t="str">
        <f>"Q"&amp;ROUNDUP(MONTH(Table1[[#This Row],[Order_Date]])/3,0)</f>
        <v>Q4</v>
      </c>
    </row>
    <row r="4944" spans="1:17" x14ac:dyDescent="0.25">
      <c r="A4944" t="s">
        <v>6772</v>
      </c>
      <c r="B4944" t="s">
        <v>1305</v>
      </c>
      <c r="C4944" t="s">
        <v>3340</v>
      </c>
      <c r="D4944" t="s">
        <v>465</v>
      </c>
      <c r="E4944" t="str">
        <f>_xlfn.XLOOKUP(Table1[[#This Row],[Product_ID]],[1]!Table1[Product_ID],[1]!Table1[Product_Name])</f>
        <v>Beauty Product 71</v>
      </c>
      <c r="F4944" t="str">
        <f>_xlfn.XLOOKUP(Table1[[#This Row],[Product_ID]],[1]!Table1[Product_ID],[1]!Table1[Category])</f>
        <v>Beauty</v>
      </c>
      <c r="G4944">
        <f>_xlfn.XLOOKUP(Table1[[#This Row],[Product_ID]],[1]!Table1[Product_ID],[1]!Table1[Unit_Price])</f>
        <v>487</v>
      </c>
      <c r="H4944">
        <f>_xlfn.XLOOKUP(Table1[[#This Row],[Product_ID]],[1]!Table1[Product_ID],[1]!Table1[Cost])</f>
        <v>243.5</v>
      </c>
      <c r="I4944">
        <v>3</v>
      </c>
      <c r="J4944">
        <v>15</v>
      </c>
      <c r="K4944">
        <f>Table1[[#This Row],[Quantity]]*Table1[[#This Row],[Unit_Price]]</f>
        <v>1461</v>
      </c>
      <c r="L4944">
        <f>Table1[[#This Row],[Quantity]]*Table1[[#This Row],[Cost]]</f>
        <v>730.5</v>
      </c>
      <c r="M4944">
        <f>Table1[[#This Row],[Sales]]-Table1[[#This Row],[Total_Cost]]</f>
        <v>730.5</v>
      </c>
      <c r="N4944" s="1">
        <f>Table1[[#This Row],[Profit]]/Table1[[#This Row],[Sales]]</f>
        <v>0.5</v>
      </c>
      <c r="O4944" t="str">
        <f>TEXT(Table1[[#This Row],[Order_Date]],"mmmm")</f>
        <v>August</v>
      </c>
      <c r="P4944">
        <f>YEAR(Table1[[#This Row],[Order_Date]])</f>
        <v>2024</v>
      </c>
      <c r="Q4944" t="str">
        <f>"Q"&amp;ROUNDUP(MONTH(Table1[[#This Row],[Order_Date]])/3,0)</f>
        <v>Q3</v>
      </c>
    </row>
    <row r="4945" spans="1:17" x14ac:dyDescent="0.25">
      <c r="A4945" t="s">
        <v>6773</v>
      </c>
      <c r="B4945" t="s">
        <v>3310</v>
      </c>
      <c r="C4945" t="s">
        <v>436</v>
      </c>
      <c r="D4945" t="s">
        <v>195</v>
      </c>
      <c r="E4945" t="str">
        <f>_xlfn.XLOOKUP(Table1[[#This Row],[Product_ID]],[1]!Table1[Product_ID],[1]!Table1[Product_Name])</f>
        <v>Electronics Product 57</v>
      </c>
      <c r="F4945" t="str">
        <f>_xlfn.XLOOKUP(Table1[[#This Row],[Product_ID]],[1]!Table1[Product_ID],[1]!Table1[Category])</f>
        <v>Electronics</v>
      </c>
      <c r="G4945">
        <f>_xlfn.XLOOKUP(Table1[[#This Row],[Product_ID]],[1]!Table1[Product_ID],[1]!Table1[Unit_Price])</f>
        <v>26846</v>
      </c>
      <c r="H4945">
        <f>_xlfn.XLOOKUP(Table1[[#This Row],[Product_ID]],[1]!Table1[Product_ID],[1]!Table1[Cost])</f>
        <v>16107.6</v>
      </c>
      <c r="I4945">
        <v>1</v>
      </c>
      <c r="J4945">
        <v>10</v>
      </c>
      <c r="K4945">
        <f>Table1[[#This Row],[Quantity]]*Table1[[#This Row],[Unit_Price]]</f>
        <v>26846</v>
      </c>
      <c r="L4945">
        <f>Table1[[#This Row],[Quantity]]*Table1[[#This Row],[Cost]]</f>
        <v>16107.6</v>
      </c>
      <c r="M4945">
        <f>Table1[[#This Row],[Sales]]-Table1[[#This Row],[Total_Cost]]</f>
        <v>10738.4</v>
      </c>
      <c r="N4945" s="1">
        <f>Table1[[#This Row],[Profit]]/Table1[[#This Row],[Sales]]</f>
        <v>0.39999999999999997</v>
      </c>
      <c r="O4945" t="str">
        <f>TEXT(Table1[[#This Row],[Order_Date]],"mmmm")</f>
        <v>January</v>
      </c>
      <c r="P4945">
        <f>YEAR(Table1[[#This Row],[Order_Date]])</f>
        <v>2024</v>
      </c>
      <c r="Q4945" t="str">
        <f>"Q"&amp;ROUNDUP(MONTH(Table1[[#This Row],[Order_Date]])/3,0)</f>
        <v>Q1</v>
      </c>
    </row>
    <row r="4946" spans="1:17" x14ac:dyDescent="0.25">
      <c r="A4946" t="s">
        <v>6774</v>
      </c>
      <c r="B4946" t="s">
        <v>3016</v>
      </c>
      <c r="C4946" t="s">
        <v>1966</v>
      </c>
      <c r="D4946" t="s">
        <v>654</v>
      </c>
      <c r="E4946" t="str">
        <f>_xlfn.XLOOKUP(Table1[[#This Row],[Product_ID]],[1]!Table1[Product_ID],[1]!Table1[Product_Name])</f>
        <v>Sports Product 40</v>
      </c>
      <c r="F4946" t="str">
        <f>_xlfn.XLOOKUP(Table1[[#This Row],[Product_ID]],[1]!Table1[Product_ID],[1]!Table1[Category])</f>
        <v>Sports</v>
      </c>
      <c r="G4946">
        <f>_xlfn.XLOOKUP(Table1[[#This Row],[Product_ID]],[1]!Table1[Product_ID],[1]!Table1[Unit_Price])</f>
        <v>6724</v>
      </c>
      <c r="H4946">
        <f>_xlfn.XLOOKUP(Table1[[#This Row],[Product_ID]],[1]!Table1[Product_ID],[1]!Table1[Cost])</f>
        <v>4034.4</v>
      </c>
      <c r="I4946">
        <v>5</v>
      </c>
      <c r="J4946">
        <v>15</v>
      </c>
      <c r="K4946">
        <f>Table1[[#This Row],[Quantity]]*Table1[[#This Row],[Unit_Price]]</f>
        <v>33620</v>
      </c>
      <c r="L4946">
        <f>Table1[[#This Row],[Quantity]]*Table1[[#This Row],[Cost]]</f>
        <v>20172</v>
      </c>
      <c r="M4946">
        <f>Table1[[#This Row],[Sales]]-Table1[[#This Row],[Total_Cost]]</f>
        <v>13448</v>
      </c>
      <c r="N4946" s="1">
        <f>Table1[[#This Row],[Profit]]/Table1[[#This Row],[Sales]]</f>
        <v>0.4</v>
      </c>
      <c r="O4946" t="str">
        <f>TEXT(Table1[[#This Row],[Order_Date]],"mmmm")</f>
        <v>October</v>
      </c>
      <c r="P4946">
        <f>YEAR(Table1[[#This Row],[Order_Date]])</f>
        <v>2025</v>
      </c>
      <c r="Q4946" t="str">
        <f>"Q"&amp;ROUNDUP(MONTH(Table1[[#This Row],[Order_Date]])/3,0)</f>
        <v>Q4</v>
      </c>
    </row>
    <row r="4947" spans="1:17" x14ac:dyDescent="0.25">
      <c r="A4947" t="s">
        <v>6775</v>
      </c>
      <c r="B4947" t="s">
        <v>738</v>
      </c>
      <c r="C4947" t="s">
        <v>387</v>
      </c>
      <c r="D4947" t="s">
        <v>63</v>
      </c>
      <c r="E4947" t="str">
        <f>_xlfn.XLOOKUP(Table1[[#This Row],[Product_ID]],[1]!Table1[Product_ID],[1]!Table1[Product_Name])</f>
        <v>Clothing Product 17</v>
      </c>
      <c r="F4947" t="str">
        <f>_xlfn.XLOOKUP(Table1[[#This Row],[Product_ID]],[1]!Table1[Product_ID],[1]!Table1[Category])</f>
        <v>Clothing</v>
      </c>
      <c r="G4947">
        <f>_xlfn.XLOOKUP(Table1[[#This Row],[Product_ID]],[1]!Table1[Product_ID],[1]!Table1[Unit_Price])</f>
        <v>978</v>
      </c>
      <c r="H4947">
        <f>_xlfn.XLOOKUP(Table1[[#This Row],[Product_ID]],[1]!Table1[Product_ID],[1]!Table1[Cost])</f>
        <v>684.6</v>
      </c>
      <c r="I4947">
        <v>3</v>
      </c>
      <c r="J4947">
        <v>15</v>
      </c>
      <c r="K4947">
        <f>Table1[[#This Row],[Quantity]]*Table1[[#This Row],[Unit_Price]]</f>
        <v>2934</v>
      </c>
      <c r="L4947">
        <f>Table1[[#This Row],[Quantity]]*Table1[[#This Row],[Cost]]</f>
        <v>2053.8000000000002</v>
      </c>
      <c r="M4947">
        <f>Table1[[#This Row],[Sales]]-Table1[[#This Row],[Total_Cost]]</f>
        <v>880.19999999999982</v>
      </c>
      <c r="N4947" s="1">
        <f>Table1[[#This Row],[Profit]]/Table1[[#This Row],[Sales]]</f>
        <v>0.29999999999999993</v>
      </c>
      <c r="O4947" t="str">
        <f>TEXT(Table1[[#This Row],[Order_Date]],"mmmm")</f>
        <v>November</v>
      </c>
      <c r="P4947">
        <f>YEAR(Table1[[#This Row],[Order_Date]])</f>
        <v>2024</v>
      </c>
      <c r="Q4947" t="str">
        <f>"Q"&amp;ROUNDUP(MONTH(Table1[[#This Row],[Order_Date]])/3,0)</f>
        <v>Q4</v>
      </c>
    </row>
    <row r="4948" spans="1:17" x14ac:dyDescent="0.25">
      <c r="A4948" t="s">
        <v>6776</v>
      </c>
      <c r="B4948" t="s">
        <v>626</v>
      </c>
      <c r="C4948" t="s">
        <v>907</v>
      </c>
      <c r="D4948" t="s">
        <v>898</v>
      </c>
      <c r="E4948" t="str">
        <f>_xlfn.XLOOKUP(Table1[[#This Row],[Product_ID]],[1]!Table1[Product_ID],[1]!Table1[Product_Name])</f>
        <v>Sports Product 29</v>
      </c>
      <c r="F4948" t="str">
        <f>_xlfn.XLOOKUP(Table1[[#This Row],[Product_ID]],[1]!Table1[Product_ID],[1]!Table1[Category])</f>
        <v>Sports</v>
      </c>
      <c r="G4948">
        <f>_xlfn.XLOOKUP(Table1[[#This Row],[Product_ID]],[1]!Table1[Product_ID],[1]!Table1[Unit_Price])</f>
        <v>2105</v>
      </c>
      <c r="H4948">
        <f>_xlfn.XLOOKUP(Table1[[#This Row],[Product_ID]],[1]!Table1[Product_ID],[1]!Table1[Cost])</f>
        <v>1263</v>
      </c>
      <c r="I4948">
        <v>2</v>
      </c>
      <c r="J4948">
        <v>5</v>
      </c>
      <c r="K4948">
        <f>Table1[[#This Row],[Quantity]]*Table1[[#This Row],[Unit_Price]]</f>
        <v>4210</v>
      </c>
      <c r="L4948">
        <f>Table1[[#This Row],[Quantity]]*Table1[[#This Row],[Cost]]</f>
        <v>2526</v>
      </c>
      <c r="M4948">
        <f>Table1[[#This Row],[Sales]]-Table1[[#This Row],[Total_Cost]]</f>
        <v>1684</v>
      </c>
      <c r="N4948" s="1">
        <f>Table1[[#This Row],[Profit]]/Table1[[#This Row],[Sales]]</f>
        <v>0.4</v>
      </c>
      <c r="O4948" t="str">
        <f>TEXT(Table1[[#This Row],[Order_Date]],"mmmm")</f>
        <v>March</v>
      </c>
      <c r="P4948">
        <f>YEAR(Table1[[#This Row],[Order_Date]])</f>
        <v>2025</v>
      </c>
      <c r="Q4948" t="str">
        <f>"Q"&amp;ROUNDUP(MONTH(Table1[[#This Row],[Order_Date]])/3,0)</f>
        <v>Q1</v>
      </c>
    </row>
    <row r="4949" spans="1:17" x14ac:dyDescent="0.25">
      <c r="A4949" t="s">
        <v>6777</v>
      </c>
      <c r="B4949" t="s">
        <v>1071</v>
      </c>
      <c r="C4949" t="s">
        <v>3527</v>
      </c>
      <c r="D4949" t="s">
        <v>450</v>
      </c>
      <c r="E4949" t="str">
        <f>_xlfn.XLOOKUP(Table1[[#This Row],[Product_ID]],[1]!Table1[Product_ID],[1]!Table1[Product_Name])</f>
        <v>Electronics Product 82</v>
      </c>
      <c r="F4949" t="str">
        <f>_xlfn.XLOOKUP(Table1[[#This Row],[Product_ID]],[1]!Table1[Product_ID],[1]!Table1[Category])</f>
        <v>Electronics</v>
      </c>
      <c r="G4949">
        <f>_xlfn.XLOOKUP(Table1[[#This Row],[Product_ID]],[1]!Table1[Product_ID],[1]!Table1[Unit_Price])</f>
        <v>354</v>
      </c>
      <c r="H4949">
        <f>_xlfn.XLOOKUP(Table1[[#This Row],[Product_ID]],[1]!Table1[Product_ID],[1]!Table1[Cost])</f>
        <v>247.8</v>
      </c>
      <c r="I4949">
        <v>2</v>
      </c>
      <c r="J4949">
        <v>20</v>
      </c>
      <c r="K4949">
        <f>Table1[[#This Row],[Quantity]]*Table1[[#This Row],[Unit_Price]]</f>
        <v>708</v>
      </c>
      <c r="L4949">
        <f>Table1[[#This Row],[Quantity]]*Table1[[#This Row],[Cost]]</f>
        <v>495.6</v>
      </c>
      <c r="M4949">
        <f>Table1[[#This Row],[Sales]]-Table1[[#This Row],[Total_Cost]]</f>
        <v>212.39999999999998</v>
      </c>
      <c r="N4949" s="1">
        <f>Table1[[#This Row],[Profit]]/Table1[[#This Row],[Sales]]</f>
        <v>0.3</v>
      </c>
      <c r="O4949" t="str">
        <f>TEXT(Table1[[#This Row],[Order_Date]],"mmmm")</f>
        <v>November</v>
      </c>
      <c r="P4949">
        <f>YEAR(Table1[[#This Row],[Order_Date]])</f>
        <v>2024</v>
      </c>
      <c r="Q4949" t="str">
        <f>"Q"&amp;ROUNDUP(MONTH(Table1[[#This Row],[Order_Date]])/3,0)</f>
        <v>Q4</v>
      </c>
    </row>
    <row r="4950" spans="1:17" x14ac:dyDescent="0.25">
      <c r="A4950" t="s">
        <v>6778</v>
      </c>
      <c r="B4950" t="s">
        <v>818</v>
      </c>
      <c r="C4950" t="s">
        <v>4400</v>
      </c>
      <c r="D4950" t="s">
        <v>216</v>
      </c>
      <c r="E4950" t="str">
        <f>_xlfn.XLOOKUP(Table1[[#This Row],[Product_ID]],[1]!Table1[Product_ID],[1]!Table1[Product_Name])</f>
        <v>Beauty Product 69</v>
      </c>
      <c r="F4950" t="str">
        <f>_xlfn.XLOOKUP(Table1[[#This Row],[Product_ID]],[1]!Table1[Product_ID],[1]!Table1[Category])</f>
        <v>Beauty</v>
      </c>
      <c r="G4950">
        <f>_xlfn.XLOOKUP(Table1[[#This Row],[Product_ID]],[1]!Table1[Product_ID],[1]!Table1[Unit_Price])</f>
        <v>384</v>
      </c>
      <c r="H4950">
        <f>_xlfn.XLOOKUP(Table1[[#This Row],[Product_ID]],[1]!Table1[Product_ID],[1]!Table1[Cost])</f>
        <v>192</v>
      </c>
      <c r="I4950">
        <v>5</v>
      </c>
      <c r="J4950">
        <v>0</v>
      </c>
      <c r="K4950">
        <f>Table1[[#This Row],[Quantity]]*Table1[[#This Row],[Unit_Price]]</f>
        <v>1920</v>
      </c>
      <c r="L4950">
        <f>Table1[[#This Row],[Quantity]]*Table1[[#This Row],[Cost]]</f>
        <v>960</v>
      </c>
      <c r="M4950">
        <f>Table1[[#This Row],[Sales]]-Table1[[#This Row],[Total_Cost]]</f>
        <v>960</v>
      </c>
      <c r="N4950" s="1">
        <f>Table1[[#This Row],[Profit]]/Table1[[#This Row],[Sales]]</f>
        <v>0.5</v>
      </c>
      <c r="O4950" t="str">
        <f>TEXT(Table1[[#This Row],[Order_Date]],"mmmm")</f>
        <v>March</v>
      </c>
      <c r="P4950">
        <f>YEAR(Table1[[#This Row],[Order_Date]])</f>
        <v>2024</v>
      </c>
      <c r="Q4950" t="str">
        <f>"Q"&amp;ROUNDUP(MONTH(Table1[[#This Row],[Order_Date]])/3,0)</f>
        <v>Q1</v>
      </c>
    </row>
    <row r="4951" spans="1:17" x14ac:dyDescent="0.25">
      <c r="A4951" t="s">
        <v>6779</v>
      </c>
      <c r="B4951" t="s">
        <v>1289</v>
      </c>
      <c r="C4951" t="s">
        <v>2135</v>
      </c>
      <c r="D4951" t="s">
        <v>244</v>
      </c>
      <c r="E4951" t="str">
        <f>_xlfn.XLOOKUP(Table1[[#This Row],[Product_ID]],[1]!Table1[Product_ID],[1]!Table1[Product_Name])</f>
        <v>Beauty Product 100</v>
      </c>
      <c r="F4951" t="str">
        <f>_xlfn.XLOOKUP(Table1[[#This Row],[Product_ID]],[1]!Table1[Product_ID],[1]!Table1[Category])</f>
        <v>Beauty</v>
      </c>
      <c r="G4951">
        <f>_xlfn.XLOOKUP(Table1[[#This Row],[Product_ID]],[1]!Table1[Product_ID],[1]!Table1[Unit_Price])</f>
        <v>2523</v>
      </c>
      <c r="H4951">
        <f>_xlfn.XLOOKUP(Table1[[#This Row],[Product_ID]],[1]!Table1[Product_ID],[1]!Table1[Cost])</f>
        <v>1766.1</v>
      </c>
      <c r="I4951">
        <v>4</v>
      </c>
      <c r="J4951">
        <v>20</v>
      </c>
      <c r="K4951">
        <f>Table1[[#This Row],[Quantity]]*Table1[[#This Row],[Unit_Price]]</f>
        <v>10092</v>
      </c>
      <c r="L4951">
        <f>Table1[[#This Row],[Quantity]]*Table1[[#This Row],[Cost]]</f>
        <v>7064.4</v>
      </c>
      <c r="M4951">
        <f>Table1[[#This Row],[Sales]]-Table1[[#This Row],[Total_Cost]]</f>
        <v>3027.6000000000004</v>
      </c>
      <c r="N4951" s="1">
        <f>Table1[[#This Row],[Profit]]/Table1[[#This Row],[Sales]]</f>
        <v>0.30000000000000004</v>
      </c>
      <c r="O4951" t="str">
        <f>TEXT(Table1[[#This Row],[Order_Date]],"mmmm")</f>
        <v>June</v>
      </c>
      <c r="P4951">
        <f>YEAR(Table1[[#This Row],[Order_Date]])</f>
        <v>2025</v>
      </c>
      <c r="Q4951" t="str">
        <f>"Q"&amp;ROUNDUP(MONTH(Table1[[#This Row],[Order_Date]])/3,0)</f>
        <v>Q2</v>
      </c>
    </row>
    <row r="4952" spans="1:17" x14ac:dyDescent="0.25">
      <c r="A4952" t="s">
        <v>6780</v>
      </c>
      <c r="B4952" t="s">
        <v>3346</v>
      </c>
      <c r="C4952" t="s">
        <v>1525</v>
      </c>
      <c r="D4952" t="s">
        <v>381</v>
      </c>
      <c r="E4952" t="str">
        <f>_xlfn.XLOOKUP(Table1[[#This Row],[Product_ID]],[1]!Table1[Product_ID],[1]!Table1[Product_Name])</f>
        <v>Electronics Product 59</v>
      </c>
      <c r="F4952" t="str">
        <f>_xlfn.XLOOKUP(Table1[[#This Row],[Product_ID]],[1]!Table1[Product_ID],[1]!Table1[Category])</f>
        <v>Electronics</v>
      </c>
      <c r="G4952">
        <f>_xlfn.XLOOKUP(Table1[[#This Row],[Product_ID]],[1]!Table1[Product_ID],[1]!Table1[Unit_Price])</f>
        <v>39929</v>
      </c>
      <c r="H4952">
        <f>_xlfn.XLOOKUP(Table1[[#This Row],[Product_ID]],[1]!Table1[Product_ID],[1]!Table1[Cost])</f>
        <v>23957.4</v>
      </c>
      <c r="I4952">
        <v>1</v>
      </c>
      <c r="J4952">
        <v>0</v>
      </c>
      <c r="K4952">
        <f>Table1[[#This Row],[Quantity]]*Table1[[#This Row],[Unit_Price]]</f>
        <v>39929</v>
      </c>
      <c r="L4952">
        <f>Table1[[#This Row],[Quantity]]*Table1[[#This Row],[Cost]]</f>
        <v>23957.4</v>
      </c>
      <c r="M4952">
        <f>Table1[[#This Row],[Sales]]-Table1[[#This Row],[Total_Cost]]</f>
        <v>15971.599999999999</v>
      </c>
      <c r="N4952" s="1">
        <f>Table1[[#This Row],[Profit]]/Table1[[#This Row],[Sales]]</f>
        <v>0.39999999999999997</v>
      </c>
      <c r="O4952" t="str">
        <f>TEXT(Table1[[#This Row],[Order_Date]],"mmmm")</f>
        <v>November</v>
      </c>
      <c r="P4952">
        <f>YEAR(Table1[[#This Row],[Order_Date]])</f>
        <v>2024</v>
      </c>
      <c r="Q4952" t="str">
        <f>"Q"&amp;ROUNDUP(MONTH(Table1[[#This Row],[Order_Date]])/3,0)</f>
        <v>Q4</v>
      </c>
    </row>
    <row r="4953" spans="1:17" x14ac:dyDescent="0.25">
      <c r="A4953" t="s">
        <v>6781</v>
      </c>
      <c r="B4953" t="s">
        <v>1326</v>
      </c>
      <c r="C4953" t="s">
        <v>2484</v>
      </c>
      <c r="D4953" t="s">
        <v>461</v>
      </c>
      <c r="E4953" t="str">
        <f>_xlfn.XLOOKUP(Table1[[#This Row],[Product_ID]],[1]!Table1[Product_ID],[1]!Table1[Product_Name])</f>
        <v>Beauty Product 13</v>
      </c>
      <c r="F4953" t="str">
        <f>_xlfn.XLOOKUP(Table1[[#This Row],[Product_ID]],[1]!Table1[Product_ID],[1]!Table1[Category])</f>
        <v>Beauty</v>
      </c>
      <c r="G4953">
        <f>_xlfn.XLOOKUP(Table1[[#This Row],[Product_ID]],[1]!Table1[Product_ID],[1]!Table1[Unit_Price])</f>
        <v>639</v>
      </c>
      <c r="H4953">
        <f>_xlfn.XLOOKUP(Table1[[#This Row],[Product_ID]],[1]!Table1[Product_ID],[1]!Table1[Cost])</f>
        <v>319.5</v>
      </c>
      <c r="I4953">
        <v>2</v>
      </c>
      <c r="J4953">
        <v>20</v>
      </c>
      <c r="K4953">
        <f>Table1[[#This Row],[Quantity]]*Table1[[#This Row],[Unit_Price]]</f>
        <v>1278</v>
      </c>
      <c r="L4953">
        <f>Table1[[#This Row],[Quantity]]*Table1[[#This Row],[Cost]]</f>
        <v>639</v>
      </c>
      <c r="M4953">
        <f>Table1[[#This Row],[Sales]]-Table1[[#This Row],[Total_Cost]]</f>
        <v>639</v>
      </c>
      <c r="N4953" s="1">
        <f>Table1[[#This Row],[Profit]]/Table1[[#This Row],[Sales]]</f>
        <v>0.5</v>
      </c>
      <c r="O4953" t="str">
        <f>TEXT(Table1[[#This Row],[Order_Date]],"mmmm")</f>
        <v>May</v>
      </c>
      <c r="P4953">
        <f>YEAR(Table1[[#This Row],[Order_Date]])</f>
        <v>2024</v>
      </c>
      <c r="Q4953" t="str">
        <f>"Q"&amp;ROUNDUP(MONTH(Table1[[#This Row],[Order_Date]])/3,0)</f>
        <v>Q2</v>
      </c>
    </row>
    <row r="4954" spans="1:17" x14ac:dyDescent="0.25">
      <c r="A4954" t="s">
        <v>6782</v>
      </c>
      <c r="B4954" t="s">
        <v>3048</v>
      </c>
      <c r="C4954" t="s">
        <v>6543</v>
      </c>
      <c r="D4954" t="s">
        <v>264</v>
      </c>
      <c r="E4954" t="str">
        <f>_xlfn.XLOOKUP(Table1[[#This Row],[Product_ID]],[1]!Table1[Product_ID],[1]!Table1[Product_Name])</f>
        <v>Clothing Product 96</v>
      </c>
      <c r="F4954" t="str">
        <f>_xlfn.XLOOKUP(Table1[[#This Row],[Product_ID]],[1]!Table1[Product_ID],[1]!Table1[Category])</f>
        <v>Clothing</v>
      </c>
      <c r="G4954">
        <f>_xlfn.XLOOKUP(Table1[[#This Row],[Product_ID]],[1]!Table1[Product_ID],[1]!Table1[Unit_Price])</f>
        <v>483</v>
      </c>
      <c r="H4954">
        <f>_xlfn.XLOOKUP(Table1[[#This Row],[Product_ID]],[1]!Table1[Product_ID],[1]!Table1[Cost])</f>
        <v>289.8</v>
      </c>
      <c r="I4954">
        <v>2</v>
      </c>
      <c r="J4954">
        <v>20</v>
      </c>
      <c r="K4954">
        <f>Table1[[#This Row],[Quantity]]*Table1[[#This Row],[Unit_Price]]</f>
        <v>966</v>
      </c>
      <c r="L4954">
        <f>Table1[[#This Row],[Quantity]]*Table1[[#This Row],[Cost]]</f>
        <v>579.6</v>
      </c>
      <c r="M4954">
        <f>Table1[[#This Row],[Sales]]-Table1[[#This Row],[Total_Cost]]</f>
        <v>386.4</v>
      </c>
      <c r="N4954" s="1">
        <f>Table1[[#This Row],[Profit]]/Table1[[#This Row],[Sales]]</f>
        <v>0.39999999999999997</v>
      </c>
      <c r="O4954" t="str">
        <f>TEXT(Table1[[#This Row],[Order_Date]],"mmmm")</f>
        <v>May</v>
      </c>
      <c r="P4954">
        <f>YEAR(Table1[[#This Row],[Order_Date]])</f>
        <v>2024</v>
      </c>
      <c r="Q4954" t="str">
        <f>"Q"&amp;ROUNDUP(MONTH(Table1[[#This Row],[Order_Date]])/3,0)</f>
        <v>Q2</v>
      </c>
    </row>
    <row r="4955" spans="1:17" x14ac:dyDescent="0.25">
      <c r="A4955" t="s">
        <v>6783</v>
      </c>
      <c r="B4955" t="s">
        <v>721</v>
      </c>
      <c r="C4955" t="s">
        <v>2060</v>
      </c>
      <c r="D4955" t="s">
        <v>96</v>
      </c>
      <c r="E4955" t="str">
        <f>_xlfn.XLOOKUP(Table1[[#This Row],[Product_ID]],[1]!Table1[Product_ID],[1]!Table1[Product_Name])</f>
        <v>Electronics Product 91</v>
      </c>
      <c r="F4955" t="str">
        <f>_xlfn.XLOOKUP(Table1[[#This Row],[Product_ID]],[1]!Table1[Product_ID],[1]!Table1[Category])</f>
        <v>Electronics</v>
      </c>
      <c r="G4955">
        <f>_xlfn.XLOOKUP(Table1[[#This Row],[Product_ID]],[1]!Table1[Product_ID],[1]!Table1[Unit_Price])</f>
        <v>45348</v>
      </c>
      <c r="H4955">
        <f>_xlfn.XLOOKUP(Table1[[#This Row],[Product_ID]],[1]!Table1[Product_ID],[1]!Table1[Cost])</f>
        <v>27208.799999999999</v>
      </c>
      <c r="I4955">
        <v>4</v>
      </c>
      <c r="J4955">
        <v>5</v>
      </c>
      <c r="K4955">
        <f>Table1[[#This Row],[Quantity]]*Table1[[#This Row],[Unit_Price]]</f>
        <v>181392</v>
      </c>
      <c r="L4955">
        <f>Table1[[#This Row],[Quantity]]*Table1[[#This Row],[Cost]]</f>
        <v>108835.2</v>
      </c>
      <c r="M4955">
        <f>Table1[[#This Row],[Sales]]-Table1[[#This Row],[Total_Cost]]</f>
        <v>72556.800000000003</v>
      </c>
      <c r="N4955" s="1">
        <f>Table1[[#This Row],[Profit]]/Table1[[#This Row],[Sales]]</f>
        <v>0.4</v>
      </c>
      <c r="O4955" t="str">
        <f>TEXT(Table1[[#This Row],[Order_Date]],"mmmm")</f>
        <v>October</v>
      </c>
      <c r="P4955">
        <f>YEAR(Table1[[#This Row],[Order_Date]])</f>
        <v>2024</v>
      </c>
      <c r="Q4955" t="str">
        <f>"Q"&amp;ROUNDUP(MONTH(Table1[[#This Row],[Order_Date]])/3,0)</f>
        <v>Q4</v>
      </c>
    </row>
    <row r="4956" spans="1:17" x14ac:dyDescent="0.25">
      <c r="A4956" t="s">
        <v>6784</v>
      </c>
      <c r="B4956" t="s">
        <v>402</v>
      </c>
      <c r="C4956" t="s">
        <v>669</v>
      </c>
      <c r="D4956" t="s">
        <v>146</v>
      </c>
      <c r="E4956" t="str">
        <f>_xlfn.XLOOKUP(Table1[[#This Row],[Product_ID]],[1]!Table1[Product_ID],[1]!Table1[Product_Name])</f>
        <v>Electronics Product 8</v>
      </c>
      <c r="F4956" t="str">
        <f>_xlfn.XLOOKUP(Table1[[#This Row],[Product_ID]],[1]!Table1[Product_ID],[1]!Table1[Category])</f>
        <v>Electronics</v>
      </c>
      <c r="G4956">
        <f>_xlfn.XLOOKUP(Table1[[#This Row],[Product_ID]],[1]!Table1[Product_ID],[1]!Table1[Unit_Price])</f>
        <v>41971</v>
      </c>
      <c r="H4956">
        <f>_xlfn.XLOOKUP(Table1[[#This Row],[Product_ID]],[1]!Table1[Product_ID],[1]!Table1[Cost])</f>
        <v>29379.7</v>
      </c>
      <c r="I4956">
        <v>2</v>
      </c>
      <c r="J4956">
        <v>10</v>
      </c>
      <c r="K4956">
        <f>Table1[[#This Row],[Quantity]]*Table1[[#This Row],[Unit_Price]]</f>
        <v>83942</v>
      </c>
      <c r="L4956">
        <f>Table1[[#This Row],[Quantity]]*Table1[[#This Row],[Cost]]</f>
        <v>58759.4</v>
      </c>
      <c r="M4956">
        <f>Table1[[#This Row],[Sales]]-Table1[[#This Row],[Total_Cost]]</f>
        <v>25182.6</v>
      </c>
      <c r="N4956" s="1">
        <f>Table1[[#This Row],[Profit]]/Table1[[#This Row],[Sales]]</f>
        <v>0.3</v>
      </c>
      <c r="O4956" t="str">
        <f>TEXT(Table1[[#This Row],[Order_Date]],"mmmm")</f>
        <v>May</v>
      </c>
      <c r="P4956">
        <f>YEAR(Table1[[#This Row],[Order_Date]])</f>
        <v>2025</v>
      </c>
      <c r="Q4956" t="str">
        <f>"Q"&amp;ROUNDUP(MONTH(Table1[[#This Row],[Order_Date]])/3,0)</f>
        <v>Q2</v>
      </c>
    </row>
    <row r="4957" spans="1:17" x14ac:dyDescent="0.25">
      <c r="A4957" t="s">
        <v>6785</v>
      </c>
      <c r="B4957" t="s">
        <v>1608</v>
      </c>
      <c r="C4957" t="s">
        <v>578</v>
      </c>
      <c r="D4957" t="s">
        <v>638</v>
      </c>
      <c r="E4957" t="str">
        <f>_xlfn.XLOOKUP(Table1[[#This Row],[Product_ID]],[1]!Table1[Product_ID],[1]!Table1[Product_Name])</f>
        <v>Sports Product 70</v>
      </c>
      <c r="F4957" t="str">
        <f>_xlfn.XLOOKUP(Table1[[#This Row],[Product_ID]],[1]!Table1[Product_ID],[1]!Table1[Category])</f>
        <v>Sports</v>
      </c>
      <c r="G4957">
        <f>_xlfn.XLOOKUP(Table1[[#This Row],[Product_ID]],[1]!Table1[Product_ID],[1]!Table1[Unit_Price])</f>
        <v>583</v>
      </c>
      <c r="H4957">
        <f>_xlfn.XLOOKUP(Table1[[#This Row],[Product_ID]],[1]!Table1[Product_ID],[1]!Table1[Cost])</f>
        <v>349.8</v>
      </c>
      <c r="I4957">
        <v>2</v>
      </c>
      <c r="J4957">
        <v>5</v>
      </c>
      <c r="K4957">
        <f>Table1[[#This Row],[Quantity]]*Table1[[#This Row],[Unit_Price]]</f>
        <v>1166</v>
      </c>
      <c r="L4957">
        <f>Table1[[#This Row],[Quantity]]*Table1[[#This Row],[Cost]]</f>
        <v>699.6</v>
      </c>
      <c r="M4957">
        <f>Table1[[#This Row],[Sales]]-Table1[[#This Row],[Total_Cost]]</f>
        <v>466.4</v>
      </c>
      <c r="N4957" s="1">
        <f>Table1[[#This Row],[Profit]]/Table1[[#This Row],[Sales]]</f>
        <v>0.39999999999999997</v>
      </c>
      <c r="O4957" t="str">
        <f>TEXT(Table1[[#This Row],[Order_Date]],"mmmm")</f>
        <v>March</v>
      </c>
      <c r="P4957">
        <f>YEAR(Table1[[#This Row],[Order_Date]])</f>
        <v>2024</v>
      </c>
      <c r="Q4957" t="str">
        <f>"Q"&amp;ROUNDUP(MONTH(Table1[[#This Row],[Order_Date]])/3,0)</f>
        <v>Q1</v>
      </c>
    </row>
    <row r="4958" spans="1:17" x14ac:dyDescent="0.25">
      <c r="A4958" t="s">
        <v>6786</v>
      </c>
      <c r="B4958" t="s">
        <v>1111</v>
      </c>
      <c r="C4958" t="s">
        <v>742</v>
      </c>
      <c r="D4958" t="s">
        <v>175</v>
      </c>
      <c r="E4958" t="str">
        <f>_xlfn.XLOOKUP(Table1[[#This Row],[Product_ID]],[1]!Table1[Product_ID],[1]!Table1[Product_Name])</f>
        <v>Clothing Product 49</v>
      </c>
      <c r="F4958" t="str">
        <f>_xlfn.XLOOKUP(Table1[[#This Row],[Product_ID]],[1]!Table1[Product_ID],[1]!Table1[Category])</f>
        <v>Clothing</v>
      </c>
      <c r="G4958">
        <f>_xlfn.XLOOKUP(Table1[[#This Row],[Product_ID]],[1]!Table1[Product_ID],[1]!Table1[Unit_Price])</f>
        <v>4071</v>
      </c>
      <c r="H4958">
        <f>_xlfn.XLOOKUP(Table1[[#This Row],[Product_ID]],[1]!Table1[Product_ID],[1]!Table1[Cost])</f>
        <v>2442.6</v>
      </c>
      <c r="I4958">
        <v>5</v>
      </c>
      <c r="J4958">
        <v>15</v>
      </c>
      <c r="K4958">
        <f>Table1[[#This Row],[Quantity]]*Table1[[#This Row],[Unit_Price]]</f>
        <v>20355</v>
      </c>
      <c r="L4958">
        <f>Table1[[#This Row],[Quantity]]*Table1[[#This Row],[Cost]]</f>
        <v>12213</v>
      </c>
      <c r="M4958">
        <f>Table1[[#This Row],[Sales]]-Table1[[#This Row],[Total_Cost]]</f>
        <v>8142</v>
      </c>
      <c r="N4958" s="1">
        <f>Table1[[#This Row],[Profit]]/Table1[[#This Row],[Sales]]</f>
        <v>0.4</v>
      </c>
      <c r="O4958" t="str">
        <f>TEXT(Table1[[#This Row],[Order_Date]],"mmmm")</f>
        <v>July</v>
      </c>
      <c r="P4958">
        <f>YEAR(Table1[[#This Row],[Order_Date]])</f>
        <v>2025</v>
      </c>
      <c r="Q4958" t="str">
        <f>"Q"&amp;ROUNDUP(MONTH(Table1[[#This Row],[Order_Date]])/3,0)</f>
        <v>Q3</v>
      </c>
    </row>
    <row r="4959" spans="1:17" x14ac:dyDescent="0.25">
      <c r="A4959" t="s">
        <v>6787</v>
      </c>
      <c r="B4959" t="s">
        <v>600</v>
      </c>
      <c r="C4959" t="s">
        <v>1595</v>
      </c>
      <c r="D4959" t="s">
        <v>567</v>
      </c>
      <c r="E4959" t="str">
        <f>_xlfn.XLOOKUP(Table1[[#This Row],[Product_ID]],[1]!Table1[Product_ID],[1]!Table1[Product_Name])</f>
        <v>Beauty Product 52</v>
      </c>
      <c r="F4959" t="str">
        <f>_xlfn.XLOOKUP(Table1[[#This Row],[Product_ID]],[1]!Table1[Product_ID],[1]!Table1[Category])</f>
        <v>Beauty</v>
      </c>
      <c r="G4959">
        <f>_xlfn.XLOOKUP(Table1[[#This Row],[Product_ID]],[1]!Table1[Product_ID],[1]!Table1[Unit_Price])</f>
        <v>192</v>
      </c>
      <c r="H4959">
        <f>_xlfn.XLOOKUP(Table1[[#This Row],[Product_ID]],[1]!Table1[Product_ID],[1]!Table1[Cost])</f>
        <v>96</v>
      </c>
      <c r="I4959">
        <v>4</v>
      </c>
      <c r="J4959">
        <v>20</v>
      </c>
      <c r="K4959">
        <f>Table1[[#This Row],[Quantity]]*Table1[[#This Row],[Unit_Price]]</f>
        <v>768</v>
      </c>
      <c r="L4959">
        <f>Table1[[#This Row],[Quantity]]*Table1[[#This Row],[Cost]]</f>
        <v>384</v>
      </c>
      <c r="M4959">
        <f>Table1[[#This Row],[Sales]]-Table1[[#This Row],[Total_Cost]]</f>
        <v>384</v>
      </c>
      <c r="N4959" s="1">
        <f>Table1[[#This Row],[Profit]]/Table1[[#This Row],[Sales]]</f>
        <v>0.5</v>
      </c>
      <c r="O4959" t="str">
        <f>TEXT(Table1[[#This Row],[Order_Date]],"mmmm")</f>
        <v>December</v>
      </c>
      <c r="P4959">
        <f>YEAR(Table1[[#This Row],[Order_Date]])</f>
        <v>2025</v>
      </c>
      <c r="Q4959" t="str">
        <f>"Q"&amp;ROUNDUP(MONTH(Table1[[#This Row],[Order_Date]])/3,0)</f>
        <v>Q4</v>
      </c>
    </row>
    <row r="4960" spans="1:17" x14ac:dyDescent="0.25">
      <c r="A4960" t="s">
        <v>6788</v>
      </c>
      <c r="B4960" t="s">
        <v>3902</v>
      </c>
      <c r="C4960" t="s">
        <v>226</v>
      </c>
      <c r="D4960" t="s">
        <v>409</v>
      </c>
      <c r="E4960" t="str">
        <f>_xlfn.XLOOKUP(Table1[[#This Row],[Product_ID]],[1]!Table1[Product_ID],[1]!Table1[Product_Name])</f>
        <v>Home &amp; Kitchen Product 68</v>
      </c>
      <c r="F4960" t="str">
        <f>_xlfn.XLOOKUP(Table1[[#This Row],[Product_ID]],[1]!Table1[Product_ID],[1]!Table1[Category])</f>
        <v>Home &amp; Kitchen</v>
      </c>
      <c r="G4960">
        <f>_xlfn.XLOOKUP(Table1[[#This Row],[Product_ID]],[1]!Table1[Product_ID],[1]!Table1[Unit_Price])</f>
        <v>7252</v>
      </c>
      <c r="H4960">
        <f>_xlfn.XLOOKUP(Table1[[#This Row],[Product_ID]],[1]!Table1[Product_ID],[1]!Table1[Cost])</f>
        <v>3626</v>
      </c>
      <c r="I4960">
        <v>1</v>
      </c>
      <c r="J4960">
        <v>20</v>
      </c>
      <c r="K4960">
        <f>Table1[[#This Row],[Quantity]]*Table1[[#This Row],[Unit_Price]]</f>
        <v>7252</v>
      </c>
      <c r="L4960">
        <f>Table1[[#This Row],[Quantity]]*Table1[[#This Row],[Cost]]</f>
        <v>3626</v>
      </c>
      <c r="M4960">
        <f>Table1[[#This Row],[Sales]]-Table1[[#This Row],[Total_Cost]]</f>
        <v>3626</v>
      </c>
      <c r="N4960" s="1">
        <f>Table1[[#This Row],[Profit]]/Table1[[#This Row],[Sales]]</f>
        <v>0.5</v>
      </c>
      <c r="O4960" t="str">
        <f>TEXT(Table1[[#This Row],[Order_Date]],"mmmm")</f>
        <v>January</v>
      </c>
      <c r="P4960">
        <f>YEAR(Table1[[#This Row],[Order_Date]])</f>
        <v>2025</v>
      </c>
      <c r="Q4960" t="str">
        <f>"Q"&amp;ROUNDUP(MONTH(Table1[[#This Row],[Order_Date]])/3,0)</f>
        <v>Q1</v>
      </c>
    </row>
    <row r="4961" spans="1:17" x14ac:dyDescent="0.25">
      <c r="A4961" t="s">
        <v>6789</v>
      </c>
      <c r="B4961" t="s">
        <v>3310</v>
      </c>
      <c r="C4961" t="s">
        <v>2797</v>
      </c>
      <c r="D4961" t="s">
        <v>855</v>
      </c>
      <c r="E4961" t="str">
        <f>_xlfn.XLOOKUP(Table1[[#This Row],[Product_ID]],[1]!Table1[Product_ID],[1]!Table1[Product_Name])</f>
        <v>Sports Product 62</v>
      </c>
      <c r="F4961" t="str">
        <f>_xlfn.XLOOKUP(Table1[[#This Row],[Product_ID]],[1]!Table1[Product_ID],[1]!Table1[Category])</f>
        <v>Sports</v>
      </c>
      <c r="G4961">
        <f>_xlfn.XLOOKUP(Table1[[#This Row],[Product_ID]],[1]!Table1[Product_ID],[1]!Table1[Unit_Price])</f>
        <v>2777</v>
      </c>
      <c r="H4961">
        <f>_xlfn.XLOOKUP(Table1[[#This Row],[Product_ID]],[1]!Table1[Product_ID],[1]!Table1[Cost])</f>
        <v>1943.9</v>
      </c>
      <c r="I4961">
        <v>5</v>
      </c>
      <c r="J4961">
        <v>5</v>
      </c>
      <c r="K4961">
        <f>Table1[[#This Row],[Quantity]]*Table1[[#This Row],[Unit_Price]]</f>
        <v>13885</v>
      </c>
      <c r="L4961">
        <f>Table1[[#This Row],[Quantity]]*Table1[[#This Row],[Cost]]</f>
        <v>9719.5</v>
      </c>
      <c r="M4961">
        <f>Table1[[#This Row],[Sales]]-Table1[[#This Row],[Total_Cost]]</f>
        <v>4165.5</v>
      </c>
      <c r="N4961" s="1">
        <f>Table1[[#This Row],[Profit]]/Table1[[#This Row],[Sales]]</f>
        <v>0.3</v>
      </c>
      <c r="O4961" t="str">
        <f>TEXT(Table1[[#This Row],[Order_Date]],"mmmm")</f>
        <v>January</v>
      </c>
      <c r="P4961">
        <f>YEAR(Table1[[#This Row],[Order_Date]])</f>
        <v>2024</v>
      </c>
      <c r="Q4961" t="str">
        <f>"Q"&amp;ROUNDUP(MONTH(Table1[[#This Row],[Order_Date]])/3,0)</f>
        <v>Q1</v>
      </c>
    </row>
    <row r="4962" spans="1:17" x14ac:dyDescent="0.25">
      <c r="A4962" t="s">
        <v>6790</v>
      </c>
      <c r="B4962" t="s">
        <v>277</v>
      </c>
      <c r="C4962" t="s">
        <v>5449</v>
      </c>
      <c r="D4962" t="s">
        <v>604</v>
      </c>
      <c r="E4962" t="str">
        <f>_xlfn.XLOOKUP(Table1[[#This Row],[Product_ID]],[1]!Table1[Product_ID],[1]!Table1[Product_Name])</f>
        <v>Home &amp; Kitchen Product 39</v>
      </c>
      <c r="F4962" t="str">
        <f>_xlfn.XLOOKUP(Table1[[#This Row],[Product_ID]],[1]!Table1[Product_ID],[1]!Table1[Category])</f>
        <v>Home &amp; Kitchen</v>
      </c>
      <c r="G4962">
        <f>_xlfn.XLOOKUP(Table1[[#This Row],[Product_ID]],[1]!Table1[Product_ID],[1]!Table1[Unit_Price])</f>
        <v>9543</v>
      </c>
      <c r="H4962">
        <f>_xlfn.XLOOKUP(Table1[[#This Row],[Product_ID]],[1]!Table1[Product_ID],[1]!Table1[Cost])</f>
        <v>4771.5</v>
      </c>
      <c r="I4962">
        <v>2</v>
      </c>
      <c r="J4962">
        <v>20</v>
      </c>
      <c r="K4962">
        <f>Table1[[#This Row],[Quantity]]*Table1[[#This Row],[Unit_Price]]</f>
        <v>19086</v>
      </c>
      <c r="L4962">
        <f>Table1[[#This Row],[Quantity]]*Table1[[#This Row],[Cost]]</f>
        <v>9543</v>
      </c>
      <c r="M4962">
        <f>Table1[[#This Row],[Sales]]-Table1[[#This Row],[Total_Cost]]</f>
        <v>9543</v>
      </c>
      <c r="N4962" s="1">
        <f>Table1[[#This Row],[Profit]]/Table1[[#This Row],[Sales]]</f>
        <v>0.5</v>
      </c>
      <c r="O4962" t="str">
        <f>TEXT(Table1[[#This Row],[Order_Date]],"mmmm")</f>
        <v>March</v>
      </c>
      <c r="P4962">
        <f>YEAR(Table1[[#This Row],[Order_Date]])</f>
        <v>2024</v>
      </c>
      <c r="Q4962" t="str">
        <f>"Q"&amp;ROUNDUP(MONTH(Table1[[#This Row],[Order_Date]])/3,0)</f>
        <v>Q1</v>
      </c>
    </row>
    <row r="4963" spans="1:17" x14ac:dyDescent="0.25">
      <c r="A4963" t="s">
        <v>6791</v>
      </c>
      <c r="B4963" t="s">
        <v>840</v>
      </c>
      <c r="C4963" t="s">
        <v>2301</v>
      </c>
      <c r="D4963" t="s">
        <v>898</v>
      </c>
      <c r="E4963" t="str">
        <f>_xlfn.XLOOKUP(Table1[[#This Row],[Product_ID]],[1]!Table1[Product_ID],[1]!Table1[Product_Name])</f>
        <v>Sports Product 29</v>
      </c>
      <c r="F4963" t="str">
        <f>_xlfn.XLOOKUP(Table1[[#This Row],[Product_ID]],[1]!Table1[Product_ID],[1]!Table1[Category])</f>
        <v>Sports</v>
      </c>
      <c r="G4963">
        <f>_xlfn.XLOOKUP(Table1[[#This Row],[Product_ID]],[1]!Table1[Product_ID],[1]!Table1[Unit_Price])</f>
        <v>2105</v>
      </c>
      <c r="H4963">
        <f>_xlfn.XLOOKUP(Table1[[#This Row],[Product_ID]],[1]!Table1[Product_ID],[1]!Table1[Cost])</f>
        <v>1263</v>
      </c>
      <c r="I4963">
        <v>5</v>
      </c>
      <c r="J4963">
        <v>10</v>
      </c>
      <c r="K4963">
        <f>Table1[[#This Row],[Quantity]]*Table1[[#This Row],[Unit_Price]]</f>
        <v>10525</v>
      </c>
      <c r="L4963">
        <f>Table1[[#This Row],[Quantity]]*Table1[[#This Row],[Cost]]</f>
        <v>6315</v>
      </c>
      <c r="M4963">
        <f>Table1[[#This Row],[Sales]]-Table1[[#This Row],[Total_Cost]]</f>
        <v>4210</v>
      </c>
      <c r="N4963" s="1">
        <f>Table1[[#This Row],[Profit]]/Table1[[#This Row],[Sales]]</f>
        <v>0.4</v>
      </c>
      <c r="O4963" t="str">
        <f>TEXT(Table1[[#This Row],[Order_Date]],"mmmm")</f>
        <v>December</v>
      </c>
      <c r="P4963">
        <f>YEAR(Table1[[#This Row],[Order_Date]])</f>
        <v>2024</v>
      </c>
      <c r="Q4963" t="str">
        <f>"Q"&amp;ROUNDUP(MONTH(Table1[[#This Row],[Order_Date]])/3,0)</f>
        <v>Q4</v>
      </c>
    </row>
    <row r="4964" spans="1:17" x14ac:dyDescent="0.25">
      <c r="A4964" t="s">
        <v>6792</v>
      </c>
      <c r="B4964" t="s">
        <v>1331</v>
      </c>
      <c r="C4964" t="s">
        <v>1808</v>
      </c>
      <c r="D4964" t="s">
        <v>37</v>
      </c>
      <c r="E4964" t="str">
        <f>_xlfn.XLOOKUP(Table1[[#This Row],[Product_ID]],[1]!Table1[Product_ID],[1]!Table1[Product_Name])</f>
        <v>Home &amp; Kitchen Product 46</v>
      </c>
      <c r="F4964" t="str">
        <f>_xlfn.XLOOKUP(Table1[[#This Row],[Product_ID]],[1]!Table1[Product_ID],[1]!Table1[Category])</f>
        <v>Home &amp; Kitchen</v>
      </c>
      <c r="G4964">
        <f>_xlfn.XLOOKUP(Table1[[#This Row],[Product_ID]],[1]!Table1[Product_ID],[1]!Table1[Unit_Price])</f>
        <v>10604</v>
      </c>
      <c r="H4964">
        <f>_xlfn.XLOOKUP(Table1[[#This Row],[Product_ID]],[1]!Table1[Product_ID],[1]!Table1[Cost])</f>
        <v>5302</v>
      </c>
      <c r="I4964">
        <v>1</v>
      </c>
      <c r="J4964">
        <v>10</v>
      </c>
      <c r="K4964">
        <f>Table1[[#This Row],[Quantity]]*Table1[[#This Row],[Unit_Price]]</f>
        <v>10604</v>
      </c>
      <c r="L4964">
        <f>Table1[[#This Row],[Quantity]]*Table1[[#This Row],[Cost]]</f>
        <v>5302</v>
      </c>
      <c r="M4964">
        <f>Table1[[#This Row],[Sales]]-Table1[[#This Row],[Total_Cost]]</f>
        <v>5302</v>
      </c>
      <c r="N4964" s="1">
        <f>Table1[[#This Row],[Profit]]/Table1[[#This Row],[Sales]]</f>
        <v>0.5</v>
      </c>
      <c r="O4964" t="str">
        <f>TEXT(Table1[[#This Row],[Order_Date]],"mmmm")</f>
        <v>December</v>
      </c>
      <c r="P4964">
        <f>YEAR(Table1[[#This Row],[Order_Date]])</f>
        <v>2025</v>
      </c>
      <c r="Q4964" t="str">
        <f>"Q"&amp;ROUNDUP(MONTH(Table1[[#This Row],[Order_Date]])/3,0)</f>
        <v>Q4</v>
      </c>
    </row>
    <row r="4965" spans="1:17" x14ac:dyDescent="0.25">
      <c r="A4965" t="s">
        <v>6793</v>
      </c>
      <c r="B4965" t="s">
        <v>1033</v>
      </c>
      <c r="C4965" t="s">
        <v>1012</v>
      </c>
      <c r="D4965" t="s">
        <v>855</v>
      </c>
      <c r="E4965" t="str">
        <f>_xlfn.XLOOKUP(Table1[[#This Row],[Product_ID]],[1]!Table1[Product_ID],[1]!Table1[Product_Name])</f>
        <v>Sports Product 62</v>
      </c>
      <c r="F4965" t="str">
        <f>_xlfn.XLOOKUP(Table1[[#This Row],[Product_ID]],[1]!Table1[Product_ID],[1]!Table1[Category])</f>
        <v>Sports</v>
      </c>
      <c r="G4965">
        <f>_xlfn.XLOOKUP(Table1[[#This Row],[Product_ID]],[1]!Table1[Product_ID],[1]!Table1[Unit_Price])</f>
        <v>2777</v>
      </c>
      <c r="H4965">
        <f>_xlfn.XLOOKUP(Table1[[#This Row],[Product_ID]],[1]!Table1[Product_ID],[1]!Table1[Cost])</f>
        <v>1943.9</v>
      </c>
      <c r="I4965">
        <v>4</v>
      </c>
      <c r="J4965">
        <v>5</v>
      </c>
      <c r="K4965">
        <f>Table1[[#This Row],[Quantity]]*Table1[[#This Row],[Unit_Price]]</f>
        <v>11108</v>
      </c>
      <c r="L4965">
        <f>Table1[[#This Row],[Quantity]]*Table1[[#This Row],[Cost]]</f>
        <v>7775.6</v>
      </c>
      <c r="M4965">
        <f>Table1[[#This Row],[Sales]]-Table1[[#This Row],[Total_Cost]]</f>
        <v>3332.3999999999996</v>
      </c>
      <c r="N4965" s="1">
        <f>Table1[[#This Row],[Profit]]/Table1[[#This Row],[Sales]]</f>
        <v>0.3</v>
      </c>
      <c r="O4965" t="str">
        <f>TEXT(Table1[[#This Row],[Order_Date]],"mmmm")</f>
        <v>June</v>
      </c>
      <c r="P4965">
        <f>YEAR(Table1[[#This Row],[Order_Date]])</f>
        <v>2024</v>
      </c>
      <c r="Q4965" t="str">
        <f>"Q"&amp;ROUNDUP(MONTH(Table1[[#This Row],[Order_Date]])/3,0)</f>
        <v>Q2</v>
      </c>
    </row>
    <row r="4966" spans="1:17" x14ac:dyDescent="0.25">
      <c r="A4966" t="s">
        <v>6794</v>
      </c>
      <c r="B4966" t="s">
        <v>1860</v>
      </c>
      <c r="C4966" t="s">
        <v>3239</v>
      </c>
      <c r="D4966" t="s">
        <v>171</v>
      </c>
      <c r="E4966" t="str">
        <f>_xlfn.XLOOKUP(Table1[[#This Row],[Product_ID]],[1]!Table1[Product_ID],[1]!Table1[Product_Name])</f>
        <v>Clothing Product 27</v>
      </c>
      <c r="F4966" t="str">
        <f>_xlfn.XLOOKUP(Table1[[#This Row],[Product_ID]],[1]!Table1[Product_ID],[1]!Table1[Category])</f>
        <v>Clothing</v>
      </c>
      <c r="G4966">
        <f>_xlfn.XLOOKUP(Table1[[#This Row],[Product_ID]],[1]!Table1[Product_ID],[1]!Table1[Unit_Price])</f>
        <v>4969</v>
      </c>
      <c r="H4966">
        <f>_xlfn.XLOOKUP(Table1[[#This Row],[Product_ID]],[1]!Table1[Product_ID],[1]!Table1[Cost])</f>
        <v>2484.5</v>
      </c>
      <c r="I4966">
        <v>2</v>
      </c>
      <c r="J4966">
        <v>5</v>
      </c>
      <c r="K4966">
        <f>Table1[[#This Row],[Quantity]]*Table1[[#This Row],[Unit_Price]]</f>
        <v>9938</v>
      </c>
      <c r="L4966">
        <f>Table1[[#This Row],[Quantity]]*Table1[[#This Row],[Cost]]</f>
        <v>4969</v>
      </c>
      <c r="M4966">
        <f>Table1[[#This Row],[Sales]]-Table1[[#This Row],[Total_Cost]]</f>
        <v>4969</v>
      </c>
      <c r="N4966" s="1">
        <f>Table1[[#This Row],[Profit]]/Table1[[#This Row],[Sales]]</f>
        <v>0.5</v>
      </c>
      <c r="O4966" t="str">
        <f>TEXT(Table1[[#This Row],[Order_Date]],"mmmm")</f>
        <v>February</v>
      </c>
      <c r="P4966">
        <f>YEAR(Table1[[#This Row],[Order_Date]])</f>
        <v>2025</v>
      </c>
      <c r="Q4966" t="str">
        <f>"Q"&amp;ROUNDUP(MONTH(Table1[[#This Row],[Order_Date]])/3,0)</f>
        <v>Q1</v>
      </c>
    </row>
    <row r="4967" spans="1:17" x14ac:dyDescent="0.25">
      <c r="A4967" t="s">
        <v>6795</v>
      </c>
      <c r="B4967" t="s">
        <v>1784</v>
      </c>
      <c r="C4967" t="s">
        <v>1968</v>
      </c>
      <c r="D4967" t="s">
        <v>381</v>
      </c>
      <c r="E4967" t="str">
        <f>_xlfn.XLOOKUP(Table1[[#This Row],[Product_ID]],[1]!Table1[Product_ID],[1]!Table1[Product_Name])</f>
        <v>Electronics Product 59</v>
      </c>
      <c r="F4967" t="str">
        <f>_xlfn.XLOOKUP(Table1[[#This Row],[Product_ID]],[1]!Table1[Product_ID],[1]!Table1[Category])</f>
        <v>Electronics</v>
      </c>
      <c r="G4967">
        <f>_xlfn.XLOOKUP(Table1[[#This Row],[Product_ID]],[1]!Table1[Product_ID],[1]!Table1[Unit_Price])</f>
        <v>39929</v>
      </c>
      <c r="H4967">
        <f>_xlfn.XLOOKUP(Table1[[#This Row],[Product_ID]],[1]!Table1[Product_ID],[1]!Table1[Cost])</f>
        <v>23957.4</v>
      </c>
      <c r="I4967">
        <v>2</v>
      </c>
      <c r="J4967">
        <v>15</v>
      </c>
      <c r="K4967">
        <f>Table1[[#This Row],[Quantity]]*Table1[[#This Row],[Unit_Price]]</f>
        <v>79858</v>
      </c>
      <c r="L4967">
        <f>Table1[[#This Row],[Quantity]]*Table1[[#This Row],[Cost]]</f>
        <v>47914.8</v>
      </c>
      <c r="M4967">
        <f>Table1[[#This Row],[Sales]]-Table1[[#This Row],[Total_Cost]]</f>
        <v>31943.199999999997</v>
      </c>
      <c r="N4967" s="1">
        <f>Table1[[#This Row],[Profit]]/Table1[[#This Row],[Sales]]</f>
        <v>0.39999999999999997</v>
      </c>
      <c r="O4967" t="str">
        <f>TEXT(Table1[[#This Row],[Order_Date]],"mmmm")</f>
        <v>January</v>
      </c>
      <c r="P4967">
        <f>YEAR(Table1[[#This Row],[Order_Date]])</f>
        <v>2024</v>
      </c>
      <c r="Q4967" t="str">
        <f>"Q"&amp;ROUNDUP(MONTH(Table1[[#This Row],[Order_Date]])/3,0)</f>
        <v>Q1</v>
      </c>
    </row>
    <row r="4968" spans="1:17" x14ac:dyDescent="0.25">
      <c r="A4968" t="s">
        <v>6796</v>
      </c>
      <c r="B4968" t="s">
        <v>225</v>
      </c>
      <c r="C4968" t="s">
        <v>780</v>
      </c>
      <c r="D4968" t="s">
        <v>199</v>
      </c>
      <c r="E4968" t="str">
        <f>_xlfn.XLOOKUP(Table1[[#This Row],[Product_ID]],[1]!Table1[Product_ID],[1]!Table1[Product_Name])</f>
        <v>Sports Product 19</v>
      </c>
      <c r="F4968" t="str">
        <f>_xlfn.XLOOKUP(Table1[[#This Row],[Product_ID]],[1]!Table1[Product_ID],[1]!Table1[Category])</f>
        <v>Sports</v>
      </c>
      <c r="G4968">
        <f>_xlfn.XLOOKUP(Table1[[#This Row],[Product_ID]],[1]!Table1[Product_ID],[1]!Table1[Unit_Price])</f>
        <v>11395</v>
      </c>
      <c r="H4968">
        <f>_xlfn.XLOOKUP(Table1[[#This Row],[Product_ID]],[1]!Table1[Product_ID],[1]!Table1[Cost])</f>
        <v>5697.5</v>
      </c>
      <c r="I4968">
        <v>2</v>
      </c>
      <c r="J4968">
        <v>0</v>
      </c>
      <c r="K4968">
        <f>Table1[[#This Row],[Quantity]]*Table1[[#This Row],[Unit_Price]]</f>
        <v>22790</v>
      </c>
      <c r="L4968">
        <f>Table1[[#This Row],[Quantity]]*Table1[[#This Row],[Cost]]</f>
        <v>11395</v>
      </c>
      <c r="M4968">
        <f>Table1[[#This Row],[Sales]]-Table1[[#This Row],[Total_Cost]]</f>
        <v>11395</v>
      </c>
      <c r="N4968" s="1">
        <f>Table1[[#This Row],[Profit]]/Table1[[#This Row],[Sales]]</f>
        <v>0.5</v>
      </c>
      <c r="O4968" t="str">
        <f>TEXT(Table1[[#This Row],[Order_Date]],"mmmm")</f>
        <v>June</v>
      </c>
      <c r="P4968">
        <f>YEAR(Table1[[#This Row],[Order_Date]])</f>
        <v>2024</v>
      </c>
      <c r="Q4968" t="str">
        <f>"Q"&amp;ROUNDUP(MONTH(Table1[[#This Row],[Order_Date]])/3,0)</f>
        <v>Q2</v>
      </c>
    </row>
    <row r="4969" spans="1:17" x14ac:dyDescent="0.25">
      <c r="A4969" t="s">
        <v>6797</v>
      </c>
      <c r="B4969" t="s">
        <v>173</v>
      </c>
      <c r="C4969" t="s">
        <v>530</v>
      </c>
      <c r="D4969" t="s">
        <v>100</v>
      </c>
      <c r="E4969" t="str">
        <f>_xlfn.XLOOKUP(Table1[[#This Row],[Product_ID]],[1]!Table1[Product_ID],[1]!Table1[Product_Name])</f>
        <v>Electronics Product 74</v>
      </c>
      <c r="F4969" t="str">
        <f>_xlfn.XLOOKUP(Table1[[#This Row],[Product_ID]],[1]!Table1[Product_ID],[1]!Table1[Category])</f>
        <v>Electronics</v>
      </c>
      <c r="G4969">
        <f>_xlfn.XLOOKUP(Table1[[#This Row],[Product_ID]],[1]!Table1[Product_ID],[1]!Table1[Unit_Price])</f>
        <v>20835</v>
      </c>
      <c r="H4969">
        <f>_xlfn.XLOOKUP(Table1[[#This Row],[Product_ID]],[1]!Table1[Product_ID],[1]!Table1[Cost])</f>
        <v>12501</v>
      </c>
      <c r="I4969">
        <v>1</v>
      </c>
      <c r="J4969">
        <v>20</v>
      </c>
      <c r="K4969">
        <f>Table1[[#This Row],[Quantity]]*Table1[[#This Row],[Unit_Price]]</f>
        <v>20835</v>
      </c>
      <c r="L4969">
        <f>Table1[[#This Row],[Quantity]]*Table1[[#This Row],[Cost]]</f>
        <v>12501</v>
      </c>
      <c r="M4969">
        <f>Table1[[#This Row],[Sales]]-Table1[[#This Row],[Total_Cost]]</f>
        <v>8334</v>
      </c>
      <c r="N4969" s="1">
        <f>Table1[[#This Row],[Profit]]/Table1[[#This Row],[Sales]]</f>
        <v>0.4</v>
      </c>
      <c r="O4969" t="str">
        <f>TEXT(Table1[[#This Row],[Order_Date]],"mmmm")</f>
        <v>October</v>
      </c>
      <c r="P4969">
        <f>YEAR(Table1[[#This Row],[Order_Date]])</f>
        <v>2024</v>
      </c>
      <c r="Q4969" t="str">
        <f>"Q"&amp;ROUNDUP(MONTH(Table1[[#This Row],[Order_Date]])/3,0)</f>
        <v>Q4</v>
      </c>
    </row>
    <row r="4970" spans="1:17" x14ac:dyDescent="0.25">
      <c r="A4970" t="s">
        <v>6798</v>
      </c>
      <c r="B4970" t="s">
        <v>1364</v>
      </c>
      <c r="C4970" t="s">
        <v>2230</v>
      </c>
      <c r="D4970" t="s">
        <v>104</v>
      </c>
      <c r="E4970" t="str">
        <f>_xlfn.XLOOKUP(Table1[[#This Row],[Product_ID]],[1]!Table1[Product_ID],[1]!Table1[Product_Name])</f>
        <v>Electronics Product 72</v>
      </c>
      <c r="F4970" t="str">
        <f>_xlfn.XLOOKUP(Table1[[#This Row],[Product_ID]],[1]!Table1[Product_ID],[1]!Table1[Category])</f>
        <v>Electronics</v>
      </c>
      <c r="G4970">
        <f>_xlfn.XLOOKUP(Table1[[#This Row],[Product_ID]],[1]!Table1[Product_ID],[1]!Table1[Unit_Price])</f>
        <v>27555</v>
      </c>
      <c r="H4970">
        <f>_xlfn.XLOOKUP(Table1[[#This Row],[Product_ID]],[1]!Table1[Product_ID],[1]!Table1[Cost])</f>
        <v>19288.5</v>
      </c>
      <c r="I4970">
        <v>4</v>
      </c>
      <c r="J4970">
        <v>10</v>
      </c>
      <c r="K4970">
        <f>Table1[[#This Row],[Quantity]]*Table1[[#This Row],[Unit_Price]]</f>
        <v>110220</v>
      </c>
      <c r="L4970">
        <f>Table1[[#This Row],[Quantity]]*Table1[[#This Row],[Cost]]</f>
        <v>77154</v>
      </c>
      <c r="M4970">
        <f>Table1[[#This Row],[Sales]]-Table1[[#This Row],[Total_Cost]]</f>
        <v>33066</v>
      </c>
      <c r="N4970" s="1">
        <f>Table1[[#This Row],[Profit]]/Table1[[#This Row],[Sales]]</f>
        <v>0.3</v>
      </c>
      <c r="O4970" t="str">
        <f>TEXT(Table1[[#This Row],[Order_Date]],"mmmm")</f>
        <v>September</v>
      </c>
      <c r="P4970">
        <f>YEAR(Table1[[#This Row],[Order_Date]])</f>
        <v>2025</v>
      </c>
      <c r="Q4970" t="str">
        <f>"Q"&amp;ROUNDUP(MONTH(Table1[[#This Row],[Order_Date]])/3,0)</f>
        <v>Q3</v>
      </c>
    </row>
    <row r="4971" spans="1:17" x14ac:dyDescent="0.25">
      <c r="A4971" t="s">
        <v>6799</v>
      </c>
      <c r="B4971" t="s">
        <v>941</v>
      </c>
      <c r="C4971" t="s">
        <v>1561</v>
      </c>
      <c r="D4971" t="s">
        <v>288</v>
      </c>
      <c r="E4971" t="str">
        <f>_xlfn.XLOOKUP(Table1[[#This Row],[Product_ID]],[1]!Table1[Product_ID],[1]!Table1[Product_Name])</f>
        <v>Clothing Product 81</v>
      </c>
      <c r="F4971" t="str">
        <f>_xlfn.XLOOKUP(Table1[[#This Row],[Product_ID]],[1]!Table1[Product_ID],[1]!Table1[Category])</f>
        <v>Clothing</v>
      </c>
      <c r="G4971">
        <f>_xlfn.XLOOKUP(Table1[[#This Row],[Product_ID]],[1]!Table1[Product_ID],[1]!Table1[Unit_Price])</f>
        <v>4046</v>
      </c>
      <c r="H4971">
        <f>_xlfn.XLOOKUP(Table1[[#This Row],[Product_ID]],[1]!Table1[Product_ID],[1]!Table1[Cost])</f>
        <v>2427.6</v>
      </c>
      <c r="I4971">
        <v>3</v>
      </c>
      <c r="J4971">
        <v>5</v>
      </c>
      <c r="K4971">
        <f>Table1[[#This Row],[Quantity]]*Table1[[#This Row],[Unit_Price]]</f>
        <v>12138</v>
      </c>
      <c r="L4971">
        <f>Table1[[#This Row],[Quantity]]*Table1[[#This Row],[Cost]]</f>
        <v>7282.7999999999993</v>
      </c>
      <c r="M4971">
        <f>Table1[[#This Row],[Sales]]-Table1[[#This Row],[Total_Cost]]</f>
        <v>4855.2000000000007</v>
      </c>
      <c r="N4971" s="1">
        <f>Table1[[#This Row],[Profit]]/Table1[[#This Row],[Sales]]</f>
        <v>0.40000000000000008</v>
      </c>
      <c r="O4971" t="str">
        <f>TEXT(Table1[[#This Row],[Order_Date]],"mmmm")</f>
        <v>July</v>
      </c>
      <c r="P4971">
        <f>YEAR(Table1[[#This Row],[Order_Date]])</f>
        <v>2024</v>
      </c>
      <c r="Q4971" t="str">
        <f>"Q"&amp;ROUNDUP(MONTH(Table1[[#This Row],[Order_Date]])/3,0)</f>
        <v>Q3</v>
      </c>
    </row>
    <row r="4972" spans="1:17" x14ac:dyDescent="0.25">
      <c r="A4972" t="s">
        <v>6800</v>
      </c>
      <c r="B4972" t="s">
        <v>2072</v>
      </c>
      <c r="C4972" t="s">
        <v>1048</v>
      </c>
      <c r="D4972" t="s">
        <v>327</v>
      </c>
      <c r="E4972" t="str">
        <f>_xlfn.XLOOKUP(Table1[[#This Row],[Product_ID]],[1]!Table1[Product_ID],[1]!Table1[Product_Name])</f>
        <v>Electronics Product 55</v>
      </c>
      <c r="F4972" t="str">
        <f>_xlfn.XLOOKUP(Table1[[#This Row],[Product_ID]],[1]!Table1[Product_ID],[1]!Table1[Category])</f>
        <v>Electronics</v>
      </c>
      <c r="G4972">
        <f>_xlfn.XLOOKUP(Table1[[#This Row],[Product_ID]],[1]!Table1[Product_ID],[1]!Table1[Unit_Price])</f>
        <v>6621</v>
      </c>
      <c r="H4972">
        <f>_xlfn.XLOOKUP(Table1[[#This Row],[Product_ID]],[1]!Table1[Product_ID],[1]!Table1[Cost])</f>
        <v>3972.6</v>
      </c>
      <c r="I4972">
        <v>1</v>
      </c>
      <c r="J4972">
        <v>10</v>
      </c>
      <c r="K4972">
        <f>Table1[[#This Row],[Quantity]]*Table1[[#This Row],[Unit_Price]]</f>
        <v>6621</v>
      </c>
      <c r="L4972">
        <f>Table1[[#This Row],[Quantity]]*Table1[[#This Row],[Cost]]</f>
        <v>3972.6</v>
      </c>
      <c r="M4972">
        <f>Table1[[#This Row],[Sales]]-Table1[[#This Row],[Total_Cost]]</f>
        <v>2648.4</v>
      </c>
      <c r="N4972" s="1">
        <f>Table1[[#This Row],[Profit]]/Table1[[#This Row],[Sales]]</f>
        <v>0.4</v>
      </c>
      <c r="O4972" t="str">
        <f>TEXT(Table1[[#This Row],[Order_Date]],"mmmm")</f>
        <v>August</v>
      </c>
      <c r="P4972">
        <f>YEAR(Table1[[#This Row],[Order_Date]])</f>
        <v>2025</v>
      </c>
      <c r="Q4972" t="str">
        <f>"Q"&amp;ROUNDUP(MONTH(Table1[[#This Row],[Order_Date]])/3,0)</f>
        <v>Q3</v>
      </c>
    </row>
    <row r="4973" spans="1:17" x14ac:dyDescent="0.25">
      <c r="A4973" t="s">
        <v>6801</v>
      </c>
      <c r="B4973" t="s">
        <v>1763</v>
      </c>
      <c r="C4973" t="s">
        <v>1559</v>
      </c>
      <c r="D4973" t="s">
        <v>13</v>
      </c>
      <c r="E4973" t="str">
        <f>_xlfn.XLOOKUP(Table1[[#This Row],[Product_ID]],[1]!Table1[Product_ID],[1]!Table1[Product_Name])</f>
        <v>Beauty Product 1</v>
      </c>
      <c r="F4973" t="str">
        <f>_xlfn.XLOOKUP(Table1[[#This Row],[Product_ID]],[1]!Table1[Product_ID],[1]!Table1[Category])</f>
        <v>Beauty</v>
      </c>
      <c r="G4973">
        <f>_xlfn.XLOOKUP(Table1[[#This Row],[Product_ID]],[1]!Table1[Product_ID],[1]!Table1[Unit_Price])</f>
        <v>1891</v>
      </c>
      <c r="H4973">
        <f>_xlfn.XLOOKUP(Table1[[#This Row],[Product_ID]],[1]!Table1[Product_ID],[1]!Table1[Cost])</f>
        <v>945.5</v>
      </c>
      <c r="I4973">
        <v>2</v>
      </c>
      <c r="J4973">
        <v>20</v>
      </c>
      <c r="K4973">
        <f>Table1[[#This Row],[Quantity]]*Table1[[#This Row],[Unit_Price]]</f>
        <v>3782</v>
      </c>
      <c r="L4973">
        <f>Table1[[#This Row],[Quantity]]*Table1[[#This Row],[Cost]]</f>
        <v>1891</v>
      </c>
      <c r="M4973">
        <f>Table1[[#This Row],[Sales]]-Table1[[#This Row],[Total_Cost]]</f>
        <v>1891</v>
      </c>
      <c r="N4973" s="1">
        <f>Table1[[#This Row],[Profit]]/Table1[[#This Row],[Sales]]</f>
        <v>0.5</v>
      </c>
      <c r="O4973" t="str">
        <f>TEXT(Table1[[#This Row],[Order_Date]],"mmmm")</f>
        <v>October</v>
      </c>
      <c r="P4973">
        <f>YEAR(Table1[[#This Row],[Order_Date]])</f>
        <v>2025</v>
      </c>
      <c r="Q4973" t="str">
        <f>"Q"&amp;ROUNDUP(MONTH(Table1[[#This Row],[Order_Date]])/3,0)</f>
        <v>Q4</v>
      </c>
    </row>
    <row r="4974" spans="1:17" x14ac:dyDescent="0.25">
      <c r="A4974" t="s">
        <v>6802</v>
      </c>
      <c r="B4974" t="s">
        <v>2747</v>
      </c>
      <c r="C4974" t="s">
        <v>2439</v>
      </c>
      <c r="D4974" t="s">
        <v>317</v>
      </c>
      <c r="E4974" t="str">
        <f>_xlfn.XLOOKUP(Table1[[#This Row],[Product_ID]],[1]!Table1[Product_ID],[1]!Table1[Product_Name])</f>
        <v>Beauty Product 90</v>
      </c>
      <c r="F4974" t="str">
        <f>_xlfn.XLOOKUP(Table1[[#This Row],[Product_ID]],[1]!Table1[Product_ID],[1]!Table1[Category])</f>
        <v>Beauty</v>
      </c>
      <c r="G4974">
        <f>_xlfn.XLOOKUP(Table1[[#This Row],[Product_ID]],[1]!Table1[Product_ID],[1]!Table1[Unit_Price])</f>
        <v>1510</v>
      </c>
      <c r="H4974">
        <f>_xlfn.XLOOKUP(Table1[[#This Row],[Product_ID]],[1]!Table1[Product_ID],[1]!Table1[Cost])</f>
        <v>755</v>
      </c>
      <c r="I4974">
        <v>5</v>
      </c>
      <c r="J4974">
        <v>20</v>
      </c>
      <c r="K4974">
        <f>Table1[[#This Row],[Quantity]]*Table1[[#This Row],[Unit_Price]]</f>
        <v>7550</v>
      </c>
      <c r="L4974">
        <f>Table1[[#This Row],[Quantity]]*Table1[[#This Row],[Cost]]</f>
        <v>3775</v>
      </c>
      <c r="M4974">
        <f>Table1[[#This Row],[Sales]]-Table1[[#This Row],[Total_Cost]]</f>
        <v>3775</v>
      </c>
      <c r="N4974" s="1">
        <f>Table1[[#This Row],[Profit]]/Table1[[#This Row],[Sales]]</f>
        <v>0.5</v>
      </c>
      <c r="O4974" t="str">
        <f>TEXT(Table1[[#This Row],[Order_Date]],"mmmm")</f>
        <v>May</v>
      </c>
      <c r="P4974">
        <f>YEAR(Table1[[#This Row],[Order_Date]])</f>
        <v>2024</v>
      </c>
      <c r="Q4974" t="str">
        <f>"Q"&amp;ROUNDUP(MONTH(Table1[[#This Row],[Order_Date]])/3,0)</f>
        <v>Q2</v>
      </c>
    </row>
    <row r="4975" spans="1:17" x14ac:dyDescent="0.25">
      <c r="A4975" t="s">
        <v>6803</v>
      </c>
      <c r="B4975" t="s">
        <v>2346</v>
      </c>
      <c r="C4975" t="s">
        <v>167</v>
      </c>
      <c r="D4975" t="s">
        <v>385</v>
      </c>
      <c r="E4975" t="str">
        <f>_xlfn.XLOOKUP(Table1[[#This Row],[Product_ID]],[1]!Table1[Product_ID],[1]!Table1[Product_Name])</f>
        <v>Sports Product 54</v>
      </c>
      <c r="F4975" t="str">
        <f>_xlfn.XLOOKUP(Table1[[#This Row],[Product_ID]],[1]!Table1[Product_ID],[1]!Table1[Category])</f>
        <v>Sports</v>
      </c>
      <c r="G4975">
        <f>_xlfn.XLOOKUP(Table1[[#This Row],[Product_ID]],[1]!Table1[Product_ID],[1]!Table1[Unit_Price])</f>
        <v>611</v>
      </c>
      <c r="H4975">
        <f>_xlfn.XLOOKUP(Table1[[#This Row],[Product_ID]],[1]!Table1[Product_ID],[1]!Table1[Cost])</f>
        <v>427.7</v>
      </c>
      <c r="I4975">
        <v>3</v>
      </c>
      <c r="J4975">
        <v>0</v>
      </c>
      <c r="K4975">
        <f>Table1[[#This Row],[Quantity]]*Table1[[#This Row],[Unit_Price]]</f>
        <v>1833</v>
      </c>
      <c r="L4975">
        <f>Table1[[#This Row],[Quantity]]*Table1[[#This Row],[Cost]]</f>
        <v>1283.0999999999999</v>
      </c>
      <c r="M4975">
        <f>Table1[[#This Row],[Sales]]-Table1[[#This Row],[Total_Cost]]</f>
        <v>549.90000000000009</v>
      </c>
      <c r="N4975" s="1">
        <f>Table1[[#This Row],[Profit]]/Table1[[#This Row],[Sales]]</f>
        <v>0.30000000000000004</v>
      </c>
      <c r="O4975" t="str">
        <f>TEXT(Table1[[#This Row],[Order_Date]],"mmmm")</f>
        <v>April</v>
      </c>
      <c r="P4975">
        <f>YEAR(Table1[[#This Row],[Order_Date]])</f>
        <v>2024</v>
      </c>
      <c r="Q4975" t="str">
        <f>"Q"&amp;ROUNDUP(MONTH(Table1[[#This Row],[Order_Date]])/3,0)</f>
        <v>Q2</v>
      </c>
    </row>
    <row r="4976" spans="1:17" x14ac:dyDescent="0.25">
      <c r="A4976" t="s">
        <v>6804</v>
      </c>
      <c r="B4976" t="s">
        <v>2774</v>
      </c>
      <c r="C4976" t="s">
        <v>1676</v>
      </c>
      <c r="D4976" t="s">
        <v>223</v>
      </c>
      <c r="E4976" t="str">
        <f>_xlfn.XLOOKUP(Table1[[#This Row],[Product_ID]],[1]!Table1[Product_ID],[1]!Table1[Product_Name])</f>
        <v>Clothing Product 48</v>
      </c>
      <c r="F4976" t="str">
        <f>_xlfn.XLOOKUP(Table1[[#This Row],[Product_ID]],[1]!Table1[Product_ID],[1]!Table1[Category])</f>
        <v>Clothing</v>
      </c>
      <c r="G4976">
        <f>_xlfn.XLOOKUP(Table1[[#This Row],[Product_ID]],[1]!Table1[Product_ID],[1]!Table1[Unit_Price])</f>
        <v>2190</v>
      </c>
      <c r="H4976">
        <f>_xlfn.XLOOKUP(Table1[[#This Row],[Product_ID]],[1]!Table1[Product_ID],[1]!Table1[Cost])</f>
        <v>1095</v>
      </c>
      <c r="I4976">
        <v>2</v>
      </c>
      <c r="J4976">
        <v>15</v>
      </c>
      <c r="K4976">
        <f>Table1[[#This Row],[Quantity]]*Table1[[#This Row],[Unit_Price]]</f>
        <v>4380</v>
      </c>
      <c r="L4976">
        <f>Table1[[#This Row],[Quantity]]*Table1[[#This Row],[Cost]]</f>
        <v>2190</v>
      </c>
      <c r="M4976">
        <f>Table1[[#This Row],[Sales]]-Table1[[#This Row],[Total_Cost]]</f>
        <v>2190</v>
      </c>
      <c r="N4976" s="1">
        <f>Table1[[#This Row],[Profit]]/Table1[[#This Row],[Sales]]</f>
        <v>0.5</v>
      </c>
      <c r="O4976" t="str">
        <f>TEXT(Table1[[#This Row],[Order_Date]],"mmmm")</f>
        <v>September</v>
      </c>
      <c r="P4976">
        <f>YEAR(Table1[[#This Row],[Order_Date]])</f>
        <v>2024</v>
      </c>
      <c r="Q4976" t="str">
        <f>"Q"&amp;ROUNDUP(MONTH(Table1[[#This Row],[Order_Date]])/3,0)</f>
        <v>Q3</v>
      </c>
    </row>
    <row r="4977" spans="1:17" x14ac:dyDescent="0.25">
      <c r="A4977" t="s">
        <v>6805</v>
      </c>
      <c r="B4977" t="s">
        <v>1252</v>
      </c>
      <c r="C4977" t="s">
        <v>3179</v>
      </c>
      <c r="D4977" t="s">
        <v>157</v>
      </c>
      <c r="E4977" t="str">
        <f>_xlfn.XLOOKUP(Table1[[#This Row],[Product_ID]],[1]!Table1[Product_ID],[1]!Table1[Product_Name])</f>
        <v>Sports Product 89</v>
      </c>
      <c r="F4977" t="str">
        <f>_xlfn.XLOOKUP(Table1[[#This Row],[Product_ID]],[1]!Table1[Product_ID],[1]!Table1[Category])</f>
        <v>Sports</v>
      </c>
      <c r="G4977">
        <f>_xlfn.XLOOKUP(Table1[[#This Row],[Product_ID]],[1]!Table1[Product_ID],[1]!Table1[Unit_Price])</f>
        <v>2956</v>
      </c>
      <c r="H4977">
        <f>_xlfn.XLOOKUP(Table1[[#This Row],[Product_ID]],[1]!Table1[Product_ID],[1]!Table1[Cost])</f>
        <v>1478</v>
      </c>
      <c r="I4977">
        <v>4</v>
      </c>
      <c r="J4977">
        <v>10</v>
      </c>
      <c r="K4977">
        <f>Table1[[#This Row],[Quantity]]*Table1[[#This Row],[Unit_Price]]</f>
        <v>11824</v>
      </c>
      <c r="L4977">
        <f>Table1[[#This Row],[Quantity]]*Table1[[#This Row],[Cost]]</f>
        <v>5912</v>
      </c>
      <c r="M4977">
        <f>Table1[[#This Row],[Sales]]-Table1[[#This Row],[Total_Cost]]</f>
        <v>5912</v>
      </c>
      <c r="N4977" s="1">
        <f>Table1[[#This Row],[Profit]]/Table1[[#This Row],[Sales]]</f>
        <v>0.5</v>
      </c>
      <c r="O4977" t="str">
        <f>TEXT(Table1[[#This Row],[Order_Date]],"mmmm")</f>
        <v>December</v>
      </c>
      <c r="P4977">
        <f>YEAR(Table1[[#This Row],[Order_Date]])</f>
        <v>2025</v>
      </c>
      <c r="Q4977" t="str">
        <f>"Q"&amp;ROUNDUP(MONTH(Table1[[#This Row],[Order_Date]])/3,0)</f>
        <v>Q4</v>
      </c>
    </row>
    <row r="4978" spans="1:17" x14ac:dyDescent="0.25">
      <c r="A4978" t="s">
        <v>6806</v>
      </c>
      <c r="B4978" t="s">
        <v>3470</v>
      </c>
      <c r="C4978" t="s">
        <v>464</v>
      </c>
      <c r="D4978" t="s">
        <v>270</v>
      </c>
      <c r="E4978" t="str">
        <f>_xlfn.XLOOKUP(Table1[[#This Row],[Product_ID]],[1]!Table1[Product_ID],[1]!Table1[Product_Name])</f>
        <v>Clothing Product 47</v>
      </c>
      <c r="F4978" t="str">
        <f>_xlfn.XLOOKUP(Table1[[#This Row],[Product_ID]],[1]!Table1[Product_ID],[1]!Table1[Category])</f>
        <v>Clothing</v>
      </c>
      <c r="G4978">
        <f>_xlfn.XLOOKUP(Table1[[#This Row],[Product_ID]],[1]!Table1[Product_ID],[1]!Table1[Unit_Price])</f>
        <v>3146</v>
      </c>
      <c r="H4978">
        <f>_xlfn.XLOOKUP(Table1[[#This Row],[Product_ID]],[1]!Table1[Product_ID],[1]!Table1[Cost])</f>
        <v>1573</v>
      </c>
      <c r="I4978">
        <v>5</v>
      </c>
      <c r="J4978">
        <v>10</v>
      </c>
      <c r="K4978">
        <f>Table1[[#This Row],[Quantity]]*Table1[[#This Row],[Unit_Price]]</f>
        <v>15730</v>
      </c>
      <c r="L4978">
        <f>Table1[[#This Row],[Quantity]]*Table1[[#This Row],[Cost]]</f>
        <v>7865</v>
      </c>
      <c r="M4978">
        <f>Table1[[#This Row],[Sales]]-Table1[[#This Row],[Total_Cost]]</f>
        <v>7865</v>
      </c>
      <c r="N4978" s="1">
        <f>Table1[[#This Row],[Profit]]/Table1[[#This Row],[Sales]]</f>
        <v>0.5</v>
      </c>
      <c r="O4978" t="str">
        <f>TEXT(Table1[[#This Row],[Order_Date]],"mmmm")</f>
        <v>October</v>
      </c>
      <c r="P4978">
        <f>YEAR(Table1[[#This Row],[Order_Date]])</f>
        <v>2025</v>
      </c>
      <c r="Q4978" t="str">
        <f>"Q"&amp;ROUNDUP(MONTH(Table1[[#This Row],[Order_Date]])/3,0)</f>
        <v>Q4</v>
      </c>
    </row>
    <row r="4979" spans="1:17" x14ac:dyDescent="0.25">
      <c r="A4979" t="s">
        <v>6807</v>
      </c>
      <c r="B4979" t="s">
        <v>181</v>
      </c>
      <c r="C4979" t="s">
        <v>1984</v>
      </c>
      <c r="D4979" t="s">
        <v>304</v>
      </c>
      <c r="E4979" t="str">
        <f>_xlfn.XLOOKUP(Table1[[#This Row],[Product_ID]],[1]!Table1[Product_ID],[1]!Table1[Product_Name])</f>
        <v>Sports Product 67</v>
      </c>
      <c r="F4979" t="str">
        <f>_xlfn.XLOOKUP(Table1[[#This Row],[Product_ID]],[1]!Table1[Product_ID],[1]!Table1[Category])</f>
        <v>Sports</v>
      </c>
      <c r="G4979">
        <f>_xlfn.XLOOKUP(Table1[[#This Row],[Product_ID]],[1]!Table1[Product_ID],[1]!Table1[Unit_Price])</f>
        <v>1463</v>
      </c>
      <c r="H4979">
        <f>_xlfn.XLOOKUP(Table1[[#This Row],[Product_ID]],[1]!Table1[Product_ID],[1]!Table1[Cost])</f>
        <v>731.5</v>
      </c>
      <c r="I4979">
        <v>4</v>
      </c>
      <c r="J4979">
        <v>5</v>
      </c>
      <c r="K4979">
        <f>Table1[[#This Row],[Quantity]]*Table1[[#This Row],[Unit_Price]]</f>
        <v>5852</v>
      </c>
      <c r="L4979">
        <f>Table1[[#This Row],[Quantity]]*Table1[[#This Row],[Cost]]</f>
        <v>2926</v>
      </c>
      <c r="M4979">
        <f>Table1[[#This Row],[Sales]]-Table1[[#This Row],[Total_Cost]]</f>
        <v>2926</v>
      </c>
      <c r="N4979" s="1">
        <f>Table1[[#This Row],[Profit]]/Table1[[#This Row],[Sales]]</f>
        <v>0.5</v>
      </c>
      <c r="O4979" t="str">
        <f>TEXT(Table1[[#This Row],[Order_Date]],"mmmm")</f>
        <v>October</v>
      </c>
      <c r="P4979">
        <f>YEAR(Table1[[#This Row],[Order_Date]])</f>
        <v>2025</v>
      </c>
      <c r="Q4979" t="str">
        <f>"Q"&amp;ROUNDUP(MONTH(Table1[[#This Row],[Order_Date]])/3,0)</f>
        <v>Q4</v>
      </c>
    </row>
    <row r="4980" spans="1:17" x14ac:dyDescent="0.25">
      <c r="A4980" t="s">
        <v>6808</v>
      </c>
      <c r="B4980" t="s">
        <v>715</v>
      </c>
      <c r="C4980" t="s">
        <v>4535</v>
      </c>
      <c r="D4980" t="s">
        <v>115</v>
      </c>
      <c r="E4980" t="str">
        <f>_xlfn.XLOOKUP(Table1[[#This Row],[Product_ID]],[1]!Table1[Product_ID],[1]!Table1[Product_Name])</f>
        <v>Beauty Product 85</v>
      </c>
      <c r="F4980" t="str">
        <f>_xlfn.XLOOKUP(Table1[[#This Row],[Product_ID]],[1]!Table1[Product_ID],[1]!Table1[Category])</f>
        <v>Beauty</v>
      </c>
      <c r="G4980">
        <f>_xlfn.XLOOKUP(Table1[[#This Row],[Product_ID]],[1]!Table1[Product_ID],[1]!Table1[Unit_Price])</f>
        <v>1436</v>
      </c>
      <c r="H4980">
        <f>_xlfn.XLOOKUP(Table1[[#This Row],[Product_ID]],[1]!Table1[Product_ID],[1]!Table1[Cost])</f>
        <v>1005.2</v>
      </c>
      <c r="I4980">
        <v>3</v>
      </c>
      <c r="J4980">
        <v>20</v>
      </c>
      <c r="K4980">
        <f>Table1[[#This Row],[Quantity]]*Table1[[#This Row],[Unit_Price]]</f>
        <v>4308</v>
      </c>
      <c r="L4980">
        <f>Table1[[#This Row],[Quantity]]*Table1[[#This Row],[Cost]]</f>
        <v>3015.6000000000004</v>
      </c>
      <c r="M4980">
        <f>Table1[[#This Row],[Sales]]-Table1[[#This Row],[Total_Cost]]</f>
        <v>1292.3999999999996</v>
      </c>
      <c r="N4980" s="1">
        <f>Table1[[#This Row],[Profit]]/Table1[[#This Row],[Sales]]</f>
        <v>0.29999999999999993</v>
      </c>
      <c r="O4980" t="str">
        <f>TEXT(Table1[[#This Row],[Order_Date]],"mmmm")</f>
        <v>September</v>
      </c>
      <c r="P4980">
        <f>YEAR(Table1[[#This Row],[Order_Date]])</f>
        <v>2025</v>
      </c>
      <c r="Q4980" t="str">
        <f>"Q"&amp;ROUNDUP(MONTH(Table1[[#This Row],[Order_Date]])/3,0)</f>
        <v>Q3</v>
      </c>
    </row>
    <row r="4981" spans="1:17" x14ac:dyDescent="0.25">
      <c r="A4981" t="s">
        <v>6809</v>
      </c>
      <c r="B4981" t="s">
        <v>1495</v>
      </c>
      <c r="C4981" t="s">
        <v>2099</v>
      </c>
      <c r="D4981" t="s">
        <v>898</v>
      </c>
      <c r="E4981" t="str">
        <f>_xlfn.XLOOKUP(Table1[[#This Row],[Product_ID]],[1]!Table1[Product_ID],[1]!Table1[Product_Name])</f>
        <v>Sports Product 29</v>
      </c>
      <c r="F4981" t="str">
        <f>_xlfn.XLOOKUP(Table1[[#This Row],[Product_ID]],[1]!Table1[Product_ID],[1]!Table1[Category])</f>
        <v>Sports</v>
      </c>
      <c r="G4981">
        <f>_xlfn.XLOOKUP(Table1[[#This Row],[Product_ID]],[1]!Table1[Product_ID],[1]!Table1[Unit_Price])</f>
        <v>2105</v>
      </c>
      <c r="H4981">
        <f>_xlfn.XLOOKUP(Table1[[#This Row],[Product_ID]],[1]!Table1[Product_ID],[1]!Table1[Cost])</f>
        <v>1263</v>
      </c>
      <c r="I4981">
        <v>5</v>
      </c>
      <c r="J4981">
        <v>10</v>
      </c>
      <c r="K4981">
        <f>Table1[[#This Row],[Quantity]]*Table1[[#This Row],[Unit_Price]]</f>
        <v>10525</v>
      </c>
      <c r="L4981">
        <f>Table1[[#This Row],[Quantity]]*Table1[[#This Row],[Cost]]</f>
        <v>6315</v>
      </c>
      <c r="M4981">
        <f>Table1[[#This Row],[Sales]]-Table1[[#This Row],[Total_Cost]]</f>
        <v>4210</v>
      </c>
      <c r="N4981" s="1">
        <f>Table1[[#This Row],[Profit]]/Table1[[#This Row],[Sales]]</f>
        <v>0.4</v>
      </c>
      <c r="O4981" t="str">
        <f>TEXT(Table1[[#This Row],[Order_Date]],"mmmm")</f>
        <v>May</v>
      </c>
      <c r="P4981">
        <f>YEAR(Table1[[#This Row],[Order_Date]])</f>
        <v>2025</v>
      </c>
      <c r="Q4981" t="str">
        <f>"Q"&amp;ROUNDUP(MONTH(Table1[[#This Row],[Order_Date]])/3,0)</f>
        <v>Q2</v>
      </c>
    </row>
    <row r="4982" spans="1:17" x14ac:dyDescent="0.25">
      <c r="A4982" t="s">
        <v>6810</v>
      </c>
      <c r="B4982" t="s">
        <v>3034</v>
      </c>
      <c r="C4982" t="s">
        <v>2054</v>
      </c>
      <c r="D4982" t="s">
        <v>409</v>
      </c>
      <c r="E4982" t="str">
        <f>_xlfn.XLOOKUP(Table1[[#This Row],[Product_ID]],[1]!Table1[Product_ID],[1]!Table1[Product_Name])</f>
        <v>Home &amp; Kitchen Product 68</v>
      </c>
      <c r="F4982" t="str">
        <f>_xlfn.XLOOKUP(Table1[[#This Row],[Product_ID]],[1]!Table1[Product_ID],[1]!Table1[Category])</f>
        <v>Home &amp; Kitchen</v>
      </c>
      <c r="G4982">
        <f>_xlfn.XLOOKUP(Table1[[#This Row],[Product_ID]],[1]!Table1[Product_ID],[1]!Table1[Unit_Price])</f>
        <v>7252</v>
      </c>
      <c r="H4982">
        <f>_xlfn.XLOOKUP(Table1[[#This Row],[Product_ID]],[1]!Table1[Product_ID],[1]!Table1[Cost])</f>
        <v>3626</v>
      </c>
      <c r="I4982">
        <v>1</v>
      </c>
      <c r="J4982">
        <v>10</v>
      </c>
      <c r="K4982">
        <f>Table1[[#This Row],[Quantity]]*Table1[[#This Row],[Unit_Price]]</f>
        <v>7252</v>
      </c>
      <c r="L4982">
        <f>Table1[[#This Row],[Quantity]]*Table1[[#This Row],[Cost]]</f>
        <v>3626</v>
      </c>
      <c r="M4982">
        <f>Table1[[#This Row],[Sales]]-Table1[[#This Row],[Total_Cost]]</f>
        <v>3626</v>
      </c>
      <c r="N4982" s="1">
        <f>Table1[[#This Row],[Profit]]/Table1[[#This Row],[Sales]]</f>
        <v>0.5</v>
      </c>
      <c r="O4982" t="str">
        <f>TEXT(Table1[[#This Row],[Order_Date]],"mmmm")</f>
        <v>May</v>
      </c>
      <c r="P4982">
        <f>YEAR(Table1[[#This Row],[Order_Date]])</f>
        <v>2025</v>
      </c>
      <c r="Q4982" t="str">
        <f>"Q"&amp;ROUNDUP(MONTH(Table1[[#This Row],[Order_Date]])/3,0)</f>
        <v>Q2</v>
      </c>
    </row>
    <row r="4983" spans="1:17" x14ac:dyDescent="0.25">
      <c r="A4983" t="s">
        <v>6811</v>
      </c>
      <c r="B4983" t="s">
        <v>1135</v>
      </c>
      <c r="C4983" t="s">
        <v>294</v>
      </c>
      <c r="D4983" t="s">
        <v>563</v>
      </c>
      <c r="E4983" t="str">
        <f>_xlfn.XLOOKUP(Table1[[#This Row],[Product_ID]],[1]!Table1[Product_ID],[1]!Table1[Product_Name])</f>
        <v>Beauty Product 60</v>
      </c>
      <c r="F4983" t="str">
        <f>_xlfn.XLOOKUP(Table1[[#This Row],[Product_ID]],[1]!Table1[Product_ID],[1]!Table1[Category])</f>
        <v>Beauty</v>
      </c>
      <c r="G4983">
        <f>_xlfn.XLOOKUP(Table1[[#This Row],[Product_ID]],[1]!Table1[Product_ID],[1]!Table1[Unit_Price])</f>
        <v>758</v>
      </c>
      <c r="H4983">
        <f>_xlfn.XLOOKUP(Table1[[#This Row],[Product_ID]],[1]!Table1[Product_ID],[1]!Table1[Cost])</f>
        <v>530.6</v>
      </c>
      <c r="I4983">
        <v>4</v>
      </c>
      <c r="J4983">
        <v>20</v>
      </c>
      <c r="K4983">
        <f>Table1[[#This Row],[Quantity]]*Table1[[#This Row],[Unit_Price]]</f>
        <v>3032</v>
      </c>
      <c r="L4983">
        <f>Table1[[#This Row],[Quantity]]*Table1[[#This Row],[Cost]]</f>
        <v>2122.4</v>
      </c>
      <c r="M4983">
        <f>Table1[[#This Row],[Sales]]-Table1[[#This Row],[Total_Cost]]</f>
        <v>909.59999999999991</v>
      </c>
      <c r="N4983" s="1">
        <f>Table1[[#This Row],[Profit]]/Table1[[#This Row],[Sales]]</f>
        <v>0.3</v>
      </c>
      <c r="O4983" t="str">
        <f>TEXT(Table1[[#This Row],[Order_Date]],"mmmm")</f>
        <v>July</v>
      </c>
      <c r="P4983">
        <f>YEAR(Table1[[#This Row],[Order_Date]])</f>
        <v>2025</v>
      </c>
      <c r="Q4983" t="str">
        <f>"Q"&amp;ROUNDUP(MONTH(Table1[[#This Row],[Order_Date]])/3,0)</f>
        <v>Q3</v>
      </c>
    </row>
    <row r="4984" spans="1:17" x14ac:dyDescent="0.25">
      <c r="A4984" t="s">
        <v>6812</v>
      </c>
      <c r="B4984" t="s">
        <v>2115</v>
      </c>
      <c r="C4984" t="s">
        <v>5977</v>
      </c>
      <c r="D4984" t="s">
        <v>604</v>
      </c>
      <c r="E4984" t="str">
        <f>_xlfn.XLOOKUP(Table1[[#This Row],[Product_ID]],[1]!Table1[Product_ID],[1]!Table1[Product_Name])</f>
        <v>Home &amp; Kitchen Product 39</v>
      </c>
      <c r="F4984" t="str">
        <f>_xlfn.XLOOKUP(Table1[[#This Row],[Product_ID]],[1]!Table1[Product_ID],[1]!Table1[Category])</f>
        <v>Home &amp; Kitchen</v>
      </c>
      <c r="G4984">
        <f>_xlfn.XLOOKUP(Table1[[#This Row],[Product_ID]],[1]!Table1[Product_ID],[1]!Table1[Unit_Price])</f>
        <v>9543</v>
      </c>
      <c r="H4984">
        <f>_xlfn.XLOOKUP(Table1[[#This Row],[Product_ID]],[1]!Table1[Product_ID],[1]!Table1[Cost])</f>
        <v>4771.5</v>
      </c>
      <c r="I4984">
        <v>1</v>
      </c>
      <c r="J4984">
        <v>15</v>
      </c>
      <c r="K4984">
        <f>Table1[[#This Row],[Quantity]]*Table1[[#This Row],[Unit_Price]]</f>
        <v>9543</v>
      </c>
      <c r="L4984">
        <f>Table1[[#This Row],[Quantity]]*Table1[[#This Row],[Cost]]</f>
        <v>4771.5</v>
      </c>
      <c r="M4984">
        <f>Table1[[#This Row],[Sales]]-Table1[[#This Row],[Total_Cost]]</f>
        <v>4771.5</v>
      </c>
      <c r="N4984" s="1">
        <f>Table1[[#This Row],[Profit]]/Table1[[#This Row],[Sales]]</f>
        <v>0.5</v>
      </c>
      <c r="O4984" t="str">
        <f>TEXT(Table1[[#This Row],[Order_Date]],"mmmm")</f>
        <v>November</v>
      </c>
      <c r="P4984">
        <f>YEAR(Table1[[#This Row],[Order_Date]])</f>
        <v>2024</v>
      </c>
      <c r="Q4984" t="str">
        <f>"Q"&amp;ROUNDUP(MONTH(Table1[[#This Row],[Order_Date]])/3,0)</f>
        <v>Q4</v>
      </c>
    </row>
    <row r="4985" spans="1:17" x14ac:dyDescent="0.25">
      <c r="A4985" t="s">
        <v>6813</v>
      </c>
      <c r="B4985" t="s">
        <v>2620</v>
      </c>
      <c r="C4985" t="s">
        <v>3075</v>
      </c>
      <c r="D4985" t="s">
        <v>77</v>
      </c>
      <c r="E4985" t="str">
        <f>_xlfn.XLOOKUP(Table1[[#This Row],[Product_ID]],[1]!Table1[Product_ID],[1]!Table1[Product_Name])</f>
        <v>Sports Product 83</v>
      </c>
      <c r="F4985" t="str">
        <f>_xlfn.XLOOKUP(Table1[[#This Row],[Product_ID]],[1]!Table1[Product_ID],[1]!Table1[Category])</f>
        <v>Sports</v>
      </c>
      <c r="G4985">
        <f>_xlfn.XLOOKUP(Table1[[#This Row],[Product_ID]],[1]!Table1[Product_ID],[1]!Table1[Unit_Price])</f>
        <v>5842</v>
      </c>
      <c r="H4985">
        <f>_xlfn.XLOOKUP(Table1[[#This Row],[Product_ID]],[1]!Table1[Product_ID],[1]!Table1[Cost])</f>
        <v>3505.2</v>
      </c>
      <c r="I4985">
        <v>2</v>
      </c>
      <c r="J4985">
        <v>15</v>
      </c>
      <c r="K4985">
        <f>Table1[[#This Row],[Quantity]]*Table1[[#This Row],[Unit_Price]]</f>
        <v>11684</v>
      </c>
      <c r="L4985">
        <f>Table1[[#This Row],[Quantity]]*Table1[[#This Row],[Cost]]</f>
        <v>7010.4</v>
      </c>
      <c r="M4985">
        <f>Table1[[#This Row],[Sales]]-Table1[[#This Row],[Total_Cost]]</f>
        <v>4673.6000000000004</v>
      </c>
      <c r="N4985" s="1">
        <f>Table1[[#This Row],[Profit]]/Table1[[#This Row],[Sales]]</f>
        <v>0.4</v>
      </c>
      <c r="O4985" t="str">
        <f>TEXT(Table1[[#This Row],[Order_Date]],"mmmm")</f>
        <v>February</v>
      </c>
      <c r="P4985">
        <f>YEAR(Table1[[#This Row],[Order_Date]])</f>
        <v>2025</v>
      </c>
      <c r="Q4985" t="str">
        <f>"Q"&amp;ROUNDUP(MONTH(Table1[[#This Row],[Order_Date]])/3,0)</f>
        <v>Q1</v>
      </c>
    </row>
    <row r="4986" spans="1:17" x14ac:dyDescent="0.25">
      <c r="A4986" t="s">
        <v>6814</v>
      </c>
      <c r="B4986" t="s">
        <v>1516</v>
      </c>
      <c r="C4986" t="s">
        <v>1914</v>
      </c>
      <c r="D4986" t="s">
        <v>604</v>
      </c>
      <c r="E4986" t="str">
        <f>_xlfn.XLOOKUP(Table1[[#This Row],[Product_ID]],[1]!Table1[Product_ID],[1]!Table1[Product_Name])</f>
        <v>Home &amp; Kitchen Product 39</v>
      </c>
      <c r="F4986" t="str">
        <f>_xlfn.XLOOKUP(Table1[[#This Row],[Product_ID]],[1]!Table1[Product_ID],[1]!Table1[Category])</f>
        <v>Home &amp; Kitchen</v>
      </c>
      <c r="G4986">
        <f>_xlfn.XLOOKUP(Table1[[#This Row],[Product_ID]],[1]!Table1[Product_ID],[1]!Table1[Unit_Price])</f>
        <v>9543</v>
      </c>
      <c r="H4986">
        <f>_xlfn.XLOOKUP(Table1[[#This Row],[Product_ID]],[1]!Table1[Product_ID],[1]!Table1[Cost])</f>
        <v>4771.5</v>
      </c>
      <c r="I4986">
        <v>2</v>
      </c>
      <c r="J4986">
        <v>20</v>
      </c>
      <c r="K4986">
        <f>Table1[[#This Row],[Quantity]]*Table1[[#This Row],[Unit_Price]]</f>
        <v>19086</v>
      </c>
      <c r="L4986">
        <f>Table1[[#This Row],[Quantity]]*Table1[[#This Row],[Cost]]</f>
        <v>9543</v>
      </c>
      <c r="M4986">
        <f>Table1[[#This Row],[Sales]]-Table1[[#This Row],[Total_Cost]]</f>
        <v>9543</v>
      </c>
      <c r="N4986" s="1">
        <f>Table1[[#This Row],[Profit]]/Table1[[#This Row],[Sales]]</f>
        <v>0.5</v>
      </c>
      <c r="O4986" t="str">
        <f>TEXT(Table1[[#This Row],[Order_Date]],"mmmm")</f>
        <v>November</v>
      </c>
      <c r="P4986">
        <f>YEAR(Table1[[#This Row],[Order_Date]])</f>
        <v>2024</v>
      </c>
      <c r="Q4986" t="str">
        <f>"Q"&amp;ROUNDUP(MONTH(Table1[[#This Row],[Order_Date]])/3,0)</f>
        <v>Q4</v>
      </c>
    </row>
    <row r="4987" spans="1:17" x14ac:dyDescent="0.25">
      <c r="A4987" t="s">
        <v>6815</v>
      </c>
      <c r="B4987" t="s">
        <v>2889</v>
      </c>
      <c r="C4987" t="s">
        <v>789</v>
      </c>
      <c r="D4987" t="s">
        <v>598</v>
      </c>
      <c r="E4987" t="str">
        <f>_xlfn.XLOOKUP(Table1[[#This Row],[Product_ID]],[1]!Table1[Product_ID],[1]!Table1[Product_Name])</f>
        <v>Clothing Product 84</v>
      </c>
      <c r="F4987" t="str">
        <f>_xlfn.XLOOKUP(Table1[[#This Row],[Product_ID]],[1]!Table1[Product_ID],[1]!Table1[Category])</f>
        <v>Clothing</v>
      </c>
      <c r="G4987">
        <f>_xlfn.XLOOKUP(Table1[[#This Row],[Product_ID]],[1]!Table1[Product_ID],[1]!Table1[Unit_Price])</f>
        <v>3921</v>
      </c>
      <c r="H4987">
        <f>_xlfn.XLOOKUP(Table1[[#This Row],[Product_ID]],[1]!Table1[Product_ID],[1]!Table1[Cost])</f>
        <v>2352.6</v>
      </c>
      <c r="I4987">
        <v>1</v>
      </c>
      <c r="J4987">
        <v>10</v>
      </c>
      <c r="K4987">
        <f>Table1[[#This Row],[Quantity]]*Table1[[#This Row],[Unit_Price]]</f>
        <v>3921</v>
      </c>
      <c r="L4987">
        <f>Table1[[#This Row],[Quantity]]*Table1[[#This Row],[Cost]]</f>
        <v>2352.6</v>
      </c>
      <c r="M4987">
        <f>Table1[[#This Row],[Sales]]-Table1[[#This Row],[Total_Cost]]</f>
        <v>1568.4</v>
      </c>
      <c r="N4987" s="1">
        <f>Table1[[#This Row],[Profit]]/Table1[[#This Row],[Sales]]</f>
        <v>0.4</v>
      </c>
      <c r="O4987" t="str">
        <f>TEXT(Table1[[#This Row],[Order_Date]],"mmmm")</f>
        <v>November</v>
      </c>
      <c r="P4987">
        <f>YEAR(Table1[[#This Row],[Order_Date]])</f>
        <v>2025</v>
      </c>
      <c r="Q4987" t="str">
        <f>"Q"&amp;ROUNDUP(MONTH(Table1[[#This Row],[Order_Date]])/3,0)</f>
        <v>Q4</v>
      </c>
    </row>
    <row r="4988" spans="1:17" x14ac:dyDescent="0.25">
      <c r="A4988" t="s">
        <v>6816</v>
      </c>
      <c r="B4988" t="s">
        <v>1071</v>
      </c>
      <c r="C4988" t="s">
        <v>1018</v>
      </c>
      <c r="D4988" t="s">
        <v>663</v>
      </c>
      <c r="E4988" t="str">
        <f>_xlfn.XLOOKUP(Table1[[#This Row],[Product_ID]],[1]!Table1[Product_ID],[1]!Table1[Product_Name])</f>
        <v>Electronics Product 34</v>
      </c>
      <c r="F4988" t="str">
        <f>_xlfn.XLOOKUP(Table1[[#This Row],[Product_ID]],[1]!Table1[Product_ID],[1]!Table1[Category])</f>
        <v>Electronics</v>
      </c>
      <c r="G4988">
        <f>_xlfn.XLOOKUP(Table1[[#This Row],[Product_ID]],[1]!Table1[Product_ID],[1]!Table1[Unit_Price])</f>
        <v>4860</v>
      </c>
      <c r="H4988">
        <f>_xlfn.XLOOKUP(Table1[[#This Row],[Product_ID]],[1]!Table1[Product_ID],[1]!Table1[Cost])</f>
        <v>2430</v>
      </c>
      <c r="I4988">
        <v>4</v>
      </c>
      <c r="J4988">
        <v>5</v>
      </c>
      <c r="K4988">
        <f>Table1[[#This Row],[Quantity]]*Table1[[#This Row],[Unit_Price]]</f>
        <v>19440</v>
      </c>
      <c r="L4988">
        <f>Table1[[#This Row],[Quantity]]*Table1[[#This Row],[Cost]]</f>
        <v>9720</v>
      </c>
      <c r="M4988">
        <f>Table1[[#This Row],[Sales]]-Table1[[#This Row],[Total_Cost]]</f>
        <v>9720</v>
      </c>
      <c r="N4988" s="1">
        <f>Table1[[#This Row],[Profit]]/Table1[[#This Row],[Sales]]</f>
        <v>0.5</v>
      </c>
      <c r="O4988" t="str">
        <f>TEXT(Table1[[#This Row],[Order_Date]],"mmmm")</f>
        <v>November</v>
      </c>
      <c r="P4988">
        <f>YEAR(Table1[[#This Row],[Order_Date]])</f>
        <v>2024</v>
      </c>
      <c r="Q4988" t="str">
        <f>"Q"&amp;ROUNDUP(MONTH(Table1[[#This Row],[Order_Date]])/3,0)</f>
        <v>Q4</v>
      </c>
    </row>
    <row r="4989" spans="1:17" x14ac:dyDescent="0.25">
      <c r="A4989" t="s">
        <v>6817</v>
      </c>
      <c r="B4989" t="s">
        <v>1266</v>
      </c>
      <c r="C4989" t="s">
        <v>2531</v>
      </c>
      <c r="D4989" t="s">
        <v>304</v>
      </c>
      <c r="E4989" t="str">
        <f>_xlfn.XLOOKUP(Table1[[#This Row],[Product_ID]],[1]!Table1[Product_ID],[1]!Table1[Product_Name])</f>
        <v>Sports Product 67</v>
      </c>
      <c r="F4989" t="str">
        <f>_xlfn.XLOOKUP(Table1[[#This Row],[Product_ID]],[1]!Table1[Product_ID],[1]!Table1[Category])</f>
        <v>Sports</v>
      </c>
      <c r="G4989">
        <f>_xlfn.XLOOKUP(Table1[[#This Row],[Product_ID]],[1]!Table1[Product_ID],[1]!Table1[Unit_Price])</f>
        <v>1463</v>
      </c>
      <c r="H4989">
        <f>_xlfn.XLOOKUP(Table1[[#This Row],[Product_ID]],[1]!Table1[Product_ID],[1]!Table1[Cost])</f>
        <v>731.5</v>
      </c>
      <c r="I4989">
        <v>2</v>
      </c>
      <c r="J4989">
        <v>5</v>
      </c>
      <c r="K4989">
        <f>Table1[[#This Row],[Quantity]]*Table1[[#This Row],[Unit_Price]]</f>
        <v>2926</v>
      </c>
      <c r="L4989">
        <f>Table1[[#This Row],[Quantity]]*Table1[[#This Row],[Cost]]</f>
        <v>1463</v>
      </c>
      <c r="M4989">
        <f>Table1[[#This Row],[Sales]]-Table1[[#This Row],[Total_Cost]]</f>
        <v>1463</v>
      </c>
      <c r="N4989" s="1">
        <f>Table1[[#This Row],[Profit]]/Table1[[#This Row],[Sales]]</f>
        <v>0.5</v>
      </c>
      <c r="O4989" t="str">
        <f>TEXT(Table1[[#This Row],[Order_Date]],"mmmm")</f>
        <v>December</v>
      </c>
      <c r="P4989">
        <f>YEAR(Table1[[#This Row],[Order_Date]])</f>
        <v>2025</v>
      </c>
      <c r="Q4989" t="str">
        <f>"Q"&amp;ROUNDUP(MONTH(Table1[[#This Row],[Order_Date]])/3,0)</f>
        <v>Q4</v>
      </c>
    </row>
    <row r="4990" spans="1:17" x14ac:dyDescent="0.25">
      <c r="A4990" t="s">
        <v>6818</v>
      </c>
      <c r="B4990" t="s">
        <v>1182</v>
      </c>
      <c r="C4990" t="s">
        <v>1999</v>
      </c>
      <c r="D4990" t="s">
        <v>394</v>
      </c>
      <c r="E4990" t="str">
        <f>_xlfn.XLOOKUP(Table1[[#This Row],[Product_ID]],[1]!Table1[Product_ID],[1]!Table1[Product_Name])</f>
        <v>Electronics Product 45</v>
      </c>
      <c r="F4990" t="str">
        <f>_xlfn.XLOOKUP(Table1[[#This Row],[Product_ID]],[1]!Table1[Product_ID],[1]!Table1[Category])</f>
        <v>Electronics</v>
      </c>
      <c r="G4990">
        <f>_xlfn.XLOOKUP(Table1[[#This Row],[Product_ID]],[1]!Table1[Product_ID],[1]!Table1[Unit_Price])</f>
        <v>31300</v>
      </c>
      <c r="H4990">
        <f>_xlfn.XLOOKUP(Table1[[#This Row],[Product_ID]],[1]!Table1[Product_ID],[1]!Table1[Cost])</f>
        <v>18780</v>
      </c>
      <c r="I4990">
        <v>3</v>
      </c>
      <c r="J4990">
        <v>0</v>
      </c>
      <c r="K4990">
        <f>Table1[[#This Row],[Quantity]]*Table1[[#This Row],[Unit_Price]]</f>
        <v>93900</v>
      </c>
      <c r="L4990">
        <f>Table1[[#This Row],[Quantity]]*Table1[[#This Row],[Cost]]</f>
        <v>56340</v>
      </c>
      <c r="M4990">
        <f>Table1[[#This Row],[Sales]]-Table1[[#This Row],[Total_Cost]]</f>
        <v>37560</v>
      </c>
      <c r="N4990" s="1">
        <f>Table1[[#This Row],[Profit]]/Table1[[#This Row],[Sales]]</f>
        <v>0.4</v>
      </c>
      <c r="O4990" t="str">
        <f>TEXT(Table1[[#This Row],[Order_Date]],"mmmm")</f>
        <v>January</v>
      </c>
      <c r="P4990">
        <f>YEAR(Table1[[#This Row],[Order_Date]])</f>
        <v>2024</v>
      </c>
      <c r="Q4990" t="str">
        <f>"Q"&amp;ROUNDUP(MONTH(Table1[[#This Row],[Order_Date]])/3,0)</f>
        <v>Q1</v>
      </c>
    </row>
    <row r="4991" spans="1:17" x14ac:dyDescent="0.25">
      <c r="A4991" t="s">
        <v>6819</v>
      </c>
      <c r="B4991" t="s">
        <v>1660</v>
      </c>
      <c r="C4991" t="s">
        <v>2127</v>
      </c>
      <c r="D4991" t="s">
        <v>216</v>
      </c>
      <c r="E4991" t="str">
        <f>_xlfn.XLOOKUP(Table1[[#This Row],[Product_ID]],[1]!Table1[Product_ID],[1]!Table1[Product_Name])</f>
        <v>Beauty Product 69</v>
      </c>
      <c r="F4991" t="str">
        <f>_xlfn.XLOOKUP(Table1[[#This Row],[Product_ID]],[1]!Table1[Product_ID],[1]!Table1[Category])</f>
        <v>Beauty</v>
      </c>
      <c r="G4991">
        <f>_xlfn.XLOOKUP(Table1[[#This Row],[Product_ID]],[1]!Table1[Product_ID],[1]!Table1[Unit_Price])</f>
        <v>384</v>
      </c>
      <c r="H4991">
        <f>_xlfn.XLOOKUP(Table1[[#This Row],[Product_ID]],[1]!Table1[Product_ID],[1]!Table1[Cost])</f>
        <v>192</v>
      </c>
      <c r="I4991">
        <v>1</v>
      </c>
      <c r="J4991">
        <v>5</v>
      </c>
      <c r="K4991">
        <f>Table1[[#This Row],[Quantity]]*Table1[[#This Row],[Unit_Price]]</f>
        <v>384</v>
      </c>
      <c r="L4991">
        <f>Table1[[#This Row],[Quantity]]*Table1[[#This Row],[Cost]]</f>
        <v>192</v>
      </c>
      <c r="M4991">
        <f>Table1[[#This Row],[Sales]]-Table1[[#This Row],[Total_Cost]]</f>
        <v>192</v>
      </c>
      <c r="N4991" s="1">
        <f>Table1[[#This Row],[Profit]]/Table1[[#This Row],[Sales]]</f>
        <v>0.5</v>
      </c>
      <c r="O4991" t="str">
        <f>TEXT(Table1[[#This Row],[Order_Date]],"mmmm")</f>
        <v>February</v>
      </c>
      <c r="P4991">
        <f>YEAR(Table1[[#This Row],[Order_Date]])</f>
        <v>2024</v>
      </c>
      <c r="Q4991" t="str">
        <f>"Q"&amp;ROUNDUP(MONTH(Table1[[#This Row],[Order_Date]])/3,0)</f>
        <v>Q1</v>
      </c>
    </row>
    <row r="4992" spans="1:17" x14ac:dyDescent="0.25">
      <c r="A4992" t="s">
        <v>6820</v>
      </c>
      <c r="B4992" t="s">
        <v>1942</v>
      </c>
      <c r="C4992" t="s">
        <v>3509</v>
      </c>
      <c r="D4992" t="s">
        <v>21</v>
      </c>
      <c r="E4992" t="str">
        <f>_xlfn.XLOOKUP(Table1[[#This Row],[Product_ID]],[1]!Table1[Product_ID],[1]!Table1[Product_Name])</f>
        <v>Electronics Product 77</v>
      </c>
      <c r="F4992" t="str">
        <f>_xlfn.XLOOKUP(Table1[[#This Row],[Product_ID]],[1]!Table1[Product_ID],[1]!Table1[Category])</f>
        <v>Electronics</v>
      </c>
      <c r="G4992">
        <f>_xlfn.XLOOKUP(Table1[[#This Row],[Product_ID]],[1]!Table1[Product_ID],[1]!Table1[Unit_Price])</f>
        <v>42787</v>
      </c>
      <c r="H4992">
        <f>_xlfn.XLOOKUP(Table1[[#This Row],[Product_ID]],[1]!Table1[Product_ID],[1]!Table1[Cost])</f>
        <v>29950.9</v>
      </c>
      <c r="I4992">
        <v>3</v>
      </c>
      <c r="J4992">
        <v>20</v>
      </c>
      <c r="K4992">
        <f>Table1[[#This Row],[Quantity]]*Table1[[#This Row],[Unit_Price]]</f>
        <v>128361</v>
      </c>
      <c r="L4992">
        <f>Table1[[#This Row],[Quantity]]*Table1[[#This Row],[Cost]]</f>
        <v>89852.700000000012</v>
      </c>
      <c r="M4992">
        <f>Table1[[#This Row],[Sales]]-Table1[[#This Row],[Total_Cost]]</f>
        <v>38508.299999999988</v>
      </c>
      <c r="N4992" s="1">
        <f>Table1[[#This Row],[Profit]]/Table1[[#This Row],[Sales]]</f>
        <v>0.29999999999999993</v>
      </c>
      <c r="O4992" t="str">
        <f>TEXT(Table1[[#This Row],[Order_Date]],"mmmm")</f>
        <v>February</v>
      </c>
      <c r="P4992">
        <f>YEAR(Table1[[#This Row],[Order_Date]])</f>
        <v>2025</v>
      </c>
      <c r="Q4992" t="str">
        <f>"Q"&amp;ROUNDUP(MONTH(Table1[[#This Row],[Order_Date]])/3,0)</f>
        <v>Q1</v>
      </c>
    </row>
    <row r="4993" spans="1:17" x14ac:dyDescent="0.25">
      <c r="A4993" t="s">
        <v>6821</v>
      </c>
      <c r="B4993" t="s">
        <v>1986</v>
      </c>
      <c r="C4993" t="s">
        <v>2194</v>
      </c>
      <c r="D4993" t="s">
        <v>373</v>
      </c>
      <c r="E4993" t="str">
        <f>_xlfn.XLOOKUP(Table1[[#This Row],[Product_ID]],[1]!Table1[Product_ID],[1]!Table1[Product_Name])</f>
        <v>Sports Product 26</v>
      </c>
      <c r="F4993" t="str">
        <f>_xlfn.XLOOKUP(Table1[[#This Row],[Product_ID]],[1]!Table1[Product_ID],[1]!Table1[Category])</f>
        <v>Sports</v>
      </c>
      <c r="G4993">
        <f>_xlfn.XLOOKUP(Table1[[#This Row],[Product_ID]],[1]!Table1[Product_ID],[1]!Table1[Unit_Price])</f>
        <v>4882</v>
      </c>
      <c r="H4993">
        <f>_xlfn.XLOOKUP(Table1[[#This Row],[Product_ID]],[1]!Table1[Product_ID],[1]!Table1[Cost])</f>
        <v>2929.2</v>
      </c>
      <c r="I4993">
        <v>3</v>
      </c>
      <c r="J4993">
        <v>15</v>
      </c>
      <c r="K4993">
        <f>Table1[[#This Row],[Quantity]]*Table1[[#This Row],[Unit_Price]]</f>
        <v>14646</v>
      </c>
      <c r="L4993">
        <f>Table1[[#This Row],[Quantity]]*Table1[[#This Row],[Cost]]</f>
        <v>8787.5999999999985</v>
      </c>
      <c r="M4993">
        <f>Table1[[#This Row],[Sales]]-Table1[[#This Row],[Total_Cost]]</f>
        <v>5858.4000000000015</v>
      </c>
      <c r="N4993" s="1">
        <f>Table1[[#This Row],[Profit]]/Table1[[#This Row],[Sales]]</f>
        <v>0.40000000000000008</v>
      </c>
      <c r="O4993" t="str">
        <f>TEXT(Table1[[#This Row],[Order_Date]],"mmmm")</f>
        <v>May</v>
      </c>
      <c r="P4993">
        <f>YEAR(Table1[[#This Row],[Order_Date]])</f>
        <v>2025</v>
      </c>
      <c r="Q4993" t="str">
        <f>"Q"&amp;ROUNDUP(MONTH(Table1[[#This Row],[Order_Date]])/3,0)</f>
        <v>Q2</v>
      </c>
    </row>
    <row r="4994" spans="1:17" x14ac:dyDescent="0.25">
      <c r="A4994" t="s">
        <v>6822</v>
      </c>
      <c r="B4994" t="s">
        <v>2154</v>
      </c>
      <c r="C4994" t="s">
        <v>581</v>
      </c>
      <c r="D4994" t="s">
        <v>230</v>
      </c>
      <c r="E4994" t="str">
        <f>_xlfn.XLOOKUP(Table1[[#This Row],[Product_ID]],[1]!Table1[Product_ID],[1]!Table1[Product_Name])</f>
        <v>Beauty Product 16</v>
      </c>
      <c r="F4994" t="str">
        <f>_xlfn.XLOOKUP(Table1[[#This Row],[Product_ID]],[1]!Table1[Product_ID],[1]!Table1[Category])</f>
        <v>Beauty</v>
      </c>
      <c r="G4994">
        <f>_xlfn.XLOOKUP(Table1[[#This Row],[Product_ID]],[1]!Table1[Product_ID],[1]!Table1[Unit_Price])</f>
        <v>1591</v>
      </c>
      <c r="H4994">
        <f>_xlfn.XLOOKUP(Table1[[#This Row],[Product_ID]],[1]!Table1[Product_ID],[1]!Table1[Cost])</f>
        <v>1113.7</v>
      </c>
      <c r="I4994">
        <v>3</v>
      </c>
      <c r="J4994">
        <v>15</v>
      </c>
      <c r="K4994">
        <f>Table1[[#This Row],[Quantity]]*Table1[[#This Row],[Unit_Price]]</f>
        <v>4773</v>
      </c>
      <c r="L4994">
        <f>Table1[[#This Row],[Quantity]]*Table1[[#This Row],[Cost]]</f>
        <v>3341.1000000000004</v>
      </c>
      <c r="M4994">
        <f>Table1[[#This Row],[Sales]]-Table1[[#This Row],[Total_Cost]]</f>
        <v>1431.8999999999996</v>
      </c>
      <c r="N4994" s="1">
        <f>Table1[[#This Row],[Profit]]/Table1[[#This Row],[Sales]]</f>
        <v>0.29999999999999993</v>
      </c>
      <c r="O4994" t="str">
        <f>TEXT(Table1[[#This Row],[Order_Date]],"mmmm")</f>
        <v>August</v>
      </c>
      <c r="P4994">
        <f>YEAR(Table1[[#This Row],[Order_Date]])</f>
        <v>2025</v>
      </c>
      <c r="Q4994" t="str">
        <f>"Q"&amp;ROUNDUP(MONTH(Table1[[#This Row],[Order_Date]])/3,0)</f>
        <v>Q3</v>
      </c>
    </row>
    <row r="4995" spans="1:17" x14ac:dyDescent="0.25">
      <c r="A4995" t="s">
        <v>6823</v>
      </c>
      <c r="B4995" t="s">
        <v>4006</v>
      </c>
      <c r="C4995" t="s">
        <v>3222</v>
      </c>
      <c r="D4995" t="s">
        <v>127</v>
      </c>
      <c r="E4995" t="str">
        <f>_xlfn.XLOOKUP(Table1[[#This Row],[Product_ID]],[1]!Table1[Product_ID],[1]!Table1[Product_Name])</f>
        <v>Sports Product 75</v>
      </c>
      <c r="F4995" t="str">
        <f>_xlfn.XLOOKUP(Table1[[#This Row],[Product_ID]],[1]!Table1[Product_ID],[1]!Table1[Category])</f>
        <v>Sports</v>
      </c>
      <c r="G4995">
        <f>_xlfn.XLOOKUP(Table1[[#This Row],[Product_ID]],[1]!Table1[Product_ID],[1]!Table1[Unit_Price])</f>
        <v>5435</v>
      </c>
      <c r="H4995">
        <f>_xlfn.XLOOKUP(Table1[[#This Row],[Product_ID]],[1]!Table1[Product_ID],[1]!Table1[Cost])</f>
        <v>3804.5</v>
      </c>
      <c r="I4995">
        <v>5</v>
      </c>
      <c r="J4995">
        <v>20</v>
      </c>
      <c r="K4995">
        <f>Table1[[#This Row],[Quantity]]*Table1[[#This Row],[Unit_Price]]</f>
        <v>27175</v>
      </c>
      <c r="L4995">
        <f>Table1[[#This Row],[Quantity]]*Table1[[#This Row],[Cost]]</f>
        <v>19022.5</v>
      </c>
      <c r="M4995">
        <f>Table1[[#This Row],[Sales]]-Table1[[#This Row],[Total_Cost]]</f>
        <v>8152.5</v>
      </c>
      <c r="N4995" s="1">
        <f>Table1[[#This Row],[Profit]]/Table1[[#This Row],[Sales]]</f>
        <v>0.3</v>
      </c>
      <c r="O4995" t="str">
        <f>TEXT(Table1[[#This Row],[Order_Date]],"mmmm")</f>
        <v>September</v>
      </c>
      <c r="P4995">
        <f>YEAR(Table1[[#This Row],[Order_Date]])</f>
        <v>2025</v>
      </c>
      <c r="Q4995" t="str">
        <f>"Q"&amp;ROUNDUP(MONTH(Table1[[#This Row],[Order_Date]])/3,0)</f>
        <v>Q3</v>
      </c>
    </row>
    <row r="4996" spans="1:17" x14ac:dyDescent="0.25">
      <c r="A4996" t="s">
        <v>6824</v>
      </c>
      <c r="B4996" t="s">
        <v>1074</v>
      </c>
      <c r="C4996" t="s">
        <v>662</v>
      </c>
      <c r="D4996" t="s">
        <v>567</v>
      </c>
      <c r="E4996" t="str">
        <f>_xlfn.XLOOKUP(Table1[[#This Row],[Product_ID]],[1]!Table1[Product_ID],[1]!Table1[Product_Name])</f>
        <v>Beauty Product 52</v>
      </c>
      <c r="F4996" t="str">
        <f>_xlfn.XLOOKUP(Table1[[#This Row],[Product_ID]],[1]!Table1[Product_ID],[1]!Table1[Category])</f>
        <v>Beauty</v>
      </c>
      <c r="G4996">
        <f>_xlfn.XLOOKUP(Table1[[#This Row],[Product_ID]],[1]!Table1[Product_ID],[1]!Table1[Unit_Price])</f>
        <v>192</v>
      </c>
      <c r="H4996">
        <f>_xlfn.XLOOKUP(Table1[[#This Row],[Product_ID]],[1]!Table1[Product_ID],[1]!Table1[Cost])</f>
        <v>96</v>
      </c>
      <c r="I4996">
        <v>5</v>
      </c>
      <c r="J4996">
        <v>15</v>
      </c>
      <c r="K4996">
        <f>Table1[[#This Row],[Quantity]]*Table1[[#This Row],[Unit_Price]]</f>
        <v>960</v>
      </c>
      <c r="L4996">
        <f>Table1[[#This Row],[Quantity]]*Table1[[#This Row],[Cost]]</f>
        <v>480</v>
      </c>
      <c r="M4996">
        <f>Table1[[#This Row],[Sales]]-Table1[[#This Row],[Total_Cost]]</f>
        <v>480</v>
      </c>
      <c r="N4996" s="1">
        <f>Table1[[#This Row],[Profit]]/Table1[[#This Row],[Sales]]</f>
        <v>0.5</v>
      </c>
      <c r="O4996" t="str">
        <f>TEXT(Table1[[#This Row],[Order_Date]],"mmmm")</f>
        <v>May</v>
      </c>
      <c r="P4996">
        <f>YEAR(Table1[[#This Row],[Order_Date]])</f>
        <v>2024</v>
      </c>
      <c r="Q4996" t="str">
        <f>"Q"&amp;ROUNDUP(MONTH(Table1[[#This Row],[Order_Date]])/3,0)</f>
        <v>Q2</v>
      </c>
    </row>
    <row r="4997" spans="1:17" x14ac:dyDescent="0.25">
      <c r="A4997" t="s">
        <v>6825</v>
      </c>
      <c r="B4997" t="s">
        <v>2558</v>
      </c>
      <c r="C4997" t="s">
        <v>1926</v>
      </c>
      <c r="D4997" t="s">
        <v>223</v>
      </c>
      <c r="E4997" t="str">
        <f>_xlfn.XLOOKUP(Table1[[#This Row],[Product_ID]],[1]!Table1[Product_ID],[1]!Table1[Product_Name])</f>
        <v>Clothing Product 48</v>
      </c>
      <c r="F4997" t="str">
        <f>_xlfn.XLOOKUP(Table1[[#This Row],[Product_ID]],[1]!Table1[Product_ID],[1]!Table1[Category])</f>
        <v>Clothing</v>
      </c>
      <c r="G4997">
        <f>_xlfn.XLOOKUP(Table1[[#This Row],[Product_ID]],[1]!Table1[Product_ID],[1]!Table1[Unit_Price])</f>
        <v>2190</v>
      </c>
      <c r="H4997">
        <f>_xlfn.XLOOKUP(Table1[[#This Row],[Product_ID]],[1]!Table1[Product_ID],[1]!Table1[Cost])</f>
        <v>1095</v>
      </c>
      <c r="I4997">
        <v>2</v>
      </c>
      <c r="J4997">
        <v>10</v>
      </c>
      <c r="K4997">
        <f>Table1[[#This Row],[Quantity]]*Table1[[#This Row],[Unit_Price]]</f>
        <v>4380</v>
      </c>
      <c r="L4997">
        <f>Table1[[#This Row],[Quantity]]*Table1[[#This Row],[Cost]]</f>
        <v>2190</v>
      </c>
      <c r="M4997">
        <f>Table1[[#This Row],[Sales]]-Table1[[#This Row],[Total_Cost]]</f>
        <v>2190</v>
      </c>
      <c r="N4997" s="1">
        <f>Table1[[#This Row],[Profit]]/Table1[[#This Row],[Sales]]</f>
        <v>0.5</v>
      </c>
      <c r="O4997" t="str">
        <f>TEXT(Table1[[#This Row],[Order_Date]],"mmmm")</f>
        <v>January</v>
      </c>
      <c r="P4997">
        <f>YEAR(Table1[[#This Row],[Order_Date]])</f>
        <v>2024</v>
      </c>
      <c r="Q4997" t="str">
        <f>"Q"&amp;ROUNDUP(MONTH(Table1[[#This Row],[Order_Date]])/3,0)</f>
        <v>Q1</v>
      </c>
    </row>
    <row r="4998" spans="1:17" x14ac:dyDescent="0.25">
      <c r="A4998" t="s">
        <v>6826</v>
      </c>
      <c r="B4998" t="s">
        <v>1552</v>
      </c>
      <c r="C4998" t="s">
        <v>4235</v>
      </c>
      <c r="D4998" t="s">
        <v>381</v>
      </c>
      <c r="E4998" t="str">
        <f>_xlfn.XLOOKUP(Table1[[#This Row],[Product_ID]],[1]!Table1[Product_ID],[1]!Table1[Product_Name])</f>
        <v>Electronics Product 59</v>
      </c>
      <c r="F4998" t="str">
        <f>_xlfn.XLOOKUP(Table1[[#This Row],[Product_ID]],[1]!Table1[Product_ID],[1]!Table1[Category])</f>
        <v>Electronics</v>
      </c>
      <c r="G4998">
        <f>_xlfn.XLOOKUP(Table1[[#This Row],[Product_ID]],[1]!Table1[Product_ID],[1]!Table1[Unit_Price])</f>
        <v>39929</v>
      </c>
      <c r="H4998">
        <f>_xlfn.XLOOKUP(Table1[[#This Row],[Product_ID]],[1]!Table1[Product_ID],[1]!Table1[Cost])</f>
        <v>23957.4</v>
      </c>
      <c r="I4998">
        <v>3</v>
      </c>
      <c r="J4998">
        <v>15</v>
      </c>
      <c r="K4998">
        <f>Table1[[#This Row],[Quantity]]*Table1[[#This Row],[Unit_Price]]</f>
        <v>119787</v>
      </c>
      <c r="L4998">
        <f>Table1[[#This Row],[Quantity]]*Table1[[#This Row],[Cost]]</f>
        <v>71872.200000000012</v>
      </c>
      <c r="M4998">
        <f>Table1[[#This Row],[Sales]]-Table1[[#This Row],[Total_Cost]]</f>
        <v>47914.799999999988</v>
      </c>
      <c r="N4998" s="1">
        <f>Table1[[#This Row],[Profit]]/Table1[[#This Row],[Sales]]</f>
        <v>0.39999999999999991</v>
      </c>
      <c r="O4998" t="str">
        <f>TEXT(Table1[[#This Row],[Order_Date]],"mmmm")</f>
        <v>November</v>
      </c>
      <c r="P4998">
        <f>YEAR(Table1[[#This Row],[Order_Date]])</f>
        <v>2024</v>
      </c>
      <c r="Q4998" t="str">
        <f>"Q"&amp;ROUNDUP(MONTH(Table1[[#This Row],[Order_Date]])/3,0)</f>
        <v>Q4</v>
      </c>
    </row>
    <row r="4999" spans="1:17" x14ac:dyDescent="0.25">
      <c r="A4999" t="s">
        <v>6827</v>
      </c>
      <c r="B4999" t="s">
        <v>1287</v>
      </c>
      <c r="C4999" t="s">
        <v>3537</v>
      </c>
      <c r="D4999" t="s">
        <v>111</v>
      </c>
      <c r="E4999" t="str">
        <f>_xlfn.XLOOKUP(Table1[[#This Row],[Product_ID]],[1]!Table1[Product_ID],[1]!Table1[Product_Name])</f>
        <v>Sports Product 20</v>
      </c>
      <c r="F4999" t="str">
        <f>_xlfn.XLOOKUP(Table1[[#This Row],[Product_ID]],[1]!Table1[Product_ID],[1]!Table1[Category])</f>
        <v>Sports</v>
      </c>
      <c r="G4999">
        <f>_xlfn.XLOOKUP(Table1[[#This Row],[Product_ID]],[1]!Table1[Product_ID],[1]!Table1[Unit_Price])</f>
        <v>11647</v>
      </c>
      <c r="H4999">
        <f>_xlfn.XLOOKUP(Table1[[#This Row],[Product_ID]],[1]!Table1[Product_ID],[1]!Table1[Cost])</f>
        <v>8152.9</v>
      </c>
      <c r="I4999">
        <v>3</v>
      </c>
      <c r="J4999">
        <v>5</v>
      </c>
      <c r="K4999">
        <f>Table1[[#This Row],[Quantity]]*Table1[[#This Row],[Unit_Price]]</f>
        <v>34941</v>
      </c>
      <c r="L4999">
        <f>Table1[[#This Row],[Quantity]]*Table1[[#This Row],[Cost]]</f>
        <v>24458.699999999997</v>
      </c>
      <c r="M4999">
        <f>Table1[[#This Row],[Sales]]-Table1[[#This Row],[Total_Cost]]</f>
        <v>10482.300000000003</v>
      </c>
      <c r="N4999" s="1">
        <f>Table1[[#This Row],[Profit]]/Table1[[#This Row],[Sales]]</f>
        <v>0.3000000000000001</v>
      </c>
      <c r="O4999" t="str">
        <f>TEXT(Table1[[#This Row],[Order_Date]],"mmmm")</f>
        <v>August</v>
      </c>
      <c r="P4999">
        <f>YEAR(Table1[[#This Row],[Order_Date]])</f>
        <v>2024</v>
      </c>
      <c r="Q4999" t="str">
        <f>"Q"&amp;ROUNDUP(MONTH(Table1[[#This Row],[Order_Date]])/3,0)</f>
        <v>Q3</v>
      </c>
    </row>
    <row r="5000" spans="1:17" x14ac:dyDescent="0.25">
      <c r="A5000" t="s">
        <v>6828</v>
      </c>
      <c r="B5000" t="s">
        <v>2322</v>
      </c>
      <c r="C5000" t="s">
        <v>837</v>
      </c>
      <c r="D5000" t="s">
        <v>223</v>
      </c>
      <c r="E5000" t="str">
        <f>_xlfn.XLOOKUP(Table1[[#This Row],[Product_ID]],[1]!Table1[Product_ID],[1]!Table1[Product_Name])</f>
        <v>Clothing Product 48</v>
      </c>
      <c r="F5000" t="str">
        <f>_xlfn.XLOOKUP(Table1[[#This Row],[Product_ID]],[1]!Table1[Product_ID],[1]!Table1[Category])</f>
        <v>Clothing</v>
      </c>
      <c r="G5000">
        <f>_xlfn.XLOOKUP(Table1[[#This Row],[Product_ID]],[1]!Table1[Product_ID],[1]!Table1[Unit_Price])</f>
        <v>2190</v>
      </c>
      <c r="H5000">
        <f>_xlfn.XLOOKUP(Table1[[#This Row],[Product_ID]],[1]!Table1[Product_ID],[1]!Table1[Cost])</f>
        <v>1095</v>
      </c>
      <c r="I5000">
        <v>4</v>
      </c>
      <c r="J5000">
        <v>5</v>
      </c>
      <c r="K5000">
        <f>Table1[[#This Row],[Quantity]]*Table1[[#This Row],[Unit_Price]]</f>
        <v>8760</v>
      </c>
      <c r="L5000">
        <f>Table1[[#This Row],[Quantity]]*Table1[[#This Row],[Cost]]</f>
        <v>4380</v>
      </c>
      <c r="M5000">
        <f>Table1[[#This Row],[Sales]]-Table1[[#This Row],[Total_Cost]]</f>
        <v>4380</v>
      </c>
      <c r="N5000" s="1">
        <f>Table1[[#This Row],[Profit]]/Table1[[#This Row],[Sales]]</f>
        <v>0.5</v>
      </c>
      <c r="O5000" t="str">
        <f>TEXT(Table1[[#This Row],[Order_Date]],"mmmm")</f>
        <v>June</v>
      </c>
      <c r="P5000">
        <f>YEAR(Table1[[#This Row],[Order_Date]])</f>
        <v>2025</v>
      </c>
      <c r="Q5000" t="str">
        <f>"Q"&amp;ROUNDUP(MONTH(Table1[[#This Row],[Order_Date]])/3,0)</f>
        <v>Q2</v>
      </c>
    </row>
    <row r="5001" spans="1:17" x14ac:dyDescent="0.25">
      <c r="A5001" t="s">
        <v>6829</v>
      </c>
      <c r="B5001" t="s">
        <v>402</v>
      </c>
      <c r="C5001" t="s">
        <v>2688</v>
      </c>
      <c r="D5001" t="s">
        <v>320</v>
      </c>
      <c r="E5001" t="str">
        <f>_xlfn.XLOOKUP(Table1[[#This Row],[Product_ID]],[1]!Table1[Product_ID],[1]!Table1[Product_Name])</f>
        <v>Clothing Product 15</v>
      </c>
      <c r="F5001" t="str">
        <f>_xlfn.XLOOKUP(Table1[[#This Row],[Product_ID]],[1]!Table1[Product_ID],[1]!Table1[Category])</f>
        <v>Clothing</v>
      </c>
      <c r="G5001">
        <f>_xlfn.XLOOKUP(Table1[[#This Row],[Product_ID]],[1]!Table1[Product_ID],[1]!Table1[Unit_Price])</f>
        <v>2943</v>
      </c>
      <c r="H5001">
        <f>_xlfn.XLOOKUP(Table1[[#This Row],[Product_ID]],[1]!Table1[Product_ID],[1]!Table1[Cost])</f>
        <v>1471.5</v>
      </c>
      <c r="I5001">
        <v>3</v>
      </c>
      <c r="J5001">
        <v>10</v>
      </c>
      <c r="K5001">
        <f>Table1[[#This Row],[Quantity]]*Table1[[#This Row],[Unit_Price]]</f>
        <v>8829</v>
      </c>
      <c r="L5001">
        <f>Table1[[#This Row],[Quantity]]*Table1[[#This Row],[Cost]]</f>
        <v>4414.5</v>
      </c>
      <c r="M5001">
        <f>Table1[[#This Row],[Sales]]-Table1[[#This Row],[Total_Cost]]</f>
        <v>4414.5</v>
      </c>
      <c r="N5001" s="1">
        <f>Table1[[#This Row],[Profit]]/Table1[[#This Row],[Sales]]</f>
        <v>0.5</v>
      </c>
      <c r="O5001" t="str">
        <f>TEXT(Table1[[#This Row],[Order_Date]],"mmmm")</f>
        <v>May</v>
      </c>
      <c r="P5001">
        <f>YEAR(Table1[[#This Row],[Order_Date]])</f>
        <v>2025</v>
      </c>
      <c r="Q5001" t="str">
        <f>"Q"&amp;ROUNDUP(MONTH(Table1[[#This Row],[Order_Date]])/3,0)</f>
        <v>Q2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Summary</vt:lpstr>
      <vt:lpstr>Sum</vt:lpstr>
      <vt:lpstr>PT_Category_Sales</vt:lpstr>
      <vt:lpstr>PT_Monthly_Sales</vt:lpstr>
      <vt:lpstr>PT_Top_Products</vt:lpstr>
      <vt:lpstr>PT_Category_Profit</vt:lpstr>
      <vt:lpstr>PT_Top_Customers</vt:lpstr>
      <vt:lpstr>Sheet12</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Jayaranjan S</cp:lastModifiedBy>
  <dcterms:created xsi:type="dcterms:W3CDTF">2026-07-06T07:48:43Z</dcterms:created>
  <dcterms:modified xsi:type="dcterms:W3CDTF">2026-07-08T10:07:50Z</dcterms:modified>
</cp:coreProperties>
</file>